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oumu\総務課共有hdd\01 財政\01地方財政\R3\13 予算\02 R04当初\06 予算説明資料\02 確定\"/>
    </mc:Choice>
  </mc:AlternateContent>
  <bookViews>
    <workbookView xWindow="20370" yWindow="-120" windowWidth="19440" windowHeight="15000"/>
  </bookViews>
  <sheets>
    <sheet name="一般会計（歳入）" sheetId="9" r:id="rId1"/>
    <sheet name="一般会計（歳出）" sheetId="2" r:id="rId2"/>
    <sheet name="国保（歳入）" sheetId="19" r:id="rId3"/>
    <sheet name="国保（歳出）" sheetId="16" r:id="rId4"/>
    <sheet name="後期（歳入）" sheetId="20" r:id="rId5"/>
    <sheet name="後期（歳出）" sheetId="17" r:id="rId6"/>
    <sheet name="介護（歳入）" sheetId="21" r:id="rId7"/>
    <sheet name="介護（歳出）" sheetId="18" r:id="rId8"/>
    <sheet name="温泉（歳入）" sheetId="10" r:id="rId9"/>
    <sheet name="温泉（歳出）" sheetId="7" r:id="rId10"/>
    <sheet name="下水（歳入）" sheetId="11" r:id="rId11"/>
    <sheet name="下水（歳出）" sheetId="8" r:id="rId12"/>
    <sheet name="病院3条" sheetId="22" r:id="rId13"/>
    <sheet name="病院4条" sheetId="23" r:id="rId14"/>
    <sheet name="上水3条" sheetId="14" r:id="rId15"/>
    <sheet name="上水4条" sheetId="15" r:id="rId16"/>
  </sheets>
  <definedNames>
    <definedName name="_xlnm._FilterDatabase" localSheetId="1" hidden="1">'一般会計（歳出）'!$A$2:$T$5361</definedName>
    <definedName name="_xlnm._FilterDatabase" localSheetId="0" hidden="1">'一般会計（歳入）'!$A$2:$S$867</definedName>
    <definedName name="_xlnm._FilterDatabase" localSheetId="9" hidden="1">'温泉（歳出）'!$A$2:$T$63</definedName>
    <definedName name="_xlnm._FilterDatabase" localSheetId="8" hidden="1">'温泉（歳入）'!$A$2:$S$38</definedName>
    <definedName name="_xlnm._FilterDatabase" localSheetId="11" hidden="1">'下水（歳出）'!$A$2:$T$187</definedName>
    <definedName name="_xlnm._FilterDatabase" localSheetId="10" hidden="1">'下水（歳入）'!$A$2:$R$80</definedName>
    <definedName name="_xlnm._FilterDatabase" localSheetId="7" hidden="1">'介護（歳出）'!$A$2:$T$516</definedName>
    <definedName name="_xlnm._FilterDatabase" localSheetId="6" hidden="1">'介護（歳入）'!$A$2:$R$315</definedName>
    <definedName name="_xlnm._FilterDatabase" localSheetId="5" hidden="1">'後期（歳出）'!$A$2:$T$52</definedName>
    <definedName name="_xlnm._FilterDatabase" localSheetId="4" hidden="1">'後期（歳入）'!$A$2:$R$49</definedName>
    <definedName name="_xlnm._FilterDatabase" localSheetId="3" hidden="1">'国保（歳出）'!$A$2:$T$282</definedName>
    <definedName name="_xlnm._FilterDatabase" localSheetId="2" hidden="1">'国保（歳入）'!$A$2:$S$159</definedName>
    <definedName name="_xlnm._FilterDatabase" localSheetId="14" hidden="1">上水3条!$U$1:$U$197</definedName>
    <definedName name="_xlnm.Print_Area" localSheetId="1">'一般会計（歳出）'!$A$1:$R$5361</definedName>
    <definedName name="_xlnm.Print_Area" localSheetId="9">'温泉（歳出）'!$A$1:$R$63</definedName>
    <definedName name="_xlnm.Print_Area" localSheetId="11">'下水（歳出）'!$A$1:$R$187</definedName>
    <definedName name="_xlnm.Print_Area" localSheetId="7">'介護（歳出）'!$A$1:$R$516</definedName>
    <definedName name="_xlnm.Print_Area" localSheetId="5">'後期（歳出）'!$A$1:$R$52</definedName>
    <definedName name="_xlnm.Print_Area" localSheetId="3">'国保（歳出）'!$A$1:$R$282</definedName>
    <definedName name="_xlnm.Print_Area" localSheetId="14">上水3条!$A$1:$S$183</definedName>
    <definedName name="_xlnm.Print_Area" localSheetId="15">上水4条!$A$1:$R$58</definedName>
    <definedName name="_xlnm.Print_Area" localSheetId="13">病院4条!$A$1:$S$32</definedName>
    <definedName name="_xlnm.Print_Titles" localSheetId="1">'一般会計（歳出）'!$1:$2</definedName>
    <definedName name="_xlnm.Print_Titles" localSheetId="0">'一般会計（歳入）'!$1:$2</definedName>
    <definedName name="_xlnm.Print_Titles" localSheetId="9">'温泉（歳出）'!$1:$2</definedName>
    <definedName name="_xlnm.Print_Titles" localSheetId="8">'温泉（歳入）'!$1:$2</definedName>
    <definedName name="_xlnm.Print_Titles" localSheetId="11">'下水（歳出）'!$1:$2</definedName>
    <definedName name="_xlnm.Print_Titles" localSheetId="10">'下水（歳入）'!$1:$2</definedName>
    <definedName name="_xlnm.Print_Titles" localSheetId="7">'介護（歳出）'!$1:$2</definedName>
    <definedName name="_xlnm.Print_Titles" localSheetId="6">'介護（歳入）'!$1:$2</definedName>
    <definedName name="_xlnm.Print_Titles" localSheetId="5">'後期（歳出）'!$1:$2</definedName>
    <definedName name="_xlnm.Print_Titles" localSheetId="4">'後期（歳入）'!$1:$2</definedName>
    <definedName name="_xlnm.Print_Titles" localSheetId="3">'国保（歳出）'!$1:$2</definedName>
    <definedName name="_xlnm.Print_Titles" localSheetId="2">'国保（歳入）'!$1:$2</definedName>
    <definedName name="_xlnm.Print_Titles" localSheetId="14">上水3条!$29:$30</definedName>
    <definedName name="_xlnm.Print_Titles" localSheetId="12">病院3条!$41:$41</definedName>
  </definedNames>
  <calcPr calcId="191029"/>
</workbook>
</file>

<file path=xl/calcChain.xml><?xml version="1.0" encoding="utf-8"?>
<calcChain xmlns="http://schemas.openxmlformats.org/spreadsheetml/2006/main">
  <c r="K32" i="23" l="1"/>
  <c r="E32" i="23" s="1"/>
  <c r="H31" i="23"/>
  <c r="H20" i="23" s="1"/>
  <c r="F31" i="23"/>
  <c r="U24" i="23"/>
  <c r="K24" i="23"/>
  <c r="E24" i="23" s="1"/>
  <c r="G24" i="23" s="1"/>
  <c r="K22" i="23"/>
  <c r="E22" i="23" s="1"/>
  <c r="H21" i="23"/>
  <c r="F21" i="23"/>
  <c r="F20" i="23"/>
  <c r="S19" i="23"/>
  <c r="K16" i="23"/>
  <c r="E16" i="23" s="1"/>
  <c r="H15" i="23"/>
  <c r="H3" i="23" s="1"/>
  <c r="F15" i="23"/>
  <c r="K14" i="23"/>
  <c r="E14" i="23" s="1"/>
  <c r="H13" i="23"/>
  <c r="F13" i="23"/>
  <c r="K12" i="23"/>
  <c r="K11" i="23"/>
  <c r="E11" i="23" s="1"/>
  <c r="H10" i="23"/>
  <c r="F10" i="23"/>
  <c r="F3" i="23" s="1"/>
  <c r="K5" i="23"/>
  <c r="E5" i="23"/>
  <c r="E4" i="23" s="1"/>
  <c r="H4" i="23"/>
  <c r="F4" i="23"/>
  <c r="K125" i="22"/>
  <c r="E125" i="22"/>
  <c r="G125" i="22" s="1"/>
  <c r="H124" i="22"/>
  <c r="F124" i="22"/>
  <c r="E124" i="22"/>
  <c r="G124" i="22" s="1"/>
  <c r="K123" i="22"/>
  <c r="E123" i="22" s="1"/>
  <c r="G123" i="22" s="1"/>
  <c r="K122" i="22"/>
  <c r="E122" i="22" s="1"/>
  <c r="H121" i="22"/>
  <c r="F121" i="22"/>
  <c r="K120" i="22"/>
  <c r="K119" i="22"/>
  <c r="E119" i="22" s="1"/>
  <c r="G119" i="22" s="1"/>
  <c r="K118" i="22"/>
  <c r="E118" i="22"/>
  <c r="G118" i="22" s="1"/>
  <c r="K117" i="22"/>
  <c r="E117" i="22"/>
  <c r="G117" i="22" s="1"/>
  <c r="K116" i="22"/>
  <c r="E115" i="22" s="1"/>
  <c r="K115" i="22"/>
  <c r="H114" i="22"/>
  <c r="H42" i="22" s="1"/>
  <c r="F114" i="22"/>
  <c r="K113" i="22"/>
  <c r="K112" i="22"/>
  <c r="K111" i="22"/>
  <c r="K110" i="22"/>
  <c r="K109" i="22"/>
  <c r="E109" i="22" s="1"/>
  <c r="G109" i="22" s="1"/>
  <c r="K108" i="22"/>
  <c r="K107" i="22"/>
  <c r="E107" i="22" s="1"/>
  <c r="G107" i="22" s="1"/>
  <c r="K106" i="22"/>
  <c r="K105" i="22"/>
  <c r="K104" i="22"/>
  <c r="K103" i="22"/>
  <c r="K102" i="22"/>
  <c r="E102" i="22" s="1"/>
  <c r="G102" i="22" s="1"/>
  <c r="K101" i="22"/>
  <c r="K100" i="22"/>
  <c r="K99" i="22"/>
  <c r="K98" i="22"/>
  <c r="K91" i="22"/>
  <c r="K90" i="22"/>
  <c r="K86" i="22"/>
  <c r="K85" i="22"/>
  <c r="K84" i="22"/>
  <c r="K83" i="22"/>
  <c r="K82" i="22"/>
  <c r="K81" i="22"/>
  <c r="K80" i="22"/>
  <c r="K79" i="22"/>
  <c r="K78" i="22"/>
  <c r="K77" i="22"/>
  <c r="K76" i="22"/>
  <c r="K75" i="22"/>
  <c r="K74" i="22"/>
  <c r="E74" i="22" s="1"/>
  <c r="G74" i="22" s="1"/>
  <c r="K73" i="22"/>
  <c r="K72" i="22"/>
  <c r="K71" i="22"/>
  <c r="K70" i="22"/>
  <c r="E70" i="22"/>
  <c r="G70" i="22" s="1"/>
  <c r="K69" i="22"/>
  <c r="K68" i="22"/>
  <c r="K67" i="22"/>
  <c r="K62" i="22"/>
  <c r="K60" i="22"/>
  <c r="K52" i="22"/>
  <c r="K44" i="22"/>
  <c r="E44" i="22" s="1"/>
  <c r="H43" i="22"/>
  <c r="F43" i="22"/>
  <c r="F42" i="22" s="1"/>
  <c r="F2" i="22" s="1"/>
  <c r="S41" i="22"/>
  <c r="K38" i="22"/>
  <c r="E38" i="22" s="1"/>
  <c r="G38" i="22" s="1"/>
  <c r="K37" i="22"/>
  <c r="E37" i="22"/>
  <c r="E36" i="22" s="1"/>
  <c r="G36" i="22" s="1"/>
  <c r="H36" i="22"/>
  <c r="F36" i="22"/>
  <c r="K35" i="22"/>
  <c r="G35" i="22"/>
  <c r="E35" i="22"/>
  <c r="K34" i="22"/>
  <c r="E34" i="22" s="1"/>
  <c r="G34" i="22" s="1"/>
  <c r="K33" i="22"/>
  <c r="E33" i="22" s="1"/>
  <c r="G33" i="22" s="1"/>
  <c r="K32" i="22"/>
  <c r="E32" i="22"/>
  <c r="G32" i="22" s="1"/>
  <c r="K31" i="22"/>
  <c r="K30" i="22"/>
  <c r="E30" i="22"/>
  <c r="G30" i="22" s="1"/>
  <c r="K29" i="22"/>
  <c r="G29" i="22"/>
  <c r="E29" i="22"/>
  <c r="R16" i="22"/>
  <c r="K16" i="22" s="1"/>
  <c r="E16" i="22" s="1"/>
  <c r="G16" i="22" s="1"/>
  <c r="K15" i="22"/>
  <c r="E15" i="22" s="1"/>
  <c r="H14" i="22"/>
  <c r="F14" i="22"/>
  <c r="K13" i="22"/>
  <c r="K10" i="22"/>
  <c r="E8" i="22" s="1"/>
  <c r="G8" i="22" s="1"/>
  <c r="K9" i="22"/>
  <c r="K8" i="22"/>
  <c r="K7" i="22"/>
  <c r="G7" i="22"/>
  <c r="E7" i="22"/>
  <c r="K6" i="22"/>
  <c r="E6" i="22" s="1"/>
  <c r="H5" i="22"/>
  <c r="F5" i="22"/>
  <c r="H4" i="22"/>
  <c r="F4" i="22"/>
  <c r="G115" i="22" l="1"/>
  <c r="E114" i="22"/>
  <c r="G114" i="22" s="1"/>
  <c r="G6" i="22"/>
  <c r="E5" i="22"/>
  <c r="E121" i="22"/>
  <c r="G121" i="22" s="1"/>
  <c r="G122" i="22"/>
  <c r="G16" i="23"/>
  <c r="G15" i="23" s="1"/>
  <c r="E15" i="23"/>
  <c r="E43" i="22"/>
  <c r="G44" i="22"/>
  <c r="E10" i="23"/>
  <c r="G11" i="23"/>
  <c r="G10" i="23" s="1"/>
  <c r="E13" i="23"/>
  <c r="G14" i="23"/>
  <c r="G13" i="23" s="1"/>
  <c r="G22" i="23"/>
  <c r="E21" i="23"/>
  <c r="G15" i="22"/>
  <c r="E14" i="22"/>
  <c r="G14" i="22" s="1"/>
  <c r="G32" i="23"/>
  <c r="E31" i="23"/>
  <c r="G31" i="23" s="1"/>
  <c r="G37" i="22"/>
  <c r="G5" i="23"/>
  <c r="G4" i="23" s="1"/>
  <c r="E42" i="22" l="1"/>
  <c r="G42" i="22" s="1"/>
  <c r="G43" i="22"/>
  <c r="G21" i="23"/>
  <c r="E20" i="23"/>
  <c r="G20" i="23" s="1"/>
  <c r="E4" i="22"/>
  <c r="G5" i="22"/>
  <c r="G3" i="23"/>
  <c r="E3" i="23"/>
  <c r="G4" i="22" l="1"/>
  <c r="E2" i="22"/>
  <c r="M315" i="21" l="1"/>
  <c r="Q313" i="21"/>
  <c r="Q312" i="21" s="1"/>
  <c r="L313" i="21"/>
  <c r="L312" i="21" s="1"/>
  <c r="K313" i="21"/>
  <c r="M313" i="21" s="1"/>
  <c r="M311" i="21"/>
  <c r="Q309" i="21"/>
  <c r="Q308" i="21" s="1"/>
  <c r="L309" i="21"/>
  <c r="K309" i="21"/>
  <c r="K308" i="21" s="1"/>
  <c r="M306" i="21"/>
  <c r="Q304" i="21"/>
  <c r="Q303" i="21" s="1"/>
  <c r="Q302" i="21" s="1"/>
  <c r="L304" i="21"/>
  <c r="L303" i="21" s="1"/>
  <c r="L302" i="21" s="1"/>
  <c r="K304" i="21"/>
  <c r="K303" i="21"/>
  <c r="M268" i="21"/>
  <c r="M266" i="21"/>
  <c r="M264" i="21"/>
  <c r="Q262" i="21"/>
  <c r="L262" i="21"/>
  <c r="K262" i="21"/>
  <c r="M252" i="21"/>
  <c r="Q250" i="21"/>
  <c r="L250" i="21"/>
  <c r="K250" i="21"/>
  <c r="M247" i="21"/>
  <c r="Q245" i="21"/>
  <c r="L245" i="21"/>
  <c r="K245" i="21"/>
  <c r="M214" i="21"/>
  <c r="Q212" i="21"/>
  <c r="L212" i="21"/>
  <c r="L211" i="21" s="1"/>
  <c r="K212" i="21"/>
  <c r="M210" i="21"/>
  <c r="Q208" i="21"/>
  <c r="Q207" i="21" s="1"/>
  <c r="L208" i="21"/>
  <c r="K208" i="21"/>
  <c r="K207" i="21"/>
  <c r="M196" i="21"/>
  <c r="Q194" i="21"/>
  <c r="L194" i="21"/>
  <c r="K194" i="21"/>
  <c r="M192" i="21"/>
  <c r="Q190" i="21"/>
  <c r="L190" i="21"/>
  <c r="L189" i="21" s="1"/>
  <c r="K190" i="21"/>
  <c r="M158" i="21"/>
  <c r="Q156" i="21"/>
  <c r="Q155" i="21" s="1"/>
  <c r="L156" i="21"/>
  <c r="K156" i="21"/>
  <c r="K155" i="21" s="1"/>
  <c r="M151" i="21"/>
  <c r="Q149" i="21"/>
  <c r="L149" i="21"/>
  <c r="M149" i="21" s="1"/>
  <c r="K149" i="21"/>
  <c r="M118" i="21"/>
  <c r="Q116" i="21"/>
  <c r="Q115" i="21" s="1"/>
  <c r="Q114" i="21" s="1"/>
  <c r="L116" i="21"/>
  <c r="L115" i="21" s="1"/>
  <c r="L114" i="21" s="1"/>
  <c r="K116" i="21"/>
  <c r="K115" i="21"/>
  <c r="M113" i="21"/>
  <c r="Q111" i="21"/>
  <c r="L111" i="21"/>
  <c r="K111" i="21"/>
  <c r="M101" i="21"/>
  <c r="Q99" i="21"/>
  <c r="L99" i="21"/>
  <c r="K99" i="21"/>
  <c r="M96" i="21"/>
  <c r="Q94" i="21"/>
  <c r="L94" i="21"/>
  <c r="K94" i="21"/>
  <c r="M94" i="21" s="1"/>
  <c r="M63" i="21"/>
  <c r="Q61" i="21"/>
  <c r="L61" i="21"/>
  <c r="K61" i="21"/>
  <c r="M61" i="21" s="1"/>
  <c r="M29" i="21"/>
  <c r="Q27" i="21"/>
  <c r="Q26" i="21" s="1"/>
  <c r="L27" i="21"/>
  <c r="K27" i="21"/>
  <c r="M27" i="21" s="1"/>
  <c r="L26" i="21"/>
  <c r="M24" i="21"/>
  <c r="Q22" i="21"/>
  <c r="Q21" i="21" s="1"/>
  <c r="Q20" i="21" s="1"/>
  <c r="L22" i="21"/>
  <c r="K22" i="21"/>
  <c r="K21" i="21" s="1"/>
  <c r="K20" i="21" s="1"/>
  <c r="M17" i="21"/>
  <c r="M16" i="21"/>
  <c r="Q14" i="21"/>
  <c r="Q13" i="21" s="1"/>
  <c r="Q12" i="21" s="1"/>
  <c r="L14" i="21"/>
  <c r="L13" i="21" s="1"/>
  <c r="L12" i="21" s="1"/>
  <c r="K14" i="21"/>
  <c r="M10" i="21"/>
  <c r="M7" i="21"/>
  <c r="Q5" i="21"/>
  <c r="Q4" i="21" s="1"/>
  <c r="Q3" i="21" s="1"/>
  <c r="L5" i="21"/>
  <c r="L4" i="21" s="1"/>
  <c r="K5" i="21"/>
  <c r="K4" i="21"/>
  <c r="K3" i="21" s="1"/>
  <c r="M309" i="21" l="1"/>
  <c r="M250" i="21"/>
  <c r="M262" i="21"/>
  <c r="L308" i="21"/>
  <c r="M308" i="21" s="1"/>
  <c r="Q307" i="21"/>
  <c r="Q60" i="21"/>
  <c r="L60" i="21"/>
  <c r="M208" i="21"/>
  <c r="L207" i="21"/>
  <c r="M207" i="21" s="1"/>
  <c r="K211" i="21"/>
  <c r="L25" i="21"/>
  <c r="M22" i="21"/>
  <c r="M115" i="21"/>
  <c r="Q189" i="21"/>
  <c r="Q154" i="21" s="1"/>
  <c r="M303" i="21"/>
  <c r="L307" i="21"/>
  <c r="M307" i="21" s="1"/>
  <c r="Q25" i="21"/>
  <c r="Q316" i="21" s="1"/>
  <c r="Q211" i="21"/>
  <c r="Q206" i="21" s="1"/>
  <c r="K312" i="21"/>
  <c r="K307" i="21" s="1"/>
  <c r="M14" i="21"/>
  <c r="M111" i="21"/>
  <c r="K114" i="21"/>
  <c r="M114" i="21" s="1"/>
  <c r="M116" i="21"/>
  <c r="M156" i="21"/>
  <c r="M190" i="21"/>
  <c r="M194" i="21"/>
  <c r="K302" i="21"/>
  <c r="M302" i="21" s="1"/>
  <c r="M304" i="21"/>
  <c r="K206" i="21"/>
  <c r="M211" i="21"/>
  <c r="M312" i="21"/>
  <c r="L3" i="21"/>
  <c r="M4" i="21"/>
  <c r="L21" i="21"/>
  <c r="L155" i="21"/>
  <c r="M5" i="21"/>
  <c r="K60" i="21"/>
  <c r="M60" i="21" s="1"/>
  <c r="M99" i="21"/>
  <c r="M212" i="21"/>
  <c r="K26" i="21"/>
  <c r="K189" i="21"/>
  <c r="M245" i="21"/>
  <c r="K13" i="21"/>
  <c r="L206" i="21" l="1"/>
  <c r="M206" i="21" s="1"/>
  <c r="M13" i="21"/>
  <c r="K12" i="21"/>
  <c r="M155" i="21"/>
  <c r="L154" i="21"/>
  <c r="M21" i="21"/>
  <c r="L20" i="21"/>
  <c r="M20" i="21" s="1"/>
  <c r="K154" i="21"/>
  <c r="M189" i="21"/>
  <c r="M26" i="21"/>
  <c r="K25" i="21"/>
  <c r="M25" i="21" s="1"/>
  <c r="M3" i="21"/>
  <c r="M154" i="21" l="1"/>
  <c r="L316" i="21"/>
  <c r="M316" i="21"/>
  <c r="M12" i="21"/>
  <c r="K316" i="21"/>
  <c r="M48" i="20" l="1"/>
  <c r="Q46" i="20"/>
  <c r="Q45" i="20" s="1"/>
  <c r="L46" i="20"/>
  <c r="L45" i="20" s="1"/>
  <c r="K46" i="20"/>
  <c r="M46" i="20" s="1"/>
  <c r="M44" i="20"/>
  <c r="Q42" i="20"/>
  <c r="Q41" i="20" s="1"/>
  <c r="L42" i="20"/>
  <c r="L41" i="20" s="1"/>
  <c r="K42" i="20"/>
  <c r="M42" i="20" s="1"/>
  <c r="M40" i="20"/>
  <c r="Q38" i="20"/>
  <c r="Q37" i="20" s="1"/>
  <c r="L38" i="20"/>
  <c r="K38" i="20"/>
  <c r="K37" i="20" s="1"/>
  <c r="L37" i="20"/>
  <c r="M35" i="20"/>
  <c r="Q33" i="20"/>
  <c r="Q32" i="20" s="1"/>
  <c r="Q31" i="20" s="1"/>
  <c r="L33" i="20"/>
  <c r="K33" i="20"/>
  <c r="K32" i="20" s="1"/>
  <c r="L32" i="20"/>
  <c r="L31" i="20" s="1"/>
  <c r="M30" i="20"/>
  <c r="M24" i="20"/>
  <c r="Q22" i="20"/>
  <c r="L22" i="20"/>
  <c r="L21" i="20" s="1"/>
  <c r="L20" i="20" s="1"/>
  <c r="K22" i="20"/>
  <c r="Q21" i="20"/>
  <c r="Q20" i="20"/>
  <c r="M19" i="20"/>
  <c r="Q17" i="20"/>
  <c r="Q16" i="20" s="1"/>
  <c r="Q15" i="20" s="1"/>
  <c r="L17" i="20"/>
  <c r="L16" i="20" s="1"/>
  <c r="L15" i="20" s="1"/>
  <c r="K17" i="20"/>
  <c r="M14" i="20"/>
  <c r="M11" i="20"/>
  <c r="Q9" i="20"/>
  <c r="L9" i="20"/>
  <c r="K9" i="20"/>
  <c r="M7" i="20"/>
  <c r="Q5" i="20"/>
  <c r="Q4" i="20" s="1"/>
  <c r="Q3" i="20" s="1"/>
  <c r="L5" i="20"/>
  <c r="K5" i="20"/>
  <c r="K4" i="20" s="1"/>
  <c r="K41" i="20" l="1"/>
  <c r="M41" i="20" s="1"/>
  <c r="M5" i="20"/>
  <c r="L4" i="20"/>
  <c r="L3" i="20" s="1"/>
  <c r="M17" i="20"/>
  <c r="M22" i="20"/>
  <c r="M37" i="20"/>
  <c r="L36" i="20"/>
  <c r="K21" i="20"/>
  <c r="K16" i="20"/>
  <c r="M38" i="20"/>
  <c r="K45" i="20"/>
  <c r="M45" i="20" s="1"/>
  <c r="Q36" i="20"/>
  <c r="Q49" i="20" s="1"/>
  <c r="K31" i="20"/>
  <c r="M31" i="20" s="1"/>
  <c r="M32" i="20"/>
  <c r="K3" i="20"/>
  <c r="M4" i="20"/>
  <c r="M33" i="20"/>
  <c r="M9" i="20"/>
  <c r="L49" i="20" l="1"/>
  <c r="M16" i="20"/>
  <c r="K15" i="20"/>
  <c r="M15" i="20" s="1"/>
  <c r="K36" i="20"/>
  <c r="M36" i="20" s="1"/>
  <c r="M21" i="20"/>
  <c r="K20" i="20"/>
  <c r="M20" i="20" s="1"/>
  <c r="M3" i="20"/>
  <c r="M49" i="20" l="1"/>
  <c r="K49" i="20"/>
  <c r="M158" i="19" l="1"/>
  <c r="Q156" i="19"/>
  <c r="L156" i="19"/>
  <c r="K156" i="19"/>
  <c r="M156" i="19" s="1"/>
  <c r="M155" i="19"/>
  <c r="Q153" i="19"/>
  <c r="L153" i="19"/>
  <c r="K153" i="19"/>
  <c r="M152" i="19"/>
  <c r="Q150" i="19"/>
  <c r="L150" i="19"/>
  <c r="K150" i="19"/>
  <c r="M149" i="19"/>
  <c r="Q147" i="19"/>
  <c r="L147" i="19"/>
  <c r="K147" i="19"/>
  <c r="M146" i="19"/>
  <c r="Q144" i="19"/>
  <c r="L144" i="19"/>
  <c r="K144" i="19"/>
  <c r="M142" i="19"/>
  <c r="Q140" i="19"/>
  <c r="Q139" i="19" s="1"/>
  <c r="L140" i="19"/>
  <c r="M140" i="19" s="1"/>
  <c r="K140" i="19"/>
  <c r="K139" i="19"/>
  <c r="M138" i="19"/>
  <c r="Q136" i="19"/>
  <c r="L136" i="19"/>
  <c r="K136" i="19"/>
  <c r="M136" i="19" s="1"/>
  <c r="M135" i="19"/>
  <c r="Q133" i="19"/>
  <c r="L133" i="19"/>
  <c r="L132" i="19" s="1"/>
  <c r="K133" i="19"/>
  <c r="M133" i="19" s="1"/>
  <c r="M130" i="19"/>
  <c r="M129" i="19"/>
  <c r="Q127" i="19"/>
  <c r="Q126" i="19" s="1"/>
  <c r="Q125" i="19" s="1"/>
  <c r="L127" i="19"/>
  <c r="K127" i="19"/>
  <c r="M127" i="19" s="1"/>
  <c r="L126" i="19"/>
  <c r="L125" i="19" s="1"/>
  <c r="M121" i="19"/>
  <c r="M115" i="19"/>
  <c r="M114" i="19"/>
  <c r="M113" i="19"/>
  <c r="M110" i="19"/>
  <c r="M105" i="19"/>
  <c r="M100" i="19"/>
  <c r="Q98" i="19"/>
  <c r="Q97" i="19" s="1"/>
  <c r="L98" i="19"/>
  <c r="L97" i="19" s="1"/>
  <c r="K98" i="19"/>
  <c r="K97" i="19" s="1"/>
  <c r="M96" i="19"/>
  <c r="Q94" i="19"/>
  <c r="Q93" i="19" s="1"/>
  <c r="Q92" i="19" s="1"/>
  <c r="L94" i="19"/>
  <c r="K94" i="19"/>
  <c r="M94" i="19" s="1"/>
  <c r="L93" i="19"/>
  <c r="K93" i="19"/>
  <c r="M93" i="19" s="1"/>
  <c r="M91" i="19"/>
  <c r="Q89" i="19"/>
  <c r="Q88" i="19" s="1"/>
  <c r="Q87" i="19" s="1"/>
  <c r="L89" i="19"/>
  <c r="L88" i="19" s="1"/>
  <c r="L87" i="19" s="1"/>
  <c r="K89" i="19"/>
  <c r="K88" i="19" s="1"/>
  <c r="M86" i="19"/>
  <c r="Q84" i="19"/>
  <c r="Q83" i="19" s="1"/>
  <c r="L84" i="19"/>
  <c r="L83" i="19" s="1"/>
  <c r="K84" i="19"/>
  <c r="M81" i="19"/>
  <c r="M80" i="19"/>
  <c r="M79" i="19"/>
  <c r="M76" i="19"/>
  <c r="M60" i="19"/>
  <c r="Q58" i="19"/>
  <c r="L58" i="19"/>
  <c r="L57" i="19" s="1"/>
  <c r="K58" i="19"/>
  <c r="K57" i="19" s="1"/>
  <c r="Q57" i="19"/>
  <c r="M55" i="19"/>
  <c r="Q53" i="19"/>
  <c r="Q52" i="19" s="1"/>
  <c r="Q51" i="19" s="1"/>
  <c r="L53" i="19"/>
  <c r="K53" i="19"/>
  <c r="M53" i="19" s="1"/>
  <c r="L52" i="19"/>
  <c r="L51" i="19"/>
  <c r="M48" i="19"/>
  <c r="Q46" i="19"/>
  <c r="Q45" i="19" s="1"/>
  <c r="Q44" i="19" s="1"/>
  <c r="L46" i="19"/>
  <c r="L45" i="19" s="1"/>
  <c r="L44" i="19" s="1"/>
  <c r="K46" i="19"/>
  <c r="M46" i="19" s="1"/>
  <c r="M43" i="19"/>
  <c r="Q41" i="19"/>
  <c r="L41" i="19"/>
  <c r="K41" i="19"/>
  <c r="M40" i="19"/>
  <c r="M38" i="19"/>
  <c r="Q36" i="19"/>
  <c r="Q35" i="19" s="1"/>
  <c r="Q34" i="19" s="1"/>
  <c r="L36" i="19"/>
  <c r="K36" i="19"/>
  <c r="M33" i="19"/>
  <c r="M31" i="19"/>
  <c r="M29" i="19"/>
  <c r="M27" i="19"/>
  <c r="M25" i="19"/>
  <c r="M23" i="19"/>
  <c r="Q21" i="19"/>
  <c r="L21" i="19"/>
  <c r="K21" i="19"/>
  <c r="M20" i="19"/>
  <c r="M18" i="19"/>
  <c r="M16" i="19"/>
  <c r="M13" i="19"/>
  <c r="M10" i="19"/>
  <c r="M7" i="19"/>
  <c r="Q5" i="19"/>
  <c r="L5" i="19"/>
  <c r="K5" i="19"/>
  <c r="K4" i="19" s="1"/>
  <c r="M36" i="19" l="1"/>
  <c r="M41" i="19"/>
  <c r="K126" i="19"/>
  <c r="L139" i="19"/>
  <c r="M139" i="19" s="1"/>
  <c r="M144" i="19"/>
  <c r="M153" i="19"/>
  <c r="K132" i="19"/>
  <c r="M132" i="19" s="1"/>
  <c r="Q132" i="19"/>
  <c r="M21" i="19"/>
  <c r="Q56" i="19"/>
  <c r="K52" i="19"/>
  <c r="M88" i="19"/>
  <c r="L35" i="19"/>
  <c r="L34" i="19" s="1"/>
  <c r="Q143" i="19"/>
  <c r="Q131" i="19" s="1"/>
  <c r="M5" i="19"/>
  <c r="Q4" i="19"/>
  <c r="Q3" i="19" s="1"/>
  <c r="L4" i="19"/>
  <c r="L3" i="19" s="1"/>
  <c r="K35" i="19"/>
  <c r="M35" i="19" s="1"/>
  <c r="K45" i="19"/>
  <c r="M84" i="19"/>
  <c r="K87" i="19"/>
  <c r="M87" i="19" s="1"/>
  <c r="M89" i="19"/>
  <c r="K92" i="19"/>
  <c r="K143" i="19"/>
  <c r="M150" i="19"/>
  <c r="L92" i="19"/>
  <c r="M92" i="19" s="1"/>
  <c r="M97" i="19"/>
  <c r="K3" i="19"/>
  <c r="L56" i="19"/>
  <c r="M57" i="19"/>
  <c r="K83" i="19"/>
  <c r="L143" i="19"/>
  <c r="L131" i="19" s="1"/>
  <c r="M58" i="19"/>
  <c r="M98" i="19"/>
  <c r="K131" i="19"/>
  <c r="M147" i="19"/>
  <c r="K34" i="19" l="1"/>
  <c r="M34" i="19" s="1"/>
  <c r="M126" i="19"/>
  <c r="K125" i="19"/>
  <c r="M125" i="19" s="1"/>
  <c r="Q159" i="19"/>
  <c r="M4" i="19"/>
  <c r="M45" i="19"/>
  <c r="K44" i="19"/>
  <c r="M44" i="19" s="1"/>
  <c r="M52" i="19"/>
  <c r="K51" i="19"/>
  <c r="M51" i="19" s="1"/>
  <c r="L159" i="19"/>
  <c r="M131" i="19"/>
  <c r="K56" i="19"/>
  <c r="M56" i="19" s="1"/>
  <c r="M83" i="19"/>
  <c r="M3" i="19"/>
  <c r="M143" i="19"/>
  <c r="K159" i="19" l="1"/>
  <c r="M159" i="19"/>
  <c r="M515" i="18" l="1"/>
  <c r="Q513" i="18"/>
  <c r="Q512" i="18" s="1"/>
  <c r="Q511" i="18" s="1"/>
  <c r="L513" i="18"/>
  <c r="L512" i="18" s="1"/>
  <c r="L511" i="18" s="1"/>
  <c r="K513" i="18"/>
  <c r="K512" i="18" s="1"/>
  <c r="M510" i="18"/>
  <c r="M509" i="18"/>
  <c r="M508" i="18"/>
  <c r="Q506" i="18"/>
  <c r="L506" i="18"/>
  <c r="K506" i="18"/>
  <c r="M505" i="18"/>
  <c r="Q503" i="18"/>
  <c r="Q502" i="18" s="1"/>
  <c r="Q501" i="18" s="1"/>
  <c r="L503" i="18"/>
  <c r="L502" i="18" s="1"/>
  <c r="L501" i="18" s="1"/>
  <c r="K503" i="18"/>
  <c r="M500" i="18"/>
  <c r="Q498" i="18"/>
  <c r="Q497" i="18" s="1"/>
  <c r="Q496" i="18" s="1"/>
  <c r="L498" i="18"/>
  <c r="K498" i="18"/>
  <c r="K497" i="18" s="1"/>
  <c r="K496" i="18" s="1"/>
  <c r="M495" i="18"/>
  <c r="Q493" i="18"/>
  <c r="Q492" i="18" s="1"/>
  <c r="Q491" i="18" s="1"/>
  <c r="L493" i="18"/>
  <c r="K493" i="18"/>
  <c r="K492" i="18" s="1"/>
  <c r="K491" i="18" s="1"/>
  <c r="M485" i="18"/>
  <c r="Q483" i="18"/>
  <c r="Q482" i="18" s="1"/>
  <c r="L483" i="18"/>
  <c r="L482" i="18" s="1"/>
  <c r="K483" i="18"/>
  <c r="M477" i="18"/>
  <c r="M476" i="18"/>
  <c r="M474" i="18"/>
  <c r="Q472" i="18"/>
  <c r="L472" i="18"/>
  <c r="K472" i="18"/>
  <c r="M471" i="18"/>
  <c r="M468" i="18"/>
  <c r="M466" i="18"/>
  <c r="M464" i="18"/>
  <c r="M463" i="18"/>
  <c r="M461" i="18"/>
  <c r="M454" i="18"/>
  <c r="Q452" i="18"/>
  <c r="L452" i="18"/>
  <c r="K452" i="18"/>
  <c r="M451" i="18"/>
  <c r="M450" i="18"/>
  <c r="M448" i="18"/>
  <c r="M445" i="18"/>
  <c r="M444" i="18"/>
  <c r="Q442" i="18"/>
  <c r="L442" i="18"/>
  <c r="K442" i="18"/>
  <c r="M441" i="18"/>
  <c r="M439" i="18"/>
  <c r="M438" i="18"/>
  <c r="M437" i="18"/>
  <c r="M435" i="18"/>
  <c r="M434" i="18"/>
  <c r="Q432" i="18"/>
  <c r="L432" i="18"/>
  <c r="K432" i="18"/>
  <c r="M424" i="18"/>
  <c r="M422" i="18"/>
  <c r="M420" i="18"/>
  <c r="M418" i="18"/>
  <c r="M417" i="18"/>
  <c r="M413" i="18"/>
  <c r="M411" i="18"/>
  <c r="M405" i="18"/>
  <c r="Q403" i="18"/>
  <c r="L403" i="18"/>
  <c r="K403" i="18"/>
  <c r="M402" i="18"/>
  <c r="M399" i="18"/>
  <c r="M397" i="18"/>
  <c r="M395" i="18"/>
  <c r="M393" i="18"/>
  <c r="M391" i="18"/>
  <c r="M389" i="18"/>
  <c r="M385" i="18"/>
  <c r="M382" i="18"/>
  <c r="M379" i="18"/>
  <c r="M375" i="18"/>
  <c r="M374" i="18"/>
  <c r="M372" i="18"/>
  <c r="M366" i="18"/>
  <c r="M364" i="18"/>
  <c r="M363" i="18"/>
  <c r="M361" i="18"/>
  <c r="M360" i="18"/>
  <c r="M359" i="18"/>
  <c r="M358" i="18"/>
  <c r="M357" i="18"/>
  <c r="M356" i="18"/>
  <c r="M353" i="18"/>
  <c r="M352" i="18"/>
  <c r="M351" i="18"/>
  <c r="M350" i="18"/>
  <c r="M348" i="18"/>
  <c r="M347" i="18"/>
  <c r="Q345" i="18"/>
  <c r="L345" i="18"/>
  <c r="K345" i="18"/>
  <c r="M343" i="18"/>
  <c r="M338" i="18"/>
  <c r="M335" i="18"/>
  <c r="M333" i="18"/>
  <c r="M331" i="18"/>
  <c r="M329" i="18"/>
  <c r="M328" i="18"/>
  <c r="M327" i="18"/>
  <c r="M323" i="18"/>
  <c r="M321" i="18"/>
  <c r="M318" i="18"/>
  <c r="M306" i="18"/>
  <c r="Q304" i="18"/>
  <c r="Q303" i="18" s="1"/>
  <c r="L304" i="18"/>
  <c r="L303" i="18" s="1"/>
  <c r="K304" i="18"/>
  <c r="M301" i="18"/>
  <c r="M300" i="18"/>
  <c r="M298" i="18"/>
  <c r="M296" i="18"/>
  <c r="M294" i="18"/>
  <c r="M293" i="18"/>
  <c r="M291" i="18"/>
  <c r="M288" i="18"/>
  <c r="M286" i="18"/>
  <c r="M284" i="18"/>
  <c r="M282" i="18"/>
  <c r="M280" i="18"/>
  <c r="M278" i="18"/>
  <c r="Q276" i="18"/>
  <c r="Q275" i="18" s="1"/>
  <c r="L276" i="18"/>
  <c r="L275" i="18" s="1"/>
  <c r="K276" i="18"/>
  <c r="M273" i="18"/>
  <c r="Q271" i="18"/>
  <c r="Q270" i="18" s="1"/>
  <c r="Q269" i="18" s="1"/>
  <c r="L271" i="18"/>
  <c r="K271" i="18"/>
  <c r="K270" i="18" s="1"/>
  <c r="K269" i="18" s="1"/>
  <c r="M262" i="18"/>
  <c r="Q260" i="18"/>
  <c r="L260" i="18"/>
  <c r="K260" i="18"/>
  <c r="M253" i="18"/>
  <c r="Q251" i="18"/>
  <c r="Q250" i="18" s="1"/>
  <c r="L251" i="18"/>
  <c r="L250" i="18" s="1"/>
  <c r="K251" i="18"/>
  <c r="M245" i="18"/>
  <c r="Q243" i="18"/>
  <c r="L243" i="18"/>
  <c r="K243" i="18"/>
  <c r="M236" i="18"/>
  <c r="Q234" i="18"/>
  <c r="L234" i="18"/>
  <c r="L233" i="18" s="1"/>
  <c r="K234" i="18"/>
  <c r="M228" i="18"/>
  <c r="Q226" i="18"/>
  <c r="L226" i="18"/>
  <c r="K226" i="18"/>
  <c r="M219" i="18"/>
  <c r="Q217" i="18"/>
  <c r="Q216" i="18" s="1"/>
  <c r="L217" i="18"/>
  <c r="L216" i="18" s="1"/>
  <c r="K217" i="18"/>
  <c r="M209" i="18"/>
  <c r="Q207" i="18"/>
  <c r="Q206" i="18" s="1"/>
  <c r="L207" i="18"/>
  <c r="L206" i="18" s="1"/>
  <c r="K207" i="18"/>
  <c r="K206" i="18" s="1"/>
  <c r="M198" i="18"/>
  <c r="Q196" i="18"/>
  <c r="L196" i="18"/>
  <c r="K196" i="18"/>
  <c r="M189" i="18"/>
  <c r="Q187" i="18"/>
  <c r="L187" i="18"/>
  <c r="K187" i="18"/>
  <c r="M180" i="18"/>
  <c r="Q178" i="18"/>
  <c r="L178" i="18"/>
  <c r="K178" i="18"/>
  <c r="M171" i="18"/>
  <c r="Q169" i="18"/>
  <c r="L169" i="18"/>
  <c r="K169" i="18"/>
  <c r="M162" i="18"/>
  <c r="Q160" i="18"/>
  <c r="L160" i="18"/>
  <c r="K160" i="18"/>
  <c r="M152" i="18"/>
  <c r="Q150" i="18"/>
  <c r="L150" i="18"/>
  <c r="K150" i="18"/>
  <c r="M143" i="18"/>
  <c r="Q141" i="18"/>
  <c r="L141" i="18"/>
  <c r="K141" i="18"/>
  <c r="M134" i="18"/>
  <c r="Q132" i="18"/>
  <c r="L132" i="18"/>
  <c r="K132" i="18"/>
  <c r="M124" i="18"/>
  <c r="Q122" i="18"/>
  <c r="L122" i="18"/>
  <c r="K122" i="18"/>
  <c r="M115" i="18"/>
  <c r="Q113" i="18"/>
  <c r="L113" i="18"/>
  <c r="K113" i="18"/>
  <c r="M106" i="18"/>
  <c r="Q104" i="18"/>
  <c r="Q103" i="18" s="1"/>
  <c r="L104" i="18"/>
  <c r="L103" i="18" s="1"/>
  <c r="K104" i="18"/>
  <c r="M101" i="18"/>
  <c r="M99" i="18"/>
  <c r="Q97" i="18"/>
  <c r="Q96" i="18" s="1"/>
  <c r="L97" i="18"/>
  <c r="K97" i="18"/>
  <c r="K96" i="18"/>
  <c r="M95" i="18"/>
  <c r="M93" i="18"/>
  <c r="M91" i="18"/>
  <c r="M84" i="18"/>
  <c r="M79" i="18"/>
  <c r="M77" i="18"/>
  <c r="M76" i="18"/>
  <c r="M74" i="18"/>
  <c r="M72" i="18"/>
  <c r="M71" i="18"/>
  <c r="M69" i="18"/>
  <c r="M67" i="18"/>
  <c r="Q65" i="18"/>
  <c r="L65" i="18"/>
  <c r="K65" i="18"/>
  <c r="M64" i="18"/>
  <c r="Q62" i="18"/>
  <c r="L62" i="18"/>
  <c r="K62" i="18"/>
  <c r="M60" i="18"/>
  <c r="M55" i="18"/>
  <c r="M46" i="18"/>
  <c r="M36" i="18"/>
  <c r="M35" i="18"/>
  <c r="Q33" i="18"/>
  <c r="Q32" i="18" s="1"/>
  <c r="L33" i="18"/>
  <c r="L32" i="18" s="1"/>
  <c r="K33" i="18"/>
  <c r="K32" i="18"/>
  <c r="M30" i="18"/>
  <c r="M29" i="18"/>
  <c r="M21" i="18"/>
  <c r="M16" i="18"/>
  <c r="M10" i="18"/>
  <c r="M7" i="18"/>
  <c r="Q5" i="18"/>
  <c r="Q4" i="18" s="1"/>
  <c r="L5" i="18"/>
  <c r="K5" i="18"/>
  <c r="K4" i="18" s="1"/>
  <c r="M97" i="18" l="1"/>
  <c r="M206" i="18"/>
  <c r="M345" i="18"/>
  <c r="M498" i="18"/>
  <c r="L344" i="18"/>
  <c r="L274" i="18" s="1"/>
  <c r="M493" i="18"/>
  <c r="M207" i="18"/>
  <c r="M276" i="18"/>
  <c r="K344" i="18"/>
  <c r="M344" i="18" s="1"/>
  <c r="M403" i="18"/>
  <c r="M483" i="18"/>
  <c r="K275" i="18"/>
  <c r="M275" i="18" s="1"/>
  <c r="M304" i="18"/>
  <c r="M432" i="18"/>
  <c r="M442" i="18"/>
  <c r="M452" i="18"/>
  <c r="M104" i="18"/>
  <c r="M132" i="18"/>
  <c r="M141" i="18"/>
  <c r="M150" i="18"/>
  <c r="M178" i="18"/>
  <c r="M187" i="18"/>
  <c r="M217" i="18"/>
  <c r="M472" i="18"/>
  <c r="L497" i="18"/>
  <c r="K216" i="18"/>
  <c r="M216" i="18" s="1"/>
  <c r="M503" i="18"/>
  <c r="K502" i="18"/>
  <c r="M513" i="18"/>
  <c r="L492" i="18"/>
  <c r="M512" i="18"/>
  <c r="K103" i="18"/>
  <c r="M122" i="18"/>
  <c r="K233" i="18"/>
  <c r="M233" i="18" s="1"/>
  <c r="M5" i="18"/>
  <c r="M160" i="18"/>
  <c r="M234" i="18"/>
  <c r="M271" i="18"/>
  <c r="K303" i="18"/>
  <c r="M303" i="18" s="1"/>
  <c r="K482" i="18"/>
  <c r="M482" i="18" s="1"/>
  <c r="K511" i="18"/>
  <c r="M511" i="18" s="1"/>
  <c r="L61" i="18"/>
  <c r="Q61" i="18"/>
  <c r="Q3" i="18" s="1"/>
  <c r="K159" i="18"/>
  <c r="M33" i="18"/>
  <c r="M62" i="18"/>
  <c r="M65" i="18"/>
  <c r="Q159" i="18"/>
  <c r="M169" i="18"/>
  <c r="L159" i="18"/>
  <c r="M196" i="18"/>
  <c r="Q233" i="18"/>
  <c r="Q102" i="18" s="1"/>
  <c r="M243" i="18"/>
  <c r="M251" i="18"/>
  <c r="K250" i="18"/>
  <c r="M250" i="18" s="1"/>
  <c r="L270" i="18"/>
  <c r="Q344" i="18"/>
  <c r="Q274" i="18" s="1"/>
  <c r="M103" i="18"/>
  <c r="K501" i="18"/>
  <c r="M501" i="18" s="1"/>
  <c r="M502" i="18"/>
  <c r="M32" i="18"/>
  <c r="K61" i="18"/>
  <c r="L96" i="18"/>
  <c r="M96" i="18" s="1"/>
  <c r="M113" i="18"/>
  <c r="M226" i="18"/>
  <c r="M260" i="18"/>
  <c r="K274" i="18"/>
  <c r="M506" i="18"/>
  <c r="L4" i="18"/>
  <c r="M159" i="18" l="1"/>
  <c r="M274" i="18"/>
  <c r="L3" i="18"/>
  <c r="K102" i="18"/>
  <c r="M497" i="18"/>
  <c r="L496" i="18"/>
  <c r="M496" i="18" s="1"/>
  <c r="L102" i="18"/>
  <c r="M102" i="18" s="1"/>
  <c r="M270" i="18"/>
  <c r="L269" i="18"/>
  <c r="M269" i="18" s="1"/>
  <c r="Q516" i="18"/>
  <c r="M492" i="18"/>
  <c r="L491" i="18"/>
  <c r="M491" i="18" s="1"/>
  <c r="M61" i="18"/>
  <c r="K3" i="18"/>
  <c r="M4" i="18"/>
  <c r="L516" i="18" l="1"/>
  <c r="M3" i="18"/>
  <c r="M516" i="18" s="1"/>
  <c r="K516" i="18"/>
  <c r="M51" i="17" l="1"/>
  <c r="Q49" i="17"/>
  <c r="Q48" i="17" s="1"/>
  <c r="Q47" i="17" s="1"/>
  <c r="L49" i="17"/>
  <c r="L48" i="17" s="1"/>
  <c r="L47" i="17" s="1"/>
  <c r="K49" i="17"/>
  <c r="M49" i="17" s="1"/>
  <c r="M42" i="17"/>
  <c r="Q40" i="17"/>
  <c r="Q39" i="17" s="1"/>
  <c r="Q38" i="17" s="1"/>
  <c r="L40" i="17"/>
  <c r="L39" i="17" s="1"/>
  <c r="L38" i="17" s="1"/>
  <c r="K40" i="17"/>
  <c r="K39" i="17"/>
  <c r="M37" i="17"/>
  <c r="M33" i="17"/>
  <c r="M31" i="17"/>
  <c r="M29" i="17"/>
  <c r="M27" i="17"/>
  <c r="Q25" i="17"/>
  <c r="Q24" i="17" s="1"/>
  <c r="L25" i="17"/>
  <c r="M25" i="17" s="1"/>
  <c r="K25" i="17"/>
  <c r="K24" i="17" s="1"/>
  <c r="M23" i="17"/>
  <c r="M21" i="17"/>
  <c r="M15" i="17"/>
  <c r="M10" i="17"/>
  <c r="M9" i="17"/>
  <c r="M7" i="17"/>
  <c r="Q5" i="17"/>
  <c r="Q4" i="17" s="1"/>
  <c r="L5" i="17"/>
  <c r="L4" i="17" s="1"/>
  <c r="K5" i="17"/>
  <c r="M5" i="17" s="1"/>
  <c r="K4" i="17"/>
  <c r="M4" i="17" s="1"/>
  <c r="M39" i="17" l="1"/>
  <c r="K38" i="17"/>
  <c r="M38" i="17" s="1"/>
  <c r="M40" i="17"/>
  <c r="K48" i="17"/>
  <c r="K3" i="17"/>
  <c r="Q3" i="17"/>
  <c r="Q52" i="17" s="1"/>
  <c r="L24" i="17"/>
  <c r="M24" i="17" s="1"/>
  <c r="L3" i="17" l="1"/>
  <c r="L52" i="17" s="1"/>
  <c r="M48" i="17"/>
  <c r="K47" i="17"/>
  <c r="M47" i="17" s="1"/>
  <c r="M281" i="16"/>
  <c r="Q279" i="16"/>
  <c r="Q278" i="16" s="1"/>
  <c r="Q277" i="16" s="1"/>
  <c r="L279" i="16"/>
  <c r="K279" i="16"/>
  <c r="M279" i="16" s="1"/>
  <c r="L278" i="16"/>
  <c r="L277" i="16" s="1"/>
  <c r="M276" i="16"/>
  <c r="Q274" i="16"/>
  <c r="Q273" i="16" s="1"/>
  <c r="L274" i="16"/>
  <c r="K274" i="16"/>
  <c r="M274" i="16" s="1"/>
  <c r="L273" i="16"/>
  <c r="M272" i="16"/>
  <c r="Q270" i="16"/>
  <c r="Q269" i="16" s="1"/>
  <c r="L270" i="16"/>
  <c r="M270" i="16" s="1"/>
  <c r="K270" i="16"/>
  <c r="K269" i="16" s="1"/>
  <c r="L269" i="16"/>
  <c r="M268" i="16"/>
  <c r="Q266" i="16"/>
  <c r="L266" i="16"/>
  <c r="K266" i="16"/>
  <c r="M265" i="16"/>
  <c r="Q263" i="16"/>
  <c r="L263" i="16"/>
  <c r="K263" i="16"/>
  <c r="M262" i="16"/>
  <c r="Q260" i="16"/>
  <c r="L260" i="16"/>
  <c r="M260" i="16" s="1"/>
  <c r="K260" i="16"/>
  <c r="M259" i="16"/>
  <c r="Q257" i="16"/>
  <c r="L257" i="16"/>
  <c r="K257" i="16"/>
  <c r="M256" i="16"/>
  <c r="Q254" i="16"/>
  <c r="L254" i="16"/>
  <c r="K254" i="16"/>
  <c r="M253" i="16"/>
  <c r="Q251" i="16"/>
  <c r="L251" i="16"/>
  <c r="K251" i="16"/>
  <c r="M250" i="16"/>
  <c r="M249" i="16"/>
  <c r="Q247" i="16"/>
  <c r="L247" i="16"/>
  <c r="K247" i="16"/>
  <c r="M246" i="16"/>
  <c r="Q244" i="16"/>
  <c r="L244" i="16"/>
  <c r="K244" i="16"/>
  <c r="M243" i="16"/>
  <c r="Q241" i="16"/>
  <c r="L241" i="16"/>
  <c r="K241" i="16"/>
  <c r="M238" i="16"/>
  <c r="Q236" i="16"/>
  <c r="Q235" i="16" s="1"/>
  <c r="Q234" i="16" s="1"/>
  <c r="L236" i="16"/>
  <c r="K236" i="16"/>
  <c r="L235" i="16"/>
  <c r="L234" i="16" s="1"/>
  <c r="M233" i="16"/>
  <c r="Q231" i="16"/>
  <c r="Q230" i="16" s="1"/>
  <c r="Q229" i="16" s="1"/>
  <c r="L231" i="16"/>
  <c r="L230" i="16" s="1"/>
  <c r="L229" i="16" s="1"/>
  <c r="K231" i="16"/>
  <c r="K230" i="16" s="1"/>
  <c r="M224" i="16"/>
  <c r="M219" i="16"/>
  <c r="M215" i="16"/>
  <c r="M213" i="16"/>
  <c r="M212" i="16"/>
  <c r="M209" i="16"/>
  <c r="M207" i="16"/>
  <c r="M200" i="16"/>
  <c r="Q198" i="16"/>
  <c r="Q197" i="16" s="1"/>
  <c r="Q196" i="16" s="1"/>
  <c r="L198" i="16"/>
  <c r="L197" i="16" s="1"/>
  <c r="L196" i="16" s="1"/>
  <c r="K198" i="16"/>
  <c r="K197" i="16"/>
  <c r="K196" i="16" s="1"/>
  <c r="M195" i="16"/>
  <c r="Q193" i="16"/>
  <c r="L193" i="16"/>
  <c r="K193" i="16"/>
  <c r="M193" i="16" s="1"/>
  <c r="Q192" i="16"/>
  <c r="Q191" i="16" s="1"/>
  <c r="L192" i="16"/>
  <c r="L191" i="16" s="1"/>
  <c r="M186" i="16"/>
  <c r="Q184" i="16"/>
  <c r="Q183" i="16" s="1"/>
  <c r="L184" i="16"/>
  <c r="L183" i="16" s="1"/>
  <c r="K184" i="16"/>
  <c r="K183" i="16"/>
  <c r="M182" i="16"/>
  <c r="Q180" i="16"/>
  <c r="L180" i="16"/>
  <c r="K180" i="16"/>
  <c r="M180" i="16" s="1"/>
  <c r="M173" i="16"/>
  <c r="Q171" i="16"/>
  <c r="L171" i="16"/>
  <c r="L170" i="16" s="1"/>
  <c r="K171" i="16"/>
  <c r="K170" i="16" s="1"/>
  <c r="M169" i="16"/>
  <c r="Q167" i="16"/>
  <c r="L167" i="16"/>
  <c r="K167" i="16"/>
  <c r="M154" i="16"/>
  <c r="Q152" i="16"/>
  <c r="Q151" i="16" s="1"/>
  <c r="L152" i="16"/>
  <c r="L151" i="16" s="1"/>
  <c r="K152" i="16"/>
  <c r="M148" i="16"/>
  <c r="Q146" i="16"/>
  <c r="L146" i="16"/>
  <c r="K146" i="16"/>
  <c r="M146" i="16" s="1"/>
  <c r="Q145" i="16"/>
  <c r="L145" i="16"/>
  <c r="M144" i="16"/>
  <c r="Q142" i="16"/>
  <c r="Q141" i="16" s="1"/>
  <c r="L142" i="16"/>
  <c r="L141" i="16" s="1"/>
  <c r="K142" i="16"/>
  <c r="K141" i="16" s="1"/>
  <c r="M140" i="16"/>
  <c r="Q138" i="16"/>
  <c r="L138" i="16"/>
  <c r="L137" i="16" s="1"/>
  <c r="K138" i="16"/>
  <c r="Q137" i="16"/>
  <c r="M136" i="16"/>
  <c r="Q134" i="16"/>
  <c r="L134" i="16"/>
  <c r="K134" i="16"/>
  <c r="M133" i="16"/>
  <c r="Q131" i="16"/>
  <c r="Q130" i="16" s="1"/>
  <c r="L131" i="16"/>
  <c r="M131" i="16" s="1"/>
  <c r="K131" i="16"/>
  <c r="K130" i="16"/>
  <c r="M129" i="16"/>
  <c r="Q127" i="16"/>
  <c r="L127" i="16"/>
  <c r="K127" i="16"/>
  <c r="M126" i="16"/>
  <c r="Q124" i="16"/>
  <c r="L124" i="16"/>
  <c r="K124" i="16"/>
  <c r="M123" i="16"/>
  <c r="Q121" i="16"/>
  <c r="L121" i="16"/>
  <c r="K121" i="16"/>
  <c r="M120" i="16"/>
  <c r="Q118" i="16"/>
  <c r="L118" i="16"/>
  <c r="K118" i="16"/>
  <c r="M118" i="16" s="1"/>
  <c r="M116" i="16"/>
  <c r="Q114" i="16"/>
  <c r="L114" i="16"/>
  <c r="K114" i="16"/>
  <c r="M113" i="16"/>
  <c r="Q111" i="16"/>
  <c r="L111" i="16"/>
  <c r="K111" i="16"/>
  <c r="M110" i="16"/>
  <c r="Q108" i="16"/>
  <c r="L108" i="16"/>
  <c r="L101" i="16" s="1"/>
  <c r="K108" i="16"/>
  <c r="M107" i="16"/>
  <c r="Q105" i="16"/>
  <c r="M105" i="16"/>
  <c r="L105" i="16"/>
  <c r="K105" i="16"/>
  <c r="M104" i="16"/>
  <c r="Q102" i="16"/>
  <c r="L102" i="16"/>
  <c r="K102" i="16"/>
  <c r="M99" i="16"/>
  <c r="M96" i="16"/>
  <c r="M93" i="16"/>
  <c r="Q91" i="16"/>
  <c r="L91" i="16"/>
  <c r="L90" i="16" s="1"/>
  <c r="K91" i="16"/>
  <c r="M91" i="16" s="1"/>
  <c r="Q90" i="16"/>
  <c r="K90" i="16"/>
  <c r="M89" i="16"/>
  <c r="M87" i="16"/>
  <c r="M84" i="16"/>
  <c r="M81" i="16"/>
  <c r="M73" i="16"/>
  <c r="M58" i="16"/>
  <c r="M55" i="16"/>
  <c r="M50" i="16"/>
  <c r="Q48" i="16"/>
  <c r="L48" i="16"/>
  <c r="L47" i="16" s="1"/>
  <c r="K48" i="16"/>
  <c r="M48" i="16" s="1"/>
  <c r="Q47" i="16"/>
  <c r="K47" i="16"/>
  <c r="M44" i="16"/>
  <c r="M41" i="16"/>
  <c r="M37" i="16"/>
  <c r="M28" i="16"/>
  <c r="M23" i="16"/>
  <c r="M21" i="16"/>
  <c r="M14" i="16"/>
  <c r="M11" i="16"/>
  <c r="M9" i="16"/>
  <c r="M7" i="16"/>
  <c r="Q5" i="16"/>
  <c r="Q4" i="16" s="1"/>
  <c r="Q3" i="16" s="1"/>
  <c r="L5" i="16"/>
  <c r="L4" i="16" s="1"/>
  <c r="K5" i="16"/>
  <c r="M90" i="16" l="1"/>
  <c r="M47" i="16"/>
  <c r="K145" i="16"/>
  <c r="M145" i="16" s="1"/>
  <c r="L117" i="16"/>
  <c r="Q170" i="16"/>
  <c r="Q150" i="16" s="1"/>
  <c r="M269" i="16"/>
  <c r="K273" i="16"/>
  <c r="M273" i="16" s="1"/>
  <c r="M236" i="16"/>
  <c r="L3" i="16"/>
  <c r="M138" i="16"/>
  <c r="K52" i="17"/>
  <c r="M3" i="17"/>
  <c r="M52" i="17" s="1"/>
  <c r="M230" i="16"/>
  <c r="K229" i="16"/>
  <c r="M229" i="16" s="1"/>
  <c r="M196" i="16"/>
  <c r="K235" i="16"/>
  <c r="M141" i="16"/>
  <c r="K151" i="16"/>
  <c r="M151" i="16" s="1"/>
  <c r="M170" i="16"/>
  <c r="M5" i="16"/>
  <c r="M102" i="16"/>
  <c r="Q117" i="16"/>
  <c r="L150" i="16"/>
  <c r="M198" i="16"/>
  <c r="M231" i="16"/>
  <c r="M241" i="16"/>
  <c r="K240" i="16"/>
  <c r="K239" i="16" s="1"/>
  <c r="M247" i="16"/>
  <c r="K278" i="16"/>
  <c r="M111" i="16"/>
  <c r="M114" i="16"/>
  <c r="M142" i="16"/>
  <c r="M171" i="16"/>
  <c r="M183" i="16"/>
  <c r="L240" i="16"/>
  <c r="L239" i="16" s="1"/>
  <c r="M251" i="16"/>
  <c r="M254" i="16"/>
  <c r="M257" i="16"/>
  <c r="Q101" i="16"/>
  <c r="Q100" i="16" s="1"/>
  <c r="Q282" i="16" s="1"/>
  <c r="M124" i="16"/>
  <c r="M127" i="16"/>
  <c r="L130" i="16"/>
  <c r="M130" i="16" s="1"/>
  <c r="M197" i="16"/>
  <c r="Q240" i="16"/>
  <c r="Q239" i="16" s="1"/>
  <c r="M263" i="16"/>
  <c r="M266" i="16"/>
  <c r="K150" i="16"/>
  <c r="M150" i="16" s="1"/>
  <c r="K4" i="16"/>
  <c r="K137" i="16"/>
  <c r="M137" i="16" s="1"/>
  <c r="K101" i="16"/>
  <c r="M108" i="16"/>
  <c r="M121" i="16"/>
  <c r="M134" i="16"/>
  <c r="M152" i="16"/>
  <c r="M184" i="16"/>
  <c r="K192" i="16"/>
  <c r="K117" i="16"/>
  <c r="M117" i="16" s="1"/>
  <c r="M167" i="16"/>
  <c r="M244" i="16"/>
  <c r="M240" i="16" l="1"/>
  <c r="M239" i="16"/>
  <c r="L100" i="16"/>
  <c r="L282" i="16" s="1"/>
  <c r="M235" i="16"/>
  <c r="K234" i="16"/>
  <c r="M234" i="16" s="1"/>
  <c r="M278" i="16"/>
  <c r="K277" i="16"/>
  <c r="M277" i="16" s="1"/>
  <c r="M101" i="16"/>
  <c r="K100" i="16"/>
  <c r="M100" i="16" s="1"/>
  <c r="M192" i="16"/>
  <c r="K191" i="16"/>
  <c r="M191" i="16" s="1"/>
  <c r="M4" i="16"/>
  <c r="K3" i="16"/>
  <c r="M3" i="16" l="1"/>
  <c r="M282" i="16" s="1"/>
  <c r="K282" i="16"/>
  <c r="T58" i="15" l="1"/>
  <c r="J58" i="15"/>
  <c r="E58" i="15"/>
  <c r="E57" i="15" s="1"/>
  <c r="G57" i="15" s="1"/>
  <c r="T57" i="15"/>
  <c r="R57" i="15"/>
  <c r="Q57" i="15"/>
  <c r="F57" i="15"/>
  <c r="T56" i="15"/>
  <c r="J56" i="15"/>
  <c r="E56" i="15" s="1"/>
  <c r="F56" i="15"/>
  <c r="T55" i="15"/>
  <c r="R55" i="15"/>
  <c r="Q55" i="15"/>
  <c r="F55" i="15"/>
  <c r="T54" i="15"/>
  <c r="T53" i="15"/>
  <c r="T52" i="15"/>
  <c r="T51" i="15"/>
  <c r="T50" i="15"/>
  <c r="T49" i="15"/>
  <c r="T48" i="15"/>
  <c r="T47" i="15"/>
  <c r="T46" i="15"/>
  <c r="T45" i="15"/>
  <c r="T44" i="15"/>
  <c r="T43" i="15"/>
  <c r="T42" i="15"/>
  <c r="T41" i="15"/>
  <c r="T40" i="15"/>
  <c r="T39" i="15"/>
  <c r="T38" i="15"/>
  <c r="T37" i="15"/>
  <c r="T36" i="15"/>
  <c r="T35" i="15"/>
  <c r="T34" i="15"/>
  <c r="T33" i="15"/>
  <c r="T32" i="15"/>
  <c r="T31" i="15"/>
  <c r="T30" i="15"/>
  <c r="T29" i="15"/>
  <c r="T28" i="15"/>
  <c r="T27" i="15"/>
  <c r="T26" i="15"/>
  <c r="T25" i="15"/>
  <c r="U24" i="15"/>
  <c r="T24" i="15"/>
  <c r="J24" i="15"/>
  <c r="E24" i="15"/>
  <c r="G24" i="15" s="1"/>
  <c r="T23" i="15"/>
  <c r="T22" i="15"/>
  <c r="T21" i="15"/>
  <c r="J21" i="15"/>
  <c r="E21" i="15" s="1"/>
  <c r="F21" i="15"/>
  <c r="T20" i="15"/>
  <c r="R20" i="15"/>
  <c r="Q20" i="15"/>
  <c r="F20" i="15"/>
  <c r="F19" i="15" s="1"/>
  <c r="R19" i="15"/>
  <c r="Q19" i="15"/>
  <c r="T19" i="15" s="1"/>
  <c r="T13" i="15"/>
  <c r="T12" i="15"/>
  <c r="T11" i="15"/>
  <c r="J11" i="15"/>
  <c r="E11" i="15" s="1"/>
  <c r="F11" i="15"/>
  <c r="T10" i="15"/>
  <c r="J10" i="15"/>
  <c r="F10" i="15"/>
  <c r="G10" i="15" s="1"/>
  <c r="T9" i="15"/>
  <c r="R9" i="15"/>
  <c r="Q9" i="15"/>
  <c r="F9" i="15"/>
  <c r="T8" i="15"/>
  <c r="T7" i="15"/>
  <c r="J7" i="15"/>
  <c r="E7" i="15" s="1"/>
  <c r="R6" i="15"/>
  <c r="T6" i="15" s="1"/>
  <c r="Q6" i="15"/>
  <c r="F6" i="15"/>
  <c r="T5" i="15"/>
  <c r="J5" i="15"/>
  <c r="F5" i="15"/>
  <c r="F4" i="15" s="1"/>
  <c r="F3" i="15" s="1"/>
  <c r="E5" i="15"/>
  <c r="G5" i="15" s="1"/>
  <c r="R4" i="15"/>
  <c r="R3" i="15" s="1"/>
  <c r="Q4" i="15"/>
  <c r="T4" i="15" s="1"/>
  <c r="E4" i="15"/>
  <c r="G4" i="15" s="1"/>
  <c r="U183" i="14"/>
  <c r="J183" i="14"/>
  <c r="G183" i="14"/>
  <c r="F183" i="14"/>
  <c r="E183" i="14"/>
  <c r="R182" i="14"/>
  <c r="U182" i="14" s="1"/>
  <c r="Q182" i="14"/>
  <c r="F182" i="14"/>
  <c r="E182" i="14"/>
  <c r="G182" i="14" s="1"/>
  <c r="U181" i="14"/>
  <c r="J181" i="14"/>
  <c r="E181" i="14" s="1"/>
  <c r="F181" i="14"/>
  <c r="F180" i="14" s="1"/>
  <c r="R180" i="14"/>
  <c r="U180" i="14" s="1"/>
  <c r="Q180" i="14"/>
  <c r="U179" i="14"/>
  <c r="J179" i="14"/>
  <c r="U178" i="14"/>
  <c r="U177" i="14"/>
  <c r="S177" i="14"/>
  <c r="J177" i="14"/>
  <c r="F177" i="14"/>
  <c r="E177" i="14"/>
  <c r="G177" i="14" s="1"/>
  <c r="R176" i="14"/>
  <c r="U176" i="14" s="1"/>
  <c r="Q176" i="14"/>
  <c r="F176" i="14"/>
  <c r="U175" i="14"/>
  <c r="J175" i="14"/>
  <c r="E175" i="14" s="1"/>
  <c r="G175" i="14" s="1"/>
  <c r="F175" i="14"/>
  <c r="U174" i="14"/>
  <c r="U173" i="14"/>
  <c r="U172" i="14"/>
  <c r="U171" i="14"/>
  <c r="U170" i="14"/>
  <c r="S170" i="14"/>
  <c r="J170" i="14"/>
  <c r="E170" i="14" s="1"/>
  <c r="G170" i="14" s="1"/>
  <c r="F170" i="14"/>
  <c r="U169" i="14"/>
  <c r="S169" i="14"/>
  <c r="J169" i="14"/>
  <c r="U168" i="14"/>
  <c r="J168" i="14"/>
  <c r="U167" i="14"/>
  <c r="J167" i="14"/>
  <c r="U166" i="14"/>
  <c r="J166" i="14"/>
  <c r="U165" i="14"/>
  <c r="U164" i="14"/>
  <c r="U163" i="14"/>
  <c r="U162" i="14"/>
  <c r="U161" i="14"/>
  <c r="S161" i="14"/>
  <c r="J161" i="14"/>
  <c r="U160" i="14"/>
  <c r="J160" i="14"/>
  <c r="U159" i="14"/>
  <c r="U158" i="14"/>
  <c r="U157" i="14"/>
  <c r="S157" i="14"/>
  <c r="J157" i="14"/>
  <c r="U156" i="14"/>
  <c r="J156" i="14"/>
  <c r="U155" i="14"/>
  <c r="J155" i="14"/>
  <c r="U154" i="14"/>
  <c r="U153" i="14"/>
  <c r="U152" i="14"/>
  <c r="U151" i="14"/>
  <c r="U150" i="14"/>
  <c r="S150" i="14"/>
  <c r="J150" i="14"/>
  <c r="U149" i="14"/>
  <c r="U148" i="14"/>
  <c r="U147" i="14"/>
  <c r="U146" i="14"/>
  <c r="U145" i="14"/>
  <c r="U144" i="14"/>
  <c r="U143" i="14"/>
  <c r="U142" i="14"/>
  <c r="S142" i="14"/>
  <c r="J142" i="14"/>
  <c r="U141" i="14"/>
  <c r="U140" i="14"/>
  <c r="U139" i="14"/>
  <c r="U138" i="14"/>
  <c r="U137" i="14"/>
  <c r="U136" i="14"/>
  <c r="U135" i="14"/>
  <c r="U134" i="14"/>
  <c r="U133" i="14"/>
  <c r="U132" i="14"/>
  <c r="S132" i="14"/>
  <c r="U131" i="14"/>
  <c r="U130" i="14"/>
  <c r="J130" i="14"/>
  <c r="U129" i="14"/>
  <c r="U128" i="14"/>
  <c r="U127" i="14"/>
  <c r="U126" i="14"/>
  <c r="U125" i="14"/>
  <c r="U124" i="14"/>
  <c r="U123" i="14"/>
  <c r="U122" i="14"/>
  <c r="U121" i="14"/>
  <c r="U120" i="14"/>
  <c r="U119" i="14"/>
  <c r="U118" i="14"/>
  <c r="S118" i="14"/>
  <c r="J118" i="14"/>
  <c r="U117" i="14"/>
  <c r="U116" i="14"/>
  <c r="U115" i="14"/>
  <c r="U114" i="14"/>
  <c r="S114" i="14"/>
  <c r="J114" i="14"/>
  <c r="U113" i="14"/>
  <c r="U112" i="14"/>
  <c r="J112" i="14"/>
  <c r="U111" i="14"/>
  <c r="U110" i="14"/>
  <c r="U109" i="14"/>
  <c r="U108" i="14"/>
  <c r="U107" i="14"/>
  <c r="U106" i="14"/>
  <c r="U105" i="14"/>
  <c r="S105" i="14"/>
  <c r="J105" i="14"/>
  <c r="U104" i="14"/>
  <c r="J104" i="14"/>
  <c r="U103" i="14"/>
  <c r="J103" i="14"/>
  <c r="U102" i="14"/>
  <c r="U101" i="14"/>
  <c r="S101" i="14"/>
  <c r="J101" i="14"/>
  <c r="U100" i="14"/>
  <c r="J100" i="14"/>
  <c r="U99" i="14"/>
  <c r="J99" i="14"/>
  <c r="U98" i="14"/>
  <c r="U97" i="14"/>
  <c r="U96" i="14"/>
  <c r="U95" i="14"/>
  <c r="U94" i="14"/>
  <c r="U93" i="14"/>
  <c r="U92" i="14"/>
  <c r="U91" i="14"/>
  <c r="U90" i="14"/>
  <c r="S90" i="14"/>
  <c r="J90" i="14"/>
  <c r="U89" i="14"/>
  <c r="S89" i="14"/>
  <c r="J89" i="14"/>
  <c r="F89" i="14"/>
  <c r="E89" i="14"/>
  <c r="G89" i="14" s="1"/>
  <c r="U88" i="14"/>
  <c r="J88" i="14"/>
  <c r="U87" i="14"/>
  <c r="J87" i="14"/>
  <c r="E87" i="14" s="1"/>
  <c r="G87" i="14" s="1"/>
  <c r="F87" i="14"/>
  <c r="U86" i="14"/>
  <c r="J86" i="14"/>
  <c r="U85" i="14"/>
  <c r="J85" i="14"/>
  <c r="U84" i="14"/>
  <c r="J84" i="14"/>
  <c r="U83" i="14"/>
  <c r="J83" i="14"/>
  <c r="U82" i="14"/>
  <c r="U81" i="14"/>
  <c r="U80" i="14"/>
  <c r="U79" i="14"/>
  <c r="U78" i="14"/>
  <c r="S78" i="14"/>
  <c r="J78" i="14"/>
  <c r="U77" i="14"/>
  <c r="U76" i="14"/>
  <c r="J76" i="14"/>
  <c r="U75" i="14"/>
  <c r="U74" i="14"/>
  <c r="U73" i="14"/>
  <c r="U72" i="14"/>
  <c r="U71" i="14"/>
  <c r="U70" i="14"/>
  <c r="U69" i="14"/>
  <c r="U68" i="14"/>
  <c r="U67" i="14"/>
  <c r="U66" i="14"/>
  <c r="U65" i="14"/>
  <c r="S65" i="14"/>
  <c r="J65" i="14"/>
  <c r="U64" i="14"/>
  <c r="U63" i="14"/>
  <c r="U62" i="14"/>
  <c r="S62" i="14"/>
  <c r="J62" i="14"/>
  <c r="E62" i="14" s="1"/>
  <c r="G62" i="14" s="1"/>
  <c r="F62" i="14"/>
  <c r="U61" i="14"/>
  <c r="J61" i="14"/>
  <c r="U60" i="14"/>
  <c r="J60" i="14"/>
  <c r="U59" i="14"/>
  <c r="J59" i="14"/>
  <c r="U58" i="14"/>
  <c r="J58" i="14"/>
  <c r="U57" i="14"/>
  <c r="J57" i="14"/>
  <c r="U56" i="14"/>
  <c r="U55" i="14"/>
  <c r="U54" i="14"/>
  <c r="U53" i="14"/>
  <c r="J53" i="14"/>
  <c r="U52" i="14"/>
  <c r="U51" i="14"/>
  <c r="U50" i="14"/>
  <c r="U49" i="14"/>
  <c r="U48" i="14"/>
  <c r="U47" i="14"/>
  <c r="U46" i="14"/>
  <c r="U45" i="14"/>
  <c r="U44" i="14"/>
  <c r="U43" i="14"/>
  <c r="U42" i="14"/>
  <c r="U41" i="14"/>
  <c r="U40" i="14"/>
  <c r="U39" i="14"/>
  <c r="U38" i="14"/>
  <c r="S38" i="14"/>
  <c r="J38" i="14"/>
  <c r="U37" i="14"/>
  <c r="J37" i="14"/>
  <c r="U36" i="14"/>
  <c r="J36" i="14"/>
  <c r="U35" i="14"/>
  <c r="U34" i="14"/>
  <c r="S34" i="14"/>
  <c r="J34" i="14"/>
  <c r="U33" i="14"/>
  <c r="S33" i="14"/>
  <c r="J33" i="14"/>
  <c r="F33" i="14"/>
  <c r="F32" i="14" s="1"/>
  <c r="F31" i="14" s="1"/>
  <c r="E33" i="14"/>
  <c r="G33" i="14" s="1"/>
  <c r="S32" i="14"/>
  <c r="R32" i="14"/>
  <c r="R31" i="14" s="1"/>
  <c r="S26" i="14" s="1"/>
  <c r="Q32" i="14"/>
  <c r="U32" i="14" s="1"/>
  <c r="U30" i="14"/>
  <c r="U27" i="14"/>
  <c r="J27" i="14"/>
  <c r="E27" i="14"/>
  <c r="G27" i="14" s="1"/>
  <c r="U26" i="14"/>
  <c r="J26" i="14"/>
  <c r="F26" i="14"/>
  <c r="G26" i="14" s="1"/>
  <c r="E26" i="14"/>
  <c r="U25" i="14"/>
  <c r="U24" i="14"/>
  <c r="U23" i="14"/>
  <c r="U22" i="14"/>
  <c r="U21" i="14"/>
  <c r="U20" i="14"/>
  <c r="U19" i="14"/>
  <c r="U18" i="14"/>
  <c r="U17" i="14"/>
  <c r="U16" i="14"/>
  <c r="S16" i="14"/>
  <c r="J16" i="14"/>
  <c r="F16" i="14"/>
  <c r="E16" i="14"/>
  <c r="G16" i="14" s="1"/>
  <c r="U15" i="14"/>
  <c r="S15" i="14"/>
  <c r="J15" i="14"/>
  <c r="E15" i="14" s="1"/>
  <c r="F15" i="14"/>
  <c r="R14" i="14"/>
  <c r="R4" i="14" s="1"/>
  <c r="U4" i="14" s="1"/>
  <c r="Q14" i="14"/>
  <c r="U13" i="14"/>
  <c r="U12" i="14"/>
  <c r="U11" i="14"/>
  <c r="S11" i="14"/>
  <c r="U10" i="14"/>
  <c r="U9" i="14"/>
  <c r="J9" i="14"/>
  <c r="E9" i="14" s="1"/>
  <c r="G9" i="14" s="1"/>
  <c r="F9" i="14"/>
  <c r="U8" i="14"/>
  <c r="U7" i="14"/>
  <c r="S7" i="14"/>
  <c r="J7" i="14"/>
  <c r="F7" i="14"/>
  <c r="G7" i="14" s="1"/>
  <c r="E7" i="14"/>
  <c r="U6" i="14"/>
  <c r="S6" i="14"/>
  <c r="J6" i="14"/>
  <c r="E6" i="14" s="1"/>
  <c r="F6" i="14"/>
  <c r="U5" i="14"/>
  <c r="R5" i="14"/>
  <c r="Q5" i="14"/>
  <c r="F5" i="14"/>
  <c r="Q4" i="14"/>
  <c r="G21" i="15" l="1"/>
  <c r="E20" i="15"/>
  <c r="G181" i="14"/>
  <c r="E180" i="14"/>
  <c r="G180" i="14" s="1"/>
  <c r="G11" i="15"/>
  <c r="E9" i="15"/>
  <c r="G9" i="15" s="1"/>
  <c r="F4" i="14"/>
  <c r="G7" i="15"/>
  <c r="E6" i="15"/>
  <c r="G6" i="15" s="1"/>
  <c r="G6" i="14"/>
  <c r="E5" i="14"/>
  <c r="G15" i="14"/>
  <c r="E14" i="14"/>
  <c r="G14" i="14" s="1"/>
  <c r="G56" i="15"/>
  <c r="E55" i="15"/>
  <c r="G55" i="15" s="1"/>
  <c r="F14" i="14"/>
  <c r="U14" i="14"/>
  <c r="Q31" i="14"/>
  <c r="U31" i="14" s="1"/>
  <c r="E32" i="14"/>
  <c r="G58" i="15"/>
  <c r="E176" i="14"/>
  <c r="G176" i="14" s="1"/>
  <c r="Q3" i="15"/>
  <c r="T3" i="15" s="1"/>
  <c r="E3" i="15"/>
  <c r="G32" i="14" l="1"/>
  <c r="E31" i="14"/>
  <c r="G31" i="14" s="1"/>
  <c r="G5" i="14"/>
  <c r="E4" i="14"/>
  <c r="G4" i="14" s="1"/>
  <c r="V31" i="14"/>
  <c r="G3" i="15"/>
  <c r="E19" i="15"/>
  <c r="G19" i="15" s="1"/>
  <c r="G20" i="15"/>
  <c r="V19" i="15" l="1"/>
  <c r="M62" i="11" l="1"/>
  <c r="Q60" i="11"/>
  <c r="Q59" i="11" s="1"/>
  <c r="Q58" i="11" s="1"/>
  <c r="L60" i="11"/>
  <c r="L59" i="11" s="1"/>
  <c r="L58" i="11" s="1"/>
  <c r="K60" i="11"/>
  <c r="M60" i="11" s="1"/>
  <c r="M57" i="11"/>
  <c r="Q55" i="11"/>
  <c r="Q54" i="11" s="1"/>
  <c r="L55" i="11"/>
  <c r="L54" i="11" s="1"/>
  <c r="K55" i="11"/>
  <c r="M55" i="11" s="1"/>
  <c r="M53" i="11"/>
  <c r="Q51" i="11"/>
  <c r="Q50" i="11" s="1"/>
  <c r="L51" i="11"/>
  <c r="K51" i="11"/>
  <c r="K50" i="11" s="1"/>
  <c r="M48" i="11"/>
  <c r="Q46" i="11"/>
  <c r="Q45" i="11" s="1"/>
  <c r="Q44" i="11" s="1"/>
  <c r="L46" i="11"/>
  <c r="L45" i="11" s="1"/>
  <c r="L44" i="11" s="1"/>
  <c r="K46" i="11"/>
  <c r="M40" i="11"/>
  <c r="Q38" i="11"/>
  <c r="Q37" i="11" s="1"/>
  <c r="Q36" i="11" s="1"/>
  <c r="L38" i="11"/>
  <c r="L37" i="11" s="1"/>
  <c r="L36" i="11" s="1"/>
  <c r="K38" i="11"/>
  <c r="M35" i="11"/>
  <c r="Q33" i="11"/>
  <c r="Q32" i="11" s="1"/>
  <c r="Q31" i="11" s="1"/>
  <c r="L33" i="11"/>
  <c r="L32" i="11" s="1"/>
  <c r="K33" i="11"/>
  <c r="K32" i="11" s="1"/>
  <c r="K31" i="11" s="1"/>
  <c r="M28" i="11"/>
  <c r="Q26" i="11"/>
  <c r="Q25" i="11" s="1"/>
  <c r="Q24" i="11" s="1"/>
  <c r="L26" i="11"/>
  <c r="K26" i="11"/>
  <c r="K25" i="11" s="1"/>
  <c r="K24" i="11" s="1"/>
  <c r="M23" i="11"/>
  <c r="M22" i="11"/>
  <c r="Q20" i="11"/>
  <c r="Q19" i="11" s="1"/>
  <c r="L20" i="11"/>
  <c r="L19" i="11" s="1"/>
  <c r="K20" i="11"/>
  <c r="K19" i="11"/>
  <c r="M19" i="11" s="1"/>
  <c r="M16" i="11"/>
  <c r="M13" i="11"/>
  <c r="Q11" i="11"/>
  <c r="Q10" i="11" s="1"/>
  <c r="L11" i="11"/>
  <c r="K11" i="11"/>
  <c r="K10" i="11" s="1"/>
  <c r="M8" i="11"/>
  <c r="M7" i="11"/>
  <c r="Q5" i="11"/>
  <c r="Q4" i="11" s="1"/>
  <c r="Q3" i="11" s="1"/>
  <c r="L5" i="11"/>
  <c r="L4" i="11" s="1"/>
  <c r="L3" i="11" s="1"/>
  <c r="K5" i="11"/>
  <c r="M5" i="11" l="1"/>
  <c r="M38" i="11"/>
  <c r="M46" i="11"/>
  <c r="M20" i="11"/>
  <c r="M26" i="11"/>
  <c r="K54" i="11"/>
  <c r="M54" i="11" s="1"/>
  <c r="M11" i="11"/>
  <c r="Q49" i="11"/>
  <c r="L31" i="11"/>
  <c r="M31" i="11" s="1"/>
  <c r="M32" i="11"/>
  <c r="Q9" i="11"/>
  <c r="M33" i="11"/>
  <c r="K59" i="11"/>
  <c r="L25" i="11"/>
  <c r="K37" i="11"/>
  <c r="K36" i="11" s="1"/>
  <c r="M36" i="11" s="1"/>
  <c r="M51" i="11"/>
  <c r="K9" i="11"/>
  <c r="K4" i="11"/>
  <c r="K3" i="11" s="1"/>
  <c r="M3" i="11" s="1"/>
  <c r="L50" i="11"/>
  <c r="K45" i="11"/>
  <c r="L10" i="11"/>
  <c r="Q80" i="11" l="1"/>
  <c r="K49" i="11"/>
  <c r="M4" i="11"/>
  <c r="M25" i="11"/>
  <c r="L24" i="11"/>
  <c r="M24" i="11" s="1"/>
  <c r="M50" i="11"/>
  <c r="L49" i="11"/>
  <c r="M37" i="11"/>
  <c r="M59" i="11"/>
  <c r="K58" i="11"/>
  <c r="M58" i="11" s="1"/>
  <c r="M45" i="11"/>
  <c r="K44" i="11"/>
  <c r="M10" i="11"/>
  <c r="L9" i="11"/>
  <c r="M49" i="11" l="1"/>
  <c r="L80" i="11"/>
  <c r="M9" i="11"/>
  <c r="M44" i="11"/>
  <c r="K80" i="11"/>
  <c r="M38" i="10"/>
  <c r="Q36" i="10"/>
  <c r="L36" i="10"/>
  <c r="L35" i="10" s="1"/>
  <c r="L34" i="10" s="1"/>
  <c r="K36" i="10"/>
  <c r="M36" i="10" s="1"/>
  <c r="Q35" i="10"/>
  <c r="Q34" i="10" s="1"/>
  <c r="M33" i="10"/>
  <c r="Q31" i="10"/>
  <c r="L31" i="10"/>
  <c r="L30" i="10" s="1"/>
  <c r="L29" i="10" s="1"/>
  <c r="K31" i="10"/>
  <c r="M31" i="10" s="1"/>
  <c r="Q30" i="10"/>
  <c r="Q29" i="10" s="1"/>
  <c r="M28" i="10"/>
  <c r="Q26" i="10"/>
  <c r="Q25" i="10" s="1"/>
  <c r="Q24" i="10" s="1"/>
  <c r="L26" i="10"/>
  <c r="L25" i="10" s="1"/>
  <c r="L24" i="10" s="1"/>
  <c r="K26" i="10"/>
  <c r="M26" i="10" s="1"/>
  <c r="M23" i="10"/>
  <c r="Q21" i="10"/>
  <c r="L21" i="10"/>
  <c r="K21" i="10"/>
  <c r="M20" i="10"/>
  <c r="Q18" i="10"/>
  <c r="Q17" i="10" s="1"/>
  <c r="Q16" i="10" s="1"/>
  <c r="L18" i="10"/>
  <c r="L17" i="10" s="1"/>
  <c r="L16" i="10" s="1"/>
  <c r="K18" i="10"/>
  <c r="M15" i="10"/>
  <c r="Q13" i="10"/>
  <c r="Q12" i="10" s="1"/>
  <c r="Q11" i="10" s="1"/>
  <c r="L13" i="10"/>
  <c r="L12" i="10" s="1"/>
  <c r="L11" i="10" s="1"/>
  <c r="K13" i="10"/>
  <c r="K12" i="10" s="1"/>
  <c r="M10" i="10"/>
  <c r="M7" i="10"/>
  <c r="Q5" i="10"/>
  <c r="Q4" i="10" s="1"/>
  <c r="Q3" i="10" s="1"/>
  <c r="L5" i="10"/>
  <c r="L4" i="10" s="1"/>
  <c r="L3" i="10" s="1"/>
  <c r="K5" i="10"/>
  <c r="M5" i="10" s="1"/>
  <c r="M80" i="11" l="1"/>
  <c r="K17" i="10"/>
  <c r="Q39" i="10"/>
  <c r="K30" i="10"/>
  <c r="K29" i="10" s="1"/>
  <c r="M29" i="10"/>
  <c r="K25" i="10"/>
  <c r="M30" i="10"/>
  <c r="M13" i="10"/>
  <c r="K35" i="10"/>
  <c r="K34" i="10" s="1"/>
  <c r="M34" i="10" s="1"/>
  <c r="K11" i="10"/>
  <c r="M11" i="10" s="1"/>
  <c r="M12" i="10"/>
  <c r="L39" i="10"/>
  <c r="M35" i="10"/>
  <c r="K16" i="10"/>
  <c r="M16" i="10" s="1"/>
  <c r="M17" i="10"/>
  <c r="K4" i="10"/>
  <c r="M18" i="10"/>
  <c r="M21" i="10"/>
  <c r="M25" i="10" l="1"/>
  <c r="K24" i="10"/>
  <c r="M24" i="10" s="1"/>
  <c r="M4" i="10"/>
  <c r="K3" i="10"/>
  <c r="M3" i="10" l="1"/>
  <c r="M39" i="10" s="1"/>
  <c r="K39" i="10"/>
  <c r="M863" i="9"/>
  <c r="Q861" i="9"/>
  <c r="L861" i="9"/>
  <c r="K861" i="9"/>
  <c r="M858" i="9"/>
  <c r="M855" i="9"/>
  <c r="Q853" i="9"/>
  <c r="L853" i="9"/>
  <c r="K853" i="9"/>
  <c r="M850" i="9"/>
  <c r="M849" i="9"/>
  <c r="M847" i="9"/>
  <c r="Q845" i="9"/>
  <c r="L845" i="9"/>
  <c r="K845" i="9"/>
  <c r="M843" i="9"/>
  <c r="M838" i="9"/>
  <c r="M835" i="9"/>
  <c r="M833" i="9"/>
  <c r="Q831" i="9"/>
  <c r="L831" i="9"/>
  <c r="K831" i="9"/>
  <c r="M821" i="9"/>
  <c r="Q819" i="9"/>
  <c r="L819" i="9"/>
  <c r="K819" i="9"/>
  <c r="M814" i="9"/>
  <c r="M812" i="9"/>
  <c r="M807" i="9"/>
  <c r="Q805" i="9"/>
  <c r="L805" i="9"/>
  <c r="K805" i="9"/>
  <c r="M802" i="9"/>
  <c r="M798" i="9"/>
  <c r="M797" i="9"/>
  <c r="M793" i="9"/>
  <c r="M790" i="9"/>
  <c r="M789" i="9"/>
  <c r="M786" i="9"/>
  <c r="M783" i="9"/>
  <c r="M781" i="9"/>
  <c r="M780" i="9"/>
  <c r="M778" i="9"/>
  <c r="M773" i="9"/>
  <c r="M771" i="9"/>
  <c r="M770" i="9"/>
  <c r="M768" i="9"/>
  <c r="M766" i="9"/>
  <c r="M763" i="9"/>
  <c r="M756" i="9"/>
  <c r="M754" i="9"/>
  <c r="M753" i="9"/>
  <c r="M748" i="9"/>
  <c r="M747" i="9"/>
  <c r="M745" i="9"/>
  <c r="M743" i="9"/>
  <c r="M742" i="9"/>
  <c r="M740" i="9"/>
  <c r="M737" i="9"/>
  <c r="Q735" i="9"/>
  <c r="L735" i="9"/>
  <c r="K735" i="9"/>
  <c r="M730" i="9"/>
  <c r="M729" i="9"/>
  <c r="M725" i="9"/>
  <c r="M716" i="9"/>
  <c r="Q714" i="9"/>
  <c r="L714" i="9"/>
  <c r="K714" i="9"/>
  <c r="M713" i="9"/>
  <c r="Q711" i="9"/>
  <c r="Q710" i="9" s="1"/>
  <c r="L711" i="9"/>
  <c r="K711" i="9"/>
  <c r="M708" i="9"/>
  <c r="Q706" i="9"/>
  <c r="Q705" i="9" s="1"/>
  <c r="L706" i="9"/>
  <c r="L705" i="9" s="1"/>
  <c r="K706" i="9"/>
  <c r="K705" i="9" s="1"/>
  <c r="M703" i="9"/>
  <c r="Q701" i="9"/>
  <c r="Q700" i="9" s="1"/>
  <c r="L701" i="9"/>
  <c r="L700" i="9" s="1"/>
  <c r="K701" i="9"/>
  <c r="M699" i="9"/>
  <c r="Q697" i="9"/>
  <c r="Q696" i="9" s="1"/>
  <c r="L697" i="9"/>
  <c r="K697" i="9"/>
  <c r="K696" i="9" s="1"/>
  <c r="M695" i="9"/>
  <c r="Q693" i="9"/>
  <c r="Q692" i="9" s="1"/>
  <c r="L693" i="9"/>
  <c r="K693" i="9"/>
  <c r="K692" i="9" s="1"/>
  <c r="M686" i="9"/>
  <c r="Q684" i="9"/>
  <c r="Q683" i="9" s="1"/>
  <c r="Q682" i="9" s="1"/>
  <c r="L684" i="9"/>
  <c r="L683" i="9" s="1"/>
  <c r="L682" i="9" s="1"/>
  <c r="K684" i="9"/>
  <c r="K683" i="9" s="1"/>
  <c r="M679" i="9"/>
  <c r="M677" i="9"/>
  <c r="M675" i="9"/>
  <c r="M673" i="9"/>
  <c r="Q671" i="9"/>
  <c r="Q670" i="9" s="1"/>
  <c r="Q669" i="9" s="1"/>
  <c r="L671" i="9"/>
  <c r="L670" i="9" s="1"/>
  <c r="L669" i="9" s="1"/>
  <c r="K671" i="9"/>
  <c r="M666" i="9"/>
  <c r="Q664" i="9"/>
  <c r="Q663" i="9" s="1"/>
  <c r="Q662" i="9" s="1"/>
  <c r="L664" i="9"/>
  <c r="L663" i="9" s="1"/>
  <c r="L662" i="9" s="1"/>
  <c r="K664" i="9"/>
  <c r="M661" i="9"/>
  <c r="Q659" i="9"/>
  <c r="Q658" i="9" s="1"/>
  <c r="L659" i="9"/>
  <c r="L658" i="9" s="1"/>
  <c r="K659" i="9"/>
  <c r="K658" i="9" s="1"/>
  <c r="M656" i="9"/>
  <c r="M653" i="9"/>
  <c r="M652" i="9"/>
  <c r="M651" i="9"/>
  <c r="M650" i="9"/>
  <c r="M649" i="9"/>
  <c r="M648" i="9"/>
  <c r="M647" i="9"/>
  <c r="M646" i="9"/>
  <c r="M645" i="9"/>
  <c r="M644" i="9"/>
  <c r="M643" i="9"/>
  <c r="M642" i="9"/>
  <c r="Q640" i="9"/>
  <c r="L640" i="9"/>
  <c r="K640" i="9"/>
  <c r="M639" i="9"/>
  <c r="M638" i="9"/>
  <c r="Q636" i="9"/>
  <c r="L636" i="9"/>
  <c r="K636" i="9"/>
  <c r="M632" i="9"/>
  <c r="Q630" i="9"/>
  <c r="L630" i="9"/>
  <c r="K630" i="9"/>
  <c r="M628" i="9"/>
  <c r="M627" i="9"/>
  <c r="Q625" i="9"/>
  <c r="L625" i="9"/>
  <c r="K625" i="9"/>
  <c r="M623" i="9"/>
  <c r="M621" i="9"/>
  <c r="M619" i="9"/>
  <c r="M617" i="9"/>
  <c r="M616" i="9"/>
  <c r="M615" i="9"/>
  <c r="M614" i="9"/>
  <c r="M613" i="9"/>
  <c r="M611" i="9"/>
  <c r="M609" i="9"/>
  <c r="M607" i="9"/>
  <c r="M605" i="9"/>
  <c r="M604" i="9"/>
  <c r="M603" i="9"/>
  <c r="M602" i="9"/>
  <c r="Q600" i="9"/>
  <c r="L600" i="9"/>
  <c r="K600" i="9"/>
  <c r="M597" i="9"/>
  <c r="M596" i="9"/>
  <c r="M594" i="9"/>
  <c r="M593" i="9"/>
  <c r="M592" i="9"/>
  <c r="M589" i="9"/>
  <c r="M588" i="9"/>
  <c r="M578" i="9"/>
  <c r="Q576" i="9"/>
  <c r="L576" i="9"/>
  <c r="K576" i="9"/>
  <c r="M574" i="9"/>
  <c r="Q572" i="9"/>
  <c r="L572" i="9"/>
  <c r="K572" i="9"/>
  <c r="M570" i="9"/>
  <c r="M569" i="9"/>
  <c r="M568" i="9"/>
  <c r="Q566" i="9"/>
  <c r="L566" i="9"/>
  <c r="K566" i="9"/>
  <c r="M564" i="9"/>
  <c r="Q561" i="9"/>
  <c r="L561" i="9"/>
  <c r="K561" i="9"/>
  <c r="M554" i="9"/>
  <c r="M551" i="9"/>
  <c r="M549" i="9"/>
  <c r="M547" i="9"/>
  <c r="M545" i="9"/>
  <c r="M544" i="9"/>
  <c r="M543" i="9"/>
  <c r="M542" i="9"/>
  <c r="M539" i="9"/>
  <c r="M537" i="9"/>
  <c r="M536" i="9"/>
  <c r="M535" i="9"/>
  <c r="M534" i="9"/>
  <c r="Q532" i="9"/>
  <c r="L532" i="9"/>
  <c r="K532" i="9"/>
  <c r="M530" i="9"/>
  <c r="M524" i="9"/>
  <c r="M523" i="9"/>
  <c r="Q521" i="9"/>
  <c r="L521" i="9"/>
  <c r="K521" i="9"/>
  <c r="M520" i="9"/>
  <c r="M519" i="9"/>
  <c r="M517" i="9"/>
  <c r="M515" i="9"/>
  <c r="M513" i="9"/>
  <c r="M510" i="9"/>
  <c r="M509" i="9"/>
  <c r="M508" i="9"/>
  <c r="Q506" i="9"/>
  <c r="L506" i="9"/>
  <c r="K506" i="9"/>
  <c r="M500" i="9"/>
  <c r="M489" i="9"/>
  <c r="M486" i="9"/>
  <c r="M483" i="9"/>
  <c r="Q481" i="9"/>
  <c r="L481" i="9"/>
  <c r="K481" i="9"/>
  <c r="M479" i="9"/>
  <c r="M473" i="9"/>
  <c r="M470" i="9"/>
  <c r="M468" i="9"/>
  <c r="M467" i="9"/>
  <c r="M466" i="9"/>
  <c r="M465" i="9"/>
  <c r="M464" i="9"/>
  <c r="M463" i="9"/>
  <c r="M462" i="9"/>
  <c r="M461" i="9"/>
  <c r="M459" i="9"/>
  <c r="M455" i="9"/>
  <c r="Q453" i="9"/>
  <c r="L453" i="9"/>
  <c r="K453" i="9"/>
  <c r="M452" i="9"/>
  <c r="Q450" i="9"/>
  <c r="Q449" i="9" s="1"/>
  <c r="L450" i="9"/>
  <c r="L449" i="9" s="1"/>
  <c r="K450" i="9"/>
  <c r="M447" i="9"/>
  <c r="M443" i="9"/>
  <c r="Q441" i="9"/>
  <c r="L441" i="9"/>
  <c r="K441" i="9"/>
  <c r="M440" i="9"/>
  <c r="M438" i="9"/>
  <c r="Q436" i="9"/>
  <c r="L436" i="9"/>
  <c r="K436" i="9"/>
  <c r="M433" i="9"/>
  <c r="M431" i="9"/>
  <c r="M428" i="9"/>
  <c r="M418" i="9"/>
  <c r="M416" i="9"/>
  <c r="M414" i="9"/>
  <c r="M412" i="9"/>
  <c r="M411" i="9"/>
  <c r="Q409" i="9"/>
  <c r="L409" i="9"/>
  <c r="K409" i="9"/>
  <c r="M407" i="9"/>
  <c r="M400" i="9"/>
  <c r="M398" i="9"/>
  <c r="M393" i="9"/>
  <c r="M388" i="9"/>
  <c r="M387" i="9"/>
  <c r="M386" i="9"/>
  <c r="Q384" i="9"/>
  <c r="L384" i="9"/>
  <c r="K384" i="9"/>
  <c r="M383" i="9"/>
  <c r="Q381" i="9"/>
  <c r="L381" i="9"/>
  <c r="K381" i="9"/>
  <c r="M378" i="9"/>
  <c r="M376" i="9"/>
  <c r="M372" i="9"/>
  <c r="Q370" i="9"/>
  <c r="L370" i="9"/>
  <c r="K370" i="9"/>
  <c r="M368" i="9"/>
  <c r="Q366" i="9"/>
  <c r="L366" i="9"/>
  <c r="K366" i="9"/>
  <c r="M355" i="9"/>
  <c r="M353" i="9"/>
  <c r="M350" i="9"/>
  <c r="M349" i="9"/>
  <c r="M347" i="9"/>
  <c r="Q345" i="9"/>
  <c r="L345" i="9"/>
  <c r="K345" i="9"/>
  <c r="M342" i="9"/>
  <c r="Q340" i="9"/>
  <c r="L340" i="9"/>
  <c r="K340" i="9"/>
  <c r="M339" i="9"/>
  <c r="M333" i="9"/>
  <c r="M330" i="9"/>
  <c r="M327" i="9"/>
  <c r="M326" i="9"/>
  <c r="M325" i="9"/>
  <c r="M324" i="9"/>
  <c r="M323" i="9"/>
  <c r="M322" i="9"/>
  <c r="M321" i="9"/>
  <c r="M320" i="9"/>
  <c r="M318" i="9"/>
  <c r="Q316" i="9"/>
  <c r="L316" i="9"/>
  <c r="K316" i="9"/>
  <c r="M313" i="9"/>
  <c r="M311" i="9"/>
  <c r="M309" i="9"/>
  <c r="M308" i="9"/>
  <c r="M307" i="9"/>
  <c r="Q305" i="9"/>
  <c r="L305" i="9"/>
  <c r="K305" i="9"/>
  <c r="M304" i="9"/>
  <c r="Q302" i="9"/>
  <c r="Q281" i="9" s="1"/>
  <c r="L302" i="9"/>
  <c r="K302" i="9"/>
  <c r="M301" i="9"/>
  <c r="M298" i="9"/>
  <c r="M294" i="9"/>
  <c r="M290" i="9"/>
  <c r="M288" i="9"/>
  <c r="M287" i="9"/>
  <c r="M286" i="9"/>
  <c r="M284" i="9"/>
  <c r="Q282" i="9"/>
  <c r="L282" i="9"/>
  <c r="K282" i="9"/>
  <c r="M280" i="9"/>
  <c r="M277" i="9"/>
  <c r="M275" i="9"/>
  <c r="M273" i="9"/>
  <c r="M271" i="9"/>
  <c r="M269" i="9"/>
  <c r="M268" i="9"/>
  <c r="M266" i="9"/>
  <c r="M264" i="9"/>
  <c r="M263" i="9"/>
  <c r="M261" i="9"/>
  <c r="M260" i="9"/>
  <c r="M258" i="9"/>
  <c r="Q256" i="9"/>
  <c r="L256" i="9"/>
  <c r="K256" i="9"/>
  <c r="M254" i="9"/>
  <c r="M248" i="9"/>
  <c r="M246" i="9"/>
  <c r="Q244" i="9"/>
  <c r="L244" i="9"/>
  <c r="K244" i="9"/>
  <c r="M241" i="9"/>
  <c r="M240" i="9"/>
  <c r="Q238" i="9"/>
  <c r="L238" i="9"/>
  <c r="K238" i="9"/>
  <c r="M236" i="9"/>
  <c r="M233" i="9"/>
  <c r="Q231" i="9"/>
  <c r="L231" i="9"/>
  <c r="K231" i="9"/>
  <c r="M229" i="9"/>
  <c r="M227" i="9"/>
  <c r="M224" i="9"/>
  <c r="M223" i="9"/>
  <c r="Q221" i="9"/>
  <c r="L221" i="9"/>
  <c r="K221" i="9"/>
  <c r="M217" i="9"/>
  <c r="Q215" i="9"/>
  <c r="L215" i="9"/>
  <c r="K215" i="9"/>
  <c r="M214" i="9"/>
  <c r="Q212" i="9"/>
  <c r="L212" i="9"/>
  <c r="K212" i="9"/>
  <c r="M209" i="9"/>
  <c r="Q207" i="9"/>
  <c r="L207" i="9"/>
  <c r="K207" i="9"/>
  <c r="M194" i="9"/>
  <c r="M192" i="9"/>
  <c r="M191" i="9"/>
  <c r="M190" i="9"/>
  <c r="M189" i="9"/>
  <c r="M188" i="9"/>
  <c r="M185" i="9"/>
  <c r="M182" i="9"/>
  <c r="M180" i="9"/>
  <c r="M178" i="9"/>
  <c r="Q176" i="9"/>
  <c r="L176" i="9"/>
  <c r="K176" i="9"/>
  <c r="M175" i="9"/>
  <c r="M173" i="9"/>
  <c r="M172" i="9"/>
  <c r="M171" i="9"/>
  <c r="M169" i="9"/>
  <c r="Q167" i="9"/>
  <c r="L167" i="9"/>
  <c r="K167" i="9"/>
  <c r="M163" i="9"/>
  <c r="Q161" i="9"/>
  <c r="Q160" i="9" s="1"/>
  <c r="Q159" i="9" s="1"/>
  <c r="L161" i="9"/>
  <c r="L160" i="9" s="1"/>
  <c r="L159" i="9" s="1"/>
  <c r="K161" i="9"/>
  <c r="M153" i="9"/>
  <c r="M151" i="9"/>
  <c r="Q149" i="9"/>
  <c r="Q148" i="9" s="1"/>
  <c r="Q147" i="9" s="1"/>
  <c r="L149" i="9"/>
  <c r="L148" i="9" s="1"/>
  <c r="L147" i="9" s="1"/>
  <c r="K149" i="9"/>
  <c r="M145" i="9"/>
  <c r="Q142" i="9"/>
  <c r="Q141" i="9" s="1"/>
  <c r="L142" i="9"/>
  <c r="L141" i="9" s="1"/>
  <c r="K142" i="9"/>
  <c r="M139" i="9"/>
  <c r="Q137" i="9"/>
  <c r="Q136" i="9" s="1"/>
  <c r="L137" i="9"/>
  <c r="L136" i="9" s="1"/>
  <c r="K137" i="9"/>
  <c r="M133" i="9"/>
  <c r="Q131" i="9"/>
  <c r="Q130" i="9" s="1"/>
  <c r="Q129" i="9" s="1"/>
  <c r="L131" i="9"/>
  <c r="K131" i="9"/>
  <c r="K130" i="9" s="1"/>
  <c r="K129" i="9" s="1"/>
  <c r="M125" i="9"/>
  <c r="Q123" i="9"/>
  <c r="Q122" i="9" s="1"/>
  <c r="Q121" i="9" s="1"/>
  <c r="L123" i="9"/>
  <c r="L122" i="9" s="1"/>
  <c r="L121" i="9" s="1"/>
  <c r="K123" i="9"/>
  <c r="K122" i="9" s="1"/>
  <c r="K121" i="9" s="1"/>
  <c r="M118" i="9"/>
  <c r="Q116" i="9"/>
  <c r="Q115" i="9" s="1"/>
  <c r="Q114" i="9" s="1"/>
  <c r="L116" i="9"/>
  <c r="L115" i="9" s="1"/>
  <c r="L114" i="9" s="1"/>
  <c r="K116" i="9"/>
  <c r="M112" i="9"/>
  <c r="Q110" i="9"/>
  <c r="Q109" i="9" s="1"/>
  <c r="Q108" i="9" s="1"/>
  <c r="L110" i="9"/>
  <c r="L109" i="9" s="1"/>
  <c r="L108" i="9" s="1"/>
  <c r="K110" i="9"/>
  <c r="K109" i="9" s="1"/>
  <c r="M106" i="9"/>
  <c r="Q104" i="9"/>
  <c r="Q103" i="9" s="1"/>
  <c r="Q102" i="9" s="1"/>
  <c r="L104" i="9"/>
  <c r="L103" i="9" s="1"/>
  <c r="K104" i="9"/>
  <c r="K103" i="9" s="1"/>
  <c r="K102" i="9" s="1"/>
  <c r="M100" i="9"/>
  <c r="Q98" i="9"/>
  <c r="Q97" i="9" s="1"/>
  <c r="Q96" i="9" s="1"/>
  <c r="L98" i="9"/>
  <c r="L97" i="9" s="1"/>
  <c r="L96" i="9" s="1"/>
  <c r="K98" i="9"/>
  <c r="M93" i="9"/>
  <c r="Q91" i="9"/>
  <c r="Q90" i="9" s="1"/>
  <c r="Q89" i="9" s="1"/>
  <c r="L91" i="9"/>
  <c r="L90" i="9" s="1"/>
  <c r="L89" i="9" s="1"/>
  <c r="K91" i="9"/>
  <c r="M87" i="9"/>
  <c r="Q85" i="9"/>
  <c r="Q84" i="9" s="1"/>
  <c r="L85" i="9"/>
  <c r="L84" i="9" s="1"/>
  <c r="K85" i="9"/>
  <c r="M81" i="9"/>
  <c r="Q79" i="9"/>
  <c r="Q78" i="9" s="1"/>
  <c r="L79" i="9"/>
  <c r="L78" i="9" s="1"/>
  <c r="K79" i="9"/>
  <c r="K78" i="9" s="1"/>
  <c r="M75" i="9"/>
  <c r="Q73" i="9"/>
  <c r="Q72" i="9" s="1"/>
  <c r="L73" i="9"/>
  <c r="L72" i="9" s="1"/>
  <c r="K73" i="9"/>
  <c r="K72" i="9" s="1"/>
  <c r="M70" i="9"/>
  <c r="M67" i="9"/>
  <c r="Q65" i="9"/>
  <c r="Q64" i="9" s="1"/>
  <c r="L65" i="9"/>
  <c r="L64" i="9" s="1"/>
  <c r="K65" i="9"/>
  <c r="M62" i="9"/>
  <c r="Q60" i="9"/>
  <c r="Q59" i="9" s="1"/>
  <c r="L60" i="9"/>
  <c r="K60" i="9"/>
  <c r="K59" i="9" s="1"/>
  <c r="M58" i="9"/>
  <c r="Q56" i="9"/>
  <c r="L56" i="9"/>
  <c r="K56" i="9"/>
  <c r="M55" i="9"/>
  <c r="M33" i="9"/>
  <c r="Q31" i="9"/>
  <c r="L31" i="9"/>
  <c r="K31" i="9"/>
  <c r="M27" i="9"/>
  <c r="Q25" i="9"/>
  <c r="L25" i="9"/>
  <c r="K25" i="9"/>
  <c r="M24" i="9"/>
  <c r="M20" i="9"/>
  <c r="Q18" i="9"/>
  <c r="L18" i="9"/>
  <c r="K18" i="9"/>
  <c r="M16" i="9"/>
  <c r="M13" i="9"/>
  <c r="Q11" i="9"/>
  <c r="L11" i="9"/>
  <c r="K11" i="9"/>
  <c r="M10" i="9"/>
  <c r="M7" i="9"/>
  <c r="Q5" i="9"/>
  <c r="L5" i="9"/>
  <c r="K5" i="9"/>
  <c r="L635" i="9" l="1"/>
  <c r="M640" i="9"/>
  <c r="M697" i="9"/>
  <c r="M11" i="9"/>
  <c r="L315" i="9"/>
  <c r="M56" i="9"/>
  <c r="Q4" i="9"/>
  <c r="M18" i="9"/>
  <c r="M85" i="9"/>
  <c r="M91" i="9"/>
  <c r="M711" i="9"/>
  <c r="Q480" i="9"/>
  <c r="M566" i="9"/>
  <c r="M693" i="9"/>
  <c r="L220" i="9"/>
  <c r="M282" i="9"/>
  <c r="Q315" i="9"/>
  <c r="M664" i="9"/>
  <c r="M142" i="9"/>
  <c r="L166" i="9"/>
  <c r="L165" i="9" s="1"/>
  <c r="M215" i="9"/>
  <c r="M149" i="9"/>
  <c r="M5" i="9"/>
  <c r="Q17" i="9"/>
  <c r="L30" i="9"/>
  <c r="M98" i="9"/>
  <c r="M167" i="9"/>
  <c r="L435" i="9"/>
  <c r="M506" i="9"/>
  <c r="M576" i="9"/>
  <c r="Q635" i="9"/>
  <c r="M701" i="9"/>
  <c r="M819" i="9"/>
  <c r="M831" i="9"/>
  <c r="Q344" i="9"/>
  <c r="M853" i="9"/>
  <c r="M861" i="9"/>
  <c r="M600" i="9"/>
  <c r="M121" i="9"/>
  <c r="L135" i="9"/>
  <c r="M25" i="9"/>
  <c r="M123" i="9"/>
  <c r="K166" i="9"/>
  <c r="M221" i="9"/>
  <c r="M384" i="9"/>
  <c r="M671" i="9"/>
  <c r="M805" i="9"/>
  <c r="M845" i="9"/>
  <c r="Q135" i="9"/>
  <c r="K148" i="9"/>
  <c r="M148" i="9" s="1"/>
  <c r="M207" i="9"/>
  <c r="M212" i="9"/>
  <c r="M340" i="9"/>
  <c r="M122" i="9"/>
  <c r="M161" i="9"/>
  <c r="Q166" i="9"/>
  <c r="Q165" i="9" s="1"/>
  <c r="M256" i="9"/>
  <c r="M345" i="9"/>
  <c r="M370" i="9"/>
  <c r="M572" i="9"/>
  <c r="L599" i="9"/>
  <c r="L692" i="9"/>
  <c r="M692" i="9" s="1"/>
  <c r="K710" i="9"/>
  <c r="M735" i="9"/>
  <c r="K97" i="9"/>
  <c r="L480" i="9"/>
  <c r="M658" i="9"/>
  <c r="M683" i="9"/>
  <c r="Q691" i="9"/>
  <c r="K147" i="9"/>
  <c r="M147" i="9" s="1"/>
  <c r="L17" i="9"/>
  <c r="M31" i="9"/>
  <c r="Q30" i="9"/>
  <c r="M60" i="9"/>
  <c r="M65" i="9"/>
  <c r="K90" i="9"/>
  <c r="K89" i="9" s="1"/>
  <c r="M116" i="9"/>
  <c r="M137" i="9"/>
  <c r="K141" i="9"/>
  <c r="M141" i="9" s="1"/>
  <c r="K160" i="9"/>
  <c r="M231" i="9"/>
  <c r="M238" i="9"/>
  <c r="L281" i="9"/>
  <c r="L219" i="9" s="1"/>
  <c r="M316" i="9"/>
  <c r="M381" i="9"/>
  <c r="Q435" i="9"/>
  <c r="M521" i="9"/>
  <c r="M625" i="9"/>
  <c r="M636" i="9"/>
  <c r="Q634" i="9"/>
  <c r="K663" i="9"/>
  <c r="K682" i="9"/>
  <c r="M682" i="9" s="1"/>
  <c r="L696" i="9"/>
  <c r="M706" i="9"/>
  <c r="L710" i="9"/>
  <c r="M710" i="9" s="1"/>
  <c r="L804" i="9"/>
  <c r="L803" i="9" s="1"/>
  <c r="M176" i="9"/>
  <c r="K281" i="9"/>
  <c r="K315" i="9"/>
  <c r="M315" i="9" s="1"/>
  <c r="K449" i="9"/>
  <c r="M449" i="9" s="1"/>
  <c r="M705" i="9"/>
  <c r="Q804" i="9"/>
  <c r="Q803" i="9" s="1"/>
  <c r="Q71" i="9"/>
  <c r="M73" i="9"/>
  <c r="L4" i="9"/>
  <c r="K115" i="9"/>
  <c r="M131" i="9"/>
  <c r="Q220" i="9"/>
  <c r="Q219" i="9" s="1"/>
  <c r="M244" i="9"/>
  <c r="M302" i="9"/>
  <c r="L344" i="9"/>
  <c r="L314" i="9" s="1"/>
  <c r="M409" i="9"/>
  <c r="M436" i="9"/>
  <c r="M441" i="9"/>
  <c r="M450" i="9"/>
  <c r="M481" i="9"/>
  <c r="M532" i="9"/>
  <c r="M561" i="9"/>
  <c r="Q599" i="9"/>
  <c r="Q448" i="9" s="1"/>
  <c r="M630" i="9"/>
  <c r="K635" i="9"/>
  <c r="M659" i="9"/>
  <c r="K670" i="9"/>
  <c r="M684" i="9"/>
  <c r="K700" i="9"/>
  <c r="M700" i="9" s="1"/>
  <c r="L71" i="9"/>
  <c r="M78" i="9"/>
  <c r="Q3" i="9"/>
  <c r="M72" i="9"/>
  <c r="M89" i="9"/>
  <c r="M166" i="9"/>
  <c r="K165" i="9"/>
  <c r="M165" i="9" s="1"/>
  <c r="L448" i="9"/>
  <c r="M90" i="9"/>
  <c r="K108" i="9"/>
  <c r="M108" i="9" s="1"/>
  <c r="M109" i="9"/>
  <c r="M103" i="9"/>
  <c r="L102" i="9"/>
  <c r="M102" i="9" s="1"/>
  <c r="K30" i="9"/>
  <c r="M30" i="9" s="1"/>
  <c r="K84" i="9"/>
  <c r="M84" i="9" s="1"/>
  <c r="L59" i="9"/>
  <c r="M59" i="9" s="1"/>
  <c r="L130" i="9"/>
  <c r="K17" i="9"/>
  <c r="M17" i="9" s="1"/>
  <c r="M79" i="9"/>
  <c r="M104" i="9"/>
  <c r="M366" i="9"/>
  <c r="K480" i="9"/>
  <c r="M480" i="9" s="1"/>
  <c r="L634" i="9"/>
  <c r="M696" i="9"/>
  <c r="M714" i="9"/>
  <c r="K64" i="9"/>
  <c r="M64" i="9" s="1"/>
  <c r="K136" i="9"/>
  <c r="M110" i="9"/>
  <c r="M305" i="9"/>
  <c r="K344" i="9"/>
  <c r="M453" i="9"/>
  <c r="K599" i="9"/>
  <c r="M599" i="9" s="1"/>
  <c r="K691" i="9"/>
  <c r="K804" i="9"/>
  <c r="K4" i="9"/>
  <c r="K220" i="9"/>
  <c r="K435" i="9"/>
  <c r="M435" i="9" s="1"/>
  <c r="M281" i="9" l="1"/>
  <c r="Q314" i="9"/>
  <c r="Q867" i="9" s="1"/>
  <c r="M115" i="9"/>
  <c r="K114" i="9"/>
  <c r="M114" i="9" s="1"/>
  <c r="M635" i="9"/>
  <c r="K634" i="9"/>
  <c r="M634" i="9" s="1"/>
  <c r="L691" i="9"/>
  <c r="M691" i="9" s="1"/>
  <c r="K96" i="9"/>
  <c r="M96" i="9" s="1"/>
  <c r="M97" i="9"/>
  <c r="M160" i="9"/>
  <c r="K159" i="9"/>
  <c r="M159" i="9" s="1"/>
  <c r="M670" i="9"/>
  <c r="K669" i="9"/>
  <c r="M669" i="9" s="1"/>
  <c r="M663" i="9"/>
  <c r="K662" i="9"/>
  <c r="M662" i="9" s="1"/>
  <c r="M4" i="9"/>
  <c r="K3" i="9"/>
  <c r="M136" i="9"/>
  <c r="K135" i="9"/>
  <c r="M135" i="9" s="1"/>
  <c r="K314" i="9"/>
  <c r="M314" i="9" s="1"/>
  <c r="M344" i="9"/>
  <c r="K448" i="9"/>
  <c r="M448" i="9" s="1"/>
  <c r="K803" i="9"/>
  <c r="M803" i="9" s="1"/>
  <c r="M804" i="9"/>
  <c r="M130" i="9"/>
  <c r="L129" i="9"/>
  <c r="M129" i="9" s="1"/>
  <c r="L3" i="9"/>
  <c r="K219" i="9"/>
  <c r="M219" i="9" s="1"/>
  <c r="M220" i="9"/>
  <c r="K71" i="9"/>
  <c r="M71" i="9" s="1"/>
  <c r="L867" i="9" l="1"/>
  <c r="M3" i="9"/>
  <c r="M867" i="9" s="1"/>
  <c r="K867" i="9"/>
  <c r="M186" i="8" l="1"/>
  <c r="Q184" i="8"/>
  <c r="Q183" i="8" s="1"/>
  <c r="Q182" i="8" s="1"/>
  <c r="L184" i="8"/>
  <c r="L183" i="8" s="1"/>
  <c r="L182" i="8" s="1"/>
  <c r="K184" i="8"/>
  <c r="M184" i="8" s="1"/>
  <c r="M180" i="8"/>
  <c r="Q178" i="8"/>
  <c r="L178" i="8"/>
  <c r="K178" i="8"/>
  <c r="M176" i="8"/>
  <c r="Q174" i="8"/>
  <c r="Q173" i="8" s="1"/>
  <c r="Q172" i="8" s="1"/>
  <c r="L174" i="8"/>
  <c r="K174" i="8"/>
  <c r="K173" i="8" s="1"/>
  <c r="M170" i="8"/>
  <c r="M168" i="8"/>
  <c r="M167" i="8"/>
  <c r="M165" i="8"/>
  <c r="M163" i="8"/>
  <c r="M161" i="8"/>
  <c r="M159" i="8"/>
  <c r="M158" i="8"/>
  <c r="M156" i="8"/>
  <c r="Q154" i="8"/>
  <c r="Q153" i="8" s="1"/>
  <c r="L154" i="8"/>
  <c r="L153" i="8" s="1"/>
  <c r="K154" i="8"/>
  <c r="M152" i="8"/>
  <c r="M149" i="8"/>
  <c r="M146" i="8"/>
  <c r="M141" i="8"/>
  <c r="M126" i="8"/>
  <c r="M119" i="8"/>
  <c r="M115" i="8"/>
  <c r="M112" i="8"/>
  <c r="M111" i="8"/>
  <c r="M109" i="8"/>
  <c r="M106" i="8"/>
  <c r="M105" i="8"/>
  <c r="Q103" i="8"/>
  <c r="L103" i="8"/>
  <c r="K103" i="8"/>
  <c r="M102" i="8"/>
  <c r="M98" i="8"/>
  <c r="M88" i="8"/>
  <c r="M85" i="8"/>
  <c r="M83" i="8"/>
  <c r="M80" i="8"/>
  <c r="M77" i="8"/>
  <c r="M76" i="8"/>
  <c r="Q74" i="8"/>
  <c r="L74" i="8"/>
  <c r="K74" i="8"/>
  <c r="M72" i="8"/>
  <c r="M70" i="8"/>
  <c r="M67" i="8"/>
  <c r="M55" i="8"/>
  <c r="M54" i="8"/>
  <c r="M52" i="8"/>
  <c r="M50" i="8"/>
  <c r="M47" i="8"/>
  <c r="M46" i="8"/>
  <c r="M45" i="8"/>
  <c r="Q43" i="8"/>
  <c r="L43" i="8"/>
  <c r="K43" i="8"/>
  <c r="M42" i="8"/>
  <c r="M40" i="8"/>
  <c r="M38" i="8"/>
  <c r="M36" i="8"/>
  <c r="M34" i="8"/>
  <c r="M32" i="8"/>
  <c r="M29" i="8"/>
  <c r="M25" i="8"/>
  <c r="M24" i="8"/>
  <c r="M22" i="8"/>
  <c r="M21" i="8"/>
  <c r="M19" i="8"/>
  <c r="M17" i="8"/>
  <c r="M16" i="8"/>
  <c r="M15" i="8"/>
  <c r="M14" i="8"/>
  <c r="M13" i="8"/>
  <c r="M12" i="8"/>
  <c r="M9" i="8"/>
  <c r="M7" i="8"/>
  <c r="Q5" i="8"/>
  <c r="L5" i="8"/>
  <c r="K5" i="8"/>
  <c r="M174" i="8" l="1"/>
  <c r="L4" i="8"/>
  <c r="L3" i="8" s="1"/>
  <c r="Q4" i="8"/>
  <c r="Q3" i="8" s="1"/>
  <c r="Q187" i="8" s="1"/>
  <c r="M43" i="8"/>
  <c r="M103" i="8"/>
  <c r="M5" i="8"/>
  <c r="M178" i="8"/>
  <c r="K183" i="8"/>
  <c r="M74" i="8"/>
  <c r="M154" i="8"/>
  <c r="K172" i="8"/>
  <c r="L173" i="8"/>
  <c r="L172" i="8" s="1"/>
  <c r="K153" i="8"/>
  <c r="M153" i="8" s="1"/>
  <c r="K4" i="8"/>
  <c r="M172" i="8" l="1"/>
  <c r="M173" i="8"/>
  <c r="L187" i="8"/>
  <c r="M183" i="8"/>
  <c r="K182" i="8"/>
  <c r="M182" i="8" s="1"/>
  <c r="K3" i="8"/>
  <c r="M4" i="8"/>
  <c r="M3" i="8" l="1"/>
  <c r="M187" i="8" s="1"/>
  <c r="K187" i="8"/>
  <c r="M62" i="7" l="1"/>
  <c r="Q60" i="7"/>
  <c r="Q59" i="7" s="1"/>
  <c r="Q58" i="7" s="1"/>
  <c r="L60" i="7"/>
  <c r="L59" i="7" s="1"/>
  <c r="L58" i="7" s="1"/>
  <c r="K60" i="7"/>
  <c r="M60" i="7" s="1"/>
  <c r="M57" i="7"/>
  <c r="Q55" i="7"/>
  <c r="Q54" i="7" s="1"/>
  <c r="Q53" i="7" s="1"/>
  <c r="L55" i="7"/>
  <c r="K55" i="7"/>
  <c r="K54" i="7" s="1"/>
  <c r="K53" i="7" s="1"/>
  <c r="M52" i="7"/>
  <c r="M49" i="7"/>
  <c r="M47" i="7"/>
  <c r="M45" i="7"/>
  <c r="M44" i="7"/>
  <c r="M42" i="7"/>
  <c r="M40" i="7"/>
  <c r="M39" i="7"/>
  <c r="Q37" i="7"/>
  <c r="L37" i="7"/>
  <c r="K37" i="7"/>
  <c r="M36" i="7"/>
  <c r="M35" i="7"/>
  <c r="M33" i="7"/>
  <c r="M31" i="7"/>
  <c r="M29" i="7"/>
  <c r="M27" i="7"/>
  <c r="M26" i="7"/>
  <c r="M24" i="7"/>
  <c r="M22" i="7"/>
  <c r="M21" i="7"/>
  <c r="M20" i="7"/>
  <c r="M19" i="7"/>
  <c r="M17" i="7"/>
  <c r="M15" i="7"/>
  <c r="M14" i="7"/>
  <c r="M13" i="7"/>
  <c r="M12" i="7"/>
  <c r="M11" i="7"/>
  <c r="M9" i="7"/>
  <c r="M7" i="7"/>
  <c r="Q5" i="7"/>
  <c r="Q4" i="7" s="1"/>
  <c r="Q3" i="7" s="1"/>
  <c r="L5" i="7"/>
  <c r="K5" i="7"/>
  <c r="K4" i="7" s="1"/>
  <c r="K3" i="7" s="1"/>
  <c r="M55" i="7" l="1"/>
  <c r="M37" i="7"/>
  <c r="M5" i="7"/>
  <c r="L4" i="7"/>
  <c r="L54" i="7"/>
  <c r="Q63" i="7"/>
  <c r="K59" i="7"/>
  <c r="M59" i="7" l="1"/>
  <c r="K58" i="7"/>
  <c r="M54" i="7"/>
  <c r="L53" i="7"/>
  <c r="M53" i="7" s="1"/>
  <c r="M4" i="7"/>
  <c r="L3" i="7"/>
  <c r="L63" i="7" l="1"/>
  <c r="M3" i="7"/>
  <c r="M58" i="7"/>
  <c r="K63" i="7"/>
  <c r="M63" i="7" l="1"/>
  <c r="Q376" i="2"/>
  <c r="M373" i="2"/>
  <c r="M4741" i="2" l="1"/>
  <c r="M4740" i="2"/>
  <c r="M4710" i="2"/>
  <c r="M3682" i="2"/>
  <c r="M2279" i="2"/>
  <c r="M2277" i="2"/>
  <c r="M2275" i="2"/>
  <c r="M1762" i="2"/>
  <c r="M1760" i="2"/>
  <c r="M1594" i="2"/>
  <c r="M1592" i="2"/>
  <c r="M1435" i="2"/>
  <c r="M1295" i="2"/>
  <c r="M1256" i="2"/>
  <c r="M1250" i="2"/>
  <c r="M1248" i="2"/>
  <c r="M1247" i="2"/>
  <c r="M1246" i="2"/>
  <c r="M1244" i="2"/>
  <c r="M1242" i="2"/>
  <c r="M1241" i="2"/>
  <c r="M1239" i="2"/>
  <c r="M1238" i="2"/>
  <c r="M1237" i="2"/>
  <c r="M1235" i="2"/>
  <c r="M1234" i="2"/>
  <c r="M1232" i="2"/>
  <c r="M1230" i="2"/>
  <c r="M1229" i="2"/>
  <c r="M1227" i="2"/>
  <c r="M1225" i="2"/>
  <c r="Q1223" i="2"/>
  <c r="L1223" i="2"/>
  <c r="K1223" i="2"/>
  <c r="M1222" i="2"/>
  <c r="M1220" i="2"/>
  <c r="M1219" i="2"/>
  <c r="M1218" i="2"/>
  <c r="M1216" i="2"/>
  <c r="M1214" i="2"/>
  <c r="M1213" i="2"/>
  <c r="M1211" i="2"/>
  <c r="M1210" i="2"/>
  <c r="M1209" i="2"/>
  <c r="M1207" i="2"/>
  <c r="M1206" i="2"/>
  <c r="M1204" i="2"/>
  <c r="M1202" i="2"/>
  <c r="M1201" i="2"/>
  <c r="M1199" i="2"/>
  <c r="M1197" i="2"/>
  <c r="Q1195" i="2"/>
  <c r="L1195" i="2"/>
  <c r="K1195" i="2"/>
  <c r="M1051" i="2"/>
  <c r="M695" i="2"/>
  <c r="M563" i="2"/>
  <c r="M388" i="2"/>
  <c r="L376" i="2"/>
  <c r="M363" i="2"/>
  <c r="K291" i="2"/>
  <c r="M154" i="2"/>
  <c r="M5359" i="2"/>
  <c r="M5354" i="2"/>
  <c r="M5347" i="2"/>
  <c r="M5331" i="2"/>
  <c r="M5318" i="2"/>
  <c r="M5313" i="2"/>
  <c r="M5309" i="2"/>
  <c r="M5306" i="2"/>
  <c r="M5297" i="2"/>
  <c r="M5295" i="2"/>
  <c r="M5290" i="2"/>
  <c r="M5286" i="2"/>
  <c r="M5284" i="2"/>
  <c r="M5283" i="2"/>
  <c r="M5282" i="2"/>
  <c r="M5281" i="2"/>
  <c r="M5279" i="2"/>
  <c r="M5278" i="2"/>
  <c r="M5275" i="2"/>
  <c r="M5266" i="2"/>
  <c r="M5265" i="2"/>
  <c r="M5264" i="2"/>
  <c r="M5263" i="2"/>
  <c r="M5261" i="2"/>
  <c r="M5257" i="2"/>
  <c r="M5255" i="2"/>
  <c r="M5253" i="2"/>
  <c r="M5243" i="2"/>
  <c r="M5238" i="2"/>
  <c r="M5236" i="2"/>
  <c r="M5234" i="2"/>
  <c r="M5230" i="2"/>
  <c r="M5226" i="2"/>
  <c r="M5224" i="2"/>
  <c r="M5223" i="2"/>
  <c r="M5222" i="2"/>
  <c r="M5220" i="2"/>
  <c r="M5218" i="2"/>
  <c r="M5216" i="2"/>
  <c r="M5215" i="2"/>
  <c r="M5214" i="2"/>
  <c r="M5213" i="2"/>
  <c r="M5212" i="2"/>
  <c r="M5210" i="2"/>
  <c r="M5208" i="2"/>
  <c r="M5205" i="2"/>
  <c r="M5203" i="2"/>
  <c r="M5201" i="2"/>
  <c r="M5199" i="2"/>
  <c r="M5193" i="2"/>
  <c r="M5186" i="2"/>
  <c r="M5185" i="2"/>
  <c r="M5183" i="2"/>
  <c r="M5181" i="2"/>
  <c r="M5178" i="2"/>
  <c r="M5174" i="2"/>
  <c r="M5169" i="2"/>
  <c r="M5161" i="2"/>
  <c r="M5155" i="2"/>
  <c r="M5152" i="2"/>
  <c r="M5147" i="2"/>
  <c r="M5145" i="2"/>
  <c r="M5142" i="2"/>
  <c r="M5138" i="2"/>
  <c r="M5137" i="2"/>
  <c r="M5135" i="2"/>
  <c r="M5131" i="2"/>
  <c r="M5130" i="2"/>
  <c r="M5129" i="2"/>
  <c r="M5128" i="2"/>
  <c r="M5124" i="2"/>
  <c r="M5120" i="2"/>
  <c r="M5104" i="2"/>
  <c r="M5102" i="2"/>
  <c r="M5096" i="2"/>
  <c r="M5093" i="2"/>
  <c r="M5088" i="2"/>
  <c r="M5086" i="2"/>
  <c r="M5084" i="2"/>
  <c r="M5082" i="2"/>
  <c r="M5080" i="2"/>
  <c r="M5079" i="2"/>
  <c r="M5078" i="2"/>
  <c r="M5072" i="2"/>
  <c r="M5071" i="2"/>
  <c r="M5070" i="2"/>
  <c r="M5068" i="2"/>
  <c r="M5064" i="2"/>
  <c r="M5060" i="2"/>
  <c r="M5058" i="2"/>
  <c r="M5056" i="2"/>
  <c r="M5054" i="2"/>
  <c r="M5050" i="2"/>
  <c r="M5048" i="2"/>
  <c r="M5047" i="2"/>
  <c r="M5045" i="2"/>
  <c r="M5042" i="2"/>
  <c r="M5040" i="2"/>
  <c r="M5037" i="2"/>
  <c r="M5035" i="2"/>
  <c r="M5033" i="2"/>
  <c r="M5032" i="2"/>
  <c r="M5030" i="2"/>
  <c r="M5027" i="2"/>
  <c r="M5026" i="2"/>
  <c r="M5024" i="2"/>
  <c r="M5022" i="2"/>
  <c r="M5020" i="2"/>
  <c r="M5018" i="2"/>
  <c r="M5016" i="2"/>
  <c r="M5015" i="2"/>
  <c r="M5014" i="2"/>
  <c r="M5012" i="2"/>
  <c r="M5006" i="2"/>
  <c r="M5003" i="2"/>
  <c r="M5002" i="2"/>
  <c r="M4999" i="2"/>
  <c r="M4998" i="2"/>
  <c r="M4997" i="2"/>
  <c r="M4993" i="2"/>
  <c r="M4991" i="2"/>
  <c r="M4990" i="2"/>
  <c r="M4989" i="2"/>
  <c r="M4987" i="2"/>
  <c r="M4985" i="2"/>
  <c r="M4981" i="2"/>
  <c r="M4978" i="2"/>
  <c r="M4970" i="2"/>
  <c r="M4966" i="2"/>
  <c r="M4964" i="2"/>
  <c r="M4960" i="2"/>
  <c r="M4958" i="2"/>
  <c r="M4955" i="2"/>
  <c r="M4953" i="2"/>
  <c r="M4951" i="2"/>
  <c r="M4950" i="2"/>
  <c r="M4949" i="2"/>
  <c r="M4948" i="2"/>
  <c r="M4946" i="2"/>
  <c r="M4943" i="2"/>
  <c r="M4941" i="2"/>
  <c r="M4939" i="2"/>
  <c r="M4937" i="2"/>
  <c r="M4931" i="2"/>
  <c r="M4930" i="2"/>
  <c r="M4924" i="2"/>
  <c r="M4921" i="2"/>
  <c r="M4913" i="2"/>
  <c r="M4910" i="2"/>
  <c r="M4904" i="2"/>
  <c r="M4902" i="2"/>
  <c r="M4900" i="2"/>
  <c r="M4897" i="2"/>
  <c r="M4894" i="2"/>
  <c r="M4892" i="2"/>
  <c r="M4887" i="2"/>
  <c r="M4885" i="2"/>
  <c r="M4884" i="2"/>
  <c r="M4879" i="2"/>
  <c r="M4875" i="2"/>
  <c r="M4873" i="2"/>
  <c r="M4869" i="2"/>
  <c r="M4866" i="2"/>
  <c r="M4865" i="2"/>
  <c r="M4860" i="2"/>
  <c r="M4855" i="2"/>
  <c r="M4853" i="2"/>
  <c r="M4851" i="2"/>
  <c r="M4850" i="2"/>
  <c r="M4843" i="2"/>
  <c r="M4840" i="2"/>
  <c r="M4838" i="2"/>
  <c r="M4836" i="2"/>
  <c r="M4833" i="2"/>
  <c r="M4830" i="2"/>
  <c r="M4827" i="2"/>
  <c r="M4822" i="2"/>
  <c r="M4819" i="2"/>
  <c r="M4817" i="2"/>
  <c r="M4814" i="2"/>
  <c r="M4812" i="2"/>
  <c r="M4810" i="2"/>
  <c r="M4807" i="2"/>
  <c r="M4804" i="2"/>
  <c r="M4803" i="2"/>
  <c r="M4800" i="2"/>
  <c r="M4796" i="2"/>
  <c r="M4792" i="2"/>
  <c r="M4788" i="2"/>
  <c r="M4785" i="2"/>
  <c r="M4781" i="2"/>
  <c r="M4778" i="2"/>
  <c r="M4773" i="2"/>
  <c r="M4769" i="2"/>
  <c r="M4767" i="2"/>
  <c r="M4766" i="2"/>
  <c r="M4764" i="2"/>
  <c r="M4761" i="2"/>
  <c r="M4758" i="2"/>
  <c r="M4757" i="2"/>
  <c r="M4755" i="2"/>
  <c r="M4754" i="2"/>
  <c r="M4753" i="2"/>
  <c r="M4752" i="2"/>
  <c r="M4751" i="2"/>
  <c r="M4742" i="2"/>
  <c r="M4739" i="2"/>
  <c r="M4736" i="2"/>
  <c r="M4735" i="2"/>
  <c r="M4732" i="2"/>
  <c r="M4728" i="2"/>
  <c r="M4712" i="2"/>
  <c r="M4708" i="2"/>
  <c r="M4706" i="2"/>
  <c r="M4704" i="2"/>
  <c r="M4701" i="2"/>
  <c r="M4695" i="2"/>
  <c r="M4692" i="2"/>
  <c r="M4691" i="2"/>
  <c r="M4689" i="2"/>
  <c r="M4687" i="2"/>
  <c r="M4685" i="2"/>
  <c r="M4683" i="2"/>
  <c r="M4682" i="2"/>
  <c r="M4680" i="2"/>
  <c r="M4678" i="2"/>
  <c r="M4677" i="2"/>
  <c r="M4675" i="2"/>
  <c r="M4669" i="2"/>
  <c r="M4667" i="2"/>
  <c r="M4664" i="2"/>
  <c r="M4663" i="2"/>
  <c r="M4658" i="2"/>
  <c r="M4655" i="2"/>
  <c r="M4654" i="2"/>
  <c r="M4652" i="2"/>
  <c r="M4651" i="2"/>
  <c r="M4650" i="2"/>
  <c r="M4649" i="2"/>
  <c r="M4648" i="2"/>
  <c r="M4647" i="2"/>
  <c r="M4646" i="2"/>
  <c r="M4645" i="2"/>
  <c r="M4644" i="2"/>
  <c r="M4643" i="2"/>
  <c r="M4641" i="2"/>
  <c r="M4640" i="2"/>
  <c r="M4636" i="2"/>
  <c r="M4632" i="2"/>
  <c r="M4629" i="2"/>
  <c r="M4626" i="2"/>
  <c r="M4624" i="2"/>
  <c r="M4618" i="2"/>
  <c r="M4613" i="2"/>
  <c r="M4610" i="2"/>
  <c r="M4609" i="2"/>
  <c r="M4603" i="2"/>
  <c r="M4601" i="2"/>
  <c r="M4599" i="2"/>
  <c r="M4596" i="2"/>
  <c r="M4594" i="2"/>
  <c r="M4590" i="2"/>
  <c r="M4587" i="2"/>
  <c r="M4585" i="2"/>
  <c r="M4583" i="2"/>
  <c r="M4581" i="2"/>
  <c r="M4577" i="2"/>
  <c r="M4575" i="2"/>
  <c r="M4573" i="2"/>
  <c r="M4572" i="2"/>
  <c r="M4571" i="2"/>
  <c r="M4567" i="2"/>
  <c r="M4566" i="2"/>
  <c r="M4563" i="2"/>
  <c r="M4560" i="2"/>
  <c r="M4559" i="2"/>
  <c r="M4557" i="2"/>
  <c r="M4553" i="2"/>
  <c r="M4549" i="2"/>
  <c r="M4548" i="2"/>
  <c r="M4546" i="2"/>
  <c r="M4545" i="2"/>
  <c r="M4544" i="2"/>
  <c r="M4543" i="2"/>
  <c r="M4542" i="2"/>
  <c r="M4541" i="2"/>
  <c r="M4539" i="2"/>
  <c r="M4533" i="2"/>
  <c r="M4530" i="2"/>
  <c r="M4528" i="2"/>
  <c r="M4524" i="2"/>
  <c r="M4502" i="2"/>
  <c r="M4500" i="2"/>
  <c r="M4498" i="2"/>
  <c r="M4496" i="2"/>
  <c r="M4494" i="2"/>
  <c r="M4493" i="2"/>
  <c r="M4490" i="2"/>
  <c r="M4486" i="2"/>
  <c r="M4484" i="2"/>
  <c r="M4483" i="2"/>
  <c r="M4470" i="2"/>
  <c r="M4463" i="2"/>
  <c r="M4462" i="2"/>
  <c r="M4460" i="2"/>
  <c r="M4456" i="2"/>
  <c r="M4451" i="2"/>
  <c r="M4448" i="2"/>
  <c r="M4445" i="2"/>
  <c r="M4424" i="2"/>
  <c r="M4419" i="2"/>
  <c r="M4417" i="2"/>
  <c r="M4414" i="2"/>
  <c r="M4413" i="2"/>
  <c r="M4411" i="2"/>
  <c r="M4401" i="2"/>
  <c r="M4398" i="2"/>
  <c r="M4397" i="2"/>
  <c r="M4395" i="2"/>
  <c r="M4392" i="2"/>
  <c r="M4388" i="2"/>
  <c r="M4386" i="2"/>
  <c r="M4381" i="2"/>
  <c r="M4379" i="2"/>
  <c r="M4378" i="2"/>
  <c r="M4374" i="2"/>
  <c r="M4371" i="2"/>
  <c r="M4368" i="2"/>
  <c r="M4367" i="2"/>
  <c r="M4366" i="2"/>
  <c r="M4365" i="2"/>
  <c r="M4364" i="2"/>
  <c r="M4359" i="2"/>
  <c r="M4358" i="2"/>
  <c r="M4357" i="2"/>
  <c r="M4356" i="2"/>
  <c r="M4352" i="2"/>
  <c r="M4351" i="2"/>
  <c r="M4343" i="2"/>
  <c r="M4340" i="2"/>
  <c r="M4336" i="2"/>
  <c r="M4334" i="2"/>
  <c r="M4332" i="2"/>
  <c r="M4330" i="2"/>
  <c r="M4329" i="2"/>
  <c r="M4328" i="2"/>
  <c r="M4327" i="2"/>
  <c r="M4324" i="2"/>
  <c r="M4322" i="2"/>
  <c r="M4318" i="2"/>
  <c r="M4317" i="2"/>
  <c r="M4314" i="2"/>
  <c r="M4312" i="2"/>
  <c r="M4310" i="2"/>
  <c r="M4307" i="2"/>
  <c r="M4305" i="2"/>
  <c r="M4302" i="2"/>
  <c r="M4300" i="2"/>
  <c r="M4298" i="2"/>
  <c r="M4296" i="2"/>
  <c r="M4294" i="2"/>
  <c r="M4293" i="2"/>
  <c r="M4290" i="2"/>
  <c r="M4286" i="2"/>
  <c r="M4284" i="2"/>
  <c r="M4283" i="2"/>
  <c r="M4282" i="2"/>
  <c r="M4279" i="2"/>
  <c r="M4277" i="2"/>
  <c r="M4273" i="2"/>
  <c r="M4271" i="2"/>
  <c r="M4269" i="2"/>
  <c r="M4268" i="2"/>
  <c r="M4265" i="2"/>
  <c r="M4263" i="2"/>
  <c r="M4261" i="2"/>
  <c r="M4259" i="2"/>
  <c r="M4256" i="2"/>
  <c r="M4255" i="2"/>
  <c r="M4252" i="2"/>
  <c r="M4250" i="2"/>
  <c r="M4248" i="2"/>
  <c r="M4244" i="2"/>
  <c r="M4242" i="2"/>
  <c r="M4240" i="2"/>
  <c r="M4239" i="2"/>
  <c r="M4238" i="2"/>
  <c r="M4237" i="2"/>
  <c r="M4234" i="2"/>
  <c r="M4229" i="2"/>
  <c r="M4227" i="2"/>
  <c r="M4224" i="2"/>
  <c r="M4222" i="2"/>
  <c r="M4218" i="2"/>
  <c r="M4216" i="2"/>
  <c r="M4214" i="2"/>
  <c r="M4213" i="2"/>
  <c r="M4212" i="2"/>
  <c r="M4211" i="2"/>
  <c r="M4209" i="2"/>
  <c r="M4204" i="2"/>
  <c r="M4202" i="2"/>
  <c r="M4189" i="2"/>
  <c r="M4182" i="2"/>
  <c r="M4176" i="2"/>
  <c r="M4173" i="2"/>
  <c r="M4172" i="2"/>
  <c r="M4164" i="2"/>
  <c r="M4163" i="2"/>
  <c r="M4151" i="2"/>
  <c r="M4148" i="2"/>
  <c r="M4147" i="2"/>
  <c r="M4146" i="2"/>
  <c r="M4145" i="2"/>
  <c r="M4142" i="2"/>
  <c r="M4138" i="2"/>
  <c r="M4137" i="2"/>
  <c r="M4130" i="2"/>
  <c r="M4128" i="2"/>
  <c r="M4126" i="2"/>
  <c r="M4124" i="2"/>
  <c r="M4121" i="2"/>
  <c r="M4116" i="2"/>
  <c r="M4112" i="2"/>
  <c r="M4109" i="2"/>
  <c r="M4107" i="2"/>
  <c r="M4106" i="2"/>
  <c r="M4104" i="2"/>
  <c r="M4103" i="2"/>
  <c r="M4100" i="2"/>
  <c r="M4098" i="2"/>
  <c r="M4096" i="2"/>
  <c r="M4093" i="2"/>
  <c r="M4091" i="2"/>
  <c r="M4089" i="2"/>
  <c r="M4086" i="2"/>
  <c r="M4085" i="2"/>
  <c r="M4083" i="2"/>
  <c r="M4065" i="2"/>
  <c r="M4063" i="2"/>
  <c r="M4061" i="2"/>
  <c r="M4057" i="2"/>
  <c r="M4055" i="2"/>
  <c r="M4054" i="2"/>
  <c r="M4053" i="2"/>
  <c r="M4050" i="2"/>
  <c r="M4045" i="2"/>
  <c r="M4043" i="2"/>
  <c r="M4041" i="2"/>
  <c r="M4039" i="2"/>
  <c r="M4033" i="2"/>
  <c r="M4030" i="2"/>
  <c r="M4028" i="2"/>
  <c r="M4026" i="2"/>
  <c r="M4024" i="2"/>
  <c r="M4022" i="2"/>
  <c r="M4021" i="2"/>
  <c r="M4018" i="2"/>
  <c r="M4015" i="2"/>
  <c r="M4013" i="2"/>
  <c r="M4011" i="2"/>
  <c r="M4007" i="2"/>
  <c r="M4005" i="2"/>
  <c r="M4003" i="2"/>
  <c r="M4001" i="2"/>
  <c r="M3999" i="2"/>
  <c r="M3998" i="2"/>
  <c r="M3995" i="2"/>
  <c r="M3990" i="2"/>
  <c r="M3987" i="2"/>
  <c r="M3984" i="2"/>
  <c r="M3982" i="2"/>
  <c r="M3980" i="2"/>
  <c r="M3976" i="2"/>
  <c r="M3974" i="2"/>
  <c r="M3970" i="2"/>
  <c r="M3968" i="2"/>
  <c r="M3966" i="2"/>
  <c r="M3965" i="2"/>
  <c r="M3962" i="2"/>
  <c r="M3957" i="2"/>
  <c r="M3955" i="2"/>
  <c r="M3952" i="2"/>
  <c r="M3950" i="2"/>
  <c r="M3948" i="2"/>
  <c r="M3946" i="2"/>
  <c r="M3941" i="2"/>
  <c r="M3939" i="2"/>
  <c r="M3936" i="2"/>
  <c r="M3933" i="2"/>
  <c r="M3930" i="2"/>
  <c r="M3929" i="2"/>
  <c r="M3925" i="2"/>
  <c r="M3919" i="2"/>
  <c r="M3917" i="2"/>
  <c r="M3909" i="2"/>
  <c r="M3902" i="2"/>
  <c r="M3900" i="2"/>
  <c r="M3895" i="2"/>
  <c r="M3892" i="2"/>
  <c r="M3891" i="2"/>
  <c r="M3884" i="2"/>
  <c r="M3883" i="2"/>
  <c r="M3872" i="2"/>
  <c r="M3866" i="2"/>
  <c r="M3865" i="2"/>
  <c r="M3861" i="2"/>
  <c r="M3860" i="2"/>
  <c r="M3856" i="2"/>
  <c r="M3852" i="2"/>
  <c r="M3842" i="2"/>
  <c r="M3840" i="2"/>
  <c r="M3839" i="2"/>
  <c r="M3826" i="2"/>
  <c r="M3823" i="2"/>
  <c r="M3818" i="2"/>
  <c r="M3814" i="2"/>
  <c r="M3809" i="2"/>
  <c r="M3805" i="2"/>
  <c r="M3803" i="2"/>
  <c r="M3802" i="2"/>
  <c r="M3796" i="2"/>
  <c r="M3794" i="2"/>
  <c r="M3792" i="2"/>
  <c r="M3791" i="2"/>
  <c r="M3790" i="2"/>
  <c r="M3789" i="2"/>
  <c r="M3787" i="2"/>
  <c r="M3786" i="2"/>
  <c r="M3785" i="2"/>
  <c r="M3784" i="2"/>
  <c r="M3779" i="2"/>
  <c r="M3776" i="2"/>
  <c r="M3770" i="2"/>
  <c r="M3765" i="2"/>
  <c r="M3764" i="2"/>
  <c r="M3762" i="2"/>
  <c r="M3761" i="2"/>
  <c r="M3760" i="2"/>
  <c r="M3758" i="2"/>
  <c r="M3751" i="2"/>
  <c r="M3749" i="2"/>
  <c r="M3746" i="2"/>
  <c r="M3740" i="2"/>
  <c r="M3729" i="2"/>
  <c r="M3726" i="2"/>
  <c r="M3719" i="2"/>
  <c r="M3718" i="2"/>
  <c r="M3716" i="2"/>
  <c r="M3715" i="2"/>
  <c r="M3714" i="2"/>
  <c r="M3712" i="2"/>
  <c r="M3711" i="2"/>
  <c r="M3710" i="2"/>
  <c r="M3709" i="2"/>
  <c r="M3708" i="2"/>
  <c r="M3706" i="2"/>
  <c r="M3705" i="2"/>
  <c r="M3704" i="2"/>
  <c r="M3703" i="2"/>
  <c r="M3702" i="2"/>
  <c r="M3701" i="2"/>
  <c r="M3700" i="2"/>
  <c r="M3698" i="2"/>
  <c r="M3697" i="2"/>
  <c r="M3696" i="2"/>
  <c r="M3693" i="2"/>
  <c r="M3685" i="2"/>
  <c r="M3680" i="2"/>
  <c r="M3678" i="2"/>
  <c r="M3676" i="2"/>
  <c r="M3674" i="2"/>
  <c r="M3673" i="2"/>
  <c r="M3667" i="2"/>
  <c r="M3665" i="2"/>
  <c r="M3663" i="2"/>
  <c r="M3657" i="2"/>
  <c r="M3655" i="2"/>
  <c r="M3653" i="2"/>
  <c r="M3651" i="2"/>
  <c r="M3649" i="2"/>
  <c r="M3648" i="2"/>
  <c r="M3645" i="2"/>
  <c r="M3642" i="2"/>
  <c r="M3640" i="2"/>
  <c r="M3634" i="2"/>
  <c r="M3632" i="2"/>
  <c r="M3631" i="2"/>
  <c r="M3629" i="2"/>
  <c r="M3626" i="2"/>
  <c r="M3623" i="2"/>
  <c r="M3621" i="2"/>
  <c r="M3610" i="2"/>
  <c r="M3609" i="2"/>
  <c r="M3608" i="2"/>
  <c r="M3607" i="2"/>
  <c r="M3603" i="2"/>
  <c r="M3602" i="2"/>
  <c r="M3596" i="2"/>
  <c r="M3593" i="2"/>
  <c r="M3581" i="2"/>
  <c r="M3577" i="2"/>
  <c r="M3575" i="2"/>
  <c r="M3569" i="2"/>
  <c r="M3567" i="2"/>
  <c r="M3565" i="2"/>
  <c r="M3555" i="2"/>
  <c r="M3553" i="2"/>
  <c r="M3548" i="2"/>
  <c r="M3544" i="2"/>
  <c r="M3541" i="2"/>
  <c r="M3540" i="2"/>
  <c r="M3538" i="2"/>
  <c r="M3535" i="2"/>
  <c r="M3515" i="2"/>
  <c r="M3513" i="2"/>
  <c r="M3509" i="2"/>
  <c r="M3507" i="2"/>
  <c r="M3501" i="2"/>
  <c r="M3496" i="2"/>
  <c r="M3495" i="2"/>
  <c r="M3490" i="2"/>
  <c r="M3477" i="2"/>
  <c r="M3472" i="2"/>
  <c r="M3469" i="2"/>
  <c r="M3464" i="2"/>
  <c r="M3461" i="2"/>
  <c r="M3459" i="2"/>
  <c r="M3453" i="2"/>
  <c r="M3451" i="2"/>
  <c r="M3447" i="2"/>
  <c r="M3445" i="2"/>
  <c r="M3443" i="2"/>
  <c r="M3440" i="2"/>
  <c r="M3438" i="2"/>
  <c r="M3437" i="2"/>
  <c r="M3434" i="2"/>
  <c r="M3432" i="2"/>
  <c r="M3430" i="2"/>
  <c r="M3429" i="2"/>
  <c r="M3428" i="2"/>
  <c r="M3426" i="2"/>
  <c r="M3424" i="2"/>
  <c r="M3423" i="2"/>
  <c r="M3422" i="2"/>
  <c r="M3420" i="2"/>
  <c r="M3419" i="2"/>
  <c r="M3418" i="2"/>
  <c r="M3417" i="2"/>
  <c r="M3415" i="2"/>
  <c r="M3408" i="2"/>
  <c r="M3404" i="2"/>
  <c r="M3402" i="2"/>
  <c r="M3401" i="2"/>
  <c r="M3394" i="2"/>
  <c r="M3392" i="2"/>
  <c r="M3382" i="2"/>
  <c r="M3381" i="2"/>
  <c r="M3378" i="2"/>
  <c r="M3376" i="2"/>
  <c r="M3374" i="2"/>
  <c r="M3369" i="2"/>
  <c r="M3367" i="2"/>
  <c r="M3365" i="2"/>
  <c r="M3362" i="2"/>
  <c r="M3354" i="2"/>
  <c r="M3344" i="2"/>
  <c r="M3340" i="2"/>
  <c r="M3327" i="2"/>
  <c r="M3325" i="2"/>
  <c r="M3323" i="2"/>
  <c r="M3320" i="2"/>
  <c r="M3312" i="2"/>
  <c r="M3309" i="2"/>
  <c r="M3304" i="2"/>
  <c r="M3302" i="2"/>
  <c r="M3277" i="2"/>
  <c r="M3276" i="2"/>
  <c r="M3275" i="2"/>
  <c r="M3272" i="2"/>
  <c r="M3270" i="2"/>
  <c r="M3268" i="2"/>
  <c r="M3266" i="2"/>
  <c r="M3261" i="2"/>
  <c r="M3258" i="2"/>
  <c r="M3254" i="2"/>
  <c r="M3252" i="2"/>
  <c r="M3246" i="2"/>
  <c r="M3244" i="2"/>
  <c r="M3242" i="2"/>
  <c r="M3239" i="2"/>
  <c r="M3233" i="2"/>
  <c r="M3230" i="2"/>
  <c r="M3228" i="2"/>
  <c r="M3226" i="2"/>
  <c r="M3224" i="2"/>
  <c r="M3223" i="2"/>
  <c r="M3222" i="2"/>
  <c r="M3221" i="2"/>
  <c r="M3219" i="2"/>
  <c r="M3218" i="2"/>
  <c r="M3217" i="2"/>
  <c r="M3215" i="2"/>
  <c r="M3211" i="2"/>
  <c r="M3199" i="2"/>
  <c r="M3192" i="2"/>
  <c r="M3190" i="2"/>
  <c r="M3185" i="2"/>
  <c r="M3183" i="2"/>
  <c r="M3181" i="2"/>
  <c r="M3179" i="2"/>
  <c r="M3177" i="2"/>
  <c r="M3176" i="2"/>
  <c r="M3175" i="2"/>
  <c r="M3174" i="2"/>
  <c r="M3173" i="2"/>
  <c r="M3172" i="2"/>
  <c r="M3170" i="2"/>
  <c r="M3162" i="2"/>
  <c r="M3159" i="2"/>
  <c r="M3154" i="2"/>
  <c r="M3149" i="2"/>
  <c r="M3144" i="2"/>
  <c r="M3132" i="2"/>
  <c r="M3128" i="2"/>
  <c r="M3127" i="2"/>
  <c r="M3122" i="2"/>
  <c r="M3121" i="2"/>
  <c r="M3120" i="2"/>
  <c r="M3117" i="2"/>
  <c r="M3111" i="2"/>
  <c r="M3110" i="2"/>
  <c r="M3109" i="2"/>
  <c r="M3099" i="2"/>
  <c r="M3098" i="2"/>
  <c r="M3097" i="2"/>
  <c r="M3094" i="2"/>
  <c r="M3085" i="2"/>
  <c r="M3071" i="2"/>
  <c r="M3069" i="2"/>
  <c r="M3063" i="2"/>
  <c r="M3058" i="2"/>
  <c r="M3055" i="2"/>
  <c r="M3052" i="2"/>
  <c r="M3044" i="2"/>
  <c r="M3042" i="2"/>
  <c r="M3039" i="2"/>
  <c r="M3031" i="2"/>
  <c r="M3028" i="2"/>
  <c r="M3023" i="2"/>
  <c r="M3010" i="2"/>
  <c r="M3005" i="2"/>
  <c r="M3000" i="2"/>
  <c r="M2995" i="2"/>
  <c r="M2984" i="2"/>
  <c r="M2970" i="2"/>
  <c r="M2968" i="2"/>
  <c r="M2966" i="2"/>
  <c r="M2964" i="2"/>
  <c r="M2962" i="2"/>
  <c r="M2960" i="2"/>
  <c r="M2958" i="2"/>
  <c r="M2957" i="2"/>
  <c r="M2956" i="2"/>
  <c r="M2951" i="2"/>
  <c r="M2950" i="2"/>
  <c r="M2949" i="2"/>
  <c r="M2948" i="2"/>
  <c r="M2946" i="2"/>
  <c r="M2939" i="2"/>
  <c r="M2935" i="2"/>
  <c r="M2932" i="2"/>
  <c r="M2930" i="2"/>
  <c r="M2929" i="2"/>
  <c r="M2928" i="2"/>
  <c r="M2925" i="2"/>
  <c r="M2922" i="2"/>
  <c r="M2920" i="2"/>
  <c r="M2917" i="2"/>
  <c r="M2916" i="2"/>
  <c r="M2914" i="2"/>
  <c r="M2912" i="2"/>
  <c r="M2901" i="2"/>
  <c r="M2900" i="2"/>
  <c r="M2892" i="2"/>
  <c r="M2888" i="2"/>
  <c r="M2886" i="2"/>
  <c r="M2883" i="2"/>
  <c r="M2881" i="2"/>
  <c r="M2879" i="2"/>
  <c r="M2877" i="2"/>
  <c r="M2870" i="2"/>
  <c r="M2868" i="2"/>
  <c r="M2865" i="2"/>
  <c r="M2863" i="2"/>
  <c r="M2860" i="2"/>
  <c r="M2859" i="2"/>
  <c r="M2857" i="2"/>
  <c r="M2855" i="2"/>
  <c r="M2854" i="2"/>
  <c r="M2853" i="2"/>
  <c r="M2852" i="2"/>
  <c r="M2851" i="2"/>
  <c r="M2849" i="2"/>
  <c r="M2845" i="2"/>
  <c r="M2843" i="2"/>
  <c r="M2841" i="2"/>
  <c r="M2840" i="2"/>
  <c r="M2838" i="2"/>
  <c r="M2819" i="2"/>
  <c r="M2816" i="2"/>
  <c r="M2815" i="2"/>
  <c r="M2813" i="2"/>
  <c r="M2808" i="2"/>
  <c r="M2805" i="2"/>
  <c r="M2802" i="2"/>
  <c r="M2795" i="2"/>
  <c r="M2789" i="2"/>
  <c r="M2786" i="2"/>
  <c r="M2783" i="2"/>
  <c r="M2778" i="2"/>
  <c r="M2771" i="2"/>
  <c r="M2770" i="2"/>
  <c r="M2768" i="2"/>
  <c r="M2766" i="2"/>
  <c r="M2763" i="2"/>
  <c r="M2760" i="2"/>
  <c r="M2759" i="2"/>
  <c r="M2757" i="2"/>
  <c r="M2756" i="2"/>
  <c r="M2755" i="2"/>
  <c r="M2753" i="2"/>
  <c r="M2750" i="2"/>
  <c r="M2747" i="2"/>
  <c r="M2745" i="2"/>
  <c r="M2742" i="2"/>
  <c r="M2739" i="2"/>
  <c r="M2736" i="2"/>
  <c r="M2734" i="2"/>
  <c r="M2729" i="2"/>
  <c r="M2723" i="2"/>
  <c r="M2717" i="2"/>
  <c r="M2715" i="2"/>
  <c r="M2711" i="2"/>
  <c r="M2708" i="2"/>
  <c r="M2705" i="2"/>
  <c r="M2704" i="2"/>
  <c r="M2700" i="2"/>
  <c r="M2699" i="2"/>
  <c r="M2696" i="2"/>
  <c r="M2693" i="2"/>
  <c r="M2690" i="2"/>
  <c r="M2688" i="2"/>
  <c r="M2685" i="2"/>
  <c r="M2683" i="2"/>
  <c r="M2682" i="2"/>
  <c r="M2679" i="2"/>
  <c r="M2677" i="2"/>
  <c r="M2675" i="2"/>
  <c r="M2674" i="2"/>
  <c r="M2670" i="2"/>
  <c r="M2661" i="2"/>
  <c r="M2659" i="2"/>
  <c r="M2656" i="2"/>
  <c r="M2651" i="2"/>
  <c r="M2646" i="2"/>
  <c r="M2643" i="2"/>
  <c r="M2642" i="2"/>
  <c r="M2638" i="2"/>
  <c r="M2636" i="2"/>
  <c r="M2635" i="2"/>
  <c r="M2634" i="2"/>
  <c r="M2633" i="2"/>
  <c r="M2631" i="2"/>
  <c r="M2629" i="2"/>
  <c r="M2626" i="2"/>
  <c r="M2599" i="2"/>
  <c r="M2584" i="2"/>
  <c r="M2582" i="2"/>
  <c r="M2580" i="2"/>
  <c r="M2579" i="2"/>
  <c r="M2576" i="2"/>
  <c r="M2575" i="2"/>
  <c r="M2573" i="2"/>
  <c r="M2569" i="2"/>
  <c r="M2565" i="2"/>
  <c r="M2564" i="2"/>
  <c r="M2563" i="2"/>
  <c r="M2560" i="2"/>
  <c r="M2558" i="2"/>
  <c r="M2554" i="2"/>
  <c r="M2553" i="2"/>
  <c r="M2551" i="2"/>
  <c r="M2547" i="2"/>
  <c r="M2544" i="2"/>
  <c r="M2541" i="2"/>
  <c r="M2539" i="2"/>
  <c r="M2535" i="2"/>
  <c r="M2533" i="2"/>
  <c r="M2527" i="2"/>
  <c r="M2521" i="2"/>
  <c r="M2519" i="2"/>
  <c r="M2517" i="2"/>
  <c r="M2515" i="2"/>
  <c r="M2513" i="2"/>
  <c r="M2511" i="2"/>
  <c r="M2510" i="2"/>
  <c r="M2509" i="2"/>
  <c r="M2505" i="2"/>
  <c r="M2504" i="2"/>
  <c r="M2502" i="2"/>
  <c r="M2501" i="2"/>
  <c r="M2500" i="2"/>
  <c r="M2499" i="2"/>
  <c r="M2497" i="2"/>
  <c r="M2496" i="2"/>
  <c r="M2495" i="2"/>
  <c r="M2493" i="2"/>
  <c r="M2490" i="2"/>
  <c r="M2489" i="2"/>
  <c r="M2484" i="2"/>
  <c r="M2482" i="2"/>
  <c r="M2480" i="2"/>
  <c r="M2478" i="2"/>
  <c r="M2472" i="2"/>
  <c r="M2470" i="2"/>
  <c r="M2467" i="2"/>
  <c r="M2466" i="2"/>
  <c r="M2465" i="2"/>
  <c r="M2452" i="2"/>
  <c r="M2450" i="2"/>
  <c r="M2445" i="2"/>
  <c r="M2435" i="2"/>
  <c r="M2431" i="2"/>
  <c r="M2429" i="2"/>
  <c r="M2428" i="2"/>
  <c r="M2426" i="2"/>
  <c r="M2425" i="2"/>
  <c r="M2424" i="2"/>
  <c r="M2423" i="2"/>
  <c r="M2422" i="2"/>
  <c r="M2421" i="2"/>
  <c r="M2420" i="2"/>
  <c r="M2419" i="2"/>
  <c r="M2418" i="2"/>
  <c r="M2416" i="2"/>
  <c r="M2415" i="2"/>
  <c r="M2411" i="2"/>
  <c r="M2405" i="2"/>
  <c r="M2400" i="2"/>
  <c r="M2398" i="2"/>
  <c r="M2394" i="2"/>
  <c r="M2389" i="2"/>
  <c r="M2384" i="2"/>
  <c r="M2379" i="2"/>
  <c r="M2377" i="2"/>
  <c r="M2375" i="2"/>
  <c r="M2372" i="2"/>
  <c r="M2369" i="2"/>
  <c r="M2366" i="2"/>
  <c r="M2364" i="2"/>
  <c r="M2362" i="2"/>
  <c r="M2361" i="2"/>
  <c r="M2359" i="2"/>
  <c r="M2354" i="2"/>
  <c r="M2351" i="2"/>
  <c r="M2347" i="2"/>
  <c r="M2343" i="2"/>
  <c r="M2340" i="2"/>
  <c r="M2338" i="2"/>
  <c r="M2335" i="2"/>
  <c r="M2330" i="2"/>
  <c r="M2328" i="2"/>
  <c r="M2326" i="2"/>
  <c r="M2325" i="2"/>
  <c r="M2322" i="2"/>
  <c r="M2316" i="2"/>
  <c r="M2313" i="2"/>
  <c r="M2309" i="2"/>
  <c r="M2308" i="2"/>
  <c r="M2303" i="2"/>
  <c r="M2300" i="2"/>
  <c r="M2298" i="2"/>
  <c r="M2294" i="2"/>
  <c r="M2288" i="2"/>
  <c r="M2286" i="2"/>
  <c r="M2282" i="2"/>
  <c r="M2281" i="2"/>
  <c r="M2271" i="2"/>
  <c r="M2266" i="2"/>
  <c r="M2263" i="2"/>
  <c r="M2256" i="2"/>
  <c r="M2254" i="2"/>
  <c r="M2252" i="2"/>
  <c r="M2250" i="2"/>
  <c r="M2249" i="2"/>
  <c r="M2248" i="2"/>
  <c r="M2237" i="2"/>
  <c r="M2234" i="2"/>
  <c r="M2231" i="2"/>
  <c r="M2228" i="2"/>
  <c r="M2217" i="2"/>
  <c r="M2214" i="2"/>
  <c r="M2210" i="2"/>
  <c r="M2207" i="2"/>
  <c r="M2203" i="2"/>
  <c r="M2144" i="2"/>
  <c r="M2139" i="2"/>
  <c r="M2136" i="2"/>
  <c r="M2134" i="2"/>
  <c r="M2128" i="2"/>
  <c r="M2098" i="2"/>
  <c r="M2090" i="2"/>
  <c r="M2085" i="2"/>
  <c r="M2084" i="2"/>
  <c r="M2068" i="2"/>
  <c r="M2067" i="2"/>
  <c r="M2034" i="2"/>
  <c r="M2027" i="2"/>
  <c r="M2024" i="2"/>
  <c r="M2023" i="2"/>
  <c r="M2018" i="2"/>
  <c r="M2014" i="2"/>
  <c r="M2008" i="2"/>
  <c r="M2004" i="2"/>
  <c r="M1995" i="2"/>
  <c r="M1992" i="2"/>
  <c r="M1989" i="2"/>
  <c r="M1986" i="2"/>
  <c r="M1985" i="2"/>
  <c r="M1982" i="2"/>
  <c r="M1980" i="2"/>
  <c r="M1978" i="2"/>
  <c r="M1975" i="2"/>
  <c r="M1970" i="2"/>
  <c r="M1966" i="2"/>
  <c r="M1962" i="2"/>
  <c r="M1956" i="2"/>
  <c r="M1954" i="2"/>
  <c r="M1947" i="2"/>
  <c r="M1946" i="2"/>
  <c r="M1940" i="2"/>
  <c r="M1939" i="2"/>
  <c r="M1936" i="2"/>
  <c r="M1935" i="2"/>
  <c r="M1934" i="2"/>
  <c r="M1933" i="2"/>
  <c r="M1924" i="2"/>
  <c r="M1923" i="2"/>
  <c r="M1922" i="2"/>
  <c r="M1921" i="2"/>
  <c r="M1917" i="2"/>
  <c r="M1916" i="2"/>
  <c r="M1911" i="2"/>
  <c r="M1908" i="2"/>
  <c r="M1906" i="2"/>
  <c r="M1904" i="2"/>
  <c r="M1903" i="2"/>
  <c r="M1902" i="2"/>
  <c r="M1901" i="2"/>
  <c r="M1900" i="2"/>
  <c r="M1898" i="2"/>
  <c r="M1895" i="2"/>
  <c r="M1893" i="2"/>
  <c r="M1890" i="2"/>
  <c r="M1885" i="2"/>
  <c r="M1882" i="2"/>
  <c r="M1874" i="2"/>
  <c r="M1870" i="2"/>
  <c r="M1867" i="2"/>
  <c r="M1865" i="2"/>
  <c r="M1863" i="2"/>
  <c r="M1862" i="2"/>
  <c r="M1861" i="2"/>
  <c r="M1860" i="2"/>
  <c r="M1859" i="2"/>
  <c r="M1858" i="2"/>
  <c r="M1857" i="2"/>
  <c r="M1855" i="2"/>
  <c r="M1850" i="2"/>
  <c r="M1849" i="2"/>
  <c r="M1847" i="2"/>
  <c r="M1845" i="2"/>
  <c r="M1842" i="2"/>
  <c r="M1836" i="2"/>
  <c r="M1834" i="2"/>
  <c r="M1832" i="2"/>
  <c r="M1829" i="2"/>
  <c r="M1823" i="2"/>
  <c r="M1821" i="2"/>
  <c r="M1818" i="2"/>
  <c r="M1817" i="2"/>
  <c r="M1815" i="2"/>
  <c r="M1813" i="2"/>
  <c r="M1802" i="2"/>
  <c r="M1796" i="2"/>
  <c r="M1787" i="2"/>
  <c r="M1785" i="2"/>
  <c r="M1783" i="2"/>
  <c r="M1781" i="2"/>
  <c r="M1779" i="2"/>
  <c r="M1777" i="2"/>
  <c r="M1776" i="2"/>
  <c r="M1775" i="2"/>
  <c r="M1774" i="2"/>
  <c r="M1773" i="2"/>
  <c r="M1771" i="2"/>
  <c r="M1767" i="2"/>
  <c r="M1764" i="2"/>
  <c r="M1754" i="2"/>
  <c r="M1749" i="2"/>
  <c r="M1748" i="2"/>
  <c r="M1745" i="2"/>
  <c r="M1735" i="2"/>
  <c r="M1732" i="2"/>
  <c r="M1730" i="2"/>
  <c r="M1729" i="2"/>
  <c r="M1725" i="2"/>
  <c r="M1715" i="2"/>
  <c r="M1712" i="2"/>
  <c r="M1710" i="2"/>
  <c r="M1709" i="2"/>
  <c r="M1703" i="2"/>
  <c r="M1696" i="2"/>
  <c r="M1693" i="2"/>
  <c r="M1690" i="2"/>
  <c r="M1689" i="2"/>
  <c r="M1688" i="2"/>
  <c r="M1687" i="2"/>
  <c r="M1686" i="2"/>
  <c r="M1685" i="2"/>
  <c r="M1684" i="2"/>
  <c r="M1683" i="2"/>
  <c r="M1681" i="2"/>
  <c r="M1677" i="2"/>
  <c r="M1672" i="2"/>
  <c r="M1669" i="2"/>
  <c r="M1668" i="2"/>
  <c r="M1667" i="2"/>
  <c r="M1666" i="2"/>
  <c r="M1662" i="2"/>
  <c r="M1661" i="2"/>
  <c r="M1659" i="2"/>
  <c r="M1651" i="2"/>
  <c r="M1649" i="2"/>
  <c r="M1642" i="2"/>
  <c r="M1629" i="2"/>
  <c r="M1624" i="2"/>
  <c r="M1618" i="2"/>
  <c r="M1616" i="2"/>
  <c r="M1606" i="2"/>
  <c r="M1602" i="2"/>
  <c r="M1600" i="2"/>
  <c r="M1598" i="2"/>
  <c r="M1597" i="2"/>
  <c r="M1596" i="2"/>
  <c r="M1595" i="2"/>
  <c r="M1593" i="2"/>
  <c r="M1590" i="2"/>
  <c r="M1586" i="2"/>
  <c r="M1582" i="2"/>
  <c r="M1581" i="2"/>
  <c r="M1580" i="2"/>
  <c r="M1579" i="2"/>
  <c r="M1577" i="2"/>
  <c r="M1575" i="2"/>
  <c r="M1574" i="2"/>
  <c r="M1572" i="2"/>
  <c r="M1570" i="2"/>
  <c r="M1569" i="2"/>
  <c r="M1560" i="2"/>
  <c r="M1559" i="2"/>
  <c r="M1557" i="2"/>
  <c r="M1553" i="2"/>
  <c r="M1551" i="2"/>
  <c r="M1550" i="2"/>
  <c r="M1536" i="2"/>
  <c r="M1528" i="2"/>
  <c r="M1526" i="2"/>
  <c r="M1523" i="2"/>
  <c r="M1520" i="2"/>
  <c r="M1518" i="2"/>
  <c r="M1513" i="2"/>
  <c r="M1510" i="2"/>
  <c r="M1508" i="2"/>
  <c r="M1506" i="2"/>
  <c r="M1505" i="2"/>
  <c r="M1504" i="2"/>
  <c r="M1502" i="2"/>
  <c r="M1501" i="2"/>
  <c r="M1500" i="2"/>
  <c r="M1499" i="2"/>
  <c r="M1497" i="2"/>
  <c r="M1494" i="2"/>
  <c r="M1493" i="2"/>
  <c r="M1491" i="2"/>
  <c r="M1489" i="2"/>
  <c r="M1486" i="2"/>
  <c r="M1484" i="2"/>
  <c r="M1482" i="2"/>
  <c r="M1480" i="2"/>
  <c r="M1479" i="2"/>
  <c r="M1478" i="2"/>
  <c r="M1477" i="2"/>
  <c r="M1476" i="2"/>
  <c r="M1474" i="2"/>
  <c r="M1471" i="2"/>
  <c r="M1466" i="2"/>
  <c r="M1464" i="2"/>
  <c r="M1463" i="2"/>
  <c r="M1460" i="2"/>
  <c r="M1456" i="2"/>
  <c r="M1454" i="2"/>
  <c r="M1439" i="2"/>
  <c r="M1437" i="2"/>
  <c r="M1433" i="2"/>
  <c r="M1431" i="2"/>
  <c r="M1430" i="2"/>
  <c r="M1428" i="2"/>
  <c r="M1427" i="2"/>
  <c r="M1425" i="2"/>
  <c r="M1423" i="2"/>
  <c r="M1421" i="2"/>
  <c r="M1419" i="2"/>
  <c r="M1418" i="2"/>
  <c r="M1417" i="2"/>
  <c r="M1416" i="2"/>
  <c r="M1415" i="2"/>
  <c r="M1414" i="2"/>
  <c r="M1412" i="2"/>
  <c r="M1406" i="2"/>
  <c r="M1404" i="2"/>
  <c r="M1402" i="2"/>
  <c r="M1400" i="2"/>
  <c r="M1399" i="2"/>
  <c r="M1397" i="2"/>
  <c r="M1393" i="2"/>
  <c r="M1383" i="2"/>
  <c r="M1366" i="2"/>
  <c r="M1362" i="2"/>
  <c r="M1360" i="2"/>
  <c r="M1358" i="2"/>
  <c r="M1356" i="2"/>
  <c r="M1352" i="2"/>
  <c r="M1343" i="2"/>
  <c r="M1339" i="2"/>
  <c r="M1333" i="2"/>
  <c r="M1329" i="2"/>
  <c r="M1328" i="2"/>
  <c r="M1326" i="2"/>
  <c r="M1324" i="2"/>
  <c r="M1323" i="2"/>
  <c r="M1313" i="2"/>
  <c r="M1310" i="2"/>
  <c r="M1306" i="2"/>
  <c r="M1304" i="2"/>
  <c r="M1302" i="2"/>
  <c r="M1301" i="2"/>
  <c r="M1300" i="2"/>
  <c r="M1298" i="2"/>
  <c r="M1297" i="2"/>
  <c r="M1296" i="2"/>
  <c r="M1293" i="2"/>
  <c r="M1287" i="2"/>
  <c r="M1284" i="2"/>
  <c r="M1283" i="2"/>
  <c r="M1282" i="2"/>
  <c r="M1280" i="2"/>
  <c r="M1278" i="2"/>
  <c r="M1275" i="2"/>
  <c r="M1272" i="2"/>
  <c r="M1271" i="2"/>
  <c r="M1269" i="2"/>
  <c r="M1267" i="2"/>
  <c r="M1266" i="2"/>
  <c r="M1263" i="2"/>
  <c r="M1261" i="2"/>
  <c r="M1259" i="2"/>
  <c r="M1258" i="2"/>
  <c r="M1257" i="2"/>
  <c r="M1254" i="2"/>
  <c r="M1194" i="2"/>
  <c r="M1192" i="2"/>
  <c r="M1190" i="2"/>
  <c r="M1189" i="2"/>
  <c r="M1188" i="2"/>
  <c r="M1186" i="2"/>
  <c r="M1184" i="2"/>
  <c r="M1179" i="2"/>
  <c r="M1173" i="2"/>
  <c r="M1169" i="2"/>
  <c r="M1164" i="2"/>
  <c r="M1162" i="2"/>
  <c r="M1161" i="2"/>
  <c r="M1157" i="2"/>
  <c r="M1155" i="2"/>
  <c r="M1154" i="2"/>
  <c r="M1151" i="2"/>
  <c r="M1149" i="2"/>
  <c r="M1141" i="2"/>
  <c r="M1138" i="2"/>
  <c r="M1137" i="2"/>
  <c r="M1135" i="2"/>
  <c r="M1131" i="2"/>
  <c r="M1129" i="2"/>
  <c r="M1126" i="2"/>
  <c r="M1124" i="2"/>
  <c r="M1121" i="2"/>
  <c r="M1119" i="2"/>
  <c r="M1115" i="2"/>
  <c r="M1111" i="2"/>
  <c r="M1109" i="2"/>
  <c r="M1107" i="2"/>
  <c r="M1097" i="2"/>
  <c r="M1085" i="2"/>
  <c r="M1082" i="2"/>
  <c r="M1080" i="2"/>
  <c r="M1079" i="2"/>
  <c r="M1074" i="2"/>
  <c r="M1071" i="2"/>
  <c r="M1068" i="2"/>
  <c r="M1067" i="2"/>
  <c r="M1065" i="2"/>
  <c r="M1064" i="2"/>
  <c r="M1063" i="2"/>
  <c r="M1062" i="2"/>
  <c r="M1061" i="2"/>
  <c r="M1060" i="2"/>
  <c r="M1059" i="2"/>
  <c r="M1058" i="2"/>
  <c r="M1056" i="2"/>
  <c r="M1055" i="2"/>
  <c r="M1044" i="2"/>
  <c r="M1043" i="2"/>
  <c r="M1041" i="2"/>
  <c r="M1036" i="2"/>
  <c r="M1035" i="2"/>
  <c r="M1033" i="2"/>
  <c r="M1031" i="2"/>
  <c r="M1019" i="2"/>
  <c r="M1013" i="2"/>
  <c r="M1011" i="2"/>
  <c r="M1010" i="2"/>
  <c r="M1009" i="2"/>
  <c r="M998" i="2"/>
  <c r="M995" i="2"/>
  <c r="M992" i="2"/>
  <c r="M991" i="2"/>
  <c r="M989" i="2"/>
  <c r="M985" i="2"/>
  <c r="M983" i="2"/>
  <c r="M972" i="2"/>
  <c r="M971" i="2"/>
  <c r="M955" i="2"/>
  <c r="M952" i="2"/>
  <c r="M947" i="2"/>
  <c r="M941" i="2"/>
  <c r="M938" i="2"/>
  <c r="M935" i="2"/>
  <c r="M905" i="2"/>
  <c r="M900" i="2"/>
  <c r="M899" i="2"/>
  <c r="M898" i="2"/>
  <c r="M894" i="2"/>
  <c r="M893" i="2"/>
  <c r="M891" i="2"/>
  <c r="M890" i="2"/>
  <c r="M889" i="2"/>
  <c r="M888" i="2"/>
  <c r="M887" i="2"/>
  <c r="M883" i="2"/>
  <c r="M882" i="2"/>
  <c r="M881" i="2"/>
  <c r="M880" i="2"/>
  <c r="M878" i="2"/>
  <c r="M877" i="2"/>
  <c r="M874" i="2"/>
  <c r="M864" i="2"/>
  <c r="M862" i="2"/>
  <c r="M855" i="2"/>
  <c r="M853" i="2"/>
  <c r="M852" i="2"/>
  <c r="M851" i="2"/>
  <c r="M848" i="2"/>
  <c r="M841" i="2"/>
  <c r="M835" i="2"/>
  <c r="M831" i="2"/>
  <c r="M827" i="2"/>
  <c r="M816" i="2"/>
  <c r="M810" i="2"/>
  <c r="M807" i="2"/>
  <c r="M798" i="2"/>
  <c r="M796" i="2"/>
  <c r="M792" i="2"/>
  <c r="M788" i="2"/>
  <c r="M786" i="2"/>
  <c r="M783" i="2"/>
  <c r="M780" i="2"/>
  <c r="M776" i="2"/>
  <c r="M769" i="2"/>
  <c r="M766" i="2"/>
  <c r="M765" i="2"/>
  <c r="M760" i="2"/>
  <c r="M759" i="2"/>
  <c r="M757" i="2"/>
  <c r="M756" i="2"/>
  <c r="M751" i="2"/>
  <c r="M749" i="2"/>
  <c r="M746" i="2"/>
  <c r="M740" i="2"/>
  <c r="M737" i="2"/>
  <c r="M736" i="2"/>
  <c r="M732" i="2"/>
  <c r="M731" i="2"/>
  <c r="M730" i="2"/>
  <c r="M728" i="2"/>
  <c r="M725" i="2"/>
  <c r="M723" i="2"/>
  <c r="M722" i="2"/>
  <c r="M718" i="2"/>
  <c r="M715" i="2"/>
  <c r="M714" i="2"/>
  <c r="M709" i="2"/>
  <c r="M707" i="2"/>
  <c r="M703" i="2"/>
  <c r="M700" i="2"/>
  <c r="M698" i="2"/>
  <c r="M693" i="2"/>
  <c r="M690" i="2"/>
  <c r="M688" i="2"/>
  <c r="M685" i="2"/>
  <c r="M683" i="2"/>
  <c r="M681" i="2"/>
  <c r="M679" i="2"/>
  <c r="M676" i="2"/>
  <c r="M657" i="2"/>
  <c r="M656" i="2"/>
  <c r="M652" i="2"/>
  <c r="M650" i="2"/>
  <c r="M648" i="2"/>
  <c r="M646" i="2"/>
  <c r="M643" i="2"/>
  <c r="M641" i="2"/>
  <c r="M638" i="2"/>
  <c r="M635" i="2"/>
  <c r="M634" i="2"/>
  <c r="M631" i="2"/>
  <c r="M630" i="2"/>
  <c r="M628" i="2"/>
  <c r="M627" i="2"/>
  <c r="M625" i="2"/>
  <c r="M622" i="2"/>
  <c r="M619" i="2"/>
  <c r="M617" i="2"/>
  <c r="M615" i="2"/>
  <c r="M612" i="2"/>
  <c r="M610" i="2"/>
  <c r="M609" i="2"/>
  <c r="M607" i="2"/>
  <c r="M605" i="2"/>
  <c r="M603" i="2"/>
  <c r="M600" i="2"/>
  <c r="M599" i="2"/>
  <c r="M598" i="2"/>
  <c r="M595" i="2"/>
  <c r="M594" i="2"/>
  <c r="M593" i="2"/>
  <c r="M591" i="2"/>
  <c r="M587" i="2"/>
  <c r="M585" i="2"/>
  <c r="M581" i="2"/>
  <c r="M579" i="2"/>
  <c r="M577" i="2"/>
  <c r="M574" i="2"/>
  <c r="M571" i="2"/>
  <c r="M570" i="2"/>
  <c r="M569" i="2"/>
  <c r="M567" i="2"/>
  <c r="M566" i="2"/>
  <c r="M565" i="2"/>
  <c r="M564" i="2"/>
  <c r="M561" i="2"/>
  <c r="M559" i="2"/>
  <c r="M557" i="2"/>
  <c r="M554" i="2"/>
  <c r="M551" i="2"/>
  <c r="M549" i="2"/>
  <c r="M547" i="2"/>
  <c r="M543" i="2"/>
  <c r="M542" i="2"/>
  <c r="M540" i="2"/>
  <c r="M538" i="2"/>
  <c r="M535" i="2"/>
  <c r="M524" i="2"/>
  <c r="M510" i="2"/>
  <c r="M507" i="2"/>
  <c r="M506" i="2"/>
  <c r="M505" i="2"/>
  <c r="M503" i="2"/>
  <c r="M500" i="2"/>
  <c r="M497" i="2"/>
  <c r="M495" i="2"/>
  <c r="M482" i="2"/>
  <c r="M478" i="2"/>
  <c r="M475" i="2"/>
  <c r="M474" i="2"/>
  <c r="M465" i="2"/>
  <c r="M463" i="2"/>
  <c r="M461" i="2"/>
  <c r="M459" i="2"/>
  <c r="M454" i="2"/>
  <c r="M448" i="2"/>
  <c r="M446" i="2"/>
  <c r="M438" i="2"/>
  <c r="M428" i="2"/>
  <c r="M426" i="2"/>
  <c r="M417" i="2"/>
  <c r="M403" i="2"/>
  <c r="M398" i="2"/>
  <c r="M397" i="2"/>
  <c r="M395" i="2"/>
  <c r="M394" i="2"/>
  <c r="M393" i="2"/>
  <c r="M392" i="2"/>
  <c r="M390" i="2"/>
  <c r="M389" i="2"/>
  <c r="M387" i="2"/>
  <c r="M385" i="2"/>
  <c r="M378" i="2"/>
  <c r="M372" i="2"/>
  <c r="M371" i="2"/>
  <c r="M370" i="2"/>
  <c r="M367" i="2"/>
  <c r="M365" i="2"/>
  <c r="M362" i="2"/>
  <c r="M361" i="2"/>
  <c r="M359" i="2"/>
  <c r="M355" i="2"/>
  <c r="M354" i="2"/>
  <c r="M352" i="2"/>
  <c r="M351" i="2"/>
  <c r="M350" i="2"/>
  <c r="M348" i="2"/>
  <c r="M347" i="2"/>
  <c r="M339" i="2"/>
  <c r="M330" i="2"/>
  <c r="M328" i="2"/>
  <c r="M325" i="2"/>
  <c r="M324" i="2"/>
  <c r="M320" i="2"/>
  <c r="M319" i="2"/>
  <c r="M315" i="2"/>
  <c r="M311" i="2"/>
  <c r="M309" i="2"/>
  <c r="M304" i="2"/>
  <c r="M299" i="2"/>
  <c r="M296" i="2"/>
  <c r="M293" i="2"/>
  <c r="M290" i="2"/>
  <c r="M288" i="2"/>
  <c r="M286" i="2"/>
  <c r="M285" i="2"/>
  <c r="M280" i="2"/>
  <c r="M279" i="2"/>
  <c r="M274" i="2"/>
  <c r="M270" i="2"/>
  <c r="M265" i="2"/>
  <c r="M262" i="2"/>
  <c r="M259" i="2"/>
  <c r="M254" i="2"/>
  <c r="M252" i="2"/>
  <c r="M251" i="2"/>
  <c r="M245" i="2"/>
  <c r="M242" i="2"/>
  <c r="M241" i="2"/>
  <c r="M238" i="2"/>
  <c r="M231" i="2"/>
  <c r="M229" i="2"/>
  <c r="M228" i="2"/>
  <c r="M226" i="2"/>
  <c r="M223" i="2"/>
  <c r="M221" i="2"/>
  <c r="M220" i="2"/>
  <c r="M219" i="2"/>
  <c r="M217" i="2"/>
  <c r="M212" i="2"/>
  <c r="M209" i="2"/>
  <c r="M206" i="2"/>
  <c r="M204" i="2"/>
  <c r="M202" i="2"/>
  <c r="M198" i="2"/>
  <c r="M196" i="2"/>
  <c r="M191" i="2"/>
  <c r="M189" i="2"/>
  <c r="M187" i="2"/>
  <c r="M185" i="2"/>
  <c r="M184" i="2"/>
  <c r="M178" i="2"/>
  <c r="M174" i="2"/>
  <c r="M163" i="2"/>
  <c r="M161" i="2"/>
  <c r="M160" i="2"/>
  <c r="M159" i="2"/>
  <c r="M156" i="2"/>
  <c r="M155" i="2"/>
  <c r="M148" i="2"/>
  <c r="M147" i="2"/>
  <c r="M146" i="2"/>
  <c r="M145" i="2"/>
  <c r="M144" i="2"/>
  <c r="M143" i="2"/>
  <c r="M142" i="2"/>
  <c r="M141" i="2"/>
  <c r="M140" i="2"/>
  <c r="M139" i="2"/>
  <c r="M138" i="2"/>
  <c r="M135" i="2"/>
  <c r="M134" i="2"/>
  <c r="M133" i="2"/>
  <c r="M130" i="2"/>
  <c r="M129" i="2"/>
  <c r="M122" i="2"/>
  <c r="M118" i="2"/>
  <c r="M115" i="2"/>
  <c r="M108" i="2"/>
  <c r="M105" i="2"/>
  <c r="M102" i="2"/>
  <c r="M100" i="2"/>
  <c r="M99" i="2"/>
  <c r="M97" i="2"/>
  <c r="M96" i="2"/>
  <c r="M95" i="2"/>
  <c r="M84" i="2"/>
  <c r="M82" i="2"/>
  <c r="M73" i="2"/>
  <c r="M65" i="2"/>
  <c r="M38" i="2"/>
  <c r="M36" i="2"/>
  <c r="M34" i="2"/>
  <c r="M32" i="2"/>
  <c r="M30" i="2"/>
  <c r="M29" i="2"/>
  <c r="M28" i="2"/>
  <c r="M27" i="2"/>
  <c r="M26" i="2"/>
  <c r="M25" i="2"/>
  <c r="M24" i="2"/>
  <c r="M23" i="2"/>
  <c r="M13" i="2"/>
  <c r="M11" i="2"/>
  <c r="M7" i="2"/>
  <c r="Q5357" i="2"/>
  <c r="L5357" i="2"/>
  <c r="K5357" i="2"/>
  <c r="Q5352" i="2"/>
  <c r="L5352" i="2"/>
  <c r="K5352" i="2"/>
  <c r="Q5329" i="2"/>
  <c r="L5329" i="2"/>
  <c r="K5329" i="2"/>
  <c r="Q5316" i="2"/>
  <c r="L5316" i="2"/>
  <c r="K5316" i="2"/>
  <c r="Q5311" i="2"/>
  <c r="L5311" i="2"/>
  <c r="K5311" i="2"/>
  <c r="Q5307" i="2"/>
  <c r="L5307" i="2"/>
  <c r="K5307" i="2"/>
  <c r="Q5304" i="2"/>
  <c r="L5304" i="2"/>
  <c r="K5304" i="2"/>
  <c r="Q5206" i="2"/>
  <c r="L5206" i="2"/>
  <c r="K5206" i="2"/>
  <c r="Q5159" i="2"/>
  <c r="L5159" i="2"/>
  <c r="K5159" i="2"/>
  <c r="Q5062" i="2"/>
  <c r="L5062" i="2"/>
  <c r="K5062" i="2"/>
  <c r="Q5028" i="2"/>
  <c r="L5028" i="2"/>
  <c r="K5028" i="2"/>
  <c r="Q4944" i="2"/>
  <c r="L4944" i="2"/>
  <c r="K4944" i="2"/>
  <c r="Q4867" i="2"/>
  <c r="L4867" i="2"/>
  <c r="K4867" i="2"/>
  <c r="Q4834" i="2"/>
  <c r="L4834" i="2"/>
  <c r="K4834" i="2"/>
  <c r="Q4815" i="2"/>
  <c r="L4815" i="2"/>
  <c r="K4815" i="2"/>
  <c r="Q4726" i="2"/>
  <c r="L4726" i="2"/>
  <c r="K4726" i="2"/>
  <c r="Q4634" i="2"/>
  <c r="L4634" i="2"/>
  <c r="K4634" i="2"/>
  <c r="Q4579" i="2"/>
  <c r="L4579" i="2"/>
  <c r="K4579" i="2"/>
  <c r="Q4531" i="2"/>
  <c r="L4531" i="2"/>
  <c r="K4531" i="2"/>
  <c r="Q4338" i="2"/>
  <c r="L4338" i="2"/>
  <c r="K4338" i="2"/>
  <c r="Q4325" i="2"/>
  <c r="L4325" i="2"/>
  <c r="K4325" i="2"/>
  <c r="Q4320" i="2"/>
  <c r="L4320" i="2"/>
  <c r="K4320" i="2"/>
  <c r="Q4303" i="2"/>
  <c r="L4303" i="2"/>
  <c r="K4303" i="2"/>
  <c r="Q4288" i="2"/>
  <c r="L4288" i="2"/>
  <c r="K4288" i="2"/>
  <c r="Q4253" i="2"/>
  <c r="L4253" i="2"/>
  <c r="K4253" i="2"/>
  <c r="Q4225" i="2"/>
  <c r="L4225" i="2"/>
  <c r="K4225" i="2"/>
  <c r="Q4200" i="2"/>
  <c r="L4200" i="2"/>
  <c r="K4200" i="2"/>
  <c r="Q4114" i="2"/>
  <c r="L4114" i="2"/>
  <c r="K4114" i="2"/>
  <c r="Q4101" i="2"/>
  <c r="L4101" i="2"/>
  <c r="K4101" i="2"/>
  <c r="Q4087" i="2"/>
  <c r="L4087" i="2"/>
  <c r="K4087" i="2"/>
  <c r="Q4059" i="2"/>
  <c r="L4059" i="2"/>
  <c r="K4059" i="2"/>
  <c r="Q4016" i="2"/>
  <c r="L4016" i="2"/>
  <c r="K4016" i="2"/>
  <c r="Q3985" i="2"/>
  <c r="L3985" i="2"/>
  <c r="K3985" i="2"/>
  <c r="Q3953" i="2"/>
  <c r="L3953" i="2"/>
  <c r="K3953" i="2"/>
  <c r="Q3915" i="2"/>
  <c r="L3915" i="2"/>
  <c r="K3915" i="2"/>
  <c r="Q3807" i="2"/>
  <c r="L3807" i="2"/>
  <c r="K3807" i="2"/>
  <c r="Q3683" i="2"/>
  <c r="L3683" i="2"/>
  <c r="K3683" i="2"/>
  <c r="Q3661" i="2"/>
  <c r="L3661" i="2"/>
  <c r="K3661" i="2"/>
  <c r="Q3638" i="2"/>
  <c r="L3638" i="2"/>
  <c r="K3638" i="2"/>
  <c r="Q3591" i="2"/>
  <c r="L3591" i="2"/>
  <c r="K3591" i="2"/>
  <c r="Q3470" i="2"/>
  <c r="L3470" i="2"/>
  <c r="K3470" i="2"/>
  <c r="Q3467" i="2"/>
  <c r="L3467" i="2"/>
  <c r="K3467" i="2"/>
  <c r="Q3449" i="2"/>
  <c r="L3449" i="2"/>
  <c r="K3449" i="2"/>
  <c r="Q3413" i="2"/>
  <c r="L3413" i="2"/>
  <c r="K3413" i="2"/>
  <c r="Q3406" i="2"/>
  <c r="L3406" i="2"/>
  <c r="K3406" i="2"/>
  <c r="K3405" i="2" s="1"/>
  <c r="Q3379" i="2"/>
  <c r="L3379" i="2"/>
  <c r="K3379" i="2"/>
  <c r="Q3372" i="2"/>
  <c r="L3372" i="2"/>
  <c r="K3372" i="2"/>
  <c r="Q3360" i="2"/>
  <c r="L3360" i="2"/>
  <c r="L3359" i="2" s="1"/>
  <c r="K3360" i="2"/>
  <c r="Q3342" i="2"/>
  <c r="L3342" i="2"/>
  <c r="K3342" i="2"/>
  <c r="Q3338" i="2"/>
  <c r="L3338" i="2"/>
  <c r="K3338" i="2"/>
  <c r="Q3259" i="2"/>
  <c r="L3259" i="2"/>
  <c r="K3259" i="2"/>
  <c r="Q3213" i="2"/>
  <c r="L3213" i="2"/>
  <c r="K3213" i="2"/>
  <c r="Q3168" i="2"/>
  <c r="L3168" i="2"/>
  <c r="K3168" i="2"/>
  <c r="K3167" i="2" s="1"/>
  <c r="Q3160" i="2"/>
  <c r="L3160" i="2"/>
  <c r="K3160" i="2"/>
  <c r="Q3157" i="2"/>
  <c r="L3157" i="2"/>
  <c r="K3157" i="2"/>
  <c r="Q3095" i="2"/>
  <c r="L3095" i="2"/>
  <c r="K3095" i="2"/>
  <c r="Q2998" i="2"/>
  <c r="L2998" i="2"/>
  <c r="K2998" i="2"/>
  <c r="Q2944" i="2"/>
  <c r="L2944" i="2"/>
  <c r="K2944" i="2"/>
  <c r="Q2937" i="2"/>
  <c r="L2937" i="2"/>
  <c r="K2937" i="2"/>
  <c r="Q2875" i="2"/>
  <c r="L2875" i="2"/>
  <c r="K2875" i="2"/>
  <c r="Q2847" i="2"/>
  <c r="L2847" i="2"/>
  <c r="K2847" i="2"/>
  <c r="Q2784" i="2"/>
  <c r="L2784" i="2"/>
  <c r="K2784" i="2"/>
  <c r="Q2751" i="2"/>
  <c r="L2751" i="2"/>
  <c r="K2751" i="2"/>
  <c r="Q2737" i="2"/>
  <c r="L2737" i="2"/>
  <c r="K2737" i="2"/>
  <c r="Q2668" i="2"/>
  <c r="L2668" i="2"/>
  <c r="K2668" i="2"/>
  <c r="Q2627" i="2"/>
  <c r="L2627" i="2"/>
  <c r="K2627" i="2"/>
  <c r="Q2525" i="2"/>
  <c r="L2525" i="2"/>
  <c r="K2525" i="2"/>
  <c r="Q2487" i="2"/>
  <c r="L2487" i="2"/>
  <c r="K2487" i="2"/>
  <c r="Q2409" i="2"/>
  <c r="L2409" i="2"/>
  <c r="K2409" i="2"/>
  <c r="Q2403" i="2"/>
  <c r="Q2402" i="2" s="1"/>
  <c r="Q2401" i="2" s="1"/>
  <c r="L2403" i="2"/>
  <c r="K2403" i="2"/>
  <c r="Q2396" i="2"/>
  <c r="Q2395" i="2" s="1"/>
  <c r="L2396" i="2"/>
  <c r="K2396" i="2"/>
  <c r="Q2382" i="2"/>
  <c r="Q2381" i="2" s="1"/>
  <c r="L2382" i="2"/>
  <c r="L2381" i="2" s="1"/>
  <c r="K2382" i="2"/>
  <c r="Q2349" i="2"/>
  <c r="L2349" i="2"/>
  <c r="K2349" i="2"/>
  <c r="K2348" i="2" s="1"/>
  <c r="Q2336" i="2"/>
  <c r="L2336" i="2"/>
  <c r="K2336" i="2"/>
  <c r="Q2296" i="2"/>
  <c r="L2296" i="2"/>
  <c r="K2296" i="2"/>
  <c r="Q2229" i="2"/>
  <c r="L2229" i="2"/>
  <c r="K2229" i="2"/>
  <c r="Q2006" i="2"/>
  <c r="L2006" i="2"/>
  <c r="K2006" i="2"/>
  <c r="Q1909" i="2"/>
  <c r="L1909" i="2"/>
  <c r="K1909" i="2"/>
  <c r="Q1896" i="2"/>
  <c r="L1896" i="2"/>
  <c r="K1896" i="2"/>
  <c r="Q1853" i="2"/>
  <c r="L1853" i="2"/>
  <c r="K1853" i="2"/>
  <c r="Q1769" i="2"/>
  <c r="Q1768" i="2" s="1"/>
  <c r="L1769" i="2"/>
  <c r="K1769" i="2"/>
  <c r="K1768" i="2" s="1"/>
  <c r="Q1765" i="2"/>
  <c r="L1765" i="2"/>
  <c r="K1765" i="2"/>
  <c r="Q1691" i="2"/>
  <c r="L1691" i="2"/>
  <c r="K1691" i="2"/>
  <c r="Q1588" i="2"/>
  <c r="L1588" i="2"/>
  <c r="K1588" i="2"/>
  <c r="Q1495" i="2"/>
  <c r="L1495" i="2"/>
  <c r="K1495" i="2"/>
  <c r="Q1472" i="2"/>
  <c r="L1472" i="2"/>
  <c r="K1472" i="2"/>
  <c r="Q1410" i="2"/>
  <c r="L1410" i="2"/>
  <c r="K1410" i="2"/>
  <c r="Q1364" i="2"/>
  <c r="Q1363" i="2" s="1"/>
  <c r="L1364" i="2"/>
  <c r="L1363" i="2" s="1"/>
  <c r="K1364" i="2"/>
  <c r="Q1291" i="2"/>
  <c r="L1291" i="2"/>
  <c r="K1291" i="2"/>
  <c r="Q1273" i="2"/>
  <c r="L1273" i="2"/>
  <c r="K1273" i="2"/>
  <c r="Q1252" i="2"/>
  <c r="L1252" i="2"/>
  <c r="K1252" i="2"/>
  <c r="Q1139" i="2"/>
  <c r="L1139" i="2"/>
  <c r="K1139" i="2"/>
  <c r="Q1113" i="2"/>
  <c r="L1113" i="2"/>
  <c r="K1113" i="2"/>
  <c r="Q1053" i="2"/>
  <c r="Q1052" i="2" s="1"/>
  <c r="L1053" i="2"/>
  <c r="L1052" i="2" s="1"/>
  <c r="K1053" i="2"/>
  <c r="Q993" i="2"/>
  <c r="L993" i="2"/>
  <c r="K993" i="2"/>
  <c r="Q872" i="2"/>
  <c r="L872" i="2"/>
  <c r="K872" i="2"/>
  <c r="Q846" i="2"/>
  <c r="L846" i="2"/>
  <c r="K846" i="2"/>
  <c r="Q790" i="2"/>
  <c r="L790" i="2"/>
  <c r="K790" i="2"/>
  <c r="Q747" i="2"/>
  <c r="L747" i="2"/>
  <c r="K747" i="2"/>
  <c r="Q738" i="2"/>
  <c r="L738" i="2"/>
  <c r="K738" i="2"/>
  <c r="Q696" i="2"/>
  <c r="L696" i="2"/>
  <c r="K696" i="2"/>
  <c r="Q677" i="2"/>
  <c r="L677" i="2"/>
  <c r="K677" i="2"/>
  <c r="Q644" i="2"/>
  <c r="L644" i="2"/>
  <c r="K644" i="2"/>
  <c r="Q613" i="2"/>
  <c r="L613" i="2"/>
  <c r="K613" i="2"/>
  <c r="Q572" i="2"/>
  <c r="L572" i="2"/>
  <c r="K572" i="2"/>
  <c r="Q552" i="2"/>
  <c r="L552" i="2"/>
  <c r="K552" i="2"/>
  <c r="Q536" i="2"/>
  <c r="L536" i="2"/>
  <c r="K536" i="2"/>
  <c r="K376" i="2"/>
  <c r="Q368" i="2"/>
  <c r="L368" i="2"/>
  <c r="K368" i="2"/>
  <c r="Q291" i="2"/>
  <c r="L291" i="2"/>
  <c r="Q260" i="2"/>
  <c r="L260" i="2"/>
  <c r="K260" i="2"/>
  <c r="Q243" i="2"/>
  <c r="L243" i="2"/>
  <c r="K243" i="2"/>
  <c r="Q127" i="2"/>
  <c r="L127" i="2"/>
  <c r="K127" i="2"/>
  <c r="Q5" i="2"/>
  <c r="Q4" i="2" s="1"/>
  <c r="Q3" i="2" s="1"/>
  <c r="L5" i="2"/>
  <c r="L4" i="2" s="1"/>
  <c r="L3" i="2" s="1"/>
  <c r="K5" i="2"/>
  <c r="K4" i="2" s="1"/>
  <c r="Q5356" i="2"/>
  <c r="Q5355" i="2" s="1"/>
  <c r="L5356" i="2"/>
  <c r="L5355" i="2" s="1"/>
  <c r="K5356" i="2"/>
  <c r="K5355" i="2" s="1"/>
  <c r="Q5351" i="2"/>
  <c r="Q5350" i="2" s="1"/>
  <c r="L5351" i="2"/>
  <c r="L5350" i="2" s="1"/>
  <c r="K5351" i="2"/>
  <c r="K5350" i="2" s="1"/>
  <c r="Q5315" i="2"/>
  <c r="Q5314" i="2" s="1"/>
  <c r="L5315" i="2"/>
  <c r="L5314" i="2" s="1"/>
  <c r="K5315" i="2"/>
  <c r="K5314" i="2" s="1"/>
  <c r="Q5310" i="2"/>
  <c r="L5310" i="2"/>
  <c r="K5310" i="2"/>
  <c r="Q5303" i="2"/>
  <c r="L5303" i="2"/>
  <c r="K5303" i="2"/>
  <c r="Q5061" i="2"/>
  <c r="L5061" i="2"/>
  <c r="K5061" i="2"/>
  <c r="Q4725" i="2"/>
  <c r="L4725" i="2"/>
  <c r="K4725" i="2"/>
  <c r="Q4633" i="2"/>
  <c r="L4633" i="2"/>
  <c r="K4633" i="2"/>
  <c r="Q4337" i="2"/>
  <c r="L4337" i="2"/>
  <c r="K4337" i="2"/>
  <c r="Q4319" i="2"/>
  <c r="L4319" i="2"/>
  <c r="K4319" i="2"/>
  <c r="Q4113" i="2"/>
  <c r="L4113" i="2"/>
  <c r="K4113" i="2"/>
  <c r="Q3806" i="2"/>
  <c r="L3806" i="2"/>
  <c r="K3806" i="2"/>
  <c r="Q3660" i="2"/>
  <c r="L3660" i="2"/>
  <c r="L3466" i="2"/>
  <c r="L3465" i="2" s="1"/>
  <c r="K3412" i="2"/>
  <c r="Q3405" i="2"/>
  <c r="L3405" i="2"/>
  <c r="L3371" i="2"/>
  <c r="K3371" i="2"/>
  <c r="Q3359" i="2"/>
  <c r="K3359" i="2"/>
  <c r="K3212" i="2"/>
  <c r="Q3167" i="2"/>
  <c r="L3167" i="2"/>
  <c r="L2402" i="2"/>
  <c r="L2401" i="2" s="1"/>
  <c r="K2402" i="2"/>
  <c r="L2395" i="2"/>
  <c r="K2395" i="2"/>
  <c r="K2381" i="2"/>
  <c r="Q2348" i="2"/>
  <c r="L2348" i="2"/>
  <c r="K2295" i="2"/>
  <c r="L1768" i="2"/>
  <c r="K1052" i="2"/>
  <c r="M1223" i="2" l="1"/>
  <c r="M1195" i="2"/>
  <c r="K5302" i="2"/>
  <c r="Q1112" i="2"/>
  <c r="Q2295" i="2"/>
  <c r="K2846" i="2"/>
  <c r="L2846" i="2"/>
  <c r="K2943" i="2"/>
  <c r="K2942" i="2" s="1"/>
  <c r="L2943" i="2"/>
  <c r="L2942" i="2" s="1"/>
  <c r="Q2943" i="2"/>
  <c r="Q2942" i="2" s="1"/>
  <c r="L3212" i="2"/>
  <c r="Q3212" i="2"/>
  <c r="Q3371" i="2"/>
  <c r="L3412" i="2"/>
  <c r="Q871" i="2"/>
  <c r="L1112" i="2"/>
  <c r="K1251" i="2"/>
  <c r="Q3412" i="2"/>
  <c r="K3466" i="2"/>
  <c r="K3465" i="2" s="1"/>
  <c r="M3465" i="2" s="1"/>
  <c r="Q3466" i="2"/>
  <c r="Q3465" i="2" s="1"/>
  <c r="K3660" i="2"/>
  <c r="K3659" i="2" s="1"/>
  <c r="Q2846" i="2"/>
  <c r="M613" i="2"/>
  <c r="M4338" i="2"/>
  <c r="M4726" i="2"/>
  <c r="M4944" i="2"/>
  <c r="M5206" i="2"/>
  <c r="K1112" i="2"/>
  <c r="M1112" i="2" s="1"/>
  <c r="L1251" i="2"/>
  <c r="M1251" i="2" s="1"/>
  <c r="L1852" i="2"/>
  <c r="M2229" i="2"/>
  <c r="M2382" i="2"/>
  <c r="M2487" i="2"/>
  <c r="M2737" i="2"/>
  <c r="M2875" i="2"/>
  <c r="M3213" i="2"/>
  <c r="M3360" i="2"/>
  <c r="M3413" i="2"/>
  <c r="M3591" i="2"/>
  <c r="M3807" i="2"/>
  <c r="M376" i="2"/>
  <c r="L126" i="2"/>
  <c r="M243" i="2"/>
  <c r="Q126" i="2"/>
  <c r="M738" i="2"/>
  <c r="M872" i="2"/>
  <c r="L871" i="2"/>
  <c r="M1139" i="2"/>
  <c r="Q1251" i="2"/>
  <c r="M1364" i="2"/>
  <c r="L1409" i="2"/>
  <c r="L1408" i="2" s="1"/>
  <c r="Q1409" i="2"/>
  <c r="Q1408" i="2" s="1"/>
  <c r="M1588" i="2"/>
  <c r="M1853" i="2"/>
  <c r="Q1852" i="2"/>
  <c r="L2295" i="2"/>
  <c r="L2408" i="2"/>
  <c r="Q2408" i="2"/>
  <c r="M3095" i="2"/>
  <c r="M5316" i="2"/>
  <c r="M4867" i="2"/>
  <c r="M5159" i="2"/>
  <c r="M5311" i="2"/>
  <c r="M5357" i="2"/>
  <c r="M3379" i="2"/>
  <c r="M3467" i="2"/>
  <c r="M3661" i="2"/>
  <c r="M3953" i="2"/>
  <c r="M4087" i="2"/>
  <c r="M4225" i="2"/>
  <c r="M4320" i="2"/>
  <c r="M4579" i="2"/>
  <c r="M4834" i="2"/>
  <c r="M5062" i="2"/>
  <c r="M5307" i="2"/>
  <c r="K1409" i="2"/>
  <c r="K1408" i="2" s="1"/>
  <c r="K2408" i="2"/>
  <c r="K1363" i="2"/>
  <c r="M1363" i="2" s="1"/>
  <c r="K871" i="2"/>
  <c r="K126" i="2"/>
  <c r="K1852" i="2"/>
  <c r="K1851" i="2" s="1"/>
  <c r="L5302" i="2"/>
  <c r="M3683" i="2"/>
  <c r="M3985" i="2"/>
  <c r="M4101" i="2"/>
  <c r="M4253" i="2"/>
  <c r="M4325" i="2"/>
  <c r="M4634" i="2"/>
  <c r="M127" i="2"/>
  <c r="M368" i="2"/>
  <c r="M572" i="2"/>
  <c r="M696" i="2"/>
  <c r="M846" i="2"/>
  <c r="M1113" i="2"/>
  <c r="M1291" i="2"/>
  <c r="M1495" i="2"/>
  <c r="M1769" i="2"/>
  <c r="M2006" i="2"/>
  <c r="M2349" i="2"/>
  <c r="M2409" i="2"/>
  <c r="M2668" i="2"/>
  <c r="M2847" i="2"/>
  <c r="M2998" i="2"/>
  <c r="M3168" i="2"/>
  <c r="M3342" i="2"/>
  <c r="M3406" i="2"/>
  <c r="M3470" i="2"/>
  <c r="M3167" i="2"/>
  <c r="M3405" i="2"/>
  <c r="M3806" i="2"/>
  <c r="M4633" i="2"/>
  <c r="M5310" i="2"/>
  <c r="M5" i="2"/>
  <c r="M291" i="2"/>
  <c r="M552" i="2"/>
  <c r="M677" i="2"/>
  <c r="M790" i="2"/>
  <c r="M1053" i="2"/>
  <c r="M1273" i="2"/>
  <c r="M1472" i="2"/>
  <c r="M1765" i="2"/>
  <c r="M1909" i="2"/>
  <c r="M2336" i="2"/>
  <c r="M2403" i="2"/>
  <c r="M2627" i="2"/>
  <c r="M2784" i="2"/>
  <c r="M2944" i="2"/>
  <c r="M3160" i="2"/>
  <c r="M3338" i="2"/>
  <c r="M5352" i="2"/>
  <c r="M2395" i="2"/>
  <c r="Q3659" i="2"/>
  <c r="Q5302" i="2"/>
  <c r="M2402" i="2"/>
  <c r="M3371" i="2"/>
  <c r="L3659" i="2"/>
  <c r="M4337" i="2"/>
  <c r="M260" i="2"/>
  <c r="M536" i="2"/>
  <c r="M644" i="2"/>
  <c r="M747" i="2"/>
  <c r="M993" i="2"/>
  <c r="M1252" i="2"/>
  <c r="M1410" i="2"/>
  <c r="M4016" i="2"/>
  <c r="M4114" i="2"/>
  <c r="M4288" i="2"/>
  <c r="K3166" i="2"/>
  <c r="K2401" i="2"/>
  <c r="M2401" i="2" s="1"/>
  <c r="M4" i="2"/>
  <c r="M2381" i="2"/>
  <c r="M3359" i="2"/>
  <c r="M3466" i="2"/>
  <c r="M5351" i="2"/>
  <c r="M1691" i="2"/>
  <c r="M1896" i="2"/>
  <c r="M2296" i="2"/>
  <c r="M2396" i="2"/>
  <c r="M2525" i="2"/>
  <c r="M2751" i="2"/>
  <c r="M2937" i="2"/>
  <c r="M3157" i="2"/>
  <c r="M3259" i="2"/>
  <c r="M3372" i="2"/>
  <c r="M3449" i="2"/>
  <c r="M3638" i="2"/>
  <c r="M3915" i="2"/>
  <c r="M4059" i="2"/>
  <c r="M4200" i="2"/>
  <c r="M4303" i="2"/>
  <c r="M4531" i="2"/>
  <c r="M4815" i="2"/>
  <c r="M5028" i="2"/>
  <c r="M5304" i="2"/>
  <c r="M5329" i="2"/>
  <c r="M5303" i="2"/>
  <c r="M5356" i="2"/>
  <c r="M4319" i="2"/>
  <c r="K3" i="2"/>
  <c r="M1768" i="2"/>
  <c r="M1052" i="2"/>
  <c r="M2348" i="2"/>
  <c r="M3212" i="2"/>
  <c r="M4113" i="2"/>
  <c r="M4725" i="2"/>
  <c r="M5315" i="2"/>
  <c r="M5061" i="2"/>
  <c r="M5314" i="2"/>
  <c r="M5350" i="2"/>
  <c r="M5355" i="2"/>
  <c r="Q2407" i="2" l="1"/>
  <c r="Q1851" i="2"/>
  <c r="L2407" i="2"/>
  <c r="M2942" i="2"/>
  <c r="M5302" i="2"/>
  <c r="M3660" i="2"/>
  <c r="M2943" i="2"/>
  <c r="L3166" i="2"/>
  <c r="M3166" i="2" s="1"/>
  <c r="M3" i="2"/>
  <c r="M2846" i="2"/>
  <c r="M3412" i="2"/>
  <c r="L1851" i="2"/>
  <c r="M1851" i="2" s="1"/>
  <c r="K2407" i="2"/>
  <c r="Q3166" i="2"/>
  <c r="M3659" i="2"/>
  <c r="Q125" i="2"/>
  <c r="M871" i="2"/>
  <c r="M1852" i="2"/>
  <c r="M2408" i="2"/>
  <c r="L125" i="2"/>
  <c r="M2295" i="2"/>
  <c r="M1409" i="2"/>
  <c r="M1408" i="2"/>
  <c r="K125" i="2"/>
  <c r="K5361" i="2" s="1"/>
  <c r="M126" i="2"/>
  <c r="Q5361" i="2" l="1"/>
  <c r="M2407" i="2"/>
  <c r="L5361" i="2"/>
  <c r="M125" i="2"/>
  <c r="M5361" i="2" s="1"/>
</calcChain>
</file>

<file path=xl/comments1.xml><?xml version="1.0" encoding="utf-8"?>
<comments xmlns="http://schemas.openxmlformats.org/spreadsheetml/2006/main">
  <authors>
    <author xml:space="preserve"> </author>
    <author>NTW10101</author>
  </authors>
  <commentList>
    <comment ref="R6" authorId="0" shapeId="0">
      <text>
        <r>
          <rPr>
            <b/>
            <sz val="8"/>
            <color indexed="81"/>
            <rFont val="ＭＳ Ｐゴシック"/>
            <family val="3"/>
            <charset val="128"/>
          </rPr>
          <t>H25.4～10実績入院単価19,986円×1.03=20,575円≒20,600円×17,520円＝360,912,000円</t>
        </r>
      </text>
    </comment>
    <comment ref="S6" authorId="0" shapeId="0">
      <text>
        <r>
          <rPr>
            <b/>
            <sz val="8"/>
            <color indexed="81"/>
            <rFont val="ＭＳ Ｐゴシック"/>
            <family val="3"/>
            <charset val="128"/>
          </rPr>
          <t>H25.4～10実績入院単価19,986円×1.03=20,575円≒20,600円×17,520円＝360,912,000円</t>
        </r>
      </text>
    </comment>
    <comment ref="R7" authorId="0" shapeId="0">
      <text>
        <r>
          <rPr>
            <b/>
            <sz val="8"/>
            <color indexed="81"/>
            <rFont val="ＭＳ Ｐゴシック"/>
            <family val="3"/>
            <charset val="128"/>
          </rPr>
          <t>H25.4～10実績入院単価5,489円×1.03=5,653円≒5,700円×36,112円＝205,838,400円</t>
        </r>
      </text>
    </comment>
    <comment ref="S7" authorId="0" shapeId="0">
      <text>
        <r>
          <rPr>
            <b/>
            <sz val="8"/>
            <color indexed="81"/>
            <rFont val="ＭＳ Ｐゴシック"/>
            <family val="3"/>
            <charset val="128"/>
          </rPr>
          <t>H25.4～10実績入院単価5,489円×1.03=5,653円≒5,700円×36,112円＝205,838,400円</t>
        </r>
      </text>
    </comment>
    <comment ref="R8" authorId="0" shapeId="0">
      <text>
        <r>
          <rPr>
            <b/>
            <sz val="8"/>
            <color indexed="81"/>
            <rFont val="ＭＳ Ｐゴシック"/>
            <family val="3"/>
            <charset val="128"/>
          </rPr>
          <t>前年度予算額3,867千円×消費税上昇分3%</t>
        </r>
      </text>
    </comment>
    <comment ref="S8" authorId="0" shapeId="0">
      <text>
        <r>
          <rPr>
            <b/>
            <sz val="8"/>
            <color indexed="81"/>
            <rFont val="ＭＳ Ｐゴシック"/>
            <family val="3"/>
            <charset val="128"/>
          </rPr>
          <t>前年度予算額3,867千円×消費税上昇分3%</t>
        </r>
      </text>
    </comment>
    <comment ref="R9" authorId="0" shapeId="0">
      <text>
        <r>
          <rPr>
            <b/>
            <sz val="8"/>
            <color indexed="81"/>
            <rFont val="ＭＳ Ｐゴシック"/>
            <family val="3"/>
            <charset val="128"/>
          </rPr>
          <t>前年度予算額3,867千円×消費税上昇分3%</t>
        </r>
      </text>
    </comment>
    <comment ref="S9" authorId="0" shapeId="0">
      <text>
        <r>
          <rPr>
            <b/>
            <sz val="8"/>
            <color indexed="81"/>
            <rFont val="ＭＳ Ｐゴシック"/>
            <family val="3"/>
            <charset val="128"/>
          </rPr>
          <t>前年度予算額3,867千円×消費税上昇分3%</t>
        </r>
      </text>
    </comment>
    <comment ref="R10" authorId="0" shapeId="0">
      <text>
        <r>
          <rPr>
            <b/>
            <sz val="8"/>
            <color indexed="81"/>
            <rFont val="ＭＳ Ｐゴシック"/>
            <family val="3"/>
            <charset val="128"/>
          </rPr>
          <t>一般会計繰入金積算書より</t>
        </r>
      </text>
    </comment>
    <comment ref="S10" authorId="0" shapeId="0">
      <text>
        <r>
          <rPr>
            <b/>
            <sz val="8"/>
            <color indexed="81"/>
            <rFont val="ＭＳ Ｐゴシック"/>
            <family val="3"/>
            <charset val="128"/>
          </rPr>
          <t>一般会計繰入金積算書より</t>
        </r>
      </text>
    </comment>
    <comment ref="R12" authorId="0" shapeId="0">
      <text>
        <r>
          <rPr>
            <b/>
            <sz val="8"/>
            <color indexed="81"/>
            <rFont val="ＭＳ Ｐゴシック"/>
            <family val="3"/>
            <charset val="128"/>
          </rPr>
          <t>前年度予算額3,867千円×消費税上昇分3%</t>
        </r>
      </text>
    </comment>
    <comment ref="S12" authorId="0" shapeId="0">
      <text>
        <r>
          <rPr>
            <b/>
            <sz val="8"/>
            <color indexed="81"/>
            <rFont val="ＭＳ Ｐゴシック"/>
            <family val="3"/>
            <charset val="128"/>
          </rPr>
          <t>前年度予算額3,867千円×消費税上昇分3%</t>
        </r>
      </text>
    </comment>
    <comment ref="R13" authorId="0" shapeId="0">
      <text>
        <r>
          <rPr>
            <b/>
            <sz val="8"/>
            <color indexed="81"/>
            <rFont val="ＭＳ Ｐゴシック"/>
            <family val="3"/>
            <charset val="128"/>
          </rPr>
          <t>前年度予算額3,867千円×消費税上昇分3%</t>
        </r>
      </text>
    </comment>
    <comment ref="S13" authorId="0" shapeId="0">
      <text>
        <r>
          <rPr>
            <b/>
            <sz val="8"/>
            <color indexed="81"/>
            <rFont val="ＭＳ Ｐゴシック"/>
            <family val="3"/>
            <charset val="128"/>
          </rPr>
          <t>前年度予算額3,867千円×消費税上昇分3%</t>
        </r>
      </text>
    </comment>
    <comment ref="R16" authorId="0" shapeId="0">
      <text>
        <r>
          <rPr>
            <b/>
            <sz val="8"/>
            <color indexed="81"/>
            <rFont val="ＭＳ Ｐゴシック"/>
            <family val="3"/>
            <charset val="128"/>
          </rPr>
          <t>一般計計繰入金積算書より</t>
        </r>
      </text>
    </comment>
    <comment ref="S16" authorId="0" shapeId="0">
      <text>
        <r>
          <rPr>
            <b/>
            <sz val="8"/>
            <color indexed="81"/>
            <rFont val="ＭＳ Ｐゴシック"/>
            <family val="3"/>
            <charset val="128"/>
          </rPr>
          <t>一般計計繰入金積算書より</t>
        </r>
      </text>
    </comment>
    <comment ref="R20" authorId="0" shapeId="0">
      <text>
        <r>
          <rPr>
            <b/>
            <sz val="8"/>
            <color indexed="81"/>
            <rFont val="ＭＳ Ｐゴシック"/>
            <family val="3"/>
            <charset val="128"/>
          </rPr>
          <t>退職手当組合負担金
36,682,383円</t>
        </r>
      </text>
    </comment>
    <comment ref="S20" authorId="0" shapeId="0">
      <text>
        <r>
          <rPr>
            <b/>
            <sz val="8"/>
            <color indexed="81"/>
            <rFont val="ＭＳ Ｐゴシック"/>
            <family val="3"/>
            <charset val="128"/>
          </rPr>
          <t>退職手当組合負担金
36,682,383円</t>
        </r>
      </text>
    </comment>
    <comment ref="R21" authorId="0" shapeId="0">
      <text>
        <r>
          <rPr>
            <b/>
            <sz val="8"/>
            <color indexed="81"/>
            <rFont val="ＭＳ Ｐゴシック"/>
            <family val="3"/>
            <charset val="128"/>
          </rPr>
          <t>一般計計繰入金積算書より</t>
        </r>
      </text>
    </comment>
    <comment ref="S21" authorId="0" shapeId="0">
      <text>
        <r>
          <rPr>
            <b/>
            <sz val="8"/>
            <color indexed="81"/>
            <rFont val="ＭＳ Ｐゴシック"/>
            <family val="3"/>
            <charset val="128"/>
          </rPr>
          <t>一般計計繰入金積算書より</t>
        </r>
      </text>
    </comment>
    <comment ref="R22" authorId="0" shapeId="0">
      <text>
        <r>
          <rPr>
            <b/>
            <sz val="8"/>
            <color indexed="81"/>
            <rFont val="ＭＳ Ｐゴシック"/>
            <family val="3"/>
            <charset val="128"/>
          </rPr>
          <t>一般計計繰入金積算書より</t>
        </r>
      </text>
    </comment>
    <comment ref="S22" authorId="0" shapeId="0">
      <text>
        <r>
          <rPr>
            <b/>
            <sz val="8"/>
            <color indexed="81"/>
            <rFont val="ＭＳ Ｐゴシック"/>
            <family val="3"/>
            <charset val="128"/>
          </rPr>
          <t>一般計計繰入金積算書より</t>
        </r>
      </text>
    </comment>
    <comment ref="R25" authorId="0" shapeId="0">
      <text>
        <r>
          <rPr>
            <b/>
            <sz val="8"/>
            <color indexed="81"/>
            <rFont val="ＭＳ Ｐゴシック"/>
            <family val="3"/>
            <charset val="128"/>
          </rPr>
          <t>一般計計繰入金積算書より</t>
        </r>
      </text>
    </comment>
    <comment ref="S25" authorId="0" shapeId="0">
      <text>
        <r>
          <rPr>
            <b/>
            <sz val="8"/>
            <color indexed="81"/>
            <rFont val="ＭＳ Ｐゴシック"/>
            <family val="3"/>
            <charset val="128"/>
          </rPr>
          <t>一般計計繰入金積算書より</t>
        </r>
      </text>
    </comment>
    <comment ref="R26" authorId="0" shapeId="0">
      <text>
        <r>
          <rPr>
            <b/>
            <sz val="8"/>
            <color indexed="81"/>
            <rFont val="ＭＳ Ｐゴシック"/>
            <family val="3"/>
            <charset val="128"/>
          </rPr>
          <t>一般計計繰入金積算書より</t>
        </r>
      </text>
    </comment>
    <comment ref="S26" authorId="0" shapeId="0">
      <text>
        <r>
          <rPr>
            <b/>
            <sz val="8"/>
            <color indexed="81"/>
            <rFont val="ＭＳ Ｐゴシック"/>
            <family val="3"/>
            <charset val="128"/>
          </rPr>
          <t>一般計計繰入金積算書より</t>
        </r>
      </text>
    </comment>
    <comment ref="R27" authorId="0" shapeId="0">
      <text>
        <r>
          <rPr>
            <b/>
            <sz val="8"/>
            <color indexed="81"/>
            <rFont val="ＭＳ Ｐゴシック"/>
            <family val="3"/>
            <charset val="128"/>
          </rPr>
          <t>一般計計繰入金積算書より</t>
        </r>
      </text>
    </comment>
    <comment ref="S27" authorId="0" shapeId="0">
      <text>
        <r>
          <rPr>
            <b/>
            <sz val="8"/>
            <color indexed="81"/>
            <rFont val="ＭＳ Ｐゴシック"/>
            <family val="3"/>
            <charset val="128"/>
          </rPr>
          <t>一般計計繰入金積算書より</t>
        </r>
      </text>
    </comment>
    <comment ref="R28" authorId="0" shapeId="0">
      <text>
        <r>
          <rPr>
            <b/>
            <sz val="8"/>
            <color indexed="81"/>
            <rFont val="ＭＳ Ｐゴシック"/>
            <family val="3"/>
            <charset val="128"/>
          </rPr>
          <t>一般計計繰入金積算書より</t>
        </r>
      </text>
    </comment>
    <comment ref="S28" authorId="0" shapeId="0">
      <text>
        <r>
          <rPr>
            <b/>
            <sz val="8"/>
            <color indexed="81"/>
            <rFont val="ＭＳ Ｐゴシック"/>
            <family val="3"/>
            <charset val="128"/>
          </rPr>
          <t>一般計計繰入金積算書より</t>
        </r>
      </text>
    </comment>
    <comment ref="R52" authorId="0" shapeId="0">
      <text>
        <r>
          <rPr>
            <b/>
            <sz val="8"/>
            <color indexed="81"/>
            <rFont val="ＭＳ Ｐゴシック"/>
            <family val="3"/>
            <charset val="128"/>
          </rPr>
          <t>職員人件費算定書より
47,127+当直手当1,200-特別損失
8,305=40,022千円</t>
        </r>
      </text>
    </comment>
    <comment ref="S52" authorId="0" shapeId="0">
      <text>
        <r>
          <rPr>
            <b/>
            <sz val="8"/>
            <color indexed="81"/>
            <rFont val="ＭＳ Ｐゴシック"/>
            <family val="3"/>
            <charset val="128"/>
          </rPr>
          <t>職員人件費算定書より
47,127+当直手当1,200-特別損失
8,305=40,022千円</t>
        </r>
      </text>
    </comment>
    <comment ref="R53" authorId="0" shapeId="0">
      <text>
        <r>
          <rPr>
            <b/>
            <sz val="8"/>
            <color indexed="81"/>
            <rFont val="ＭＳ Ｐゴシック"/>
            <family val="3"/>
            <charset val="128"/>
          </rPr>
          <t>・職員人件費算定書より31,647+時間外1,532
+当直手当5,755=38,934-特別損失
5,851=33,083千円</t>
        </r>
      </text>
    </comment>
    <comment ref="S53" authorId="0" shapeId="0">
      <text>
        <r>
          <rPr>
            <b/>
            <sz val="8"/>
            <color indexed="81"/>
            <rFont val="ＭＳ Ｐゴシック"/>
            <family val="3"/>
            <charset val="128"/>
          </rPr>
          <t>・職員人件費算定書より31,647+時間外1,532
+当直手当5,755=38,934-特別損失
5,851=33,083千円</t>
        </r>
      </text>
    </comment>
    <comment ref="R54" authorId="0" shapeId="0">
      <text>
        <r>
          <rPr>
            <b/>
            <sz val="8"/>
            <color indexed="81"/>
            <rFont val="ＭＳ Ｐゴシック"/>
            <family val="3"/>
            <charset val="128"/>
          </rPr>
          <t>・職員人件費算定書より
7,795＋時間外348
+当直手当1,870=10,013-1,321=8,692千円</t>
        </r>
      </text>
    </comment>
    <comment ref="S54" authorId="0" shapeId="0">
      <text>
        <r>
          <rPr>
            <b/>
            <sz val="8"/>
            <color indexed="81"/>
            <rFont val="ＭＳ Ｐゴシック"/>
            <family val="3"/>
            <charset val="128"/>
          </rPr>
          <t>・職員人件費算定書より
7,795＋時間外348
+当直手当1,870=10,013-1,321=8,692千円</t>
        </r>
      </text>
    </comment>
    <comment ref="R55" authorId="0" shapeId="0">
      <text>
        <r>
          <rPr>
            <b/>
            <sz val="8"/>
            <color indexed="81"/>
            <rFont val="ＭＳ Ｐゴシック"/>
            <family val="3"/>
            <charset val="128"/>
          </rPr>
          <t>・職員人件費算定書より
11,403-特別損失1,887=9,516千円</t>
        </r>
      </text>
    </comment>
    <comment ref="S55" authorId="0" shapeId="0">
      <text>
        <r>
          <rPr>
            <b/>
            <sz val="8"/>
            <color indexed="81"/>
            <rFont val="ＭＳ Ｐゴシック"/>
            <family val="3"/>
            <charset val="128"/>
          </rPr>
          <t>・職員人件費算定書より
11,403-特別損失1,887=9,516千円</t>
        </r>
      </text>
    </comment>
    <comment ref="R57" authorId="0" shapeId="0">
      <text>
        <r>
          <rPr>
            <b/>
            <sz val="8"/>
            <color indexed="81"/>
            <rFont val="ＭＳ Ｐゴシック"/>
            <family val="3"/>
            <charset val="128"/>
          </rPr>
          <t xml:space="preserve">・職員人件費算定書より8,280+時間外280
=8,560-特別損失1,512=7,048千円
</t>
        </r>
      </text>
    </comment>
    <comment ref="S59" authorId="0" shapeId="0">
      <text>
        <r>
          <rPr>
            <b/>
            <sz val="8"/>
            <color indexed="81"/>
            <rFont val="ＭＳ Ｐゴシック"/>
            <family val="3"/>
            <charset val="128"/>
          </rPr>
          <t xml:space="preserve">・職員人件費算定書より8,280+時間外280
=8,560-特別損失1,512=7,048千円
</t>
        </r>
      </text>
    </comment>
    <comment ref="R66" authorId="0" shapeId="0">
      <text>
        <r>
          <rPr>
            <b/>
            <sz val="8"/>
            <color indexed="81"/>
            <rFont val="ＭＳ Ｐゴシック"/>
            <family val="3"/>
            <charset val="128"/>
          </rPr>
          <t>臨時職員賃金計算調書より</t>
        </r>
      </text>
    </comment>
    <comment ref="S66" authorId="0" shapeId="0">
      <text>
        <r>
          <rPr>
            <b/>
            <sz val="8"/>
            <color indexed="81"/>
            <rFont val="ＭＳ Ｐゴシック"/>
            <family val="3"/>
            <charset val="128"/>
          </rPr>
          <t>臨時職員賃金計算調書より</t>
        </r>
      </text>
    </comment>
    <comment ref="R68" authorId="0" shapeId="0">
      <text>
        <r>
          <rPr>
            <b/>
            <sz val="8"/>
            <color indexed="81"/>
            <rFont val="ＭＳ Ｐゴシック"/>
            <family val="3"/>
            <charset val="128"/>
          </rPr>
          <t>職員分：14,160千円
臨時分：1,073千円</t>
        </r>
      </text>
    </comment>
    <comment ref="S68" authorId="0" shapeId="0">
      <text>
        <r>
          <rPr>
            <b/>
            <sz val="8"/>
            <color indexed="81"/>
            <rFont val="ＭＳ Ｐゴシック"/>
            <family val="3"/>
            <charset val="128"/>
          </rPr>
          <t>職員分：14,160千円
臨時分：1,073千円</t>
        </r>
      </text>
    </comment>
    <comment ref="R69" authorId="0" shapeId="0">
      <text>
        <r>
          <rPr>
            <b/>
            <sz val="8"/>
            <color indexed="81"/>
            <rFont val="ＭＳ Ｐゴシック"/>
            <family val="3"/>
            <charset val="128"/>
          </rPr>
          <t>職員分：2,350千円
臨時分：130千円</t>
        </r>
      </text>
    </comment>
    <comment ref="S69" authorId="0" shapeId="0">
      <text>
        <r>
          <rPr>
            <b/>
            <sz val="8"/>
            <color indexed="81"/>
            <rFont val="ＭＳ Ｐゴシック"/>
            <family val="3"/>
            <charset val="128"/>
          </rPr>
          <t>職員分：2,350千円
臨時分：130千円</t>
        </r>
      </text>
    </comment>
    <comment ref="R85" authorId="0" shapeId="0">
      <text>
        <r>
          <rPr>
            <b/>
            <sz val="8"/>
            <color indexed="81"/>
            <rFont val="ＭＳ Ｐゴシック"/>
            <family val="3"/>
            <charset val="128"/>
          </rPr>
          <t>自動車（共済）：50,410+建物（共済）：310,898+損害保険（全自病協）992,370</t>
        </r>
      </text>
    </comment>
    <comment ref="S85" authorId="0" shapeId="0">
      <text>
        <r>
          <rPr>
            <b/>
            <sz val="8"/>
            <color indexed="81"/>
            <rFont val="ＭＳ Ｐゴシック"/>
            <family val="3"/>
            <charset val="128"/>
          </rPr>
          <t>自動車（共済）：50,410+建物（共済）：310,898+損害保険（全自病協）992,370</t>
        </r>
      </text>
    </comment>
    <comment ref="R94" authorId="0" shapeId="0">
      <text>
        <r>
          <rPr>
            <b/>
            <sz val="8"/>
            <color indexed="81"/>
            <rFont val="ＭＳ Ｐゴシック"/>
            <family val="3"/>
            <charset val="128"/>
          </rPr>
          <t xml:space="preserve">月額1,296,000円×12=15,552,000円
従事者人員の単価等見直しによる。
3カ年の長期継続契約
</t>
        </r>
      </text>
    </comment>
    <comment ref="S94" authorId="0" shapeId="0">
      <text>
        <r>
          <rPr>
            <b/>
            <sz val="8"/>
            <color indexed="81"/>
            <rFont val="ＭＳ Ｐゴシック"/>
            <family val="3"/>
            <charset val="128"/>
          </rPr>
          <t xml:space="preserve">月額1,296,000円×12=15,552,000円
従事者人員の単価等見直しによる。
3カ年の長期継続契約
</t>
        </r>
      </text>
    </comment>
    <comment ref="R101" authorId="1" shapeId="0">
      <text>
        <r>
          <rPr>
            <b/>
            <sz val="9"/>
            <color indexed="81"/>
            <rFont val="ＭＳ Ｐゴシック"/>
            <family val="3"/>
            <charset val="128"/>
          </rPr>
          <t>H28不能欠損予定額
滞納整理計画より
滞納整理本部への報告済み</t>
        </r>
      </text>
    </comment>
    <comment ref="S101" authorId="1" shapeId="0">
      <text>
        <r>
          <rPr>
            <b/>
            <sz val="9"/>
            <color indexed="81"/>
            <rFont val="ＭＳ Ｐゴシック"/>
            <family val="3"/>
            <charset val="128"/>
          </rPr>
          <t>H28不能欠損予定額
滞納整理計画より
滞納整理本部への報告済み</t>
        </r>
      </text>
    </comment>
    <comment ref="R108" authorId="1" shapeId="0">
      <text>
        <r>
          <rPr>
            <b/>
            <sz val="9"/>
            <color indexed="81"/>
            <rFont val="ＭＳ Ｐゴシック"/>
            <family val="3"/>
            <charset val="128"/>
          </rPr>
          <t>H27更新予定機器分
除細動　　48千円
血液分析340千円
食器洗浄　67千円
薬品在庫　21千円
分包機　180千円
製氷機　　23千円
その他は台帳登録なし</t>
        </r>
      </text>
    </comment>
    <comment ref="S108" authorId="1" shapeId="0">
      <text>
        <r>
          <rPr>
            <b/>
            <sz val="9"/>
            <color indexed="81"/>
            <rFont val="ＭＳ Ｐゴシック"/>
            <family val="3"/>
            <charset val="128"/>
          </rPr>
          <t>H27更新予定機器分
除細動　　48千円
血液分析340千円
食器洗浄　67千円
薬品在庫　21千円
分包機　180千円
製氷機　　23千円
その他は台帳登録なし</t>
        </r>
      </text>
    </comment>
    <comment ref="R125" authorId="0" shapeId="0">
      <text>
        <r>
          <rPr>
            <b/>
            <sz val="8"/>
            <color indexed="81"/>
            <rFont val="ＭＳ Ｐゴシック"/>
            <family val="3"/>
            <charset val="128"/>
          </rPr>
          <t>収支差額の補てんのため、予備費を従前の10,000千円から5,000千円に削減</t>
        </r>
      </text>
    </comment>
  </commentList>
</comments>
</file>

<file path=xl/comments2.xml><?xml version="1.0" encoding="utf-8"?>
<comments xmlns="http://schemas.openxmlformats.org/spreadsheetml/2006/main">
  <authors>
    <author xml:space="preserve"> </author>
  </authors>
  <commentList>
    <comment ref="R16" authorId="0" shapeId="0">
      <text>
        <r>
          <rPr>
            <b/>
            <sz val="8"/>
            <color indexed="81"/>
            <rFont val="ＭＳ Ｐゴシック"/>
            <family val="3"/>
            <charset val="128"/>
          </rPr>
          <t>地方公共団体金融機構より借入
固定金利　10年償還</t>
        </r>
      </text>
    </comment>
    <comment ref="S16" authorId="0" shapeId="0">
      <text>
        <r>
          <rPr>
            <b/>
            <sz val="8"/>
            <color indexed="81"/>
            <rFont val="ＭＳ Ｐゴシック"/>
            <family val="3"/>
            <charset val="128"/>
          </rPr>
          <t>地方公共団体金融機構より借入
固定金利　10年償還</t>
        </r>
      </text>
    </comment>
  </commentList>
</comments>
</file>

<file path=xl/sharedStrings.xml><?xml version="1.0" encoding="utf-8"?>
<sst xmlns="http://schemas.openxmlformats.org/spreadsheetml/2006/main" count="52655" uniqueCount="7552">
  <si>
    <t>款</t>
  </si>
  <si>
    <t>項</t>
  </si>
  <si>
    <t>目</t>
  </si>
  <si>
    <t>事業通番</t>
  </si>
  <si>
    <t>節</t>
  </si>
  <si>
    <t>金額(円)</t>
  </si>
  <si>
    <t>議会費</t>
  </si>
  <si>
    <t>報酬</t>
  </si>
  <si>
    <t>議員報酬</t>
  </si>
  <si>
    <t>議会</t>
  </si>
  <si>
    <t>給料</t>
  </si>
  <si>
    <t>職員給料</t>
  </si>
  <si>
    <t>職員:3人</t>
  </si>
  <si>
    <t>職員手当等</t>
  </si>
  <si>
    <t>議員期末手当</t>
  </si>
  <si>
    <t>6月期・期末手当</t>
  </si>
  <si>
    <t>　議員</t>
  </si>
  <si>
    <t>12月期・期末手当</t>
  </si>
  <si>
    <t>職員扶養手当</t>
  </si>
  <si>
    <t>職員:2人</t>
  </si>
  <si>
    <t>職員通勤手当</t>
  </si>
  <si>
    <t>職員:1人</t>
  </si>
  <si>
    <t>職員時間外勤務手当</t>
  </si>
  <si>
    <t>職員管理職手当</t>
  </si>
  <si>
    <t>職員期末手当</t>
  </si>
  <si>
    <t>職員勤勉手当</t>
  </si>
  <si>
    <t>職員寒冷地手当</t>
  </si>
  <si>
    <t>共済費</t>
  </si>
  <si>
    <t>議員共済費</t>
  </si>
  <si>
    <t>職員共済費</t>
  </si>
  <si>
    <t>報償費</t>
  </si>
  <si>
    <t>各種報償金・謝金等</t>
  </si>
  <si>
    <t>請願内容聞取りの参考人費用弁償　4,200円×5人、講師代50,000円</t>
  </si>
  <si>
    <t>旅費</t>
  </si>
  <si>
    <t>費用弁償</t>
  </si>
  <si>
    <t>議長費用弁償　</t>
  </si>
  <si>
    <t>議員費用弁償</t>
  </si>
  <si>
    <t>全国議長会主催　広報研修会（東京）年2回</t>
  </si>
  <si>
    <t>　(15,000円＋(2,900円×2日)+(3,000円×2日)+(10,540円×2回))×2人</t>
  </si>
  <si>
    <t>県議長会主催　正・副議長陳情活動</t>
  </si>
  <si>
    <t>　(15,000円＋(2,900円×2日)+(3,000円×2日)+(10,540円×2回)×2人</t>
  </si>
  <si>
    <t>南部議長会主催　議長行政視察研修〔2泊3日〕</t>
  </si>
  <si>
    <t>南部議長会主催　常任委員長研修（県内）</t>
  </si>
  <si>
    <t>蒲郡水産まつり〔正副議長・委員長〕</t>
  </si>
  <si>
    <t>中央省庁陳情　</t>
  </si>
  <si>
    <t>　(15,000円＋(2,900円×2日)+(3,000円×2日)+(10,540円×2回)）×6</t>
  </si>
  <si>
    <t>普通旅費</t>
  </si>
  <si>
    <t>中央省庁陳情（1泊2日）</t>
  </si>
  <si>
    <t>研修旅費</t>
  </si>
  <si>
    <t>全国広報研修会（東京）年2回</t>
  </si>
  <si>
    <t>全国議長会主催職員研修会</t>
  </si>
  <si>
    <t>南部議長会主催　常任委員長研修（泊のみ：仙南地区）</t>
  </si>
  <si>
    <t>交際費</t>
  </si>
  <si>
    <t>議長交際費</t>
  </si>
  <si>
    <t>需用費</t>
  </si>
  <si>
    <t>消耗品費</t>
  </si>
  <si>
    <t>単行図書</t>
  </si>
  <si>
    <t>法令加除</t>
  </si>
  <si>
    <t>ぎょうせい</t>
  </si>
  <si>
    <t>新日本法規出版</t>
  </si>
  <si>
    <t>第一法規株式会社　</t>
  </si>
  <si>
    <t>月刊「地方自治」</t>
  </si>
  <si>
    <t>月刊「ガバナンス」</t>
  </si>
  <si>
    <t>食糧費</t>
  </si>
  <si>
    <t>茶菓子代等（意見交換会・視察研修来町の際）</t>
  </si>
  <si>
    <t>印刷製本費</t>
  </si>
  <si>
    <t>役務費</t>
  </si>
  <si>
    <t>通信運搬費</t>
  </si>
  <si>
    <t>通信費・宅配代</t>
  </si>
  <si>
    <t>広告料</t>
  </si>
  <si>
    <t>手数料</t>
  </si>
  <si>
    <t>クリーニング代</t>
  </si>
  <si>
    <t>保険料</t>
  </si>
  <si>
    <t>委託料</t>
  </si>
  <si>
    <t>事務事業等業務委託料</t>
  </si>
  <si>
    <t>音響システム保守点検業務委託料</t>
  </si>
  <si>
    <t>インターネット映像配信サービス委託料</t>
  </si>
  <si>
    <t>使用料及び賃借料</t>
  </si>
  <si>
    <t>自動車等借上料</t>
  </si>
  <si>
    <t>備品購入費</t>
  </si>
  <si>
    <t>庁用器具購入費</t>
  </si>
  <si>
    <t>負担金、補助及び交付金</t>
  </si>
  <si>
    <t>各種法令外負担金等</t>
  </si>
  <si>
    <t>県議長会負担金</t>
  </si>
  <si>
    <t>仙南議長会負担金</t>
  </si>
  <si>
    <t>全国豪雪地帯町村議会議長会費　</t>
  </si>
  <si>
    <t>総務費</t>
  </si>
  <si>
    <t>総務管理費</t>
  </si>
  <si>
    <t>一般管理費</t>
  </si>
  <si>
    <t>行政区長・月額報酬</t>
  </si>
  <si>
    <t>総務課</t>
  </si>
  <si>
    <t>非常勤特別職日額報酬</t>
  </si>
  <si>
    <t>町長・副町長給料</t>
  </si>
  <si>
    <t>町長・副町長</t>
  </si>
  <si>
    <t>会計年度任用職員</t>
  </si>
  <si>
    <t>町長・副町長期末手当</t>
  </si>
  <si>
    <t>町長・副町長寒冷地手当</t>
  </si>
  <si>
    <t>職員:11人</t>
  </si>
  <si>
    <t>職員住居手当</t>
  </si>
  <si>
    <t>法制執務・人事・給与・財政・管財事務等　12人分（派遣職員含む）</t>
  </si>
  <si>
    <t>児童手当</t>
  </si>
  <si>
    <t>　　&lt;支給対象職員数：35人&gt;</t>
  </si>
  <si>
    <t>　　　・3歳未満：月額15,000円</t>
  </si>
  <si>
    <t>　　　・3歳以上小学校終了前（第1.2子）：月額10,000円</t>
  </si>
  <si>
    <t>　　　・3歳以上小学校終了前（第3子）：月額15,000円</t>
  </si>
  <si>
    <t>　　　・中学生：月額10,000円</t>
  </si>
  <si>
    <t>職員地域手当</t>
  </si>
  <si>
    <t>職員：1人</t>
  </si>
  <si>
    <t>会計年度任用職員期末手当</t>
  </si>
  <si>
    <t>会計年度任用職員通勤手当</t>
  </si>
  <si>
    <t>町長・副町長共済費</t>
  </si>
  <si>
    <t>社会保険料等</t>
  </si>
  <si>
    <t>労災保険一般拠出金</t>
  </si>
  <si>
    <t>会計年度任用職員　保険料増見込</t>
  </si>
  <si>
    <t>新年あいさつ会に係る出演謝礼</t>
  </si>
  <si>
    <t>新年あいさつ会の際そば出店謝礼</t>
  </si>
  <si>
    <t>表彰式等各種記念品</t>
  </si>
  <si>
    <t>在京川崎会記念品</t>
  </si>
  <si>
    <t>特に認めた職員研修旅費等（職員宿泊研修）　</t>
  </si>
  <si>
    <t>町交際費</t>
  </si>
  <si>
    <t>近年の実績をもとに積算　</t>
  </si>
  <si>
    <t>官報</t>
  </si>
  <si>
    <t>その他消耗品</t>
  </si>
  <si>
    <t>会議及び各課配布用お茶</t>
  </si>
  <si>
    <t>新年あいさつ会に係る食糧費</t>
  </si>
  <si>
    <t>封筒、支出調書、発議用紙、辞令用紙、出勤簿等</t>
  </si>
  <si>
    <t>高校野球広告</t>
  </si>
  <si>
    <t>自治体年賀連合広告</t>
  </si>
  <si>
    <t>クリーニング</t>
  </si>
  <si>
    <t>各種手数料</t>
  </si>
  <si>
    <t>例規システム更新データ作成業務委託</t>
  </si>
  <si>
    <t>例規集台本追録作成委託</t>
  </si>
  <si>
    <t>法制ソフト支援委託</t>
  </si>
  <si>
    <t>電算委託料</t>
  </si>
  <si>
    <t>電算　機器保守　人事給与</t>
  </si>
  <si>
    <t>高速料・駐車料</t>
  </si>
  <si>
    <t>放送受信料</t>
  </si>
  <si>
    <t>NHK放送受信料（7台分）</t>
  </si>
  <si>
    <t>事務機器等借上料</t>
  </si>
  <si>
    <t>電算機器等借上料</t>
  </si>
  <si>
    <t>電算　人事給与システム　リース料</t>
  </si>
  <si>
    <t>仙南町村会</t>
  </si>
  <si>
    <t>仙南地方町村会</t>
  </si>
  <si>
    <t>宮城県町村会</t>
  </si>
  <si>
    <t>仙南広域行政事務組合（総務費）</t>
  </si>
  <si>
    <t>仙南広域行政事務組合負担金</t>
  </si>
  <si>
    <t>宮城県市町村自治振興センター</t>
  </si>
  <si>
    <t>県市町村自治振興センター経費負担金</t>
  </si>
  <si>
    <t>宮城県山岳遭難防止対策協議会大河原支部負担金</t>
  </si>
  <si>
    <t>北方領土返還要求宮城県民会議</t>
  </si>
  <si>
    <t>仙南地方危険物安全協会</t>
  </si>
  <si>
    <t>柴田地区安全運転管理者事業主会</t>
  </si>
  <si>
    <t>柴田地区安全運転管理者会会費</t>
  </si>
  <si>
    <t>公平委員会事務委託経常費負担金</t>
  </si>
  <si>
    <t>平和首長会議メンバーシップ納付金</t>
  </si>
  <si>
    <t>受講料・会費等</t>
  </si>
  <si>
    <t>仙南地区電信電話ユーザー協会</t>
  </si>
  <si>
    <t>社会保険協会会費</t>
  </si>
  <si>
    <t>日本非核宣言自治体協議会会費</t>
  </si>
  <si>
    <t>町長・副町長退職手当組合負担金</t>
  </si>
  <si>
    <t>職員退職手当組合負担金</t>
  </si>
  <si>
    <t>償還金、利子及び割引料</t>
  </si>
  <si>
    <t>補助金等返還金（県費）</t>
  </si>
  <si>
    <t>財政管理費</t>
  </si>
  <si>
    <t>地方交付税のあらまし・地方債の手引き</t>
  </si>
  <si>
    <t>決算統計ハンドブック・地方財務実務提要・普通交付税算定手引き</t>
  </si>
  <si>
    <t>・地方財務質疑応答集・地方自治法関係実務事典等</t>
  </si>
  <si>
    <t>固定資産台帳の整備及び財務書類作成業務委託</t>
  </si>
  <si>
    <t>電算　機器保守　財務会計等　</t>
  </si>
  <si>
    <t>起債管理システム　16,126円×12月</t>
  </si>
  <si>
    <t>電算　使用許諾　財務会計業務（予算・執行・統計）</t>
  </si>
  <si>
    <t>行財政情報サービス使用料</t>
  </si>
  <si>
    <t>財務会計システム機器リース（R3～R7）</t>
  </si>
  <si>
    <t>地方財務協会会費</t>
  </si>
  <si>
    <t>会計管理費</t>
  </si>
  <si>
    <t>会計課</t>
  </si>
  <si>
    <t>年末年始（年末調整等）、年度末（出納整理期間）、決算書調整時期　</t>
  </si>
  <si>
    <t>追録、参考図書代（地方公共団体　財務会計実務の要点）　</t>
  </si>
  <si>
    <t>電算機器関連消耗品</t>
  </si>
  <si>
    <t>事務用品等消耗品（出納印・各種ゴム印・トナー代）</t>
  </si>
  <si>
    <t>会計年度任用職員等源泉徴収票</t>
  </si>
  <si>
    <t>各種帳票類印刷代（各種納入通知書等）　</t>
  </si>
  <si>
    <t>指定金融機関業務委託料</t>
  </si>
  <si>
    <t>電算　機器保守　収納・消込等</t>
  </si>
  <si>
    <t>会計年度任用職員等給与システム　機器保守料等</t>
  </si>
  <si>
    <t>システムサポート料</t>
  </si>
  <si>
    <t>通信機器使用料</t>
  </si>
  <si>
    <t>嘱託・臨時職員等給与システム年末調整講習会</t>
  </si>
  <si>
    <t>財産管理費</t>
  </si>
  <si>
    <t>町道・農道等未登記用地の登記関係書類取りまとめに対する報償金</t>
  </si>
  <si>
    <t>指定町以外旅費等</t>
  </si>
  <si>
    <t>不動産登記総覧・用地取得補償法律実務等追録代</t>
  </si>
  <si>
    <t>A0判プリンタインクカートリッジ</t>
  </si>
  <si>
    <t>燃料費</t>
  </si>
  <si>
    <t>光熱水費</t>
  </si>
  <si>
    <t>修繕料</t>
  </si>
  <si>
    <t>公用車修理代（車検整備4.台分含む）過去実績平均</t>
  </si>
  <si>
    <t>庁舎管理に係る通例修繕料</t>
  </si>
  <si>
    <t>切手代（登記事項証明請求切手含む）</t>
  </si>
  <si>
    <t>庁舎内電話料金一括支払（一般回線分）。ただし、出先機関は除く。</t>
  </si>
  <si>
    <t>光回線利用料（本庁舎等Ｗｉ-Ｆｉ用）</t>
  </si>
  <si>
    <t>公用車任意共済保険　15台</t>
  </si>
  <si>
    <t>公用車自賠責保険（車検4台分）</t>
  </si>
  <si>
    <t>町有建物共済保険</t>
  </si>
  <si>
    <t>測量調査委託料</t>
  </si>
  <si>
    <t>事務事業等委託料</t>
  </si>
  <si>
    <t>不動産鑑定評価業務</t>
  </si>
  <si>
    <t>公共嘱託業務</t>
  </si>
  <si>
    <t>地図情報システム異動更新業務</t>
  </si>
  <si>
    <t>警備委託料</t>
  </si>
  <si>
    <t>施設管理委託料</t>
  </si>
  <si>
    <t>本庁舎・西庁舎床面清掃並びにワックス清掃</t>
  </si>
  <si>
    <t>　じゅうたん清掃　1回</t>
  </si>
  <si>
    <t>　西庁舎窓ガラス清掃　1回</t>
  </si>
  <si>
    <t>役場庁舎植栽管理委託料</t>
  </si>
  <si>
    <t>庁舎高架水槽清掃業務委託</t>
  </si>
  <si>
    <t>ごみ収集運搬業務委託</t>
  </si>
  <si>
    <t>舘山地区急傾斜地維持管理業務委託</t>
  </si>
  <si>
    <t>町有地除草・樹木伐採業務委託</t>
  </si>
  <si>
    <t>施設機器保守料</t>
  </si>
  <si>
    <t>自家用電気工作物保安管理業務</t>
  </si>
  <si>
    <t>庁舎・西庁舎消防用設備保守点検　年2回</t>
  </si>
  <si>
    <t>玄関自動ドア保守　年4回</t>
  </si>
  <si>
    <t>庁舎暖房機熱風炉・重油タンク及び西庁舎地下タンク整備点検委託</t>
  </si>
  <si>
    <t>本庁舎・西庁舎石油暖房機保守</t>
  </si>
  <si>
    <t>地図情報システム保守</t>
  </si>
  <si>
    <t>土地使用料</t>
  </si>
  <si>
    <t>役場裏駐車場土地使用料</t>
  </si>
  <si>
    <t>カラーレーザープリンタリース料</t>
  </si>
  <si>
    <t>カラー印刷機リース料</t>
  </si>
  <si>
    <t>電算　使用許諾　財務会計業務（物品財産システム）</t>
  </si>
  <si>
    <t>清掃器具借上料</t>
  </si>
  <si>
    <t>テレビ共同受信施設使用料</t>
  </si>
  <si>
    <t>工事請負費</t>
  </si>
  <si>
    <t>新設改良工事費</t>
  </si>
  <si>
    <t>原材料費</t>
  </si>
  <si>
    <t>施設用原材料費</t>
  </si>
  <si>
    <t>町有地敷砂利外地</t>
  </si>
  <si>
    <t>緊急庁舎器具購入経費（実績平均ベース計上）</t>
  </si>
  <si>
    <t>事務機器購入費</t>
  </si>
  <si>
    <t>事務機器購入費　過去実績平均</t>
  </si>
  <si>
    <t>機械器具購入費</t>
  </si>
  <si>
    <t>分収交付金</t>
  </si>
  <si>
    <t>分収造林保護報酬交付金（見込み）</t>
  </si>
  <si>
    <t>公課費</t>
  </si>
  <si>
    <t>自動車重量税</t>
  </si>
  <si>
    <t>基金管理費</t>
  </si>
  <si>
    <t>積立金</t>
  </si>
  <si>
    <t>財政調整基金積立金</t>
  </si>
  <si>
    <t>減債基金積立金</t>
  </si>
  <si>
    <t>公共施設等整備基金積立金</t>
  </si>
  <si>
    <t>地域振興基金積立金</t>
  </si>
  <si>
    <t>企画総務費</t>
  </si>
  <si>
    <t>会計年度任用職員報酬</t>
  </si>
  <si>
    <t>地域振興課</t>
  </si>
  <si>
    <t>地域おこし協力隊報酬等（パートタイム）【特別交付税措置】</t>
  </si>
  <si>
    <t>　R2採用）(月額報酬200千円+活動手当80千円)×12月×3人</t>
  </si>
  <si>
    <t>　※活動手当は住居費・車両費・通信費</t>
  </si>
  <si>
    <t>職員:6人</t>
  </si>
  <si>
    <t>ボートピア協賛記念品（地場産品を活用）　一式　継続事業</t>
  </si>
  <si>
    <t>地域活性化（ＣＭ大賞等含む）推進事業協力者謝礼金</t>
  </si>
  <si>
    <t>まち・ひと・しごと創生総合戦略策定委員会出席者謝礼金</t>
  </si>
  <si>
    <t>移住定住促進事業</t>
  </si>
  <si>
    <t>　空き家等情報提供者謝礼　商品券1,000円×5件</t>
  </si>
  <si>
    <t>地域おこし協力隊活動費【特別交付税対象】</t>
  </si>
  <si>
    <t>各種記念品等</t>
  </si>
  <si>
    <t>陳情及び企業誘致推進活動等のＰＲ用地場産品代　</t>
  </si>
  <si>
    <t>　参考〕企業立地セミナー２回分その他飛び込み分</t>
  </si>
  <si>
    <t>地域活性化（広報・観光ＰＲ促進等）推進事業</t>
  </si>
  <si>
    <t>　参考〕ＣＭ大賞等参加者記念品類　まちづくり支援者など</t>
  </si>
  <si>
    <t>ふるさと納税返礼品</t>
  </si>
  <si>
    <t>各種会議に係る交通費等</t>
  </si>
  <si>
    <t>課長（県内）2,000円×4回（県外）2,400円×4回</t>
  </si>
  <si>
    <t>職員（県内）1,800円×2人×5回（県外）2,100円×2人×5回</t>
  </si>
  <si>
    <t>企業誘致推進活動</t>
  </si>
  <si>
    <t>みやぎ蔵王三源郷推進協議会　国際交流事業</t>
  </si>
  <si>
    <t>土地利用規制等対策交付金事業事務用品類　一式</t>
  </si>
  <si>
    <t>企業立地推進及びまちづくり推進事業関連消耗品</t>
  </si>
  <si>
    <t>各種調整業務</t>
  </si>
  <si>
    <t>起業兼移住定住サポートセンター</t>
  </si>
  <si>
    <t>　コピー代240千円＋その他消耗品160千円</t>
  </si>
  <si>
    <t>お試し移住施設関係消耗品</t>
  </si>
  <si>
    <t>ふるさと納税返礼品に係る消耗品</t>
  </si>
  <si>
    <t>起業兼移住定住サポートセンター（灯油・ガス）</t>
  </si>
  <si>
    <t>お試し移住施設（灯油・ガス）</t>
  </si>
  <si>
    <t>各種ふるさとづくり（広報・観光ＰＲ促進）推進事業等のお茶代</t>
  </si>
  <si>
    <t>各種打合せ</t>
  </si>
  <si>
    <t>お試し移住施設</t>
  </si>
  <si>
    <t>ふるさと納税返礼品貼付用シール印刷代</t>
  </si>
  <si>
    <t>お試し移住施設　8千円×12ヵ月</t>
  </si>
  <si>
    <t>企業立地セミナー等</t>
  </si>
  <si>
    <t>　切手代20,000円　インターネット通信費11,300円×12ヵ月</t>
  </si>
  <si>
    <t>移住定住促進事業　移住交流フェアに係るブース出展料</t>
  </si>
  <si>
    <t>起業兼移住定住サポートセンター火災保険料</t>
  </si>
  <si>
    <t>お試し移住施設火災保険料</t>
  </si>
  <si>
    <t>　①150,000千円×12％×（寄附金額の39.0％）</t>
  </si>
  <si>
    <t>　②150,000千円×13％×（寄附金額の20％）</t>
  </si>
  <si>
    <t>　③150,000千円×14％×（寄附金額の7％）</t>
  </si>
  <si>
    <t>　④150,000千円×15％×（寄附額の34.0％）</t>
  </si>
  <si>
    <t>　ふるさと納税寄附金受領証明書等発行関連費用</t>
  </si>
  <si>
    <t>ふるさと納税ワンストップ特例申請関連費用</t>
  </si>
  <si>
    <t>起業支援業務委託料</t>
  </si>
  <si>
    <t>まちづくり関連・企業誘致関連に係る高速道路・駐車場等使用料</t>
  </si>
  <si>
    <t>現地視察自動車借上げ料</t>
  </si>
  <si>
    <t>土地・建物等借上料</t>
  </si>
  <si>
    <t>起業兼移住定住サポートセンター賃借料</t>
  </si>
  <si>
    <t>　（建物10,000円＋土地63,750円）×12ヵ月</t>
  </si>
  <si>
    <t>お試し移住施設賃借料　土地・建物30,000円×12ヵ月</t>
  </si>
  <si>
    <t>全国山村振興連盟会費負担金</t>
  </si>
  <si>
    <t>地域活性化センター負担金</t>
  </si>
  <si>
    <t>公益財団法人宮城県国際化協会負担金</t>
  </si>
  <si>
    <t>ダム・発電関係市町村全国協議会負担金</t>
  </si>
  <si>
    <t>仙台市・川崎町広域行政連絡協議会負担金</t>
  </si>
  <si>
    <t>宮城・山形横断自動車国道建設促進同盟会負担金</t>
  </si>
  <si>
    <t>全国森林環境源税創設促進同盟会負担金</t>
  </si>
  <si>
    <t>釜房ダム整備促進連絡協議会負担金</t>
  </si>
  <si>
    <t>宮城県南サミット負担金</t>
  </si>
  <si>
    <t>水森人in釜房実行委員会助成金</t>
  </si>
  <si>
    <t>助成金・交付金等</t>
  </si>
  <si>
    <t>　引っ越し費用助成　　　上限100千円×5世帯</t>
  </si>
  <si>
    <t>　住宅修繕改修費用助成　上限150千円×5世帯</t>
  </si>
  <si>
    <t>　住宅取得費助成　　　　上限500千円×1世帯</t>
  </si>
  <si>
    <t>　住宅家賃料助成　　　　上限120千円×2世帯</t>
  </si>
  <si>
    <t>　クリーニング費用助成　上限100千円×5世帯</t>
  </si>
  <si>
    <t>広報費</t>
  </si>
  <si>
    <t>寄稿謝礼　</t>
  </si>
  <si>
    <t>広報作成に係る消耗品</t>
  </si>
  <si>
    <t>広報編集用ソフトライセンス料(InDesign・Illustrator・Photoshop等)</t>
  </si>
  <si>
    <t>日本広報協会費</t>
  </si>
  <si>
    <t>支所及び出張所費</t>
  </si>
  <si>
    <t>戸籍図書代（加除代含む）</t>
  </si>
  <si>
    <t>除草、除雪、トイレ用品等消耗品</t>
  </si>
  <si>
    <t>樹木管理委託料（剪定、施肥、消毒）</t>
  </si>
  <si>
    <t>事務機器保守料</t>
  </si>
  <si>
    <t>電算　機器保守　住基・印鑑</t>
  </si>
  <si>
    <t>NHK放送受信料</t>
  </si>
  <si>
    <t>電算　使用許諾　住民記録（印鑑・宛名）</t>
  </si>
  <si>
    <t>交通安全対策費</t>
  </si>
  <si>
    <t>交通安全指導員・年額報酬</t>
  </si>
  <si>
    <t>交通安全指導員・出場報酬</t>
  </si>
  <si>
    <t>交通安全研修等講師謝礼</t>
  </si>
  <si>
    <t>交通安全各県民大会参加者日当</t>
  </si>
  <si>
    <t>①交通安全県民大会②飲酒運転根絶県民大会③暴走族根絶県民大会</t>
  </si>
  <si>
    <t>推進対策(飲酒運転・高齢者等・シートベルト)用啓発品</t>
  </si>
  <si>
    <t>指導隊員装備品（合羽、防寒着、警防、反射ベスト等）</t>
  </si>
  <si>
    <t>春・夏・秋交通安全運動実施時のお茶代等</t>
  </si>
  <si>
    <t>ｶｰﾌﾞﾐﾗｰ等撤去・修繕費（１基）</t>
  </si>
  <si>
    <t>公用車修繕料　普通車（広報用）1台</t>
  </si>
  <si>
    <t>町村有自動車損害共済分担金　普通車（広報用）１台分</t>
  </si>
  <si>
    <t>高速道路通行料及び駐車場代</t>
  </si>
  <si>
    <t>交通安全施設工事（ｶｰﾌﾞﾐﾗｰ・区画線・ｶﾞｰﾄﾞﾚｰﾙ設置等）</t>
  </si>
  <si>
    <t>柴田地区交通指導隊連絡協議会</t>
  </si>
  <si>
    <t>防犯費</t>
  </si>
  <si>
    <t>防犯指導隊員・年額報酬</t>
  </si>
  <si>
    <t>隊長48,900円+副隊長43,500円+(班長33,800円×2人)</t>
  </si>
  <si>
    <t>＋(隊員32,400円×8人)内1人分は新入隊員分</t>
  </si>
  <si>
    <t>防犯指導隊員・出場報酬</t>
  </si>
  <si>
    <t>　全国地域安全運動宮城県大会</t>
  </si>
  <si>
    <t>防犯運動啓発用品及び防犯指導隊活動用消耗品</t>
  </si>
  <si>
    <t>防犯パトロール車整備代（普通車１台）</t>
  </si>
  <si>
    <t>防犯パトロール車自動車損害共済金</t>
  </si>
  <si>
    <t>維持補修工事費</t>
  </si>
  <si>
    <t>柴田地区暴力団追放対策協議会負担金</t>
  </si>
  <si>
    <t>宮城県防犯協会連合会負担金</t>
  </si>
  <si>
    <t>大河原地区防犯協会連合会負担金</t>
  </si>
  <si>
    <t>職員厚生費</t>
  </si>
  <si>
    <t>講師謝礼</t>
  </si>
  <si>
    <t>職員メンタルヘルス研修講師謝礼</t>
  </si>
  <si>
    <t>職員研修計画に基づく旅費</t>
  </si>
  <si>
    <t>新採用職員制服代</t>
  </si>
  <si>
    <t>新採用職員作業着代</t>
  </si>
  <si>
    <t>職員作業着代</t>
  </si>
  <si>
    <t>健康診査委託料</t>
  </si>
  <si>
    <t>職員各種研修受講料</t>
  </si>
  <si>
    <t>コミュニティセンター管理費</t>
  </si>
  <si>
    <t>裏丁・本荒町・中央・川内北川コミュニティセンター分</t>
  </si>
  <si>
    <t>公有建物災害共済保険料　4センター分</t>
  </si>
  <si>
    <t>ＮＨＫ放送受信料（14,545円×4施設）</t>
  </si>
  <si>
    <t>諸費</t>
  </si>
  <si>
    <t>消費生活相談員・日額報酬</t>
  </si>
  <si>
    <t>町民生活課</t>
  </si>
  <si>
    <t>自衛隊入隊記念品</t>
  </si>
  <si>
    <t>行政相談委員研修会</t>
  </si>
  <si>
    <t>保護司移動研修会2,100円×2日＋14,000円、2,400円×2日＋14,000円</t>
  </si>
  <si>
    <t>消費生活相談単行書籍</t>
  </si>
  <si>
    <t>消費生活相談啓発用品</t>
  </si>
  <si>
    <t>社会を明るくする運動啓蒙品</t>
  </si>
  <si>
    <t>消費生活相談他チラシ等印刷</t>
  </si>
  <si>
    <t>高速道路料金、駐車場使用料</t>
  </si>
  <si>
    <t>消費生活相談員一泊研修（富谷自治研修所）</t>
  </si>
  <si>
    <t>犯罪被害者支援ネットワーク賛助金</t>
  </si>
  <si>
    <t>船岡自衛隊協力会</t>
  </si>
  <si>
    <t>自衛隊家族会助成金</t>
  </si>
  <si>
    <t>婚姻支援事業助成金</t>
  </si>
  <si>
    <t>ふるさと基金事業費</t>
  </si>
  <si>
    <t>事務事業等補助金</t>
  </si>
  <si>
    <t>ふるさと基金積立金</t>
  </si>
  <si>
    <t>町民バス運行費</t>
  </si>
  <si>
    <t>バス運行に係る消耗品　一式</t>
  </si>
  <si>
    <t>・町民バス車両消耗品</t>
  </si>
  <si>
    <t>町民バス運営審議会及び地域公共交通会議等のお茶代</t>
  </si>
  <si>
    <t>通常整備</t>
  </si>
  <si>
    <t>バス停留所標識修理</t>
  </si>
  <si>
    <t>単年度分積算額　</t>
  </si>
  <si>
    <t>　燃料費高騰対応分</t>
  </si>
  <si>
    <t>税等還付金・還付加算金</t>
  </si>
  <si>
    <t>過年度分　バス乗車券の払戻金見込額</t>
  </si>
  <si>
    <t>情報推進費</t>
  </si>
  <si>
    <t>パソコン関連消耗品</t>
  </si>
  <si>
    <t>カラープリンタ交換部品（定着器ユニット×4・IBTユニット×4）</t>
  </si>
  <si>
    <t>OA機器等修繕費</t>
  </si>
  <si>
    <t>プリンタ廃棄手数料</t>
  </si>
  <si>
    <t>電算室空調機点検費</t>
  </si>
  <si>
    <t>光ファイバーケーブル保守料（一年間）</t>
  </si>
  <si>
    <t>　保守（ケーブル故障修理、巡回点検）</t>
  </si>
  <si>
    <t>　支障移転（支障移転に係る工事等）</t>
  </si>
  <si>
    <t>　加害復旧（加害復旧工事等）</t>
  </si>
  <si>
    <t>　災害復旧（災害復旧工事等）</t>
  </si>
  <si>
    <t>　予備（道路改良等に伴うケーブル延長の増など）保守経費の1％程度</t>
  </si>
  <si>
    <t>電算　機器保守　グループウェア機器</t>
  </si>
  <si>
    <t>　　　　　　　　二要素認証</t>
  </si>
  <si>
    <t>　　　　　　　　端末媒体・ログ管理</t>
  </si>
  <si>
    <t>　　　　　　　　ADサーバ機器</t>
  </si>
  <si>
    <t>インターネット用ネットワーク管理保守</t>
  </si>
  <si>
    <t>基幹系用PCシステムセットアップ　10台</t>
  </si>
  <si>
    <t>LGWAN機器保守</t>
  </si>
  <si>
    <t>敷地使用料</t>
  </si>
  <si>
    <t>管路使用料</t>
  </si>
  <si>
    <t>設備使用料(マンホール等)</t>
  </si>
  <si>
    <t>電算　使用許諾　グループウェア</t>
  </si>
  <si>
    <t>宮城県高度情報化推進協議会負担金</t>
  </si>
  <si>
    <t>共同電子申請サービス提供業務</t>
  </si>
  <si>
    <t>中間サーバー・プラットフォームに係る負担金</t>
  </si>
  <si>
    <t>宮城県自治体情報セキュリティクラウド運用負担金</t>
  </si>
  <si>
    <t>地方公共団体情報システム機構一般事業負担金</t>
  </si>
  <si>
    <t>地域活性化施設管理費</t>
  </si>
  <si>
    <t>徴税費</t>
  </si>
  <si>
    <t>税務総務費</t>
  </si>
  <si>
    <t>税務課</t>
  </si>
  <si>
    <t>職員:10人</t>
  </si>
  <si>
    <t>職員:5人</t>
  </si>
  <si>
    <t>会計年度任用職員給料　146,100円</t>
  </si>
  <si>
    <t>税務会議等（県外・内）</t>
  </si>
  <si>
    <t>デジカメインク・写真用紙代</t>
  </si>
  <si>
    <t>固定資産評価審査委員研修資料代</t>
  </si>
  <si>
    <t>追録代（総則・市町村税・固定資産税実務提要　ほか）</t>
  </si>
  <si>
    <t>税務課プリンタカートリッジ代　2個</t>
  </si>
  <si>
    <t>カラープリンターインク代　3個</t>
  </si>
  <si>
    <t>給与支払報告書総括表仕切用紙代</t>
  </si>
  <si>
    <t>申告受付カード用色紙代　3,500枚</t>
  </si>
  <si>
    <t>申告相談通知用用紙代　3,300枚</t>
  </si>
  <si>
    <t>その他事務用消耗品代（各種ファイル、レジスターロール紙代　等）　</t>
  </si>
  <si>
    <t>住民税業務用紙代</t>
  </si>
  <si>
    <t>　　〃（特徴センター処理分3,600枚）</t>
  </si>
  <si>
    <t>　　〃（納入書15,000枚）</t>
  </si>
  <si>
    <t>　　〃（再発行分）</t>
  </si>
  <si>
    <t>　　〃　　　　（再発行分）</t>
  </si>
  <si>
    <t>　　〃　　　　（年金特徴分500枚）</t>
  </si>
  <si>
    <t>　　〃（その他帳票）</t>
  </si>
  <si>
    <t>軽自動車税用紙代</t>
  </si>
  <si>
    <t>　　〃コンビニ（納税通知書4,550枚）</t>
  </si>
  <si>
    <t>　　〃　　　　（再発行用）</t>
  </si>
  <si>
    <t>固定資産税　コンビニ（納税通知書5,000通）</t>
  </si>
  <si>
    <t>　　〃　　　　　　　（課税明細書1,400通）</t>
  </si>
  <si>
    <t>　　　〃　　　　（再発行用納税通知書3枚1セット×200通）</t>
  </si>
  <si>
    <t>　　　〃　　　（再発行用課税明細書）1式</t>
  </si>
  <si>
    <t>　　　　〃　　用紙代　郵便振替用紙1,000枚</t>
  </si>
  <si>
    <t>各税納税通知用窓あき封筒代</t>
  </si>
  <si>
    <t>償却資産申告書用紙代</t>
  </si>
  <si>
    <t>給与所得の源泉徴収票共同印刷代</t>
  </si>
  <si>
    <t>事務機器修理代</t>
  </si>
  <si>
    <t>eLTAX用審査クライアント修繕料</t>
  </si>
  <si>
    <t>140円×50通、250円×300通，390円×1,000通</t>
  </si>
  <si>
    <t>年末調整関係書類の外部委託手数料</t>
  </si>
  <si>
    <t>確定申告書等関係書類の発送に係る手数料</t>
  </si>
  <si>
    <t>軽自動車車両情報提供手数料</t>
  </si>
  <si>
    <t>軽自動車検査情報システム情報提供料（対象予定車両3,300台）</t>
  </si>
  <si>
    <t>公図修正業務委託料（町内一円）</t>
  </si>
  <si>
    <t>電算　機器保守　各種税業務</t>
  </si>
  <si>
    <t>　　　一括処理　固定資産税</t>
  </si>
  <si>
    <t>　　　　　　　　住民税業務</t>
  </si>
  <si>
    <t>　　　　　　　　軽自動車税</t>
  </si>
  <si>
    <t>帳票作成　納税通知書</t>
  </si>
  <si>
    <t>軽自動車OSSJNKS対応一式(概算)</t>
  </si>
  <si>
    <t>eLTAX 電子申告サービス対応</t>
  </si>
  <si>
    <t>地方税共通納税システムに係るサービス利用料（ｅLTAX分）</t>
  </si>
  <si>
    <t>駐車料・高速代</t>
  </si>
  <si>
    <t>電算　使用許諾　個人住民税</t>
  </si>
  <si>
    <t>　　　　　　　　申告受付</t>
  </si>
  <si>
    <t>　　　　　　　　固定資産税</t>
  </si>
  <si>
    <t>　　　　　　　　固定資産税　共有者告知オプション</t>
  </si>
  <si>
    <t>　　　　　　　　家屋評価計算システム</t>
  </si>
  <si>
    <t>　　　　　　　　法人住民税</t>
  </si>
  <si>
    <t>　　　　　　　　電子申告・国税連携</t>
  </si>
  <si>
    <t>　　　　　　　　e-TAX</t>
  </si>
  <si>
    <t>　　　　　　　　共通納税システム</t>
  </si>
  <si>
    <t>大河原地区税務協議会負担金</t>
  </si>
  <si>
    <t>資産評価システム研究センター負担金</t>
  </si>
  <si>
    <t>宮城県軽自動車運営協議会負担金</t>
  </si>
  <si>
    <t>仙南法人会川崎支部助成金</t>
  </si>
  <si>
    <t>税等還付金</t>
  </si>
  <si>
    <t>課税更正・法人町民税の予定申告等による過誤納還付金及び返還金</t>
  </si>
  <si>
    <t>還付加算金</t>
  </si>
  <si>
    <t>過誤納還付金及び返還金に係る加算金（利息相当額）</t>
  </si>
  <si>
    <t>賦課徴収費</t>
  </si>
  <si>
    <t>図書等</t>
  </si>
  <si>
    <t>徴収事務追録代（徴収実務の要点　ほか）</t>
  </si>
  <si>
    <t>窓あき封筒代 （督促状用）　10,000枚</t>
  </si>
  <si>
    <t>窓口用封筒　2,000枚</t>
  </si>
  <si>
    <t>窓あき封筒代（口座振替済領収書用）2,000枚</t>
  </si>
  <si>
    <t>証明書発行用偽造防止用紙　12,500枚</t>
  </si>
  <si>
    <t>口座振替済通知書　1,500枚</t>
  </si>
  <si>
    <t>督促状・催告書</t>
  </si>
  <si>
    <t>再発行用（コンビニ用）</t>
  </si>
  <si>
    <t>その他用紙代</t>
  </si>
  <si>
    <t>コピー代3,500枚×5.1円×12ヵ月</t>
  </si>
  <si>
    <t>納付書</t>
  </si>
  <si>
    <t>プリンタ等事務機器修理代</t>
  </si>
  <si>
    <t>郵便振替手数料</t>
  </si>
  <si>
    <t>口座振替手数料</t>
  </si>
  <si>
    <t>調査手数料</t>
  </si>
  <si>
    <t>コンビニ収納事務手数料</t>
  </si>
  <si>
    <t>軽自動車税環境割徴収取扱費</t>
  </si>
  <si>
    <t>(1,056,000×5％)</t>
  </si>
  <si>
    <t>車検手数料</t>
  </si>
  <si>
    <t>DAIS手数料（預貯金差押え）</t>
  </si>
  <si>
    <t>公用車（エブリィワゴン）任意保険料</t>
  </si>
  <si>
    <t>電算　一括処理　収納業務</t>
  </si>
  <si>
    <t>駐車・高速代</t>
  </si>
  <si>
    <t>電算　使用許諾　収納・簡易納付書</t>
  </si>
  <si>
    <t>　　　　　　　　口座・会計</t>
  </si>
  <si>
    <t>　　　　　　　　コンビニ収納システム使用料</t>
  </si>
  <si>
    <t>ｲﾝﾀｰﾈｯﾄ公売ｼｽﾃﾑ利用料（1件分）</t>
  </si>
  <si>
    <t>ＰＣ他付属品等</t>
  </si>
  <si>
    <t>仙南地域広域行政事務組合負担金（総務費）</t>
  </si>
  <si>
    <t>徴税費負担金</t>
  </si>
  <si>
    <t>町納税貯蓄組合連合会補助金</t>
  </si>
  <si>
    <t>納税貯蓄組合奨励金納付件数割</t>
  </si>
  <si>
    <t>戸籍住民基本台帳費</t>
  </si>
  <si>
    <t>図書追録代</t>
  </si>
  <si>
    <t>運用支援料　住基ネット作業費用</t>
  </si>
  <si>
    <t>ＬＡＳＤＥＣ（地方自治情報センター契約分）全国町・字ファイル</t>
  </si>
  <si>
    <t>　ファイルメンテナンス　</t>
  </si>
  <si>
    <t>　　　　　　　　住基ネット機器</t>
  </si>
  <si>
    <t>　　　　　　　　中間ブリッジシステム</t>
  </si>
  <si>
    <t>　　　　　　　　印字システム保守</t>
  </si>
  <si>
    <t>戸籍システム副本対応作業</t>
  </si>
  <si>
    <t>　　　　　　　　住基ネット</t>
  </si>
  <si>
    <t>　　　　　　　　戸籍管理</t>
  </si>
  <si>
    <t>　　　　　　　　戸籍管理　副本管理システム</t>
  </si>
  <si>
    <t>　　　　　　　　団体内統合宛名システム</t>
  </si>
  <si>
    <t>　　　　　　　　ＤⅤオプション</t>
  </si>
  <si>
    <t>選挙費</t>
  </si>
  <si>
    <t>選挙管理委員会費</t>
  </si>
  <si>
    <t>選挙管理委員会委員・月額報酬</t>
  </si>
  <si>
    <t>選挙管理委員会</t>
  </si>
  <si>
    <t>定時登録作成業務　年４回　</t>
  </si>
  <si>
    <t>新有権者中央講座参加謝礼（2人）</t>
  </si>
  <si>
    <t>選挙管理委員会書記研修（市町村職員研修所）</t>
  </si>
  <si>
    <t>選挙管理委員会委員長交際費</t>
  </si>
  <si>
    <t>選管委員長交際費</t>
  </si>
  <si>
    <t>委員会運営に係る消耗品</t>
  </si>
  <si>
    <t>一般切手代</t>
  </si>
  <si>
    <t>明るい選挙推進協議会大会の駐車場借上料</t>
  </si>
  <si>
    <t>電算　使用許諾　選挙</t>
  </si>
  <si>
    <t>衆議院議員選挙執行費</t>
  </si>
  <si>
    <t>投票箱送致立会人報酬　2,000円×15投票所</t>
  </si>
  <si>
    <t>事務（フル）月額150,600円×１カ月</t>
  </si>
  <si>
    <t>投票事務従事者手当　30,000円×85人</t>
  </si>
  <si>
    <t>選挙事務時間外手当</t>
  </si>
  <si>
    <t>管理職員特別勤務手当</t>
  </si>
  <si>
    <t>書記長休日等出勤分　4,000円×150/100×4日</t>
  </si>
  <si>
    <t>各種報奨金・謝金等</t>
  </si>
  <si>
    <t>投票管理者打合せ出席謝礼　4,200円×15人</t>
  </si>
  <si>
    <t>選挙公報配布謝礼　4,200円×22人</t>
  </si>
  <si>
    <t>ポスター掲示板設置協力謝礼　3,000円×33ヵ所</t>
  </si>
  <si>
    <t>委員会委員費用弁償　5,000円×7回</t>
  </si>
  <si>
    <t>投票事務従事者旅費　14投票所</t>
  </si>
  <si>
    <t>啓発用横断幕（0.9m×10m）　45,000円×3本</t>
  </si>
  <si>
    <t>一般事務用品</t>
  </si>
  <si>
    <t>投開票用事務用品</t>
  </si>
  <si>
    <t>臨時啓発用品</t>
  </si>
  <si>
    <t>投票所賄い料　3,000円×1投票所</t>
  </si>
  <si>
    <t>投票所賄い料2,000円×14投票所</t>
  </si>
  <si>
    <t>開票の際お茶代　150円×100本</t>
  </si>
  <si>
    <t>投開票事務打合わせの際お茶代　150円×50本</t>
  </si>
  <si>
    <t>長3封筒印刷　1,000枚×24円</t>
  </si>
  <si>
    <t>角2封筒印刷　1,000円×27円</t>
  </si>
  <si>
    <t>入場券印刷（はがきタイプ　2,300枚＋転出者用100枚）</t>
  </si>
  <si>
    <t>啓発用チラシ印刷（3,500枚）</t>
  </si>
  <si>
    <t>氏名掲示物印刷（共同印刷）一式</t>
  </si>
  <si>
    <t>選挙公報郵送料（青根別荘地）</t>
  </si>
  <si>
    <t>臨時電話仮設料</t>
  </si>
  <si>
    <t>不在者投票郵送代　35通×672円</t>
  </si>
  <si>
    <t>入場券郵送代　63円×8,000通</t>
  </si>
  <si>
    <t>郵便切手代</t>
  </si>
  <si>
    <t>投票用紙計算機点検手数料　8,400円×6台</t>
  </si>
  <si>
    <t>各種業務委託料</t>
  </si>
  <si>
    <t>ポスター掲示板設置・撤去業務　61ヵ所</t>
  </si>
  <si>
    <t>個人演説会公営施設使用料</t>
  </si>
  <si>
    <t>ポスター掲示板借上料　6,000円×63枚</t>
  </si>
  <si>
    <t>選挙用備品購入費</t>
  </si>
  <si>
    <t>宮城県知事選挙執行費</t>
  </si>
  <si>
    <t>統計調査費</t>
  </si>
  <si>
    <t>統計調査総務費</t>
  </si>
  <si>
    <t>宮城県統計大会（仙台以北分）</t>
  </si>
  <si>
    <t>統計調査普及パンフレット代</t>
  </si>
  <si>
    <t>統計関連事業に係る高速代及び駐車料金</t>
  </si>
  <si>
    <t>宮城県統計協会市町村負担金</t>
  </si>
  <si>
    <t>統計調査員確保対策補助金</t>
  </si>
  <si>
    <t>統計調査員確保対策事業補助金</t>
  </si>
  <si>
    <t>指定統計調査費</t>
  </si>
  <si>
    <t>統計調査員・日額報酬</t>
  </si>
  <si>
    <t>各統計調査等事務用品</t>
  </si>
  <si>
    <t>各統計調査事務周知チラシ又はパンフレット印刷経費</t>
  </si>
  <si>
    <t>地籍調査費</t>
  </si>
  <si>
    <t>国土調査室</t>
  </si>
  <si>
    <t>時間外勤務手当（職員2人分）</t>
  </si>
  <si>
    <t>事務用品一式（地籍図シート・ファイル等）</t>
  </si>
  <si>
    <t>公用車自動車登録手数料印紙代（車検時）</t>
  </si>
  <si>
    <t>その他備品等修繕</t>
  </si>
  <si>
    <t>医薬材料費</t>
  </si>
  <si>
    <t>公用車車検手数料</t>
  </si>
  <si>
    <t>公図、都市計画図スキャニング代</t>
  </si>
  <si>
    <t>+公図2枚5,500円</t>
  </si>
  <si>
    <t>公用車自賠責保険料　1台</t>
  </si>
  <si>
    <t>地籍調査実施委員傷害保険料　（6ヵ月）</t>
  </si>
  <si>
    <t>一筆地調査立会者傷害保険料　（6ヵ月）</t>
  </si>
  <si>
    <t>ＤＧＰＳ動産保険料　</t>
  </si>
  <si>
    <t>測量委託料</t>
  </si>
  <si>
    <t>地籍図根三角点等測量業務委託一式</t>
  </si>
  <si>
    <t>川内字百尋山の一部区域</t>
  </si>
  <si>
    <t>C、F1、F2-1工程業務委託（地籍図根三角点、細部測量、</t>
  </si>
  <si>
    <t>一筆地測量）</t>
  </si>
  <si>
    <t>地籍調査業務委託料</t>
  </si>
  <si>
    <t>地籍調査事業一筆地調査業務委託一式</t>
  </si>
  <si>
    <t>F2-2、G、H工程業務委託（原図作成、複図作成、地積測定）</t>
  </si>
  <si>
    <t>過年度数値情報化</t>
  </si>
  <si>
    <t>地籍集成図作成業務委託</t>
  </si>
  <si>
    <t>電算機器保守料</t>
  </si>
  <si>
    <t>地籍調査支援システム保守料</t>
  </si>
  <si>
    <t>測量成果活用システム保守料</t>
  </si>
  <si>
    <t>高速代、駐車料等</t>
  </si>
  <si>
    <t>国土調査推進協議会（国・県）負担金</t>
  </si>
  <si>
    <t>公用車自動車重量税</t>
  </si>
  <si>
    <t>監査委員費</t>
  </si>
  <si>
    <t>監査委員・日額報酬</t>
  </si>
  <si>
    <t>県監査協議会関係</t>
  </si>
  <si>
    <t>仙南監査協議会関係</t>
  </si>
  <si>
    <t>全国監査委員会研修会</t>
  </si>
  <si>
    <t>仙南地方監査委員協議会研修会（1泊2日）</t>
  </si>
  <si>
    <t>全国監査委員全国大会（東京1泊2日）</t>
  </si>
  <si>
    <t>監査委員交際費</t>
  </si>
  <si>
    <t>香典代・花輪代・研修お土産代など</t>
  </si>
  <si>
    <t>法令加除（ぎょうせい）</t>
  </si>
  <si>
    <t>視察研修来庁の際 お茶代</t>
  </si>
  <si>
    <t>通信費</t>
  </si>
  <si>
    <t>通行料</t>
  </si>
  <si>
    <t>宮城県町村監査委員協議会負担金</t>
  </si>
  <si>
    <t>仙南地方町村監査委員協議会負担金</t>
  </si>
  <si>
    <t>民生費</t>
  </si>
  <si>
    <t>社会福祉費</t>
  </si>
  <si>
    <t>社会福祉総務費</t>
  </si>
  <si>
    <t>保健福祉課</t>
  </si>
  <si>
    <t>民生委員推薦会委員謝金</t>
  </si>
  <si>
    <t>社会福祉事業関連消耗品</t>
  </si>
  <si>
    <t>諸用紙印刷費</t>
  </si>
  <si>
    <t>視察研修等に係る高速道路使用料等</t>
  </si>
  <si>
    <t>川崎町社会福祉協議会補助金</t>
  </si>
  <si>
    <t>社会福祉協議会運営費補助金</t>
  </si>
  <si>
    <t>社協職員人件費等の一部</t>
  </si>
  <si>
    <t>補助金積算</t>
  </si>
  <si>
    <t>人件費：(給料＋手当＋社会保険・退職手当)×公的業務従事割合</t>
  </si>
  <si>
    <t>生活相談所運営経費</t>
  </si>
  <si>
    <t>生活安定資金事務費</t>
  </si>
  <si>
    <t>民生委員協議会事務費：284千円　町　123千円　社協　161千円</t>
  </si>
  <si>
    <t>福祉団体補助　母子福祉会　46千円　町　23千円　社協　23千円</t>
  </si>
  <si>
    <t>福祉団体補助　保護司会　54千円　町　54千円　社協　0千円</t>
  </si>
  <si>
    <t>扶助費</t>
  </si>
  <si>
    <t>行旅病人等扶助費</t>
  </si>
  <si>
    <t>旅費欠乏者移送費給付金</t>
  </si>
  <si>
    <t>繰出金</t>
  </si>
  <si>
    <t>保険基盤安定国民健康保険特別会計繰出金</t>
  </si>
  <si>
    <t>国民健康保険会計　保険基盤安定繰出金（保険税軽減分）</t>
  </si>
  <si>
    <t>国民健康保険会計　保険基盤安定繰出金（保険者支援分）</t>
  </si>
  <si>
    <t>職員給与費等国民健康保険特別会計繰出金</t>
  </si>
  <si>
    <t>国民健康保険運営協議会　人件費等の繰出</t>
  </si>
  <si>
    <t>　委員日額報酬分</t>
  </si>
  <si>
    <t>　委員費用弁償分</t>
  </si>
  <si>
    <t>助産費国民健康保険特別会計繰出金</t>
  </si>
  <si>
    <t>財政安定化支援事業国民健康保険会計繰出金</t>
  </si>
  <si>
    <t>財政安定化支援事業　国民健康保険特別会計繰出金（法定分）</t>
  </si>
  <si>
    <t>被保険者事務費国民健康保険会計繰出金</t>
  </si>
  <si>
    <t>国民健康保険特別会計　１款総務費経費＋６款保健事業費</t>
  </si>
  <si>
    <t>　　　　　　　　　－職員給与一般会計繰入金－督促手数料</t>
  </si>
  <si>
    <t>　　　　　　　　－特定健診負担金－特別交付金（保険者努力支援分）</t>
  </si>
  <si>
    <t>　　　　　　　　－特別交付金（特定健診補助金）－雑入</t>
  </si>
  <si>
    <t>国民年金事務費</t>
  </si>
  <si>
    <t>電算　機器保守　拠出年金等</t>
  </si>
  <si>
    <t>自動車借上料</t>
  </si>
  <si>
    <t>電算　使用許諾　国民年金</t>
  </si>
  <si>
    <t>老人福祉費</t>
  </si>
  <si>
    <t>職員:4人</t>
  </si>
  <si>
    <t>①養護老人ホーム入所判定委員会</t>
  </si>
  <si>
    <t>①敬老会事業用（用紙等）</t>
  </si>
  <si>
    <t>②一般事務費</t>
  </si>
  <si>
    <t>③各種法令追録代</t>
  </si>
  <si>
    <t>老人福祉事業各種会議</t>
  </si>
  <si>
    <t>②その他の老人福祉事業</t>
  </si>
  <si>
    <t>③有線電話　NTT84-6008　KDDI84-6008</t>
  </si>
  <si>
    <t>①緊急通報システム業務委託料</t>
  </si>
  <si>
    <t>③移送サービス事業</t>
  </si>
  <si>
    <t>【社会福祉協議会分】</t>
  </si>
  <si>
    <t>【民間分】</t>
  </si>
  <si>
    <t>駐車場・高速道路使用料</t>
  </si>
  <si>
    <t>電算　使用許諾　災害時要支援者台帳</t>
  </si>
  <si>
    <t>県後期高齢者医療広域連合負担金（共通経費）</t>
  </si>
  <si>
    <t>　　①均等割基準額</t>
  </si>
  <si>
    <t>　　②後期高齢者人口割基準額</t>
  </si>
  <si>
    <t>　　③人口割基準額</t>
  </si>
  <si>
    <t>医療給付費町負担金</t>
  </si>
  <si>
    <t>宮城県シルバー人材センター連合会　賛助会員会費</t>
  </si>
  <si>
    <t>①老人クラブ助成事業</t>
  </si>
  <si>
    <t>②敬老会開催事業</t>
  </si>
  <si>
    <t>③高齢者等移送用タクシー利用助成事業</t>
  </si>
  <si>
    <t>⑤川崎町シルバー人材センター運営事業補助金</t>
  </si>
  <si>
    <t>介護保険低所得者利用負担軽減事業費補助金</t>
  </si>
  <si>
    <t>介護保険低所得者利用負担軽減対策事業費見込額</t>
  </si>
  <si>
    <t>老人福祉各種研修会受講料</t>
  </si>
  <si>
    <t>老人保護措置費</t>
  </si>
  <si>
    <t>介護保険特別会計繰出金（介護給付費）</t>
  </si>
  <si>
    <t>介護保険特別会計繰出金（地域支援（介護予防）事業）</t>
  </si>
  <si>
    <t>地域支援事業（介護予防・日常生活支援総合事業）</t>
  </si>
  <si>
    <t>介護保険特別会計繰出金（地域支援（包括的支援等）事業）</t>
  </si>
  <si>
    <t>地域支援事業（包括的支援・任意事業）</t>
  </si>
  <si>
    <t>介護保険特別会計繰出金（職員給与費等）</t>
  </si>
  <si>
    <t>　地域包括支援センター職員　人件費の一部</t>
  </si>
  <si>
    <t>介護保険特別会計繰出金（事務費）</t>
  </si>
  <si>
    <t>介護保険特別会計事務費繰出金：事務費総額－事務費特定財源</t>
  </si>
  <si>
    <t>介護保険特別会計繰出金（介護保険料軽減強化）</t>
  </si>
  <si>
    <t>介護保険特別会計保険料軽減負担繰出金</t>
  </si>
  <si>
    <t>後期高齢者医療保険特別会計繰出金（事務費）</t>
  </si>
  <si>
    <t>後期高齢者事務費繰出金　</t>
  </si>
  <si>
    <t>後期高齢者医療保険特別会計（保険基盤安定）</t>
  </si>
  <si>
    <t>後期高齢者医療保険基盤安定繰出金</t>
  </si>
  <si>
    <t>障害福祉費</t>
  </si>
  <si>
    <t>身体障害者事務</t>
  </si>
  <si>
    <t>知的障害者事務</t>
  </si>
  <si>
    <t>精神障害者事務</t>
  </si>
  <si>
    <t>心身障害者医療医助成費</t>
  </si>
  <si>
    <t>川崎町身体しょうがい者福祉協会</t>
  </si>
  <si>
    <t>知的障害者業務</t>
  </si>
  <si>
    <t>追録代・図書代</t>
  </si>
  <si>
    <t>心身障害者医療費助成用</t>
  </si>
  <si>
    <t>心身障害者医療助成費</t>
  </si>
  <si>
    <t>川崎町成年後見制度利用支援事業補助金</t>
  </si>
  <si>
    <t>主治医意見書等作成手数料</t>
  </si>
  <si>
    <t>地域活動支援センター「仲間の家」管理運営業務委託料</t>
  </si>
  <si>
    <t>日中一時支援事業</t>
  </si>
  <si>
    <t>基幹相談支援センター事業　白石陽光園委託料2市7町人口割</t>
  </si>
  <si>
    <t>手話奉仕員養成事業委託料</t>
  </si>
  <si>
    <t>電算　機器保守　障がい福祉業務システム</t>
  </si>
  <si>
    <t>駐車料金</t>
  </si>
  <si>
    <t>電算　使用許諾　医療給付</t>
  </si>
  <si>
    <t>　　　　　　　　福祉事務支援</t>
  </si>
  <si>
    <t>仙南地域広域行政事務組合（民生費　障害福祉費）</t>
  </si>
  <si>
    <t>障害者自立支援法市町村審査会共同設置負担金</t>
  </si>
  <si>
    <t>宮城県身体障害者福祉協会仙南地方連絡協議会負担金</t>
  </si>
  <si>
    <t>しょうがい者連絡協議会運営補助金</t>
  </si>
  <si>
    <t>身体障害者自動車改造費</t>
  </si>
  <si>
    <t>障害者自動車運転免許取得費</t>
  </si>
  <si>
    <t>身体障害者日常生活用具給付費</t>
  </si>
  <si>
    <t>身体障害者補装具給付費</t>
  </si>
  <si>
    <t>身体障害者更生医療費</t>
  </si>
  <si>
    <t>身体障害者在宅酸素療法者酸素利用助成</t>
  </si>
  <si>
    <t>身体障害児補装具給付費</t>
  </si>
  <si>
    <t>心身障害者医療費助成</t>
  </si>
  <si>
    <t>育成医療費</t>
  </si>
  <si>
    <t>障害児通所給付費</t>
  </si>
  <si>
    <t>人工透析患者交通費助成費</t>
  </si>
  <si>
    <t>障害者自立支援給付費</t>
  </si>
  <si>
    <t>療養介護医療費</t>
  </si>
  <si>
    <t>健康福祉センター費</t>
  </si>
  <si>
    <t>川崎町医療福祉センター運営委員（福祉課分）報酬4,200円×6人×2回</t>
  </si>
  <si>
    <t>参考）条例上運営委員12人以内　保健福祉部会・病院事業部会あり</t>
  </si>
  <si>
    <t>施設修繕代　突発的な修繕</t>
  </si>
  <si>
    <t>座布団、カーテンクリーニング代　一式</t>
  </si>
  <si>
    <t>センター緑地維持管理業務協定に基づく作業賃金</t>
  </si>
  <si>
    <t>　　　　芝刈り、除草、追肥、落葉収集、水路清掃、剪定等</t>
  </si>
  <si>
    <t>コミュニティホールピアノ調律手数料</t>
  </si>
  <si>
    <t>公有建物災害共済分担金</t>
  </si>
  <si>
    <t>町有自動車任意保険共済分担金</t>
  </si>
  <si>
    <t>施設警備委託料</t>
  </si>
  <si>
    <t>休日・時間外案内受付業務委託料</t>
  </si>
  <si>
    <t>受水槽、源泉槽、グリストラップ清掃委託料</t>
  </si>
  <si>
    <t>温泉揚湯設備保守点検業務委託料</t>
  </si>
  <si>
    <t>消防設備保守点検業務委託料</t>
  </si>
  <si>
    <t>自家用電気工作物保安管理業務委託料　　</t>
  </si>
  <si>
    <t>機械設備運転・保守点検業務委託料</t>
  </si>
  <si>
    <t>空調設備フロン漏洩点検業務委託料</t>
  </si>
  <si>
    <t>医療福祉センター周辺環境整備（緑地管理）業務</t>
  </si>
  <si>
    <t>北川河川公園公衆トイレ汚水排水ポンプ槽清掃</t>
  </si>
  <si>
    <t>福祉センター定期調査報告業務委託（防火設備分）</t>
  </si>
  <si>
    <t>老朽化等による突発的な施設管理委託（ｼﾙﾊﾞｰ人材ｾﾝﾀｰ）</t>
  </si>
  <si>
    <t>医療福祉センターNHK受信料　</t>
  </si>
  <si>
    <t>長寿社会基金費</t>
  </si>
  <si>
    <t>長寿社会対策基金積立金</t>
  </si>
  <si>
    <t>児童福祉費</t>
  </si>
  <si>
    <t>児童福祉総務費</t>
  </si>
  <si>
    <t>県内（仙台市以北）及び交通費</t>
  </si>
  <si>
    <t>子ども医療</t>
  </si>
  <si>
    <t>母子福祉（受給者証）200枚×121円</t>
  </si>
  <si>
    <t>乳幼児（受給者証）500枚×54円</t>
  </si>
  <si>
    <t>封筒代</t>
  </si>
  <si>
    <t>　角2号（ソフトピンク）1,000部×32.4円</t>
  </si>
  <si>
    <t>　長形3号（ソフトピンクテープ付）5,000部×10.8円</t>
  </si>
  <si>
    <t>電算　機器保守　児童福祉システム（全体経費の20％）</t>
  </si>
  <si>
    <t>研修会等駐車料金</t>
  </si>
  <si>
    <t>電算　使用許諾　児童手当</t>
  </si>
  <si>
    <t>　　　　　　　　医療給付</t>
  </si>
  <si>
    <t>仙南地方母子寡婦福祉連合会負担金</t>
  </si>
  <si>
    <t>母子・父子家庭医療費</t>
  </si>
  <si>
    <t>過去3年間の実績を基に算定</t>
  </si>
  <si>
    <t>県事業分　外来（県1/2）</t>
  </si>
  <si>
    <t>県事業分　入院（県1/2）</t>
  </si>
  <si>
    <t>町単独事業分（食事療養費）</t>
  </si>
  <si>
    <t>誕生祝金支給費</t>
  </si>
  <si>
    <t>誕生祝金（第1子、第2子）　現金50,000円＋川崎町商品券50,000円</t>
  </si>
  <si>
    <t>乳幼児応援助成券支給費</t>
  </si>
  <si>
    <t>小学校入学祝金支給費</t>
  </si>
  <si>
    <t>子ども医療費</t>
  </si>
  <si>
    <t>県対象　外来・入院　小学校就学前まで　（県1/2）</t>
  </si>
  <si>
    <t>町単独　外来・入院・食事半額　中学校修了から高校卒業まで</t>
  </si>
  <si>
    <t>養育医療費</t>
  </si>
  <si>
    <t>貸付金</t>
  </si>
  <si>
    <t>母子・父子家庭福祉貸付金</t>
  </si>
  <si>
    <t>補助金等返還金（国費）</t>
  </si>
  <si>
    <t>国庫返還金</t>
  </si>
  <si>
    <t>県費返還金</t>
  </si>
  <si>
    <t>衛生費</t>
  </si>
  <si>
    <t>保健衛生費</t>
  </si>
  <si>
    <t>保健衛生総務費</t>
  </si>
  <si>
    <t>※公衛連研修（宿泊・日帰り隔年実施）</t>
  </si>
  <si>
    <t>参考図書代（環境・衛生関係）</t>
  </si>
  <si>
    <t>狂犬病予防（手袋・鎖・捕獲用餌代）</t>
  </si>
  <si>
    <t>　　〃　　（事務用品代）</t>
  </si>
  <si>
    <t>高速道路料金</t>
  </si>
  <si>
    <t>川崎町公衆衛生組合助成金</t>
  </si>
  <si>
    <t>看護師等奨学資金貸付金</t>
  </si>
  <si>
    <t>保健指導費</t>
  </si>
  <si>
    <t>職員:7人</t>
  </si>
  <si>
    <t>歯科衛生士（1名分）　</t>
  </si>
  <si>
    <t>【新型コロナウイルスワクチン予防接種事業】</t>
  </si>
  <si>
    <t>歯科衛生士（1名分）</t>
  </si>
  <si>
    <t>会計年度任用職員時間外勤務手当</t>
  </si>
  <si>
    <t>会計年度任用職員共済費</t>
  </si>
  <si>
    <t>保健協力員等謝金</t>
  </si>
  <si>
    <t>健康推進員活動分</t>
  </si>
  <si>
    <t>（県内）課長、職員</t>
  </si>
  <si>
    <t>（県外）健康推進員視察研修随行職員+バス運転手旅費</t>
  </si>
  <si>
    <t>法規追録代</t>
  </si>
  <si>
    <t>コピー料金　</t>
  </si>
  <si>
    <t>健康推進員活動事務用品</t>
  </si>
  <si>
    <t>診察室カーテン等修繕費</t>
  </si>
  <si>
    <t>歯科休日当番医制事業に係る勤務医等賠償責任保険料</t>
  </si>
  <si>
    <t>在宅当番医制事業委託金</t>
  </si>
  <si>
    <t>歯科休日当番医制事業委託金</t>
  </si>
  <si>
    <t>駐車料金等</t>
  </si>
  <si>
    <t>仙南地方保健師協議会負担金</t>
  </si>
  <si>
    <t>宮城県栄養士設置市町村連絡協議会負担金</t>
  </si>
  <si>
    <t>病院群輪番制事業負担金（仙南地域医療対策委員会）</t>
  </si>
  <si>
    <t>仙南地域医療対策委員会市町負担金</t>
  </si>
  <si>
    <t>宮城ハンセン協会負担金</t>
  </si>
  <si>
    <t>宮城県精神保健福祉協会会費</t>
  </si>
  <si>
    <t>仙南地域初期救急医療協議会会費</t>
  </si>
  <si>
    <t>食生活改善推進事業運営補助金</t>
  </si>
  <si>
    <t>健康づくり推進事業補助金</t>
  </si>
  <si>
    <t>予防費</t>
  </si>
  <si>
    <t>各種教室・相談等講師謝礼</t>
  </si>
  <si>
    <t>食育推進協働事業　補助員（食改）</t>
  </si>
  <si>
    <t>各種検診嘱託医・謝礼</t>
  </si>
  <si>
    <t>地域母子保健事業研修（県外）</t>
  </si>
  <si>
    <t>市町村保健活動・政策形成中央研修会（県外）</t>
  </si>
  <si>
    <t>生活習慣病予防事業推進研修（県外）</t>
  </si>
  <si>
    <t>新型コロナウイルス等感染症予防対策用消耗品代（手袋、ガウン、</t>
  </si>
  <si>
    <t>手指消毒アルコール、ハンドソープ、サージカルマスク　他）</t>
  </si>
  <si>
    <t>広報用品等　実績ベース採用（献血事業）</t>
  </si>
  <si>
    <t>乳幼児健診用消耗品</t>
  </si>
  <si>
    <t>調理実習用消耗品（洗剤、廃油処理剤等）</t>
  </si>
  <si>
    <t>疾病対策普及啓発消耗品</t>
  </si>
  <si>
    <t>住民健診の際配布用ミネラルウォーター（熱中症対策）2,000本</t>
  </si>
  <si>
    <t>住民健診受診率向上対策消耗品</t>
  </si>
  <si>
    <t>訪問指導用事務用品、ユニフォーム等</t>
  </si>
  <si>
    <t>（高齢者保健事業と介護予防の一体的実施事業）</t>
  </si>
  <si>
    <t>・補助事業に係る消耗品（コピー用紙、プリンタトナー、ファイル他）</t>
  </si>
  <si>
    <t>（健康増進事業）</t>
  </si>
  <si>
    <t>食育実践地域活動支援（学童期の食育推進含む）</t>
  </si>
  <si>
    <t>（指導用冊子）</t>
  </si>
  <si>
    <t>①母子保健事業（母子健康手帳、子どもノート、発達障害パンフレット</t>
  </si>
  <si>
    <t>、祖父母手帳　他）</t>
  </si>
  <si>
    <t>③各種健（検）診事業</t>
  </si>
  <si>
    <t>④予防接種事業（必携、ガイドライン、予防接種と子どもの健康　他）</t>
  </si>
  <si>
    <t>⑤生活習慣病予防事業（糖尿病ノート　他）</t>
  </si>
  <si>
    <t>子育て世代包括支援センター用一般事務用品</t>
  </si>
  <si>
    <t>3歳6ヵ月児健診視力検査用教材（アイマスク、ランドルト環）　</t>
  </si>
  <si>
    <t>（健診事業分）</t>
  </si>
  <si>
    <t>保健備品等修理代</t>
  </si>
  <si>
    <t>賄材料費</t>
  </si>
  <si>
    <t>働き盛り世代への食育推進（乳幼児・小中学生の保護者）　</t>
  </si>
  <si>
    <t>（健康増進補助事業）重点：生活習慣病予防</t>
  </si>
  <si>
    <t>乳幼児健診用医薬材料代（1歳6ヵ月、2歳6ヵ月歯科、3歳6ヵ月）</t>
  </si>
  <si>
    <t>　歯ブラシ、歯磨き粉、プラークテスター、ミルトン　他</t>
  </si>
  <si>
    <t>フッ化物洗口事業用医薬材料代（こども園、富岡幼稚園）　</t>
  </si>
  <si>
    <t>学校歯科保健事業指導用衛生材料代（歯ブラシ、咀嚼力判定ガム　他）</t>
  </si>
  <si>
    <t>新型コロナウイルス・インフルエンザ等の感染症予防対策用医薬材料代</t>
  </si>
  <si>
    <t>災害時等救急物品（ガーゼ、消毒薬、医薬品　等）</t>
  </si>
  <si>
    <t>（補助事業）</t>
  </si>
  <si>
    <t>各種健（検）診受診票通知郵送代</t>
  </si>
  <si>
    <t>対象者への受診券等郵郵送代</t>
  </si>
  <si>
    <t>通話料、機器借上料</t>
  </si>
  <si>
    <t>保健機器（体重計等）検査代</t>
  </si>
  <si>
    <t>保健事業保険料</t>
  </si>
  <si>
    <t>児童精神発達検査及び療育支援事業委託（巡回コンサルテーション）</t>
  </si>
  <si>
    <t>電算　機器保守　健康管理機器</t>
  </si>
  <si>
    <t>　　　一括処理　健康管理</t>
  </si>
  <si>
    <t>・ＫＤＢシステムバージョンアップ費用</t>
  </si>
  <si>
    <t>インフルエンザ予防接種費用助成事業（町内医療機関、現物給付分）</t>
  </si>
  <si>
    <t>　①生後6ヵ月～12歳まで　　8,000円（2回分）×300人</t>
  </si>
  <si>
    <t>　②13歳～15歳　　4,500円（1回分上限）×95人</t>
  </si>
  <si>
    <t>住民健康診査委託料（39歳以下）</t>
  </si>
  <si>
    <t>（健康増進事業として）</t>
  </si>
  <si>
    <t>成人歯科健診（18歳～74歳）</t>
  </si>
  <si>
    <t>②住民健診会場での実施分委託（300人）</t>
  </si>
  <si>
    <t>町国保（40歳～64歳）対象人間ドック事業（がん・生活習慣病健診）</t>
  </si>
  <si>
    <t>頸部超音波・血管内皮機能検査（ＦＭＤ）二次検診</t>
  </si>
  <si>
    <t>・抗体検査及び予防接種費用</t>
  </si>
  <si>
    <t>駐車料等　</t>
  </si>
  <si>
    <t>高速道路等通行料　</t>
  </si>
  <si>
    <t>電算　使用許諾　健康管理業務</t>
  </si>
  <si>
    <t>　　　　　　　　母子保健副本登録オプション</t>
  </si>
  <si>
    <t>保健指導用備品</t>
  </si>
  <si>
    <t>乳幼児健診設置玩具及び収納庫</t>
  </si>
  <si>
    <t>子育て世代包括支援センター用備品</t>
  </si>
  <si>
    <t>・保健指導用備品</t>
  </si>
  <si>
    <t>図書購入費</t>
  </si>
  <si>
    <t>衛生行政六法</t>
  </si>
  <si>
    <t>医学辞書</t>
  </si>
  <si>
    <t>インフルエンザ予防接種助成事業（町外医療機関、償還払い分）</t>
  </si>
  <si>
    <t>医療用ウィッグ・補正具購入助成金（がん患者）</t>
  </si>
  <si>
    <t>医療用ウィッグ限度額3万円、乳房補正具限度額右・左側それぞれ2万円</t>
  </si>
  <si>
    <t>償還払い（見込み）　10,000円</t>
  </si>
  <si>
    <t>環境衛生費</t>
  </si>
  <si>
    <t>参考図書代（防疫関係）</t>
  </si>
  <si>
    <t>環境美化指導員作業着代</t>
  </si>
  <si>
    <t>不法投棄現場用品代</t>
  </si>
  <si>
    <t>環境美化指導車タイヤ代</t>
  </si>
  <si>
    <t>追録代（墓地埋葬実務便覧）</t>
  </si>
  <si>
    <t>　地区一斉清掃及びごみ集塵箱清掃、不法投棄物回収</t>
  </si>
  <si>
    <t>放射能測定室関連消耗品代</t>
  </si>
  <si>
    <t>　プリンタートナー、蒸留水、プラ袋、作業着、マスク等</t>
  </si>
  <si>
    <t>環境美化指導車車検整備料(隔年)</t>
  </si>
  <si>
    <t>環境美化指導車任意保険料</t>
  </si>
  <si>
    <t>春の一斉清掃ごみ分別</t>
  </si>
  <si>
    <t>古着等回収業務</t>
  </si>
  <si>
    <t>食品放射能測定システム保守</t>
  </si>
  <si>
    <t>事業用原材料費</t>
  </si>
  <si>
    <t>仙南地域広域行政事務組合負担金</t>
  </si>
  <si>
    <t>川崎斎苑負担金</t>
  </si>
  <si>
    <t>釜房ダム貯水池湖沼水質保全対策協議会負金</t>
  </si>
  <si>
    <t>宮城県合併処理浄化槽普及促進協議会負担金</t>
  </si>
  <si>
    <t>騒音・振動・悪臭担当者研修会負担金</t>
  </si>
  <si>
    <t>広瀬名取川漁業協同組合活動支援負担金</t>
  </si>
  <si>
    <t>合併処理浄化槽設置整備事業補助金</t>
  </si>
  <si>
    <t>飲料水安定確保対策事業補助金（補助率2/3　限度額100万円）</t>
  </si>
  <si>
    <t>　補助対象工事　井戸ボーリング及び設備工事、水質検査</t>
  </si>
  <si>
    <t>環境美化指導車重量税（隔年）</t>
  </si>
  <si>
    <t>清掃費</t>
  </si>
  <si>
    <t>じん芥処理費</t>
  </si>
  <si>
    <t>ごみ集積所謝礼金</t>
  </si>
  <si>
    <t>参考図書代</t>
  </si>
  <si>
    <t>その他（ゴム手袋ほか）</t>
  </si>
  <si>
    <t>公用車車輌消耗品代　エンジンオイル代等</t>
  </si>
  <si>
    <t>作業着代</t>
  </si>
  <si>
    <t>ごみ収集カレンダー代</t>
  </si>
  <si>
    <t>　４色カラー420mm×594mm　3,700枚</t>
  </si>
  <si>
    <t>ごみ分別指導車修繕料</t>
  </si>
  <si>
    <t>ごみ分別指導車車検整備料（隔年）</t>
  </si>
  <si>
    <t>粗大ゴミ処理手数料（130円/10㎏）</t>
  </si>
  <si>
    <t>ごみ分別指導車任意保険料</t>
  </si>
  <si>
    <t>ごみ収集委託料</t>
  </si>
  <si>
    <t>家庭ごみ収集運搬業務委託①・②</t>
  </si>
  <si>
    <t>家庭ごみ分別指導業務委託料</t>
  </si>
  <si>
    <t>仙南クリーンセンター負担金</t>
  </si>
  <si>
    <t>仙南リサイクルセンター負担金</t>
  </si>
  <si>
    <t>仙南最終処分場負担金</t>
  </si>
  <si>
    <t>動物焼却施設負担金</t>
  </si>
  <si>
    <t>ごみ分別指導車重量税（隔年）</t>
  </si>
  <si>
    <t>し尿処理費</t>
  </si>
  <si>
    <t>し尿汲取券売捌謝礼金</t>
  </si>
  <si>
    <t>汲取料</t>
  </si>
  <si>
    <t>し尿収集運搬手数料</t>
  </si>
  <si>
    <t>　年間汲取見込料（生し尿）1,800kL</t>
  </si>
  <si>
    <t>角田衛生センターし尿処理施設・柴田衛生センター処理負担分</t>
  </si>
  <si>
    <t>病院費</t>
  </si>
  <si>
    <t>病院事業企業債利子負担金</t>
  </si>
  <si>
    <t>不採算地区病院運営負担金</t>
  </si>
  <si>
    <t>病院事業会計救急医療負担金</t>
  </si>
  <si>
    <t>救急医療にかかる医師等の待機人件費＋（救急病床数×入院単価）</t>
  </si>
  <si>
    <t>病院事業会計基礎年金公的負担金</t>
  </si>
  <si>
    <t>病院会計研究研修費負担金</t>
  </si>
  <si>
    <t>医師及び看護師等の研究研修費の1/2</t>
  </si>
  <si>
    <t>保健衛生行政事務負担金</t>
  </si>
  <si>
    <t>医師等派遣に係る理論費用－医師等派遣に係る収益</t>
  </si>
  <si>
    <t>追加費用負担金</t>
  </si>
  <si>
    <t>共済組合負担金追加費用の一部</t>
  </si>
  <si>
    <t>　（前年度決算調査時職員数－法施行日職員数27人×1.1）</t>
  </si>
  <si>
    <t>児童手当負担金</t>
  </si>
  <si>
    <t>公営企業職員に係る児童手当に要する経費の一部</t>
  </si>
  <si>
    <t>　0歳以上3歳未満　児童一人当たり月額7千円を除いた額</t>
  </si>
  <si>
    <t>リハビリテーション医療費負担金</t>
  </si>
  <si>
    <t>　リハビリテーション経費－リハビリテーション収益</t>
  </si>
  <si>
    <t>医師確保対策経費負担金</t>
  </si>
  <si>
    <t>医師の派遣を受けるための経費</t>
  </si>
  <si>
    <t>投資及び出資金</t>
  </si>
  <si>
    <t>病院事業建設改良出資金</t>
  </si>
  <si>
    <t>上水道費</t>
  </si>
  <si>
    <t>上水道事業企業債元金負担金</t>
  </si>
  <si>
    <t>統合水道(旧簡易水道)元金償還金の1/2　</t>
  </si>
  <si>
    <t>上水道事業企業債利子負担金</t>
  </si>
  <si>
    <t>総合水道(旧簡易水道)利子償還金</t>
  </si>
  <si>
    <t>上水道事業会計高料金対策負担金</t>
  </si>
  <si>
    <t>釜房ダム水質保全対策事業費</t>
  </si>
  <si>
    <t>釜房ダム水質保全対策基金積立金</t>
  </si>
  <si>
    <t>労働費</t>
  </si>
  <si>
    <t>労働諸費</t>
  </si>
  <si>
    <t>各種法令外負担金</t>
  </si>
  <si>
    <t>一般社団法人　全国労働保険事務組合連合会宮城支部負担金</t>
  </si>
  <si>
    <t>仙南地域職業訓練協会負担金　</t>
  </si>
  <si>
    <t>農林水産業費</t>
  </si>
  <si>
    <t>農業費</t>
  </si>
  <si>
    <t>農業委員会費</t>
  </si>
  <si>
    <t>農業委員・月額報酬</t>
  </si>
  <si>
    <t>農林課</t>
  </si>
  <si>
    <t>農業委員研修会　講師謝礼等</t>
  </si>
  <si>
    <t>各種研修会（宮城県研修会・仙南研修会・宮城県農業委員会大会・他）</t>
  </si>
  <si>
    <t>現地調査費用弁償（非農地証明等）</t>
  </si>
  <si>
    <t>農業委員会会長交際費</t>
  </si>
  <si>
    <t>会長交際費</t>
  </si>
  <si>
    <t>改正農地法等書籍購入代</t>
  </si>
  <si>
    <t>遊休農地調査用消耗品代　トナー・インク・ロール紙</t>
  </si>
  <si>
    <t>委員用参考書籍代</t>
  </si>
  <si>
    <t>研修会等参加資料代</t>
  </si>
  <si>
    <t>各種研修に係るバス燃料代</t>
  </si>
  <si>
    <t>各種会議等お茶代</t>
  </si>
  <si>
    <t>法令事務（農地法第3条・4条・5条，基盤法等関係：各申請農家）</t>
  </si>
  <si>
    <t>農業行政システム機器保守</t>
  </si>
  <si>
    <t>高速代・駐車料金等</t>
  </si>
  <si>
    <t>仙南地方農業委員会連合会会費</t>
  </si>
  <si>
    <t>農業総務費</t>
  </si>
  <si>
    <t>農政審議会委員・日額報酬</t>
  </si>
  <si>
    <t>農業振興業務、土地改良推進業務等</t>
  </si>
  <si>
    <t>　1,972円/h(平均)×8h/月×6人×12ヵ月≒1,130千円</t>
  </si>
  <si>
    <t>農業技術指導員社会保険料等（健保・厚年・労災保険・雇用保険）</t>
  </si>
  <si>
    <t>図書購入代（農地六法他）</t>
  </si>
  <si>
    <t>会議等お茶代</t>
  </si>
  <si>
    <t>切手代</t>
  </si>
  <si>
    <t>公益社団法人みやぎ農業振興公社原種苗事業負担金</t>
  </si>
  <si>
    <t>宮城県青果物価格安定基金協会負担金</t>
  </si>
  <si>
    <t>仙南地区農業用廃プラスチック適正処理推進協議会負担金</t>
  </si>
  <si>
    <t>　　推進事業負担金：平均割10,000円＋農家戸数割12,800円</t>
  </si>
  <si>
    <t>農業振興費</t>
  </si>
  <si>
    <t>鳥獣被害対策実施隊報酬</t>
  </si>
  <si>
    <t>鳥獣被害対策実施隊　年額報酬</t>
  </si>
  <si>
    <t>　隊長　年額60,000円</t>
  </si>
  <si>
    <t>　副隊長・班長　年額40,000円×5名＝200,000円</t>
  </si>
  <si>
    <t>　隊員　年額20,000円×54名＝1,080,000円</t>
  </si>
  <si>
    <t>担い手農業者研修会講師謝礼</t>
  </si>
  <si>
    <t>放射能測定農作物拠出者謝礼（米・大豆・そば）</t>
  </si>
  <si>
    <t>農業支援等に係る消耗品</t>
  </si>
  <si>
    <t>有害鳥獣処理施設等消耗品</t>
  </si>
  <si>
    <t>「技の匠」まるごとフェスティバルガス代</t>
  </si>
  <si>
    <t>振興作物開発事業に係る出荷用ラベル等作成</t>
  </si>
  <si>
    <t>「技の匠」まるごとフェスティバルPRポスター印刷代（50枚）</t>
  </si>
  <si>
    <t>「技の匠」まるごとフェスティバル新聞折込チラシ印刷代（2,500枚）</t>
  </si>
  <si>
    <t>「技の匠」まるごとフェスティバル試食用材料代</t>
  </si>
  <si>
    <t>切手代等</t>
  </si>
  <si>
    <t>「技の匠」まるごとフェスティバル広告料</t>
  </si>
  <si>
    <t>「技の匠」まるごとフェスティバル食品営業許可（仮設）申請手数料</t>
  </si>
  <si>
    <t>「技の匠」まるごとフェスティバル腸内細菌検査手数料</t>
  </si>
  <si>
    <t>「技の匠」ぐるりもっけの会視察研修高速代</t>
  </si>
  <si>
    <t>すずらん農園敷地借上料</t>
  </si>
  <si>
    <t>「技の匠」まるごとフェスティバル音響設備借上げ代</t>
  </si>
  <si>
    <t>水土里情報システム利用料</t>
  </si>
  <si>
    <t>すずらん農園施設用資材</t>
  </si>
  <si>
    <t>農作物病害虫防除協議会負担金</t>
  </si>
  <si>
    <t>農業経営基盤強化資金利子補給事業補助金</t>
  </si>
  <si>
    <t>　利子補給(農業者1名、融資2件）</t>
  </si>
  <si>
    <t>H29年農業災害対策緊急資金利子補給事業補助金</t>
  </si>
  <si>
    <t>かわさき「技の匠」ぐるりもっけの会運営費補助金</t>
  </si>
  <si>
    <t>農業次世代人材投資事業補助金</t>
  </si>
  <si>
    <t>狩猟免許取得等支援事業補助金</t>
  </si>
  <si>
    <t>　新規狩猟免許取得手数料　17,900円×5人＝89,500円</t>
  </si>
  <si>
    <t>　狩猟税及び手数料　第一種(銃器)18,300円×6人＝109,800円</t>
  </si>
  <si>
    <t>　　　　　　　　　　わな10,000円×10人＝100,000円</t>
  </si>
  <si>
    <t>中山間地域等直接支払交付金事業交付金</t>
  </si>
  <si>
    <t>有害鳥獣防止施設助成事業補助金</t>
  </si>
  <si>
    <t>鳥獣害広域対策事業負担金</t>
  </si>
  <si>
    <t>鳥獣被害防止緊急捕獲活動交付金</t>
  </si>
  <si>
    <t>かわさき産業フェスティバル助成金</t>
  </si>
  <si>
    <t>川崎町認定農業者連絡協議会助成金</t>
  </si>
  <si>
    <t>園芸特産振興事業補助金　※ブロッコリー、たまねぎ</t>
  </si>
  <si>
    <t>　種苗・資材費助成　50,000円×10人＝500,000円</t>
  </si>
  <si>
    <t>園芸作物実証事業助成金</t>
  </si>
  <si>
    <t>　種苗・資材費助成　300,000円×5品種＝1,500,000円</t>
  </si>
  <si>
    <t>　機械購入助成　500,000円×3機＝1,500,000円</t>
  </si>
  <si>
    <t>農業用ハウス施設設置事業補助金</t>
  </si>
  <si>
    <t>すずらん農園管理運営補助金</t>
  </si>
  <si>
    <t>農業振興対策基金積立金</t>
  </si>
  <si>
    <t>畜産業費</t>
  </si>
  <si>
    <t>口蹄疫・高病原性鳥インフルエンザ・豚熱　緊急防除対策用消石灰代</t>
  </si>
  <si>
    <t>一時保管汚染牧草等集積用地使用料（畑）</t>
  </si>
  <si>
    <t>仙南地域畜産振興協議会負担金</t>
  </si>
  <si>
    <t>宮城県畜産協会負担金</t>
  </si>
  <si>
    <t>川崎町家畜自衛防疫推進事業助成金</t>
  </si>
  <si>
    <t>　牛アカバネ病予防接種助成　2,100円×550頭×1/2＝577,500円</t>
  </si>
  <si>
    <t>　牛炭疽病予防接種助成　640円×375頭×1/2＝120,000円</t>
  </si>
  <si>
    <t>川崎町優良繁殖牛生産推進事業助成金</t>
  </si>
  <si>
    <t>　受精卵移植　60,000円×30頭×1/3＝600,000円</t>
  </si>
  <si>
    <t>　人工授精　9,000円×200頭×1/3＝600,000円</t>
  </si>
  <si>
    <t>農地費</t>
  </si>
  <si>
    <t>先進地視察研修講師謝金</t>
  </si>
  <si>
    <t>長靴、建築物価土木コスト情報図書代、事務用品類　実績ベース</t>
  </si>
  <si>
    <t>燃料代</t>
  </si>
  <si>
    <t>（農道照明灯及び上楯城等電気代）</t>
  </si>
  <si>
    <t>施設及び機械等修繕　例年規模で試算</t>
  </si>
  <si>
    <t>公用車修理代　例年規模</t>
  </si>
  <si>
    <t>し尿汲取料等実績ベース</t>
  </si>
  <si>
    <t>公用車任意保険料(軽)宮城581す619ハスラー</t>
  </si>
  <si>
    <t>測量・設計・監理委託料</t>
  </si>
  <si>
    <t>町単独調査設計業務</t>
  </si>
  <si>
    <t>積算システム保守料</t>
  </si>
  <si>
    <t>高速代等</t>
  </si>
  <si>
    <t>建設機械借上料</t>
  </si>
  <si>
    <t>農業用施設補修の重機借上げ等　</t>
  </si>
  <si>
    <t>町単独農道補修工事</t>
  </si>
  <si>
    <t>町単独水路補修工事</t>
  </si>
  <si>
    <t>農業用施設改修の資材代（農道敷砂利・側溝修繕）</t>
  </si>
  <si>
    <t>阿武隈川水系利水委員会費</t>
  </si>
  <si>
    <t>全国中山間地域振興対策協議会会費</t>
  </si>
  <si>
    <t>中山間地域活性化推進協議会負担金</t>
  </si>
  <si>
    <t>土地連一般賦課金</t>
  </si>
  <si>
    <t>農道台帳管理特別賦課金</t>
  </si>
  <si>
    <t>ほ場整備ＧＩＳ操作研修受講料</t>
  </si>
  <si>
    <t>県営事業負担金</t>
  </si>
  <si>
    <t>前川地区中山間地域総合整備事業</t>
  </si>
  <si>
    <t>古関地区農業競争力強化基盤整備事業</t>
  </si>
  <si>
    <t>小沢地区農業競争力強化基盤整備事業</t>
  </si>
  <si>
    <t>川崎町土地改良区運営補助金</t>
  </si>
  <si>
    <t>ふるさと景観保全推進事業補助金</t>
  </si>
  <si>
    <t>支倉地区公園管理事業補助金</t>
  </si>
  <si>
    <t>多面的機能支払交付金補助金　8団体　A=397ha</t>
  </si>
  <si>
    <t>２１世紀の田園文化創造基金積立金</t>
  </si>
  <si>
    <t>21世紀の田園文化創造基金積立金　利子相当額</t>
  </si>
  <si>
    <t>農業者年金事業費</t>
  </si>
  <si>
    <t>年金協議会強化月間推進謝礼</t>
  </si>
  <si>
    <t>年金広報「のうねん」6回</t>
  </si>
  <si>
    <t>農年加入推進啓発品・パンフレット　</t>
  </si>
  <si>
    <t>庁用事務用品</t>
  </si>
  <si>
    <t>農業者年金協議会助成金</t>
  </si>
  <si>
    <t>水田利用対策費</t>
  </si>
  <si>
    <t>駐車場使用料等</t>
  </si>
  <si>
    <t>おいしい米づくりカレンダー作成負担金</t>
  </si>
  <si>
    <t>川崎町地域水田農業推進協議会負担金</t>
  </si>
  <si>
    <t>川崎町経営所得安定対策等推進事業費補助金</t>
  </si>
  <si>
    <t>川崎町水田農業活性化推進事業助成金</t>
  </si>
  <si>
    <t>山村開発センター等管理費</t>
  </si>
  <si>
    <t>床洗浄剤、トイレットペーパー、清掃用具等衛生消耗品類</t>
  </si>
  <si>
    <t>開発センター、支倉郷土文化伝承館、各集落センター(10ヵ所）修繕料</t>
  </si>
  <si>
    <t>クリーニング代（テーブルクロス等）一式</t>
  </si>
  <si>
    <t>火災保険料・公有建物災害共済分担金（13施設)</t>
  </si>
  <si>
    <t>　　山村開発センター</t>
  </si>
  <si>
    <t>　　支倉郷土文化伝承館</t>
  </si>
  <si>
    <t>　　集落センター（11施設)</t>
  </si>
  <si>
    <t>山村開発センター及び支倉郷土文化伝承館清掃業務委託</t>
  </si>
  <si>
    <t>　開発ｾﾝﾀｰ　床清掃 1,358㎡×2回、窓清掃 354㎡×1回</t>
  </si>
  <si>
    <t>　伝承館　床清掃 360㎡×1回、窓清掃 83㎡×1回</t>
  </si>
  <si>
    <t>汚水浄化槽維持管理業務委託（支倉伝承館）法第１１条検査含む</t>
  </si>
  <si>
    <t>　〃　　　　　　（前川西）法第１１条点検含む</t>
  </si>
  <si>
    <t>　     〃　　　　　　（支倉下）法第１１条点検含む</t>
  </si>
  <si>
    <t>　     〃　　　　　　（川　内）法第１１条点検含む</t>
  </si>
  <si>
    <t>　　　　　　〃　　　　　　（天　神）法第１１条点検含む</t>
  </si>
  <si>
    <t>　　　　　　〃　　　　　　（腹　帯）法第１１条点検含む</t>
  </si>
  <si>
    <t>　　　　　　〃　　　　　　（前川東）法第１１条点検含む</t>
  </si>
  <si>
    <t>　　　　　　〃　　　　　　（本砂金）法第１１条点検含む</t>
  </si>
  <si>
    <t>　　　　　　〃　　　　　　（支倉上）法第１１条点検含む</t>
  </si>
  <si>
    <t>開発センター建築物維持管理業務委託</t>
  </si>
  <si>
    <t>　高架水槽､消防施設､暖房設備､灯油地下ﾀﾝｸ､非常用発電設備保守</t>
  </si>
  <si>
    <t>　防火設備定期検査（毎年実施）</t>
  </si>
  <si>
    <t>開発センター非常用発電設備負荷試験業務委託</t>
  </si>
  <si>
    <t>開発センター自家用電気工作物保安管理業務委託（総務課一括契約）</t>
  </si>
  <si>
    <t>各集落センター消防用設備保守点検業務委託</t>
  </si>
  <si>
    <t>ＮＨＫ放送受信料</t>
  </si>
  <si>
    <t>各集落センター修繕不能備品及び設備充実等購入費一式</t>
  </si>
  <si>
    <t>林業費</t>
  </si>
  <si>
    <t>林業総務費</t>
  </si>
  <si>
    <t>コピー用紙外　実績ベース</t>
  </si>
  <si>
    <t>治山研究会費</t>
  </si>
  <si>
    <t>林道研究会会費</t>
  </si>
  <si>
    <t>林道安全協会賛助会費</t>
  </si>
  <si>
    <t>宮城南部流域林業活性化センター負担金</t>
  </si>
  <si>
    <t>(社)宮城県緑化推進委員会負担金</t>
  </si>
  <si>
    <t>林業振興費</t>
  </si>
  <si>
    <t>森林整備事業事務関係他事務用品　過去実績ベース</t>
  </si>
  <si>
    <t>公用車タイヤ購入（軽）宮城480な8614キャリー</t>
  </si>
  <si>
    <t>公用車修繕料(軽)宮城580い8679ジムニー　実績ベース</t>
  </si>
  <si>
    <t>公用車修繕料(軽ﾄﾗ)宮城480な8614ｷｬﾘｰ　実績ベース</t>
  </si>
  <si>
    <t>公用車任意保険料(軽)宮城580い8679 ジムニー</t>
  </si>
  <si>
    <t>公用車任意保険料(軽ﾄﾗ)宮城480な8614 キャリー</t>
  </si>
  <si>
    <t>管理委託料</t>
  </si>
  <si>
    <t>新植、松葉森山･2.00ha</t>
  </si>
  <si>
    <t>標準地調査　1式</t>
  </si>
  <si>
    <t>森林経営管理集積計画作成</t>
  </si>
  <si>
    <t>森林経営管理意向調査</t>
  </si>
  <si>
    <t>森林経営管理事前調査</t>
  </si>
  <si>
    <t>刈払委託料</t>
  </si>
  <si>
    <t>林道維持管理（道刈）</t>
  </si>
  <si>
    <t>宮城県林業振興協会会費（前年度の治山事業費割）</t>
  </si>
  <si>
    <t>宮城県水源林造林協議会負担金（前年度の水源林造林事業費割）</t>
  </si>
  <si>
    <t>みんなの森林づくりプロジェクト推進事業負担金（３団体）</t>
  </si>
  <si>
    <t>野上みどりの少年団育成事業補助金</t>
  </si>
  <si>
    <t>造林事業補助金</t>
  </si>
  <si>
    <t>道刈地域活動支援交付金（蜂田山深穴山愛林組合）</t>
  </si>
  <si>
    <t>森林環境譲与税基金積立金</t>
  </si>
  <si>
    <t>基金積立</t>
  </si>
  <si>
    <t>公団造林事業費</t>
  </si>
  <si>
    <t>造林委託料</t>
  </si>
  <si>
    <t>造林委託料（100％助成事業）</t>
  </si>
  <si>
    <t>商工費</t>
  </si>
  <si>
    <t>商工総務費</t>
  </si>
  <si>
    <t>職員：4人</t>
  </si>
  <si>
    <t>職員：2人</t>
  </si>
  <si>
    <t>高速料及び駐車料等</t>
  </si>
  <si>
    <t>社団法人宮城県物産振興協会負担金</t>
  </si>
  <si>
    <t>仙南地域地場産業振興協議会負担金</t>
  </si>
  <si>
    <t>　人件費等国・県補助（指定事業補助金）残分相当額を町より補助</t>
  </si>
  <si>
    <t>　※経営改善普及事業（商工業に係る融資・税務・経営相談）分</t>
  </si>
  <si>
    <t>商品化促進・販路拡大事業補助金</t>
  </si>
  <si>
    <t>　新規地場産品開発事業並びに販路拡大事業組織支援の展開</t>
  </si>
  <si>
    <t>　※既存資源の磨き上げ又は新たな取組みによる産業活性化促進策</t>
  </si>
  <si>
    <t>蒲郡市農林水産業まつり実行委員会補助金</t>
  </si>
  <si>
    <t>創業支援事業補助金</t>
  </si>
  <si>
    <t>中小企業振興資金融資制度保証料補給金　</t>
  </si>
  <si>
    <t>　信用保証料補給金見込み</t>
  </si>
  <si>
    <t>商店街活性化事業助成金</t>
  </si>
  <si>
    <t>情報支援強化事業助成金</t>
  </si>
  <si>
    <t>記録的な暖冬・雪不足に伴う中小企業利子及び信用保証料補給金</t>
  </si>
  <si>
    <t>中小企業振興資金預託金</t>
  </si>
  <si>
    <t>観光費</t>
  </si>
  <si>
    <t>北蔵王夏山開き登山案内指導謝礼　（川崎町山岳会10人）</t>
  </si>
  <si>
    <t>町長杯ゴルフコンペスポンサー賞品代</t>
  </si>
  <si>
    <t>県又は他市町連携事業に係る宣伝等記念品</t>
  </si>
  <si>
    <t>観光関連団体会議・商談会等</t>
  </si>
  <si>
    <t>観光キャンペーン・地場産品ＰＲ事業推進職員旅費</t>
  </si>
  <si>
    <t>　　　※町イチ村イチ、首都圏キャラバン、物産市ほか</t>
  </si>
  <si>
    <t>ノベルティー及び事務消耗品類</t>
  </si>
  <si>
    <t>　・各種イベント事業に係る商品宣伝等景品、ＰＲのぼり、シール類</t>
  </si>
  <si>
    <t>　　不特定多数へのノベルティーを想定</t>
  </si>
  <si>
    <t>　・観光事務用品類</t>
  </si>
  <si>
    <t>公用車燃料費</t>
  </si>
  <si>
    <t>　※観光専用リース車は観光協会と折半</t>
  </si>
  <si>
    <t>荒吐コラボステッカー印刷</t>
  </si>
  <si>
    <t>観光用事務備品類の修繕</t>
  </si>
  <si>
    <t>　キャラクター備品類のメンテナンスなど</t>
  </si>
  <si>
    <t>切手・後納代　　（経常実績分）</t>
  </si>
  <si>
    <t>宅急便　　パンフレット送付等（経常実績分）</t>
  </si>
  <si>
    <t>アラバキオフィシャルパンフレット広告掲載</t>
  </si>
  <si>
    <t>観光ＰＲイベントに用いるテーブルクロス、法被、旗等のクリーニング</t>
  </si>
  <si>
    <t>委託事業先との連携イベント(年2回ベース)、登山事業保険料</t>
  </si>
  <si>
    <t>北蔵王登山道刈払並びに調査整備業務委託</t>
  </si>
  <si>
    <t>釜房ダム周辺桜等環境美化事業</t>
  </si>
  <si>
    <t>　てんぐ巣病防除、桜植樹周辺除草など</t>
  </si>
  <si>
    <t>高速料及び駐車料（経常実績分）</t>
  </si>
  <si>
    <t>政宗公まつり等への参加に伴う運搬車両の借上料</t>
  </si>
  <si>
    <t>　（バス及びクレーン付きトラック）</t>
  </si>
  <si>
    <t>北蔵王山開き送迎バス借り上げ料</t>
  </si>
  <si>
    <t>イベント事業に係る施設借上料</t>
  </si>
  <si>
    <t>蔵王連峰夏山開き協議会負担金</t>
  </si>
  <si>
    <t>宮城蔵王観光開発推進協議会負担金</t>
  </si>
  <si>
    <t>宮城県観光連盟負担金</t>
  </si>
  <si>
    <t>蔵王(ＺＡＯ)広域振興協議会負担金　</t>
  </si>
  <si>
    <t>仙台・宮城観光キャンペーン推進協議会負担金</t>
  </si>
  <si>
    <t>仙台・宮城観光キャンペーン推進協議会県南地域部会負担金</t>
  </si>
  <si>
    <t>さくらの会負担金</t>
  </si>
  <si>
    <t>楽天イーグルス・マイチーム協議会会費（1口）</t>
  </si>
  <si>
    <t>ＪＡＦナビ及び回報紙掲載用（車両サポート含む。）登録年会費</t>
  </si>
  <si>
    <t>全国観光地所在町村協議会負担金</t>
  </si>
  <si>
    <t>みやぎ蔵王ハーモニー花回廊推進協議会運営費負担金</t>
  </si>
  <si>
    <t>みやぎ仙南サイクルツーリズム推進会議負担金</t>
  </si>
  <si>
    <t>自転車を活用したまちづくりを推進する全国市区町村長の会負担金</t>
  </si>
  <si>
    <t>川崎町観光協会運営補助金</t>
  </si>
  <si>
    <t>羽前街道まつり地域活性化事業補助金</t>
  </si>
  <si>
    <t>めん棒会運営事業補助金</t>
  </si>
  <si>
    <t>観光施設管理費</t>
  </si>
  <si>
    <t>観光施設等管理に伴う消耗品費</t>
  </si>
  <si>
    <t>〔物件費購入物品及び機械電気設備の修繕を計上〕</t>
  </si>
  <si>
    <t>　スキー場　機械電気設備、降雪機、圧雪車、スキーセンター備品類等</t>
  </si>
  <si>
    <t>　交流促進センター（センター施設内備品類、サニタリー内機器修繕）</t>
  </si>
  <si>
    <t>　青根観光施設（浴場、増進棟、青根洋館、公園等軽微な修繕）</t>
  </si>
  <si>
    <t>　※施設・設備の経年劣化等により増加傾向になることが見込まれる。</t>
  </si>
  <si>
    <t>　※施設修繕等の資産価値を高める修繕は工事請負費で計上のこと。</t>
  </si>
  <si>
    <t>青根洋館建物災害共済分担金</t>
  </si>
  <si>
    <t>青根公衆浴場建物災害共済分担金</t>
  </si>
  <si>
    <t>川崎町交流促進施設建物災害共済分担金</t>
  </si>
  <si>
    <t>セントメリースキー場建物災害共済分担金</t>
  </si>
  <si>
    <t>青根温泉駐車場トイレ建物共済共済分担金</t>
  </si>
  <si>
    <t>各種検査等委託料</t>
  </si>
  <si>
    <t>　建築基準法第12条第1項の規定に基づく定期調査</t>
  </si>
  <si>
    <t>　（特定建築物は3年ごと、防火設備は毎年実施）</t>
  </si>
  <si>
    <t>スキー場賃借料（36名分）</t>
  </si>
  <si>
    <t>スキー場賃借料（（有）ヨツエ分）</t>
  </si>
  <si>
    <t>スキー場賃借料（国有林野土地使用料）</t>
  </si>
  <si>
    <t>〔セントメリースキー場〕</t>
  </si>
  <si>
    <t>〔その他の観光施設等〕</t>
  </si>
  <si>
    <t>　上記施設を含めたその他の観光施設維持補修　一式</t>
  </si>
  <si>
    <t>　　（老朽化等による突発的な維持補修対策）</t>
  </si>
  <si>
    <t>観光施設維持補修用原材料代</t>
  </si>
  <si>
    <t>　参考）過去資材提供内容：敷き砂利、砕石、塗装用資材、AS合材等</t>
  </si>
  <si>
    <t>　※索道施設等の材料購入は、指定管理者自力施工によるコスト削減策</t>
  </si>
  <si>
    <t>観光施設高額備品類</t>
  </si>
  <si>
    <t>　その他既設備品類の老朽化対策（緊急対応）に係る備品購入　一式</t>
  </si>
  <si>
    <t>スキークラブハウス維持管理助成金</t>
  </si>
  <si>
    <t>商工観光基金事業費</t>
  </si>
  <si>
    <t>商工観光対策基金積立金</t>
  </si>
  <si>
    <t>土木費</t>
  </si>
  <si>
    <t>土木管理費</t>
  </si>
  <si>
    <t>土木総務費</t>
  </si>
  <si>
    <t>建設水道課</t>
  </si>
  <si>
    <t>仙台市以北県内　2,000円×3回＋1,800円×3回</t>
  </si>
  <si>
    <t>図書購入、法令図書の追録代</t>
  </si>
  <si>
    <t>設計・監理委託料</t>
  </si>
  <si>
    <t>木造住宅耐震診断助成事業委託費</t>
  </si>
  <si>
    <t>　委託料＝（150,800円（事業費）－8,400円（個人負担））×1件（予</t>
  </si>
  <si>
    <t>　　　　　定）＝142,400円</t>
  </si>
  <si>
    <t>　※補助対象額142,400円×1件（補助率：国1/2、県1/4、町1/4）</t>
  </si>
  <si>
    <t>高速料金等</t>
  </si>
  <si>
    <t>国道457号整備促進期成同盟会負担金</t>
  </si>
  <si>
    <t>宮城県道路協会負担金</t>
  </si>
  <si>
    <t>宮城県道路利用者会議負担金</t>
  </si>
  <si>
    <t>(主)亘理大河原川崎線整備促進期成同盟会負担金</t>
  </si>
  <si>
    <t>雪ｾﾝﾀｰ会費</t>
  </si>
  <si>
    <t>宮城国道協議会会費</t>
  </si>
  <si>
    <t>村田インターチェンジアクセス県道整備促進期成同盟会負担金</t>
  </si>
  <si>
    <t>木造住宅耐震改修工事助成金</t>
  </si>
  <si>
    <t>　耐震化工事に係る費用1,250千円×4/5（補助率）×1件（予定）＋100</t>
  </si>
  <si>
    <t>　千円（その他改修工事加算）</t>
  </si>
  <si>
    <t>　※耐震化工事に係る限度額：1,250千円以内</t>
  </si>
  <si>
    <t>通学路内危険ブロック塀除却等事業助成金</t>
  </si>
  <si>
    <t>　ブロック塀除却助成</t>
  </si>
  <si>
    <t>　　道路からの見付面積（㎡）×4,000円/㎡（上限額150千円）×5件（</t>
  </si>
  <si>
    <t>　　予定）　※補助率：国1/2、県1/4、町1/4</t>
  </si>
  <si>
    <t>　フェンス等設置助成</t>
  </si>
  <si>
    <t>　　設置延長（ｍ）×4,000円/ｍ（上限額100千円）×5件（予定）</t>
  </si>
  <si>
    <t>　　※補助率：国1/2、町1/2</t>
  </si>
  <si>
    <t>土地開発基金繰出金</t>
  </si>
  <si>
    <t>道路橋梁費</t>
  </si>
  <si>
    <t>道路橋梁総務費</t>
  </si>
  <si>
    <t>建設水道課内コピー機コピー代　平均30,000円/月×12ヵ月</t>
  </si>
  <si>
    <t>カラープリンタ用トナー代　16,500円/個×20個</t>
  </si>
  <si>
    <t>チューブファイル・フラットファイル　平均2,000円/冊×70冊</t>
  </si>
  <si>
    <t>公用車、除雪機械、建設機械の点検・整備費</t>
  </si>
  <si>
    <t>後納郵便料　平均6,000円/月×12ヵ月</t>
  </si>
  <si>
    <t>除雪機械等自賠責保険　4台分</t>
  </si>
  <si>
    <t>除雪機械・公用車自動車損害共済　10台分</t>
  </si>
  <si>
    <t>（除雪7tT、除雪3tT、除雪3.1G、2tDT、軽貨物2台、パト車、</t>
  </si>
  <si>
    <t>　小型BH、歩道除雪機2台）</t>
  </si>
  <si>
    <t>道路台帳整備委託料</t>
  </si>
  <si>
    <t>土木工事積算システム借り上げ料　1台分</t>
  </si>
  <si>
    <t>刊行物掲載単価データ利用料（２データ）</t>
  </si>
  <si>
    <t>コリンズ・テクリスWeb版検索システム利用料</t>
  </si>
  <si>
    <t>道路維持費</t>
  </si>
  <si>
    <t>除雪機械（D0.5m3級）用タイヤチェーン　44,000円/本×4本×2台分</t>
  </si>
  <si>
    <t>除雪機械（D1.2m3級）用タイヤチェーン　88,000円/本×4本×3台分</t>
  </si>
  <si>
    <t>除雪機械（G3.1m級）用タイヤチェーン　55,000円/本×6本×1台分</t>
  </si>
  <si>
    <t>除雪機械用ウレタンエッジ　176,000円/組×10台分</t>
  </si>
  <si>
    <t>現場作業用消耗品（刈払機切歯､鎌､竹ほうき､軍手等）</t>
  </si>
  <si>
    <t>青根消雪道路電気料　3,800円/月×6ヵ月＋40,300円/月×6ヵ月</t>
  </si>
  <si>
    <t>町道照明灯電気料　平均211,000円/月×12ヵ月</t>
  </si>
  <si>
    <t>道路施設等（防護柵、照明灯、反射鏡等）修繕</t>
  </si>
  <si>
    <t>道路維持補修作業に伴う労務手数料</t>
  </si>
  <si>
    <t>　延べ70人×19,200円(国交省労務単価)/人</t>
  </si>
  <si>
    <t>（延べ650人×400円/人）</t>
  </si>
  <si>
    <t>維持管理委託</t>
  </si>
  <si>
    <t>道路管理維持・運転業務委託</t>
  </si>
  <si>
    <t>道路支障木伐採業務委託</t>
  </si>
  <si>
    <t>　（町道大柳･前川線、町道野上･四ヶ銘山線ほか支障木伐採）</t>
  </si>
  <si>
    <t>道路除雪業務委託</t>
  </si>
  <si>
    <t>　委1号（笹谷･名乗地区、D1.2m3級、機械貸与1台）</t>
  </si>
  <si>
    <t>　委2号（支倉台地区、D1.2m3級、機械貸与1台）</t>
  </si>
  <si>
    <t>　委3号（碁石･小松倉地区、D0.8m3級、機械持込1台）</t>
  </si>
  <si>
    <t>　委4号（支倉地区、D1.0m3級、機械持込1台）</t>
  </si>
  <si>
    <t>　委5号（裏丁･本荒･中新町地区、D0.5m3級、機械貸与2台）</t>
  </si>
  <si>
    <t>　委6号（野上･古関地区、D1.2m3級、機械貸与1台）</t>
  </si>
  <si>
    <t>　委7号（青根地区、D1.2m3級、機械貸与1台）</t>
  </si>
  <si>
    <t>　委8号（荒羽賀･小野･小沢地区、7tT、機械貸与1台）</t>
  </si>
  <si>
    <t>　委9号（前川･腹帯地区、D1.2m3級、機械貸与1台）</t>
  </si>
  <si>
    <t>　委10号（湯坪･浪形･コスモスライン、G3.1m級、機械貸与1台）</t>
  </si>
  <si>
    <t>　委11号（天神･朴ノ木･柳生川地区、3tT、機械貸与1台）</t>
  </si>
  <si>
    <t>　委12号（北川原山･七曲山地区、D1.2m3級、機械持込1台）</t>
  </si>
  <si>
    <t>　委13号（立野地区、D0.5m3級、機械貸与1台）</t>
  </si>
  <si>
    <t>　委14号（本砂金地区、D1.2m3級、機械貸与1台）</t>
  </si>
  <si>
    <t>　委15号（大向･大森一部地区、D0.8m3級、機械持込1台）</t>
  </si>
  <si>
    <t>　委16号（安達･上石丸･向原地区、D1.2m3級、機械貸与1台）</t>
  </si>
  <si>
    <t>　委17号（支倉台地区、D0.5m3、機械貸与1台）</t>
  </si>
  <si>
    <t>　歩道除雪（町内･前川･支倉台地区、小型除雪機、機械貸与2台）</t>
  </si>
  <si>
    <t>　運搬除雪（町内・笹谷地区）</t>
  </si>
  <si>
    <t>消雪管理委託</t>
  </si>
  <si>
    <t>青根消雪道路設備管理委託（ピットの点検清掃）</t>
  </si>
  <si>
    <t>除雪機械借上料（D1.2m3級、油圧式）　7台</t>
  </si>
  <si>
    <t>除雪機械借上料（D0.5m3級、油圧式）　5台</t>
  </si>
  <si>
    <t>除雪機械借上料（D0.16m3級、機械式）　1台</t>
  </si>
  <si>
    <t>融雪剤積込用フォークリフト借上料（2t級）　1台</t>
  </si>
  <si>
    <t>道路補修用重機借上料（ﾊﾞｯｸﾎｳ、ﾀﾞﾝﾌﾟﾄﾗｯｸ、振動ﾛｰﾗ等）</t>
  </si>
  <si>
    <t>建設資材置場（伊勢原地区）借地料　60,000円/年</t>
  </si>
  <si>
    <t>道路用地（待避所、荒羽賀山地内）借地料　A=255m2（6筆）</t>
  </si>
  <si>
    <t>砕石、側溝、コンクリート蓋、舗装合材、除雪ポール等</t>
  </si>
  <si>
    <t>道路新設改良費</t>
  </si>
  <si>
    <t>公有財産購入費</t>
  </si>
  <si>
    <t>土地購入費</t>
  </si>
  <si>
    <t>橋梁維持費</t>
  </si>
  <si>
    <t>設計・管理委託料</t>
  </si>
  <si>
    <t>　※対象橋梁：S41～49年度に架設又は塗装された橋梁</t>
  </si>
  <si>
    <t>河川費</t>
  </si>
  <si>
    <t>河川総務費</t>
  </si>
  <si>
    <t>河川堤防除草業務委託（※県からの委託事業）</t>
  </si>
  <si>
    <t>　一級河川支倉川堤防除草業務委託　L=2,420m、A=22,500m2</t>
  </si>
  <si>
    <t>　　再委託先：支倉上行政区</t>
  </si>
  <si>
    <t>普通河川堆積土砂撤去等業務委託</t>
  </si>
  <si>
    <t>宮城県治水協会負担金</t>
  </si>
  <si>
    <t>宮城県砂防協会負担金</t>
  </si>
  <si>
    <t>都市計画費</t>
  </si>
  <si>
    <t>都市計画総務費</t>
  </si>
  <si>
    <t>都市計画審議会委員・日額報酬</t>
  </si>
  <si>
    <t>都市計画審議会報酬（4,200円×9名×2回）</t>
  </si>
  <si>
    <t>普通旅費 1,800円×2名×2回</t>
  </si>
  <si>
    <t>事務消耗品及び追録代等</t>
  </si>
  <si>
    <t>公園管理費</t>
  </si>
  <si>
    <t>公園管理用消耗品</t>
  </si>
  <si>
    <t>電気料</t>
  </si>
  <si>
    <t>上下水道料</t>
  </si>
  <si>
    <t>遊具、修景施設、公衆トイレ設備等修繕費</t>
  </si>
  <si>
    <t>　・青根公園維持管理業務</t>
  </si>
  <si>
    <t>　・城山公園、ひだまり公園植栽緑地維持管理業務</t>
  </si>
  <si>
    <t>　・支倉台ﾌﾟﾗｻﾞ、鉄塔公園、大石公園、緑道、緑地維持管理業務</t>
  </si>
  <si>
    <t>公園内修景施設及び遊具等維持補修工事</t>
  </si>
  <si>
    <t>砂等</t>
  </si>
  <si>
    <t>下水道費</t>
  </si>
  <si>
    <t>企業債元利下水道事業特別会計繰出金</t>
  </si>
  <si>
    <t>企業債元利</t>
  </si>
  <si>
    <t>住宅費</t>
  </si>
  <si>
    <t>住宅管理費</t>
  </si>
  <si>
    <t>退去手続きに係る上下水道料金</t>
  </si>
  <si>
    <t>住宅火災保険料（町営住宅）</t>
  </si>
  <si>
    <t>債権回収業務及び町営住宅明渡請求訴訟費用</t>
  </si>
  <si>
    <t>（滞納家賃の支払い請求及び入居取消後の家賃相当額の賠償請求訴訟）</t>
  </si>
  <si>
    <t>町営住宅敷地内樹木剪定、除雪等作業委託</t>
  </si>
  <si>
    <t>北原住宅屋根改修工事</t>
  </si>
  <si>
    <t>住宅建設費</t>
  </si>
  <si>
    <t>中原住宅建築施工監理業務委託</t>
  </si>
  <si>
    <t>消防費</t>
  </si>
  <si>
    <t>常備消防費</t>
  </si>
  <si>
    <t>仙南広域行政事務組合負担金（消防費）</t>
  </si>
  <si>
    <t>消防費負担金</t>
  </si>
  <si>
    <t>非常備消防費</t>
  </si>
  <si>
    <t>消防団員・年額報酬</t>
  </si>
  <si>
    <t>消防団員・出場報酬</t>
  </si>
  <si>
    <t>消防･防災業務関連　平均単価　2,000円</t>
  </si>
  <si>
    <t>消防団移動研修</t>
  </si>
  <si>
    <t>催行人員：消防団員17名+職員2名＝19名</t>
  </si>
  <si>
    <t>旅費内訳：19名×18,200円（宿泊14,000円+日当4,200円）</t>
  </si>
  <si>
    <t>消防団長交際費</t>
  </si>
  <si>
    <t>団長交際費</t>
  </si>
  <si>
    <t>消防団活動服及び法被など（新任団員、更新用）</t>
  </si>
  <si>
    <t>総合防災訓練用訓練資材</t>
  </si>
  <si>
    <t>消防要覧追録代</t>
  </si>
  <si>
    <t>事務消耗品一括</t>
  </si>
  <si>
    <t>消防演習等の際（ペットボトルお茶など）</t>
  </si>
  <si>
    <t>防災対策会議等の際（ペットボトルお茶など）</t>
  </si>
  <si>
    <t>高速道路等使用料(研修等)</t>
  </si>
  <si>
    <t>電力柱共架料・NTT柱添架料</t>
  </si>
  <si>
    <t>電波利用料(年額)</t>
  </si>
  <si>
    <t>　260MHzデジタル移動無線設備</t>
  </si>
  <si>
    <t>　　基地局5,300円</t>
  </si>
  <si>
    <t>　　陸上移動局300円×81局(車載36局、携帯44局、半固定1局、簡易</t>
  </si>
  <si>
    <t>　　＝24,300円</t>
  </si>
  <si>
    <t>　18GHz帯FWA装置</t>
  </si>
  <si>
    <t>　　固定局10,500円×2局(役場、中継局)＝21,000円</t>
  </si>
  <si>
    <t>荒町下班ポンプ格納庫用地賃借料</t>
  </si>
  <si>
    <t>中町班ポンプ格納庫用地賃借料</t>
  </si>
  <si>
    <t>非常勤消防団員補償報償組合負担金</t>
  </si>
  <si>
    <t>災害補償費負担金(均等割)</t>
  </si>
  <si>
    <t>市町村非常勤職員公務災害補償等認定委員会負担金</t>
  </si>
  <si>
    <t>財団法人宮城県消防協会負担金</t>
  </si>
  <si>
    <t>宮城県消防協会仙南地区支部負担金</t>
  </si>
  <si>
    <t>消防団運営助成金</t>
  </si>
  <si>
    <t>婦人防火クラブ運営補助金</t>
  </si>
  <si>
    <t>宮城県消防協会仙南・亘理・名取地区支部３支部連絡会議</t>
  </si>
  <si>
    <t>消防施設費</t>
  </si>
  <si>
    <t>車検整備費（6台）</t>
  </si>
  <si>
    <t>消防機械器具修繕　一式</t>
  </si>
  <si>
    <t>公用車任意保険(消防車両　計30台)</t>
  </si>
  <si>
    <t>建物損害保険料（消防ポンプ積載車格納庫、無線基地局　計31施設）</t>
  </si>
  <si>
    <t>消防施設用地(防火水槽寄付対応分)分筆測量（2ヵ所）一式　</t>
  </si>
  <si>
    <t>災害用ＦＭ試験電波発射業務委託</t>
  </si>
  <si>
    <t>防災行政無線保守点検</t>
  </si>
  <si>
    <t>　　統制局制御装置(役場)</t>
  </si>
  <si>
    <t>　　基地局無線装置（支倉中継局）</t>
  </si>
  <si>
    <t>　　簡易中継装置(支倉台)　</t>
  </si>
  <si>
    <t>　　屋外拡声子局</t>
  </si>
  <si>
    <t>　　半固定無線装置</t>
  </si>
  <si>
    <t>　　ポータブル統制装置</t>
  </si>
  <si>
    <t>　　諸経費</t>
  </si>
  <si>
    <t>ポンプ格納庫・その他維持補修工事（板金、塗装など）　一式</t>
  </si>
  <si>
    <t>その他消防防災施設設置等工事　一式</t>
  </si>
  <si>
    <t>地域衛星通信ネットワーク無線局管理負担金</t>
  </si>
  <si>
    <t>宮城県地域衛星通信ネットワーク市町村等無線局管理負担金</t>
  </si>
  <si>
    <t>消防施設維持管理費負担金</t>
  </si>
  <si>
    <t>消火施設維持管理費負担金(水道)</t>
  </si>
  <si>
    <t>消防ポンプ自動車等　計6台</t>
  </si>
  <si>
    <t>災害対策費</t>
  </si>
  <si>
    <t>緊急防災対策職員時間外勤務手当（異常気象に伴う夜間出動等）</t>
  </si>
  <si>
    <t>臨時災害用ＦＭ局開設申請に係る陸上1級無線資格者謝礼</t>
  </si>
  <si>
    <t>防災備蓄品（生活用品等他） 一式</t>
  </si>
  <si>
    <t>災害対策用非常食等の応急措置に伴う食料費　一式</t>
  </si>
  <si>
    <t>総合防災訓練用施設等設置委託料　一式</t>
  </si>
  <si>
    <t>蔵王山火山防災協議会運営負担金</t>
  </si>
  <si>
    <t>蔵王山火山防災用看板設置負担金</t>
  </si>
  <si>
    <t>教育費</t>
  </si>
  <si>
    <t>教育総務費</t>
  </si>
  <si>
    <t>教育委員会費</t>
  </si>
  <si>
    <t>教育委員・月額報酬</t>
  </si>
  <si>
    <t>学務課</t>
  </si>
  <si>
    <t>慶弔関係報償費</t>
  </si>
  <si>
    <t>花環代等</t>
  </si>
  <si>
    <t>入学式・運動会・学習発表会・卒業式</t>
  </si>
  <si>
    <t>服務宣誓式</t>
  </si>
  <si>
    <t>その他会議・研修等</t>
  </si>
  <si>
    <t>高速道路・駐車料金等</t>
  </si>
  <si>
    <t>大河原地区教育委員会協議会負担金</t>
  </si>
  <si>
    <t>宮城県市町村教育委員会協議会負担金</t>
  </si>
  <si>
    <t>事務局費</t>
  </si>
  <si>
    <t>校医等・日額報酬</t>
  </si>
  <si>
    <t>子どもの心のケアハウス報酬2名分</t>
  </si>
  <si>
    <t>子どもの心のケアハウス期末手当2名分</t>
  </si>
  <si>
    <t>教育長給料</t>
  </si>
  <si>
    <t>教育長</t>
  </si>
  <si>
    <t>職員：3人</t>
  </si>
  <si>
    <t>教育長通勤手当</t>
  </si>
  <si>
    <t>教育長期末手当</t>
  </si>
  <si>
    <t>教育長寒冷地手当</t>
  </si>
  <si>
    <t>教育委員会事務、教職員人事事務、学校管理事務等</t>
  </si>
  <si>
    <t>教育長共済費</t>
  </si>
  <si>
    <t>薬剤師(飲料水・プール水・空気検査・保健委員会)</t>
  </si>
  <si>
    <t>内科医・看護師(学校健診・就学時健診・保健委員会)</t>
  </si>
  <si>
    <t>歯科医・衛生士(学校健診・就学時健診・保健委員会)</t>
  </si>
  <si>
    <t>眼科(学校健診10,350円＋就学時健診1,890円)</t>
  </si>
  <si>
    <t>耳鼻科(学校健診10,350円＋就学時健診1,890円)</t>
  </si>
  <si>
    <t>養護教諭(就学時健診)</t>
  </si>
  <si>
    <t>専門医・学校長・教諭(心身障害就学指導審議会)</t>
  </si>
  <si>
    <t>いじめ問題対策連絡協議会・専門委員会・再調査委員会委員　</t>
  </si>
  <si>
    <t>教育長　Ｂ＆Ｇ全国サミット(東京)×1回</t>
  </si>
  <si>
    <t>教育長　Ｂ＆Ｇ全国教育長会議（東京）×1回</t>
  </si>
  <si>
    <t>東北町村教育長連絡協議会研究大会(県外)　</t>
  </si>
  <si>
    <t>職員(特別支援研修会等)</t>
  </si>
  <si>
    <t>東北六県教育長研修会(県外）</t>
  </si>
  <si>
    <t>各種研修会</t>
  </si>
  <si>
    <t>教育長交際費</t>
  </si>
  <si>
    <t>弔電等</t>
  </si>
  <si>
    <t>その他事業用消耗品等</t>
  </si>
  <si>
    <t>図書購入代</t>
  </si>
  <si>
    <t>ケアハウス運営費消耗品</t>
  </si>
  <si>
    <t>就学時健診時消耗品費</t>
  </si>
  <si>
    <t>会議、来客の際お茶代等</t>
  </si>
  <si>
    <t>管内小・中学校要覧代</t>
  </si>
  <si>
    <t>上下水道料・電気料</t>
  </si>
  <si>
    <t>空気検査用検知管(二酸化炭素4,000円＋ホルムアルデヒド5,400円）</t>
  </si>
  <si>
    <t>就学時健診用消毒液</t>
  </si>
  <si>
    <t>入学通知</t>
  </si>
  <si>
    <t>就学時健診通知</t>
  </si>
  <si>
    <t>スクールソーシャルワーカー傷害保険料</t>
  </si>
  <si>
    <t>学習支援員傷害保険料</t>
  </si>
  <si>
    <t>ケアハウス損害保険料</t>
  </si>
  <si>
    <t>学習指導員保険料</t>
  </si>
  <si>
    <t>ケアハウス複合機保守料</t>
  </si>
  <si>
    <t>学校施設図面管理システム保守管理業務委託料</t>
  </si>
  <si>
    <t>建物賃借料</t>
  </si>
  <si>
    <t>ケアハウス施設賃借料</t>
  </si>
  <si>
    <t>電算　使用許諾　学校教育</t>
  </si>
  <si>
    <t>教材備品購入費</t>
  </si>
  <si>
    <t>ケアハウス児童図書購入代</t>
  </si>
  <si>
    <t>大河原地区教科用図書採択地区協議会負担金</t>
  </si>
  <si>
    <t>宮城県町村教育長会負担金</t>
  </si>
  <si>
    <t>宮城県特別支援学級設置学校長協議会負担金</t>
  </si>
  <si>
    <t>柴田郡学校保健会負担金　5,000円×5校</t>
  </si>
  <si>
    <t>宮城県公立学校整備期成会負担金</t>
  </si>
  <si>
    <t>教育長退職手当組合負担金</t>
  </si>
  <si>
    <t>小学校費</t>
  </si>
  <si>
    <t>学校管理費</t>
  </si>
  <si>
    <t>教員補助員報酬6名分</t>
  </si>
  <si>
    <t>教員補助員期末手当6名分</t>
  </si>
  <si>
    <t>学習指導員1名期末手当</t>
  </si>
  <si>
    <t>教員補助員(6人)労災保険料</t>
  </si>
  <si>
    <t>　　　〃　　　 雇用保険料</t>
  </si>
  <si>
    <t>校長会所管事業</t>
  </si>
  <si>
    <t>　教科等研修会</t>
  </si>
  <si>
    <t>　健全育成指導協議会</t>
  </si>
  <si>
    <t>　特別支援学級担当者会</t>
  </si>
  <si>
    <t>教員補助員6名分</t>
  </si>
  <si>
    <t>学習指導員1名分</t>
  </si>
  <si>
    <t>　校長会</t>
  </si>
  <si>
    <t>　教頭会</t>
  </si>
  <si>
    <t>　教務主任者会</t>
  </si>
  <si>
    <t>　保健主事・養護教諭合同部会、給食主任者会</t>
  </si>
  <si>
    <t>　事務職員会</t>
  </si>
  <si>
    <t>　ＪＲＣ連絡協議会</t>
  </si>
  <si>
    <t>　学校防災連絡協議会</t>
  </si>
  <si>
    <t>スクールバス運行用（消毒ジェル、名札ホルダー等）</t>
  </si>
  <si>
    <t>新型コロナウイルス感染症対策用</t>
  </si>
  <si>
    <t>各種会議の際お茶代等</t>
  </si>
  <si>
    <t>ガラス窓･窓枠･サッシ等修繕料</t>
  </si>
  <si>
    <t>校舎等雨漏り修繕料　</t>
  </si>
  <si>
    <t>FF式石油暖房機修繕料</t>
  </si>
  <si>
    <t>照明器具修繕料　</t>
  </si>
  <si>
    <t>給排設備等修繕料</t>
  </si>
  <si>
    <t>遊具修繕料　</t>
  </si>
  <si>
    <t>小学校プール修繕</t>
  </si>
  <si>
    <t>空調機器修繕</t>
  </si>
  <si>
    <t>その他設備修繕料</t>
  </si>
  <si>
    <t>学校行事引率者入場料・見学料</t>
  </si>
  <si>
    <t>建物災害共済保険料　川崎小</t>
  </si>
  <si>
    <t>　　　　〃　　　　　川崎二小　</t>
  </si>
  <si>
    <t>　　　　〃　　　　　富岡小</t>
  </si>
  <si>
    <t>スクールバス運行業務委託料</t>
  </si>
  <si>
    <t>夏季休業中(プール送迎用)スクールバス運行業務委託料</t>
  </si>
  <si>
    <t>小学校施設消毒作業業務委託料</t>
  </si>
  <si>
    <t>小学校用務員業務委託料(3校分)</t>
  </si>
  <si>
    <t>貯水槽清掃業務委託料(川崎小、富岡小)</t>
  </si>
  <si>
    <t>自家用電気工作物保守管理業務委託料(3校分)</t>
  </si>
  <si>
    <t>消防施設設備保守点検委託料</t>
  </si>
  <si>
    <t>暖房機器保守点検委託料(3校分)</t>
  </si>
  <si>
    <t>児童結核健診(精密)</t>
  </si>
  <si>
    <t>教職員胸部X線間接撮影委託料</t>
  </si>
  <si>
    <t>教職員健康診断委託料</t>
  </si>
  <si>
    <t>教職員胃がん検診委託料</t>
  </si>
  <si>
    <t>川崎小学校給食牛乳保冷庫賃借料　</t>
  </si>
  <si>
    <t>富岡小学校給食牛乳保冷庫賃借料　</t>
  </si>
  <si>
    <t>学校校庭等原材料費</t>
  </si>
  <si>
    <t>町小中高健全育成協議会負担金</t>
  </si>
  <si>
    <t>川崎小学校</t>
  </si>
  <si>
    <t>印刷関係用品(各種用紙、インク、マスター等)</t>
  </si>
  <si>
    <t>事務用品(ファイル、封筒、筆記用具、テープ等)</t>
  </si>
  <si>
    <t>追録・新聞(職員録、関係法規、事務提要、新聞等)</t>
  </si>
  <si>
    <t>管理用品(式典用生花、蛍光灯、体育館電球等)</t>
  </si>
  <si>
    <t>清掃衛生用品(トイレットペーパー、ワックス、掃除用具等)</t>
  </si>
  <si>
    <t>諸公簿(出席簿、指導要録、日誌、出勤簿等)</t>
  </si>
  <si>
    <t>校舎施設設備修理(給排水、床、窓ガラス、暖房等)</t>
  </si>
  <si>
    <t>　　消防設備修繕</t>
  </si>
  <si>
    <t>　　事務機器修理（印刷機、コピー機）</t>
  </si>
  <si>
    <t>保健室医薬品</t>
  </si>
  <si>
    <t>各種消毒薬品</t>
  </si>
  <si>
    <t>電話料</t>
  </si>
  <si>
    <t>切手・はがき</t>
  </si>
  <si>
    <t>クリーニング代(保健室寝具)</t>
  </si>
  <si>
    <t>クリーニング代(本校舎カーテン)</t>
  </si>
  <si>
    <t>クリーニング代(白布・鼓笛ユニフォーム)</t>
  </si>
  <si>
    <t>樹木管理委託料</t>
  </si>
  <si>
    <t>川崎第二小学校</t>
  </si>
  <si>
    <t>紙・印刷(紙、マスター、インク等)</t>
  </si>
  <si>
    <t>事務用品(フラットファイル、ボールペン、クリップ等)</t>
  </si>
  <si>
    <t>法規・新聞(新聞、職員録、追録、関係法規等)</t>
  </si>
  <si>
    <t>管理用品(蛍光灯、乾電池、儀式生花等)</t>
  </si>
  <si>
    <t>清掃衛生用品(トイレットペーパー、洗剤、ワックス)</t>
  </si>
  <si>
    <t>LPガス　</t>
  </si>
  <si>
    <t>混合油</t>
  </si>
  <si>
    <t>お茶代</t>
  </si>
  <si>
    <t>諸公簿、その他印刷物</t>
  </si>
  <si>
    <t>卒業証書</t>
  </si>
  <si>
    <t>事務機器修理</t>
  </si>
  <si>
    <t>その他施設修理</t>
  </si>
  <si>
    <t>保健室薬品</t>
  </si>
  <si>
    <t>消毒用エタノール</t>
  </si>
  <si>
    <t>プール薬品</t>
  </si>
  <si>
    <t>電話料金(一般)</t>
  </si>
  <si>
    <t>切手</t>
  </si>
  <si>
    <t>ピアノ調律</t>
  </si>
  <si>
    <t>植木剪定業務委託料</t>
  </si>
  <si>
    <t>タクシー等借上料</t>
  </si>
  <si>
    <t>富岡小学校</t>
  </si>
  <si>
    <t>紙、印刷(紙、マスター、インク、コピー等)</t>
  </si>
  <si>
    <t>事務用品(フラットファイル、ガムテープ、付箋等)</t>
  </si>
  <si>
    <t>清掃衛生用品（トイレットペーパー、清掃用具等）</t>
  </si>
  <si>
    <t>来客用お茶代</t>
  </si>
  <si>
    <t>諸公簿</t>
  </si>
  <si>
    <t>職員集合写真・管理職個人写真</t>
  </si>
  <si>
    <t>窓ガラス破損等</t>
  </si>
  <si>
    <t>カーテン等クリーニング代</t>
  </si>
  <si>
    <t>教育振興費</t>
  </si>
  <si>
    <t>小学校端末光回線使用料</t>
  </si>
  <si>
    <t>小学校用外国語指導助手(ALT)業務委託料</t>
  </si>
  <si>
    <t>小学校タブレット運用管理支援</t>
  </si>
  <si>
    <t>セカンドスクール引率者施設利用料</t>
  </si>
  <si>
    <t>セカンドスクール蔵王ハイライン通行料</t>
  </si>
  <si>
    <t>リフト使用料</t>
  </si>
  <si>
    <t>スキー教室に伴うリフト代</t>
  </si>
  <si>
    <t>スキー教室に伴うスキーレンタル料</t>
  </si>
  <si>
    <t>特別支援学級教師用教科書･指導書代</t>
  </si>
  <si>
    <t>小学校指導者用デジタル教科書代</t>
  </si>
  <si>
    <t>就学援助費</t>
  </si>
  <si>
    <t>新入学費、学用品費、校外活動費</t>
  </si>
  <si>
    <t>新入学用品費の前倒し支給分（見込6人）306,360円</t>
  </si>
  <si>
    <t>給食費</t>
  </si>
  <si>
    <t>特別支援就学奨励費</t>
  </si>
  <si>
    <t>修学旅行費</t>
  </si>
  <si>
    <t>オンライン通信費</t>
  </si>
  <si>
    <t>記念品等</t>
  </si>
  <si>
    <t>教授用消耗品　 (チョーク・石灰・用紙類等)</t>
  </si>
  <si>
    <t>各教科消耗品　　家庭科消耗品(調理器具)</t>
  </si>
  <si>
    <t>　　　　　　  　体育科消耗品(ボール等)</t>
  </si>
  <si>
    <t>　　　　　　　　理科消耗品(薬品等)</t>
  </si>
  <si>
    <t>　　　　　　　　音楽科消耗品(楽譜等)</t>
  </si>
  <si>
    <t>　　　　　　　　特別支援消耗品</t>
  </si>
  <si>
    <t>　　　　　　　　その他の教科消耗品</t>
  </si>
  <si>
    <t>総合学習消耗品</t>
  </si>
  <si>
    <t>　　　　　　　　その他の行事</t>
  </si>
  <si>
    <t>　　　　　　　　クラブ・委員会活動費</t>
  </si>
  <si>
    <t>情報教育指導消耗品</t>
  </si>
  <si>
    <t>図書館経営消耗品</t>
  </si>
  <si>
    <t>保健室経営消耗品</t>
  </si>
  <si>
    <t>通信票印刷経費　</t>
  </si>
  <si>
    <t>楽器・ミシン</t>
  </si>
  <si>
    <t>児童用図書</t>
  </si>
  <si>
    <t>各種学習指導講師謝金</t>
  </si>
  <si>
    <t>その他講師等謝金</t>
  </si>
  <si>
    <t>各種教科消耗品</t>
  </si>
  <si>
    <t>行事関係消耗品</t>
  </si>
  <si>
    <t>賞状・通信票印刷用紙</t>
  </si>
  <si>
    <t>教材備品修理代</t>
  </si>
  <si>
    <t>教材備品</t>
  </si>
  <si>
    <t>豊年踊り講師謝金</t>
  </si>
  <si>
    <t>授業用実験器具、運動会・学芸会等行事用消耗品など</t>
  </si>
  <si>
    <t>中学校費</t>
  </si>
  <si>
    <t>教員補助員報酬1名分</t>
  </si>
  <si>
    <t>教員補助員期末手当1名分</t>
  </si>
  <si>
    <t>教員補助員（1人）労災保険料</t>
  </si>
  <si>
    <t>　　　　〃　雇用保険料</t>
  </si>
  <si>
    <t>教員補助員1名・学習指導員1名</t>
  </si>
  <si>
    <t>その他事務用品代</t>
  </si>
  <si>
    <t>給排水設備等修繕料</t>
  </si>
  <si>
    <t>薬品処理手数料</t>
  </si>
  <si>
    <t>修学旅行引率者入場料等(川崎中70,000円、富岡中40,000円)</t>
  </si>
  <si>
    <t>富岡中学校汚泥引抜手数料</t>
  </si>
  <si>
    <t>建物災害共済保険料　川崎中</t>
  </si>
  <si>
    <t>　　　　〃　　　　　富岡中</t>
  </si>
  <si>
    <t>中学校2校消毒作業業務委託料</t>
  </si>
  <si>
    <t>中学校用務員業務委託料</t>
  </si>
  <si>
    <t>自家用電気工作物保安管理委託料</t>
  </si>
  <si>
    <t>貯水槽清掃管理業務委託料</t>
  </si>
  <si>
    <t>浄化槽維持管理委託料(富岡中)</t>
  </si>
  <si>
    <t>簡易給水施設等検査委託料(富岡中)</t>
  </si>
  <si>
    <t>各学校体育館清掃業務委託料</t>
  </si>
  <si>
    <t>暖房機器保守点検委託料2校</t>
  </si>
  <si>
    <t>灯油地下タンク清掃・漏洩検査委託料(川崎中)</t>
  </si>
  <si>
    <t>浄化槽法定検査手数料（富岡中学校）</t>
  </si>
  <si>
    <t>生徒結核健診(精密)</t>
  </si>
  <si>
    <t>胃がん検診委託料</t>
  </si>
  <si>
    <t>仙南地方危険物安全協会会費(川崎中)</t>
  </si>
  <si>
    <t>柴田郡中学校体育連盟負担金</t>
  </si>
  <si>
    <t>仙南けやき教室負担金</t>
  </si>
  <si>
    <t>川崎中学校</t>
  </si>
  <si>
    <t>紙・印刷(紙、マスター、インク、コピー等)</t>
  </si>
  <si>
    <t>事務用品(フラットファイル、ボールペン、チョーク等)</t>
  </si>
  <si>
    <t>新聞</t>
  </si>
  <si>
    <t>施設管理用品</t>
  </si>
  <si>
    <t>清掃衛生用品(トイレットペーパー、洗剤、ワックス等)</t>
  </si>
  <si>
    <t>来客用お茶</t>
  </si>
  <si>
    <t>諸公簿（学校日誌・学籍・服務関係他）</t>
  </si>
  <si>
    <t>施設設備修理</t>
  </si>
  <si>
    <t>クリーニング(白布、カーテン、給食白衣等)</t>
  </si>
  <si>
    <t>粗大ゴミ処理手数料</t>
  </si>
  <si>
    <t>蜂の巣駆除委託料</t>
  </si>
  <si>
    <t>施設用器具購入費</t>
  </si>
  <si>
    <t>富岡中学校</t>
  </si>
  <si>
    <t>印刷関係(紙、マスター、インク、コピー等)</t>
  </si>
  <si>
    <t>事務用品(フラットファイル、ボールペン等)</t>
  </si>
  <si>
    <t>法規・新聞(新聞、職員録、追録等)</t>
  </si>
  <si>
    <t>管理用品(蛍光灯、乾電池、儀式用生花等)</t>
  </si>
  <si>
    <t>LPガス</t>
  </si>
  <si>
    <t>来客用茶菓</t>
  </si>
  <si>
    <t>卒業証書・諸公簿</t>
  </si>
  <si>
    <t>施設設備・事務機器修理</t>
  </si>
  <si>
    <t>保健室薬品・衛生管理用薬品</t>
  </si>
  <si>
    <t>切手等郵送料</t>
  </si>
  <si>
    <t>クリーニング(カーテン、法被、ふとん他)</t>
  </si>
  <si>
    <t>校木管理委託料</t>
  </si>
  <si>
    <t>タクシー等借上料(緊急時対応)</t>
  </si>
  <si>
    <t>材木・ビス等</t>
  </si>
  <si>
    <t>プリンター修繕料　</t>
  </si>
  <si>
    <t>中学校端末光回線使用料</t>
  </si>
  <si>
    <t>中学校用外国語指導助手(ALT)業務委託料</t>
  </si>
  <si>
    <t>中学校タブレット運用管理支援</t>
  </si>
  <si>
    <t>中学校2校教育用コンピュータリース料(12ヵ月分)</t>
  </si>
  <si>
    <t>中学校体育振興助成金</t>
  </si>
  <si>
    <t>新入学品費、学用品費、校外活動費</t>
  </si>
  <si>
    <t>教務関係(チョーク、用紙　他)</t>
  </si>
  <si>
    <t>各教科消耗品(教授用消耗品、体育理科　他)</t>
  </si>
  <si>
    <t>行事関係消耗品(文化祭他）</t>
  </si>
  <si>
    <t>卒業証書印刷</t>
  </si>
  <si>
    <t>楽器修理</t>
  </si>
  <si>
    <t>生徒送迎貸切バス、タクシー借上料</t>
  </si>
  <si>
    <t>教材用備品購入費</t>
  </si>
  <si>
    <t>生徒用図書</t>
  </si>
  <si>
    <t>教授用消耗品</t>
  </si>
  <si>
    <t>情報教育用消耗品</t>
  </si>
  <si>
    <t>学校行事用消耗品</t>
  </si>
  <si>
    <t>教材備品等修理</t>
  </si>
  <si>
    <t>各種大会等生徒輸送用車両借上料</t>
  </si>
  <si>
    <t>校外学習等生徒輸送用車両借上料</t>
  </si>
  <si>
    <t>高等学校費</t>
  </si>
  <si>
    <t>柴田農林川崎高校用スクールバス運行業務委託料</t>
  </si>
  <si>
    <t>宮城県高等学校定時制通信制教育振興会仙南支部負担金</t>
  </si>
  <si>
    <t>柴田農林高等学校川崎校</t>
  </si>
  <si>
    <t>事務用品、管理用品、新聞料　等</t>
  </si>
  <si>
    <t>封筒等印刷</t>
  </si>
  <si>
    <t>設備小修繕</t>
  </si>
  <si>
    <t>医薬材料費等</t>
  </si>
  <si>
    <t>切手・はがき購入等</t>
  </si>
  <si>
    <t>施設用具器具購入等</t>
  </si>
  <si>
    <t>こども園費</t>
  </si>
  <si>
    <t>こども園運営費</t>
  </si>
  <si>
    <t>幼児教育課</t>
  </si>
  <si>
    <t>園薬剤師年額報酬</t>
  </si>
  <si>
    <t>時間外手当</t>
  </si>
  <si>
    <t>期末手当</t>
  </si>
  <si>
    <t>職員：5人</t>
  </si>
  <si>
    <t>フルタイム（保育教諭3人、保育補助4人、用務員2人）</t>
  </si>
  <si>
    <t>標準報酬月額×12ヵ月×19.6％＋賞与標準報酬額×２回</t>
  </si>
  <si>
    <t>会計年度任用職員社会保険料（パート）</t>
  </si>
  <si>
    <t>　（健康保険・厚生年金・児童手当・労災保険・雇用保険）</t>
  </si>
  <si>
    <t>食器・調理用具補充</t>
  </si>
  <si>
    <t>　各種食器類</t>
  </si>
  <si>
    <t>　洗剤等消耗品</t>
  </si>
  <si>
    <t>自動車検査登録印紙代</t>
  </si>
  <si>
    <t>会議用お茶代</t>
  </si>
  <si>
    <t>通常施設管理修繕</t>
  </si>
  <si>
    <t>遊具関係修繕</t>
  </si>
  <si>
    <t>事務機器修繕</t>
  </si>
  <si>
    <t>公用車車検整備</t>
  </si>
  <si>
    <t>給食材料費</t>
  </si>
  <si>
    <t>・こども園</t>
  </si>
  <si>
    <t>・富岡幼稚園</t>
  </si>
  <si>
    <t>・職員分</t>
  </si>
  <si>
    <t>こども園等（こども園35人、支援セ2人、幼児教育課2人、給食2人）</t>
  </si>
  <si>
    <t>おやつ代</t>
  </si>
  <si>
    <t>・災害非常時用食品</t>
  </si>
  <si>
    <t>クリーニング(布団他)</t>
  </si>
  <si>
    <t>計量器検査手数料</t>
  </si>
  <si>
    <t>町有自動車車検代行手数料</t>
  </si>
  <si>
    <t>建物災害共済保険(こども園)</t>
  </si>
  <si>
    <t>公用車共済分担金(エヴリィワゴン)</t>
  </si>
  <si>
    <t>給食調理及び栄養管理業務委託</t>
  </si>
  <si>
    <t>特殊建築物定期調査委託（防火設備）（毎年）</t>
  </si>
  <si>
    <t>園内遊具塗装業務委託料</t>
  </si>
  <si>
    <t>簡易プール着脱、ろ過装置保守点検</t>
  </si>
  <si>
    <t>床･窓ガラス２回、高所清掃（１回）委託一式　</t>
  </si>
  <si>
    <t>ガスヒートポンプエアコン定期点検委託料</t>
  </si>
  <si>
    <t>自家用電気工作物保安管理業務委託料</t>
  </si>
  <si>
    <t>学校飲料水検査委託料</t>
  </si>
  <si>
    <t>学校プール水検査委託料</t>
  </si>
  <si>
    <t>遊具点検委託料</t>
  </si>
  <si>
    <t>害虫防除委託料</t>
  </si>
  <si>
    <t>印刷機リース代(年額)</t>
  </si>
  <si>
    <t>電算　使用許諾　子ども子育て支援システム</t>
  </si>
  <si>
    <t>宮城県国公立幼稚園・こども園協議会（市町村負担金）</t>
  </si>
  <si>
    <t>　園長部会負担金</t>
  </si>
  <si>
    <t>　教育研究部会負担金</t>
  </si>
  <si>
    <t>　全国国公立幼稚園園長会負担金</t>
  </si>
  <si>
    <t>宮城県国公立幼稚園・こども園協議会（大河原支部負担金）</t>
  </si>
  <si>
    <t>　園長年会費</t>
  </si>
  <si>
    <t>宮城県国公立幼稚園協議会(会費)</t>
  </si>
  <si>
    <t>　・園長部会会費</t>
  </si>
  <si>
    <t>　・事務局雇用負担金　</t>
  </si>
  <si>
    <t>宮城県保育協議会負担金</t>
  </si>
  <si>
    <t>日本保育園保健協議会費</t>
  </si>
  <si>
    <t>全国国公立幼稚園・こども園協議会</t>
  </si>
  <si>
    <t>日本スポーツ振興センター負担金</t>
  </si>
  <si>
    <t>子育て支援センター費</t>
  </si>
  <si>
    <t>会計年度任用職員社会保険料</t>
  </si>
  <si>
    <t>（健康保険・厚生年金・労働保険・雇用保険）</t>
  </si>
  <si>
    <t>通勤手当</t>
  </si>
  <si>
    <t>事業用消耗品</t>
  </si>
  <si>
    <t>児童教室費</t>
  </si>
  <si>
    <t>児童教室運営委員会4,200円×10人×2人</t>
  </si>
  <si>
    <t>ガス代　川崎・今宿児童教室</t>
  </si>
  <si>
    <t>　　　　碁石児童教室　碁石小学校にて一括支払い</t>
  </si>
  <si>
    <t>　　　　　　碁石児童教室　碁石小学校にて一括支払い</t>
  </si>
  <si>
    <t>　　　　　　　　100,000円（碁石）</t>
  </si>
  <si>
    <t>クリーニング代(３教室分カーテン,布団他)</t>
  </si>
  <si>
    <t>公有建物災害共済分担金　川崎児童教室分</t>
  </si>
  <si>
    <t>　　　　　　　　　　　　碁石児童教室分</t>
  </si>
  <si>
    <t>　　　　　　　　　　　　今宿児童教室分</t>
  </si>
  <si>
    <t>公用車共済分担金</t>
  </si>
  <si>
    <t>児童教室業務委託料（３教室）</t>
  </si>
  <si>
    <t>　川崎児童教室</t>
  </si>
  <si>
    <t>　今宿児童教室</t>
  </si>
  <si>
    <t>　和合児童遊園</t>
  </si>
  <si>
    <t>宮城県児童館連絡協議会費負担金</t>
  </si>
  <si>
    <t>*自動車重量税</t>
  </si>
  <si>
    <t>幼稚園費</t>
  </si>
  <si>
    <t>嘱託医日額報酬</t>
  </si>
  <si>
    <t>フルタイム職員（保育補助兼用務員）</t>
  </si>
  <si>
    <t>標準報酬額150,000×19.6％×12ヵ月＋賞与190,000×19.6×2回分</t>
  </si>
  <si>
    <t>事務･連絡会他(町内)</t>
  </si>
  <si>
    <t>家庭訪問</t>
  </si>
  <si>
    <t>事務用消耗品</t>
  </si>
  <si>
    <t>保育教材用消耗品</t>
  </si>
  <si>
    <t>行事用消耗品（修了証書用紙等）</t>
  </si>
  <si>
    <t>清掃・衛生用消耗品</t>
  </si>
  <si>
    <t>施設用消耗品</t>
  </si>
  <si>
    <t>来客用茶菓代</t>
  </si>
  <si>
    <t>その他</t>
  </si>
  <si>
    <t>施設等修繕　（ガラス、暖房機、水道、遊具、電球他）</t>
  </si>
  <si>
    <t>消毒薬等救急用品</t>
  </si>
  <si>
    <t>切手代　他</t>
  </si>
  <si>
    <t>預かり用布団クリーニング</t>
  </si>
  <si>
    <t>建物災害共済保険</t>
  </si>
  <si>
    <t>遊具点検等業務委託</t>
  </si>
  <si>
    <t>浄化槽維持管理料</t>
  </si>
  <si>
    <t>汚泥引抜清掃委託料</t>
  </si>
  <si>
    <t>床洗浄ワックス･ガラス清掃･高所清掃一式</t>
  </si>
  <si>
    <t>暖房機保守点検委託</t>
  </si>
  <si>
    <t>遠足入園料等</t>
  </si>
  <si>
    <t>宮城県国公立幼稚園協議会市町村負担金</t>
  </si>
  <si>
    <t>　全国国公立幼稚園長会負担金</t>
  </si>
  <si>
    <t>大河原支部公立幼稚園協議会（負担金）</t>
  </si>
  <si>
    <t>宮城県国公立幼稚園協議会(大河原支部負担分会費)</t>
  </si>
  <si>
    <t>　園長部会会費</t>
  </si>
  <si>
    <t>社会教育費</t>
  </si>
  <si>
    <t>社会教育総務費</t>
  </si>
  <si>
    <t>社会教育委員・日額報酬</t>
  </si>
  <si>
    <t>生涯学習課</t>
  </si>
  <si>
    <t>従事職員6人の平均単価　1,900円/h</t>
  </si>
  <si>
    <t>会計年度任用職員共済費（常勤）</t>
  </si>
  <si>
    <t>会計年度職員パートタイム扱い</t>
  </si>
  <si>
    <t>社会教育関係表彰記念品</t>
  </si>
  <si>
    <t>図書購入（月刊誌・単行本・加除追録）</t>
  </si>
  <si>
    <t>被服類ほか　実績ベース　</t>
  </si>
  <si>
    <t>事務・作業用品　実績ベース</t>
  </si>
  <si>
    <t>各事業・講演会等講師及びボランティア用飲食代　</t>
  </si>
  <si>
    <t>ＪＬ研修会、クリスマス会、サマーキャンプ</t>
  </si>
  <si>
    <t>実績ベース採用</t>
  </si>
  <si>
    <t>備品等物件費の修繕料</t>
  </si>
  <si>
    <t>公用車車検修繕料</t>
  </si>
  <si>
    <t>車検代行費</t>
  </si>
  <si>
    <t>白布等クリーニング代</t>
  </si>
  <si>
    <t>公用車任意保険料</t>
  </si>
  <si>
    <t>公用車自賠責保険料</t>
  </si>
  <si>
    <t>高速道通行料・駐車料　実績ベース</t>
  </si>
  <si>
    <t>仙南広域行政事務組合負担金（教育費）</t>
  </si>
  <si>
    <t>仙南広域事務組合負担金（教育費負担金）</t>
  </si>
  <si>
    <t>管内社会教育委員連絡協議会負担金</t>
  </si>
  <si>
    <t>宮城県社会教育委員連絡協議会負担金</t>
  </si>
  <si>
    <t>川崎町婦人団体連絡協議会補助金</t>
  </si>
  <si>
    <t>仙南青年文化祭助成金</t>
  </si>
  <si>
    <t>青少年のための宮城県民会議会費</t>
  </si>
  <si>
    <t>社会教育主事講習受講料</t>
  </si>
  <si>
    <t>公用車重量税</t>
  </si>
  <si>
    <t>社会教育振興費</t>
  </si>
  <si>
    <t>作業用テープ、軍手、草刈り機等付属消耗品類　</t>
  </si>
  <si>
    <t>シニア大学事業用消耗品類（テープ、印刷用トナー、マジックペン等）</t>
  </si>
  <si>
    <t>ダム周辺花壇植栽管理委託料</t>
  </si>
  <si>
    <t>（植栽１回、施肥、除草）</t>
  </si>
  <si>
    <t>川崎町小中高ＰＴＡ連絡協議会助成金</t>
  </si>
  <si>
    <t>子供会育成費</t>
  </si>
  <si>
    <t>子供会研修会講師謝金</t>
  </si>
  <si>
    <t>ＪＬ研修等運営消耗品</t>
  </si>
  <si>
    <t>ＪＬクリスマス会</t>
  </si>
  <si>
    <t>ＪＬハロウィンパーティー</t>
  </si>
  <si>
    <t>小学生サマーキャンプ運営用消耗品　実績ベース</t>
  </si>
  <si>
    <t>各種研修会燃料費(棚木、木炭、薪、灯油、ガス)</t>
  </si>
  <si>
    <t>ＪＬイベント事業及び研修会　実績ベース</t>
  </si>
  <si>
    <t>各種事業常備薬品代</t>
  </si>
  <si>
    <t>小学生サマーキャンプ（スキー場等施設借上代）</t>
  </si>
  <si>
    <t>ジュニアリーダー初級研修・小学生キャンプ（るぽぽ）入浴料</t>
  </si>
  <si>
    <t>仙南地区子ども会育成会連絡協議会負担金</t>
  </si>
  <si>
    <t>川崎町子供会育成会助成金</t>
  </si>
  <si>
    <t>川崎町子ども会育成会協議会事業補助金</t>
  </si>
  <si>
    <t>文化財保護費</t>
  </si>
  <si>
    <t>文化財保護委員・日額報酬</t>
  </si>
  <si>
    <t>滝前不動のフジトイレ年間管理謝礼</t>
  </si>
  <si>
    <t>文化財保護提要追録、図書購入代　実績ベース</t>
  </si>
  <si>
    <t>滝前不動のフジトイレ等文化財環境整備用消耗品</t>
  </si>
  <si>
    <t>文化財資源等周知チラシ印刷代</t>
  </si>
  <si>
    <t>滝前不動のフジトイレ汲取料</t>
  </si>
  <si>
    <t>文化財講座、フォーラム及び環境整備等保険料</t>
  </si>
  <si>
    <t>高速通行料・駐車場料</t>
  </si>
  <si>
    <t>各文化財整備・調査重機借上</t>
  </si>
  <si>
    <t>標柱等設置及び文化財環境保存補修等工事</t>
  </si>
  <si>
    <t>各文化財施設整備等原材料（砂、砂利、杭等）</t>
  </si>
  <si>
    <t>町指定無形民俗文化財団体運営補助金（本砂金鹿躍、神明神楽、支倉</t>
  </si>
  <si>
    <t>全国民俗芸能保持振興市町村連盟会員</t>
  </si>
  <si>
    <t>公民館費</t>
  </si>
  <si>
    <t>各種教室講師謝礼</t>
  </si>
  <si>
    <t>婦人学級学習会（碁石）</t>
  </si>
  <si>
    <t>行事謝金</t>
  </si>
  <si>
    <t>行事記念品</t>
  </si>
  <si>
    <t>成人式（ステージ・テーブル・盛り花）</t>
  </si>
  <si>
    <t>各種講座、図書室等消耗品類　実績ベース</t>
  </si>
  <si>
    <t>分館利用日誌、利用申請書</t>
  </si>
  <si>
    <t>音響・視聴覚機器及び空調設備等物件費の修繕</t>
  </si>
  <si>
    <t>各種講座等賄い材料　実績ベース</t>
  </si>
  <si>
    <t>常備薬品</t>
  </si>
  <si>
    <t>宅配料(県図書館・成人者記念アルバム等）</t>
  </si>
  <si>
    <t>テーブルクロスクリーニング料　実績ベース</t>
  </si>
  <si>
    <t>町村有建物災害共済分担金</t>
  </si>
  <si>
    <t>特殊建築物等定期調査報告業務（防火設備分）</t>
  </si>
  <si>
    <t>消防設備保守点検委託</t>
  </si>
  <si>
    <t>ボイラー保守点検委託</t>
  </si>
  <si>
    <t>公民館ボイラー煙突調査委託</t>
  </si>
  <si>
    <t>地下タンク清掃及び漏洩検査委託</t>
  </si>
  <si>
    <t>館内ガラス・床清掃委託</t>
  </si>
  <si>
    <t>高速道路通行料・駐車場料</t>
  </si>
  <si>
    <t>ＮＨＫ放送受信料(衛星放送含む)</t>
  </si>
  <si>
    <t>共同受信施設使用料</t>
  </si>
  <si>
    <t>テレビ共同受信施設使用料　実績ベース</t>
  </si>
  <si>
    <t>ボイラー機器老延命措置等補修工事</t>
  </si>
  <si>
    <t>各種事業等・教室等資材材料　実績ベース</t>
  </si>
  <si>
    <t>図書購入費　実績ベース</t>
  </si>
  <si>
    <t>仙南及び宮城県公民館連絡協議会負担金</t>
  </si>
  <si>
    <t>仙南地方危険物安全協会支部会費</t>
  </si>
  <si>
    <t>各種団体助成金</t>
  </si>
  <si>
    <t>川崎町文化協会補助金</t>
  </si>
  <si>
    <t>防火管理者資格講習会受講料</t>
  </si>
  <si>
    <t>分館管理費</t>
  </si>
  <si>
    <t>各種事業大会記念品</t>
  </si>
  <si>
    <t>記念品代（各地区人口割）　17分館</t>
  </si>
  <si>
    <t>ガス・灯油（7分館分）</t>
  </si>
  <si>
    <t>各分館施設修繕（7分館緊急修繕）</t>
  </si>
  <si>
    <t>　緊急修繕　実績平均採用　</t>
  </si>
  <si>
    <t>カーテン等クリーニング</t>
  </si>
  <si>
    <t>分館汲み取り（川内三）</t>
  </si>
  <si>
    <t>町村建物災害共済分担金（7分館）</t>
  </si>
  <si>
    <t>分館グリストラップ清掃委託</t>
  </si>
  <si>
    <t>分館施設老延命化等補修工事</t>
  </si>
  <si>
    <t>分館備品購入費</t>
  </si>
  <si>
    <t>保健体育費</t>
  </si>
  <si>
    <t>保健体育総務費</t>
  </si>
  <si>
    <t>スポーツ推進委員・日額報酬</t>
  </si>
  <si>
    <t>※週休日等の４時間、7.75時間単位は振替えを原則</t>
  </si>
  <si>
    <t>※他課所属職員の時間外手当を含む。</t>
  </si>
  <si>
    <t>スポーツ教室等講師謝礼</t>
  </si>
  <si>
    <t>各種大会記念品等</t>
  </si>
  <si>
    <t>色上質紙（大会、教室関係資料用）</t>
  </si>
  <si>
    <t>特殊用紙（賞状等）</t>
  </si>
  <si>
    <t>事務用小物（電池、ファイル、マジック他）</t>
  </si>
  <si>
    <t>各種大会運営、教室用消耗品</t>
  </si>
  <si>
    <t>各種大会用品（ボール類他）実績ベース</t>
  </si>
  <si>
    <t>スポーツルール集　一式</t>
  </si>
  <si>
    <t>スポーツ雑誌・資料関係</t>
  </si>
  <si>
    <t>各種教室チラシ（スポーツ教室パンフ含む。）　実績ベース</t>
  </si>
  <si>
    <t>一般事務連絡郵便切手　一式</t>
  </si>
  <si>
    <t>町有建物損害共済負担金</t>
  </si>
  <si>
    <t>各種大会教室等参加者一日保険代（6大会、各教室関係）</t>
  </si>
  <si>
    <t>高速道路・駐車場使用料</t>
  </si>
  <si>
    <t>防風林土地借地料</t>
  </si>
  <si>
    <t>総合運動場補充用山砂、黒土代</t>
  </si>
  <si>
    <t>地区ゲートボール場用補充砂代</t>
  </si>
  <si>
    <t>大河原地区スポーツ推進委員協議会負担金</t>
  </si>
  <si>
    <t>宮城県スポーツ推進委員協議会負担金</t>
  </si>
  <si>
    <t>スポーツ推進委員研修会参加負担金</t>
  </si>
  <si>
    <t>宮城県海洋センター連絡協議会負担金</t>
  </si>
  <si>
    <t>各種研修会参加負担金</t>
  </si>
  <si>
    <t>川崎町体育協会補助金</t>
  </si>
  <si>
    <t>川崎町スポーツ少年団補助金</t>
  </si>
  <si>
    <t>各種競技会・上級大会等出場者助成金　実績ベース</t>
  </si>
  <si>
    <t>行政区スポーツ・レクリエーション活動奨励事業補助金</t>
  </si>
  <si>
    <t>海洋センター費</t>
  </si>
  <si>
    <t>プール管理用物品・清掃用具・簡易工具等購入　一式</t>
  </si>
  <si>
    <t>プール水管理薬品類購入　一式</t>
  </si>
  <si>
    <t>海洋センター・総合運動場管理用営繕小物・用具類購入　一式</t>
  </si>
  <si>
    <t>施設等簡易修繕用部品類購入　一式</t>
  </si>
  <si>
    <t>営繕用工具類購入　一式</t>
  </si>
  <si>
    <t>施設清掃洗剤、ダストキーパー等購入　一式</t>
  </si>
  <si>
    <t>ナイター照明修理　一式</t>
  </si>
  <si>
    <t>スポーツトラクター付帯器具修理</t>
  </si>
  <si>
    <t>救急用医薬材料　一式</t>
  </si>
  <si>
    <t>川崎町体育施設管理運営業務委託</t>
  </si>
  <si>
    <t>　　〃　緑地管理業務委託</t>
  </si>
  <si>
    <t>海洋センタープール上屋シート取付・撤去業務委託</t>
  </si>
  <si>
    <t>海洋センタープール関連清掃業務委託</t>
  </si>
  <si>
    <t>海洋センター館内床クリーニング業務委託</t>
  </si>
  <si>
    <t>海洋センター館内窓ガラス清掃業務委託</t>
  </si>
  <si>
    <t>海洋センター電気保安管理業務委託</t>
  </si>
  <si>
    <t>海洋センター消防設備点検業務委託</t>
  </si>
  <si>
    <t>海洋センター給湯ボイラー保守点検業務委託</t>
  </si>
  <si>
    <t>海洋センタープール水ろ過装置保守点検業務委託</t>
  </si>
  <si>
    <t>海洋センター暖房用温風機保守点検業務委託</t>
  </si>
  <si>
    <t>海洋センター上水貯水槽清掃水質検査業務委託</t>
  </si>
  <si>
    <t>プール水水質定期検査委託（6月～8月）</t>
  </si>
  <si>
    <t>水道設備等延命補修工事</t>
  </si>
  <si>
    <t>スポーツ用具等</t>
  </si>
  <si>
    <t>学校給食費</t>
  </si>
  <si>
    <t>学校給食運営審議員・日額報酬</t>
  </si>
  <si>
    <t>単価1,800円×月平均5h×12ヵ月</t>
  </si>
  <si>
    <t>食育標語コンテスト記念品代</t>
  </si>
  <si>
    <t>給食調理場連絡協議会総会、研修会</t>
  </si>
  <si>
    <t>・調理用、衛生関係</t>
  </si>
  <si>
    <t>・洗浄剤、消毒剤関係</t>
  </si>
  <si>
    <t>・機械、電気関係</t>
  </si>
  <si>
    <t>・事務用品</t>
  </si>
  <si>
    <t>給食主任者会議</t>
  </si>
  <si>
    <t>調理機器、器具修繕</t>
  </si>
  <si>
    <t>ストレージタンク検査整備立会内部塗装復旧修繕</t>
  </si>
  <si>
    <t>放射能測定分　</t>
  </si>
  <si>
    <t>救急用医薬材料費</t>
  </si>
  <si>
    <t>ストレージタンク検査手数料</t>
  </si>
  <si>
    <t>食品細菌検査手数料</t>
  </si>
  <si>
    <t>町有建物損害共済基金</t>
  </si>
  <si>
    <t>施設内清掃業務委託料</t>
  </si>
  <si>
    <t>学校給食共同調理場調理業務委託料</t>
  </si>
  <si>
    <t>自動ドア保守点検業務委託料</t>
  </si>
  <si>
    <t>除害施設清掃管理業務委託料</t>
  </si>
  <si>
    <t>消防用設備保守点検料</t>
  </si>
  <si>
    <t>ボイラー保守点検業務委託料</t>
  </si>
  <si>
    <t>自家用電気工作物保守点検料</t>
  </si>
  <si>
    <t>GHP定期点検料</t>
  </si>
  <si>
    <t>栄養ソフト保守点検業務委託料(年間)</t>
  </si>
  <si>
    <t>厨房機器保守点検業務委託料</t>
  </si>
  <si>
    <t>フロン類使用機器点検業務委託料(簡易点検)</t>
  </si>
  <si>
    <t>給食運搬業務委託料</t>
  </si>
  <si>
    <t>高速道路･駐車料金等</t>
  </si>
  <si>
    <t>学校栄養士会負担金</t>
  </si>
  <si>
    <t>宮城県学校給食共同調理場連絡協議会負担金</t>
  </si>
  <si>
    <t>学校給食費軽減制度(第2子以降無償化)創設に伴う助成金</t>
  </si>
  <si>
    <t>※町外の学校に就学している児童・生徒も対象とし、町立小・中学校の</t>
  </si>
  <si>
    <t>給食費を限度として助成を行う。</t>
  </si>
  <si>
    <t>災害復旧費</t>
  </si>
  <si>
    <t>農林水産業施設災害復旧費</t>
  </si>
  <si>
    <t>農業施設災害復旧費</t>
  </si>
  <si>
    <t>科目設定</t>
  </si>
  <si>
    <t>林業施設災害復旧費</t>
  </si>
  <si>
    <t>公共土木施設災害復旧費</t>
  </si>
  <si>
    <t>道路橋梁等災害復旧費</t>
  </si>
  <si>
    <t>公債費</t>
  </si>
  <si>
    <t>元金</t>
  </si>
  <si>
    <t>長期債元金償還金</t>
  </si>
  <si>
    <t>利子</t>
  </si>
  <si>
    <t>長期債利子償還金</t>
  </si>
  <si>
    <t>短期債利子償還金</t>
  </si>
  <si>
    <t>短期債（一時借入分）に係る利子</t>
  </si>
  <si>
    <t>　一時借入限度額500,000千円の約定金利0.51％＋想定外分</t>
  </si>
  <si>
    <t>諸支出金</t>
  </si>
  <si>
    <t>普通財産取得費</t>
  </si>
  <si>
    <t>予備費</t>
  </si>
  <si>
    <t>前年度同額（過去実績からも10,000千円以内で対応可能と判断）</t>
  </si>
  <si>
    <t>　参考）緊急かつ突発的な経費発生時の対応予算として確保</t>
  </si>
  <si>
    <t>一般会計（歳出）</t>
    <rPh sb="0" eb="2">
      <t>イッパン</t>
    </rPh>
    <rPh sb="2" eb="4">
      <t>カイケイ</t>
    </rPh>
    <rPh sb="5" eb="7">
      <t>サイシュツ</t>
    </rPh>
    <phoneticPr fontId="21"/>
  </si>
  <si>
    <t>（単位：千円）</t>
    <rPh sb="1" eb="3">
      <t>タンイ</t>
    </rPh>
    <rPh sb="4" eb="6">
      <t>センエン</t>
    </rPh>
    <phoneticPr fontId="21"/>
  </si>
  <si>
    <t>細</t>
  </si>
  <si>
    <t>科目名</t>
  </si>
  <si>
    <t>前年対比</t>
    <rPh sb="0" eb="2">
      <t>ゼンネン</t>
    </rPh>
    <rPh sb="2" eb="4">
      <t>タイヒ</t>
    </rPh>
    <phoneticPr fontId="21"/>
  </si>
  <si>
    <t>積算基礎</t>
  </si>
  <si>
    <t>特定財源内訳</t>
    <rPh sb="0" eb="2">
      <t>トクテイ</t>
    </rPh>
    <rPh sb="2" eb="4">
      <t>ザイゲン</t>
    </rPh>
    <rPh sb="4" eb="6">
      <t>ウチワケ</t>
    </rPh>
    <phoneticPr fontId="21"/>
  </si>
  <si>
    <t>充当額</t>
    <rPh sb="0" eb="2">
      <t>ジュウトウ</t>
    </rPh>
    <rPh sb="2" eb="3">
      <t>ガク</t>
    </rPh>
    <phoneticPr fontId="21"/>
  </si>
  <si>
    <t>主管課</t>
    <rPh sb="2" eb="3">
      <t>カ</t>
    </rPh>
    <phoneticPr fontId="21"/>
  </si>
  <si>
    <t>徴税費</t>
    <phoneticPr fontId="21"/>
  </si>
  <si>
    <t>戸籍住民基本台帳費</t>
    <phoneticPr fontId="21"/>
  </si>
  <si>
    <t>選挙費</t>
    <phoneticPr fontId="21"/>
  </si>
  <si>
    <t>統計調査費</t>
    <phoneticPr fontId="21"/>
  </si>
  <si>
    <t>監査委員費</t>
    <phoneticPr fontId="21"/>
  </si>
  <si>
    <t>社会福祉費</t>
    <phoneticPr fontId="21"/>
  </si>
  <si>
    <t>児童福祉費</t>
    <phoneticPr fontId="21"/>
  </si>
  <si>
    <t>保健衛生費</t>
    <phoneticPr fontId="21"/>
  </si>
  <si>
    <t>清掃費</t>
    <phoneticPr fontId="21"/>
  </si>
  <si>
    <t>病院費</t>
    <phoneticPr fontId="21"/>
  </si>
  <si>
    <t>商工費</t>
    <phoneticPr fontId="21"/>
  </si>
  <si>
    <t>土木管理費</t>
    <phoneticPr fontId="21"/>
  </si>
  <si>
    <t>道路橋梁費</t>
    <phoneticPr fontId="21"/>
  </si>
  <si>
    <t>下水道費</t>
    <phoneticPr fontId="21"/>
  </si>
  <si>
    <t>消防費</t>
    <phoneticPr fontId="21"/>
  </si>
  <si>
    <t>教育総務費</t>
    <phoneticPr fontId="21"/>
  </si>
  <si>
    <t>小学校費</t>
    <phoneticPr fontId="21"/>
  </si>
  <si>
    <t>中学校費</t>
    <phoneticPr fontId="21"/>
  </si>
  <si>
    <t>高等学校費</t>
    <phoneticPr fontId="21"/>
  </si>
  <si>
    <t>幼稚園費</t>
    <phoneticPr fontId="21"/>
  </si>
  <si>
    <t>保健体育費</t>
    <phoneticPr fontId="21"/>
  </si>
  <si>
    <t>農林水産業施設災害復旧費</t>
    <phoneticPr fontId="21"/>
  </si>
  <si>
    <t>公共土木施設災害復旧費</t>
    <phoneticPr fontId="21"/>
  </si>
  <si>
    <t>公債費</t>
    <phoneticPr fontId="21"/>
  </si>
  <si>
    <t>予備費</t>
    <phoneticPr fontId="21"/>
  </si>
  <si>
    <t>議会</t>
    <phoneticPr fontId="27"/>
  </si>
  <si>
    <t>議会費</t>
    <phoneticPr fontId="21"/>
  </si>
  <si>
    <t>総務費</t>
    <phoneticPr fontId="21"/>
  </si>
  <si>
    <t>総務課</t>
    <phoneticPr fontId="27"/>
  </si>
  <si>
    <t>財政管理費</t>
    <phoneticPr fontId="21"/>
  </si>
  <si>
    <t>会計管理費</t>
    <phoneticPr fontId="21"/>
  </si>
  <si>
    <t>会計課</t>
    <phoneticPr fontId="27"/>
  </si>
  <si>
    <t>財産管理費</t>
    <phoneticPr fontId="21"/>
  </si>
  <si>
    <t>企画総務費</t>
    <phoneticPr fontId="21"/>
  </si>
  <si>
    <t>地域振興課</t>
    <phoneticPr fontId="27"/>
  </si>
  <si>
    <t>広報費</t>
    <phoneticPr fontId="21"/>
  </si>
  <si>
    <t>衛生費</t>
    <phoneticPr fontId="21"/>
  </si>
  <si>
    <t>予防費</t>
    <phoneticPr fontId="21"/>
  </si>
  <si>
    <t>保健福祉課</t>
    <phoneticPr fontId="27"/>
  </si>
  <si>
    <t>環境衛生費</t>
    <phoneticPr fontId="21"/>
  </si>
  <si>
    <t>町民生活課</t>
    <phoneticPr fontId="27"/>
  </si>
  <si>
    <t>じん芥処理費</t>
    <phoneticPr fontId="21"/>
  </si>
  <si>
    <t>し尿処理費</t>
    <phoneticPr fontId="21"/>
  </si>
  <si>
    <t>上水道費</t>
    <phoneticPr fontId="21"/>
  </si>
  <si>
    <t>釜房ダム水質保全対策事業費</t>
    <phoneticPr fontId="21"/>
  </si>
  <si>
    <t>労働費</t>
    <phoneticPr fontId="21"/>
  </si>
  <si>
    <t>労働諸費</t>
    <phoneticPr fontId="21"/>
  </si>
  <si>
    <t>農林水産業費</t>
    <phoneticPr fontId="21"/>
  </si>
  <si>
    <t>農業委員会費</t>
    <phoneticPr fontId="21"/>
  </si>
  <si>
    <t>交通安全対策費</t>
    <phoneticPr fontId="21"/>
  </si>
  <si>
    <t>防犯費</t>
    <phoneticPr fontId="21"/>
  </si>
  <si>
    <t>職員厚生費</t>
    <phoneticPr fontId="21"/>
  </si>
  <si>
    <t>コミュニティセンター管理費</t>
    <phoneticPr fontId="21"/>
  </si>
  <si>
    <t>諸費</t>
    <phoneticPr fontId="21"/>
  </si>
  <si>
    <t>町民バス運行費</t>
    <phoneticPr fontId="21"/>
  </si>
  <si>
    <t>地域活性化施設管理費</t>
    <phoneticPr fontId="21"/>
  </si>
  <si>
    <t>税務課</t>
    <phoneticPr fontId="27"/>
  </si>
  <si>
    <t>賦課徴収費</t>
    <phoneticPr fontId="21"/>
  </si>
  <si>
    <t>衆議院議員選挙執行費</t>
    <phoneticPr fontId="21"/>
  </si>
  <si>
    <t>選挙管理委員会</t>
    <phoneticPr fontId="27"/>
  </si>
  <si>
    <t>宮城県知事選挙執行費</t>
    <phoneticPr fontId="21"/>
  </si>
  <si>
    <t>統計調査総務費</t>
    <phoneticPr fontId="21"/>
  </si>
  <si>
    <t>指定統計調査費</t>
    <phoneticPr fontId="21"/>
  </si>
  <si>
    <t>民生費</t>
    <phoneticPr fontId="21"/>
  </si>
  <si>
    <t>老人福祉費</t>
    <phoneticPr fontId="21"/>
  </si>
  <si>
    <t>障害福祉費</t>
    <phoneticPr fontId="21"/>
  </si>
  <si>
    <t>長寿社会基金費</t>
    <phoneticPr fontId="21"/>
  </si>
  <si>
    <t>保健衛生総務費</t>
    <phoneticPr fontId="21"/>
  </si>
  <si>
    <t>保健指導費</t>
    <phoneticPr fontId="21"/>
  </si>
  <si>
    <t>農林課</t>
    <phoneticPr fontId="27"/>
  </si>
  <si>
    <t>農業総務費</t>
    <phoneticPr fontId="21"/>
  </si>
  <si>
    <t>農業振興費</t>
    <phoneticPr fontId="21"/>
  </si>
  <si>
    <t>畜産業費</t>
    <phoneticPr fontId="21"/>
  </si>
  <si>
    <t>農業者年金事業費</t>
    <phoneticPr fontId="21"/>
  </si>
  <si>
    <t>水田利用対策費</t>
    <phoneticPr fontId="21"/>
  </si>
  <si>
    <t>林業総務費</t>
    <phoneticPr fontId="21"/>
  </si>
  <si>
    <t>林業振興費</t>
    <phoneticPr fontId="21"/>
  </si>
  <si>
    <t>公団造林事業費</t>
    <phoneticPr fontId="21"/>
  </si>
  <si>
    <t>商工総務費</t>
    <phoneticPr fontId="21"/>
  </si>
  <si>
    <t>観光費</t>
    <phoneticPr fontId="21"/>
  </si>
  <si>
    <t>観光施設管理費</t>
    <phoneticPr fontId="21"/>
  </si>
  <si>
    <t>商工観光基金事業費</t>
    <phoneticPr fontId="21"/>
  </si>
  <si>
    <t>土木費</t>
    <phoneticPr fontId="21"/>
  </si>
  <si>
    <t>土木総務費</t>
    <phoneticPr fontId="21"/>
  </si>
  <si>
    <t>建設水道課</t>
    <phoneticPr fontId="27"/>
  </si>
  <si>
    <t>道路橋梁総務費</t>
    <phoneticPr fontId="21"/>
  </si>
  <si>
    <t>道路新設改良費</t>
    <phoneticPr fontId="21"/>
  </si>
  <si>
    <t>河川総務費</t>
    <phoneticPr fontId="21"/>
  </si>
  <si>
    <t>公園管理費</t>
    <phoneticPr fontId="21"/>
  </si>
  <si>
    <t>住宅管理費</t>
    <phoneticPr fontId="21"/>
  </si>
  <si>
    <t>住宅建設費</t>
    <phoneticPr fontId="21"/>
  </si>
  <si>
    <t>常備消防費</t>
    <phoneticPr fontId="21"/>
  </si>
  <si>
    <t>非常備消防費</t>
    <phoneticPr fontId="21"/>
  </si>
  <si>
    <t>消防施設費</t>
    <phoneticPr fontId="21"/>
  </si>
  <si>
    <t>災害対策費</t>
    <phoneticPr fontId="21"/>
  </si>
  <si>
    <t>教育費</t>
    <phoneticPr fontId="21"/>
  </si>
  <si>
    <t>教育委員会費</t>
    <phoneticPr fontId="21"/>
  </si>
  <si>
    <t>学務課</t>
    <phoneticPr fontId="27"/>
  </si>
  <si>
    <t>事務局費</t>
    <phoneticPr fontId="21"/>
  </si>
  <si>
    <t>学校管理費</t>
    <phoneticPr fontId="21"/>
  </si>
  <si>
    <t>川崎小学校</t>
    <phoneticPr fontId="27"/>
  </si>
  <si>
    <t>川崎第二小学校</t>
    <phoneticPr fontId="27"/>
  </si>
  <si>
    <t>富岡小学校</t>
    <phoneticPr fontId="27"/>
  </si>
  <si>
    <t>教育振興費</t>
    <phoneticPr fontId="21"/>
  </si>
  <si>
    <t>川崎中学校</t>
    <phoneticPr fontId="27"/>
  </si>
  <si>
    <t>富岡中学校</t>
    <phoneticPr fontId="27"/>
  </si>
  <si>
    <t>こども園運営費</t>
    <phoneticPr fontId="21"/>
  </si>
  <si>
    <t>幼児教育課</t>
    <phoneticPr fontId="27"/>
  </si>
  <si>
    <t>児童教室費</t>
    <phoneticPr fontId="21"/>
  </si>
  <si>
    <t>社会教育総務費</t>
    <phoneticPr fontId="21"/>
  </si>
  <si>
    <t>生涯学習課</t>
    <phoneticPr fontId="27"/>
  </si>
  <si>
    <t>子供会育成費</t>
    <phoneticPr fontId="21"/>
  </si>
  <si>
    <t>公民館費</t>
    <phoneticPr fontId="21"/>
  </si>
  <si>
    <t>海洋センター費</t>
    <phoneticPr fontId="21"/>
  </si>
  <si>
    <t>災害復旧費</t>
    <phoneticPr fontId="21"/>
  </si>
  <si>
    <t>農業施設災害復旧費</t>
    <phoneticPr fontId="21"/>
  </si>
  <si>
    <t>林業施設災害復旧費</t>
    <phoneticPr fontId="21"/>
  </si>
  <si>
    <t>道路橋梁等災害復旧費</t>
    <phoneticPr fontId="21"/>
  </si>
  <si>
    <t>元金</t>
    <phoneticPr fontId="21"/>
  </si>
  <si>
    <t>利子</t>
    <phoneticPr fontId="21"/>
  </si>
  <si>
    <t>諸支出金</t>
    <phoneticPr fontId="21"/>
  </si>
  <si>
    <t>普通財産取得費</t>
    <phoneticPr fontId="21"/>
  </si>
  <si>
    <t>子育て支援センター費</t>
    <phoneticPr fontId="21"/>
  </si>
  <si>
    <t>社会教育振興費</t>
    <phoneticPr fontId="21"/>
  </si>
  <si>
    <t xml:space="preserve">議長　 320,000円×12ヵ月 </t>
  </si>
  <si>
    <t xml:space="preserve">地方自治の実態　 1,700円×15部 </t>
  </si>
  <si>
    <t xml:space="preserve">情報公開審査会　 2,180円×4人×5回 </t>
  </si>
  <si>
    <t xml:space="preserve">町長・副町長　月平均実績ベース採用　 130,000円×12ヵ月 </t>
  </si>
  <si>
    <t xml:space="preserve">職員　月平均実績ベース採用  15,000円×12ヵ月 </t>
  </si>
  <si>
    <t xml:space="preserve">新聞（河北・朝日・農業） 9,116円×12ヵ月 </t>
  </si>
  <si>
    <t xml:space="preserve">新年あいさつ会テーブル用花代  15個×2,000円 </t>
  </si>
  <si>
    <t xml:space="preserve">表彰式次第及び封筒　 258円×150枚 </t>
  </si>
  <si>
    <t xml:space="preserve">表彰式封筒　 95円×150枚 </t>
  </si>
  <si>
    <t xml:space="preserve">郵便料 25,000円×12ヵ月 </t>
  </si>
  <si>
    <t xml:space="preserve">新年あいさつ会用はがき 64円×200枚 </t>
  </si>
  <si>
    <t>本年度</t>
    <phoneticPr fontId="21"/>
  </si>
  <si>
    <t>前年度</t>
    <phoneticPr fontId="21"/>
  </si>
  <si>
    <t>一般会計歳出合計</t>
  </si>
  <si>
    <t>総務管理費</t>
    <phoneticPr fontId="21"/>
  </si>
  <si>
    <t>農業費</t>
    <phoneticPr fontId="21"/>
  </si>
  <si>
    <t>林業費</t>
    <phoneticPr fontId="21"/>
  </si>
  <si>
    <t>河川費</t>
    <phoneticPr fontId="21"/>
  </si>
  <si>
    <t>都市計画費</t>
    <phoneticPr fontId="21"/>
  </si>
  <si>
    <t>住宅費</t>
    <phoneticPr fontId="21"/>
  </si>
  <si>
    <t>こども園費</t>
    <phoneticPr fontId="21"/>
  </si>
  <si>
    <t>社会教育費</t>
    <phoneticPr fontId="21"/>
  </si>
  <si>
    <t>一般管理費</t>
    <phoneticPr fontId="21"/>
  </si>
  <si>
    <t>基金管理費</t>
    <phoneticPr fontId="21"/>
  </si>
  <si>
    <t>支所及び出張所費</t>
    <phoneticPr fontId="21"/>
  </si>
  <si>
    <t>ふるさと基金事業費</t>
    <phoneticPr fontId="21"/>
  </si>
  <si>
    <t>情報推進費</t>
    <phoneticPr fontId="21"/>
  </si>
  <si>
    <t>税務総務費</t>
    <phoneticPr fontId="21"/>
  </si>
  <si>
    <t>選挙管理委員会費</t>
    <phoneticPr fontId="21"/>
  </si>
  <si>
    <t>地籍調査費</t>
    <phoneticPr fontId="21"/>
  </si>
  <si>
    <t>国土調査室</t>
    <phoneticPr fontId="27"/>
  </si>
  <si>
    <t>社会福祉総務費</t>
    <phoneticPr fontId="21"/>
  </si>
  <si>
    <t>国民年金事務費</t>
    <phoneticPr fontId="21"/>
  </si>
  <si>
    <t>健康福祉センター費</t>
    <phoneticPr fontId="21"/>
  </si>
  <si>
    <t>児童福祉総務費</t>
    <phoneticPr fontId="21"/>
  </si>
  <si>
    <t>農地費</t>
    <phoneticPr fontId="21"/>
  </si>
  <si>
    <t>山村開発センター等管理費</t>
    <phoneticPr fontId="21"/>
  </si>
  <si>
    <t>道路維持費</t>
    <phoneticPr fontId="21"/>
  </si>
  <si>
    <t>橋梁維持費</t>
    <phoneticPr fontId="21"/>
  </si>
  <si>
    <t>都市計画総務費</t>
    <phoneticPr fontId="21"/>
  </si>
  <si>
    <t>文化財保護費</t>
    <phoneticPr fontId="21"/>
  </si>
  <si>
    <t>分館管理費</t>
    <phoneticPr fontId="21"/>
  </si>
  <si>
    <t>保健体育総務費</t>
    <phoneticPr fontId="21"/>
  </si>
  <si>
    <t>学校給食費</t>
    <phoneticPr fontId="21"/>
  </si>
  <si>
    <t>在京川崎会</t>
  </si>
  <si>
    <t>全国議長会主催　議長大会</t>
  </si>
  <si>
    <t>全国議長会主催　正・副議長研修</t>
  </si>
  <si>
    <t>事務用品一式</t>
  </si>
  <si>
    <t>議場設備修繕料</t>
  </si>
  <si>
    <t>議会全体研修の際　通行料・駐車料　</t>
  </si>
  <si>
    <t>議長送迎の際　通行料・駐車料</t>
  </si>
  <si>
    <t>議場音響設備　ターミナルユニットマイク増設(設置費含)</t>
  </si>
  <si>
    <t>議場・議員会議室　空気清浄機２台 　（地方創生臨時交付金事業）</t>
  </si>
  <si>
    <t>職員:19人</t>
  </si>
  <si>
    <t>職員:8人</t>
  </si>
  <si>
    <t>職員:18人</t>
  </si>
  <si>
    <t>職員児童手当（令和4年2月から令和5年1月まで）</t>
  </si>
  <si>
    <t>給与分（150,000円×19.6%×12＝352,800円）</t>
  </si>
  <si>
    <t>賞与分（190,000円×19.6%×2＝74,480円）</t>
  </si>
  <si>
    <t>電算　使用許諾　人事給与システム</t>
  </si>
  <si>
    <t>県市町村自治振興センター寄宿舎利用負担金　4,530円×90泊</t>
  </si>
  <si>
    <t>職員一括管理97,357千円＋会計年度任用職員分7,000千円</t>
  </si>
  <si>
    <t>ＶＡＬＵＸ利用料金　初期費用6,600円　月額3,520円×12ヵ月</t>
  </si>
  <si>
    <t>オフィスバンクバリュー保守契約料</t>
  </si>
  <si>
    <t>ファームバンキング更新用パソコン代</t>
  </si>
  <si>
    <t>本庁舎等消火器更新（本庁舎10本、西庁舎4本）</t>
  </si>
  <si>
    <t>本庁舎暖房用ボイラー修繕（重油ギヤポンプ・レベル管交換）</t>
  </si>
  <si>
    <t>車検代行手数料８台分</t>
  </si>
  <si>
    <t>本庁舎軒裏塗装</t>
  </si>
  <si>
    <t>本庁舎３階空調設備更新工事（コロナ地方創生臨時交付金）</t>
  </si>
  <si>
    <t>壁掛型エアコン１台</t>
  </si>
  <si>
    <t>分電盤設置　一式</t>
  </si>
  <si>
    <t>公用車車検に伴う重量税８台分　</t>
  </si>
  <si>
    <t>財政調整基金利子見込額8千円+基金運用益331千円+基金調整分161千円</t>
  </si>
  <si>
    <t>減債基金利子見込額2,000円＋基金調整分98,000円</t>
  </si>
  <si>
    <t>R4ボートピア交付金交付見込み額と同額積立</t>
  </si>
  <si>
    <t>　業務）起業支援・移住支援・事業者支援・地域づくり支援等</t>
  </si>
  <si>
    <t>　R1採用）(月額報酬200千円+活動手当80千円)×2月×1人</t>
  </si>
  <si>
    <t>地域おこし協力隊：12人【特別交付税対象】</t>
  </si>
  <si>
    <t>　移住者新米提供　9千円×16世帯見込み</t>
  </si>
  <si>
    <t>内訳　150,000千円（寄附額）×0.3（返礼率）</t>
  </si>
  <si>
    <t>地域おこし協力隊活動費【特別交付税対象】100千円×11人</t>
  </si>
  <si>
    <t>・東京（新幹線22,820円＋2,100円＋2,600円）×2人×4回</t>
  </si>
  <si>
    <t>・名古屋等(新幹線41,240円+5,800円+6,000円+県外泊15,000円)×3人</t>
  </si>
  <si>
    <t>・コロナ禍のためR4事業中止</t>
  </si>
  <si>
    <t>移住定住促進事業　移住交流フェア</t>
  </si>
  <si>
    <t>・東京（新幹線22,820円＋2,100円+2,600円）×4回</t>
  </si>
  <si>
    <t>地域おこし協力隊【特別交付税対象】100千円×11人</t>
  </si>
  <si>
    <t>企業誘致促進活動会議等のお茶代</t>
  </si>
  <si>
    <t>地域おこし協力隊活動費【特別交付税対象】10千円×11人</t>
  </si>
  <si>
    <t>企画関係冊子印刷代</t>
  </si>
  <si>
    <t>地域おこし協力隊活動費【特別交付税対象】30千円×11人</t>
  </si>
  <si>
    <t>起業兼移住定住サポートセンター　17千円×12ヵ月</t>
  </si>
  <si>
    <t>移住定住促進事業　賄材料費</t>
  </si>
  <si>
    <t>みやぎ蔵王三源郷推進協議会　国際交流募集に係る郵便料　R4中止</t>
  </si>
  <si>
    <t>移住・定住・ふるさと納税等に係る宣伝広告料</t>
  </si>
  <si>
    <t>ふるさと納税業務一括代行委託料</t>
  </si>
  <si>
    <t>情報発信業務委託料</t>
  </si>
  <si>
    <t>地域おこし協力隊活動費</t>
  </si>
  <si>
    <t>　活動費150千円×11人【特別交付税対象】</t>
  </si>
  <si>
    <t>　地域おこし協力隊募集に係る委託料【特別交付税対象】</t>
  </si>
  <si>
    <t>地方創生推進交付金事業委託料（移住・定住推進）</t>
  </si>
  <si>
    <t>みやぎ蔵王三源郷推進協議会負担金（H22～国際交流事業追加）</t>
  </si>
  <si>
    <t>　通常運営分20千円＋国際交流分（R4中止）0千円</t>
  </si>
  <si>
    <t>企業立地セミナー実行委員会負担金（参加有無に関わらず一律）</t>
  </si>
  <si>
    <t>移住・起業支援事業　移住支援金1,000千円×3世帯</t>
  </si>
  <si>
    <t>地域おこし協力隊活動費助成金【特別交付税対象】50千円×11人</t>
  </si>
  <si>
    <t>地域おこし協力隊起業支援助成金【特別交付税対象】1,000千円×4人</t>
  </si>
  <si>
    <t>路線バス運行補助金【80％特別交付税対象】</t>
  </si>
  <si>
    <t>　35L×165円=5,775円</t>
  </si>
  <si>
    <t>自賠責保険料　普通車（広報用）1台分</t>
  </si>
  <si>
    <t>　40L×165円＝6,600</t>
  </si>
  <si>
    <t>自賠責保険料　普通車（防犯用）1台</t>
  </si>
  <si>
    <t>特殊詐欺対策電話機等購入費補助金（5,000円×20人）</t>
  </si>
  <si>
    <t>メンタルヘルス事業委託料</t>
  </si>
  <si>
    <t>　参考）協会けんぽ健診 対象者(35歳以上)以外</t>
  </si>
  <si>
    <t>　参考）共済助成基準　30歳以上3人に1人</t>
  </si>
  <si>
    <t>川崎病院職員Ｘ線従事者出電離放射線健康診断委託料</t>
  </si>
  <si>
    <t>犯罪被害者支援ネットワーク賛助金（R3実績）</t>
  </si>
  <si>
    <t>宮城県市町村消費生活相談員連絡協議会（R3実績）</t>
  </si>
  <si>
    <t>大河原人権擁護委員協議会負担金（R3実績）</t>
  </si>
  <si>
    <t>みやぎ青年交流推進センター負担金（R3実績）</t>
  </si>
  <si>
    <t>観光振興イベント事業実行委員会等補助金</t>
  </si>
  <si>
    <t>■支倉常長まつり事業</t>
  </si>
  <si>
    <t>　観光資源の活用、ＰＲによる認知度向上、商店街活性化</t>
  </si>
  <si>
    <t>■古賀政男顕彰事業・青根温泉感謝祭事業</t>
  </si>
  <si>
    <t>　観光資源の活用、青根温泉の活性化</t>
  </si>
  <si>
    <t>バス購入諸手数料</t>
  </si>
  <si>
    <t>（検査登録費用32,320円、納車費用8,800円、リサイクル費用15.910円</t>
  </si>
  <si>
    <t>町民バス運行委託（4台体制）一式　長期継続契約R4～R6</t>
  </si>
  <si>
    <t>町民バス購入費（ハイエース１４人乗り）</t>
  </si>
  <si>
    <t>グループウェアシステムリース料　令和４年度分（R4～R8）</t>
  </si>
  <si>
    <t>リームスシステム更改リース料　令和４年度分（R4～R8）</t>
  </si>
  <si>
    <t>◆地方創生臨時交付金対象事業</t>
  </si>
  <si>
    <t>旧小学校５校災害共済保険料</t>
  </si>
  <si>
    <t>前川小学校　貯水槽清掃業務</t>
  </si>
  <si>
    <t>前川小学校　自家用電気工作物保守管理業務委託料</t>
  </si>
  <si>
    <t>前川小学校　浄化槽維持管理委託料</t>
  </si>
  <si>
    <t>前川小学校　簡易給水施設等検査料</t>
  </si>
  <si>
    <t>前川小学校　浄化槽法定検査手数料</t>
  </si>
  <si>
    <t>前川小学校　消防施設設備点検委託料</t>
  </si>
  <si>
    <t>前川小学校空調設置事業　返還金</t>
  </si>
  <si>
    <t>学校施設財産処分積立基金積立金</t>
  </si>
  <si>
    <t>旧小学校施設　財産処分積立基金積立金</t>
  </si>
  <si>
    <t>川内小学校</t>
  </si>
  <si>
    <t>本砂金小学校</t>
  </si>
  <si>
    <t>支倉小学校</t>
  </si>
  <si>
    <t>支倉小学校体育館</t>
  </si>
  <si>
    <t>前川小学校青根分校</t>
  </si>
  <si>
    <t>前川小学校青根分校　プール</t>
  </si>
  <si>
    <t>　　〃コンビニ（普徴センター処理分1,300枚）</t>
  </si>
  <si>
    <t>　　　〃　　　　（納税通知書・口座分明細書1,400通）</t>
  </si>
  <si>
    <t>　　特徴用　1,400枚</t>
  </si>
  <si>
    <t>　　給報総括表用　2,000枚</t>
  </si>
  <si>
    <t>　　コンビニタイプ　18,300枚</t>
  </si>
  <si>
    <t>特別徴収のしおり　1,400部</t>
  </si>
  <si>
    <t>令和６年度固定資産税（土地）評価替に伴う標準宅地の不動産鑑定評価</t>
  </si>
  <si>
    <t>　　　　　　　　軽自動車税代行プリント</t>
  </si>
  <si>
    <t>地方税電子申告支援サービス作業委託</t>
  </si>
  <si>
    <t>令和４年度地方税共通納税ＱＲコード対応業務委託</t>
  </si>
  <si>
    <t>令和４年度（民税特徴税通）文字同定作業委託</t>
  </si>
  <si>
    <t>シール圧着機（住民税特徴個人通知用）</t>
  </si>
  <si>
    <t>(社)地方電子化協議会負担金</t>
  </si>
  <si>
    <t>図書追録、単行書籍代等</t>
  </si>
  <si>
    <t>上質紙、事務用品代等</t>
  </si>
  <si>
    <t>戸籍届書印刷代</t>
  </si>
  <si>
    <t>シュレッター、レジスター等</t>
  </si>
  <si>
    <t>　　　　　　　　戸籍機器追加保守</t>
  </si>
  <si>
    <t>標準化文字同定サービス</t>
  </si>
  <si>
    <t>戸籍情報システム改修業務</t>
  </si>
  <si>
    <t>戸籍管理　附票管理システム</t>
  </si>
  <si>
    <t>仙台法務局大河原支局管内戸籍事務協議会負担金（R3実績）</t>
  </si>
  <si>
    <t>宮城県戸籍住民基本台帳事務協議会負担金（R2実績）</t>
  </si>
  <si>
    <t>参議院議員選挙執行費</t>
  </si>
  <si>
    <t>期日前投票立会人報酬　9,600円×3人×16日</t>
  </si>
  <si>
    <t>投票管理者報酬　12,800円×15投票所</t>
  </si>
  <si>
    <t>投票立会人　10,900円×3人×15投票所</t>
  </si>
  <si>
    <t>開票管理者報酬　10,800円×1人</t>
  </si>
  <si>
    <t>開票立会人報酬　8,900円×10人</t>
  </si>
  <si>
    <t>開票事務従事者手当　12,000円×50人</t>
  </si>
  <si>
    <t>事務（フル）月額2,000円×１カ月</t>
  </si>
  <si>
    <t>投票受付システム用資材</t>
  </si>
  <si>
    <t>当日投票受付システム使用料（15投票所）</t>
  </si>
  <si>
    <t>開票作業用テーブル購入費</t>
  </si>
  <si>
    <t>投票用紙分類機購入経費</t>
  </si>
  <si>
    <t>（調査区域：川内字老髪山等２単位区域）</t>
  </si>
  <si>
    <t>現場用品一式（軍手・綿腕カバー等）</t>
  </si>
  <si>
    <t>公用車車検整備料　一式　（宮城300は8265）</t>
  </si>
  <si>
    <t>医療品代（ヒルよけスプレー、消毒液等）</t>
  </si>
  <si>
    <t>川内字老髪山等２単位区域</t>
  </si>
  <si>
    <t>今宿字畑平等２単位区域</t>
  </si>
  <si>
    <t>土地情報管理システム保守料</t>
  </si>
  <si>
    <t>土地情報管理システム一式</t>
  </si>
  <si>
    <t>　福祉団体補助　計　77千円</t>
  </si>
  <si>
    <t>　令和３年度実績ベース　37,002,167円（県3／4＋町1／4）</t>
  </si>
  <si>
    <t>　令和３年度実績ベース　19,405,759円（国1／2＋県・町1／4）</t>
  </si>
  <si>
    <t>　Ｒ3.11.24時点県算定見込額</t>
  </si>
  <si>
    <t>未就学児均等割軽減分国民健康保険特別会計繰出金</t>
  </si>
  <si>
    <t>事務用品等</t>
  </si>
  <si>
    <t>④フレッツ光利用料　00-8707-0596</t>
  </si>
  <si>
    <t>令和３年11月算出宮城県後期高齢者医療広域連合町負担金</t>
  </si>
  <si>
    <t>22,582,000円×0.1925</t>
  </si>
  <si>
    <t>　Ｒ4.1.18広域連合算定見込額（県3/4　町1/4）</t>
  </si>
  <si>
    <t>角２封筒印刷代　6,000枚</t>
  </si>
  <si>
    <t>国民健康保険団体連合会連携用PC　ウイルスバスターライセンス更新料</t>
  </si>
  <si>
    <t>ﾄｲﾚｯﾄﾍﾟｰﾊﾟｰ・ﾎﾞﾃﾞｨｿｰﾌﾟ・ﾍﾟｰﾊﾟｰﾀｵﾙ・ｺﾞﾐ袋　実績ﾍﾞｰｽ</t>
  </si>
  <si>
    <t>コピー、トナー等消耗品　実績ﾍﾞｰｽ</t>
  </si>
  <si>
    <t>消火器更新　28本</t>
  </si>
  <si>
    <t>公用車車検７台代行手数料</t>
  </si>
  <si>
    <t>公用車自賠責保険料（７台）</t>
  </si>
  <si>
    <t>設計委託料</t>
  </si>
  <si>
    <t>高圧受電設備（トランス更新）設計業務</t>
  </si>
  <si>
    <t>高圧受電設備改修工事（変圧器３台更新）</t>
  </si>
  <si>
    <t>デイサービス自動ドア検知センサー更新</t>
  </si>
  <si>
    <t>熱源回り自動制御機器更新工事</t>
  </si>
  <si>
    <t>浴槽回り自動制御機器更新工事</t>
  </si>
  <si>
    <t>床暖房自動制御機器更新工事</t>
  </si>
  <si>
    <t>公用車重量税公用車７台</t>
  </si>
  <si>
    <t>長寿社会対策基金積立金　100,000円</t>
  </si>
  <si>
    <t>満１歳まで月1万円の購入助成券を交付</t>
  </si>
  <si>
    <t>第３子以降の小学校入学祝金（県単補助1/2）</t>
  </si>
  <si>
    <t>Ｒ３年度実績見込ベース</t>
  </si>
  <si>
    <t>【新型コロナウイルスワクチン予防接種事業（集団接種会場に従事）】</t>
  </si>
  <si>
    <t>事務職員（1名分）　</t>
  </si>
  <si>
    <t>仙南夜間初期急患センター運営経費負担金</t>
  </si>
  <si>
    <t>前年分収支差額700,000円（R2実績参考）＋医療機器更新費用45,000円</t>
  </si>
  <si>
    <t>各種予防接種事業予診票用紙代（定期接種10種類、高齢者インフル）</t>
  </si>
  <si>
    <t>・補助事業に係る消耗品（健康教育資料作成用、栄養・訪問指導用）</t>
  </si>
  <si>
    <t>（食育推進事業）</t>
  </si>
  <si>
    <t>・チラシ作成用紙、動画作成用ソフト</t>
  </si>
  <si>
    <t>②食育推進事業（離乳食冊子　他）</t>
  </si>
  <si>
    <t>非常用離乳食</t>
  </si>
  <si>
    <t>予診票、日程表の用紙及び印刷プリンタトナー代</t>
  </si>
  <si>
    <t>【補助事業】健康増進事業（重点生活習慣病予防）</t>
  </si>
  <si>
    <t>【風しん追加的対策（4年目）】</t>
  </si>
  <si>
    <t>予約受付用電話代（3台分）</t>
  </si>
  <si>
    <t>ワクチン接種に係る各種チラシの新聞折込料（2回分）</t>
  </si>
  <si>
    <t>アセスメント実践教室（気づきの教室）実施業務委託</t>
  </si>
  <si>
    <t>子育て支援アプリ情報配信サービス導入費（初期設定費用）</t>
  </si>
  <si>
    <t>　①抗体検査（HI法で平日医療機関で実施等の場合）受検見込者:100人</t>
  </si>
  <si>
    <t>　②予防接種（MRワクチン）接種見込者:30人</t>
  </si>
  <si>
    <t>妊婦・産婦健康診査費、新生児聴覚検査費用助成金（償還払い）</t>
  </si>
  <si>
    <t>環境美化指導車車検整備消耗品</t>
  </si>
  <si>
    <t>環境美化指導車修繕料</t>
  </si>
  <si>
    <t>環境美化指導車車検整備手数料</t>
  </si>
  <si>
    <t>環境美化指導車自賠責保険料</t>
  </si>
  <si>
    <t>食品放射能測定システム保守(消費者庁貸与品）　※</t>
  </si>
  <si>
    <t>※令和４年度のみ農林課で予算計上（令和５年から176,000円）</t>
  </si>
  <si>
    <t>ごみ分別指導車車検手数料（隔年）</t>
  </si>
  <si>
    <t>ごみ分別指導車自賠責保険料</t>
  </si>
  <si>
    <t>交付税措置対象外分）</t>
  </si>
  <si>
    <t>　　①企業債利子分償還総額－基準内繰入額</t>
  </si>
  <si>
    <t>　　②高度医療機器に係る保守料</t>
  </si>
  <si>
    <t>基礎年金拠出金に係る公的負担に要する経費（R3年度見込）</t>
  </si>
  <si>
    <t>リハビリテーション医療に要する経費の一部（R3見込）</t>
  </si>
  <si>
    <t>新型コロナウィルス感染症対応地方創生臨時交付金</t>
  </si>
  <si>
    <t>患者用電動ベット　１０台　地方創生臨時交付金事業</t>
  </si>
  <si>
    <t>　①4,290,347円×9.8/100（臨時措置）</t>
  </si>
  <si>
    <t>　①1,178,715円×9.8/100(臨時措置)</t>
  </si>
  <si>
    <t>　内訳（電車賃21,000円＋車賃4,000円＋日当2,900円＋滞在費3,000円</t>
  </si>
  <si>
    <t>　内訳（電車賃21,000円＋車賃4,000円＋日当2,400円＋滞在費2,600円</t>
  </si>
  <si>
    <t>タブレット端末修繕費</t>
  </si>
  <si>
    <t>宮城県農業会議負担金</t>
  </si>
  <si>
    <t>「技の匠」パンフレット（1,000枚）</t>
  </si>
  <si>
    <t>　利子補給(農業者1名、融資3件)</t>
  </si>
  <si>
    <t>R3年宮城県農林業災害対策資金利子補給事業補助金</t>
  </si>
  <si>
    <t>R3年農業経営維持対策資金利子補給事業補助金</t>
  </si>
  <si>
    <t>　1,500,000円×5人（継続）</t>
  </si>
  <si>
    <t>　狩猟免許更新手数料　2,900円×30件＝87,000円</t>
  </si>
  <si>
    <t>　【個人60％】平均150千円×36件＝5,400,000円</t>
  </si>
  <si>
    <t>　【団体80％】平均400千円×4件＝1,600,000円</t>
  </si>
  <si>
    <t>　【生息域調査費】1,865,000円×1群=1,865,000円</t>
  </si>
  <si>
    <t>　【追払い用花火】319円×1,500本＝478,500円</t>
  </si>
  <si>
    <t>　【追払い動員費】10,000円×126人＝1,260,000円</t>
  </si>
  <si>
    <t>　【有害鳥獣防止対策協議会諸経費】事務費・研修費＝18,950円</t>
  </si>
  <si>
    <t>担い手農家シルバー人材センター利用補助金</t>
  </si>
  <si>
    <t>（認定農業者54名＋新規就農者等人・農地プラン担い手10名）×50千円</t>
  </si>
  <si>
    <t>【新規】集落営農法人支援事業</t>
  </si>
  <si>
    <t>農業振興対策基金利子見込額10,000円＋基金調整分40,000円</t>
  </si>
  <si>
    <t>豚熱対応消耗品（消毒液等含む）</t>
  </si>
  <si>
    <t>農林系放射性物質汚染廃棄物処理事業</t>
  </si>
  <si>
    <t>仮説ハウス電気料</t>
  </si>
  <si>
    <t>放射能測定器移設手数料</t>
  </si>
  <si>
    <t>放射性廃棄物処理委託料</t>
  </si>
  <si>
    <t>①前処理施設設置委託</t>
  </si>
  <si>
    <t>②前処理・運搬委託</t>
  </si>
  <si>
    <t>③処理施設運搬委託</t>
  </si>
  <si>
    <t>前処理施設借地料　2,000㎡×固定資産評価額の5%×5か月</t>
  </si>
  <si>
    <t>電気仮設設置工事費</t>
  </si>
  <si>
    <t>車検代行料（軽）宮城581す619ハスラー</t>
  </si>
  <si>
    <t>公用車自賠責保険料(軽)宮城581す619ハスラー</t>
  </si>
  <si>
    <t>金田地区跨道橋点検業務</t>
  </si>
  <si>
    <t>農地集積管理システム導入業務</t>
  </si>
  <si>
    <t>農地集積管理システム保守料</t>
  </si>
  <si>
    <t>自動車重量税（軽）宮城581す619ハスラー　</t>
  </si>
  <si>
    <t>公用車修繕料</t>
  </si>
  <si>
    <t>新車購入手数料</t>
  </si>
  <si>
    <t>諸経費（検査・登録手数料、納車費用、リサイクル資金管理料）</t>
  </si>
  <si>
    <t>その他費用（検査・登録費、リサイクル預託金）</t>
  </si>
  <si>
    <t>公用車（軽自動車）</t>
  </si>
  <si>
    <t>　臨時職員　150,600円×12ヶ月＝1,807,200円</t>
  </si>
  <si>
    <t>　期末手当　193,000円×2回＝386,000円</t>
  </si>
  <si>
    <t>　社会保険料等　2,193,200円×16％＝350,912円</t>
  </si>
  <si>
    <t>　2,544,112円－農協等負担金60,000円＝2,484,112円</t>
  </si>
  <si>
    <t>　2,484,112円－事務費繰入150,600円＝2,333,512円</t>
  </si>
  <si>
    <t>　水田対策推進実践活動助成</t>
  </si>
  <si>
    <t>（18協議会×30,000円＝540,000）</t>
  </si>
  <si>
    <t>（役員130人×4,200円×2回）</t>
  </si>
  <si>
    <t>公用車購入分</t>
  </si>
  <si>
    <t>（コロナ対策消毒液等含む）</t>
  </si>
  <si>
    <t>地下タンク修繕料（地下タンクチャック弁、サブタンクバルブ交換）</t>
  </si>
  <si>
    <t>【新規】山村開発センター3階ホールLED照明設置工事設計監理委託</t>
  </si>
  <si>
    <t>【新規】山村開発センター屋外高圧受電キュービクル工事設計監理委託</t>
  </si>
  <si>
    <t>山村開発センター屋外高圧受電キュービクル更新工事</t>
  </si>
  <si>
    <t>山村開発センター3階ホールLED照明設置工事</t>
  </si>
  <si>
    <t>車検代行料（軽）宮城580い8679ジムニー</t>
  </si>
  <si>
    <t>車検代行料（軽ﾄﾗ）宮城480な8614キャリー</t>
  </si>
  <si>
    <t>石塚、スギ等、12.79ha（R4.8.1満了）最終保険27,296,000円</t>
  </si>
  <si>
    <t>屋敷裏山、スギ等、3.55ha（R4.9.17満了）最終保険9,954,500円</t>
  </si>
  <si>
    <t>大平山、スギ、10.00ha（R4.12.4満了）最終保険27,660,000円</t>
  </si>
  <si>
    <t>公用車自賠責保険料(軽)宮城580い8679 ジムニー</t>
  </si>
  <si>
    <t>公用車自賠責保険料(軽ﾄﾗ)宮城480な8614 キャリー</t>
  </si>
  <si>
    <t>生産間伐、松葉森山･1.32ha</t>
  </si>
  <si>
    <t>生産間伐、舘山･0.65ha</t>
  </si>
  <si>
    <t>切捨間伐、大平山･6.08ha</t>
  </si>
  <si>
    <t>切捨間伐、上赤沢山･5.50ha</t>
  </si>
  <si>
    <t>下刈（1回刈）川崎原、滝倉山、大崎沢山、藤株山・7.00ha</t>
  </si>
  <si>
    <t>生物害防除、滝倉山、大崎沢山、藤株山、松葉森山･5.58ha</t>
  </si>
  <si>
    <t>　32路線の内主要14路線　L=25,561ｍ</t>
  </si>
  <si>
    <t>森林クラウドシステム共同化利用設定等業務</t>
  </si>
  <si>
    <t>町単独林道補修工事</t>
  </si>
  <si>
    <t>森林環境譲与税18,938千円-森林経営管理事業9,551＝9,387千円</t>
  </si>
  <si>
    <t>自動車重量税（軽）宮城580い8679ジムニー</t>
  </si>
  <si>
    <t>自動車重量税（軽ﾄﾗ）宮城480な8614キャリー</t>
  </si>
  <si>
    <t>　柳生川　敷砂利：L=720m</t>
  </si>
  <si>
    <t>　茨山２　作業道開設：L=1,000m</t>
  </si>
  <si>
    <t>　　※平均単価採用。週休日等の勤務は原則振替で対応。</t>
  </si>
  <si>
    <t>事業継続支援金支給事業　振込手数料</t>
  </si>
  <si>
    <t>かわさきウォーキングスタンプラリー事業補助金</t>
  </si>
  <si>
    <t>　町内店舗のスタンプラリーを展開することで地元消費の拡大を図る</t>
  </si>
  <si>
    <t>　ブースを設け、町農産物等のＰＲと販路拡大を図る</t>
  </si>
  <si>
    <t>　新たに創業しようとする者の事業に要する経費の一部を補助し、円滑</t>
  </si>
  <si>
    <t>　な資金繰りを図る</t>
  </si>
  <si>
    <t>　補助額30万円（補助率1/2以内）×申請見込み5件</t>
  </si>
  <si>
    <t>　共同売り出しや環境美化活動により商店街の活性化を図る</t>
  </si>
  <si>
    <t>　新しい生活様式に対応した情報発信、販売方法の確立を図る</t>
  </si>
  <si>
    <t>　利子補給金374千円＋信用保証料補給金363千円</t>
  </si>
  <si>
    <t>　　内訳　仙南信用金庫川崎支店　10,000千円</t>
  </si>
  <si>
    <t>　　　　　七十七銀行川崎支店　　10,000千円</t>
  </si>
  <si>
    <t>キャラクター出演旅費</t>
  </si>
  <si>
    <t>川崎町総合パンフレット印刷（単価200円×5,000部）</t>
  </si>
  <si>
    <t>川崎町観光ＰＲポスター印刷（単価660円×500部＋単価350円×500部）</t>
  </si>
  <si>
    <t>常長と川崎町修正再版（単価99円×3,000部）　</t>
  </si>
  <si>
    <t>青根温泉情報誌修正再版（単価159円×5,000部）</t>
  </si>
  <si>
    <t>町内児童等スキー場シーズン利用証印刷代（76円×750枚）</t>
  </si>
  <si>
    <t>新聞、雑誌等の宣伝広告料</t>
  </si>
  <si>
    <t>ラジオ放送、ユーチューブ等ＰＲ事業</t>
  </si>
  <si>
    <t>　ラジオ月２回、ユーチューブ月２回配信（イベント告知等含む）</t>
  </si>
  <si>
    <t>シティープロモーション用新聞広告</t>
  </si>
  <si>
    <t>観光振興事業に用いる衣装等のクリーニング</t>
  </si>
  <si>
    <t>　チョコえもん、常長衣装（実行委員会との負担割合50％）</t>
  </si>
  <si>
    <t>観光・地域振興事業専用車保険料（車両・対人・対物）</t>
  </si>
  <si>
    <t>　単価22,000円×延べ50人×諸経費1.1（L=27.8㎞、A=41,700k㎡）</t>
  </si>
  <si>
    <t>観光・地域振興事業専用車リース料（プロボックス）</t>
  </si>
  <si>
    <t>　月単価32,000円×12ヵ月</t>
  </si>
  <si>
    <t>せんだい・宮城フィルムコミッション年会費</t>
  </si>
  <si>
    <t>　・専属職員3名の公的人件費相当額（13,700千円）</t>
  </si>
  <si>
    <t>　・観光振興推進事務費（1,400千円）</t>
  </si>
  <si>
    <t>　事務費：1,000,000円</t>
  </si>
  <si>
    <t>町民親睦ゴルフ大会助成金</t>
  </si>
  <si>
    <t>　　参考）実績推移　H30：2,726千円、R1：1,978千円、R2：4,026千円</t>
  </si>
  <si>
    <t>　　参考）実績推移　H30：291千円、R1：343千円、R2：564千円</t>
  </si>
  <si>
    <t>　　参考）実績推移　H30：698千円、R1：110千円、R2：0千円</t>
  </si>
  <si>
    <t>観光施設用WiFi（プロバイダー及び光回線）使用料　6,600円×9月</t>
  </si>
  <si>
    <t>川崎町交流促進施設指定管理料</t>
  </si>
  <si>
    <t>青根観光施設指定管理料</t>
  </si>
  <si>
    <t>セントメリースキー場指定管理料</t>
  </si>
  <si>
    <t>るぽぽの森地下タンク清掃作業業務委託</t>
  </si>
  <si>
    <t>るぽぽの森防火設備点検</t>
  </si>
  <si>
    <t>るぽぽの森特殊建築物定期調査報告書作成業務</t>
  </si>
  <si>
    <t>　ナイター設備ＬＥＤ更新</t>
  </si>
  <si>
    <t>　スターライトリフト機械設備更新（制御盤・運転盤）</t>
  </si>
  <si>
    <t>　ミルキーウェイリフト機械設備更新（緊張シリンダー）</t>
  </si>
  <si>
    <t>　ムーンライトリフト機械設備更新（線路・受圧装置）</t>
  </si>
  <si>
    <t>　乗車規制装置更新</t>
  </si>
  <si>
    <t>　ベルトコンベア修理</t>
  </si>
  <si>
    <t>　コンデンサー交換工事</t>
  </si>
  <si>
    <t>サマーゲレンデ用スノーエース（500㎡）購入</t>
  </si>
  <si>
    <t>　セントメリースキー場圧雪車購入</t>
  </si>
  <si>
    <t>　じゃっぽの湯脱衣所バスケットラック（男女各１台）</t>
  </si>
  <si>
    <t>指定管理施設の管理維持体制持続化事業　50万円×３事業者</t>
  </si>
  <si>
    <t>商工観光対策基金利子見込額2千円＋一般財源38千円</t>
  </si>
  <si>
    <t>コロナウイルス感染症対応商品券発行事業費</t>
  </si>
  <si>
    <t>　事務費：4,500,000円</t>
  </si>
  <si>
    <t>土地開発基金利子見込額6,000円＋一般財源44,000円</t>
  </si>
  <si>
    <t>1,940円/h（平均時間外手当額）×26時間/人･月（補助･単独事業設計積</t>
  </si>
  <si>
    <t>算）×2人×12ヵ月</t>
  </si>
  <si>
    <t>エスクード1台　平均100L/月×165円/L×12ヵ月</t>
  </si>
  <si>
    <t>エブリー（軽貨物）1台　平均50L/月×165円/L×12ヵ月</t>
  </si>
  <si>
    <t>軽トラック1台　平均60L/月×165円/L×12ヵ月</t>
  </si>
  <si>
    <t>2tDT1台　平均140L/月×149円/L×8ヵ月</t>
  </si>
  <si>
    <t>　　　　 平均400L/月×149円/L×4ヵ月</t>
  </si>
  <si>
    <t>刈払機及びタンパ　平均200L/年×165円/L</t>
  </si>
  <si>
    <t>（除雪3.1mG、2tDT、軽貨物、ﾊﾟﾄ車の車検整備代含む）</t>
  </si>
  <si>
    <t>車検代行手数料　4台分（除雪3.1mG、2tDT、軽貨物、ﾊﾟﾄ車）</t>
  </si>
  <si>
    <t>自動車検査手数料　4台分（除雪3.1mG、2tDT、軽貨物、ﾊﾟﾄ車）</t>
  </si>
  <si>
    <t>（除雪3.1mG、2tDT、軽貨物、ﾊﾟﾄ車）</t>
  </si>
  <si>
    <t>道路改良、舗装新設、24条工事等に伴う道路台帳修正（R3）</t>
  </si>
  <si>
    <t>自動車重量税（除雪3.1mG、2tDT、軽貨物、ﾊﾟﾄ車）</t>
  </si>
  <si>
    <t>町道除草交付金事業（11行政区）に係るボランティア保険料</t>
  </si>
  <si>
    <t>町道新町・湯坪線道路改良用地測量業務委託</t>
  </si>
  <si>
    <t>町道新町・湯坪線道路改良用地不動産鑑定評価業務委託</t>
  </si>
  <si>
    <t>　5,295,400円/年＋時間外2,049円/h×150h</t>
  </si>
  <si>
    <t>道路除草業務委託（28路線、A=151,480m2、2回刈り）</t>
  </si>
  <si>
    <t>町道支倉台1-3号線ほか側溝補修工事　L=700m</t>
  </si>
  <si>
    <t>町道新町・湯坪線道路改良工事</t>
  </si>
  <si>
    <t>補助事業（交通安全対策事業（通学路緊急対策））</t>
  </si>
  <si>
    <t>　（道路端のカラー舗装等歩行区間の明示）</t>
  </si>
  <si>
    <t>A=2,450㎡　※起債事業（公共施設等適正管理推進事業債）</t>
  </si>
  <si>
    <t>融雪剤（塩化ｶﾙｼｳﾑ）　65.45円/kg×50,000kg</t>
  </si>
  <si>
    <t>町道新町・湯坪線道路改良工事に伴う土地購入費</t>
  </si>
  <si>
    <t>油圧ショベル　1台</t>
  </si>
  <si>
    <t>川内三行政区（町道北川・天神線ほか）　15,827㎡×17.2円/㎡</t>
  </si>
  <si>
    <t>本砂金行政区（町道所夫・栃原線ほか）　11,296㎡×17.2円/㎡</t>
  </si>
  <si>
    <t>川内二行政区（町道柳生川他ほか）　12,413㎡×13.6円/㎡</t>
  </si>
  <si>
    <t>立野行政区（町道大柳・前川線ほか）　23,892㎡×13.6円/㎡</t>
  </si>
  <si>
    <t>古関行政区（町道古関・下田線ほか）　6,636㎡×17.2円/㎡</t>
  </si>
  <si>
    <t>支倉上行政区（町道音無・末沢線ほか）　18,188㎡×13.6円/㎡</t>
  </si>
  <si>
    <t>支倉下行政区（町道末沢・小沢線ほか）　16,228㎡×13.6円/㎡</t>
  </si>
  <si>
    <t>小沢行政区（町道北向・釜房線ほか）　8,641㎡×13.6円/㎡</t>
  </si>
  <si>
    <t>川内北川行政区（町道北川原山1号線ほか）　13,012㎡×13.6円/㎡</t>
  </si>
  <si>
    <t>青根行政区（町道青根1号線ほか）　3,839㎡×13.6円/㎡</t>
  </si>
  <si>
    <t>野上行政区（町道野上・西林山浄水場線ほか）5,268㎡×13.6円/㎡</t>
  </si>
  <si>
    <t>道路定期点検業務委託（道路メンテナンス事業）</t>
  </si>
  <si>
    <t>（橋梁点検・長寿命化修繕計画更新　N=28橋（橋長15m以上））</t>
  </si>
  <si>
    <t>補助事業（道路メンテナンス事業）</t>
  </si>
  <si>
    <t>　町道荒町・前川線本城橋橋梁点検及び補修設計業務委託</t>
  </si>
  <si>
    <t>　（橋長 L=24.7m、幅員 W=7.0m）</t>
  </si>
  <si>
    <t>　町道下本屋敷・水上線槻木2号橋橋梁点検及び補修設計業務委託</t>
  </si>
  <si>
    <t>　（橋長 L=20.0m、幅員 W=5.1m）</t>
  </si>
  <si>
    <t>　町道北向・釜房線しきさわ橋ほか5橋の橋梁塗装に含まれるPCB汚染物</t>
  </si>
  <si>
    <t>　含有量調査業務委託</t>
  </si>
  <si>
    <t>　※対象橋梁数：17橋（R3:11橋、R4:6橋）</t>
  </si>
  <si>
    <t>　（地覆・床版・支承等補修　１式）</t>
  </si>
  <si>
    <t>　（主桁・床版・下部工・支承・側壁等補修　１式）</t>
  </si>
  <si>
    <t>北川河川公園手摺等補修工事</t>
  </si>
  <si>
    <t>　・各公園、支倉台法面支障木伐採・処分業務委託</t>
  </si>
  <si>
    <t>　・各公園、支倉台法面等清掃・除草業務委託</t>
  </si>
  <si>
    <t>支倉台中央公園内遊具設置工事</t>
  </si>
  <si>
    <t>　企業債元金　164,348千円（実繰出額152,524千円）</t>
  </si>
  <si>
    <t>　企業債利子　 18,946千円（実繰出額18,946千円）</t>
  </si>
  <si>
    <t>単行本・加除本等</t>
  </si>
  <si>
    <t>町営住宅修繕料　R3実績見込額により算出</t>
  </si>
  <si>
    <t>伊勢原住宅解体工事</t>
  </si>
  <si>
    <t>事務消耗品</t>
  </si>
  <si>
    <t>町営中原住宅建築工事</t>
  </si>
  <si>
    <t>水道加入金</t>
  </si>
  <si>
    <t>①消火4時間以上</t>
  </si>
  <si>
    <t>過去平均5件/年×50人/件×8,000円/回</t>
  </si>
  <si>
    <t>②消火4時間未満</t>
  </si>
  <si>
    <t>過去平均5件/年×30人/件×4,000円/回</t>
  </si>
  <si>
    <t>③警戒活動</t>
  </si>
  <si>
    <t>2,100円/回×2人×2回/月×12月×27班</t>
  </si>
  <si>
    <t>④訓練活動</t>
  </si>
  <si>
    <t>2,100円/回×240人×6回/年</t>
  </si>
  <si>
    <t>⑤会議・研修</t>
  </si>
  <si>
    <t>1)班長以上：2,100円/回×59人×3回/年</t>
  </si>
  <si>
    <t>2)副分団長以上：2,100円/回×17人×3回/年</t>
  </si>
  <si>
    <t>3)各種参観等：2,100円/回×3人×10回/年</t>
  </si>
  <si>
    <t>消防団員火災出場時に係るマイカー損害保険料</t>
  </si>
  <si>
    <t>1,700円/回×5回/年×10台</t>
  </si>
  <si>
    <t>消防団員管理システム導入委託</t>
  </si>
  <si>
    <t>準中型免許取得費用助成金　160,000円/人×3人</t>
  </si>
  <si>
    <t>AT運転免許限定解除費用助成金　60,000円/人×3人</t>
  </si>
  <si>
    <t>　　発動発電機(役場・支倉中継局)　部品交換含む</t>
  </si>
  <si>
    <t>碁石地区防火貯水槽修繕工事</t>
  </si>
  <si>
    <t>消防ポンプ自動車購入（青根班配備用）1台</t>
  </si>
  <si>
    <t>社会保険料・雇用保険等（ケアハウス２名分）</t>
  </si>
  <si>
    <t>令和5年度入学見込児童数39人(R3.11月末現在)＋予備分5個</t>
  </si>
  <si>
    <t>公用車修理代</t>
  </si>
  <si>
    <t>生理用品（貧困世帯）</t>
  </si>
  <si>
    <t>わらび座公演事業</t>
  </si>
  <si>
    <t>児童生徒遠距離通学費補助金R3.11月末現在見込み17人＋予備</t>
  </si>
  <si>
    <t>学習指導員(1名）社会保険料・雇用保険等</t>
  </si>
  <si>
    <t>教育活動</t>
  </si>
  <si>
    <t>小学校遊具等撤去処分手数料</t>
  </si>
  <si>
    <t>富岡小学校体育館屋根改修工事設計・監理業務委託料</t>
  </si>
  <si>
    <t>スクールバス利用児童支援業務委託料（川内・前川・支倉方面）</t>
  </si>
  <si>
    <t>環境整備委託料</t>
  </si>
  <si>
    <t>　　川崎小学校、第二小学校枯危険木伐採</t>
  </si>
  <si>
    <t>　　　富岡小学校けやき枝払い業務</t>
  </si>
  <si>
    <t>小学校雨漏れ調査業務委託料</t>
  </si>
  <si>
    <t>プールろ過装置保守点検委託料(1校分)</t>
  </si>
  <si>
    <t>小学校3校空調機点検委託料</t>
  </si>
  <si>
    <t>NHK放送受信料(3校分)</t>
  </si>
  <si>
    <t>川崎小学校廊下荷物掛けフック取付工事</t>
  </si>
  <si>
    <t>小学校タブレット端末印刷設備工事</t>
  </si>
  <si>
    <t>川崎第二小学校見守り隊用ベンチ購入費</t>
  </si>
  <si>
    <t>新型コロナウイルス感染症対策事業</t>
  </si>
  <si>
    <t>歴代校長肖像写真</t>
  </si>
  <si>
    <t>材料費</t>
  </si>
  <si>
    <t>庁用備品（保健室ロビーチェア）</t>
  </si>
  <si>
    <t>混合油等</t>
  </si>
  <si>
    <t>その他手数料（家電リサイクル券等）</t>
  </si>
  <si>
    <t>くぎ、木材他</t>
  </si>
  <si>
    <t>ガソリン・混合油</t>
  </si>
  <si>
    <t>施設設備修理(蛍光器具安定器交換 34,000円×2台)</t>
  </si>
  <si>
    <t>ピアノ調律料(10,780円×2台)</t>
  </si>
  <si>
    <t>計量器・処分量等</t>
  </si>
  <si>
    <t>木材・ベニヤ板</t>
  </si>
  <si>
    <t>角椅子</t>
  </si>
  <si>
    <t>モバイルルーター通信使用料15台</t>
  </si>
  <si>
    <t>ギガスクールサポーター学校配置支援員業務委託料</t>
  </si>
  <si>
    <t>小学校校内ネットワーク整備保守業務委託</t>
  </si>
  <si>
    <t>プール学習バス借上料</t>
  </si>
  <si>
    <t>セカンドスクールバス借上料　1台大型　132,000円</t>
  </si>
  <si>
    <t>小学校3校教育用コンピュータリース料（12ヶ月分）</t>
  </si>
  <si>
    <t>タブレットドリル</t>
  </si>
  <si>
    <t>原子力・エネルギー教育実験器具・実験材料</t>
  </si>
  <si>
    <t>2～6年生(32名)510,140円、新1年生＋途中申請見込(4人)166,900円</t>
  </si>
  <si>
    <t>受給見込14人</t>
  </si>
  <si>
    <t>（特別支援15人、準要25人）月基準額1,000円×12ヶ月</t>
  </si>
  <si>
    <t>　　　　　和太鼓ばち（1,369円×40組＋消費税）</t>
  </si>
  <si>
    <t>　　　　　　　　運動会花火　（4,000円×2発＋消費税）</t>
  </si>
  <si>
    <t>教材備品　長座体前屈測定器、握力計</t>
  </si>
  <si>
    <t>教材備品（特別支援学級分）</t>
  </si>
  <si>
    <t>絵本スタンド</t>
  </si>
  <si>
    <t>卒業証書印刷代900円×13名・配達代2,000円×2回</t>
  </si>
  <si>
    <t>教師用マグネット変身タイル</t>
  </si>
  <si>
    <t>軽い連動式時計模型ボード</t>
  </si>
  <si>
    <t>中学校2校公衆電話料</t>
  </si>
  <si>
    <t>中学校大型物品撤去処理手数料（バスケットゴール・サッカーゴール）</t>
  </si>
  <si>
    <t>川崎中学校受電設備更新工事設計監理委託料</t>
  </si>
  <si>
    <t>中学校校舎雨漏れ調査業務委託</t>
  </si>
  <si>
    <t>中学校空調機点検委託料</t>
  </si>
  <si>
    <t>川崎中学校給食牛乳保冷庫賃借料　年額14,146円</t>
  </si>
  <si>
    <t>川崎中学校階段・渡り廊下外部改修工事</t>
  </si>
  <si>
    <t>川崎中学校非常用放送設備改修</t>
  </si>
  <si>
    <t>中学校タブレット端末印刷設備工事</t>
  </si>
  <si>
    <t>中学校昇降口等防犯カメラ設置工事</t>
  </si>
  <si>
    <t>川崎中学校サッカーゴール購入</t>
  </si>
  <si>
    <t>卒業証書筆耕料･粗大ゴミ処理手数料　他</t>
  </si>
  <si>
    <t>モバイルルーター通信使用料10台</t>
  </si>
  <si>
    <t>ギカスクールサポーター配置支援事業業務委託</t>
  </si>
  <si>
    <t>中学校校内ネットワーク整備保守業務委託</t>
  </si>
  <si>
    <t>中学校プール学習バス借上料</t>
  </si>
  <si>
    <t>教師用デジタル教科書</t>
  </si>
  <si>
    <t>中学校タブレットドリル</t>
  </si>
  <si>
    <t>2･3年生(11人)355,250円、新1年生4人＋途中申請(見込5人)296,070円</t>
  </si>
  <si>
    <t>新入学用品費の前倒し支給分（見込3人）420,000円</t>
  </si>
  <si>
    <t>特別支援費受給見込8人</t>
  </si>
  <si>
    <t>（特別支援8人、準要20人）月1,000円×12ヶ月</t>
  </si>
  <si>
    <t>　　　ポスタープリンター、生物顕微鏡、ばねかはり</t>
  </si>
  <si>
    <t>鉄製スタンド（理振）、篠笛、図形学習教具、長座体前屈計</t>
  </si>
  <si>
    <t>職員：21人</t>
  </si>
  <si>
    <t>職員：6人</t>
  </si>
  <si>
    <t>職員：15人</t>
  </si>
  <si>
    <t>（報酬＋時間外＋期末手当＋通勤）×16.21％</t>
  </si>
  <si>
    <t>自家発電設備修繕</t>
  </si>
  <si>
    <t>*公用車自賠責保険料(エヴリィワゴン)（R5年4月満期）</t>
  </si>
  <si>
    <t>広域入所委託料</t>
  </si>
  <si>
    <t>特殊建築物定期検査（建築物）297,000円（1回／３年）次回Ｒ６</t>
  </si>
  <si>
    <t>巧技台　プラットホーム、丸型梯子</t>
  </si>
  <si>
    <t>仙南保育所連合会市町村負担金</t>
  </si>
  <si>
    <t>子どものための施設等利用給付交付金</t>
  </si>
  <si>
    <t>施設型給付費</t>
  </si>
  <si>
    <t>施設用ベビーカー　</t>
  </si>
  <si>
    <t>スキップバイク</t>
  </si>
  <si>
    <t>図書購入費　3教室分</t>
  </si>
  <si>
    <t>公用車自賠責保険料（R4,4,満了、27,000円）</t>
  </si>
  <si>
    <t>特殊建築物定期調査委託料（建築物１回/３年253,000円）次回Ｒ６今宿</t>
  </si>
  <si>
    <t>温風暖房機点検クリーニング　川崎児童教室</t>
  </si>
  <si>
    <t>　　　　　　　　　　　　　　碁石児童教室　</t>
  </si>
  <si>
    <t>　　　　　　　　　　　　　　今宿児童教室　</t>
  </si>
  <si>
    <t>　内訳　給与分207,800円×19.6％×12ヶ月</t>
  </si>
  <si>
    <t>　　　　賞与分264,945円×19.6％×2</t>
  </si>
  <si>
    <t>宮城県青少年劇場小公演（町内学校会場持回り）</t>
  </si>
  <si>
    <t>偉人マンガ制作活用事業にかかる実行委員会委員謝金</t>
  </si>
  <si>
    <t>発掘調査旅費（県職員協力）</t>
  </si>
  <si>
    <t>偉人マンガ制作活用事業にかかる製本代</t>
  </si>
  <si>
    <t>小野城跡環境整備管理手数料（50,000円×年２回）</t>
  </si>
  <si>
    <t>発掘調査　発掘作業補助員　シルバー人材委託</t>
  </si>
  <si>
    <t>発掘調査（県職員協力）　利府塩釜～宮城川崎（往復）</t>
  </si>
  <si>
    <t>発掘調査　バックホー（0.45ｵﾍﾟﾚｰﾀｰ・運搬込み）</t>
  </si>
  <si>
    <t>発掘調査　仮設トイレ（大小兼用　諸経費込み）</t>
  </si>
  <si>
    <t>発掘調査　調査測量機器類</t>
  </si>
  <si>
    <t>青根分館活動施設使用料　年額30,000円</t>
  </si>
  <si>
    <t>川崎レイクサイドマラソン準備関係平均1,800×延べ350ｈ</t>
  </si>
  <si>
    <t>スポーツ推進委員・地区スポーツ員ウエア　隔年実施　本年なし</t>
  </si>
  <si>
    <t>スポーツ推進委員・地区スポーツ員ポロシャツ　隔年実施　本年なし</t>
  </si>
  <si>
    <t>スポーツ推進委員・地区スポーツ員ポロシャツ等　新規分</t>
  </si>
  <si>
    <t>　18,000円×５着</t>
  </si>
  <si>
    <t>川崎レイクサイドマラソン実行委員会補助金</t>
  </si>
  <si>
    <t>バスケットコートライン改修</t>
  </si>
  <si>
    <t>蜂駆除委託　35,000円×2ヵ所</t>
  </si>
  <si>
    <t>消火器具更新</t>
  </si>
  <si>
    <t>給湯配管漏水修繕</t>
  </si>
  <si>
    <t>その他修繕</t>
  </si>
  <si>
    <t>厨房点検口取替工事</t>
  </si>
  <si>
    <t>令和２年度まで発行分に係る元金償還金</t>
  </si>
  <si>
    <t>R3臨時財政対策債154,436千円</t>
  </si>
  <si>
    <t>R3辺地対策事業債32,400千円</t>
  </si>
  <si>
    <t>R3単独災害復旧事業（役場ほか）10,300千円</t>
  </si>
  <si>
    <t>R3緊急防災減災対策事業債28,500千円</t>
  </si>
  <si>
    <t>R2辺地債2,800千円</t>
  </si>
  <si>
    <t>R2公共事業債34,300千円</t>
  </si>
  <si>
    <t>R2公営住宅19,800千円</t>
  </si>
  <si>
    <t>令和２年度までの地方債借入分（起債管理ｼｽﾃﾑ入力済）</t>
  </si>
  <si>
    <t>参議院議員選挙執行費</t>
    <phoneticPr fontId="21"/>
  </si>
  <si>
    <t>コロナウイルス感染症対応商品券発行事業費</t>
    <phoneticPr fontId="21"/>
  </si>
  <si>
    <t>柴田農林高等学校川崎校</t>
    <phoneticPr fontId="27"/>
  </si>
  <si>
    <t xml:space="preserve">副議長　 272,000円×12ヵ月 </t>
  </si>
  <si>
    <t xml:space="preserve">議員　 262,000円×12ヵ月×11人 </t>
  </si>
  <si>
    <t xml:space="preserve">新聞購読料  河北3,400円×12ヵ月 </t>
  </si>
  <si>
    <t xml:space="preserve">区長報酬　 1,144,700円×12ヵ月 </t>
  </si>
  <si>
    <t xml:space="preserve">情報公開審査会委員　 10,000円×5人×5回 </t>
  </si>
  <si>
    <t xml:space="preserve">指定管理者選定委員会委員　 4,200円×3人×5回 </t>
  </si>
  <si>
    <t xml:space="preserve">叙勲　 8,800円×4人 </t>
  </si>
  <si>
    <t xml:space="preserve">表彰規定　 6,600円×12人 </t>
  </si>
  <si>
    <t xml:space="preserve">感謝状、褒状　 5,500円×8人 </t>
  </si>
  <si>
    <t xml:space="preserve">額縁　 1,000円×24個 </t>
  </si>
  <si>
    <t xml:space="preserve">総合賠償保険　 93.1円×8,600人 </t>
  </si>
  <si>
    <t xml:space="preserve">法律顧問料　 110,000円×12ヵ月 </t>
  </si>
  <si>
    <t xml:space="preserve">機密文書抹消委託　 50円×8,000㎏ </t>
  </si>
  <si>
    <t xml:space="preserve">例規システム使用料　 110,000円×12ヵ月 </t>
  </si>
  <si>
    <t xml:space="preserve">法令・判例システム使用料　 15,400円×12ヵ月 </t>
  </si>
  <si>
    <t xml:space="preserve">　 （1,150円＋4,200円） </t>
  </si>
  <si>
    <t xml:space="preserve">　　　 平均単価25,000円×6種類　加除本 </t>
  </si>
  <si>
    <t xml:space="preserve">財務会計伝票用紙代　 40,000枚×4円 </t>
  </si>
  <si>
    <t xml:space="preserve">決算書　 2,500円×110部 </t>
  </si>
  <si>
    <t xml:space="preserve">支払通知書　郵便後納料　 320通×12ヵ月×63円 </t>
  </si>
  <si>
    <t xml:space="preserve">源泉徴収票発送　 600通×84円 </t>
  </si>
  <si>
    <t xml:space="preserve">ファームバンキング　回線使用料　 5,800円×12ヵ月 </t>
  </si>
  <si>
    <t xml:space="preserve">ファームバンキングシステム使用料　 5,500円×12ヵ月 </t>
  </si>
  <si>
    <t xml:space="preserve">　 10件×1,000円 </t>
  </si>
  <si>
    <t xml:space="preserve">ワイドコピー料金　本庁舎2階　 27,000円×12ヵ月 </t>
  </si>
  <si>
    <t xml:space="preserve">一般事務用品一括管理経費　 実績平均290,000円×12ヵ月 </t>
  </si>
  <si>
    <t xml:space="preserve">公用車ガソリン 月平均750L×165円×12ヵ月 </t>
  </si>
  <si>
    <t xml:space="preserve">公用車軽油代 月平均300L×149円×12ヵ月 </t>
  </si>
  <si>
    <t xml:space="preserve">ガス代 17,000円×12ヵ月 </t>
  </si>
  <si>
    <t xml:space="preserve">電気料　 実績月平均270,000円×12ヵ月 </t>
  </si>
  <si>
    <t xml:space="preserve">水道料　 実績月平均75,000円×12ヵ月 </t>
  </si>
  <si>
    <t xml:space="preserve">　 実績月額平均85,000円×12ヵ月 </t>
  </si>
  <si>
    <t xml:space="preserve">宿日直業務委託　 648,000円×12ヵ月 </t>
  </si>
  <si>
    <t xml:space="preserve">西庁舎警備委託　 33,000円×12ヵ月 </t>
  </si>
  <si>
    <t xml:space="preserve">庁舎清掃業務　　 200,000円×12ヵ月 </t>
  </si>
  <si>
    <t xml:space="preserve">庁舎・福祉センター対応型電話交換設備保守点検　 198,000円×4回 </t>
  </si>
  <si>
    <t xml:space="preserve">仙台以北　 1,800円×4回 </t>
  </si>
  <si>
    <t>広報紙　 319,000円×12ヵ月 （概ね24～28ページ構成）</t>
  </si>
  <si>
    <t xml:space="preserve">郵便料　 6,000円×12ヵ月 </t>
  </si>
  <si>
    <t xml:space="preserve">コピー代　 1,800円×12ヵ月 </t>
  </si>
  <si>
    <t xml:space="preserve">電気料　 49,000円×12ヵ月 </t>
  </si>
  <si>
    <t xml:space="preserve">電話代　 5,000円×12ヵ月 </t>
  </si>
  <si>
    <t xml:space="preserve">住基専用回線　 12,000円×12ヵ月 </t>
  </si>
  <si>
    <t xml:space="preserve">支所周辺草刈作業人夫賃　 6,000円×3回 </t>
  </si>
  <si>
    <t xml:space="preserve">支所・伝承館警備委託料　 33,000円×12ヵ月 </t>
  </si>
  <si>
    <t xml:space="preserve">コピーFAX兼用機器保守料　 12,100円×12ヵ月 </t>
  </si>
  <si>
    <t xml:space="preserve">ダスキン借上料　 550円×12回 </t>
  </si>
  <si>
    <t xml:space="preserve"> 隊長48,900円×1人＋副隊長43,500円×2人 </t>
  </si>
  <si>
    <t xml:space="preserve"> 仙台以北県内1,800円×2人×3回 </t>
  </si>
  <si>
    <t xml:space="preserve">交通指導車 5,775円×12ヵ月 </t>
  </si>
  <si>
    <t xml:space="preserve">交通安全看板　 10,000円×5枚 </t>
  </si>
  <si>
    <t xml:space="preserve"> 柴田地区交通安全協会川崎支部76,000円＋交通安全母の会76,000円 </t>
  </si>
  <si>
    <t xml:space="preserve"> 2,100円×12人×27日 </t>
  </si>
  <si>
    <t xml:space="preserve">防犯指導隊員費用弁償　 1,800円×9人 </t>
  </si>
  <si>
    <t xml:space="preserve">防犯灯電気料　 85,000円×12ヵ月 </t>
  </si>
  <si>
    <t xml:space="preserve">防犯灯支柱新設設置工事　 200,000円×1基 </t>
  </si>
  <si>
    <t xml:space="preserve">総合検診職員　 9,724円×85人 </t>
  </si>
  <si>
    <t xml:space="preserve">胸部検診職員 1,350円×85人 </t>
  </si>
  <si>
    <t xml:space="preserve">総合検診会計年度任用職員(34歳以下) 9,724円×5人 </t>
  </si>
  <si>
    <t xml:space="preserve">胸部検診会計年度任用職員(34歳以下) 1,350円×5人 </t>
  </si>
  <si>
    <t xml:space="preserve">乳がん（超音波）　 6,500円×20人 </t>
  </si>
  <si>
    <t xml:space="preserve">　　　（マンモ2方向）　 8,500円×50人 </t>
  </si>
  <si>
    <t xml:space="preserve">子宮がん　 7,500円×70人 </t>
  </si>
  <si>
    <t xml:space="preserve">大腸がん　 990円×15人 </t>
  </si>
  <si>
    <t xml:space="preserve">胃がん　 5,500円×15人 </t>
  </si>
  <si>
    <t>人間ドック　 27,500円×65人 （共済助成枠外分）</t>
  </si>
  <si>
    <t xml:space="preserve">産業医委託料  70,000円×12ヵ月 </t>
  </si>
  <si>
    <t xml:space="preserve">　清掃用具・障子紙等　 一施設8,000円×4ヵ所 </t>
  </si>
  <si>
    <t xml:space="preserve">灯油・ガス　 一施設平均実績ベース78,000円×4ヵ所 </t>
  </si>
  <si>
    <t xml:space="preserve">　電気・水道　 一施設平均実績ベース145,000円×12ヵ月 </t>
  </si>
  <si>
    <t xml:space="preserve">　一般修繕　 一施設平均150,000円×4ヵ所 </t>
  </si>
  <si>
    <t xml:space="preserve">消費生活相談員日額報酬　 6,400円×5回×12ヵ月 </t>
  </si>
  <si>
    <t xml:space="preserve">外国人相談員報償金　 4,200円×年１回×2人 </t>
  </si>
  <si>
    <t xml:space="preserve">自衛隊入隊記念品代　 3,000円×5人 </t>
  </si>
  <si>
    <t xml:space="preserve"> ふるさと基金利子見込額4,000円＋一般財源46,000円 </t>
  </si>
  <si>
    <t xml:space="preserve">バス車検整備（29人乗） 300,000円×3台 </t>
  </si>
  <si>
    <t xml:space="preserve">3ヵ月点検（29人乗） （50,000円×3台×3回） </t>
  </si>
  <si>
    <t xml:space="preserve">車検代行手数料 7,150円×4台 </t>
  </si>
  <si>
    <t xml:space="preserve">ネット用端末ウィルスソフト1年版更新 5,200円×10台分 </t>
  </si>
  <si>
    <t xml:space="preserve">電算システム光専用回線通信費 33,000円×12ヵ月 </t>
  </si>
  <si>
    <t xml:space="preserve">ホスティングサービス料 5,500円×12ヵ月 </t>
  </si>
  <si>
    <t xml:space="preserve">みやぎハイパーウェブ利用通信費分 34,100円×12ヵ月 </t>
  </si>
  <si>
    <t xml:space="preserve">インターネット用回線通信費 (5,700円+3,800円)×12ヵ月 </t>
  </si>
  <si>
    <t xml:space="preserve">ADSL利用料 10,780円×12ヵ月 </t>
  </si>
  <si>
    <t xml:space="preserve">フレッツ光利用料　電算室 7,000円×12ヵ月 </t>
  </si>
  <si>
    <t xml:space="preserve">フレッツ光利用料　町民ホールWi-Fi  5,170円×12ヵ月 </t>
  </si>
  <si>
    <t xml:space="preserve">プロバイダ料　町民ホールWi-Fi 800円×12ヵ月 </t>
  </si>
  <si>
    <t xml:space="preserve">保健福祉課LGWAN回線利用料 50,060円×12ヵ月 </t>
  </si>
  <si>
    <t xml:space="preserve">ホームページシステム管理保守 82,500円×12ヵ月 </t>
  </si>
  <si>
    <t xml:space="preserve">ウイルス対策ソフト 更新5,153円×215ライセンス </t>
  </si>
  <si>
    <t xml:space="preserve">電柱添架料 NTT柱2,112,000円+電力柱112,860円 </t>
  </si>
  <si>
    <t xml:space="preserve">職員用PC購入  130,000円×10台 </t>
  </si>
  <si>
    <t xml:space="preserve">インターネット・Web会議用PC購入 130,000円×5台 </t>
  </si>
  <si>
    <t xml:space="preserve">ネットワークHDD・無停電電源装置  61,776円×10台 </t>
  </si>
  <si>
    <t xml:space="preserve">プリンタ購入 150,000円×3台 </t>
  </si>
  <si>
    <t xml:space="preserve">固定資産評価審査委員会委員　 4,200円×3人×2回 </t>
  </si>
  <si>
    <t xml:space="preserve">固定資産評価審査委員研修会　 4,200円×3人×1日 </t>
  </si>
  <si>
    <t xml:space="preserve">住民税・軽自税・国保税業務　 平均単価2,000円×30h×3人 </t>
  </si>
  <si>
    <t xml:space="preserve">町民税申告業務　 平均単価2,000円×60h×9人 </t>
  </si>
  <si>
    <t xml:space="preserve">固定資産税業務　 平均単価1,600円×50h×2人 </t>
  </si>
  <si>
    <t xml:space="preserve">徴収事務整理・夜間臨時徴収業務　 平均単価2,100円×30h×3人 </t>
  </si>
  <si>
    <t xml:space="preserve">固定資産評価審査委員研修会　 2,100円×1日×3人 </t>
  </si>
  <si>
    <t xml:space="preserve">納税・給報・無申告に伴う住民税通知書　 84円×4,400通 </t>
  </si>
  <si>
    <t xml:space="preserve">納税通知書（固定資産）　 94円×6,200通 </t>
  </si>
  <si>
    <t xml:space="preserve">償却資産（申告）通知書（固定資産）　 140円×1,200通 </t>
  </si>
  <si>
    <t xml:space="preserve">毎月郵便料　 84円×200通×12ヵ月 </t>
  </si>
  <si>
    <t xml:space="preserve">土地の時点（下落）修正業務委託料　 6,480円×25ヵ所 </t>
  </si>
  <si>
    <t xml:space="preserve">　　月額サービス利用料　 77,000円×12ヵ月 </t>
  </si>
  <si>
    <t xml:space="preserve">町税徴収事務（県内）　 （1,800円×2日）×2人 </t>
  </si>
  <si>
    <t xml:space="preserve">町税徴収事務（県外）　 （14,000円×1日＋2,100円×2日）×2人 </t>
  </si>
  <si>
    <t xml:space="preserve">公用車ガソリン代　 80L×165円×12ヵ月 </t>
  </si>
  <si>
    <t xml:space="preserve">郵便料金（切手）　 5,000円×12ヵ月 </t>
  </si>
  <si>
    <t xml:space="preserve">書留等郵便料金　 800円×100件 </t>
  </si>
  <si>
    <t xml:space="preserve">書留等郵便料金（公債権・私債権　 800円×100件 </t>
  </si>
  <si>
    <t xml:space="preserve">後納郵便料（各税目督促・催告）　 4,000通×84円 </t>
  </si>
  <si>
    <t xml:space="preserve">後納郵便料（各税目督促・催告）　 1,800通×94円 </t>
  </si>
  <si>
    <t xml:space="preserve">口座振替済通知書　 1,400通×82円 </t>
  </si>
  <si>
    <t>　一般者納付用　 2,800件×35.6円 　02280-3-960285</t>
  </si>
  <si>
    <t xml:space="preserve">　郵便局口座振替　 1,000件×11円 </t>
  </si>
  <si>
    <t xml:space="preserve">　七十七銀行　 2,700件×11円 </t>
  </si>
  <si>
    <t xml:space="preserve">　みやぎ仙南農協　 650件×11円 </t>
  </si>
  <si>
    <t xml:space="preserve">　仙南信用金庫　 1,000件×11円 </t>
  </si>
  <si>
    <t xml:space="preserve">単位納税貯蓄組合育成補助金　 500円×811人 </t>
  </si>
  <si>
    <t xml:space="preserve">　町県民税　　   1,200件×300円 </t>
  </si>
  <si>
    <t xml:space="preserve">　固定資産税　  5,500件×300円 </t>
  </si>
  <si>
    <t xml:space="preserve">　軽自動車税 　  1,800件×300円 </t>
  </si>
  <si>
    <t xml:space="preserve">住基ネットワーク担当者会議（富谷市）　 1,800円×2回×2人 </t>
  </si>
  <si>
    <t xml:space="preserve">個人認証担当者会議（富谷市）　 1,800円×2回×2人 </t>
  </si>
  <si>
    <t xml:space="preserve">証明書類偽造防止用紙　 30,000枚×3.2円 </t>
  </si>
  <si>
    <t xml:space="preserve">コピー料金　 60,000円×12ヵ月 </t>
  </si>
  <si>
    <t xml:space="preserve">プリンタートナー・カートリッジ 29,700円×3本 </t>
  </si>
  <si>
    <t xml:space="preserve">切手・はがき　 12,000円×12ヵ月 </t>
  </si>
  <si>
    <t xml:space="preserve">委員長　　　 29,300円×12ヵ月 </t>
  </si>
  <si>
    <t xml:space="preserve">委員　　　　 27,000円×12ヵ月×3人 </t>
  </si>
  <si>
    <t xml:space="preserve">明るい選挙委員大会参加謝礼　 4,200円×8人 </t>
  </si>
  <si>
    <t xml:space="preserve">委員会費用弁償（年5回）　4人分 5,000円×5回 </t>
  </si>
  <si>
    <t xml:space="preserve">委員旅費　4人分 5,000円×1回 </t>
  </si>
  <si>
    <t xml:space="preserve">会報購読料 278円×12ヵ月×5冊 </t>
  </si>
  <si>
    <t xml:space="preserve">　 日当1,800円×年1回×1人 </t>
  </si>
  <si>
    <t xml:space="preserve">地籍調査実施委員現地調査謝金　　　 8,000円×1人×10日 </t>
  </si>
  <si>
    <t xml:space="preserve">　同　実施委員会謝金　　　　　　　 4,200円×10人×1日 </t>
  </si>
  <si>
    <t xml:space="preserve">指定市町以外県内　職員日当　 1,800円×2人×4日 </t>
  </si>
  <si>
    <t xml:space="preserve">境界杭（公共物及び町有地）　 145円×500本 </t>
  </si>
  <si>
    <t xml:space="preserve">作業着代（上下）　 12,000円×1人 </t>
  </si>
  <si>
    <t xml:space="preserve">現場用長靴　 7,000円×1人 </t>
  </si>
  <si>
    <t xml:space="preserve">公用車ガソリン代（2台分）　 165円×20L×12ヵ月 </t>
  </si>
  <si>
    <t xml:space="preserve">切手代（料金後納含む）　　　 84円×300枚 </t>
  </si>
  <si>
    <t xml:space="preserve">公用車任意保険料　 33,300円×2台 </t>
  </si>
  <si>
    <t xml:space="preserve">境界刈払業務委託　　　 24,000円×18人 </t>
  </si>
  <si>
    <t xml:space="preserve">①福祉委員定例会 35人×4,200円×12ヵ月 </t>
  </si>
  <si>
    <t xml:space="preserve">②福祉委員現任研修 35人×4,200円×1回 </t>
  </si>
  <si>
    <t xml:space="preserve">民生・児童委員推薦会 4,200円×5人×1回 </t>
  </si>
  <si>
    <t xml:space="preserve">県内 1,800円×3回 </t>
  </si>
  <si>
    <t xml:space="preserve">民生委員等各種通信費　 84円×35人×12ヵ月 </t>
  </si>
  <si>
    <t xml:space="preserve">① 公的従事割合 50% ： （5,504,000円）×0.5 </t>
  </si>
  <si>
    <t xml:space="preserve">　 ③ 公的従事割合 95% ： (6,095,192円) ×0.95 </t>
  </si>
  <si>
    <t xml:space="preserve">成人者啓蒙品代 540円×110人 </t>
  </si>
  <si>
    <t xml:space="preserve">年金機構連絡　 210円×12回×12ヵ月 </t>
  </si>
  <si>
    <t xml:space="preserve">老人福祉事業 10h×12ヵ月×2,000円 </t>
  </si>
  <si>
    <t xml:space="preserve">各種委員会・イベント等 10h×12ヵ月×2,000円 </t>
  </si>
  <si>
    <t xml:space="preserve"> 4,200円×3人×2回 </t>
  </si>
  <si>
    <t xml:space="preserve">①祝金　100歳者　大正11年度生　 300,000円×7人 </t>
  </si>
  <si>
    <t xml:space="preserve">②祝金　99歳　大正12年生　 30,000円×9人 </t>
  </si>
  <si>
    <t xml:space="preserve">③祝金　88歳　昭和9年生　 10,000円×71人 </t>
  </si>
  <si>
    <t xml:space="preserve">④100歳者　花束，額縁　 7,000円×7人 </t>
  </si>
  <si>
    <t xml:space="preserve">①敬老記念配付案内通知　 84円×100通 </t>
  </si>
  <si>
    <t xml:space="preserve">　 84円×500通＋120円×100通＋140円×100通 </t>
  </si>
  <si>
    <t xml:space="preserve">　 30,000円×12ヵ月 </t>
  </si>
  <si>
    <t xml:space="preserve">　通常経費 3,135円×30台×12ヵ月 </t>
  </si>
  <si>
    <t xml:space="preserve">　設置費 15,950円×6台 </t>
  </si>
  <si>
    <t xml:space="preserve">　取外し費 6,050円×6台 </t>
  </si>
  <si>
    <t xml:space="preserve">②会食サービス事業　 600食×600円 </t>
  </si>
  <si>
    <t xml:space="preserve">　単位クラブ 50,000円×17クラブ＋連合会600,000円 </t>
  </si>
  <si>
    <t xml:space="preserve">　 均等割30,000円×22行政区＋人数割1,600円×1,700人 </t>
  </si>
  <si>
    <t xml:space="preserve"> 400円×24枚×見込み利用者数350人 </t>
  </si>
  <si>
    <t xml:space="preserve">養護老人ホーム措置入所者　 300,000円×12ヵ月×1人 </t>
  </si>
  <si>
    <t xml:space="preserve"> 一般事務費　2,752,000円－　特定財源　162,000円 </t>
  </si>
  <si>
    <t xml:space="preserve">身体障害者相談員謝金 2,040円×1人×12ヵ月 </t>
  </si>
  <si>
    <t xml:space="preserve">合同相談会相談員謝金 4,200円×3人×年3回 </t>
  </si>
  <si>
    <t xml:space="preserve">知的障害者相談員謝金 2,040円×1人×12ヵ月 </t>
  </si>
  <si>
    <t xml:space="preserve">　会議・支援費調査等　県北 1,800円×1人×2回 </t>
  </si>
  <si>
    <t xml:space="preserve">　会議・ケース連絡等　県北 1,800円×1人×2回 </t>
  </si>
  <si>
    <t xml:space="preserve">認定調査調査員旅費　 1,800円×5回 </t>
  </si>
  <si>
    <t xml:space="preserve">障害者相談員研修会 16,600円×2人×1回 </t>
  </si>
  <si>
    <t xml:space="preserve">　支援費関係　ファイル・コピー用紙等 3,000円・月平均×12ヵ月 </t>
  </si>
  <si>
    <t xml:space="preserve">　目隠しシール（横） 3,000枚×7円 </t>
  </si>
  <si>
    <t xml:space="preserve">　障害福祉サービス受給者証　 100枚×27.5円 </t>
  </si>
  <si>
    <t xml:space="preserve">　決定通知等　 50人×94円 </t>
  </si>
  <si>
    <t xml:space="preserve">　支援費通知等 50人×94円 </t>
  </si>
  <si>
    <t xml:space="preserve">　　　　　　　 50人×120円 </t>
  </si>
  <si>
    <t xml:space="preserve">　支援費通知等 80人×94円 </t>
  </si>
  <si>
    <t xml:space="preserve">　更新申請 250人×94円 </t>
  </si>
  <si>
    <t xml:space="preserve">　支払通知 170人×63円×12ヵ月 </t>
  </si>
  <si>
    <t xml:space="preserve">共通有線電話料 13,500円×12ヵ月 </t>
  </si>
  <si>
    <t xml:space="preserve">自立支援給付支払処理手数料 200円×70件×12ヵ月 </t>
  </si>
  <si>
    <t xml:space="preserve">障害福祉サービス手数料 15,000円×12ヵ月 </t>
  </si>
  <si>
    <t xml:space="preserve">　 28,000円×12ヵ月×2人＋18,000円×12ヵ月×2人 </t>
  </si>
  <si>
    <t xml:space="preserve">主治医意見書作成　 5,400円×13人 </t>
  </si>
  <si>
    <t>　　　　　　　　 月平均120,000円×12ヵ月 仲間の家分</t>
  </si>
  <si>
    <t>　　　　　　　　 月平均40,000円×12ヵ月 白石陽光園分</t>
  </si>
  <si>
    <t xml:space="preserve">相談支援事業 白石陽光園委託料2市7町人口割605,782円 </t>
  </si>
  <si>
    <t xml:space="preserve">移動支援事業 月平均200,000円×12ヵ月 </t>
  </si>
  <si>
    <t xml:space="preserve">住宅改修費　 200,000円×1件 </t>
  </si>
  <si>
    <t xml:space="preserve">入浴補助用具　 90,000円×1台 </t>
  </si>
  <si>
    <t xml:space="preserve">透析液加温器　 51,500円×1台 </t>
  </si>
  <si>
    <t xml:space="preserve">ストマ　 30,000円×16人×4回 </t>
  </si>
  <si>
    <t xml:space="preserve">紙おむつ・尿とりパッド　 42,000円×3人×4回 </t>
  </si>
  <si>
    <t xml:space="preserve">補聴器　 66,000円×5台 </t>
  </si>
  <si>
    <t xml:space="preserve">車椅子　 250,000円×3台 </t>
  </si>
  <si>
    <t xml:space="preserve">義足　　 290,000円×3台 </t>
  </si>
  <si>
    <t xml:space="preserve">下肢装具　 150,000円×4台 </t>
  </si>
  <si>
    <t xml:space="preserve">国保分　 100,000円×12ヵ月 </t>
  </si>
  <si>
    <t xml:space="preserve">社保分　 150,000円×12ヵ月 </t>
  </si>
  <si>
    <t xml:space="preserve">医療費（入院＋外来）　 月平均2,100,000円×12ヵ月 </t>
  </si>
  <si>
    <t xml:space="preserve">子ども手当（当初、変更、実績、その他） 1,800円×4回 </t>
  </si>
  <si>
    <t xml:space="preserve">母子父子　A4各種通知書／台帳用紙　 1,674円×10組 </t>
  </si>
  <si>
    <t xml:space="preserve">　プリンターカートリッジLBP8630   4,752円×3個 </t>
  </si>
  <si>
    <t xml:space="preserve">　支払通知用目隠しシ－ル   3,000枚×14円 </t>
  </si>
  <si>
    <t xml:space="preserve">　A4各種通知書/台帳等用紙　 1,674円×10組 </t>
  </si>
  <si>
    <t xml:space="preserve">　A4各種通知書／台帳用紙　 1,674円×10組 </t>
  </si>
  <si>
    <t xml:space="preserve">　A4各種通知書／台帳用紙　 2,754円×5組 </t>
  </si>
  <si>
    <t xml:space="preserve">複写機カウンター料金 月平均23,500円×2ヵ月 </t>
  </si>
  <si>
    <t xml:space="preserve">母子父子（現況届） 100人×84円 </t>
  </si>
  <si>
    <t xml:space="preserve">　　　　（医療費通知） 100人×給付率0.35×63円×12ヵ月 </t>
  </si>
  <si>
    <t xml:space="preserve">　　　　（支給通知） 430人×84円×3回 </t>
  </si>
  <si>
    <t xml:space="preserve">　　　　（例月通知） 15件×12ヵ月×84円 </t>
  </si>
  <si>
    <t xml:space="preserve">　　　　有線電話料　月平均　 5,000円×12ヵ月 </t>
  </si>
  <si>
    <t xml:space="preserve">子ども医療費（更新） 430人×94円 </t>
  </si>
  <si>
    <t xml:space="preserve">　　　（支給通知） 430人×給付率0.15×63円×12ヵ月 </t>
  </si>
  <si>
    <t xml:space="preserve">児童福祉（例月通知　誕生祝金母子家庭貸付等） 20件×12ヵ月×84円 </t>
  </si>
  <si>
    <t xml:space="preserve">児童扶養（申請進達　補助金申請等） 10件×12ヵ月×84円 </t>
  </si>
  <si>
    <t xml:space="preserve">乳幼児医療費助成審査支払業務委託料 1,000件×32円×12ヵ月 </t>
  </si>
  <si>
    <t xml:space="preserve">　 国保　350,000円＋社保　350,000円 </t>
  </si>
  <si>
    <t xml:space="preserve">　 国保　50,000円＋社保　50,000円 </t>
  </si>
  <si>
    <t xml:space="preserve">誕生祝い金（第3子以降）　 5人×300,000円 </t>
  </si>
  <si>
    <t xml:space="preserve">母子父子福祉費　 50,000円×2件 </t>
  </si>
  <si>
    <t xml:space="preserve">課長　仙台市以北　 2,000円×1回 </t>
  </si>
  <si>
    <t xml:space="preserve">一般　仙台市以北　 1,800円×4回 </t>
  </si>
  <si>
    <t>　県外　 2,100円×2人×2日 　※公衛連研修（宿泊）</t>
  </si>
  <si>
    <t xml:space="preserve">狂犬病予防注射済票代　 34.1円×800枚 </t>
  </si>
  <si>
    <t xml:space="preserve">犬の登録鑑札代　 355.3円×50枚 </t>
  </si>
  <si>
    <t xml:space="preserve">　　〃　　（長靴）　 3,300円×2足 </t>
  </si>
  <si>
    <t xml:space="preserve">狂犬病予防注射門戸票（シール）印刷代　 37円×800枚 </t>
  </si>
  <si>
    <t xml:space="preserve">狂犬病予防（エコ窓付封筒印刷代） 12.1円×2,000枚 </t>
  </si>
  <si>
    <t xml:space="preserve">郵便後納料(狂犬病予防集合注射)　 74円×700枚 </t>
  </si>
  <si>
    <t xml:space="preserve">　　　　　　　　〃　　　　　　　 84円×100枚 </t>
  </si>
  <si>
    <t xml:space="preserve">　　〃　  (狂犬病予防集合注射・未注射通知)　 74円×200枚 </t>
  </si>
  <si>
    <t xml:space="preserve">切手代　 84円×100枚 </t>
  </si>
  <si>
    <t xml:space="preserve">看護師等奨学資金貸付金　 月額35,000円×12ヵ月×対象見込1人 </t>
  </si>
  <si>
    <t xml:space="preserve">保健師（パート・短）　時給 1,159円×4h×10日×10カ月 </t>
  </si>
  <si>
    <t xml:space="preserve">保健師（パート・短）　時給 1,159円×4h×10日×2カ月 </t>
  </si>
  <si>
    <t xml:space="preserve">看護師（パート・短）　時給 1,420円×7.75h×8日×2カ月 </t>
  </si>
  <si>
    <t xml:space="preserve">事務職員（1名分）　 150,600円×2カ月 </t>
  </si>
  <si>
    <t xml:space="preserve">住民総合健診業務　 平均単価2,451円×3h×10日×4人 </t>
  </si>
  <si>
    <t xml:space="preserve">婦人科がん検診業務　 平均単価2,451円×2h×5日×2人 </t>
  </si>
  <si>
    <t xml:space="preserve">胃がん検診業務　 平均単価2,451円×2h×7日×3人 </t>
  </si>
  <si>
    <t xml:space="preserve">会議等　 平均単価2,451円×3h×5回 </t>
  </si>
  <si>
    <t xml:space="preserve">地区活動　 平均単価2,451円×3h×9日×4人 </t>
  </si>
  <si>
    <t xml:space="preserve">業務管理　 平均単価2,451円×2h×12ヵ月×1人 </t>
  </si>
  <si>
    <t xml:space="preserve">重点事業：生活習慣病予防業務　 平均単価2,451円×3h×10ヵ月×5人 </t>
  </si>
  <si>
    <t xml:space="preserve">事務職員（実数20名分）　月平均 500,000円×2カ月 </t>
  </si>
  <si>
    <t xml:space="preserve">住民総合健診業務（休日）　 単価1,743円×5h×4日 </t>
  </si>
  <si>
    <t xml:space="preserve">住民総合健診業務（平日）　 単価1,613円×2h×8日 </t>
  </si>
  <si>
    <t xml:space="preserve">学校等歯科保健業務　 1,743円×4h×3日 </t>
  </si>
  <si>
    <t xml:space="preserve">事務職員（1名分）　 月平均50,000円×2カ月 </t>
  </si>
  <si>
    <t xml:space="preserve">月齢給与分　 220,000円×0.196×12カ月 </t>
  </si>
  <si>
    <t xml:space="preserve">賞与分　 260,000円×0.196×2カ月 </t>
  </si>
  <si>
    <t xml:space="preserve">月齢給与分　 150,600円×0.196×2カ月 </t>
  </si>
  <si>
    <t xml:space="preserve">賞与分　 200,000円×0.196×1カ月 </t>
  </si>
  <si>
    <t xml:space="preserve">　各種検診意向調査関係　 4,200円×52人×3日 </t>
  </si>
  <si>
    <t xml:space="preserve">　保健事業検討会　 4,200円×52人×2回 </t>
  </si>
  <si>
    <t xml:space="preserve">健康づくり推進協議会　 4,200円×2回×12人 </t>
  </si>
  <si>
    <t xml:space="preserve">保健医療推進会議（町内開業医4人）　 4,200円×4人×1回 </t>
  </si>
  <si>
    <t xml:space="preserve">保健師（パート・短）　 21,600円×10カ月 </t>
  </si>
  <si>
    <t xml:space="preserve">保健師（パート・短）　 21,600円×2カ月 </t>
  </si>
  <si>
    <t xml:space="preserve">看護師（パート・短）　 4,200円×2カ月 </t>
  </si>
  <si>
    <t xml:space="preserve"> (2,100円×1日)×3人 </t>
  </si>
  <si>
    <t xml:space="preserve">地域保健（年間購読）　 8,200円×1部 </t>
  </si>
  <si>
    <t xml:space="preserve">週刊保健衛生ニュース（年間購読）　 31,200円×1部 </t>
  </si>
  <si>
    <t xml:space="preserve">健康づくり推進協議会研修会講師弁当代　 500円×2人 </t>
  </si>
  <si>
    <t xml:space="preserve">町内医師団保健事業打合せ懇親会費　 3,000円×5人 </t>
  </si>
  <si>
    <t xml:space="preserve">健康推進員業務検討会飲料代　 150円×52人×3回 </t>
  </si>
  <si>
    <t xml:space="preserve">通知用封筒　 10円×1,000枚 </t>
  </si>
  <si>
    <t xml:space="preserve">角1号封筒　 230円×100枚 </t>
  </si>
  <si>
    <t xml:space="preserve">電話料　 7,000円×12ヵ月 </t>
  </si>
  <si>
    <t xml:space="preserve">健康づくり推進協議会通知　 84円×40人 </t>
  </si>
  <si>
    <t xml:space="preserve">健康推進員業務検討会通知　 84円×52人×3回 </t>
  </si>
  <si>
    <t xml:space="preserve">チラシ折込手数料　 10,000円×1回 </t>
  </si>
  <si>
    <t xml:space="preserve">ボランティア活動保険（Aプラン）　 300円×90人 </t>
  </si>
  <si>
    <t xml:space="preserve">健康推進員研修会高速道路通行料　 片道15,000円×往復分 </t>
  </si>
  <si>
    <t xml:space="preserve">精神保健医（こころの相談）　 21,000円×1人×12回 </t>
  </si>
  <si>
    <t xml:space="preserve">健康相談・教室等指導医　 21,000円×2回 </t>
  </si>
  <si>
    <t xml:space="preserve">自殺対策講演会講師謝礼　 18,000円×1人×2回 </t>
  </si>
  <si>
    <t xml:space="preserve">　各小中学校食育指導分　 4,200円×5人×5日 </t>
  </si>
  <si>
    <t xml:space="preserve">4･5ヵ月児+1歳6ヵ月児健診 （内科医）　 21,000円×1人×6回 </t>
  </si>
  <si>
    <t xml:space="preserve">4･5ヵ月児+1歳6ヵ月児健診 （歯科医）　 21,000円×1人×6回 </t>
  </si>
  <si>
    <t xml:space="preserve">2歳6ヵ月児+3歳6ヵ月児健診 （内科医）  21,000円×1人×6回 </t>
  </si>
  <si>
    <t xml:space="preserve">2歳6ヵ月児+3歳6ヵ月児健診 （歯科医）  21,000円×1人×6回 </t>
  </si>
  <si>
    <t xml:space="preserve">献血協力者に対するパン、飲料代　 220円×165人 </t>
  </si>
  <si>
    <t xml:space="preserve">各種講師　 10,000円×2回 </t>
  </si>
  <si>
    <t xml:space="preserve">指定市町以外　 1,800円×2人×6回 </t>
  </si>
  <si>
    <t xml:space="preserve">精神関係（大崎市古川方面）　 1,800円×3回 </t>
  </si>
  <si>
    <t xml:space="preserve">各種団体移動研修救護等（県外） （2,100円×2日＋14,000円）×2人 </t>
  </si>
  <si>
    <t xml:space="preserve">コピー用紙、トナー代　 5,000円×12ヵ月 </t>
  </si>
  <si>
    <t xml:space="preserve">健診結果表保存用ファイル　 650円×100人 </t>
  </si>
  <si>
    <t xml:space="preserve">口腔衛生指導用教材（歯ブラシ等）　 130円×500本 </t>
  </si>
  <si>
    <t xml:space="preserve">がん検診推進事業（各種がん検診3回分）　 30,000円×3回 </t>
  </si>
  <si>
    <t xml:space="preserve">・各地区健康教室チラシ作成用紙等　 5,000円×3回 </t>
  </si>
  <si>
    <t xml:space="preserve">生活習慣病予防等講師弁当代　 500円×3回 </t>
  </si>
  <si>
    <t xml:space="preserve">母子保健指導録　 497円×100冊 </t>
  </si>
  <si>
    <t xml:space="preserve">母子健康手帳別冊　 （270円×60冊）＋町名刷込み39,600円 </t>
  </si>
  <si>
    <t xml:space="preserve"> 27円×60部 </t>
  </si>
  <si>
    <t xml:space="preserve">各集団検診意向調査票用紙代　 23.1円×4,000枚 </t>
  </si>
  <si>
    <t xml:space="preserve">胃がん検診受診通知書・受診票用紙代　 16.5円×4,000枚 </t>
  </si>
  <si>
    <t xml:space="preserve">胃がん検診通知用封筒（裏面）印刷代　 10円×2,500枚 </t>
  </si>
  <si>
    <t xml:space="preserve">乳がん検診受診通知書・受診票用紙代　 20.9円×2,000枚 </t>
  </si>
  <si>
    <t xml:space="preserve">子宮頸がん検診受診通知書・受診票用紙代　 16.5円×2,500枚 </t>
  </si>
  <si>
    <t xml:space="preserve">乳がん・子宮頸がん検診通知用封筒（裏面）印刷代　 20円×2,000枚 </t>
  </si>
  <si>
    <t xml:space="preserve">住民健診通知用封筒代　 10円×3,700枚 </t>
  </si>
  <si>
    <t xml:space="preserve">住民健診結果通知用封筒（角2号）代　 20円×2,000枚 </t>
  </si>
  <si>
    <t xml:space="preserve">検診通知用窓付き封筒（角2号）　 15円×17,000枚 </t>
  </si>
  <si>
    <t xml:space="preserve">健康カレンダー　 33円×3,400部 </t>
  </si>
  <si>
    <t xml:space="preserve">歯科健診用受診票　 45円×1,000枚 </t>
  </si>
  <si>
    <t xml:space="preserve">小中学生への食育推進　 300円×600人 </t>
  </si>
  <si>
    <t xml:space="preserve"> 300円×100人 </t>
  </si>
  <si>
    <t xml:space="preserve">特定保健指導対象者への栄養指導　 300円×400人 </t>
  </si>
  <si>
    <t xml:space="preserve">郵便切手・ハガキ購入（一般事務）　 月10,000円×12ヵ月 </t>
  </si>
  <si>
    <t xml:space="preserve">4・5ヵ月児＋1歳6ヵ月児健診問診票等送付　 120円×90人 </t>
  </si>
  <si>
    <t xml:space="preserve">2歳6ヵ月児＋3歳6ヵ月児健診問診票等送付　 140円×80人 </t>
  </si>
  <si>
    <t xml:space="preserve">3歳6ヵ月児聴覚検査結果通知　 84円×20人 </t>
  </si>
  <si>
    <t xml:space="preserve">3歳6ヵ月児耳鼻科受診の際返送用ハガキ　 63円×20人 </t>
  </si>
  <si>
    <t xml:space="preserve">小児予防接種通知　 84円×100人×2回 </t>
  </si>
  <si>
    <t xml:space="preserve">高齢者肺炎球菌予防接種通知　 84円×700人 </t>
  </si>
  <si>
    <t xml:space="preserve">未健者健診対象者通知　 63円×1,000人 </t>
  </si>
  <si>
    <t xml:space="preserve">各種がん検診結果、精検等通知　 120円×100人 </t>
  </si>
  <si>
    <t xml:space="preserve">がん検診未検者勧奨通知　 84円×400人 </t>
  </si>
  <si>
    <t xml:space="preserve">電話料　 12,000円×12ヵ月 </t>
  </si>
  <si>
    <t xml:space="preserve">KDDI分電話料（IP電話、携帯電話3台）　 27,000円×12ヵ月 </t>
  </si>
  <si>
    <t xml:space="preserve">メールマガジン配信システム通信料　 33,000円×12ヵ月 </t>
  </si>
  <si>
    <t xml:space="preserve">子育て支援アプリサービス利用料（保守含む） 22,000円×12ヵ月 </t>
  </si>
  <si>
    <t xml:space="preserve">総合健（検）診事業（人間ドック事業）対象者通知 200円×800人 </t>
  </si>
  <si>
    <t xml:space="preserve">　　成人歯科健診通知用ハガキ代　 63円×2,350人 </t>
  </si>
  <si>
    <t xml:space="preserve">　　骨密度検診通知用ハガキ代　 63円×450人 </t>
  </si>
  <si>
    <t xml:space="preserve">①基本健診と大腸がん検診分　 2,500通×140円 </t>
  </si>
  <si>
    <t xml:space="preserve">②乳がん検診と子宮がん検診分　 1,300通×120円 </t>
  </si>
  <si>
    <t xml:space="preserve">③胃がん検診分　 1,500通×120円 </t>
  </si>
  <si>
    <t xml:space="preserve">R4発送分　 @84円×3,600人 </t>
  </si>
  <si>
    <t xml:space="preserve">クリーニング（診察室：毛布、シーツ）　 1,000円×24枚 </t>
  </si>
  <si>
    <t xml:space="preserve">折込（インフルエンザ）手数料　 9,000円×1回 </t>
  </si>
  <si>
    <t xml:space="preserve">折込（住民健診、各種がん検診受診勧奨）手数料　 9,000円×2回 </t>
  </si>
  <si>
    <t xml:space="preserve"> （13,200円×3h+2,640円）×24回 </t>
  </si>
  <si>
    <t xml:space="preserve">乳児一般健康診査（2ヵ月、8ヵ月）　 6,030円×70人 </t>
  </si>
  <si>
    <t xml:space="preserve">妊婦健康診査（初回）　　　　 単価26,120円×40人 </t>
  </si>
  <si>
    <t xml:space="preserve">　　〃　　　（ 2～10回目）　 単価6,830円×9回×40人 </t>
  </si>
  <si>
    <t xml:space="preserve">　　〃　　　（11～14回目）　 単価8,830円×4回×40人 </t>
  </si>
  <si>
    <t xml:space="preserve">3歳児健康診査（聴覚検査）　 100円×50人 </t>
  </si>
  <si>
    <t xml:space="preserve">産婦健康診査　　　　 単価5,330円×2回×40人 </t>
  </si>
  <si>
    <t xml:space="preserve">新生児聴覚検査（新規）　 初回検査・確認検査分単価8,330円×40人 </t>
  </si>
  <si>
    <t xml:space="preserve">インフルエンザ定期予防接種（65歳以上）　 4,460円×2,230人 </t>
  </si>
  <si>
    <t xml:space="preserve">〃    　　　　　　　（生活保護）　 5,460円×20人 </t>
  </si>
  <si>
    <t xml:space="preserve">乳幼児予防接種　四種混合　 11,330円×140人 </t>
  </si>
  <si>
    <t xml:space="preserve">　　　〃　　　　二種混合　 5,410円×45人 </t>
  </si>
  <si>
    <t xml:space="preserve">　　　〃　　　　麻しん風しん混合　 10,530円×110人 </t>
  </si>
  <si>
    <t xml:space="preserve">　　　　〃　　　日本脳炎　 7,130円×200人 </t>
  </si>
  <si>
    <t xml:space="preserve">　　　〃　　　　子宮頸がん予防ワクチン　 16,930円×3回×10人 </t>
  </si>
  <si>
    <t xml:space="preserve">　　　〃　　　　ヒブワクチン　 9,230円×170人 </t>
  </si>
  <si>
    <t xml:space="preserve">　　　〃　　　　小児用肺炎球菌ワクチン　 12,330円×170人 </t>
  </si>
  <si>
    <t xml:space="preserve">　　　〃　　　　高齢者肺炎球菌ワクチン　 7,430円×330人 </t>
  </si>
  <si>
    <t xml:space="preserve">　　　〃　　　　水痘ワクチン　 9,330円×100人 </t>
  </si>
  <si>
    <t xml:space="preserve">　　　〃　　　　B型肝炎ワクチン　 6,930円×80人 </t>
  </si>
  <si>
    <t xml:space="preserve">　　　〃　　　　ロタウイルスワクチン　 30,000円×40人 </t>
  </si>
  <si>
    <t xml:space="preserve">　　　　 （11,500円＋100円）×150人 </t>
  </si>
  <si>
    <t xml:space="preserve">結核肺がん検診デジタル撮影（40歳～） (1,711円＋220円)×1,800人 </t>
  </si>
  <si>
    <t xml:space="preserve">結核肺がん検診ポータブル撮影　 (3,850円＋220円)×20人 </t>
  </si>
  <si>
    <t xml:space="preserve">結核肺がん検診喀痰　 （3,025円＋220円）×80人 </t>
  </si>
  <si>
    <t xml:space="preserve">胃がん検診　 （5,720円＋63円）×950人 </t>
  </si>
  <si>
    <t xml:space="preserve">ピロリ菌検査　 （1,650円＋63円）×50人 </t>
  </si>
  <si>
    <t xml:space="preserve">子宮がん検診（体部含む）20歳～　 （7,458円＋63円）×950人 </t>
  </si>
  <si>
    <t xml:space="preserve">子宮がん検診（HPV検査）30歳～　 （3,600円＋63円）×70人 </t>
  </si>
  <si>
    <t xml:space="preserve">乳がん検診30歳～39歳（超音波）　 （6,380円＋63円）×100人 </t>
  </si>
  <si>
    <t xml:space="preserve">乳がん検診40歳～64歳（マンモ2方向）　 （8,580円＋63円）×250人 </t>
  </si>
  <si>
    <t xml:space="preserve">乳がん検診65歳以上（マンモ1方向）　 5,060円×280人 </t>
  </si>
  <si>
    <t xml:space="preserve">ＰＨＲ実施に伴うＸＭＬデータ作成（胃、子宮、乳） 55円×2,530円 </t>
  </si>
  <si>
    <t xml:space="preserve">大腸がん検診　 （990円＋63円）×1,300人 </t>
  </si>
  <si>
    <t xml:space="preserve">前立腺がん検査（50歳～） （1,408円＋94円）×500人 </t>
  </si>
  <si>
    <t xml:space="preserve">骨粗鬆症検診　 （1,650円＋75円）×110人 </t>
  </si>
  <si>
    <t xml:space="preserve">肝炎ウイルス検診　 （1,650円＋94円）×30人 </t>
  </si>
  <si>
    <t xml:space="preserve">①柴田郡歯科医師会委託　 4,000円×150人 </t>
  </si>
  <si>
    <t xml:space="preserve">　特定健診項目外、オプション分　 38,148円×15人 </t>
  </si>
  <si>
    <t>　 110,000円×3日分 　※半日当りの実施人数が14名以下の場合に適用</t>
  </si>
  <si>
    <t xml:space="preserve">　 （@5,423円＋300円）×100人 </t>
  </si>
  <si>
    <t xml:space="preserve">　 （@10,142円＋300円）×30人 </t>
  </si>
  <si>
    <t xml:space="preserve">　①平日　 2,230人×@2,277円 </t>
  </si>
  <si>
    <t xml:space="preserve">　②休日　 1,370人×@4,620円 </t>
  </si>
  <si>
    <t xml:space="preserve">精神保健福祉相談指導医師送迎タクシー代　 20,000円×12回 </t>
  </si>
  <si>
    <t xml:space="preserve">自殺対策講演会講師送迎タクシー代　 20,000円×2回 </t>
  </si>
  <si>
    <t xml:space="preserve">乳幼児精密健康診査料（償還払い） 5,500円×見込み2件 </t>
  </si>
  <si>
    <t xml:space="preserve">　①生後6ヵ月～12歳まで　 8,000円×75人×1回 </t>
  </si>
  <si>
    <t xml:space="preserve">　②13歳～15歳　 4,500円×25人×1回 </t>
  </si>
  <si>
    <t xml:space="preserve">特定不妊治療費助成金　 100,000円×2回×5人 </t>
  </si>
  <si>
    <t xml:space="preserve"> 30,000円×5人＋20,000円×1人 </t>
  </si>
  <si>
    <t xml:space="preserve">各種研修会・講習会等受講料　 12,000円×5回 </t>
  </si>
  <si>
    <t xml:space="preserve">クーポン件等未使用者に対する再勧奨用ハガキ　 700通×63円 </t>
  </si>
  <si>
    <t xml:space="preserve">一般　仙台市以北　 1,800円×2回 </t>
  </si>
  <si>
    <t xml:space="preserve">　　　県外　 2,100円×2回 </t>
  </si>
  <si>
    <t xml:space="preserve">一般　県外　 2,000円×2日 </t>
  </si>
  <si>
    <t xml:space="preserve">騒音・振動・悪臭研修会　 1,800円×2日＋45円×100km </t>
  </si>
  <si>
    <t xml:space="preserve">ファイン紙（A4・20枚）　 662円×20冊 </t>
  </si>
  <si>
    <t xml:space="preserve">環境美化指導車ガソリン代　 150L×12ヵ月×165円 </t>
  </si>
  <si>
    <t xml:space="preserve">防疫殺虫剤　粒剤　5g×6錠袋　 1,100円×400袋 </t>
  </si>
  <si>
    <t xml:space="preserve">不法投棄ゴミ処理運搬手数料　 5,000円×10回 </t>
  </si>
  <si>
    <t xml:space="preserve">郵便切手代（合併浄化槽）　 84円×100枚 </t>
  </si>
  <si>
    <t xml:space="preserve">不法投棄ゴミ処理手数料・エアコン　 （2,000円＋220円）×10台 </t>
  </si>
  <si>
    <t xml:space="preserve">（家電リサイクル法対応）テレビ大　 （2,970円＋220円）×10台 </t>
  </si>
  <si>
    <t xml:space="preserve">　　　　　　　　　　　　テレビ小　 （1,870円＋220円）×10台 </t>
  </si>
  <si>
    <t xml:space="preserve">　　　　　　　　冷蔵庫・冷凍庫大　 （5,600円＋220円）×10台 </t>
  </si>
  <si>
    <t xml:space="preserve">　　　　　　　　冷蔵庫・冷凍庫小　 （3,740円＋220円）×10台 </t>
  </si>
  <si>
    <t xml:space="preserve">　　　　　　　　　　　　　洗濯機　 （3,300円＋220円）×10台 </t>
  </si>
  <si>
    <t xml:space="preserve">　作業賃金　 1,320円×8時間×2人×4日 </t>
  </si>
  <si>
    <t xml:space="preserve">　作業賃金　 1,100円×4時間×2人×1日 </t>
  </si>
  <si>
    <t xml:space="preserve">環境美化指導業務委託　 10,560円×14日×12ヵ月 </t>
  </si>
  <si>
    <t xml:space="preserve">　 5人槽　  1基×332,000円 </t>
  </si>
  <si>
    <t xml:space="preserve">6～7人槽　 10基×414,000円 </t>
  </si>
  <si>
    <t xml:space="preserve">生ゴミ処理器購入助成金　 20個×1,500円 </t>
  </si>
  <si>
    <t xml:space="preserve">生ゴミ処理器購入助成金（電気式）　 5台×30,000円 </t>
  </si>
  <si>
    <t xml:space="preserve"> １戸×1,000,000円 </t>
  </si>
  <si>
    <t xml:space="preserve">民有地　 2,500円×65ヵ所 </t>
  </si>
  <si>
    <t xml:space="preserve">　課長　県内　 2,000円×2日 </t>
  </si>
  <si>
    <t xml:space="preserve">　一般　県外　 2,100円×2日 </t>
  </si>
  <si>
    <t xml:space="preserve">粗大ごみステッカー（300円券） 31.9円×500枚 </t>
  </si>
  <si>
    <t xml:space="preserve">　　　　〃　　　　（500円券） 31.9円×500枚 </t>
  </si>
  <si>
    <t xml:space="preserve">粗大ゴミ収集運搬手数料　 50,000円×1回×2業者 </t>
  </si>
  <si>
    <t xml:space="preserve">　収集見込量 9,000㎏×1回÷10kg×130円 </t>
  </si>
  <si>
    <t xml:space="preserve">　タイヤ15インチ未満（ホイル付き） 630円×30本 </t>
  </si>
  <si>
    <t xml:space="preserve">　タイヤ15インチ以上（ホイル無し） 520円×30本 </t>
  </si>
  <si>
    <t xml:space="preserve">集積箱（Ｂ型）購入代　 96,800円×1台 </t>
  </si>
  <si>
    <t xml:space="preserve">し尿汲取券売捌謝礼金　 11,000,000円×0.03 </t>
  </si>
  <si>
    <t xml:space="preserve">し尿汲取券　180L券、45L券　 1,000枚×2種×42円 </t>
  </si>
  <si>
    <t xml:space="preserve">し尿処理検認書　 100冊×500円 </t>
  </si>
  <si>
    <t xml:space="preserve">　　 1,800,000L÷180L×1,100円 </t>
  </si>
  <si>
    <t xml:space="preserve">統合水道(支倉)元金償還金の1/2　 20,484,408円×1/2 </t>
  </si>
  <si>
    <t xml:space="preserve">統合水道(前川)元金償還金の1/2 　 6,935,086円×1/2 </t>
  </si>
  <si>
    <t xml:space="preserve">　② (6,936,329円－420,454円)×1/2 </t>
  </si>
  <si>
    <t xml:space="preserve">統合水道(支倉地区)利子償還金　 1,480,356円×1/2 </t>
  </si>
  <si>
    <t xml:space="preserve">統合水道(前川地区)利子償還金　 2,484,834円×1/2 </t>
  </si>
  <si>
    <t xml:space="preserve">　② (1,560,341円－①115,514円)×1/2 </t>
  </si>
  <si>
    <t xml:space="preserve">側条施肥機導入助成金　 90,000円×6台 </t>
  </si>
  <si>
    <t xml:space="preserve"> 釜房ダム水質保全対策基金積立金　5,000円</t>
  </si>
  <si>
    <t xml:space="preserve">農業委員会手帳　 640円×21冊 </t>
  </si>
  <si>
    <t xml:space="preserve">農業委員会業務必携　 1,500円×22冊 </t>
  </si>
  <si>
    <t xml:space="preserve">農業委員会活動記録セット　 530円×22冊 </t>
  </si>
  <si>
    <t xml:space="preserve">例規集追録　 農地関係法令集21,000円＋他追録関係21,000円 </t>
  </si>
  <si>
    <t xml:space="preserve">全国農業新聞購読料　 700円×12ヵ月 </t>
  </si>
  <si>
    <t xml:space="preserve">日本農業新聞購読料　 2,650円×12ヵ月 </t>
  </si>
  <si>
    <t>長形３号封筒　 17.3円×1,000枚 　　　</t>
  </si>
  <si>
    <t xml:space="preserve">角形２号封筒　 30円×1,000枚 </t>
  </si>
  <si>
    <t xml:space="preserve">農作業標準賃金額表印刷　 16円×3,500枚 </t>
  </si>
  <si>
    <t xml:space="preserve">農地法通知関係　　 120円×100件 </t>
  </si>
  <si>
    <t xml:space="preserve">みやぎアグリレディス会費　 5,000円×4人 </t>
  </si>
  <si>
    <t>農政審議会委員報酬　 4,200円×12人×2回 （半年に1回想定）</t>
  </si>
  <si>
    <t xml:space="preserve">農業技術指導員報酬　 月額214,000円×12ヵ月 </t>
  </si>
  <si>
    <t xml:space="preserve">農業技術指導員期末手当　 月額214,000円×2.6ヵ月 </t>
  </si>
  <si>
    <t xml:space="preserve">農政審議会委員費用弁償　 1,800円×12人×2回 </t>
  </si>
  <si>
    <t xml:space="preserve">普通旅費　 1,800円×10回 </t>
  </si>
  <si>
    <t xml:space="preserve">新聞購読料　 3,400円×12ヵ月 </t>
  </si>
  <si>
    <t xml:space="preserve">　 （講師謝礼10,000円＋交通費5,000円）×2回 </t>
  </si>
  <si>
    <t xml:space="preserve">「技の匠」まるごとフェスティバル催事出演謝金　 30,000円×1団体 </t>
  </si>
  <si>
    <t xml:space="preserve">地域農業マスタープラン認定審査会委員謝礼　 4,200円×10名×4回 </t>
  </si>
  <si>
    <t xml:space="preserve">⇒旧川崎村・富岡村より拠出 1,000円×3品目×2地区 </t>
  </si>
  <si>
    <t xml:space="preserve">共進会・品評会・生産振興奨励等　 3,000円×5回 </t>
  </si>
  <si>
    <t xml:space="preserve">　県内(職員)　 1,800円×15回 </t>
  </si>
  <si>
    <t xml:space="preserve">　県外(職員)　 2,100円×2回 </t>
  </si>
  <si>
    <t xml:space="preserve">認定農業者部会（4部会）研修会　 （2,100円＋14,000円）×2人×1回 </t>
  </si>
  <si>
    <t xml:space="preserve">営農取組み先進地視察研修　 1,800円×4人 </t>
  </si>
  <si>
    <t xml:space="preserve">　緩傾斜、3集落協定　 619,876㎡×8,000円/1,000 </t>
  </si>
  <si>
    <t xml:space="preserve">県外研修　 14,000円+(2,100+2,600)円×2日+20,500円 </t>
  </si>
  <si>
    <t xml:space="preserve">コピー代 （過去の実績） 75,000円×12ヵ月 </t>
  </si>
  <si>
    <t xml:space="preserve">大森トンネル電気料外　 月平均70,000円×12ヵ月 </t>
  </si>
  <si>
    <t>農道、用排水路維持補修人夫賃金　 9,700円×100人 　実績ベース</t>
  </si>
  <si>
    <t xml:space="preserve">CAD（BV-FILE）ソフト保守料　 3台×33,000円 </t>
  </si>
  <si>
    <t xml:space="preserve">　ほ場整備事業負担分　 事業費80,000,000円×負担率0.1 </t>
  </si>
  <si>
    <t xml:space="preserve">　ほ場整備事業負担分 事業費36,100,000円×負担率0.1 </t>
  </si>
  <si>
    <t xml:space="preserve">　ほ場整備事業負担分 事業費30,100,000円×負担率0.1 </t>
  </si>
  <si>
    <t>　 4,200円×5人 強化月間期間（7月～2月）</t>
  </si>
  <si>
    <t xml:space="preserve">農年冊子送付代　　 2,900円×6回 </t>
  </si>
  <si>
    <t xml:space="preserve">森林整備業務 平均単価2,000円×延べ12h×12ヵ月 </t>
  </si>
  <si>
    <t xml:space="preserve">林務担当職員会議　　 1,800円×延べ4人 </t>
  </si>
  <si>
    <t xml:space="preserve">県外研修　 (14,000円×2日)+(2,100円×3日)+40,000円 </t>
  </si>
  <si>
    <t xml:space="preserve">県内研修　 13,000円+1,800円×2日 </t>
  </si>
  <si>
    <t xml:space="preserve">切手外　 84円×80枚 </t>
  </si>
  <si>
    <t xml:space="preserve">切手外　 140円×30枚 </t>
  </si>
  <si>
    <t xml:space="preserve">公用車燃料代　 165円×65L×12ヵ月 </t>
  </si>
  <si>
    <t xml:space="preserve">刈払機等燃料代　 165円×200L </t>
  </si>
  <si>
    <t xml:space="preserve">切手代　 140円×50枚 </t>
  </si>
  <si>
    <t xml:space="preserve">林道維持修繕等に要する土木山林作業員　 11,700円×50人 </t>
  </si>
  <si>
    <t xml:space="preserve">森林調査等に要する土木山林作業員 9,700円×20人 </t>
  </si>
  <si>
    <t xml:space="preserve">林道維持管理重機借上料　　 35,000円×平均10日 </t>
  </si>
  <si>
    <t xml:space="preserve">造林事業補助金（国県補助の10％） 3,000,000円×0.1 </t>
  </si>
  <si>
    <t>（課長）県外 2,400円×2回 　</t>
  </si>
  <si>
    <t>　　　　町外 2,000円×2回 (仙台市以北県内)</t>
  </si>
  <si>
    <t xml:space="preserve">（職員）県外 2,100円×2回×2人分 </t>
  </si>
  <si>
    <t>　　　　町外 1,800円×2回×2人分 　（仙台市以北県内）</t>
  </si>
  <si>
    <t>　　　　県外泊 (4,700円×2日＋14,000円)×１回×2人 　商談会等</t>
  </si>
  <si>
    <t>(職員)　県外 (2,100円×2日)×2回×1人 　東北キャラバン等</t>
  </si>
  <si>
    <t xml:space="preserve">　　　　 県外 (4,700円×2日＋14,000円)×延べ9人 </t>
  </si>
  <si>
    <t xml:space="preserve">　 1,800円×7人×2回＋2,100円×7人×2回 </t>
  </si>
  <si>
    <t xml:space="preserve">仙台市以北県内　 職員2人×2回×1,800円 </t>
  </si>
  <si>
    <t xml:space="preserve">団長　　　　　 　 138,700円× 1人 </t>
  </si>
  <si>
    <t xml:space="preserve">副団長　　　　　　 90,100円× 2人 </t>
  </si>
  <si>
    <t xml:space="preserve">分団長・副分団長　 81,700円×14人 </t>
  </si>
  <si>
    <t xml:space="preserve">部長・班長　　　　 67,300円×42人 </t>
  </si>
  <si>
    <t>団員　　　　　　　 43,300円×190人 (現員数+新入団員見込数)</t>
  </si>
  <si>
    <t xml:space="preserve">消防演習額縁　　　　　 1,080円×30個 </t>
  </si>
  <si>
    <t xml:space="preserve">消防演習受章者記念品　 4,100円×30個 </t>
  </si>
  <si>
    <t>合同出初式記念品　　　 2,000円×38個 （消防・交指・防犯・安協）</t>
  </si>
  <si>
    <t>合同出初式記念品　　　 9,000円× 2個 （交母・婦防）</t>
  </si>
  <si>
    <t xml:space="preserve">仙南地区支部理事会宿泊日当　　　　   13,000円× 1人 </t>
  </si>
  <si>
    <t xml:space="preserve">仙南地区支部総会宿泊日当　　　　　　 13,000円× 3人 </t>
  </si>
  <si>
    <t xml:space="preserve">仙南・亘理消防連絡協議会宿泊日当　　 13,000円× 3人 </t>
  </si>
  <si>
    <t xml:space="preserve">県消防協会幹部研修会宿泊日当　　　　 16,600円× 1人 </t>
  </si>
  <si>
    <t xml:space="preserve">消防団幹部研修宿泊日当（消防学校）　 16,600円× 6人 </t>
  </si>
  <si>
    <t xml:space="preserve">車馬賃一括（自家用車）　　　　　 　　 3,000円×14人 </t>
  </si>
  <si>
    <t xml:space="preserve">県ポンプ操法訓練参観　 1,800円×2人 </t>
  </si>
  <si>
    <t xml:space="preserve">消防ポンプ車等燃料代　　 22,000円×12ヵ月 </t>
  </si>
  <si>
    <t xml:space="preserve">消防ポンプ類燃料代　 　　 3,000円×12ヵ月 </t>
  </si>
  <si>
    <t xml:space="preserve">消防団指揮車燃料代 　　　 8,000円×12ヵ月 </t>
  </si>
  <si>
    <t xml:space="preserve">電気代（消防防災設備）　 62,000円×12ヵ月 </t>
  </si>
  <si>
    <t xml:space="preserve">防災電話等料金　衛星携帯電話　　 　　 5,300円×12ヵ月 </t>
  </si>
  <si>
    <t xml:space="preserve">　　　　　　　　災害対策用携帯電話    6,000円×12ヵ月 </t>
  </si>
  <si>
    <t xml:space="preserve">　　　　　　　　災害時優先電話　　 　 7,200円×12ヵ月 </t>
  </si>
  <si>
    <t xml:space="preserve">切手代　　　　　　 　　　　　　　　　 6,000円×12ヵ月 </t>
  </si>
  <si>
    <t xml:space="preserve">団員福祉共済金　 3,000円×250人 </t>
  </si>
  <si>
    <t xml:space="preserve">消防団員管理システム使用料　 33,000円×10月 </t>
  </si>
  <si>
    <t xml:space="preserve">災害補償費負担金(人口割)　　 　 16.5円×8,345人 </t>
  </si>
  <si>
    <t xml:space="preserve">災害補償費負担金(団員数割)　 2,050円×270人 </t>
  </si>
  <si>
    <t xml:space="preserve">退職報償費負担金　　　　 　 19,450円×270人 </t>
  </si>
  <si>
    <t xml:space="preserve">賞じゅつ負担金　　　　　  　　 100円×270人 </t>
  </si>
  <si>
    <t xml:space="preserve">新任消防団員研修受講料　　 　　 　　 800円×15人 </t>
  </si>
  <si>
    <t xml:space="preserve">車検代行手数料等　 代行手数料10,000円×14台 </t>
  </si>
  <si>
    <t xml:space="preserve">防火貯水槽測量設計委託　 900,000円×2基 </t>
  </si>
  <si>
    <t xml:space="preserve">防火貯水槽設置工事　 8,000,000円×2基 </t>
  </si>
  <si>
    <t>　ポンプ車　　　 63,000円×1台 （自2）</t>
  </si>
  <si>
    <t xml:space="preserve">　積載車(普通)　 37,800円×7台 </t>
  </si>
  <si>
    <t xml:space="preserve">　積載車(軽自)　  8,200円×4台 </t>
  </si>
  <si>
    <t xml:space="preserve">委員　 月額27,000円×12ヵ月×4人 </t>
  </si>
  <si>
    <t xml:space="preserve">定例会・臨時会　 1,125円×15回 </t>
  </si>
  <si>
    <t xml:space="preserve">東北六県教育委員研修会(県外) 　 2,900円×1日×4人 </t>
  </si>
  <si>
    <t xml:space="preserve">委員会開催通知等切手代　 84円×60枚 </t>
  </si>
  <si>
    <t xml:space="preserve">学校健診(内科)　 100,000円×5校＋150円×500人 </t>
  </si>
  <si>
    <t xml:space="preserve">学校健診(歯科)　 100,000円×5校＋150円×500人 </t>
  </si>
  <si>
    <t xml:space="preserve">学校健診(眼科)　 100,000円×5校＋150円×500人 </t>
  </si>
  <si>
    <t>学校健診(耳鼻科)　 100,000円×5校＋150円×282人 　※小中奇数学年</t>
  </si>
  <si>
    <t xml:space="preserve">学校薬剤師　 70,000円×5校 </t>
  </si>
  <si>
    <t xml:space="preserve">学習支援研修会講師謝礼　 20,000円×1回 </t>
  </si>
  <si>
    <t xml:space="preserve">心身障害児就学指導審議会委員専門医謝金　 21,000円×2人×2回 </t>
  </si>
  <si>
    <t xml:space="preserve">歯科衛生士謝金　 7,600円×5回＋3,800円×6回 </t>
  </si>
  <si>
    <t xml:space="preserve">内科看護師謝金　 5,250円×6回 </t>
  </si>
  <si>
    <t xml:space="preserve">行政点検評価員謝金　 4,200円×2人×5回 </t>
  </si>
  <si>
    <t>就学時健診医師謝金　 21,000円×6人 （内科2､歯科2､眼科1､耳鼻科1）</t>
  </si>
  <si>
    <t xml:space="preserve">スクールソーシャルワーカー謝金　 5,000円×6h×1人×50回 </t>
  </si>
  <si>
    <t xml:space="preserve">学習支援員謝金　 1,000円×110日×3h×2人 </t>
  </si>
  <si>
    <t xml:space="preserve">小学校入学児童(黄色帽子)　 1,400円×20個＋1,500円×24個 </t>
  </si>
  <si>
    <t xml:space="preserve">スクールソーシャルワーカー　 4,000円×1人×50回 </t>
  </si>
  <si>
    <t xml:space="preserve">学習支援員　 450円×110回×1人 </t>
  </si>
  <si>
    <t xml:space="preserve">ケアハウススーパーバイザー　 25,800円×12ヵ月 </t>
  </si>
  <si>
    <t xml:space="preserve">教育長　 5,000円×12ヵ月 </t>
  </si>
  <si>
    <t xml:space="preserve">コピー代　 31,000円×12ヵ月 </t>
  </si>
  <si>
    <t xml:space="preserve">ダニ検査用キット　 7,560円×4箱 </t>
  </si>
  <si>
    <t xml:space="preserve">切手代　 5,500円×12ヵ月 </t>
  </si>
  <si>
    <t xml:space="preserve">フレッツ光ネクスト使用料(9回線分)　 月額57,000円×12ヵ月 </t>
  </si>
  <si>
    <t xml:space="preserve">日本スポーツ振興センター負担金(小･中)　 945円×490人 </t>
  </si>
  <si>
    <t xml:space="preserve">小学校3校上下水道使用料　 250,000円×12ヵ月 </t>
  </si>
  <si>
    <t xml:space="preserve">小学校3校電気料　 540,000円×12ヵ月 </t>
  </si>
  <si>
    <t xml:space="preserve">楽器調律　 15,000円×1回 </t>
  </si>
  <si>
    <t xml:space="preserve">教員補助員チラシ折込料　 10,000円×2回 </t>
  </si>
  <si>
    <t xml:space="preserve">学校警備委託料　 33,000円×3校×12ヵ月 </t>
  </si>
  <si>
    <t xml:space="preserve">学校飲料水検査料　 9,350円×3校 </t>
  </si>
  <si>
    <t xml:space="preserve">各学校体育館清掃業務委託料　 200,000円×3校 </t>
  </si>
  <si>
    <t xml:space="preserve">簡易給水施設等検査料(川崎小、富岡小)　 14,667円×2校 </t>
  </si>
  <si>
    <t xml:space="preserve">検便委託料(給食関連)　 275円×3人×13回 </t>
  </si>
  <si>
    <t xml:space="preserve">児童尿検査(再検査含む)　 330円×325人 </t>
  </si>
  <si>
    <t xml:space="preserve">児童心臓病検査(1･4年生)　 2,035円×100人 </t>
  </si>
  <si>
    <t xml:space="preserve">　　　　　FF式石油暖房機購入費　 250,000円×10台 </t>
  </si>
  <si>
    <t xml:space="preserve">大河原地区小学校教育研究会負担金　 3,300円×3校 </t>
  </si>
  <si>
    <t xml:space="preserve">大河原地区学校警察連絡協議会会費　 1,000円×3校 </t>
  </si>
  <si>
    <t xml:space="preserve">県特別支援教育研究会知的障害部会負担金　 1,000円×3校 </t>
  </si>
  <si>
    <t xml:space="preserve">県特別支援教育研究会情緒障害部会負担金　 700円×3校 </t>
  </si>
  <si>
    <t xml:space="preserve">県特別支援教育研究会病弱障害部会負担金　 800円×1校 </t>
  </si>
  <si>
    <t xml:space="preserve">卒業記念品　 1,210円×41人 </t>
  </si>
  <si>
    <t xml:space="preserve">灯油　 99円×7,500L </t>
  </si>
  <si>
    <t xml:space="preserve">LPガス本校舎分(配膳室)　 2,197円×12ヵ月 </t>
  </si>
  <si>
    <t xml:space="preserve">LPガス西校舎分　 2,418円×12ヵ月 </t>
  </si>
  <si>
    <t xml:space="preserve">混合油　 1,280円×8缶 </t>
  </si>
  <si>
    <t xml:space="preserve">来客用お茶　 3,300円×3回 </t>
  </si>
  <si>
    <t xml:space="preserve">卒業証書印刷　証書代　　 660円×41枚 </t>
  </si>
  <si>
    <t xml:space="preserve">ピアノ調律料(音楽室、体育館)　 18,700円×2台 </t>
  </si>
  <si>
    <t xml:space="preserve">校内電話連絡システム使用料(契約更新後)　 22,849円×1年 </t>
  </si>
  <si>
    <t xml:space="preserve">卒業記念品　 1,270円×7人 </t>
  </si>
  <si>
    <t xml:space="preserve">灯油　 99円×5,000L </t>
  </si>
  <si>
    <t xml:space="preserve">卒業記念品(英和辞書)　 1,210円×14人 </t>
  </si>
  <si>
    <t xml:space="preserve">卒業記念品(証書ホルダー)　 910円×14人 </t>
  </si>
  <si>
    <t xml:space="preserve">灯油　 99円×4,550L </t>
  </si>
  <si>
    <t xml:space="preserve">電話料(FAX含む)　 16,000円×12ヵ月 </t>
  </si>
  <si>
    <t xml:space="preserve">スキー教室インストラクター謝金　 12,000円×21人 </t>
  </si>
  <si>
    <t xml:space="preserve">給食費　 230円×195食×29人 </t>
  </si>
  <si>
    <t xml:space="preserve">生活科・総合学習講師謝礼　 3,000円×2人 </t>
  </si>
  <si>
    <t xml:space="preserve">スキー教室インストラクター他謝礼　 12,000円×2人 </t>
  </si>
  <si>
    <t xml:space="preserve">運動会賞品　 135円×210人 </t>
  </si>
  <si>
    <t xml:space="preserve">行事関係消耗品　学習発表会　 5,000円×6学年 </t>
  </si>
  <si>
    <t xml:space="preserve">　　　　　　　　運動会・体育的行事　 5,000円×6学年 </t>
  </si>
  <si>
    <t xml:space="preserve">運動会賞品代　 300円×36個 </t>
  </si>
  <si>
    <t xml:space="preserve">運動会賞品　 135円×2冊×62人 </t>
  </si>
  <si>
    <t xml:space="preserve">中学校2校上下水道使用料　 180,000円×12ヵ月 </t>
  </si>
  <si>
    <t xml:space="preserve">中学校2校電気料　 400,000円×12ヵ月 </t>
  </si>
  <si>
    <t xml:space="preserve">学校警備委託料　 33,000円×2校×12ヵ月 </t>
  </si>
  <si>
    <t xml:space="preserve">学校飲料水検査委託料　 9,350円×2校 </t>
  </si>
  <si>
    <t xml:space="preserve">検便委託料(給食関係等)　 275円×2人×13回 </t>
  </si>
  <si>
    <t xml:space="preserve">生徒尿検査　 330円×195人 </t>
  </si>
  <si>
    <t xml:space="preserve">生徒血液・脂質検査　 1,210円×195人 </t>
  </si>
  <si>
    <t xml:space="preserve">生徒心臓病検査(1年生)　 2,255円×61人 </t>
  </si>
  <si>
    <t xml:space="preserve">NHK放送受信料　 川崎中30,000円＋富岡中21,000円 </t>
  </si>
  <si>
    <t>川崎中学校自動製氷機賃借料　 年額4,378円</t>
  </si>
  <si>
    <t xml:space="preserve">　　　FF式石油暖房機　 250,000円×10台 </t>
  </si>
  <si>
    <t xml:space="preserve">大河原地区中学校教育研究会　 3,300円×2校 </t>
  </si>
  <si>
    <t xml:space="preserve">大河原地区学校警察連絡協議会会費　 1,000円×2校 </t>
  </si>
  <si>
    <t xml:space="preserve">町小中学校健全育成協議会負担金　 1,000円×2校 </t>
  </si>
  <si>
    <t xml:space="preserve">県特別支援教育研究会知的障害教育専門部負担金　 1,000円×1校 </t>
  </si>
  <si>
    <t xml:space="preserve">県特別支援教育研究会情緒障害教育専門部負担金　 700円×1校 </t>
  </si>
  <si>
    <t xml:space="preserve">県特別支援教育研究会聴覚障害教育専門部負担金　 800円×1校 </t>
  </si>
  <si>
    <t xml:space="preserve">県特別支援教育研究会病弱障害部会負担金　 600円×1校 </t>
  </si>
  <si>
    <t xml:space="preserve">県特別支援教育研究会肢体不自由障害部会負担金　 800円×1校 </t>
  </si>
  <si>
    <t xml:space="preserve">卒業記念品　 1,000円×65人 </t>
  </si>
  <si>
    <t xml:space="preserve">灯油　 99円×10,000L </t>
  </si>
  <si>
    <t xml:space="preserve">LPガス(調理室、保健室)　 (1,800円×12ヵ月×2)＋(550円×30m3) </t>
  </si>
  <si>
    <t xml:space="preserve">電話料(一般回線)　 20,500円×12ヵ月 </t>
  </si>
  <si>
    <t xml:space="preserve">卒業記念品　 1,500円×10人＋箔押代5,280円 </t>
  </si>
  <si>
    <t xml:space="preserve">灯油　 99円×4,600L </t>
  </si>
  <si>
    <t xml:space="preserve">ピアノ調律料　 10,780円×3台 </t>
  </si>
  <si>
    <t xml:space="preserve">教育用コンピュータ修繕料　 50,000円×1回×2校 </t>
  </si>
  <si>
    <t xml:space="preserve">給食費　 276円×196食×15人 </t>
  </si>
  <si>
    <t xml:space="preserve">相談室電話料　 3,000円×12ヵ月 </t>
  </si>
  <si>
    <t xml:space="preserve">相談室電話料　 2,800円×12ヵ月 </t>
  </si>
  <si>
    <t xml:space="preserve">修了アルバム　 2,750円×45人 </t>
  </si>
  <si>
    <t xml:space="preserve">運動会賞品　 500円×200人 </t>
  </si>
  <si>
    <t xml:space="preserve">職員会議等　 2,400円×2h×12ヵ月×1人 </t>
  </si>
  <si>
    <t xml:space="preserve">電気料　 25,000円×12ヵ月 </t>
  </si>
  <si>
    <t xml:space="preserve">水道料　 16,000円×12ヵ月 </t>
  </si>
  <si>
    <t xml:space="preserve">社会教育委員会議　 4,200円×5人×2回 </t>
  </si>
  <si>
    <t xml:space="preserve">県社会教育推進会議　 4,200円×5人×1回 </t>
  </si>
  <si>
    <t>社会教育指導員（会計年度職員扱い） 90,360円×12ヵ月×1人 　</t>
  </si>
  <si>
    <t xml:space="preserve">東北地区社会教育研究大会　 （14,000円＋4,200円）×1泊×1人 </t>
  </si>
  <si>
    <t xml:space="preserve">はがき　 62円×90枚 </t>
  </si>
  <si>
    <t xml:space="preserve">新聞チラシ折り込み手数料　 15,000円×2回 </t>
  </si>
  <si>
    <t xml:space="preserve">ピアノ調律　 20,000円×1回 </t>
  </si>
  <si>
    <t xml:space="preserve">青少年巡回小公演等バス借上料　 45,000円×2台 </t>
  </si>
  <si>
    <t xml:space="preserve">管内社会教育主事研究協議会会費　 2,000円×2人 </t>
  </si>
  <si>
    <t xml:space="preserve">県社会教育委員連絡協議会会費　 1,000×7人 </t>
  </si>
  <si>
    <t xml:space="preserve">家庭教育学級講師謝礼（小・中・こども園・幼）  25,000円×8学級 </t>
  </si>
  <si>
    <t xml:space="preserve">シニア大学卒業者記念品(額縁代)　 1,000円×30人 </t>
  </si>
  <si>
    <t xml:space="preserve">　同　化成肥料　 1,770円×44袋 </t>
  </si>
  <si>
    <t xml:space="preserve">ＪＬ研修会講師謝金　 5,000円×延べ4人 </t>
  </si>
  <si>
    <t xml:space="preserve">ＪＬ活動用Tシャツ　 2,300円×10枚 </t>
  </si>
  <si>
    <t xml:space="preserve">ＪＬ技術研修会　 100円×10人×2回 </t>
  </si>
  <si>
    <t xml:space="preserve">文化財講座　 4,200円×5人×5回 </t>
  </si>
  <si>
    <t xml:space="preserve">文化財保護委員視察研修　 2,100円×2日×5人＋14,000円×5人 </t>
  </si>
  <si>
    <t xml:space="preserve">　 　　〃 　　　上下水道料　  2,500円×12ヵ月 </t>
  </si>
  <si>
    <t xml:space="preserve">豊年踊り、小野田植踊り=休止）　 36,000円×3団体 </t>
  </si>
  <si>
    <t xml:space="preserve">趣味の講座　 8,000円×4回＋5,000円×延べ12回 </t>
  </si>
  <si>
    <t xml:space="preserve">書初め会審査会謝礼　 5,000円×3人×1回 </t>
  </si>
  <si>
    <t xml:space="preserve">書初め会指導者謝礼 5,000円×3人×2回 </t>
  </si>
  <si>
    <t xml:space="preserve">文化祭出展者・出演者記念品　 500円×80人 </t>
  </si>
  <si>
    <t xml:space="preserve">書き初め大会入選者図書券　 1,500円×20人 </t>
  </si>
  <si>
    <t>成人式アルバム代　 3,800円×100人 　個人負担あり＠1,000円</t>
  </si>
  <si>
    <t xml:space="preserve">職員旅費（県北） 1,800円×2回 </t>
  </si>
  <si>
    <t xml:space="preserve">職員旅費（県外） 2,100円×1回 </t>
  </si>
  <si>
    <t xml:space="preserve">各婦人団体研修随行（県外） 2,100円×2回 </t>
  </si>
  <si>
    <t xml:space="preserve">仙南公連研修（課長）（県外） 2,400円×1回 </t>
  </si>
  <si>
    <t xml:space="preserve">仙南公連（職員） 1,800円×1回 </t>
  </si>
  <si>
    <t xml:space="preserve">公民館購読料　 1,607円×12ヵ月 </t>
  </si>
  <si>
    <t xml:space="preserve">色上質紙（ちらし、学習資料）Ａ４　 2,400円×40締 </t>
  </si>
  <si>
    <t xml:space="preserve">印刷機用インク･マスター代　 （3,000円＋5,800円）×6本 </t>
  </si>
  <si>
    <t xml:space="preserve">ダスキンモップ　 880円×4枚×12回 </t>
  </si>
  <si>
    <t xml:space="preserve">館内ガス　 3,500円×12ヵ月 </t>
  </si>
  <si>
    <t xml:space="preserve">館内用灯油  99円×100L </t>
  </si>
  <si>
    <t xml:space="preserve">館内暖房用A重油　 100円×1,500L×5ヵ月 </t>
  </si>
  <si>
    <t xml:space="preserve">各種会議、打合せ時飲料　 3600円×延べ8回 </t>
  </si>
  <si>
    <t xml:space="preserve">成人記念パーティー会食   1,000円×100人 </t>
  </si>
  <si>
    <t xml:space="preserve">町民文化祭　 600円×60人 </t>
  </si>
  <si>
    <t xml:space="preserve">成人式しおり　 220円×200部 </t>
  </si>
  <si>
    <t xml:space="preserve">館内電気料　月平均 150,000円×12ヵ月 </t>
  </si>
  <si>
    <t xml:space="preserve">上下水道料　月平均 24,000円×12ヵ月 </t>
  </si>
  <si>
    <t xml:space="preserve">切手　 84円等×500枚 </t>
  </si>
  <si>
    <t xml:space="preserve">はがき　 63円×300枚 </t>
  </si>
  <si>
    <t xml:space="preserve">電話料（公衆電話含む）　 6,500円×12ヵ月 </t>
  </si>
  <si>
    <t xml:space="preserve">各種事業等・教室等チラシ折込料　 3,000円×6回 </t>
  </si>
  <si>
    <t xml:space="preserve">日直代行員　 6,310円×諸経費1.1×年間延べ120人 </t>
  </si>
  <si>
    <t xml:space="preserve">公民館分館長年額報酬　 50,200円×17人 </t>
  </si>
  <si>
    <t xml:space="preserve">講師謝礼基準額　 20,000円×17分館 </t>
  </si>
  <si>
    <t xml:space="preserve">消防設備保守点検　 17,600円×7分館 </t>
  </si>
  <si>
    <t xml:space="preserve">NHK放送受信料（7分館）　 14,910円×7分館 </t>
  </si>
  <si>
    <t xml:space="preserve">各種大会運営・審判・ルール指導等日額報酬　 4,200円×80人 </t>
  </si>
  <si>
    <t xml:space="preserve">各種大会運営・審判・ルール指導等日額報酬　 2,100円×80人 </t>
  </si>
  <si>
    <t xml:space="preserve">委員関係会議・研修会出席日額報酬　 4,200円×30人 </t>
  </si>
  <si>
    <t xml:space="preserve">各種スポーツ教室講師謝金　 8,000円×延べ80教室 </t>
  </si>
  <si>
    <t>町民スキー教室講師謝礼　 8,000円×20人 （2回開催）</t>
  </si>
  <si>
    <t>地区スポーツ員大会審判運営謝金　 4,200円×延べ20人 （4大会）</t>
  </si>
  <si>
    <t>地区スポーツ員会議・講習会謝金　 2,100円×延べ20人 （2回実施）</t>
  </si>
  <si>
    <t xml:space="preserve">ペタンク大会　メダル代 1,100円×20個 </t>
  </si>
  <si>
    <t xml:space="preserve">小学校ドッチボール大会　メダル 1,100円×50個 </t>
  </si>
  <si>
    <t xml:space="preserve">親子バレーボール小学生大会　メダル代 1,100円×50個 </t>
  </si>
  <si>
    <t xml:space="preserve">親子バレーボール低学年大会　メダル代 1,100円×50個 </t>
  </si>
  <si>
    <t xml:space="preserve">管内スポ推理事会・総会 2,115円×2人×4回 </t>
  </si>
  <si>
    <t xml:space="preserve">県スポ推会議・研修会 2,700円×6人×2回 </t>
  </si>
  <si>
    <t xml:space="preserve">体協,スポ少、体育施設等会議　　 1,800円×4回 </t>
  </si>
  <si>
    <t xml:space="preserve">Ｂ＆Ｇ県連絡協議会会議所長担当者　 （2,000円＋1,800円）×3回 </t>
  </si>
  <si>
    <t xml:space="preserve">Ｂ＆Ｇ東北連絡協議会所長担当者会議（県外） 18,200円×2回 </t>
  </si>
  <si>
    <t xml:space="preserve">Ｂ＆Ｇ県連マリンスポーツ祭（登米迫） 1,800円×6人 </t>
  </si>
  <si>
    <t xml:space="preserve">Ｂ＆Ｇ県連ウインタースポーツ祭（加美町） 1,800円×3人 </t>
  </si>
  <si>
    <t xml:space="preserve">コピー代　 16,000円×12ヵ月 </t>
  </si>
  <si>
    <t xml:space="preserve">新聞購読料　 3,150円×12ヵ月 </t>
  </si>
  <si>
    <t xml:space="preserve">ペタンク大会審判役員用　 650円×20個 </t>
  </si>
  <si>
    <t xml:space="preserve">小学生ドッチボール大会役員審判用　 650円×20個 </t>
  </si>
  <si>
    <t xml:space="preserve">親子バレーボール大会審判役員用　 650円×20個×2回 </t>
  </si>
  <si>
    <t xml:space="preserve">町民スキー教室指導員用　 800円×50個 </t>
  </si>
  <si>
    <t xml:space="preserve">各種大会、教室等チラシ折込料　 3,000円×5回 </t>
  </si>
  <si>
    <t xml:space="preserve">学校開放管理員賃金　 2,000円×6校×100日 </t>
  </si>
  <si>
    <t xml:space="preserve">スポ推・地区スポ員安全保険料　 1,800円×33人 </t>
  </si>
  <si>
    <t xml:space="preserve">足拭きマットリース料　 5,500円×12ヵ月 </t>
  </si>
  <si>
    <t xml:space="preserve">組立テント屋根シート　 100,000円×2枚 </t>
  </si>
  <si>
    <t xml:space="preserve">プール監視員用Ｔシャツ購入 840円×24枚 </t>
  </si>
  <si>
    <t xml:space="preserve">グラウンドラインパウダー 854円×80袋 </t>
  </si>
  <si>
    <t xml:space="preserve">プールシャワー用給湯ボイラー燃料代　 99円×1,200L </t>
  </si>
  <si>
    <t xml:space="preserve">暖房用ボイラー燃料代　 99円×5,000L </t>
  </si>
  <si>
    <t xml:space="preserve">海洋センターガス代　 2,400円×12ヵ月 </t>
  </si>
  <si>
    <t xml:space="preserve">スポーツトラクター燃料代　 165円×300L </t>
  </si>
  <si>
    <t xml:space="preserve">バス燃料代　 149円×200L </t>
  </si>
  <si>
    <t xml:space="preserve">海洋センター・総合運動場電気料　 340,000円×12ヵ月 </t>
  </si>
  <si>
    <t xml:space="preserve">海洋センター上下水道使用料　 21,000円×12ヵ月 </t>
  </si>
  <si>
    <t xml:space="preserve">総合運動場上下水道使用料　 16,000円×12ヵ月 </t>
  </si>
  <si>
    <t xml:space="preserve">プール上下水道使用料金　 85,000円×3ヵ月 </t>
  </si>
  <si>
    <t xml:space="preserve">海洋センター施設警備委託料　 33,000円×12ヵ月 </t>
  </si>
  <si>
    <t xml:space="preserve">NHK放送受信料　 13,990円×4台 </t>
  </si>
  <si>
    <t xml:space="preserve">学校給食運営審議会委員報酬　 4,200円×6人×2回 </t>
  </si>
  <si>
    <t xml:space="preserve">学校給食審議会委員(学校長等)に係る旅費　 800円×6人×2回 </t>
  </si>
  <si>
    <t xml:space="preserve">学校給食担当者会議等　 1,800円×5回 </t>
  </si>
  <si>
    <t xml:space="preserve">ボイラー用A重油　 100円×2,000L×12ヵ月 </t>
  </si>
  <si>
    <t xml:space="preserve">調理用LPガス　 560円×31L×12ヵ月 </t>
  </si>
  <si>
    <t xml:space="preserve">空調用LPガス　 470円×80L×12ヵ月 </t>
  </si>
  <si>
    <t xml:space="preserve">暖房用灯油代　 99円×200L×6ヵ月 </t>
  </si>
  <si>
    <t xml:space="preserve">学校給食運営審議会　 22人×230円×1回 </t>
  </si>
  <si>
    <t xml:space="preserve">電気料　 150,000円×12ヵ月 </t>
  </si>
  <si>
    <t xml:space="preserve">上下水道使用料　 250,000円×12ヵ月 </t>
  </si>
  <si>
    <t xml:space="preserve">小学校児童分　 230円×316人×190日 </t>
  </si>
  <si>
    <t xml:space="preserve">中学校生徒分　 276円×182人×180日 </t>
  </si>
  <si>
    <t xml:space="preserve">教職員他(小学校)　 230円×60人×190日 </t>
  </si>
  <si>
    <t xml:space="preserve">教職員他(中学校)　 276円×40人×180日 </t>
  </si>
  <si>
    <t xml:space="preserve">調理場　 230円×6人×194日 </t>
  </si>
  <si>
    <t xml:space="preserve">検食分(小・中学校)　 506円×1人×194日 </t>
  </si>
  <si>
    <t xml:space="preserve">保存食分(小・中学校)　 506円×1食分×194日＋予備25,530円 </t>
  </si>
  <si>
    <t xml:space="preserve">①一食全量検査(週1回)　 506円×45日 </t>
  </si>
  <si>
    <t xml:space="preserve">②食材検査(隣県等栄養教諭が気になるもの)　 6,000円×12ヵ月 </t>
  </si>
  <si>
    <t xml:space="preserve">電話料　 14,000円×12ヵ月 </t>
  </si>
  <si>
    <t xml:space="preserve">特定計量器検査料　 1,400円×4台 </t>
  </si>
  <si>
    <t xml:space="preserve">警備業務委託料　 33,000円×12ヵ月 </t>
  </si>
  <si>
    <t xml:space="preserve">(川崎小、冨岡小、富岡中)　 190回×22,000円 </t>
  </si>
  <si>
    <t xml:space="preserve">害虫防除業務委託料　 5,500円×12ヵ月 </t>
  </si>
  <si>
    <t xml:space="preserve">ダスキンモップレンタル料　 550円×12回 </t>
  </si>
  <si>
    <t xml:space="preserve">・中学生　 276円×見込1人×192日 </t>
  </si>
  <si>
    <t xml:space="preserve">　議長　 （320,000円＋（320,000円×15/100））×167.5/100 </t>
  </si>
  <si>
    <t xml:space="preserve">　副議長 （272,000円＋（272,000円×15/100））×167.5/100 </t>
  </si>
  <si>
    <t xml:space="preserve">　　　 （262,000円＋（262,000円×15/100））×167.5/100×11人 </t>
  </si>
  <si>
    <t xml:space="preserve">　副議長 （272,000円＋（272,000×15/100））×167.5/100 </t>
  </si>
  <si>
    <t xml:space="preserve"> 単価2,500円×120h （本会議準備等90h＋広報関連等30h）</t>
  </si>
  <si>
    <t xml:space="preserve">事務費　 15,000円×13人 </t>
  </si>
  <si>
    <t xml:space="preserve">負担金(標準報酬月額) 260,000円×12ヵ月×32.2/100×13人 </t>
  </si>
  <si>
    <t xml:space="preserve">議会運営委員会　 1,000円×8人×10回 </t>
  </si>
  <si>
    <t xml:space="preserve">総務委員会　 1,000円×7人×8回 </t>
  </si>
  <si>
    <t xml:space="preserve">産建委員会　 1,000円×7人×8回 </t>
  </si>
  <si>
    <t xml:space="preserve">広聴・広報委員会　 1,000円×9人×25回 </t>
  </si>
  <si>
    <t xml:space="preserve">視察対応　 1,000円×9人×10回 </t>
  </si>
  <si>
    <t xml:space="preserve">車馬賃　 4,000円×61回 </t>
  </si>
  <si>
    <t xml:space="preserve">議会全体研修〔2泊3日〕 (30,000円＋8,700円)×13人 </t>
  </si>
  <si>
    <t xml:space="preserve">　　 ((2,900円+3,000円）+(10,540円×2回))×9人×2回 </t>
  </si>
  <si>
    <t xml:space="preserve">　　　 ((2,900円+3,000円)+(10,540円×2回))×1人 </t>
  </si>
  <si>
    <t xml:space="preserve">　 15,000円+(2,900円×2日)+(3,000円×2日)+(10,540円×2回) </t>
  </si>
  <si>
    <t xml:space="preserve">　　 （14,000円+2,000円）×6人 </t>
  </si>
  <si>
    <t xml:space="preserve">　 (15,000円+(2,900円×2日)+(28,700円×2回))×3人 </t>
  </si>
  <si>
    <t xml:space="preserve">蒲郡市議来町の際　 （14,000円+2,000円）×3人 </t>
  </si>
  <si>
    <t xml:space="preserve"> ((2,900円＋3,000円)＋(10,540円×2回))×1人 </t>
  </si>
  <si>
    <t xml:space="preserve">蒲郡水産まつり　 15,000円+4,800円+(28,700円×2回) </t>
  </si>
  <si>
    <t xml:space="preserve">蒲郡市議来町の際　　 14,000円×2人 </t>
  </si>
  <si>
    <t xml:space="preserve"> (15,000円＋(2,900円×2日)+(3,000円×2日)+(10,540円×2回))×1 </t>
  </si>
  <si>
    <t xml:space="preserve">県議長会主催　局長会議（県内） 14,000円+(2,000円×2日) </t>
  </si>
  <si>
    <t xml:space="preserve">南部議長会主催　局長会議　 14,000円＋(2,000円×2日) </t>
  </si>
  <si>
    <t xml:space="preserve">議員全体研修〔2泊3日〕　 (30,000円＋8,700円)×3人 </t>
  </si>
  <si>
    <t xml:space="preserve">　　　　　運転手　 (28,000円＋6,300円)×2人 </t>
  </si>
  <si>
    <t xml:space="preserve"> （(2,900円+3,000円)+(10,540円×2日))×2 </t>
  </si>
  <si>
    <t xml:space="preserve">　　 14,000日+(2,400円×2日)+(2,600円×2日)+(10,540円×2日) </t>
  </si>
  <si>
    <t>南部議長会主催　職員研修 14,000円+(2,100円×2日） 　</t>
  </si>
  <si>
    <t xml:space="preserve">広報協力員用USB等　 10,000円×3人 </t>
  </si>
  <si>
    <t xml:space="preserve">議会の情報（P28・3,500部） (154円×3,500部)×4回 </t>
  </si>
  <si>
    <t>新聞折込み　A3サイズ　 12,100円×4回 （定例会）</t>
  </si>
  <si>
    <t>　　　　　　B4サイズ　 8,532円×2回 （議会報告会）</t>
  </si>
  <si>
    <t xml:space="preserve">人間ドック　 (41,800円×1/2)×13人 </t>
  </si>
  <si>
    <t xml:space="preserve">議会全体研修の際　旅行取扱手数料　 550円×18人 </t>
  </si>
  <si>
    <t xml:space="preserve">議会全体研修傷害保険　 1,500円×18人 </t>
  </si>
  <si>
    <t xml:space="preserve">全国広報研修傷害保険　 500円×20人 </t>
  </si>
  <si>
    <t xml:space="preserve">会議録テープ反訳委託料　　 50時間×16,500円 </t>
  </si>
  <si>
    <t xml:space="preserve">　①議会映像ライブ配信サービス 55,000円×12ヵ月 </t>
  </si>
  <si>
    <t xml:space="preserve">　②議会映像録画配信サービス 66,000円×12ヵ月 </t>
  </si>
  <si>
    <t xml:space="preserve">　③映像配信運用管理費 44,000円×12ヵ月 </t>
  </si>
  <si>
    <t xml:space="preserve"> 180,000円×８台 　（地方創生臨時交付金事業）</t>
  </si>
  <si>
    <t xml:space="preserve">会任職員給与（総務課、支所、公民館） 150,600円×12月×３名 </t>
  </si>
  <si>
    <t xml:space="preserve">会計年度任用職員給与（パートタイム） 8,042円×21日×５月 </t>
  </si>
  <si>
    <t xml:space="preserve">会任職員賞与 150,600円×127.5÷100×2回×３名 </t>
  </si>
  <si>
    <t xml:space="preserve">会任職員通勤手当 2,000円×12月 </t>
  </si>
  <si>
    <t xml:space="preserve">会任職員通勤手当（パートタイム） 7,100円×５月 </t>
  </si>
  <si>
    <t xml:space="preserve">会計年度任用職員　社会保険料 24,088円×12月×2名＋20,000円 </t>
    <phoneticPr fontId="27"/>
  </si>
  <si>
    <t xml:space="preserve">追録代　月平均 50,000円×12ヵ月 </t>
  </si>
  <si>
    <t xml:space="preserve">交通安全運転管理者講習手数料 4,500円×4人 </t>
  </si>
  <si>
    <t xml:space="preserve">非常勤職員公務災害補償保険 91,241,996円×4.36/1,000円 </t>
  </si>
  <si>
    <t xml:space="preserve"> 2,200円/単価×109時間/年 </t>
  </si>
  <si>
    <t xml:space="preserve">プライベ－トシ－ル 5,000枚×8円 </t>
  </si>
  <si>
    <t xml:space="preserve">　用地交渉等 2,100円×2回 </t>
  </si>
  <si>
    <t xml:space="preserve">重油 13,000L×100円 </t>
  </si>
  <si>
    <t xml:space="preserve">灯油 7,000L×99円 </t>
  </si>
  <si>
    <t xml:space="preserve">用地測量委託料 260,000円×2件 </t>
  </si>
  <si>
    <t xml:space="preserve">ダスキン借上料　 38,720円×12回 </t>
  </si>
  <si>
    <t xml:space="preserve">　R4採用）(月額報酬166千円+活動手当80千円)×12月×8人 </t>
  </si>
  <si>
    <t xml:space="preserve">企画・まちづくり・企業誘致関係　 単価2,500円×240h </t>
  </si>
  <si>
    <t xml:space="preserve">広報・情報・機器管理処理関係　 単価1,800円×100h </t>
  </si>
  <si>
    <t xml:space="preserve">　R1採用分　 42,154円×2月×1人 </t>
  </si>
  <si>
    <t xml:space="preserve">　R2採用分　 42,154円×12月×3人 </t>
  </si>
  <si>
    <t xml:space="preserve">　R4新規採用分　 36,132円×12月×8人 </t>
  </si>
  <si>
    <t>仙台・川崎広域行政連絡協議会総会出席謝礼金　 4,200円×7人×1回</t>
  </si>
  <si>
    <t xml:space="preserve">　〃　常任委員会出席謝礼金　 4,200円×2人×2回分 </t>
  </si>
  <si>
    <t>　 4,200円×延べ4人分 （2人の2日分想定）</t>
  </si>
  <si>
    <t xml:space="preserve">企業誘致推進会議出席者謝礼金　 4,200円×1回×4人 </t>
  </si>
  <si>
    <t xml:space="preserve">地域公共交通会議出席者謝礼金　 4,200円×2回×5人 </t>
  </si>
  <si>
    <t>　 4,200円×2回×7人 （委員10人）</t>
  </si>
  <si>
    <t xml:space="preserve">　移住体験協力者謝礼金　 4,200円×5人 </t>
  </si>
  <si>
    <t xml:space="preserve">　 4,200円×10回×11人 </t>
  </si>
  <si>
    <t xml:space="preserve">　 120円×延べ50人 </t>
  </si>
  <si>
    <t xml:space="preserve">地域活性化・企業誘致等印刷物（パンフ・名刺類） 120円×500部 </t>
  </si>
  <si>
    <t xml:space="preserve">ふるさと納税町長御礼はがき　 40,000円 </t>
  </si>
  <si>
    <t xml:space="preserve">事務処理 切手84円×300枚＋切手120円×300枚 </t>
  </si>
  <si>
    <t xml:space="preserve">お試し移住施設　インターネット通信費 6,000円×12ヵ月 </t>
  </si>
  <si>
    <t xml:space="preserve">ふるさと納税返礼品発送　 宅配便1,500円×6,000件 </t>
  </si>
  <si>
    <t xml:space="preserve">ふるさと納税　町長御礼はがき代　 63円×4,000件 </t>
  </si>
  <si>
    <t xml:space="preserve">ふるさと納税　クレジットカード決済手数料　 100,000円×12ヶ月 </t>
  </si>
  <si>
    <t xml:space="preserve">起業兼移住定住サポートセンター警備委託料 16,500円×12ヵ月 </t>
  </si>
  <si>
    <t xml:space="preserve">起業兼移住定住サポートセンター複合機リース料 12,000円×12ヵ月 </t>
  </si>
  <si>
    <t xml:space="preserve">地域おこし協力隊パソコン代【特別交付税対象】 8人×130,000円 </t>
  </si>
  <si>
    <t xml:space="preserve">新築住宅取得補助金　 300,000円×5世帯 </t>
  </si>
  <si>
    <t xml:space="preserve">地域おこし協力隊活動費【特別交付税対象】 10,000円×11人 </t>
  </si>
  <si>
    <t xml:space="preserve">広報紙別冊 65円×3,500部 </t>
  </si>
  <si>
    <t xml:space="preserve">かわさき掲示板用はがき印刷 40円×1,000枚 </t>
  </si>
  <si>
    <t xml:space="preserve"> 班長33,800円×5人 </t>
  </si>
  <si>
    <t xml:space="preserve"> 隊員32,400円×15人 （内1人は新入隊員分加算）</t>
  </si>
  <si>
    <t xml:space="preserve"> 23人×2,100円×平均47回 </t>
  </si>
  <si>
    <t xml:space="preserve">　母の会･安全協会･地域活動推進員 3人×1,800円×3団体×3回 </t>
  </si>
  <si>
    <t xml:space="preserve">　指導隊員　　　　　　　　　　　 3人×1,800円×3回 </t>
  </si>
  <si>
    <t xml:space="preserve">交通安全ｷｬﾝﾍﾟｰﾝ啓発品(春・夏・秋・冬運動用) 4回×350円×150個 </t>
  </si>
  <si>
    <t xml:space="preserve">指導隊新入団員用制服 200,000×1人 </t>
  </si>
  <si>
    <t xml:space="preserve">春・秋の交通安全運動啓発用ﾁﾗｼ印刷代 5.5円×3,500枚×2回 </t>
  </si>
  <si>
    <t xml:space="preserve">切手代 84円×150枚 </t>
  </si>
  <si>
    <t xml:space="preserve">防犯指導隊員制服　一式　 55,000円×3着分 </t>
  </si>
  <si>
    <t xml:space="preserve">防犯指導隊員防寒服　 15000円×12着分 </t>
  </si>
  <si>
    <t xml:space="preserve">防犯パトロール車燃料代　　 6,600円×12ヵ月 </t>
  </si>
  <si>
    <t xml:space="preserve">防犯灯球切等修繕 50,000円×20灯 </t>
  </si>
  <si>
    <t xml:space="preserve">防犯灯新設工事 50,000円×15灯 </t>
  </si>
  <si>
    <t xml:space="preserve">ライフプランセミナー参加 （14,000円+4,000円）×8人 </t>
  </si>
  <si>
    <t xml:space="preserve">メンタルヘルスセミナー参加 2,000円×10人 </t>
  </si>
  <si>
    <t xml:space="preserve">会計年度任用職員生活習慣病検診 7,169円×15人 </t>
  </si>
  <si>
    <t xml:space="preserve">川崎病院職員健康診断委託料 17,500円×10人 </t>
  </si>
  <si>
    <t xml:space="preserve"> 6,000円×10人 </t>
  </si>
  <si>
    <t xml:space="preserve">職員ストレスチェック 1,100円×220人 </t>
  </si>
  <si>
    <t xml:space="preserve">消防設備保守料 17,600円×3ヵ所 </t>
  </si>
  <si>
    <t xml:space="preserve">消防設備保守料 39,600円×1ヵ所 </t>
  </si>
  <si>
    <t xml:space="preserve">事前準備等 2,400円×3人×20h </t>
  </si>
  <si>
    <t xml:space="preserve">消費生活相談員連絡協議会役員会 2,700円×3回 </t>
  </si>
  <si>
    <t xml:space="preserve">　　　　〃　　県主催研修会 5,265円×2回 </t>
  </si>
  <si>
    <t xml:space="preserve">　　　　〃　　レベルアップ研修会等 2,700円×7回 </t>
  </si>
  <si>
    <t xml:space="preserve">消費生活相談員通勤手当 5,000円×12ヵ月 </t>
  </si>
  <si>
    <t xml:space="preserve">自衛官募集担当者会議　 1,800円×1人 </t>
  </si>
  <si>
    <t xml:space="preserve">自衛隊家族会研修会 2,100円×3人 </t>
  </si>
  <si>
    <t>色上質紙 1,100円×7冊 （消費生活相談啓発チラシ用）</t>
  </si>
  <si>
    <t xml:space="preserve">自衛官募集、自衛隊連絡用 84円×60枚 </t>
  </si>
  <si>
    <t xml:space="preserve">町民バス運営審議会 4,200円×9人×2回 </t>
  </si>
  <si>
    <t xml:space="preserve">・停留所補修用丸型表示板 6,000円×5枚 </t>
  </si>
  <si>
    <t xml:space="preserve">・停留所補修用角型表示板 5,000円×2枚 </t>
  </si>
  <si>
    <t xml:space="preserve">・車検証紙 1,200円×4台 </t>
  </si>
  <si>
    <t xml:space="preserve"> 120円×40本 </t>
  </si>
  <si>
    <t xml:space="preserve">町民バス100円回数乗車券印刷 50円×1,000枚 </t>
  </si>
  <si>
    <t xml:space="preserve">通信機器通信利用料 2,420円×6台×12ヵ月 </t>
  </si>
  <si>
    <t xml:space="preserve">自賠責保険（29人乗） 16,420円×3台 </t>
  </si>
  <si>
    <t xml:space="preserve">任意保険料（29人乗） 50,100円×1台 </t>
  </si>
  <si>
    <t xml:space="preserve">任意保険料（29人乗） 49,850円×2台 </t>
  </si>
  <si>
    <t xml:space="preserve">任意保険料（45人乗） 84,110円×1台 </t>
  </si>
  <si>
    <t xml:space="preserve">自賠責保険料（新車１４人乗） 12,630円×1台 </t>
  </si>
  <si>
    <t xml:space="preserve">任意責保険料（新車１４人乗） 62,030円×1台 </t>
  </si>
  <si>
    <t xml:space="preserve">町民バス故障時バス借上料 18,700円×50日間 </t>
  </si>
  <si>
    <t xml:space="preserve">町民バス借上料（45人乗バスリース代） 369,050円×12ヵ月 </t>
  </si>
  <si>
    <t xml:space="preserve">町民バス停留所 48,600円×1基 </t>
  </si>
  <si>
    <t xml:space="preserve">29人乗バス　 24,600円×3台 </t>
  </si>
  <si>
    <t xml:space="preserve">新車（14人乗バス） 12,300円×1台 </t>
  </si>
  <si>
    <t xml:space="preserve">トナー回収ボトル　 4,400円×2本 </t>
  </si>
  <si>
    <t xml:space="preserve">LGWANルータ保守サービス 11,220円×12ヵ月 </t>
  </si>
  <si>
    <t xml:space="preserve">前川小学校水道料　 15,000円×12ヵ月 </t>
  </si>
  <si>
    <t xml:space="preserve">前川小学校電気料　 43,000円×12ヵ月 </t>
  </si>
  <si>
    <t xml:space="preserve">前川小学校電話料　 8,000円×12ヵ月 </t>
  </si>
  <si>
    <t xml:space="preserve">前川小学校汚泥引抜料　 118,800円 </t>
  </si>
  <si>
    <t xml:space="preserve">会計年度職員給料1人分　 146,100×3ケ月 </t>
  </si>
  <si>
    <t xml:space="preserve">会計年度任用職員通勤手当　 4,200×3ヵ月 </t>
  </si>
  <si>
    <t xml:space="preserve">社会保険料　 25,155円×3ヵ月 </t>
  </si>
  <si>
    <t xml:space="preserve">労災保険・雇用保険料 146,100円×3ヵ月×12/1,000 </t>
  </si>
  <si>
    <t xml:space="preserve">新任税務職員研修（公務研修所） 10,530円×3人 </t>
  </si>
  <si>
    <t xml:space="preserve">納税組合一泊研修　宿泊 14,000×３人 </t>
  </si>
  <si>
    <t xml:space="preserve">　　　　　　　　　日当 2,400×1人 </t>
  </si>
  <si>
    <t xml:space="preserve">　　　　　　　　　日当 2,100×2人 </t>
  </si>
  <si>
    <t xml:space="preserve">納税通知書（軽自動車税） 84円×4,000台分 </t>
  </si>
  <si>
    <t xml:space="preserve">eLTAX 申告受付データ連携 32,500円×12ヵ月 </t>
  </si>
  <si>
    <t xml:space="preserve">月額サービス利用料　 32,500円×12ヵ月分 </t>
  </si>
  <si>
    <t xml:space="preserve">延長窓口業務 2,400円×2h×2人×49日分 </t>
  </si>
  <si>
    <t xml:space="preserve"> 150,600円×1.275×2 </t>
  </si>
  <si>
    <t xml:space="preserve"> 2,000円×12ヵ月 </t>
  </si>
  <si>
    <t xml:space="preserve">給与分 150,000円×19.6/100×12 </t>
  </si>
  <si>
    <t xml:space="preserve">賞与分 190,000円×19.6/100×2 </t>
  </si>
  <si>
    <t xml:space="preserve">ポケットwi-fi通信利用料 6,000円×12ヵ月 </t>
  </si>
  <si>
    <t xml:space="preserve">住民基本台帳ネットワークシステム機器賃貸借 104,976円×12ヵ月 </t>
  </si>
  <si>
    <t xml:space="preserve">戸籍総合システム電算機器賃借 333,504円×8ヵ月 </t>
  </si>
  <si>
    <t xml:space="preserve">裁判員名簿調製臨時委員会 </t>
  </si>
  <si>
    <t xml:space="preserve"> （1,800円×2日）×2人＋3,465円 </t>
  </si>
  <si>
    <t xml:space="preserve">期日前投票管理者報酬　11,300円×1人×16日 </t>
  </si>
  <si>
    <t xml:space="preserve">各種統計調査説明会の際お茶代 160円×35人 </t>
  </si>
  <si>
    <t>工業統計調査　 調査員　7,250円×3人×5日  R29参考</t>
  </si>
  <si>
    <t>住宅・土地統計調査　 調査員　7,250円×3人×5日  R29参考</t>
  </si>
  <si>
    <t xml:space="preserve">各統計調査事務時間外勤務手当 平均単価2,100円×4人×15h </t>
  </si>
  <si>
    <t xml:space="preserve">調査員指導員研修等に係る費用弁償　 日当1,800円×3回×5人 </t>
  </si>
  <si>
    <t xml:space="preserve">各統計調査事務説明会等お茶代 160円×延べ10人 </t>
  </si>
  <si>
    <t xml:space="preserve">　 20円×3,200世帯 </t>
  </si>
  <si>
    <t xml:space="preserve">各種統計調査調査員郵送料 84円×延べ20人 </t>
  </si>
  <si>
    <t xml:space="preserve">就業構造基本調査　郵送料 84円×延べ60人 </t>
  </si>
  <si>
    <t xml:space="preserve">就業構造基本調査　調査員電話料 200円×2人 </t>
  </si>
  <si>
    <t xml:space="preserve">住宅・土地統計調査　郵送料 1,000円 </t>
  </si>
  <si>
    <t xml:space="preserve">（地籍調査事務） 2,260円×20h×2人 </t>
  </si>
  <si>
    <t xml:space="preserve">県外　職員日当 2,100円×2人×1日 </t>
  </si>
  <si>
    <t xml:space="preserve">現場用雨具　 7,000円×1人 </t>
  </si>
  <si>
    <t xml:space="preserve">アルミ№プレート 600枚×25円 </t>
  </si>
  <si>
    <t xml:space="preserve">ステンレス止釘 600本×8円 </t>
  </si>
  <si>
    <t xml:space="preserve">地籍図ファイルA3　 25,000円×3冊 </t>
  </si>
  <si>
    <t xml:space="preserve">例月出納検査　(代表監査委員)　 1回×12ヵ月×8,700円 </t>
  </si>
  <si>
    <t xml:space="preserve">　　　　　　　(議選監査委員)　 1回×12ヵ月×8,100円 </t>
  </si>
  <si>
    <t xml:space="preserve">議会定例会　(代表)　 4回×6日×8,700円 </t>
  </si>
  <si>
    <t xml:space="preserve">議会臨時会　(代表)　 5日×8,700円 </t>
  </si>
  <si>
    <t xml:space="preserve">議会全員協議会出席 8,700円×4回 </t>
  </si>
  <si>
    <t xml:space="preserve">決算審査等　(代表)　 7日×8,700円 </t>
  </si>
  <si>
    <t xml:space="preserve">　　　　　　(議選)　 7日×8,100円 </t>
  </si>
  <si>
    <t xml:space="preserve">定期監査　(代表)　 7日×8,700円 </t>
  </si>
  <si>
    <t xml:space="preserve">　　　　　(議選)　 7日×8,100円 </t>
  </si>
  <si>
    <t xml:space="preserve">　総会　 8,700円＋8,100円 </t>
  </si>
  <si>
    <t xml:space="preserve">　総会　 　8,700円＋8,100円 </t>
  </si>
  <si>
    <t xml:space="preserve">　研修会（1泊2日）　 （8,700円＋8,100円）×2日 </t>
  </si>
  <si>
    <t xml:space="preserve">町内　 （8,700円＋8,100円）×3日 </t>
  </si>
  <si>
    <t xml:space="preserve">全国委員研修会（1泊2日） （8,700円＋8,100円）×2日 </t>
  </si>
  <si>
    <t xml:space="preserve">議会定例会　 1人×4回×6日×1,000円 </t>
  </si>
  <si>
    <t xml:space="preserve">議会臨時会、全協 9日×1,000円 </t>
  </si>
  <si>
    <t xml:space="preserve">決算審査等　 2人×7日×1,000円 </t>
  </si>
  <si>
    <t xml:space="preserve">定期監査　 2人×7日×1,000円 </t>
  </si>
  <si>
    <t xml:space="preserve">町内　 2人×1日×1,000円 </t>
  </si>
  <si>
    <t xml:space="preserve">費用弁償〔代監・議選〕 1,400円×32回 </t>
  </si>
  <si>
    <t xml:space="preserve">　　 (15,000円+((2,900円+3,000円)×2日)+(10,540円×2))×2人 </t>
  </si>
  <si>
    <t xml:space="preserve">　　　 (15,000円+(2,900円×2日))×2人 </t>
  </si>
  <si>
    <t xml:space="preserve">　　 15,000円+((2,900円+3,000円)×2日)+(10,540円×2) </t>
  </si>
  <si>
    <t xml:space="preserve">仙南地方町村監査委員協議会研修会　 15,000円＋(2,900円×2日) </t>
  </si>
  <si>
    <t xml:space="preserve">福祉委員移動研修旅費 35人×14,000円+2,100円×2日×35人 </t>
  </si>
  <si>
    <t xml:space="preserve">② 公的従事割合 70% ： （8,114,134円）×0.7 </t>
  </si>
  <si>
    <t xml:space="preserve">　 ④ 公的従事割合 50% ： (5,180,452円) ×0.5 </t>
  </si>
  <si>
    <t xml:space="preserve">　 出産見込数6人×420,000円×2/3 </t>
  </si>
  <si>
    <t xml:space="preserve"> （10,896＋16,348－170－111－3,150－3,700－4,000－1）×1,000 </t>
  </si>
  <si>
    <t xml:space="preserve"> 40人×（29,500円＋12,000円）×軽減率１／２ </t>
  </si>
  <si>
    <t xml:space="preserve">年金事務時間外手当 2,600円×6h×2人 </t>
  </si>
  <si>
    <t xml:space="preserve">年金事務担当者会議 1,800円×3回 </t>
  </si>
  <si>
    <t xml:space="preserve">担当者会議の際駐車料金 1,500円×2回 </t>
  </si>
  <si>
    <t xml:space="preserve">②福祉有償運送協議会委員謝礼 4,200円×1人×2回 </t>
  </si>
  <si>
    <t xml:space="preserve">老人福祉　県内　 1,800円×6回 </t>
  </si>
  <si>
    <t xml:space="preserve">老人福祉　県外　 2,100円×4回 </t>
  </si>
  <si>
    <t xml:space="preserve">老人クラブ東北ブロックリーダー研修　 2,100円×2日+14,000円 </t>
  </si>
  <si>
    <t xml:space="preserve">老人クラブ女性部交流研修　県内 1,800円×1日×2人 </t>
  </si>
  <si>
    <t xml:space="preserve">　 7,000円×12ヵ月 </t>
  </si>
  <si>
    <t xml:space="preserve">　新型通報装置SIM付 4,400円×3台×12ヵ月 </t>
  </si>
  <si>
    <t xml:space="preserve">　運営費：1時間あたり 2,970円×45h×12カ月 </t>
  </si>
  <si>
    <t xml:space="preserve">　車両維持管理費： 車両費110,000円＋損害保険料99,000円 </t>
  </si>
  <si>
    <t xml:space="preserve">　運営費：1時間あたり 850円×110h×12ヵ月 </t>
  </si>
  <si>
    <t xml:space="preserve">④介護予防サービス計画作成委託料 220,000円×12ヵ月 </t>
  </si>
  <si>
    <t xml:space="preserve">Ｒ4.1.18県広域積算見込療養給付費総額 1,103,147,910円×1/12 </t>
  </si>
  <si>
    <t xml:space="preserve"> 400円×36枚×見込み利用者数80人 </t>
  </si>
  <si>
    <t xml:space="preserve">④ねんりんピック参加助成金 一人20,000円×8人 </t>
  </si>
  <si>
    <t>介護給付費総額 1,087,023,000円×0.125 （町負担割合）</t>
  </si>
  <si>
    <t xml:space="preserve"> 12,605,000円×0.125 </t>
  </si>
  <si>
    <t xml:space="preserve"> 徴収費　352,000円－　特定財源　16,000円 </t>
  </si>
  <si>
    <t xml:space="preserve"> 諸支出金　200,000円 </t>
  </si>
  <si>
    <t xml:space="preserve"> 平均単価1,600円×扶助費事務50h </t>
  </si>
  <si>
    <t xml:space="preserve">　心しょう者のつどい旅費 14,000×2人 </t>
  </si>
  <si>
    <t xml:space="preserve">　支払通知書 1,000枚×20円 </t>
  </si>
  <si>
    <t xml:space="preserve">心身障害者受給者証　 1,000枚×38円 </t>
  </si>
  <si>
    <t xml:space="preserve">切手購入費　 100,000円 </t>
  </si>
  <si>
    <t>更生医療事務費　 月平均1,250円×12ヵ月 　</t>
  </si>
  <si>
    <t xml:space="preserve">療養介護医療事務費 月平均300円×12ヵ月 </t>
  </si>
  <si>
    <t xml:space="preserve">育成医療事務費 100円×12ヵ月 </t>
  </si>
  <si>
    <t xml:space="preserve">対象者 7人×1,400円×12ヵ月 </t>
  </si>
  <si>
    <t xml:space="preserve">車椅子　 250,000円×1台 </t>
  </si>
  <si>
    <t xml:space="preserve">育成医療費 10,000円×12ヵ月 </t>
  </si>
  <si>
    <t xml:space="preserve">障害児通所給付費月 340,000円×12ヵ月 </t>
  </si>
  <si>
    <t xml:space="preserve">人工透析患者交通費助成対象者11人　 170,000円×年3回助成 </t>
  </si>
  <si>
    <t xml:space="preserve">障害介護給付費 月平均13,600,000円×12ヵ月 </t>
  </si>
  <si>
    <t xml:space="preserve">療養介護医療費月平均 460,000円×12ヵ月 </t>
  </si>
  <si>
    <t xml:space="preserve">新聞購読料　 3,093円×12ヵ月 </t>
  </si>
  <si>
    <t xml:space="preserve">温泉用スケール防止剤液体　 36缶×19,008円 </t>
  </si>
  <si>
    <t xml:space="preserve">浴槽内滅菌用塩素20㎏缶　 40個×1,980円 </t>
  </si>
  <si>
    <t xml:space="preserve">センター管理用その他消耗品　実績ベース採用 20,000円×12ヵ月 </t>
  </si>
  <si>
    <t xml:space="preserve">灯油代  70,000L×99円 </t>
  </si>
  <si>
    <t xml:space="preserve">ＬＰガス代　 19,000円×12ヵ月 </t>
  </si>
  <si>
    <t xml:space="preserve">公用車ガソリン（老人福祉2台） 20L×165円×12ヵ月×2台 </t>
  </si>
  <si>
    <t xml:space="preserve">公用車ガソリン（障害福祉1台） 20L×165円×12ヵ月×1台 </t>
  </si>
  <si>
    <t xml:space="preserve">公用車ガソリン（保健指導1台） 20L×165円×12ヵ月×1台 </t>
  </si>
  <si>
    <t xml:space="preserve">公用車ガソリン（予防訪問3台） 80L×165円×12ヵ月×3台 </t>
  </si>
  <si>
    <t xml:space="preserve">温泉利用者（やすらぎの間）用お茶代　 10本×300円×12ヵ月 </t>
  </si>
  <si>
    <t xml:space="preserve">健康福祉センター・河川公園　電気料　 410,000円×12ヵ月 </t>
  </si>
  <si>
    <t xml:space="preserve">健康福祉センター・河川公園　上下水道料　 825,000円×12ヵ月 </t>
  </si>
  <si>
    <t xml:space="preserve">公用車車検修繕代 60,000円×７台 </t>
  </si>
  <si>
    <t xml:space="preserve">水道水、温泉水水質検査料　 3検体×6,480円+3検体×6,600円 </t>
  </si>
  <si>
    <t>簡易給水施設法定検査料　 14,400円×1回 　</t>
  </si>
  <si>
    <t xml:space="preserve">　　　　仲間の家利用者　 350円×890Ｈ </t>
  </si>
  <si>
    <t xml:space="preserve">　　　　作業補助員　 2,100円×900Ｈ </t>
  </si>
  <si>
    <t xml:space="preserve">小型特殊ローダ免許受講料 2名×18,000円 </t>
  </si>
  <si>
    <t xml:space="preserve">施設内清掃業務委託料　 570,000円×12カ月 </t>
  </si>
  <si>
    <t xml:space="preserve">温泉受付業務委託料 6,450円×310日＋事務費（645円×310日） </t>
  </si>
  <si>
    <t xml:space="preserve">施設警備委託料　 33,000円×12カ月 </t>
  </si>
  <si>
    <t xml:space="preserve">　　　　　　　　 273,735円×12カ月 </t>
  </si>
  <si>
    <t>自動ドア保守点検委託料 41,800円×4台 年2回点検</t>
  </si>
  <si>
    <t xml:space="preserve">入浴券券売機保守点検委託料 22,000円×12カ月 </t>
  </si>
  <si>
    <t xml:space="preserve">コインロッカーリース料  4,290円×2台×12カ月 </t>
  </si>
  <si>
    <t xml:space="preserve">フロアーマットリース料　 64,592円×12カ月 </t>
  </si>
  <si>
    <t xml:space="preserve">印刷機リース料　 13,500円×12カ月 </t>
  </si>
  <si>
    <t xml:space="preserve">コピー機リース料 18,360円×12カ月 </t>
  </si>
  <si>
    <t xml:space="preserve"> 単価1,700円×児童手当等事務57h </t>
  </si>
  <si>
    <t xml:space="preserve">要保護児童対策地域協議会委員謝礼 4,200円×2名×2回 </t>
  </si>
  <si>
    <t xml:space="preserve">児童虐待関係 1,800円×2回 </t>
  </si>
  <si>
    <t xml:space="preserve">養育医療支払業務委託料 10件×98円 </t>
  </si>
  <si>
    <t xml:space="preserve">　　　　　　　　　　 30人×100,000円 </t>
  </si>
  <si>
    <t xml:space="preserve">　　　 月平均400,000円×12ヵ月 </t>
  </si>
  <si>
    <t>　 30,000円×（18＋2）人 （第3子以降の小学校入学者見込数）</t>
  </si>
  <si>
    <t xml:space="preserve">３歳未満　　　　　　  15,000円×12ヵ月×105人 </t>
  </si>
  <si>
    <t xml:space="preserve">小学校修了前１子2子　 10,000円×12ヵ月×335人 </t>
  </si>
  <si>
    <t xml:space="preserve">小学校修了前3子　　　 15,000円×12ヵ月×68人 </t>
  </si>
  <si>
    <t xml:space="preserve">中学校修了前　　 　　 10,000円×12ヵ月×162人 </t>
  </si>
  <si>
    <t xml:space="preserve">特例給付　　　　　 　 5,000円×12ヵ月×5人 </t>
  </si>
  <si>
    <t>1件当たり　 平均80,000円×3件見込 （国1/2、県1/4）</t>
  </si>
  <si>
    <t xml:space="preserve">廃棄物及び狂犬病予防事務　 2,100円×4h×3日×12ヵ月 </t>
  </si>
  <si>
    <t xml:space="preserve">課長　県外　 2,400円×2日×2回＋14,000円×2回 </t>
  </si>
  <si>
    <t xml:space="preserve">一般　県外　 2,100円×2日×2回＋14,000円×2回 </t>
  </si>
  <si>
    <t xml:space="preserve">チャック付ポリ袋（鑑札・注射済用）　 275円×50袋 </t>
  </si>
  <si>
    <t xml:space="preserve">プリンターラベル代（鑑札・注射済用）　 1,100円×2冊 </t>
  </si>
  <si>
    <t xml:space="preserve">畜犬管理システム運用支援　 132,000円 </t>
  </si>
  <si>
    <t xml:space="preserve">　　　　〃　　　　　マイクロチップ対応　 55,000円 </t>
  </si>
  <si>
    <t xml:space="preserve">食育実践地域活動支援講師等謝礼　 5,000円×1人×1回 </t>
  </si>
  <si>
    <t xml:space="preserve">献血協力者記念品　400mL献血　 500円×165人 </t>
  </si>
  <si>
    <t xml:space="preserve">がん受診率向上普及啓発記念品　 300円×200人×3回 </t>
  </si>
  <si>
    <t xml:space="preserve">食育実践地域活動支援普及啓発記念品　 300円×200人 </t>
  </si>
  <si>
    <t xml:space="preserve"> 22,000円＋2,100円×2日＋14,000円＋2,600円×2日 </t>
  </si>
  <si>
    <t xml:space="preserve"> (22,000円＋2,100円×2日＋14,000円＋2,600円×2日)×2人 </t>
  </si>
  <si>
    <t xml:space="preserve">ＢＣＧワクチン代　 3,200円×10箱 </t>
  </si>
  <si>
    <t xml:space="preserve">仙南広域指定ボランティア袋代（1袋50枚）　 550円×100袋 </t>
  </si>
  <si>
    <t xml:space="preserve">放射能測定室電気料　 4,000円×12ヵ月×1ヵ所 </t>
  </si>
  <si>
    <t xml:space="preserve">ごみ分別指導車夏タイヤ代　 5,500円×4本 </t>
  </si>
  <si>
    <t xml:space="preserve">ごみ分別指導車ガソリン代　 100L×165×12ヵ月 </t>
  </si>
  <si>
    <t xml:space="preserve">ごみ分別指導業務委託　 10,560円×14日×12ヵ月 </t>
  </si>
  <si>
    <t xml:space="preserve">特別減収債分 130,000円×1/2 </t>
  </si>
  <si>
    <t xml:space="preserve">　　 10,256,000円－6,809,000円 </t>
  </si>
  <si>
    <t xml:space="preserve">　－救急医療収入　　 64,629,000円－5,185,000円 </t>
  </si>
  <si>
    <t xml:space="preserve">　R3研修研究費見込額　 800,000円×1/2 </t>
  </si>
  <si>
    <t xml:space="preserve">　R3実績見込 15,878,500円－13,666,000円 </t>
  </si>
  <si>
    <t>　R3実績見込  3,040,000円－266,000円  受給者13名</t>
  </si>
  <si>
    <t xml:space="preserve">　 8,215,000円－1,829,000円 </t>
  </si>
  <si>
    <t xml:space="preserve">交付税措置分）企業債元金（H14以前）　 62,558,000円×2/3 </t>
  </si>
  <si>
    <t xml:space="preserve">交付税措置分）企業債元金（H15以降）　 19,612,000円×1/2 </t>
  </si>
  <si>
    <t xml:space="preserve">農業委員月額報酬　会長　 34,200円×12ヵ月×1人 </t>
  </si>
  <si>
    <t xml:space="preserve">農業委員月額報酬　委員　 28,400円×12ヵ月×10人 </t>
  </si>
  <si>
    <t xml:space="preserve">農地利用最適化推進委員月額報酬　 22,700円×12ヵ月×10人 </t>
  </si>
  <si>
    <t xml:space="preserve"> 150,600円×12ヵ月 </t>
  </si>
  <si>
    <t xml:space="preserve">総会業務等　 平均2,500円×6h×1人×12ヵ月 </t>
  </si>
  <si>
    <t xml:space="preserve"> 150,600円×1.275×2回 </t>
  </si>
  <si>
    <t xml:space="preserve"> （150,000円×12ヶ月＋190,000円×2回）×0.196 </t>
  </si>
  <si>
    <t xml:space="preserve">農作業標準賃金額設定会議委員謝金　 4,200円×6人 </t>
  </si>
  <si>
    <t xml:space="preserve">下限面積検討会議委員謝金　 4,200円×5人 </t>
  </si>
  <si>
    <t xml:space="preserve">会長　 （1,000円＋450円）×13回×12ヵ月 </t>
  </si>
  <si>
    <t xml:space="preserve">総会　農業委員　 450円×11人×12ヵ月 </t>
  </si>
  <si>
    <t xml:space="preserve">総会　最適化推進委員　 450円×10人×12ヵ月 </t>
  </si>
  <si>
    <t xml:space="preserve">　 （1,000円＋450円）×21人×4回 </t>
  </si>
  <si>
    <t xml:space="preserve">東北大会　 （2,900円＋450円）×21人 </t>
  </si>
  <si>
    <t xml:space="preserve">アグリレディス研修会等　 （1,000円＋45円×70㎞）×4人×5回 </t>
  </si>
  <si>
    <t xml:space="preserve">全国大会（東京）　 30,900円×2回 </t>
  </si>
  <si>
    <t xml:space="preserve">各種会議　県北　 2,000円×4回 </t>
  </si>
  <si>
    <t xml:space="preserve">農業委員会大会、研修会等職員随行　 2,900円×2回×2人 </t>
  </si>
  <si>
    <t xml:space="preserve">全国大会（東京）　 30,000円×1回 </t>
  </si>
  <si>
    <t xml:space="preserve">作業服・帽子（委員等）　 14,000円×14着 </t>
  </si>
  <si>
    <t xml:space="preserve">長靴　 4,000円×23足 </t>
  </si>
  <si>
    <t xml:space="preserve">農業委員・推進委員紀章　 1,800円×12人 </t>
  </si>
  <si>
    <t>　 84円×120件×2 （貸し手・借り手）</t>
  </si>
  <si>
    <t xml:space="preserve">農地利用意向調査通知・返信　 84円×330件×2 </t>
  </si>
  <si>
    <t xml:space="preserve">タブレット端末通信費　 5,000円×5台×12ヶ月 </t>
  </si>
  <si>
    <t xml:space="preserve">タブレット端末購入費　 40,000円×5台 </t>
  </si>
  <si>
    <t xml:space="preserve">　 月額39,000円×12ヵ月 </t>
  </si>
  <si>
    <t xml:space="preserve">　 賞与42,000円×2ヵ月 </t>
  </si>
  <si>
    <t xml:space="preserve">農業技術指導員通勤手当　 月額26,200円×12ヵ月 </t>
  </si>
  <si>
    <t xml:space="preserve">施設利用手当　 450頭×3,000円 </t>
  </si>
  <si>
    <t xml:space="preserve">印刷トナー代　 4,000円×4色×3セット </t>
  </si>
  <si>
    <t xml:space="preserve">印刷トナー代（キャノンレーザ用）　 9,000円×4色×1回 </t>
  </si>
  <si>
    <t xml:space="preserve">有害鳥獣処理施設ガス代　 2,500円×12ヵ月 </t>
  </si>
  <si>
    <t xml:space="preserve">有害鳥獣処理施設電気料　 16,000円×12ヵ月 </t>
  </si>
  <si>
    <t xml:space="preserve">有害鳥獣処理施設上水道使用料　 7,000円×12ヵ月 </t>
  </si>
  <si>
    <t xml:space="preserve">すずらん農園イベント食材代　 5,000円×2回 </t>
  </si>
  <si>
    <t xml:space="preserve">チラシ等新聞折込手数料　 2,320枚×4円×5回 </t>
  </si>
  <si>
    <t xml:space="preserve">有害鳥獣対応業務委託１名分　 4,574,000円＋1,400円×50時間 </t>
  </si>
  <si>
    <t xml:space="preserve">汚染牧草保管箇所草刈り業務委託　 30,000*3回 </t>
  </si>
  <si>
    <t xml:space="preserve">解体処理施設周辺草刈り業務委託　 20,000*3回 </t>
  </si>
  <si>
    <t xml:space="preserve">有害鳥獣駆除対策事業に係る箱罠資材購入費　 100,000円×2基 </t>
  </si>
  <si>
    <t xml:space="preserve">農作物有害鳥獣駆除負担金　 277日×300円×60人 </t>
  </si>
  <si>
    <t xml:space="preserve">農業用廃プラスチック適正処理料負担金　 15,000㎏×63円×1/4 </t>
  </si>
  <si>
    <t xml:space="preserve">　イノシシ・クマ・シカ 350頭×8,000円 </t>
  </si>
  <si>
    <t xml:space="preserve">新規就農定着促進事業助成金 1,000,000円×3人 </t>
  </si>
  <si>
    <t xml:space="preserve">　 300,000円×5人 </t>
  </si>
  <si>
    <t xml:space="preserve">県和牛共進会搬送謝礼（みやぎ総合家畜市場） 35,000円×1回 </t>
  </si>
  <si>
    <t xml:space="preserve"> 1,800円×5回 </t>
  </si>
  <si>
    <t xml:space="preserve">公用車ガソリン代　 135円×30L×12ヵ月 </t>
  </si>
  <si>
    <t xml:space="preserve">打合せ等お茶代　 1,500円×3回 </t>
  </si>
  <si>
    <t xml:space="preserve">　 480袋×660円 </t>
  </si>
  <si>
    <t xml:space="preserve">家畜防除に係る薬品代　 56袋×8,800円 </t>
  </si>
  <si>
    <t xml:space="preserve">　 4,000㎡ × 9,200円/1,000㎡ </t>
  </si>
  <si>
    <t xml:space="preserve">【新規】全国和牛共進会出展助成金　 100,000円×3頭 </t>
  </si>
  <si>
    <t xml:space="preserve">ほ場整備事業役員会等 5回×2,100円×19人 </t>
  </si>
  <si>
    <t xml:space="preserve">ほ場整備先進地視察研修 4,200円×19人 </t>
  </si>
  <si>
    <t xml:space="preserve">普通旅費(県内・職員) 1,800円×4人 </t>
  </si>
  <si>
    <t xml:space="preserve">公用車燃料代　 165円×200L×12ヵ月 </t>
  </si>
  <si>
    <t xml:space="preserve">草刈機械等燃料代　　 165円×200L </t>
  </si>
  <si>
    <t xml:space="preserve">ほ場整備事業会議用他お茶代　 150円×延べ260人 </t>
  </si>
  <si>
    <t xml:space="preserve">切手代 84円×300通 </t>
  </si>
  <si>
    <t xml:space="preserve">切手代 140円×100通 </t>
  </si>
  <si>
    <t xml:space="preserve">　実績ベース　 平均額100,000円×延べ10件 </t>
  </si>
  <si>
    <t>　維持補修用砕石 2,800円×160 m3</t>
  </si>
  <si>
    <t xml:space="preserve">　維持補修用側溝500×500 単価9,940円×30ｍ </t>
  </si>
  <si>
    <t xml:space="preserve">県内 1,800円×4回 </t>
  </si>
  <si>
    <t xml:space="preserve">公用車ガソリン代　 165円×80Ｌ×12ヵ月 </t>
  </si>
  <si>
    <t xml:space="preserve">　 25,000円×12ヵ月 </t>
  </si>
  <si>
    <t xml:space="preserve">ＬＰガス代　開発センター　 7,000円×12ヵ月 </t>
  </si>
  <si>
    <t xml:space="preserve">　　　　　　各集落センター　 2,500円×11ヵ所×12ヵ月 </t>
  </si>
  <si>
    <t xml:space="preserve">　　　　　　支倉伝承館　 4,000円×12ヵ月 </t>
  </si>
  <si>
    <t xml:space="preserve">灯油代　　　開発センター　 99円×6,000Ｌ </t>
  </si>
  <si>
    <t xml:space="preserve">　　　　　　各集落センター　 99円×120Ｌ×11ヵ所 </t>
  </si>
  <si>
    <t xml:space="preserve">　　　　　　支倉伝承館　 99円×280Ｌ </t>
  </si>
  <si>
    <t xml:space="preserve">電気料　開発センター　 330,000円×12ヵ月 </t>
  </si>
  <si>
    <t xml:space="preserve">　　　　各集落センター(11ヵ所)　 70,000円×12ヵ月 </t>
  </si>
  <si>
    <t xml:space="preserve">　　　　せせらぎ公園、市民農園、山口公園　 5,500円×12ヵ月 </t>
  </si>
  <si>
    <t xml:space="preserve">水道料等　開発センター　 25,000円×12ヵ月 </t>
  </si>
  <si>
    <t xml:space="preserve">　　　　　各集落センター（10施設）　 38,000円×12ヵ月 </t>
  </si>
  <si>
    <t xml:space="preserve">　　　　　支倉伝承館　 13,000円×12ヵ月 </t>
  </si>
  <si>
    <t xml:space="preserve">　　　　　せせらぎ公園、市民農園、山口公園　 8,500円×12ヵ月 </t>
  </si>
  <si>
    <t xml:space="preserve">ダスキン代　 13,970円×12ヵ月 </t>
  </si>
  <si>
    <t xml:space="preserve">し尿汲取料（集落センター等）　 8,000円×1回 </t>
  </si>
  <si>
    <t xml:space="preserve">山村開発センター警備業務委託　 49,500円×12ヵ月 </t>
  </si>
  <si>
    <t xml:space="preserve">開発センターエレベーター保守点検業務委託　 50,000円×12ヵ月 </t>
  </si>
  <si>
    <t xml:space="preserve">　集落センター　 17,600円×11ヵ所 </t>
  </si>
  <si>
    <t xml:space="preserve">　支倉郷土文化伝承館　 27,500円×1ヵ所 </t>
  </si>
  <si>
    <t xml:space="preserve">各集落センター敷砂利費　 15,000円×5台 </t>
  </si>
  <si>
    <t xml:space="preserve">造林事業推進会議　県内 1,800円×4人 </t>
  </si>
  <si>
    <t xml:space="preserve">側溝清掃用重機借上料　　 35,000円×10日 </t>
  </si>
  <si>
    <t>林道補修用砕石　 2,800円×65 m3</t>
  </si>
  <si>
    <t xml:space="preserve">林道砕石止め　 35,000円×20本 </t>
  </si>
  <si>
    <t xml:space="preserve"> 単価2,000円×観光振興事業の企画調整・打合せ100h </t>
  </si>
  <si>
    <t xml:space="preserve"> 単価2,100円×上記以外イベント事業支援関連200h </t>
  </si>
  <si>
    <t xml:space="preserve"> 単価2,000円×観光施設調整関連150h </t>
  </si>
  <si>
    <t xml:space="preserve"> 単価1,900円×イベント出演・出店等対応分100h </t>
  </si>
  <si>
    <t xml:space="preserve">イベント企画運営協力者謝礼又は講師謝礼　 4,200円×延べ10人 </t>
  </si>
  <si>
    <t xml:space="preserve">・東蔵王ゴルフ倶楽部 180,000円×1回 </t>
  </si>
  <si>
    <t xml:space="preserve">・杜の公園ゴルフクラブ 180,000円×1回 </t>
  </si>
  <si>
    <t>　 地場産品等3,000円×10名×8回 （季節別2回程度）</t>
  </si>
  <si>
    <t xml:space="preserve">　 1,300円×30箱＋地場産品類3,000円×3個×10回 </t>
  </si>
  <si>
    <t>　　　月平均 10,000円×12ヵ月 で試算</t>
  </si>
  <si>
    <t>　 165円×720L 　実績ベースで試算</t>
  </si>
  <si>
    <t xml:space="preserve">観光施設の電気代及び上下水道代　 31,000円×12ヵ月 </t>
  </si>
  <si>
    <t xml:space="preserve">切手購入　 84円切手×50枚＋120円切手×50枚 </t>
  </si>
  <si>
    <t xml:space="preserve">　　城山公園　 　　 7,615円×12ヵ月 </t>
  </si>
  <si>
    <t xml:space="preserve">　　ひだまり公園　 10,261円×12ヵ月 </t>
  </si>
  <si>
    <t xml:space="preserve">　　支倉台公園（3ヵ所） 3,606円×12ヵ月 </t>
  </si>
  <si>
    <t xml:space="preserve">　　青根公園　　　 18,621円×12ヵ月 </t>
  </si>
  <si>
    <t xml:space="preserve">　　支倉台緑道 　  3,014円×12ヵ月 </t>
  </si>
  <si>
    <t xml:space="preserve">　　城山公園　　　 9,138円×12ヵ月 </t>
  </si>
  <si>
    <t xml:space="preserve">　　ひだまり公園　 18,458円×12ヵ月 </t>
  </si>
  <si>
    <t xml:space="preserve">　　青根公園　　　 6,125円×12ヵ月 </t>
  </si>
  <si>
    <t xml:space="preserve"> （1,772円＋2,832円）×45h </t>
  </si>
  <si>
    <t xml:space="preserve">窓あき封筒代(納付書在中用)　 1,000枚×55円 </t>
  </si>
  <si>
    <t xml:space="preserve">町営住宅内共同水飲み場に係る上水道料金 2,420円×2ヵ所×12ヵ月 </t>
  </si>
  <si>
    <t xml:space="preserve">督促状発送代  40件×84円×12ヵ月 </t>
  </si>
  <si>
    <t xml:space="preserve">催告状発送代  40件×84円×6ヵ月 </t>
  </si>
  <si>
    <t xml:space="preserve">住宅使用料口座振替手数料 240件×11円 </t>
  </si>
  <si>
    <t xml:space="preserve">伊勢原住宅入居者転居に伴う引越し業務委託　 4世帯×150,000円 </t>
  </si>
  <si>
    <t xml:space="preserve">　1棟1世帯　 4棟×1,320,000円 </t>
  </si>
  <si>
    <t xml:space="preserve">　1棟4世帯長屋　 2棟×4,922,500円 </t>
  </si>
  <si>
    <t xml:space="preserve">　確認申請手数料　 51,000円×1棟 </t>
  </si>
  <si>
    <t xml:space="preserve">　中間検査手数料　 24,000円×1棟 </t>
  </si>
  <si>
    <t xml:space="preserve">　完了検査手数料　 25,000円×1棟 </t>
  </si>
  <si>
    <t xml:space="preserve">　住宅性能評価申請手数料　 58,000円×1棟 </t>
  </si>
  <si>
    <t xml:space="preserve">中原住宅２棟分　φ13mm  2世帯×37,000円 </t>
  </si>
  <si>
    <t xml:space="preserve">　異常気象、その他災害時対応　 2,000円×30h×3人 </t>
  </si>
  <si>
    <t xml:space="preserve">　各種訓練等参観対応（2市6町、大会等） 2,000円×40h×2人 </t>
  </si>
  <si>
    <t xml:space="preserve">　消防・防災施策の推進に係る業務対応分 2,000円×50h×2人 </t>
  </si>
  <si>
    <t xml:space="preserve">県消防協会仙南地区支部等総会　 13,000円×3回 </t>
  </si>
  <si>
    <t>　活動服（上下衣）　　　　　　　　 5人×21,670円 　</t>
  </si>
  <si>
    <t xml:space="preserve">　活動服用（編上靴）　　　　　　　 5人× 7,700円 </t>
  </si>
  <si>
    <t xml:space="preserve">　活動服用（ベルト）　　　　　　　 5人× 1,320円 </t>
  </si>
  <si>
    <t xml:space="preserve">　活動服用（アポロ帽）　　　　　　 5人× 3,080円 </t>
  </si>
  <si>
    <t xml:space="preserve">　活動服用（階級章）　　　　　　　 5人×660円 </t>
  </si>
  <si>
    <t xml:space="preserve">　活動服用（ワッペン）　　　　　　 5人× 1,650円 </t>
  </si>
  <si>
    <t xml:space="preserve">　法被用（上衣）　　　　　　　　　 5人×10,120円 </t>
  </si>
  <si>
    <t xml:space="preserve">　法被用（乗馬ズボン）　　　　　　 5人× 6,160円 </t>
  </si>
  <si>
    <t xml:space="preserve">　法被用（腹掛）　　　　　　　　　 5人× 5,060円 </t>
  </si>
  <si>
    <t>　法被用（玉帯）　　　　　　　　　 5人×836円 　　</t>
  </si>
  <si>
    <t xml:space="preserve">　法被用（長靴）　　　　　　　　　 5人× 6,200円 </t>
  </si>
  <si>
    <t xml:space="preserve">　法被用（略帽）　　　　　　　　　 5人× 1,870円 </t>
  </si>
  <si>
    <t xml:space="preserve">　法被用（Tシャツ）　　　　　　　  30人× 2,300円 </t>
  </si>
  <si>
    <t xml:space="preserve">　装備品（雨衣）　　　　　　　　　 5人×8,800円 </t>
  </si>
  <si>
    <t xml:space="preserve">　装備品（ヘルメット）　　　　　　 5人× 3,740円 </t>
  </si>
  <si>
    <t xml:space="preserve">　装備品（防寒着）　　　　　　　　 5人×11,400円 </t>
  </si>
  <si>
    <t xml:space="preserve">火災予防チラシ(婦防啓発用) 38円×3,200枚 </t>
  </si>
  <si>
    <t xml:space="preserve">上下水道料（消防施設等） 58,000円×12ヵ月 </t>
  </si>
  <si>
    <t>防火防災訓練災害補償等共済掛金 1円×8,353人 （R2国調人口）</t>
  </si>
  <si>
    <t xml:space="preserve">小型無線機電波利用料　 540円×8局 </t>
  </si>
  <si>
    <t xml:space="preserve">消防学校入校経費(現地教育)　  　　 6,300円× 2人 </t>
  </si>
  <si>
    <t xml:space="preserve">　　　　〃　　　　　(分団指揮課程) 7,200円× 2人 </t>
  </si>
  <si>
    <t xml:space="preserve">　　　　〃　 　　　(現場指揮課程) 10,500円× 2人 </t>
  </si>
  <si>
    <t xml:space="preserve">　　　　〃　　　　 (上級幹部講習) 10,200円× 1人 </t>
  </si>
  <si>
    <t xml:space="preserve">宮城県消防協会消防団長等幹部研修　 1,000円× 1人 </t>
  </si>
  <si>
    <t xml:space="preserve">宮城県消防協会仙南地区支部理事会　 1,000円× 2人 </t>
  </si>
  <si>
    <t xml:space="preserve">宮城県消防協会仙南地区支部総会　　 1,000円× 4人 </t>
  </si>
  <si>
    <t xml:space="preserve">　　　　　　　　　　　　　　　　　 2,000円×4人 </t>
  </si>
  <si>
    <t xml:space="preserve">消防ポンプ車・積載車等車検登録印紙代 1,200円×9台 </t>
  </si>
  <si>
    <t xml:space="preserve">消防ポンプ積載車及び格納庫等の消耗品（28班分） 5,000円×28班 </t>
  </si>
  <si>
    <t>小型動力ポンプオイル等購入　 1,500円×28缶 　</t>
  </si>
  <si>
    <t xml:space="preserve">　ポンプ車　　　　　　 100,000円× 1台 </t>
  </si>
  <si>
    <t xml:space="preserve">　積載車等(普通車)　 　 90,000円×7台 </t>
  </si>
  <si>
    <t xml:space="preserve">　積載車(軽自動車)  　  60,000円×4台 </t>
  </si>
  <si>
    <t xml:space="preserve">自賠責保険料(ポンプ車・積載車・指揮車)　 9,000円×14台 </t>
  </si>
  <si>
    <t xml:space="preserve">　　18GHz帯FWA装置 69,300円×2台 </t>
  </si>
  <si>
    <t xml:space="preserve">消防水利標識(消火栓)　　　 29,592円×5ヵ所 </t>
  </si>
  <si>
    <t xml:space="preserve">消防水利標識湾曲ポール　　 35,000円×5本 </t>
  </si>
  <si>
    <t xml:space="preserve">川崎町防災会議他委員出席謝礼 4,200円×4人×6回 </t>
  </si>
  <si>
    <t>防災備蓄品（主食品） 50セット×3,000円 　</t>
  </si>
  <si>
    <t xml:space="preserve">宮城県防災指導員養成講習会テキスト代 1,000円×35人 </t>
  </si>
  <si>
    <t xml:space="preserve">電気代（フェムトセル及び無停電装置）  840円×12ヵ月 </t>
  </si>
  <si>
    <t xml:space="preserve">光回線利用料　 7,650円×12ヵ月 </t>
  </si>
  <si>
    <t xml:space="preserve">いじめ問題対策連絡協議会委員　 4,200円×7人×2回 </t>
  </si>
  <si>
    <t xml:space="preserve">いじめ問題専門委員会委員　 11,600円×4人×2回 </t>
  </si>
  <si>
    <t xml:space="preserve">いじめ問題再調査委員会委員 11,600円×10人 </t>
  </si>
  <si>
    <t xml:space="preserve"> 単価2,518円×月平均7h×3人×12ヵ月 </t>
  </si>
  <si>
    <t xml:space="preserve">ケアハウススーパーバイザー 10,000円×12ヶ月 </t>
  </si>
  <si>
    <t xml:space="preserve">防災ずきん小学校入学者分 1,441円×50人予備含む </t>
  </si>
  <si>
    <t xml:space="preserve">ケアハウス燃料費 10,000円×12ヶ月 </t>
  </si>
  <si>
    <t xml:space="preserve">教育長公用車ガソリン台 月20L×165円×12ヶ月 </t>
  </si>
  <si>
    <t xml:space="preserve">ケアハウス施設光熱費 10,000円×12ヶ月 </t>
  </si>
  <si>
    <t xml:space="preserve">ケアハウス事業通信運搬費 月25,000円×12ヶ月 </t>
  </si>
  <si>
    <t xml:space="preserve">ケアハウス複合機リース 10,098円×12ヶ月 </t>
  </si>
  <si>
    <t xml:space="preserve">学習指導員　 月263,600円×12ヶ月 </t>
  </si>
  <si>
    <t xml:space="preserve">学習指導員　 月263,600円×127.5/100×2回×1 </t>
  </si>
  <si>
    <t xml:space="preserve">　　小学校3校支障樹木剪定 150,000円×3校 </t>
  </si>
  <si>
    <t>学校プール水検査委託料　 23,540円×1校＋28,380円 （再検査料）</t>
  </si>
  <si>
    <t xml:space="preserve">川崎小、富岡小業務用冷蔵庫保守料 33,000円×2校 </t>
  </si>
  <si>
    <t>小学校机・椅子 76組×33,800円 川小40組、第二小36組</t>
  </si>
  <si>
    <t xml:space="preserve">小学校草刈機購入費 283,800円×1台 </t>
  </si>
  <si>
    <t xml:space="preserve">　　　　小学校特別教室空調機購入 650,000円×9台 </t>
  </si>
  <si>
    <t xml:space="preserve">砂（校庭整地用） 19,800円×2台 </t>
  </si>
  <si>
    <t xml:space="preserve">セカンドスクール支援ボランティア謝金 4,200円×10人 </t>
  </si>
  <si>
    <t xml:space="preserve">タブレットブルーライトカット保護フィルム 660円×400台 </t>
  </si>
  <si>
    <t xml:space="preserve">教育用コンピュータ修繕料　 150,000円×1回×3校 </t>
  </si>
  <si>
    <t xml:space="preserve">タブレット使用時著作権補償児童・教職員 120円×357名 </t>
  </si>
  <si>
    <t xml:space="preserve">　小学校　 38,500円×15回 </t>
  </si>
  <si>
    <t xml:space="preserve">教員補助員引率料 2,500円×5日 </t>
  </si>
  <si>
    <t xml:space="preserve"> (準要7人×21,580円)＋(見込3人×21,580円) </t>
  </si>
  <si>
    <t xml:space="preserve">環境整備委託料　 2校×250,000円 </t>
  </si>
  <si>
    <t xml:space="preserve">川崎中学校業務用牛乳保冷庫・自動製氷機保守料 @33,000×2台 </t>
  </si>
  <si>
    <t>生徒用机・椅子 40組×28,600円 川崎中学校美術室</t>
  </si>
  <si>
    <t xml:space="preserve">中学校草刈機購入費 283,800×1台 </t>
  </si>
  <si>
    <t xml:space="preserve">　　　中学校特別教室空調機購入 650,000円×6台 </t>
  </si>
  <si>
    <t xml:space="preserve">ピアノ調律料　 13,000円×2台 </t>
  </si>
  <si>
    <t xml:space="preserve">電話料(一般回線)　 16,500円×12ヵ月 </t>
  </si>
  <si>
    <t xml:space="preserve">タブレットブルーライトカット保護フィルム 660円×250台 </t>
  </si>
  <si>
    <t xml:space="preserve">タブレット使用時著作権報償生徒・教職員 180円×219名 </t>
  </si>
  <si>
    <t>タブレット予備機　 68,750円×5台 　</t>
  </si>
  <si>
    <t xml:space="preserve"> (準要8人×57,720円)＋(見込3人×57,720円) </t>
  </si>
  <si>
    <t xml:space="preserve">豊年踊り講師 5,000円×8人 </t>
  </si>
  <si>
    <t xml:space="preserve">園内科医年額報酬　 100,000円＋園児数200人×150円 </t>
  </si>
  <si>
    <t xml:space="preserve">園内歯科医年額報酬　 100,000円＋園児数200人×150円 </t>
  </si>
  <si>
    <t xml:space="preserve">保育教諭（パート７ｈ） 167,548円×12ヵ月×4人 </t>
  </si>
  <si>
    <t xml:space="preserve">保育教諭（パート週4日） 143,680円×12ヵ月×2人 </t>
  </si>
  <si>
    <t xml:space="preserve">保育教諭（パート・短） 1,103円×68ｈ×12ヵ月×7人 </t>
  </si>
  <si>
    <t xml:space="preserve">保育教諭（パート） 1,140円×1.25×3ｈ×12ヵ月×6人 </t>
  </si>
  <si>
    <t xml:space="preserve">保育教諭（パート７ｈ） 167,548円×1.275×2回×6人 </t>
  </si>
  <si>
    <t xml:space="preserve">保育教諭（フル） 月額185,500円×12ヵ月×4人 </t>
  </si>
  <si>
    <t xml:space="preserve">保育補助（フル） 月額154,900円×12ヵ月×5人 </t>
  </si>
  <si>
    <t xml:space="preserve">用務員（フル） 月額150,600円×12ヵ月×2人 </t>
  </si>
  <si>
    <t xml:space="preserve">職員会議　 2,100円×17人×3h×12ヵ月 </t>
  </si>
  <si>
    <t xml:space="preserve">園内研修・研究関係　 2,100円×17人×4h </t>
  </si>
  <si>
    <t xml:space="preserve">行事準備(入園式・運動会・卒園式他)　 2,100円×17人×2h×4回 </t>
  </si>
  <si>
    <t xml:space="preserve">事務整理 2,100円×17人×2h×12ヵ月 </t>
  </si>
  <si>
    <t xml:space="preserve">幼児教育課　 2,700円×2人×5h×12ヵ月 </t>
  </si>
  <si>
    <t xml:space="preserve">保育教諭 月額185,500円×1.275×2回×４人 </t>
  </si>
  <si>
    <t xml:space="preserve">保育補助 月額154,900円×1.275×2回×5人 </t>
  </si>
  <si>
    <t xml:space="preserve">用務員 月額150,600円×1.275×2回×2人 </t>
  </si>
  <si>
    <t xml:space="preserve">保育教諭（フル） 7,100円×12ヵ月×2人 </t>
  </si>
  <si>
    <t xml:space="preserve">保育教諭（フル） 4,200円×12ヵ月×3人 </t>
  </si>
  <si>
    <t xml:space="preserve">保育教諭（フル） 2,000円×12ヵ月×3人 </t>
  </si>
  <si>
    <t xml:space="preserve">保育教諭 1,140円×1.25×3ｈ×12ヵ月×4人 </t>
  </si>
  <si>
    <t xml:space="preserve">保育補助 952円×1.25×3ｈ×12ヵ月×5人 </t>
  </si>
  <si>
    <t xml:space="preserve">用務員 925円×1.25×3ｈ×12ヵ月×2人 </t>
  </si>
  <si>
    <t xml:space="preserve"> （14,333,000＋346,000）×16.21/100 </t>
  </si>
  <si>
    <t xml:space="preserve">講師謝金(職員研修)　 50,000円×1回 </t>
  </si>
  <si>
    <t xml:space="preserve">修了証書淨書謝金　 700円×45人 </t>
  </si>
  <si>
    <t xml:space="preserve">幼児のための演劇鑑賞会　 200,000円×1回 </t>
  </si>
  <si>
    <t xml:space="preserve">内科健診追加分謝金 21,000円×3日 </t>
  </si>
  <si>
    <t xml:space="preserve">歯科健診追加分医師謝金　 21,000円×3日×1回 </t>
  </si>
  <si>
    <t xml:space="preserve">歯科健診看護師謝金　 6,700円×3日×2回 </t>
  </si>
  <si>
    <t xml:space="preserve">保育教諭（パート） 2,000円×12ヵ月×6人 </t>
  </si>
  <si>
    <t xml:space="preserve">保育教諭等（パート） 4,200円×12ヵ月×4人 </t>
  </si>
  <si>
    <t xml:space="preserve">県内（仙台市以北）　 1,800円×6回 </t>
  </si>
  <si>
    <t xml:space="preserve">県内（仙台市以北）　 1,800円×8回 </t>
  </si>
  <si>
    <t xml:space="preserve">保育教諭研修　 県内泊（13,000円＋1,800円×2日）×2人 </t>
  </si>
  <si>
    <t xml:space="preserve">事務用品　 40,000円×12ヵ月 </t>
  </si>
  <si>
    <t xml:space="preserve">コピーリース　 9円×2,500枚×12ヵ月 </t>
  </si>
  <si>
    <t xml:space="preserve">施設管理用品　 50,000円×12ヵ月 </t>
  </si>
  <si>
    <t xml:space="preserve">清掃・衛生用品　 50,000円×12ヵ月 </t>
  </si>
  <si>
    <t xml:space="preserve">教材・保育用品　乳児棟　 30,000円×12ヵ月 </t>
  </si>
  <si>
    <t xml:space="preserve">　　　　　　　　幼児棟 40,000円×12ヵ月 </t>
  </si>
  <si>
    <t xml:space="preserve">LPガス　 300,000円×12ヵ月 </t>
  </si>
  <si>
    <t xml:space="preserve">公用車ガソリン　 165円×50L×12ヵ月 </t>
  </si>
  <si>
    <t xml:space="preserve">修了証書印刷代　 330円×50枚 </t>
  </si>
  <si>
    <t>利用料等納付書　 27.5円×1,000枚＋35.2円×1,000枚</t>
  </si>
  <si>
    <t xml:space="preserve">こども園用封筒代　 27.5円×1,000枚、16.5円×1000枚 </t>
  </si>
  <si>
    <t xml:space="preserve">電気料　 400,000円×12ヵ月 </t>
  </si>
  <si>
    <t xml:space="preserve">上下水道料　 210,000円×12ヵ月 </t>
  </si>
  <si>
    <t xml:space="preserve">　短時間園児　 230円×197日×20人 </t>
  </si>
  <si>
    <t xml:space="preserve">　中・長時間園児　 230円×242日×170人 </t>
  </si>
  <si>
    <t xml:space="preserve">　土曜日利用園児　 230円×50日×50人 </t>
  </si>
  <si>
    <t xml:space="preserve">　園児　 230円×197日×20人 </t>
  </si>
  <si>
    <t xml:space="preserve"> 250円×242日×41人 </t>
  </si>
  <si>
    <t xml:space="preserve">会計年度任用職員 250円×45食×12ヵ月 </t>
  </si>
  <si>
    <t xml:space="preserve">給食職員（非常勤7人分） 250円×204日×7人 </t>
  </si>
  <si>
    <t xml:space="preserve">富岡幼稚園 250円×197日×4人 </t>
  </si>
  <si>
    <t xml:space="preserve">検査食保存用 230円×2食×242日 </t>
  </si>
  <si>
    <t xml:space="preserve">アレルギー児用 85円×242日×8人 </t>
  </si>
  <si>
    <t xml:space="preserve">こども園（0～2歳児） 50円×2回×242日×70人 </t>
  </si>
  <si>
    <t xml:space="preserve">　　　　（3～5歳児） 50円×1回×242日×100人 </t>
  </si>
  <si>
    <t xml:space="preserve">土曜日　（0～2歳児） 50円×2回×50日×25人 </t>
  </si>
  <si>
    <t xml:space="preserve">　　　　（3～5歳児） 50円×1回×50日×25人 </t>
  </si>
  <si>
    <t xml:space="preserve">消毒薬等救急用品 10,000円×12ヵ月 </t>
  </si>
  <si>
    <t xml:space="preserve">手指消毒液 10,000円×12ヵ月 </t>
  </si>
  <si>
    <t xml:space="preserve">電話料(月平均)　 16,000円×12ヵ月 </t>
  </si>
  <si>
    <t xml:space="preserve">切手　 84円×200枚 </t>
  </si>
  <si>
    <t xml:space="preserve">切手　 120円×200枚 </t>
  </si>
  <si>
    <t xml:space="preserve">ピアノ調律　 16,200円×2台 </t>
  </si>
  <si>
    <t xml:space="preserve">利用料口座振替手数料　 11円×195件×12ヵ月 </t>
  </si>
  <si>
    <t xml:space="preserve">保育所広域入所委託料 50,000円×12ヵ月×1人 </t>
  </si>
  <si>
    <t xml:space="preserve">　　　　　　　　　 130,000円×12ヵ月×1人 </t>
  </si>
  <si>
    <t xml:space="preserve">警備保障　 29,700円×12ヶ月 </t>
  </si>
  <si>
    <t xml:space="preserve">園敷地内草刈り 1,210円×5ｈ×3人×3回 </t>
  </si>
  <si>
    <t xml:space="preserve">園敷地内植木剪定作業 1,210円×5ｈ×2人×1回 </t>
  </si>
  <si>
    <t xml:space="preserve">園内消毒清掃作業 82,000円×12ヵ月 </t>
  </si>
  <si>
    <t xml:space="preserve">給食施設グリストラップ清掃　 21,450円×4回 </t>
  </si>
  <si>
    <t xml:space="preserve">給食室自動ドア保守点検　 37,400円×３箇所 </t>
  </si>
  <si>
    <t xml:space="preserve">床暖房装置保守点検　 60,500円×2回 </t>
  </si>
  <si>
    <t xml:space="preserve">厨房機器保守点検　 36,000円×2回 </t>
  </si>
  <si>
    <t xml:space="preserve">消防施設設備保守点検委託料　 44,000円×2回 </t>
  </si>
  <si>
    <t xml:space="preserve">暖房装置保守点検 9,000円×6台 </t>
  </si>
  <si>
    <t xml:space="preserve">防鼠、防虫業務委託　 4,400円×12ヵ月 </t>
  </si>
  <si>
    <t xml:space="preserve">検便(職員)　 260円×45人×6回 </t>
  </si>
  <si>
    <t xml:space="preserve">現任研修に係る駐車料　 1,500円×25回 </t>
  </si>
  <si>
    <t xml:space="preserve">遠足園児引率入園料　 500円×18人 </t>
  </si>
  <si>
    <t xml:space="preserve">園外保育引率入園料　 400円×20人 </t>
  </si>
  <si>
    <t xml:space="preserve">遠足引率バス代 2,000円×15人 </t>
  </si>
  <si>
    <t xml:space="preserve">　衛星　 25,520円×1台 </t>
  </si>
  <si>
    <t xml:space="preserve">　地上　 7,455円×1台 </t>
  </si>
  <si>
    <t xml:space="preserve">砂場用砂　 44,000×2回 </t>
  </si>
  <si>
    <t xml:space="preserve">　会員負担金　 710円×9人 </t>
  </si>
  <si>
    <t xml:space="preserve">　研究会負担金　 1,200円×11人 </t>
  </si>
  <si>
    <t xml:space="preserve">　・会員負担金　 600円×11人 </t>
  </si>
  <si>
    <t xml:space="preserve">　会費　 4,000円×1施設 </t>
  </si>
  <si>
    <t xml:space="preserve">　全国保育協議会会費　 5,000円×1施設 </t>
  </si>
  <si>
    <t xml:space="preserve">　全国保育士会費　 950円×登録会員10人 </t>
  </si>
  <si>
    <t xml:space="preserve">　R2加入分　 295円×200人 </t>
  </si>
  <si>
    <t xml:space="preserve">　R1年度途中入園(翌年度払い)　 295円×30人 </t>
  </si>
  <si>
    <t xml:space="preserve"> 25,700円×12ヶ月×1人 </t>
  </si>
  <si>
    <t xml:space="preserve"> 75,000円×12ヵ月×1人 </t>
  </si>
  <si>
    <t xml:space="preserve">セミナー･研修会参加費等　 2,000円×20回 </t>
  </si>
  <si>
    <t xml:space="preserve">保育教諭（パート7ｈ） 167,548円×12ヵ月×1人 </t>
  </si>
  <si>
    <t xml:space="preserve">保育教諭（パート７ｈ） 167,548円×1.275×2回×1人 </t>
  </si>
  <si>
    <t xml:space="preserve"> 1,140円×1.25×3ｈ×12ヵ月×1人 </t>
  </si>
  <si>
    <t xml:space="preserve">　 2,534,574円×16.21/100 </t>
  </si>
  <si>
    <t xml:space="preserve">子育て支援教室講師謝礼　 10,000円×4回 </t>
  </si>
  <si>
    <t xml:space="preserve">子育て支援教室講師謝礼(専門分野)　 10,000円×12回 </t>
  </si>
  <si>
    <t xml:space="preserve">子育て支援職員研修会講師謝礼　 5,000円×6回 </t>
  </si>
  <si>
    <t xml:space="preserve">保育教諭（パート） 4,200円×12ヵ月×1人 </t>
  </si>
  <si>
    <t xml:space="preserve">県内(仙台市以北)　 1,800円×2人×2回 </t>
  </si>
  <si>
    <t xml:space="preserve">県外　　　　　　　 2,400円×1人×2回 </t>
  </si>
  <si>
    <t xml:space="preserve">指導用教材費　 2,000円×10広場×12ヵ月 </t>
  </si>
  <si>
    <t xml:space="preserve">ブックスタート絵本セット　 1,200円×50人 </t>
  </si>
  <si>
    <t xml:space="preserve">講座･教室分 2,500円×10回 </t>
  </si>
  <si>
    <t xml:space="preserve">各事業分、わんぱく広場 50円×20人×50回 </t>
  </si>
  <si>
    <t xml:space="preserve">食育の会 5,000円×4回 </t>
  </si>
  <si>
    <t xml:space="preserve">切手･ハガキ　 84円切手×100枚＋ハガキ63円×100枚 </t>
  </si>
  <si>
    <t xml:space="preserve">クリーニング代等 10,000円×2回 </t>
  </si>
  <si>
    <t xml:space="preserve">傷害保険　 20円×年間延べ人数2,500人 </t>
  </si>
  <si>
    <t xml:space="preserve">指導技術研修　職員　 2,100円×3回×2人 </t>
  </si>
  <si>
    <t xml:space="preserve">消耗物品購入代　 50,000円×3教室 </t>
  </si>
  <si>
    <t xml:space="preserve">灯油代　3教室　 99円×2,000L </t>
  </si>
  <si>
    <t xml:space="preserve">ガソリン代　川崎児童教室　 165円×240L </t>
  </si>
  <si>
    <t xml:space="preserve">電気料　川崎・今宿児童教室　 40,000円×12ヵ月 </t>
  </si>
  <si>
    <t xml:space="preserve">上下水道料　川崎・今宿児童教室　 38,000円×12ヵ月 </t>
  </si>
  <si>
    <t>通常施設修繕　 300,000円　川崎、　200,000円　今宿、</t>
  </si>
  <si>
    <t xml:space="preserve">児童用（通年利用）賄材料費　 72円×250日×155人 </t>
  </si>
  <si>
    <t xml:space="preserve">児童用（長期休暇利用）賄材料費　 72円×50日×20人 </t>
  </si>
  <si>
    <t xml:space="preserve">切手代(運営協議会案内他)　 84円×100枚 </t>
  </si>
  <si>
    <t xml:space="preserve">電話代　３教室　 22,000円×12ヵ月 </t>
  </si>
  <si>
    <t xml:space="preserve">利用料口座振替手数料　 11円×170件×12ヵ月 </t>
  </si>
  <si>
    <t xml:space="preserve">川崎児童教室　 27,500円×12ヵ月 </t>
  </si>
  <si>
    <t xml:space="preserve">碁石児童教室　 14,080円×12ヵ月 </t>
  </si>
  <si>
    <t xml:space="preserve">今宿児童教室　 33,000円×12ヵ月 </t>
  </si>
  <si>
    <t xml:space="preserve">消防設備保守点検料　川崎児童教室　 17,600円×年2回 </t>
  </si>
  <si>
    <t xml:space="preserve">　　　　　　　　　　今宿児童教室　 17,600円×年2回 </t>
  </si>
  <si>
    <t xml:space="preserve">川砂　川崎児童教室（2トン車） 20,000円×2台 </t>
  </si>
  <si>
    <t xml:space="preserve">　　　今宿児童教室（2トン車） 20,000円×1台 </t>
  </si>
  <si>
    <t>　 市町村分7,600円＋施設負担金12,350円 　</t>
  </si>
  <si>
    <t xml:space="preserve">園歯科医年額報酬　 100,000円＋150円×園児20人 </t>
  </si>
  <si>
    <t xml:space="preserve">園内科医年額報酬　 100,000円＋150円×園児20人 </t>
  </si>
  <si>
    <t xml:space="preserve">保育補助（フル） 月額150,600×12ヵ月×1人 </t>
  </si>
  <si>
    <t xml:space="preserve">行事準備等 2,400円×50ｈ×2人 </t>
  </si>
  <si>
    <t xml:space="preserve">保育補助（フル） 月額150,600円×1.275×2回×1人 </t>
  </si>
  <si>
    <t xml:space="preserve">保育補助 2,000円×12ヵ月分×１人 </t>
  </si>
  <si>
    <t xml:space="preserve">歯科健診看護師謝金　 6,700円×1日×1回 </t>
  </si>
  <si>
    <t xml:space="preserve">修了アルバム　 3,000円×6冊 </t>
  </si>
  <si>
    <t xml:space="preserve">運動会記念品　 500円×20人 </t>
  </si>
  <si>
    <t xml:space="preserve">修了証書浄書　 700円×6人 </t>
  </si>
  <si>
    <t xml:space="preserve">歯科健診費用弁償　 往復25km×45円×1回 </t>
  </si>
  <si>
    <t xml:space="preserve">県内（仙台市以北）　 1,800円×2人×4回 </t>
  </si>
  <si>
    <t xml:space="preserve">県内（仙台市以北）　 1,800円×3人×5回 </t>
  </si>
  <si>
    <t xml:space="preserve">コピー用紙代リース　 8,000円×12ヵ月 </t>
  </si>
  <si>
    <t xml:space="preserve">LPガス代　 3,000円×12ヵ月 </t>
  </si>
  <si>
    <t xml:space="preserve">暖房用灯油　 99円×2,400L </t>
  </si>
  <si>
    <t xml:space="preserve">園日誌,給食日誌　 4,200円×3冊 </t>
  </si>
  <si>
    <t xml:space="preserve">富岡幼稚園警備委託　 33,000円×12ヵ月 </t>
  </si>
  <si>
    <t xml:space="preserve">園舎地内刈払 61,000円×1回 </t>
  </si>
  <si>
    <t xml:space="preserve">園庭周辺清掃作業 1,250円×5ｈ×2人×2回 </t>
  </si>
  <si>
    <t xml:space="preserve">消防施設設備保守点検委託料　 17,600円×2回 </t>
  </si>
  <si>
    <t xml:space="preserve">新入園児健康診断　 21,000円×1回 </t>
  </si>
  <si>
    <t xml:space="preserve">検便　 260円×4人×6回 </t>
  </si>
  <si>
    <t xml:space="preserve">園庭、砂場用砂　 22,000円×2回 </t>
  </si>
  <si>
    <t xml:space="preserve">　会員数による負担金　 710円×3人 </t>
  </si>
  <si>
    <t xml:space="preserve">　会員負担金　 1,200円×3人 </t>
  </si>
  <si>
    <t xml:space="preserve">　会員負担金　 600円×3人 </t>
  </si>
  <si>
    <t xml:space="preserve">　事務局雇用負担金　 2,600円×3人 </t>
  </si>
  <si>
    <t xml:space="preserve">日本スポーツ振興センター負担金　 295円×20人 </t>
  </si>
  <si>
    <t xml:space="preserve">県外視察研修 4,200円×2名×1回 </t>
  </si>
  <si>
    <t xml:space="preserve">東北地区社会教育研究大会　 4,200円×5人×2日 </t>
  </si>
  <si>
    <t xml:space="preserve">社会教育指導員 90,360×2.55 </t>
  </si>
  <si>
    <t xml:space="preserve">嘱託職員　月額 117,440円×12ヵ月 </t>
  </si>
  <si>
    <t xml:space="preserve">①子ども会育成会関係業務　 1,900円×年間延べ30h </t>
  </si>
  <si>
    <t xml:space="preserve">②公民館各種委員会会議関係業務　 1,900円×年間延べ50h </t>
  </si>
  <si>
    <t xml:space="preserve">③芸術・文化事業関係業務　 1,900円×年間延べ100h </t>
  </si>
  <si>
    <t xml:space="preserve">④公民館各種講座・教室関係業務　 1,900円×年間延べ30h </t>
  </si>
  <si>
    <t xml:space="preserve">⑤児童育成関係業務　 1,900円×年間延べ40h </t>
  </si>
  <si>
    <t xml:space="preserve">⑥ジュニアリーダー育成関係業務　 1,900円×年間延べ100h </t>
  </si>
  <si>
    <t xml:space="preserve">⑦文化財関係業務　 1,900円×年間延べ40h </t>
  </si>
  <si>
    <t xml:space="preserve">⑧成人式関係業務　 1,900円×年間延べ50h </t>
  </si>
  <si>
    <t xml:space="preserve">旧嘱託職員、社会教育指導員 207,800円×2.55 </t>
  </si>
  <si>
    <t xml:space="preserve">社会教育指導員等社会保険料 1,084,320円×0.168 </t>
  </si>
  <si>
    <t xml:space="preserve">県内課長会議　 2,000円×2回 </t>
  </si>
  <si>
    <t xml:space="preserve">県内職員会議　 1,800円×2回 </t>
  </si>
  <si>
    <t xml:space="preserve">管内主管課長視察研修 2,400円×2回 </t>
  </si>
  <si>
    <t xml:space="preserve">管内社教主事視察研修（県外）　 2,100円×2回 </t>
  </si>
  <si>
    <t xml:space="preserve">色上質紙等　 1,300円×20締 </t>
  </si>
  <si>
    <t xml:space="preserve">コピー用紙（コピー機レンタル料金含む） 50,000円×12ヵ月 </t>
  </si>
  <si>
    <t xml:space="preserve">生涯学習要覧「川崎町の教育」　 600冊×300円 </t>
  </si>
  <si>
    <t xml:space="preserve">いきいき生涯学習ポスター 100部×800円 </t>
  </si>
  <si>
    <t xml:space="preserve">各講演会用パンフ、チラシ　 28,000円×2種 </t>
  </si>
  <si>
    <t xml:space="preserve">各種封筒 3種×10円×500部×6箱 </t>
  </si>
  <si>
    <t xml:space="preserve">切手　 82円×200枚 </t>
  </si>
  <si>
    <t xml:space="preserve">学校支援ボランティア事業文書等発送　 145円×100名 </t>
  </si>
  <si>
    <t xml:space="preserve">学校支援ボランティア事業ボランティア保険 200人×300円 </t>
  </si>
  <si>
    <t>各事業外部講師謝礼 10,000円×延べ3回 費用弁償含む。</t>
  </si>
  <si>
    <t xml:space="preserve">シニア大学閉講式記念品　 220円×150人 </t>
  </si>
  <si>
    <t xml:space="preserve">花いっぱい運動花苗「6.11（一部のみ）月」 60円×25,008本 </t>
  </si>
  <si>
    <t xml:space="preserve">花いっぱい運動ボランティア保険 50円×500人 </t>
  </si>
  <si>
    <t xml:space="preserve">各教室等事業傷害補償保険 50円×延べ500人 </t>
  </si>
  <si>
    <t xml:space="preserve">小学生サマーキャンプ講師謝礼 10,000円×延べ4人 </t>
  </si>
  <si>
    <t xml:space="preserve">小学生サマーキャンプ等参加記念品 550円×70人 </t>
  </si>
  <si>
    <t xml:space="preserve">管内旅費（課長等私用車） 42km×45円×2回 </t>
  </si>
  <si>
    <t xml:space="preserve">仙台以北開催会議 1,800円×2人×2回 </t>
  </si>
  <si>
    <t xml:space="preserve">ＪＬパーカー・エプロン　 4,400円×5着 </t>
  </si>
  <si>
    <t xml:space="preserve">ＪＬポロシャツ 2,500円×10着 </t>
  </si>
  <si>
    <t xml:space="preserve">小学生サマーキャンプ等 1,500円×70人×2日 </t>
  </si>
  <si>
    <t xml:space="preserve">子供会安全会(ＪＬ、児童)　 250円×400人 </t>
  </si>
  <si>
    <t xml:space="preserve">ＪＬ初級研修会　 300円×20人 </t>
  </si>
  <si>
    <t xml:space="preserve">小学生サマーキャンプ等 300円×70人 </t>
  </si>
  <si>
    <t xml:space="preserve">　 小学生300円×30人×2日＋中高生・大人500円×30人×3日 </t>
  </si>
  <si>
    <t>文化財保護委員会議　 4,200円×5人×6回 /年・定例</t>
  </si>
  <si>
    <t xml:space="preserve">文化財調査・視察研修 4,200円×5人×2日 </t>
  </si>
  <si>
    <t xml:space="preserve">文化財講座等講師謝礼　 8,000円×6回＋10,000円×2回 </t>
  </si>
  <si>
    <t xml:space="preserve">歴史文化フォーラム等講演謝礼 10,000円×2人×2h </t>
  </si>
  <si>
    <t xml:space="preserve">　 5,000円×4回×10人 </t>
  </si>
  <si>
    <t xml:space="preserve">　古関地区 2,144円×2人×5日×7週 </t>
  </si>
  <si>
    <t xml:space="preserve">　小沢地区 2,272円×2人×5日×７週 </t>
  </si>
  <si>
    <t xml:space="preserve">事務連絡（県職員協力） 2,304円×2人×4回 </t>
  </si>
  <si>
    <t xml:space="preserve">職員（日帰り想定）　 2,100円×2人×2回 </t>
  </si>
  <si>
    <t xml:space="preserve">文化財担当者研修会 2,100円×2日＋14,000円 </t>
  </si>
  <si>
    <t xml:space="preserve">発掘調査　発掘用品一式 85000円×2地区×1.1 </t>
  </si>
  <si>
    <t xml:space="preserve">　〃　　　事務用品一式 50000円×2地区×1.1 </t>
  </si>
  <si>
    <t xml:space="preserve">　〃　　　整理用品一式 （22780円＋24060円）×1.1 </t>
  </si>
  <si>
    <t xml:space="preserve">発掘調査　灯油代 16380円×2地区×1.1 </t>
  </si>
  <si>
    <t xml:space="preserve">　　　　　ガソリン代 35000円×2地区×1.1 </t>
  </si>
  <si>
    <t xml:space="preserve">　 546円×1,000部×1.1 </t>
  </si>
  <si>
    <t xml:space="preserve">滝前不動のフジトイレ電気料　 1,500円×12ヵ月 </t>
  </si>
  <si>
    <t xml:space="preserve">施設、文化財説明板・標柱簡易修理代 50,000円×3件内 </t>
  </si>
  <si>
    <t xml:space="preserve">発掘調査　携帯電話使用料 25000円×2月×2地区×1.1 </t>
  </si>
  <si>
    <t xml:space="preserve">　〃　　　切手代 5500円×2地区 </t>
  </si>
  <si>
    <t xml:space="preserve">書籍等保存用スキャニング料　 50円×500頁 </t>
  </si>
  <si>
    <t xml:space="preserve">町指定・史跡等周辺環境整備手数料 11,700円×延べ20人 </t>
  </si>
  <si>
    <t xml:space="preserve">発掘調査　仮設トイレ汲取料 20000円×2地区×1.1 </t>
  </si>
  <si>
    <t xml:space="preserve">　〃　　　機材運搬費 40000円×2地区×1.1 </t>
  </si>
  <si>
    <t xml:space="preserve">　 3,000円×３回＋30円×300名＋300円×延べ30人 </t>
  </si>
  <si>
    <t xml:space="preserve">国・県指定文化財等周辺環境整備事業委託　 12,870円×20人 </t>
  </si>
  <si>
    <t xml:space="preserve">樹勢回復樹木医委託 33,000円×延べ2本 </t>
  </si>
  <si>
    <t xml:space="preserve">偉人マンガ制作事業にかかる執筆委託　 19,698円×90Ｐ×1.1 </t>
  </si>
  <si>
    <t xml:space="preserve">　〃　　　　　　　　制作監修委託　 22,727円×2回×2人×1.1 </t>
  </si>
  <si>
    <t xml:space="preserve">　〃　　　　　　　　表紙デザイン料　 135,705円×1.1 </t>
  </si>
  <si>
    <t xml:space="preserve">　 1140円×5人×7.25ｈ×52日×1.1 </t>
  </si>
  <si>
    <t xml:space="preserve">　 3660円×64回×1名 </t>
  </si>
  <si>
    <t xml:space="preserve">　 100000円×25台（2地区分）×一式×1.1 </t>
  </si>
  <si>
    <t xml:space="preserve">　 20000円×2台×4ケ月×1.1 </t>
  </si>
  <si>
    <t xml:space="preserve">発掘調査　発掘用機材一式 239000円×2地区×1.1 </t>
  </si>
  <si>
    <t xml:space="preserve">発掘調査　借地料 100000円×2月×2地区 </t>
  </si>
  <si>
    <t xml:space="preserve">　古関地区 電子平板システム250000円×3月×1.1 </t>
  </si>
  <si>
    <t xml:space="preserve">　　　　　 その他関連機器類一式226000円×1.1 </t>
  </si>
  <si>
    <t xml:space="preserve">　小沢地区 電子平板システム250000円×4月×1.1 </t>
  </si>
  <si>
    <t xml:space="preserve">　　　　　 その他関連機器類一式274000円×1.1 </t>
  </si>
  <si>
    <t xml:space="preserve">研修会等講師謝礼　 10,000円×2h </t>
  </si>
  <si>
    <t xml:space="preserve">ダスキン玄関　 マット1,760円×1枚×12回 </t>
  </si>
  <si>
    <t xml:space="preserve">書初め会　 600円×10人 </t>
  </si>
  <si>
    <t xml:space="preserve">研修事業一日傷害保険料 1,000円×延べ5回 </t>
  </si>
  <si>
    <t xml:space="preserve">総合警備委託　 66,000円×12ヵ月 </t>
  </si>
  <si>
    <t xml:space="preserve">夜間管理委託 （935円×4h×359日）×諸経費1.20 </t>
  </si>
  <si>
    <t xml:space="preserve">ＡＥＤリース 5,500円×12月 </t>
  </si>
  <si>
    <t xml:space="preserve">印刷機（RISO　RZ670）リース代　 11,000円×12月 </t>
  </si>
  <si>
    <t xml:space="preserve">分館活動消耗品　基準額 20,000円×17分館 </t>
  </si>
  <si>
    <t xml:space="preserve">施設管理消耗品類　平均 15,000円×7分館 </t>
  </si>
  <si>
    <t xml:space="preserve">灯油　平均230L弱×単価99円×7分館 </t>
  </si>
  <si>
    <t xml:space="preserve">ガス代平均 2,100円強×12ヵ月×7分館 </t>
  </si>
  <si>
    <t xml:space="preserve">電気料　 5,100円×7分館×12ヵ月 </t>
  </si>
  <si>
    <t xml:space="preserve">上下水道料　 6,000円×7分館×12ヵ月 </t>
  </si>
  <si>
    <t xml:space="preserve">分館蜂の巣除去　 40,000円×2回 </t>
  </si>
  <si>
    <t xml:space="preserve">分館環境整備材料（敷砂利等） 15,000円×7分館 </t>
  </si>
  <si>
    <t xml:space="preserve">スポーツ推進委員会議関係　 2,360円×30h </t>
  </si>
  <si>
    <t xml:space="preserve">学校体育施設関係　 2,360円×15h </t>
  </si>
  <si>
    <t>各種大会・教室関係　 2,360円×160h 週休日の４h未満</t>
  </si>
  <si>
    <t xml:space="preserve">東北スポ推研修会 18,200円×13人 </t>
  </si>
  <si>
    <t xml:space="preserve">Ｂ＆Ｇ財団招集会議（東京） （20,800円＋20,160円）×2回×2人 </t>
  </si>
  <si>
    <t xml:space="preserve">東北スポ推研修会 18,200円×3人 </t>
  </si>
  <si>
    <t xml:space="preserve">プリンタカートリッジ類　 52,500円×3回 </t>
  </si>
  <si>
    <t xml:space="preserve">印刷機インクマスター　 21,000円×3回 </t>
  </si>
  <si>
    <t xml:space="preserve">看板作成用ロール紙、インク他 81,600円×3回 </t>
  </si>
  <si>
    <t xml:space="preserve">学校体育施設利用券100枚綴り 50冊×540円 </t>
  </si>
  <si>
    <t xml:space="preserve"> 50円×3,600枚＋189円×150部 </t>
  </si>
  <si>
    <t xml:space="preserve">印刷機リース代　 11,000円×12月 </t>
  </si>
  <si>
    <t xml:space="preserve">大判プリンタリース　 6,710円×12月 </t>
  </si>
  <si>
    <t xml:space="preserve">　行政区割　 22行政区×25,000円 </t>
  </si>
  <si>
    <t xml:space="preserve">　参加人数割　 22行政区×100人×50円 </t>
  </si>
  <si>
    <t xml:space="preserve">電話使用料（事務＋ネット） 14,000円×12ヵ月 </t>
  </si>
  <si>
    <t xml:space="preserve">（川二小、川崎中） 190回×21,400円 </t>
  </si>
  <si>
    <t xml:space="preserve">細菌検査委託料　 275円×6人×12ヶ月＋2,750円×1人×6ヶ月 </t>
  </si>
  <si>
    <t xml:space="preserve">真空冷却機賃借料 55,000円×12ヶ月 </t>
  </si>
  <si>
    <t xml:space="preserve">　　　通気口設置工事 154,000円×5ヶ所 </t>
  </si>
  <si>
    <t xml:space="preserve">調理場コンテナ　 6台×420,000 </t>
  </si>
  <si>
    <t xml:space="preserve">食器　皿　お椀 2,574円×700個 </t>
  </si>
  <si>
    <t xml:space="preserve">　　　エアーカーテン 192,000円×4台 </t>
  </si>
  <si>
    <t xml:space="preserve">・小学生　 230円×見込1人×192日 </t>
  </si>
  <si>
    <t xml:space="preserve">　　　　　　　　　　　（6・12月賞与） 28,605円×2回×2名 </t>
  </si>
  <si>
    <t xml:space="preserve">会計年度任用職員　児童手当拠出金 576円×12月×2名 </t>
  </si>
  <si>
    <t xml:space="preserve">　　　　　　　　　　　（6・12月賞与） 684円×2回×2名 </t>
  </si>
  <si>
    <t xml:space="preserve">会計年度任用職員　雇用保険 1,300円×12月×2名 </t>
  </si>
  <si>
    <t xml:space="preserve">　　　　　　　　　　　（6・12月賞与） 1,700円×2回 </t>
  </si>
  <si>
    <t xml:space="preserve">会計年度任用職員　労災保険 432円×12月×3名 </t>
  </si>
  <si>
    <t xml:space="preserve">　　　　　　　　　　　（6・12月賞与） 562円×2回×3名 </t>
  </si>
  <si>
    <t xml:space="preserve">職員研修講師謝礼 100,000円×2回 </t>
  </si>
  <si>
    <t>イベント事業 2,500円×6人×8h×2回 　</t>
  </si>
  <si>
    <t xml:space="preserve">各種合同相談所開設 5人×4,200円×2回 </t>
  </si>
  <si>
    <t xml:space="preserve">行政相談委員報償金 4,200円×月1回×12ヵ月 </t>
  </si>
  <si>
    <t xml:space="preserve">社会を明るくする運動作文コンテスト記念品 1,000円×12人 </t>
  </si>
  <si>
    <t xml:space="preserve">合同相談会昼食代　 13人×2回×600円 </t>
  </si>
  <si>
    <t xml:space="preserve">相談業務連絡用 84円×60枚 </t>
  </si>
  <si>
    <t xml:space="preserve">結婚祝い金 30,000円×10組 </t>
  </si>
  <si>
    <t xml:space="preserve">交付税措置分）企業債利子（H14以前） 7,415,000円×2/3 </t>
  </si>
  <si>
    <t xml:space="preserve">交付税措置分）企業債利子（H15以降）　　 21,000円×1/2 </t>
  </si>
  <si>
    <t xml:space="preserve">交付税措置対象分）　 （58床×1,706,000円＋30,810,000円）／0.8 </t>
  </si>
  <si>
    <t xml:space="preserve">　×当該年度交付税単価 （47人－27人×1.1）×110,000円 </t>
  </si>
  <si>
    <t xml:space="preserve">　R3実績見込 5,472,000円 </t>
  </si>
  <si>
    <t>全国過疎地域連盟負担金</t>
    <rPh sb="0" eb="2">
      <t>ゼンコク</t>
    </rPh>
    <rPh sb="2" eb="4">
      <t>カソ</t>
    </rPh>
    <rPh sb="4" eb="6">
      <t>チイキ</t>
    </rPh>
    <rPh sb="6" eb="8">
      <t>レンメイ</t>
    </rPh>
    <rPh sb="8" eb="11">
      <t>フタンキン</t>
    </rPh>
    <phoneticPr fontId="27"/>
  </si>
  <si>
    <t xml:space="preserve">タブレット予備機 68,750円 ×5台 </t>
    <rPh sb="15" eb="16">
      <t>エン</t>
    </rPh>
    <phoneticPr fontId="27"/>
  </si>
  <si>
    <t>オンライン学習機器購入カメラ、マイク 90,000円×19台</t>
    <rPh sb="5" eb="7">
      <t>ガクシュウ</t>
    </rPh>
    <rPh sb="7" eb="9">
      <t>キキ</t>
    </rPh>
    <rPh sb="9" eb="11">
      <t>コウニュウ</t>
    </rPh>
    <rPh sb="25" eb="26">
      <t>エン</t>
    </rPh>
    <rPh sb="29" eb="30">
      <t>ダイ</t>
    </rPh>
    <phoneticPr fontId="27"/>
  </si>
  <si>
    <t>オンライン学習機器購入カメラ・マイク90,000円×7台</t>
    <phoneticPr fontId="27"/>
  </si>
  <si>
    <t>新型コロナウイルス</t>
  </si>
  <si>
    <t>感染症対応地方</t>
  </si>
  <si>
    <t>創生臨時交付金</t>
  </si>
  <si>
    <t>派遣職員負担金</t>
  </si>
  <si>
    <t>県政だより配布県委託金</t>
  </si>
  <si>
    <t>県移譲事務県委託金</t>
  </si>
  <si>
    <t>県経由処理交付金</t>
  </si>
  <si>
    <t>新年あいさつ会参加料</t>
  </si>
  <si>
    <t>雑入</t>
  </si>
  <si>
    <t>土地貸付収入</t>
  </si>
  <si>
    <t>建物貸付収入</t>
  </si>
  <si>
    <t>財政調整基金利子</t>
  </si>
  <si>
    <t>減債基金利子</t>
  </si>
  <si>
    <t>地域振興基金利子</t>
  </si>
  <si>
    <t>土地開発基金利子</t>
  </si>
  <si>
    <t>公共施設等整備</t>
    <phoneticPr fontId="27"/>
  </si>
  <si>
    <t>基金利子</t>
    <phoneticPr fontId="27"/>
  </si>
  <si>
    <t>地方創生推進交付金</t>
  </si>
  <si>
    <t>市町村振興総合補助金</t>
  </si>
  <si>
    <t>移住支援事業県補助金</t>
  </si>
  <si>
    <t>分館等使用協力金</t>
  </si>
  <si>
    <t>コミュニティセンター</t>
    <phoneticPr fontId="27"/>
  </si>
  <si>
    <t>使用料</t>
    <phoneticPr fontId="27"/>
  </si>
  <si>
    <t>自衛官募集事務</t>
    <phoneticPr fontId="27"/>
  </si>
  <si>
    <t>国庫委託金</t>
    <phoneticPr fontId="27"/>
  </si>
  <si>
    <t>ふるさと基金利子</t>
  </si>
  <si>
    <t>ふるさと基金繰入金</t>
  </si>
  <si>
    <t>町民バス乗車料</t>
  </si>
  <si>
    <t>地域振興基金繰入金</t>
    <phoneticPr fontId="27"/>
  </si>
  <si>
    <t>光ファイバー回線使用料</t>
  </si>
  <si>
    <t>補助金</t>
    <phoneticPr fontId="27"/>
  </si>
  <si>
    <t>新型コロナウイルス</t>
    <phoneticPr fontId="27"/>
  </si>
  <si>
    <t>感染症対応地方</t>
    <phoneticPr fontId="27"/>
  </si>
  <si>
    <t>創生臨時交付金</t>
    <phoneticPr fontId="27"/>
  </si>
  <si>
    <t>社会保障・税番号</t>
    <phoneticPr fontId="27"/>
  </si>
  <si>
    <t>制度システム整備</t>
    <phoneticPr fontId="27"/>
  </si>
  <si>
    <t>費国庫補助金</t>
    <phoneticPr fontId="27"/>
  </si>
  <si>
    <t>地域活性化施設使用料</t>
    <phoneticPr fontId="27"/>
  </si>
  <si>
    <t>県税徴収取扱</t>
    <phoneticPr fontId="27"/>
  </si>
  <si>
    <t>県委託金</t>
    <phoneticPr fontId="27"/>
  </si>
  <si>
    <t>税務証明等交付手数料</t>
  </si>
  <si>
    <t>町税等督促手数料</t>
  </si>
  <si>
    <t>自動車臨時運行</t>
    <phoneticPr fontId="27"/>
  </si>
  <si>
    <t>許可証明手数料</t>
    <phoneticPr fontId="27"/>
  </si>
  <si>
    <t>戸籍謄抄本等交付</t>
    <phoneticPr fontId="27"/>
  </si>
  <si>
    <t>手数料</t>
    <phoneticPr fontId="27"/>
  </si>
  <si>
    <t>住民票等交付手数料</t>
    <phoneticPr fontId="27"/>
  </si>
  <si>
    <t>印鑑証明・諸証明等</t>
    <phoneticPr fontId="27"/>
  </si>
  <si>
    <t>交付手数料</t>
    <phoneticPr fontId="27"/>
  </si>
  <si>
    <t>個人番号カード交付</t>
    <phoneticPr fontId="27"/>
  </si>
  <si>
    <t>事務費国庫補助金</t>
    <phoneticPr fontId="27"/>
  </si>
  <si>
    <t>中長期在留者住居</t>
    <phoneticPr fontId="27"/>
  </si>
  <si>
    <t>地届出等事務国庫</t>
    <phoneticPr fontId="27"/>
  </si>
  <si>
    <t>委託金</t>
    <phoneticPr fontId="27"/>
  </si>
  <si>
    <t>人口動態調査費</t>
    <phoneticPr fontId="27"/>
  </si>
  <si>
    <t>参議院議員選挙</t>
    <phoneticPr fontId="27"/>
  </si>
  <si>
    <t>執行費県委託金</t>
    <phoneticPr fontId="27"/>
  </si>
  <si>
    <t>統計調査員確保</t>
    <phoneticPr fontId="27"/>
  </si>
  <si>
    <t>対策県交付金</t>
    <phoneticPr fontId="27"/>
  </si>
  <si>
    <t>住宅土地統計調査</t>
    <phoneticPr fontId="27"/>
  </si>
  <si>
    <t>就業構造基本調査</t>
    <phoneticPr fontId="27"/>
  </si>
  <si>
    <t>経済センサス調査</t>
    <phoneticPr fontId="27"/>
  </si>
  <si>
    <t>地籍調査費</t>
    <phoneticPr fontId="27"/>
  </si>
  <si>
    <t>県負担金</t>
    <phoneticPr fontId="27"/>
  </si>
  <si>
    <t>保険基盤安定</t>
    <phoneticPr fontId="27"/>
  </si>
  <si>
    <t>国庫負担金</t>
    <phoneticPr fontId="27"/>
  </si>
  <si>
    <t>未就学児均等割</t>
    <phoneticPr fontId="27"/>
  </si>
  <si>
    <t>軽減分国庫負担金</t>
    <phoneticPr fontId="27"/>
  </si>
  <si>
    <t>軽減分県負担金</t>
    <phoneticPr fontId="27"/>
  </si>
  <si>
    <t>拠出年金事務費</t>
    <phoneticPr fontId="27"/>
  </si>
  <si>
    <t>老人福祉施設</t>
    <phoneticPr fontId="27"/>
  </si>
  <si>
    <t>入所負担金</t>
    <phoneticPr fontId="27"/>
  </si>
  <si>
    <t>移送サービス事業</t>
    <phoneticPr fontId="27"/>
  </si>
  <si>
    <t>負担金</t>
    <phoneticPr fontId="27"/>
  </si>
  <si>
    <t>会食サービス事業</t>
    <phoneticPr fontId="27"/>
  </si>
  <si>
    <t>緊急通報システム</t>
    <phoneticPr fontId="27"/>
  </si>
  <si>
    <t>設置負担金</t>
    <phoneticPr fontId="27"/>
  </si>
  <si>
    <t>介護予防支援計画</t>
    <phoneticPr fontId="27"/>
  </si>
  <si>
    <t>作成手数料</t>
    <phoneticPr fontId="27"/>
  </si>
  <si>
    <t>介護保険料軽減</t>
    <phoneticPr fontId="27"/>
  </si>
  <si>
    <t>強化国庫負担金</t>
    <phoneticPr fontId="27"/>
  </si>
  <si>
    <t>後期高齢保険基盤</t>
    <phoneticPr fontId="27"/>
  </si>
  <si>
    <t>安定県負担金</t>
    <phoneticPr fontId="27"/>
  </si>
  <si>
    <t>強化県負担金</t>
    <phoneticPr fontId="27"/>
  </si>
  <si>
    <t>老人クラブ助成</t>
    <phoneticPr fontId="27"/>
  </si>
  <si>
    <t>事業県補助金</t>
    <phoneticPr fontId="27"/>
  </si>
  <si>
    <t>身体障害者補装具</t>
    <phoneticPr fontId="27"/>
  </si>
  <si>
    <t>給付費国庫負担金</t>
    <phoneticPr fontId="27"/>
  </si>
  <si>
    <t>身体障害者更生</t>
    <phoneticPr fontId="27"/>
  </si>
  <si>
    <t>医療国庫負担金</t>
    <phoneticPr fontId="27"/>
  </si>
  <si>
    <t>身体障害児補装具</t>
    <phoneticPr fontId="27"/>
  </si>
  <si>
    <t>障害者自立支援</t>
    <phoneticPr fontId="27"/>
  </si>
  <si>
    <t>障害児入所給付費</t>
    <phoneticPr fontId="27"/>
  </si>
  <si>
    <t>等国庫負担金</t>
    <phoneticPr fontId="27"/>
  </si>
  <si>
    <t>療養介護医療費</t>
    <phoneticPr fontId="27"/>
  </si>
  <si>
    <t>育成医療費国庫</t>
    <phoneticPr fontId="27"/>
  </si>
  <si>
    <t>地域生活支援事業</t>
    <phoneticPr fontId="27"/>
  </si>
  <si>
    <t>国庫補助金</t>
    <phoneticPr fontId="27"/>
  </si>
  <si>
    <t>給付費県負担金</t>
    <phoneticPr fontId="27"/>
  </si>
  <si>
    <t>医療費県負担金</t>
    <phoneticPr fontId="27"/>
  </si>
  <si>
    <t>等県負担金</t>
    <phoneticPr fontId="27"/>
  </si>
  <si>
    <t>育成医療費</t>
    <phoneticPr fontId="27"/>
  </si>
  <si>
    <t>市町村振興総合</t>
    <phoneticPr fontId="27"/>
  </si>
  <si>
    <t>助成事業県補助金</t>
    <phoneticPr fontId="27"/>
  </si>
  <si>
    <t>心身障害者医療費</t>
    <phoneticPr fontId="27"/>
  </si>
  <si>
    <t>市町村地域生活</t>
    <phoneticPr fontId="27"/>
  </si>
  <si>
    <t>支援事業県補助金</t>
    <phoneticPr fontId="27"/>
  </si>
  <si>
    <t>自動販売機売上手数料</t>
  </si>
  <si>
    <t>健康福祉センター等</t>
    <phoneticPr fontId="27"/>
  </si>
  <si>
    <t>やすらぎの湯温泉</t>
    <phoneticPr fontId="27"/>
  </si>
  <si>
    <t>養育医療費負担金</t>
  </si>
  <si>
    <t>児童手当国庫</t>
    <phoneticPr fontId="27"/>
  </si>
  <si>
    <t>交付金</t>
    <phoneticPr fontId="27"/>
  </si>
  <si>
    <t>養育医療費国庫</t>
    <phoneticPr fontId="27"/>
  </si>
  <si>
    <t>特別児童扶養手当</t>
    <phoneticPr fontId="27"/>
  </si>
  <si>
    <t>事務費国庫委託金</t>
    <phoneticPr fontId="27"/>
  </si>
  <si>
    <t>児童手当県費</t>
    <phoneticPr fontId="27"/>
  </si>
  <si>
    <t>養育医療費</t>
    <phoneticPr fontId="27"/>
  </si>
  <si>
    <t>母子父子家庭</t>
    <phoneticPr fontId="27"/>
  </si>
  <si>
    <t>医療費県補助金</t>
    <phoneticPr fontId="27"/>
  </si>
  <si>
    <t>乳幼児医療助成</t>
    <phoneticPr fontId="27"/>
  </si>
  <si>
    <t>県補助金</t>
    <phoneticPr fontId="27"/>
  </si>
  <si>
    <t>事業審査・支払</t>
    <phoneticPr fontId="27"/>
  </si>
  <si>
    <t>業務県補助金</t>
    <phoneticPr fontId="27"/>
  </si>
  <si>
    <t>小学校入学祝金支</t>
    <phoneticPr fontId="27"/>
  </si>
  <si>
    <t>給事業県補助金</t>
    <phoneticPr fontId="27"/>
  </si>
  <si>
    <t>犬の登録手数料</t>
  </si>
  <si>
    <t>狂犬病予防注射済</t>
    <phoneticPr fontId="27"/>
  </si>
  <si>
    <t>票交付手数料</t>
    <phoneticPr fontId="27"/>
  </si>
  <si>
    <t>後期高齢者医療</t>
    <phoneticPr fontId="27"/>
  </si>
  <si>
    <t>広域連合会委託</t>
    <phoneticPr fontId="27"/>
  </si>
  <si>
    <t>事業負担金</t>
    <phoneticPr fontId="27"/>
  </si>
  <si>
    <t>新型コロナウイルスワ</t>
    <phoneticPr fontId="27"/>
  </si>
  <si>
    <t>事業費国庫補助金</t>
    <phoneticPr fontId="27"/>
  </si>
  <si>
    <t>クチン接種体制確保</t>
    <phoneticPr fontId="27"/>
  </si>
  <si>
    <t>子ども・子育て支援</t>
    <phoneticPr fontId="27"/>
  </si>
  <si>
    <t>交付金国庫補助金</t>
    <phoneticPr fontId="27"/>
  </si>
  <si>
    <t>交付金県補助金</t>
  </si>
  <si>
    <t>交付金県補助金</t>
    <phoneticPr fontId="27"/>
  </si>
  <si>
    <t>胃がん検診負担金</t>
  </si>
  <si>
    <t>子宮がん検診負担金</t>
    <phoneticPr fontId="27"/>
  </si>
  <si>
    <t>乳がん検診負担金</t>
  </si>
  <si>
    <t>住民総合健診負担金</t>
  </si>
  <si>
    <t>肺がん検診負担金</t>
  </si>
  <si>
    <t>大腸がん検診負担金</t>
  </si>
  <si>
    <t>前立腺がん検査負担金</t>
  </si>
  <si>
    <t>歯科検診等負担金</t>
  </si>
  <si>
    <t>骨粗鬆症検査負担金</t>
    <phoneticPr fontId="27"/>
  </si>
  <si>
    <t>連合会委託事業負担金</t>
    <phoneticPr fontId="27"/>
  </si>
  <si>
    <t>後期高齢者医療広域</t>
    <phoneticPr fontId="27"/>
  </si>
  <si>
    <t>ワクチン接種対策費</t>
    <phoneticPr fontId="27"/>
  </si>
  <si>
    <t>業国庫補助金</t>
    <phoneticPr fontId="27"/>
  </si>
  <si>
    <t>緊急風しん抗体検査</t>
    <phoneticPr fontId="27"/>
  </si>
  <si>
    <t>等事業国庫補助金　</t>
    <phoneticPr fontId="27"/>
  </si>
  <si>
    <t>事業費国庫補助金　</t>
    <phoneticPr fontId="27"/>
  </si>
  <si>
    <t>健康増進事業等</t>
    <phoneticPr fontId="27"/>
  </si>
  <si>
    <t>宮城県少子化対策</t>
    <phoneticPr fontId="27"/>
  </si>
  <si>
    <t>支援市町村交付金</t>
    <phoneticPr fontId="27"/>
  </si>
  <si>
    <t>合併処理浄化槽</t>
    <phoneticPr fontId="27"/>
  </si>
  <si>
    <t>整備事業国庫補</t>
    <phoneticPr fontId="27"/>
  </si>
  <si>
    <t>助金</t>
    <phoneticPr fontId="27"/>
  </si>
  <si>
    <t>許可申請手数料</t>
  </si>
  <si>
    <t>粗大ごみ処理手数料</t>
  </si>
  <si>
    <t>し尿取扱手数料</t>
  </si>
  <si>
    <t>釜房ダム水質保全</t>
    <phoneticPr fontId="27"/>
  </si>
  <si>
    <t>対策基金繰入金</t>
    <phoneticPr fontId="27"/>
  </si>
  <si>
    <t>農業委員会設置費</t>
    <phoneticPr fontId="27"/>
  </si>
  <si>
    <t>県交付金</t>
    <phoneticPr fontId="27"/>
  </si>
  <si>
    <t>機構集積支援事業</t>
    <phoneticPr fontId="27"/>
  </si>
  <si>
    <t>農地利用最適化</t>
    <phoneticPr fontId="27"/>
  </si>
  <si>
    <t>農地情報収集等</t>
    <phoneticPr fontId="27"/>
  </si>
  <si>
    <t>業務効率化支援</t>
    <phoneticPr fontId="27"/>
  </si>
  <si>
    <t>営農指導強化事業</t>
    <phoneticPr fontId="27"/>
  </si>
  <si>
    <t>すずらん農園使用料</t>
    <phoneticPr fontId="27"/>
  </si>
  <si>
    <t>投資事業県補助金</t>
    <phoneticPr fontId="27"/>
  </si>
  <si>
    <t>農業次世代人材</t>
    <phoneticPr fontId="27"/>
  </si>
  <si>
    <t>農業経営基盤強化</t>
    <phoneticPr fontId="27"/>
  </si>
  <si>
    <t>資金利子助成事業</t>
    <phoneticPr fontId="27"/>
  </si>
  <si>
    <t>中山間地域等直接</t>
    <phoneticPr fontId="27"/>
  </si>
  <si>
    <t>支払県交付金</t>
    <phoneticPr fontId="27"/>
  </si>
  <si>
    <t>農業振興対策</t>
    <phoneticPr fontId="27"/>
  </si>
  <si>
    <t>鳥獣害防止広域</t>
    <phoneticPr fontId="27"/>
  </si>
  <si>
    <t>対策交付金</t>
    <phoneticPr fontId="27"/>
  </si>
  <si>
    <t>鳥獣被害防止</t>
    <phoneticPr fontId="27"/>
  </si>
  <si>
    <t>緊急補獲対策</t>
    <phoneticPr fontId="27"/>
  </si>
  <si>
    <t>事業交付金</t>
    <phoneticPr fontId="27"/>
  </si>
  <si>
    <t>農地中間管理</t>
    <phoneticPr fontId="27"/>
  </si>
  <si>
    <t>事業委託料</t>
    <phoneticPr fontId="27"/>
  </si>
  <si>
    <t>放射性物質汚染</t>
    <phoneticPr fontId="27"/>
  </si>
  <si>
    <t>廃棄物処理事業</t>
    <phoneticPr fontId="27"/>
  </si>
  <si>
    <t>費補助金</t>
    <phoneticPr fontId="27"/>
  </si>
  <si>
    <t>水路事業負担金</t>
  </si>
  <si>
    <t>農業経営高度化支</t>
    <phoneticPr fontId="27"/>
  </si>
  <si>
    <t>援事業県補助金</t>
    <phoneticPr fontId="27"/>
  </si>
  <si>
    <t>多面的機能支払</t>
    <phoneticPr fontId="27"/>
  </si>
  <si>
    <t>多面的機能支払推</t>
    <phoneticPr fontId="27"/>
  </si>
  <si>
    <t>進交付金県補助金</t>
    <phoneticPr fontId="27"/>
  </si>
  <si>
    <t>２１世紀田園文化</t>
    <phoneticPr fontId="27"/>
  </si>
  <si>
    <t>創造基金利子</t>
    <phoneticPr fontId="27"/>
  </si>
  <si>
    <t>農業農村整備事業債</t>
    <phoneticPr fontId="27"/>
  </si>
  <si>
    <t>農業者年金基金</t>
    <phoneticPr fontId="27"/>
  </si>
  <si>
    <t>経営所得安定対策</t>
    <phoneticPr fontId="27"/>
  </si>
  <si>
    <t>等推進事業費県補</t>
    <phoneticPr fontId="27"/>
  </si>
  <si>
    <t>山村開発センター等</t>
    <phoneticPr fontId="27"/>
  </si>
  <si>
    <t>助金（メニュー型）</t>
    <phoneticPr fontId="27"/>
  </si>
  <si>
    <t>みやぎ環境税県補</t>
    <phoneticPr fontId="27"/>
  </si>
  <si>
    <t>整備事業債</t>
    <phoneticPr fontId="27"/>
  </si>
  <si>
    <t>造林事業県補助金</t>
  </si>
  <si>
    <t>緊急自然災害防止</t>
    <phoneticPr fontId="27"/>
  </si>
  <si>
    <t>対策事業債</t>
    <phoneticPr fontId="27"/>
  </si>
  <si>
    <t>記録的な暖冬・雪</t>
    <phoneticPr fontId="27"/>
  </si>
  <si>
    <t>不足に伴う中小企</t>
    <phoneticPr fontId="27"/>
  </si>
  <si>
    <t>業者対策資金利子</t>
    <phoneticPr fontId="27"/>
  </si>
  <si>
    <t>補給事業補助金</t>
    <phoneticPr fontId="27"/>
  </si>
  <si>
    <t>中小企業振興資金</t>
    <phoneticPr fontId="27"/>
  </si>
  <si>
    <t>貸付金元金収入</t>
    <phoneticPr fontId="27"/>
  </si>
  <si>
    <t>夏山開き等事業</t>
  </si>
  <si>
    <t>笹谷辺地総合整備</t>
    <phoneticPr fontId="27"/>
  </si>
  <si>
    <t>事業債</t>
    <phoneticPr fontId="27"/>
  </si>
  <si>
    <t>商工観光対策基金利子</t>
  </si>
  <si>
    <t>木造住宅耐震診断助</t>
    <phoneticPr fontId="27"/>
  </si>
  <si>
    <t>成事業国庫補助金　</t>
    <phoneticPr fontId="27"/>
  </si>
  <si>
    <t>木造住宅耐震改修助</t>
    <phoneticPr fontId="27"/>
  </si>
  <si>
    <t>事業国庫補助金</t>
    <phoneticPr fontId="27"/>
  </si>
  <si>
    <t>通学路内危険ブ</t>
    <phoneticPr fontId="27"/>
  </si>
  <si>
    <t>ロック塀除却等事</t>
    <phoneticPr fontId="27"/>
  </si>
  <si>
    <t>スクールゾーン内危</t>
    <phoneticPr fontId="27"/>
  </si>
  <si>
    <t>険ブロック塀等除却</t>
    <phoneticPr fontId="27"/>
  </si>
  <si>
    <t>木造住宅耐震診断</t>
    <phoneticPr fontId="27"/>
  </si>
  <si>
    <t>事助成事業県補助金</t>
    <phoneticPr fontId="27"/>
  </si>
  <si>
    <t>木造住宅耐震改修工</t>
    <phoneticPr fontId="27"/>
  </si>
  <si>
    <t>道路整備事業債</t>
  </si>
  <si>
    <t>交通安全対策事業</t>
    <phoneticPr fontId="27"/>
  </si>
  <si>
    <t>（通学路緊急対策）</t>
    <phoneticPr fontId="27"/>
  </si>
  <si>
    <t>道路長寿命化事業債</t>
    <phoneticPr fontId="27"/>
  </si>
  <si>
    <t>路電気料</t>
    <phoneticPr fontId="27"/>
  </si>
  <si>
    <t>青根７号線消雪道</t>
    <phoneticPr fontId="27"/>
  </si>
  <si>
    <t>道路メンテナンス</t>
    <phoneticPr fontId="27"/>
  </si>
  <si>
    <t>橋梁整備事業債</t>
  </si>
  <si>
    <t>河川堤防除草</t>
    <phoneticPr fontId="27"/>
  </si>
  <si>
    <t>現年度基本使用料</t>
  </si>
  <si>
    <t>公営住宅整備事業</t>
    <phoneticPr fontId="27"/>
  </si>
  <si>
    <t>町営住宅建設事業債</t>
    <phoneticPr fontId="27"/>
  </si>
  <si>
    <t>防火貯水槽整備</t>
    <phoneticPr fontId="27"/>
  </si>
  <si>
    <t>消防自動車購入</t>
    <phoneticPr fontId="27"/>
  </si>
  <si>
    <t>日本体育・学校健</t>
    <phoneticPr fontId="27"/>
  </si>
  <si>
    <t>康センター保護者</t>
    <phoneticPr fontId="27"/>
  </si>
  <si>
    <t>ケアハウス運営支</t>
    <phoneticPr fontId="27"/>
  </si>
  <si>
    <t>援補助金</t>
    <phoneticPr fontId="27"/>
  </si>
  <si>
    <t>スクールソーシャル</t>
    <phoneticPr fontId="27"/>
  </si>
  <si>
    <t>ワーカー活用事業</t>
    <phoneticPr fontId="27"/>
  </si>
  <si>
    <t>へき地児童生徒援</t>
    <phoneticPr fontId="27"/>
  </si>
  <si>
    <t>助費国庫補助金</t>
    <phoneticPr fontId="27"/>
  </si>
  <si>
    <t>小学校施設長寿命</t>
    <phoneticPr fontId="27"/>
  </si>
  <si>
    <t>化事業債</t>
    <phoneticPr fontId="27"/>
  </si>
  <si>
    <t>特別支援就学奨励</t>
    <phoneticPr fontId="27"/>
  </si>
  <si>
    <t>（小学校）</t>
    <phoneticPr fontId="27"/>
  </si>
  <si>
    <t>公立学校情報機器</t>
    <phoneticPr fontId="27"/>
  </si>
  <si>
    <t>整備費補助金</t>
    <phoneticPr fontId="27"/>
  </si>
  <si>
    <t>宮城県原子力・エ</t>
    <phoneticPr fontId="27"/>
  </si>
  <si>
    <t>ネルギー教育支援</t>
    <phoneticPr fontId="27"/>
  </si>
  <si>
    <t>事業補助金</t>
    <phoneticPr fontId="27"/>
  </si>
  <si>
    <t>公衆電話使用料</t>
    <phoneticPr fontId="27"/>
  </si>
  <si>
    <t>（中学校）</t>
    <phoneticPr fontId="27"/>
  </si>
  <si>
    <t>中学校施設長寿命</t>
    <phoneticPr fontId="27"/>
  </si>
  <si>
    <t>理科教育振興費</t>
    <phoneticPr fontId="27"/>
  </si>
  <si>
    <t>こども園利用料</t>
    <phoneticPr fontId="27"/>
  </si>
  <si>
    <t>（長期・現年度分）</t>
    <phoneticPr fontId="27"/>
  </si>
  <si>
    <t>預かり保育料</t>
    <phoneticPr fontId="27"/>
  </si>
  <si>
    <t>（こども園・現年度分）</t>
    <phoneticPr fontId="27"/>
  </si>
  <si>
    <t>子どものための教</t>
    <phoneticPr fontId="27"/>
  </si>
  <si>
    <t>育・保育事業費国</t>
    <phoneticPr fontId="27"/>
  </si>
  <si>
    <t>庫補助金</t>
    <phoneticPr fontId="27"/>
  </si>
  <si>
    <t>子育てのための施設</t>
    <phoneticPr fontId="27"/>
  </si>
  <si>
    <t>等利用給付交付金　</t>
    <phoneticPr fontId="27"/>
  </si>
  <si>
    <t>電源立地地域対策</t>
    <phoneticPr fontId="27"/>
  </si>
  <si>
    <t>育・保育事業費県</t>
    <phoneticPr fontId="27"/>
  </si>
  <si>
    <t>幼稚園給食納入金</t>
    <phoneticPr fontId="27"/>
  </si>
  <si>
    <t>（幼稚園・現年度分）</t>
    <phoneticPr fontId="27"/>
  </si>
  <si>
    <t>（職員・現年度分）</t>
    <phoneticPr fontId="27"/>
  </si>
  <si>
    <t>（支援センター・現年分）</t>
    <phoneticPr fontId="27"/>
  </si>
  <si>
    <t>児童教室使用料</t>
    <phoneticPr fontId="27"/>
  </si>
  <si>
    <t>（現年度分）</t>
    <phoneticPr fontId="27"/>
  </si>
  <si>
    <t>児童教室利用実費</t>
    <phoneticPr fontId="27"/>
  </si>
  <si>
    <t>サマーキャンプ参加料</t>
  </si>
  <si>
    <t>農業競争力強化基盤</t>
    <phoneticPr fontId="27"/>
  </si>
  <si>
    <t>整備事業に伴う文化</t>
    <phoneticPr fontId="27"/>
  </si>
  <si>
    <t>財発掘調査委託金　</t>
    <phoneticPr fontId="27"/>
  </si>
  <si>
    <t>公民館使用料</t>
  </si>
  <si>
    <t>（公民館・分館）</t>
    <phoneticPr fontId="27"/>
  </si>
  <si>
    <t>各種教室・講座参加料</t>
    <phoneticPr fontId="27"/>
  </si>
  <si>
    <t>公民館分館使用料</t>
  </si>
  <si>
    <t>スポーツ振興くじ助成金</t>
  </si>
  <si>
    <t>体育館使用料</t>
  </si>
  <si>
    <t>プール使用料</t>
  </si>
  <si>
    <t>総合グランド使用料</t>
  </si>
  <si>
    <t>ナイター照明使用料</t>
  </si>
  <si>
    <t>多目的コート使用料</t>
  </si>
  <si>
    <t>多目的コートナイター</t>
    <phoneticPr fontId="27"/>
  </si>
  <si>
    <t>学校体育施設使用料</t>
    <phoneticPr fontId="27"/>
  </si>
  <si>
    <t>照明使用料　　　　　　</t>
    <phoneticPr fontId="27"/>
  </si>
  <si>
    <t>（海洋センター）</t>
    <phoneticPr fontId="27"/>
  </si>
  <si>
    <t>学校給食納入金</t>
    <phoneticPr fontId="27"/>
  </si>
  <si>
    <t>前川小学校閉校に伴う繰上償還金（空調設備分）14,550千円</t>
    <phoneticPr fontId="27"/>
  </si>
  <si>
    <t>R2緊急自然災害対策債13,500千円</t>
    <phoneticPr fontId="27"/>
  </si>
  <si>
    <t>令和３年度借入予定額に係る利子相当額（内訳）</t>
    <phoneticPr fontId="27"/>
  </si>
  <si>
    <t xml:space="preserve"> ＋前川小学校閉校に伴う繰上償還利子補償（空調設備分）412千円</t>
    <phoneticPr fontId="27"/>
  </si>
  <si>
    <t xml:space="preserve">　 500,000,000円×0.0051÷12ヵ月＋想定外分37,500円 </t>
    <phoneticPr fontId="27"/>
  </si>
  <si>
    <t xml:space="preserve"> +R3公共事業等債（道路・農業)千円（10年償還・利率0.005％)</t>
    <phoneticPr fontId="27"/>
  </si>
  <si>
    <t xml:space="preserve"> +R3同意債発行見込額：臨財債154,436千円（20年償還・利率0.005％）</t>
    <phoneticPr fontId="27"/>
  </si>
  <si>
    <t xml:space="preserve"> +R2公共事業債34,300千円（10年償還・利率0.05％）</t>
    <phoneticPr fontId="27"/>
  </si>
  <si>
    <t xml:space="preserve"> +R2辺地債2,800千円（10年償還・利率0.05％）</t>
    <phoneticPr fontId="27"/>
  </si>
  <si>
    <t xml:space="preserve"> +R3補助災害復旧(福祉）1,700千円（10年償還・利率0.05％）</t>
    <phoneticPr fontId="27"/>
  </si>
  <si>
    <t xml:space="preserve"> +R3単独災害復旧事業債(役場他）10,300千円（10年償還・利率0.05％）</t>
    <phoneticPr fontId="27"/>
  </si>
  <si>
    <t xml:space="preserve"> +R3町営住宅建設事業債22,600千円（10年償還・利率1％）</t>
    <phoneticPr fontId="27"/>
  </si>
  <si>
    <t xml:space="preserve"> +R3同意辺地債（笹谷辺地）32,400千円（10年償還・利率0.005％）</t>
    <phoneticPr fontId="27"/>
  </si>
  <si>
    <t xml:space="preserve"> +R3緊急防災減災事業債28,500千円（10年償還・利率0.1％）</t>
    <phoneticPr fontId="27"/>
  </si>
  <si>
    <t xml:space="preserve"> +R3公共施設等適正管理推進事業債44,600千円(10年償還・利率0.2％)</t>
    <phoneticPr fontId="27"/>
  </si>
  <si>
    <t xml:space="preserve"> +R2緊急自然災害対策債（農林）13,500千円（10年償還・利率0.03％)</t>
    <phoneticPr fontId="27"/>
  </si>
  <si>
    <t xml:space="preserve"> +R2公営住宅建設事業19,800千円（10年償還・利率1％)</t>
    <phoneticPr fontId="27"/>
  </si>
  <si>
    <t>温泉事業特別会計（歳出）</t>
    <rPh sb="0" eb="2">
      <t>オンセン</t>
    </rPh>
    <rPh sb="2" eb="4">
      <t>ジギョウ</t>
    </rPh>
    <rPh sb="4" eb="6">
      <t>トクベツ</t>
    </rPh>
    <rPh sb="6" eb="8">
      <t>カイケイ</t>
    </rPh>
    <rPh sb="9" eb="11">
      <t>サイシュツ</t>
    </rPh>
    <phoneticPr fontId="21"/>
  </si>
  <si>
    <t>温泉管理費</t>
  </si>
  <si>
    <t>温泉管理費</t>
    <phoneticPr fontId="21"/>
  </si>
  <si>
    <t>温泉維持費</t>
  </si>
  <si>
    <t>温泉審議委員報酬</t>
  </si>
  <si>
    <t xml:space="preserve">審議委員報酬 4,200円×7人 </t>
  </si>
  <si>
    <t>温泉事業基金利子</t>
  </si>
  <si>
    <t xml:space="preserve">職員扶養手当 15,000円×6ヵ月 </t>
  </si>
  <si>
    <t xml:space="preserve">職員通勤手当 2,000円×6ヵ月 </t>
  </si>
  <si>
    <t xml:space="preserve">職員時間外勤務手当 2,300円×34h </t>
  </si>
  <si>
    <t>事務用消耗品代</t>
  </si>
  <si>
    <t xml:space="preserve">公用車ガソリン代     月平均120L×165円×6ヵ月 </t>
  </si>
  <si>
    <t>審議会等</t>
  </si>
  <si>
    <t>公用車車検整備料及び修繕料(軽トラ)</t>
  </si>
  <si>
    <t xml:space="preserve">温泉管理所電話料   月平均3,200円×12ヵ月 </t>
  </si>
  <si>
    <t>車検代行手数料(軽トラ)</t>
  </si>
  <si>
    <t>温泉管理所建物共済（ボイラー室）</t>
  </si>
  <si>
    <t>自動車借上料等</t>
  </si>
  <si>
    <t>温泉協会負担金</t>
  </si>
  <si>
    <t>会議参加負担金</t>
  </si>
  <si>
    <t>自動車重量税(軽トラ)</t>
  </si>
  <si>
    <t>消費税納入金</t>
  </si>
  <si>
    <t>消費税納入金　仮受見込額－仮払見込額</t>
  </si>
  <si>
    <t>温泉施設費</t>
    <phoneticPr fontId="21"/>
  </si>
  <si>
    <t>温泉施設費</t>
  </si>
  <si>
    <t>温泉事業基金繰入金</t>
  </si>
  <si>
    <t>施設維持管理用消耗品代</t>
  </si>
  <si>
    <t xml:space="preserve">電気料   月平均320,000円×12ヵ月 </t>
  </si>
  <si>
    <t xml:space="preserve">下水道使用料  1,474円×12ヵ月 </t>
  </si>
  <si>
    <t>温泉施設設備修繕代</t>
  </si>
  <si>
    <t>電気保安管理業務委託料</t>
  </si>
  <si>
    <t xml:space="preserve">レジオネラ水質検査 10,450円×5回 </t>
  </si>
  <si>
    <t>引湯管埋設用地賃借料</t>
  </si>
  <si>
    <t>送湯ポンプ更新</t>
  </si>
  <si>
    <t>蔵王の湯送湯ポンプ修繕工事</t>
  </si>
  <si>
    <t>維持補修用材料代</t>
  </si>
  <si>
    <t>温泉事業特別会計（歳出）合計</t>
    <rPh sb="10" eb="11">
      <t>シュツ</t>
    </rPh>
    <phoneticPr fontId="27"/>
  </si>
  <si>
    <t>公共下水道事業特別会計（歳出）</t>
    <rPh sb="13" eb="14">
      <t>デ</t>
    </rPh>
    <phoneticPr fontId="21"/>
  </si>
  <si>
    <t>（単位：千円）</t>
    <phoneticPr fontId="21"/>
  </si>
  <si>
    <t>公共下水道費</t>
  </si>
  <si>
    <t>下水道管理費</t>
    <phoneticPr fontId="21"/>
  </si>
  <si>
    <t>公共下水道費</t>
    <phoneticPr fontId="21"/>
  </si>
  <si>
    <t>下水道管理費</t>
  </si>
  <si>
    <t>下水道総務費</t>
    <phoneticPr fontId="21"/>
  </si>
  <si>
    <t>建設水道課</t>
    <phoneticPr fontId="21"/>
  </si>
  <si>
    <t>下水道総務費</t>
  </si>
  <si>
    <t>下水道使用料</t>
    <phoneticPr fontId="42"/>
  </si>
  <si>
    <t>下水道審議委員日額報酬</t>
  </si>
  <si>
    <t>下水道審議会委員報酬　4,200円×10人×2回</t>
  </si>
  <si>
    <t>督促手数料</t>
    <phoneticPr fontId="42"/>
  </si>
  <si>
    <t>受益者負担金</t>
    <phoneticPr fontId="42"/>
  </si>
  <si>
    <t>職員給料（業務割合により人件費算定）</t>
  </si>
  <si>
    <t>　下水道係員 1人（主事）＋水道係員 1人（主事）×1/2</t>
  </si>
  <si>
    <t>歳計現金利子収入</t>
  </si>
  <si>
    <t>職員1人</t>
  </si>
  <si>
    <t>下水道事業</t>
    <phoneticPr fontId="42"/>
  </si>
  <si>
    <t>一般事業債</t>
    <phoneticPr fontId="42"/>
  </si>
  <si>
    <t>職員時間外勤務手当 (1,960円＋2,832円)×100 h/年</t>
    <phoneticPr fontId="42"/>
  </si>
  <si>
    <t>事務用ファイル・表紙代等</t>
  </si>
  <si>
    <t>下水道審議会、各種会議の際</t>
  </si>
  <si>
    <t xml:space="preserve">切手代　 2,000円×12ヵ月 </t>
  </si>
  <si>
    <t>下水道賠償責任保険(管渠 ・処理場、ポンプ場)</t>
  </si>
  <si>
    <t xml:space="preserve">　管渠  76km×400円 </t>
  </si>
  <si>
    <t xml:space="preserve">　処理場・ポンプ場 24,408㎡×0.40円 </t>
  </si>
  <si>
    <t xml:space="preserve">下水道料収納業務 令和4年度見込年間件数  25,100件×242円 </t>
  </si>
  <si>
    <t>公共下水道事業地方公営企業法適用移行業務委託</t>
  </si>
  <si>
    <t>自動車借上げ料（職員等出張の際）</t>
  </si>
  <si>
    <t>下水道協会負担金</t>
  </si>
  <si>
    <t>全国町村下水道推進(協)宮城県支部</t>
  </si>
  <si>
    <t>日本下水道協会会費</t>
  </si>
  <si>
    <t xml:space="preserve">納税組合：下水道使用料取り扱い助成金　 450件×80円×12ヵ月 </t>
  </si>
  <si>
    <t>低地区排水設備設置助成金(1ヵ所)</t>
  </si>
  <si>
    <t>使用料還付金</t>
  </si>
  <si>
    <t>令和4年度分消費税地方消費税納付見込額</t>
  </si>
  <si>
    <t>管渠管理費</t>
    <phoneticPr fontId="21"/>
  </si>
  <si>
    <t>管渠管理費</t>
  </si>
  <si>
    <t>包括民間委託経費算入外分町負担維持管理用消耗品</t>
  </si>
  <si>
    <t xml:space="preserve">公用車ガソリン代　 500L×165円 </t>
  </si>
  <si>
    <t>電気料金</t>
  </si>
  <si>
    <t xml:space="preserve">　町内マンホールポンプ場(12ヵ所)　 156,000円×12ヵ月 </t>
  </si>
  <si>
    <t>水道料金→包括的民間委託へ経費算入</t>
  </si>
  <si>
    <t>低地区ポンプ場、マンホールポンプ場設備緊急修繕費</t>
  </si>
  <si>
    <t>電話料金（町内ポンプ場異常通報システム用）</t>
  </si>
  <si>
    <t>下水道台帳管理システム年間保守業務</t>
  </si>
  <si>
    <t xml:space="preserve">支倉台ポンプ場清掃委託 103,400円×2回 </t>
  </si>
  <si>
    <t xml:space="preserve">公園ポンプ場清掃委託 228,800円×3回 </t>
  </si>
  <si>
    <t xml:space="preserve">小野低地区ポンプ場清掃委託 94,600円×3回 </t>
  </si>
  <si>
    <t xml:space="preserve">碁石低地区ポンプ場清掃委託 82,500円×2回 </t>
  </si>
  <si>
    <t xml:space="preserve">新町低地区ポンプ場清掃委託 82,500円×2回 </t>
  </si>
  <si>
    <t xml:space="preserve">河原前低地区ポンプ場清掃委託 82,500円×2回 </t>
  </si>
  <si>
    <t xml:space="preserve">七曲山低地区ポンプ場清掃委託 82,500円×2回 </t>
  </si>
  <si>
    <t xml:space="preserve">古関低地区ポンプ場清掃業務 82,500円×2回 </t>
  </si>
  <si>
    <t xml:space="preserve">前坂低地区ポンプ場清掃委託 82,500円×2回 </t>
  </si>
  <si>
    <t xml:space="preserve">川窪低地区ポンプ場清掃委託 82,500円×2回 </t>
  </si>
  <si>
    <t xml:space="preserve">青根低地区ポンプ場清掃委託 82,500円×2回 </t>
  </si>
  <si>
    <t xml:space="preserve">川窪伏越し清掃委託 108,900円×2回 </t>
  </si>
  <si>
    <t>(自家用電気工作物保安管理業務委託)</t>
  </si>
  <si>
    <t>　古関マンホールポンプ場：自家発電機</t>
  </si>
  <si>
    <t>管渠維持補修工事費</t>
  </si>
  <si>
    <t>　道路表層部補修及びマンホール段差調整工事</t>
  </si>
  <si>
    <t>公共汚水マス新設工事　2ヵ所</t>
  </si>
  <si>
    <t>公園ポンプ場現場盤更新工事</t>
  </si>
  <si>
    <t>ポンプ場管理費</t>
    <phoneticPr fontId="21"/>
  </si>
  <si>
    <t>ポンプ場管理費</t>
  </si>
  <si>
    <t>包括民間委託算入外分町負担消耗品</t>
  </si>
  <si>
    <t>(停電時自家発電燃料代)</t>
  </si>
  <si>
    <t xml:space="preserve">　大針中継ポンプ場(A重油) 24hr×100L×100円 </t>
  </si>
  <si>
    <t xml:space="preserve">　北川中継ポンプ場(軽油) 24hr×20L×149円 </t>
  </si>
  <si>
    <t>(電気料金)</t>
  </si>
  <si>
    <t>　大針中継ポンプ場・北川中継ポンプ場</t>
  </si>
  <si>
    <t xml:space="preserve">　月額平均　 480,000円×12ヵ月 </t>
  </si>
  <si>
    <t>機械・電気設備緊急修繕費</t>
  </si>
  <si>
    <t>大針中継ポンプ場(町村有建物災害共済保険料)</t>
  </si>
  <si>
    <t>北川中継ポンプ場(町村有建物災害共済保険料)</t>
  </si>
  <si>
    <t>(し渣・沈砂処分業務委託)</t>
  </si>
  <si>
    <t>大針・北川ポンプ場のし渣沈砂運搬処分業務委託料</t>
  </si>
  <si>
    <t>　し渣・沈砂発生量　コンテナ 2台／月　1回当たり　0.2ｔ</t>
  </si>
  <si>
    <t>　　輸送・運搬・処分費　99,000円／ｔ</t>
  </si>
  <si>
    <t xml:space="preserve">　 99,000×0.2ｔ×2回×12月 </t>
  </si>
  <si>
    <t>(ポンプ井(中継槽)清掃業務委託)</t>
  </si>
  <si>
    <t>　着水井、沈砂池、ポンプ井の清掃を行い汚水ポンプ、圧送管保全のた</t>
  </si>
  <si>
    <t>　め実施するもの。</t>
  </si>
  <si>
    <t xml:space="preserve">　大針中継ポンプ場　　 清掃回数2回×759,000円 </t>
  </si>
  <si>
    <t xml:space="preserve">　北川中継ポンプ場　　 清掃回数3回×220,000円 </t>
  </si>
  <si>
    <t>　大針中継ポンプ場：自家発電機　</t>
  </si>
  <si>
    <t>　北川中継ポンプ場：自家発電機　　</t>
  </si>
  <si>
    <t>大針中継ポンプ場№1流入ゲート扉体更新工事</t>
  </si>
  <si>
    <t>浄化センター管理費</t>
    <phoneticPr fontId="21"/>
  </si>
  <si>
    <t>浄化センター管理費</t>
  </si>
  <si>
    <t>包括的民間委託算入外分町負担消耗品</t>
  </si>
  <si>
    <t>・釜房環境浄化センター・青根浄化センター</t>
  </si>
  <si>
    <t xml:space="preserve">　月額平均 852,000円×12ヵ月 </t>
  </si>
  <si>
    <t>緊急時各種機器修繕料</t>
  </si>
  <si>
    <t>電話料金（浄化センター異常通報システム用）</t>
  </si>
  <si>
    <t>・釜房環境浄化センター</t>
  </si>
  <si>
    <t>　活性汚泥搬入(水質悪化時に伴う非常時対策)</t>
  </si>
  <si>
    <t>　　投入汚泥搬入　 50ｔ×3,300円 (1ｔ当り)</t>
  </si>
  <si>
    <t>　町村有建物災害災害保険料</t>
  </si>
  <si>
    <t>・青根センター</t>
  </si>
  <si>
    <t>釜房環境浄化センター</t>
  </si>
  <si>
    <t>　・脱水ケーキ運搬　年間汚泥発生量（見込み）820t　</t>
  </si>
  <si>
    <t>　　820t/3.0t（1回当たり搬出量）×25,300円≒6,915,000円</t>
  </si>
  <si>
    <t>　・脱水ケーキ処理費</t>
  </si>
  <si>
    <t xml:space="preserve">　　 820t×14,300円 </t>
  </si>
  <si>
    <t>　・し渣、沈渣処分　発生量（見込み）0.6t/月×12ヵ月＝7.2t</t>
  </si>
  <si>
    <t>　　 7.2t×99,000円 （運搬・処分）</t>
  </si>
  <si>
    <t xml:space="preserve">　沈砂池・処理水槽清掃業務委託　 清掃回数3回×273,900円 </t>
  </si>
  <si>
    <t>　受水槽清掃業務委託　一式</t>
  </si>
  <si>
    <t>・青根浄化センター</t>
  </si>
  <si>
    <t xml:space="preserve">　汚泥運搬業務委託　 40m3×4,950円×2回 </t>
  </si>
  <si>
    <t xml:space="preserve">　沈砂池、塩素接触槽清掃業務委託　 清掃回数2回×206,800円 </t>
  </si>
  <si>
    <t>・川崎町下水道施設運転管理業務委託</t>
  </si>
  <si>
    <t>　包括的民間委託（R4～R6)町負担経費の一部を委託費へ参入</t>
  </si>
  <si>
    <t>　　業務委託費（1年分） 63,778,000円</t>
  </si>
  <si>
    <t>　釜房環境浄化センター、青根浄化センター</t>
  </si>
  <si>
    <t>　大針中継ポンプ場、北川中継ポンプ場、公園ポンプ場</t>
  </si>
  <si>
    <t>　低地区マンホールポンプ場 11ヵ所、伏越し部沈砂池設備 1ヵ所</t>
  </si>
  <si>
    <t>　・施設保守点検、運転操作・監視、水質試験、事務、日直</t>
  </si>
  <si>
    <t>　・消防設備保守点検、遠方監視装置システム保守点検</t>
  </si>
  <si>
    <t>　・管路施設調査・点検、薬品管理、清掃管理</t>
  </si>
  <si>
    <t>（自家用電気工作物保安管理業務：自家発電機）</t>
  </si>
  <si>
    <t xml:space="preserve">　自家発電機リース料（停電非常時対応）　 1回×220,000円 </t>
  </si>
  <si>
    <t>釜房環境浄化センター汚泥造粒調質装置更新工事</t>
  </si>
  <si>
    <t>釜房環境浄化センター№2汚泥脱水機ベルトコンベア更新工事</t>
  </si>
  <si>
    <t>施設用原材料</t>
  </si>
  <si>
    <t>下水道事業費</t>
    <phoneticPr fontId="21"/>
  </si>
  <si>
    <t>下水道事業費</t>
  </si>
  <si>
    <t>下水道建設費</t>
    <phoneticPr fontId="21"/>
  </si>
  <si>
    <t>下水道建設費</t>
  </si>
  <si>
    <t>現年度分</t>
    <phoneticPr fontId="42"/>
  </si>
  <si>
    <t xml:space="preserve">普通旅費　　 1,800円×2人×4回 </t>
  </si>
  <si>
    <t>滞納繰越分</t>
    <phoneticPr fontId="42"/>
  </si>
  <si>
    <t>事務消耗品等　50,000円</t>
  </si>
  <si>
    <t xml:space="preserve">公用車ガソリン代 500L×165円 </t>
  </si>
  <si>
    <t>一般事業分</t>
    <phoneticPr fontId="42"/>
  </si>
  <si>
    <t>国庫補助金</t>
    <phoneticPr fontId="42"/>
  </si>
  <si>
    <t>郵便料</t>
  </si>
  <si>
    <t>県補助金</t>
    <phoneticPr fontId="42"/>
  </si>
  <si>
    <t>釜房環境浄化センター受変電設備更新工事施工監理業務委託</t>
  </si>
  <si>
    <t>釜房環境浄化センター等機械・電気設備更新工事実施設計業務委託</t>
  </si>
  <si>
    <t>高速料等</t>
  </si>
  <si>
    <t>工事費積算システム借上料</t>
  </si>
  <si>
    <t>社会資本総合整備事業</t>
  </si>
  <si>
    <t>　釜房環境浄化センター受変電設備更新工事</t>
  </si>
  <si>
    <t>下水道事業企業債</t>
    <phoneticPr fontId="42"/>
  </si>
  <si>
    <t>長期債元金償還金（R2以前起債分）</t>
  </si>
  <si>
    <t>元利繰入金</t>
    <phoneticPr fontId="42"/>
  </si>
  <si>
    <t>　　　 〃 　　　（R3起債予定分）</t>
  </si>
  <si>
    <t>長期債利子償還金（R2以前起債分）</t>
  </si>
  <si>
    <t>緊急かつ突発的な経費発生時の対応予算として計上</t>
  </si>
  <si>
    <t>公共下水道事業特別会計（歳出）合計</t>
  </si>
  <si>
    <t>一般会計（歳入）</t>
    <rPh sb="0" eb="2">
      <t>イッパン</t>
    </rPh>
    <rPh sb="2" eb="4">
      <t>カイケイ</t>
    </rPh>
    <rPh sb="5" eb="7">
      <t>サイニュウ</t>
    </rPh>
    <phoneticPr fontId="21"/>
  </si>
  <si>
    <t>本年度</t>
  </si>
  <si>
    <t>前年度</t>
  </si>
  <si>
    <t>充当先事業</t>
    <rPh sb="0" eb="2">
      <t>ジュウトウ</t>
    </rPh>
    <rPh sb="2" eb="3">
      <t>サキ</t>
    </rPh>
    <rPh sb="3" eb="5">
      <t>ジギョウ</t>
    </rPh>
    <phoneticPr fontId="21"/>
  </si>
  <si>
    <t>充当額</t>
  </si>
  <si>
    <t>町税</t>
  </si>
  <si>
    <t>町民税</t>
  </si>
  <si>
    <t>個人</t>
  </si>
  <si>
    <t>現年度課税分</t>
  </si>
  <si>
    <t>均等割　15,225,000円×収納率96.0％</t>
  </si>
  <si>
    <t>所得割　254,308,000円×収納率96.0％</t>
    <phoneticPr fontId="19"/>
  </si>
  <si>
    <t>滞納繰越分</t>
  </si>
  <si>
    <t>滞納繰越額　24,505,000円×収納率20％</t>
  </si>
  <si>
    <t>法人</t>
  </si>
  <si>
    <t xml:space="preserve">均等割　 21,190,000円×収納率98％ </t>
  </si>
  <si>
    <t xml:space="preserve">税割　　 19,000,000円×収納率98％ </t>
  </si>
  <si>
    <t>滞納繰越額　100,000円×収納率50％</t>
  </si>
  <si>
    <t>固定資産税</t>
  </si>
  <si>
    <t>純固定資産税</t>
  </si>
  <si>
    <t xml:space="preserve">土地収入見込額　 130,763,300円×収納率97.5％ </t>
  </si>
  <si>
    <t xml:space="preserve">家屋収入見込額　 237,320,800円×収納率97.5％ </t>
  </si>
  <si>
    <t xml:space="preserve">償却資産収入見込額　 132,596,500円×収納率97.5％ </t>
    <rPh sb="22" eb="23">
      <t>エン</t>
    </rPh>
    <phoneticPr fontId="19"/>
  </si>
  <si>
    <t>滞納繰越額　22,893,000円×収納率27.0％</t>
  </si>
  <si>
    <t>国有資産等所在市町村交付金及び納付金</t>
  </si>
  <si>
    <t>東北地方建設局</t>
  </si>
  <si>
    <t>東北森林管理局</t>
    <phoneticPr fontId="19"/>
  </si>
  <si>
    <t>仙台市水道局</t>
    <phoneticPr fontId="19"/>
  </si>
  <si>
    <t>軽自動車税</t>
  </si>
  <si>
    <t>軽自動車税（種別割）</t>
  </si>
  <si>
    <t xml:space="preserve">50cc　 224台×2,000円×収納率97％ </t>
  </si>
  <si>
    <t xml:space="preserve">90cc　 35台×2,000円×収納率97％ </t>
  </si>
  <si>
    <t xml:space="preserve">125cc　 51台×2,400円×収納率97％ </t>
  </si>
  <si>
    <t xml:space="preserve">ミニカー　 21台×3,700円×収納率97％ </t>
  </si>
  <si>
    <t xml:space="preserve">小型特殊　 50台×5,900円×収納率97％ </t>
  </si>
  <si>
    <t xml:space="preserve">農耕作業車　 563台×2,400円×収納率97％ </t>
  </si>
  <si>
    <t xml:space="preserve">軽二輪車　 114台×3,600円×収納率97％ </t>
  </si>
  <si>
    <t xml:space="preserve">二輪小型　 156台×6,000円×収納率97％ </t>
  </si>
  <si>
    <t xml:space="preserve">軽三輪車　 1台×4,600円×収納率100.0％ </t>
  </si>
  <si>
    <t xml:space="preserve">軽四輪貨物自動車　旧（自家用）　 437台×4,000円×収納率97％ </t>
  </si>
  <si>
    <t xml:space="preserve">軽四輪貨物自動車　標（自家用）　 311台×5,000円×収納率97％ </t>
  </si>
  <si>
    <t xml:space="preserve">軽四輪貨物自動車　重（自家用）　 505台×6,000円×収納率97％ </t>
  </si>
  <si>
    <t xml:space="preserve">軽四輪貨物自動車（自家用）25％軽減　 1台×3,800円×収納率100％ </t>
  </si>
  <si>
    <t xml:space="preserve">軽四輪貨物自動車　営・旧　 9台×3,000円×収納率97％ </t>
  </si>
  <si>
    <t xml:space="preserve">軽四輪貨物自動車　営・標　 8台×3,800円×収納率97％ </t>
  </si>
  <si>
    <t xml:space="preserve">軽四輪貨物自動車　営・重　 13台×4,500円×収納率97％ </t>
  </si>
  <si>
    <t xml:space="preserve">軽四輪乗用自動車　旧（自家用）　 1077台×7,200円×収納率97％ </t>
  </si>
  <si>
    <t xml:space="preserve">軽四輪乗用自動車　旧（自家用）　 737台×10,800円×収納率97％ </t>
  </si>
  <si>
    <t xml:space="preserve">軽四輪乗用自動車　重（自家用）　 550台×12,900円×収納率97％ </t>
  </si>
  <si>
    <t xml:space="preserve">軽四輪乗用自動車（自家用）50％軽減　 13台×5,400円×収納率97％ </t>
  </si>
  <si>
    <t xml:space="preserve">軽四輪乗用自動車（自家用）25％軽減　 43台×8,100円×収納率97％ </t>
  </si>
  <si>
    <t xml:space="preserve">滞納繰越額　 1,530,000円×収納率38％ </t>
  </si>
  <si>
    <t>環境性能割</t>
  </si>
  <si>
    <t>現年課税分</t>
  </si>
  <si>
    <t>環境性能割　</t>
  </si>
  <si>
    <t>町たばこ税</t>
  </si>
  <si>
    <t>普通たばこ(見込本数9,500,000本×6,552円×売上率97％）</t>
  </si>
  <si>
    <t>3級品たばこ（見込本数450,000本×6,552円×売上率97％）</t>
    <phoneticPr fontId="19"/>
  </si>
  <si>
    <t>入湯税</t>
  </si>
  <si>
    <t xml:space="preserve">宿泊分　 150円×13,000人 </t>
  </si>
  <si>
    <t>日帰り分 100円×2,500人</t>
  </si>
  <si>
    <t>滞納繰越見込額　600,000円×収納率50％</t>
  </si>
  <si>
    <t>地方譲与税</t>
  </si>
  <si>
    <t>地方揮発油譲与税</t>
  </si>
  <si>
    <t>地方揮発油税（国税）の徴収金を財源。市町村へ42/100を譲与。</t>
  </si>
  <si>
    <t>町道の延長及び面積による（6･11･3月交付）。</t>
    <phoneticPr fontId="19"/>
  </si>
  <si>
    <t>R3交付見込額ベース　11,214千円</t>
    <phoneticPr fontId="19"/>
  </si>
  <si>
    <t>自動車重量譲与税</t>
  </si>
  <si>
    <t>自動車重量税収の407/1000</t>
  </si>
  <si>
    <t>町道の延長及び面積による（6・11・3月交付）</t>
    <phoneticPr fontId="19"/>
  </si>
  <si>
    <t>R3交付見込額　40,416千円</t>
    <phoneticPr fontId="19"/>
  </si>
  <si>
    <t>森林環境譲与税</t>
  </si>
  <si>
    <t>私有林人工林面積及び林業就業者、国勢調査人口により配分</t>
  </si>
  <si>
    <t>R3交付実績見込み額を採用</t>
    <phoneticPr fontId="19"/>
  </si>
  <si>
    <t>利子割交付金</t>
  </si>
  <si>
    <t>県税税率＝支払利息×5％</t>
  </si>
  <si>
    <t>県民税利子割の3/5（8・12・3月交付）</t>
    <phoneticPr fontId="19"/>
  </si>
  <si>
    <t>R3交付見込み額（県試算額）　278千円採用</t>
    <phoneticPr fontId="19"/>
  </si>
  <si>
    <t>配当割交付金</t>
  </si>
  <si>
    <t>上場株式等の配当課税の2/3。市町村の県民税額で按分</t>
  </si>
  <si>
    <t>R3交付見込み額（県試算額）　1,751千円</t>
    <phoneticPr fontId="19"/>
  </si>
  <si>
    <t>株式等譲渡所得割交付金</t>
  </si>
  <si>
    <t>源泉された株式等譲渡所得割の2/3。市町村の県民税額で按分。</t>
  </si>
  <si>
    <t>R3交付見込み額（県試算額）　1,985千円採用</t>
    <phoneticPr fontId="19"/>
  </si>
  <si>
    <t>法人事業税交付金</t>
  </si>
  <si>
    <t>法人事業税額の県総額を按分</t>
  </si>
  <si>
    <t>R3交付見込み額（県試算額）を採用</t>
    <phoneticPr fontId="19"/>
  </si>
  <si>
    <t>地方消費税交付金</t>
  </si>
  <si>
    <t>消費税の2.2％の1/2。人口による（5・8・11・2月交付）</t>
    <phoneticPr fontId="19"/>
  </si>
  <si>
    <t>　R3決算見込み及び県試算額を考慮</t>
    <phoneticPr fontId="19"/>
  </si>
  <si>
    <t>　（一般財源分）92,907千円＋（社会保障分）116,430千円</t>
    <phoneticPr fontId="19"/>
  </si>
  <si>
    <t>ゴルフ場利用税交付金</t>
  </si>
  <si>
    <t>ゴルフ場利用税（県税）の7/10</t>
  </si>
  <si>
    <t>市町村のゴルフ場利用税額に応じる（8・12・3月交付）</t>
    <phoneticPr fontId="19"/>
  </si>
  <si>
    <t>R3決算見込額を考慮</t>
    <phoneticPr fontId="19"/>
  </si>
  <si>
    <t>参考）H30決算30,650千円・R1決算29,975千円・R2決算25,018千円</t>
    <phoneticPr fontId="19"/>
  </si>
  <si>
    <t>環境性能割交付金</t>
  </si>
  <si>
    <t>環境性能割交付金見込額</t>
  </si>
  <si>
    <t>地方特例交付金</t>
  </si>
  <si>
    <t>住宅借入等特別税額控除に係る減収分特例措置</t>
  </si>
  <si>
    <t>　減収補てん特例交付金（住宅借入等特別税額控除分）</t>
    <phoneticPr fontId="19"/>
  </si>
  <si>
    <t>新型コロナウイルス感染症対策地方税減収補填特別交付金</t>
  </si>
  <si>
    <t>新型コロナウイルス感染症対策地方税減収</t>
    <phoneticPr fontId="19"/>
  </si>
  <si>
    <t>補填特別交付金</t>
    <phoneticPr fontId="19"/>
  </si>
  <si>
    <t>地方交付税</t>
  </si>
  <si>
    <t>普通交付税</t>
  </si>
  <si>
    <t>前年度決定額ベースに地財計画等を考慮</t>
  </si>
  <si>
    <t>　参考）R3決定額2,329,886千円　臨財債振替額154,436千円</t>
    <phoneticPr fontId="19"/>
  </si>
  <si>
    <t>特別交付税</t>
  </si>
  <si>
    <t>基準財政需要額に捕捉されなかった特別の財政需用により交付</t>
  </si>
  <si>
    <t>　通年実績をベースに算定</t>
    <phoneticPr fontId="19"/>
  </si>
  <si>
    <t>　震災復興特別交付税分（復興特区の減収分・放射性物質処理分）</t>
    <phoneticPr fontId="19"/>
  </si>
  <si>
    <t>　参考）H30決算　303,207千円（H29比▲2.5％）</t>
    <phoneticPr fontId="19"/>
  </si>
  <si>
    <t>　　　　R1決算　340,643千円（H30比＋12.3％）※台風19号分含む</t>
    <phoneticPr fontId="19"/>
  </si>
  <si>
    <t>　　　　R2決算　323,166千円（R01比▲5.13％）</t>
    <phoneticPr fontId="19"/>
  </si>
  <si>
    <t>交通安全対策事業特別交付金</t>
  </si>
  <si>
    <t>交通安全対策事業特別交付金見込額</t>
  </si>
  <si>
    <t>　参考）R2決算901千円 R1決算888千円 H30決算1,238千円</t>
    <phoneticPr fontId="19"/>
  </si>
  <si>
    <t>分担金及び負担金</t>
  </si>
  <si>
    <t>負担金</t>
  </si>
  <si>
    <t>民生費負担金</t>
  </si>
  <si>
    <t>老人福祉費負担金</t>
  </si>
  <si>
    <t>老人福祉施設入所負担金</t>
  </si>
  <si>
    <t>令和3年度負担金納入者1人</t>
    <phoneticPr fontId="19"/>
  </si>
  <si>
    <t xml:space="preserve"> 45,800×12ヶ月×1人 </t>
  </si>
  <si>
    <t>移送サービス事業負担金</t>
  </si>
  <si>
    <t xml:space="preserve">前年度実績　月平均 14,000円×12ヵ月 </t>
  </si>
  <si>
    <t>会食サービス事業負担金</t>
  </si>
  <si>
    <t xml:space="preserve">H29～R2年度実績平均　 200円×390食 </t>
  </si>
  <si>
    <t>緊急通報システム設置負担金</t>
  </si>
  <si>
    <t xml:space="preserve"> 新規設置　15,950円×0.05×6人 ※設置費用の5％分は100円未満切</t>
  </si>
  <si>
    <t>児童福祉費負担金</t>
  </si>
  <si>
    <t>衛生費負担金</t>
  </si>
  <si>
    <t>各種検診負担金</t>
  </si>
  <si>
    <t xml:space="preserve">胃部エックス線検査　 1,200円×570人 </t>
  </si>
  <si>
    <t xml:space="preserve">便中ピロリ菌抗原検査　 500円×50人 </t>
  </si>
  <si>
    <t>子宮がん検診負担金</t>
  </si>
  <si>
    <t xml:space="preserve">子宮頸がん検診（頸部細胞診・体部細胞診）　 1,600円×750人 </t>
  </si>
  <si>
    <t xml:space="preserve">HPV検査　 1,000円×50人 </t>
  </si>
  <si>
    <t xml:space="preserve">30～39歳　 800円×80人 </t>
  </si>
  <si>
    <t xml:space="preserve">40～64歳　 2,000円×200人 </t>
  </si>
  <si>
    <t xml:space="preserve">65歳以上　 800円×190人 </t>
  </si>
  <si>
    <t xml:space="preserve">39歳未満　 1,500円×115人 </t>
  </si>
  <si>
    <t xml:space="preserve">肝炎ウィルス検診　 500円×15人 </t>
  </si>
  <si>
    <t xml:space="preserve">二次検診（頸部超音波・血管内皮機能検査） 2,000円×35人 </t>
  </si>
  <si>
    <t xml:space="preserve"> 1,000円×60人 </t>
  </si>
  <si>
    <t xml:space="preserve"> 300円×1,000人 </t>
  </si>
  <si>
    <t xml:space="preserve"> 500円×340人 </t>
  </si>
  <si>
    <t>骨粗鬆症検査負担金</t>
  </si>
  <si>
    <t xml:space="preserve"> 500円×90人 </t>
  </si>
  <si>
    <t xml:space="preserve">フッ化物洗口負担金（こども園、富岡幼稚園）　 200円×90人 </t>
  </si>
  <si>
    <t>後期高齢者医療広域連合会委託事業負担金</t>
  </si>
  <si>
    <t>高齢者の保健事業と介護予防の一体的実施等事業</t>
  </si>
  <si>
    <t>①企画・調整等の業務に要する費用（企画調整医療専門職）</t>
    <phoneticPr fontId="19"/>
  </si>
  <si>
    <t>　保健師（1人）人件費【給与、共済費事業主負担】</t>
  </si>
  <si>
    <t>　　年額：7,550,000円×12/12カ月≒5,800,000円（上限額）</t>
    <phoneticPr fontId="19"/>
  </si>
  <si>
    <t>②高齢者に対する個別的な支援や通いの場等への関与等の業務に要する</t>
    <phoneticPr fontId="19"/>
  </si>
  <si>
    <t>費用（地域担当医療専門職）</t>
    <phoneticPr fontId="19"/>
  </si>
  <si>
    <t>　保健師（3人）、管理栄養士（2人）、歯科衛生士（1人）人件費</t>
  </si>
  <si>
    <t>　・保健師（正職）時間額平均：2,946円×30時間分＝88,380円</t>
    <phoneticPr fontId="19"/>
  </si>
  <si>
    <t>　・保健師（会計年度任用職員・パートタイム）年額＝679,600円</t>
    <phoneticPr fontId="19"/>
  </si>
  <si>
    <t>　・管理栄養士　　時間額平均：3,205円×20時間分＝64,100円</t>
    <phoneticPr fontId="19"/>
  </si>
  <si>
    <t>　・歯科衛生士　　時間額：1,960円×30時間分＝58,800円</t>
    <phoneticPr fontId="19"/>
  </si>
  <si>
    <t>③その他経費（消耗品費、備品購入費等）　500,000円</t>
    <phoneticPr fontId="19"/>
  </si>
  <si>
    <t>　∴対象経費計（①＋②＋③）7,190,880円</t>
    <phoneticPr fontId="19"/>
  </si>
  <si>
    <t>農林水産業費負担金</t>
  </si>
  <si>
    <t>農業費負担金</t>
  </si>
  <si>
    <t>　清水河原用水路改修工事負担金</t>
  </si>
  <si>
    <t xml:space="preserve">　　 事業費5,500,000円×補助残0.6×負担割0.1 </t>
  </si>
  <si>
    <t xml:space="preserve">　水路改修工事負担金　 事業費2,000,000円×負担割0.10 </t>
  </si>
  <si>
    <t>教育費負担金</t>
  </si>
  <si>
    <t>日本体育・学校健康センター保護者負担金</t>
  </si>
  <si>
    <t xml:space="preserve">小・中学校　 460円×480人 </t>
  </si>
  <si>
    <t>総務費負担金</t>
  </si>
  <si>
    <t>社会福祉協議会　負担金見込額</t>
  </si>
  <si>
    <t>丸森町　負担金見込額</t>
    <phoneticPr fontId="19"/>
  </si>
  <si>
    <t>使用料及び手数料</t>
  </si>
  <si>
    <t>使用料</t>
  </si>
  <si>
    <t>総務使用料</t>
  </si>
  <si>
    <t>総務管理使用料</t>
  </si>
  <si>
    <t>コミュニティセンター使用料</t>
  </si>
  <si>
    <t>コミュニティセンター4ヵ所使用料　</t>
  </si>
  <si>
    <t>コミュニティセンター</t>
    <phoneticPr fontId="19"/>
  </si>
  <si>
    <t>地域活性化施設使用料</t>
  </si>
  <si>
    <t>廃校4校（本砂金・川内・支倉・青根）利活用事業者による使用料</t>
  </si>
  <si>
    <t>管理費</t>
    <phoneticPr fontId="19"/>
  </si>
  <si>
    <t>　内訳〕50千円/月×12ヵ月×4事業者</t>
    <phoneticPr fontId="19"/>
  </si>
  <si>
    <t>地域活性化施設</t>
    <phoneticPr fontId="19"/>
  </si>
  <si>
    <t xml:space="preserve">月平均乗車料金（R3.11末実績採用）相当額　 68,000円×12ヵ月 </t>
  </si>
  <si>
    <t>　光ファイバ芯線の賃貸借に関する契約書に基づく使用料予定額</t>
    <phoneticPr fontId="19"/>
  </si>
  <si>
    <t>民生使用料</t>
  </si>
  <si>
    <t>健康福祉センター使用料</t>
  </si>
  <si>
    <t>健康福祉センター等使用料</t>
  </si>
  <si>
    <t xml:space="preserve">柴田訪問看護センター使用料 月額3,000円×12ヵ月 </t>
  </si>
  <si>
    <t>社会福祉協議会センター使用料</t>
    <phoneticPr fontId="19"/>
  </si>
  <si>
    <t>温泉使用料</t>
  </si>
  <si>
    <t>やすらぎの湯温泉使用料</t>
  </si>
  <si>
    <t xml:space="preserve">単独　医療法人光友会（アルパイン川崎） 42,000円×12ヵ月 </t>
  </si>
  <si>
    <t>温泉一般利用料見込</t>
    <phoneticPr fontId="19"/>
  </si>
  <si>
    <t>農林水産業使用料</t>
  </si>
  <si>
    <t>農業使用料</t>
  </si>
  <si>
    <t>山村開発センター等使用料</t>
  </si>
  <si>
    <t>開発センター及び地区集落センター使用料（実績ﾍﾞｰｽ）</t>
  </si>
  <si>
    <t>山村開発センター等</t>
    <phoneticPr fontId="19"/>
  </si>
  <si>
    <t>すずらん農園使用料</t>
  </si>
  <si>
    <t>農園区画別使用料</t>
  </si>
  <si>
    <t xml:space="preserve">　 6,600円×2区画 </t>
  </si>
  <si>
    <t xml:space="preserve">　 13,200円×33区画 </t>
  </si>
  <si>
    <t>土木使用料</t>
  </si>
  <si>
    <t>道路使用料</t>
  </si>
  <si>
    <t>道路占用料</t>
  </si>
  <si>
    <t>占用者：東北電力ﾈｯﾄﾜｰｸ㈱白石電力ｾﾝﾀｰほか35件</t>
  </si>
  <si>
    <t>住宅使用料</t>
  </si>
  <si>
    <t>伊勢原団地（14戸）調定見込額 501,600円×収納見込率 95%</t>
  </si>
  <si>
    <t>北原団地（57戸）　調定見込額 6,146,400円×収納見込率 95%</t>
    <phoneticPr fontId="19"/>
  </si>
  <si>
    <t>青根厚生住宅（4戸）　調定見込額 81,600円×収納見込率 95%</t>
    <phoneticPr fontId="19"/>
  </si>
  <si>
    <t>沼の平アパート（1戸）　調定見込額 38,400円×収納見込率 95%</t>
    <phoneticPr fontId="19"/>
  </si>
  <si>
    <t>北川原山団地（22戸）　調定見込額 5,548,200円×収納見込率 100%</t>
    <phoneticPr fontId="19"/>
  </si>
  <si>
    <t>中原団地（2戸）　調定見込額100,800円×収納見込率 100%</t>
    <phoneticPr fontId="19"/>
  </si>
  <si>
    <t>滞納繰越分収入見込額</t>
  </si>
  <si>
    <t>滞納繰越分見込み（債権回収業務含）</t>
  </si>
  <si>
    <t>（現年度分526,100円＋過年度分5,621,804円）×収納見込率 10%</t>
    <phoneticPr fontId="19"/>
  </si>
  <si>
    <t>教育使用料</t>
  </si>
  <si>
    <t>こども園利用料</t>
  </si>
  <si>
    <t>こども園利用料（長期・現年度分）</t>
  </si>
  <si>
    <t xml:space="preserve">Ｒ３年度実績見込額　0～2歳児 850,000円×12ヵ月 </t>
    <phoneticPr fontId="19"/>
  </si>
  <si>
    <t>預かり保育料</t>
  </si>
  <si>
    <t>預かり保育料（こども園・現年度分）</t>
  </si>
  <si>
    <t>Ｒ３年度実績見込額　10,000円×12ヵ月＝120,000円</t>
  </si>
  <si>
    <t>預かり保育料（支援センター・現年分）</t>
  </si>
  <si>
    <t xml:space="preserve">Ｒ３年度実績見込額 15,000円×12ヵ月 </t>
  </si>
  <si>
    <t>社会教育使用料</t>
  </si>
  <si>
    <t>公民館使用料（過去の利用状況から算出）</t>
  </si>
  <si>
    <t>公民館分館使用料（過去の利用状況から算出）</t>
  </si>
  <si>
    <t>保健体育使用料</t>
  </si>
  <si>
    <t xml:space="preserve"> 36,000円×12ヵ月 </t>
  </si>
  <si>
    <t>前年実績及び過去の利用状況から算出</t>
    <phoneticPr fontId="19"/>
  </si>
  <si>
    <t>過去の利用状況から算出</t>
  </si>
  <si>
    <t xml:space="preserve">延べ利用時間 150時間×700円 </t>
  </si>
  <si>
    <t>過去の利用状況から算出</t>
    <phoneticPr fontId="19"/>
  </si>
  <si>
    <t>延べ利用時間 30時間×3,000円 （時間当たり単価）</t>
  </si>
  <si>
    <t>前年度実績及び過去の利用状況から算出</t>
    <phoneticPr fontId="19"/>
  </si>
  <si>
    <t xml:space="preserve"> 100時間×500円 （全利用時間単価採用）</t>
  </si>
  <si>
    <t>学校体育施設使用料</t>
  </si>
  <si>
    <t xml:space="preserve"> 9,000円×12ヵ月 </t>
  </si>
  <si>
    <t>多目的コートナイター照明使用料</t>
  </si>
  <si>
    <t xml:space="preserve"> 250円×360時間 </t>
  </si>
  <si>
    <t>前年度実績により算出</t>
    <phoneticPr fontId="19"/>
  </si>
  <si>
    <t>児童教室使用料</t>
  </si>
  <si>
    <t>児童教室使用料（現年度分）</t>
  </si>
  <si>
    <t xml:space="preserve">Ｒ３年度実績見込額　 210,000円×12ヵ月 </t>
  </si>
  <si>
    <t>総務手数料</t>
  </si>
  <si>
    <t>税務手数料</t>
  </si>
  <si>
    <t xml:space="preserve">税務証明等交付手数料 2,570件×300円 </t>
  </si>
  <si>
    <t xml:space="preserve">家屋証明書交付手数料 20件×1,300円 </t>
  </si>
  <si>
    <t>Ｒ３年度実績見込額から算定</t>
  </si>
  <si>
    <t>自動車臨時運行許可証明手数料</t>
  </si>
  <si>
    <t xml:space="preserve">自動車臨時運行許可証明手数料 400件×750円 </t>
  </si>
  <si>
    <t>戸籍住民基本台帳手数料</t>
  </si>
  <si>
    <t>戸籍謄抄本等交付手数料</t>
  </si>
  <si>
    <t xml:space="preserve">戸籍謄本手数料　 1,300件×450円 </t>
  </si>
  <si>
    <t>戸籍住民基本台帳費</t>
    <phoneticPr fontId="19"/>
  </si>
  <si>
    <t xml:space="preserve">戸籍抄本手数料　 300件×450円 </t>
  </si>
  <si>
    <t xml:space="preserve">除籍謄抄本手数料　 1,400件×750円 </t>
  </si>
  <si>
    <t xml:space="preserve">届書に基づく証明手数料　 20件×350円 </t>
  </si>
  <si>
    <t>住民票等交付手数料</t>
  </si>
  <si>
    <t xml:space="preserve">住民票謄本手数料　 600件×500円 </t>
  </si>
  <si>
    <t xml:space="preserve">住民票抄本手数料　 2,800件×300円 </t>
  </si>
  <si>
    <t xml:space="preserve">住民票除票手数料　 170件×300円 </t>
  </si>
  <si>
    <t xml:space="preserve">戸籍附票手数料　 210件×300円 </t>
  </si>
  <si>
    <t>印鑑証明・諸証明等交付手数料</t>
  </si>
  <si>
    <t xml:space="preserve">印鑑証明手数料　 2,600件×300円 </t>
  </si>
  <si>
    <t xml:space="preserve">諸証明　 120件×300円 </t>
  </si>
  <si>
    <t xml:space="preserve">印鑑登録手数料　 230件×300円 </t>
  </si>
  <si>
    <t>個人番号カード再交付手数料</t>
  </si>
  <si>
    <t>民生手数料</t>
  </si>
  <si>
    <t>老人福祉手数料</t>
  </si>
  <si>
    <t>介護予防支援計画作成手数料</t>
  </si>
  <si>
    <t xml:space="preserve">介護予防支援計画作成手数料 250,000円×12ヵ月 </t>
  </si>
  <si>
    <t>衛生手数料</t>
  </si>
  <si>
    <t>清掃手数料</t>
  </si>
  <si>
    <t xml:space="preserve">180L券 10,000枚×1,100円 </t>
  </si>
  <si>
    <t xml:space="preserve">ゴミ収集許可申請手数料　 15件×3,000円 </t>
  </si>
  <si>
    <t>令和３年度見込　250,000円</t>
  </si>
  <si>
    <t>狂犬病予防手数料</t>
  </si>
  <si>
    <t xml:space="preserve">新規登録　　 40頭×3,000円 </t>
  </si>
  <si>
    <t xml:space="preserve">鑑札再交付　 3頭×1,600円 </t>
  </si>
  <si>
    <t>狂犬病予防注射済票交付手数料</t>
  </si>
  <si>
    <t xml:space="preserve">注射済票交付　　 600頭×550円 </t>
  </si>
  <si>
    <t>国庫支出金</t>
  </si>
  <si>
    <t>国庫負担金</t>
  </si>
  <si>
    <t>民生費国庫負担金</t>
  </si>
  <si>
    <t>社会福祉費国庫負担金</t>
  </si>
  <si>
    <t>保険基盤安定国庫負担金</t>
  </si>
  <si>
    <t xml:space="preserve">保険者支援分　Ｒ３実績見込ﾍﾞｰｽ　 19,405,759円×1/2 </t>
  </si>
  <si>
    <t>身体障害者補装具給付費国庫負担金</t>
  </si>
  <si>
    <t xml:space="preserve">補助 事業費2,550,000円×1/2 </t>
  </si>
  <si>
    <t>身体障害者更生医療国庫負担金</t>
  </si>
  <si>
    <t xml:space="preserve">補助 事業費3,000,000円×1/2 </t>
  </si>
  <si>
    <t>身体障害児補装具給付費国庫負担金</t>
  </si>
  <si>
    <t xml:space="preserve">補助 事業費250,000円×1/2 </t>
  </si>
  <si>
    <t>障害者自立支援給付費国庫負担金</t>
  </si>
  <si>
    <t xml:space="preserve">補助 事業費163,200,000円×1/2 </t>
  </si>
  <si>
    <t>障害児入所給付費等国庫負担金</t>
  </si>
  <si>
    <t xml:space="preserve">補助事業費 4,080,000円×1/2 </t>
  </si>
  <si>
    <t>療養介護医療費国庫負担金</t>
  </si>
  <si>
    <t xml:space="preserve">補助事業費 5,520,000円×1/2 </t>
  </si>
  <si>
    <t>育成医療費国庫負担金</t>
  </si>
  <si>
    <t xml:space="preserve">育成医療費 120,000円×1/2 </t>
  </si>
  <si>
    <t>未就学児均等割軽減分国庫負担金</t>
  </si>
  <si>
    <t>未就学児均等割軽減分</t>
  </si>
  <si>
    <t xml:space="preserve"> 40人×（29,500円＋12,000円）×軽減率１／２×補助率１／２ </t>
    <phoneticPr fontId="19"/>
  </si>
  <si>
    <t>老人福祉費国庫負担金</t>
  </si>
  <si>
    <t>介護保険料軽減強化国庫負担金</t>
  </si>
  <si>
    <t>第１から第３段階被保険者の介護保険料軽減に係る減収補填分</t>
  </si>
  <si>
    <t xml:space="preserve">見込額 13,271,970円×0.5 </t>
  </si>
  <si>
    <t>児童福祉費国庫負担金</t>
  </si>
  <si>
    <t>児童手当国庫交付金</t>
  </si>
  <si>
    <t xml:space="preserve">３歳未満　被用者　 14,760,000円×37/45 </t>
    <rPh sb="20" eb="21">
      <t>エン</t>
    </rPh>
    <phoneticPr fontId="19"/>
  </si>
  <si>
    <t xml:space="preserve">３歳未満　非被用者　 4,140,000円×4/6 </t>
    <rPh sb="20" eb="21">
      <t>エン</t>
    </rPh>
    <phoneticPr fontId="19"/>
  </si>
  <si>
    <t xml:space="preserve">小学校修了前　 52,440,000円×4/6 </t>
    <rPh sb="18" eb="19">
      <t>エン</t>
    </rPh>
    <phoneticPr fontId="19"/>
  </si>
  <si>
    <t xml:space="preserve">中学校修了前　 19,440,000円×4/6 </t>
    <rPh sb="18" eb="19">
      <t>エン</t>
    </rPh>
    <phoneticPr fontId="19"/>
  </si>
  <si>
    <t xml:space="preserve">特例給付　 300,000円×4/6 </t>
    <rPh sb="13" eb="14">
      <t>エン</t>
    </rPh>
    <phoneticPr fontId="19"/>
  </si>
  <si>
    <t>養育医療費国庫負担金</t>
  </si>
  <si>
    <t xml:space="preserve">養育医療費 240,000円×1/2 </t>
  </si>
  <si>
    <t>衛生費国庫負担金</t>
  </si>
  <si>
    <t>新型コロナウイルスワクチン接種対策費国庫負担金</t>
  </si>
  <si>
    <t xml:space="preserve">予防接種に要する費用（65歳未満）　平日 @2,277円×2,230回分 </t>
  </si>
  <si>
    <t xml:space="preserve">　　　　〃　　　　　　　　　　　　休日 @4,620円×1,370回分 </t>
  </si>
  <si>
    <t>国庫補助金</t>
  </si>
  <si>
    <t>総務費国庫補助金</t>
  </si>
  <si>
    <t>総務管理費国庫補助金</t>
  </si>
  <si>
    <t>社会保障・税番号制度システム整備費国庫補助金</t>
  </si>
  <si>
    <t>電子計算機の設置等関連事務の委任に係る交付金</t>
  </si>
  <si>
    <t>　自治体中間サーバー・プラットフォーム運用経費</t>
    <phoneticPr fontId="19"/>
  </si>
  <si>
    <t>戸籍システム副本対応作業に係る補助金（法務省）</t>
  </si>
  <si>
    <t>個人番号カード交付事務費国庫補助金</t>
  </si>
  <si>
    <t>【参考】時間外手当＋会計年度任用職員給与等＋事務費、上限250万円</t>
    <phoneticPr fontId="19"/>
  </si>
  <si>
    <t>地方創生推進交付金事業　補助率1/2（移住・定住推進）</t>
  </si>
  <si>
    <t>新型コロナウイルス感染症対応地方創生臨時交付金</t>
  </si>
  <si>
    <t>新型コロナウイルス感染症対応地方創生</t>
    <phoneticPr fontId="19"/>
  </si>
  <si>
    <t>臨時交付金</t>
  </si>
  <si>
    <t>交付限度額110,831千円‐R3年度交付額21,300千円＝89,531千円</t>
    <phoneticPr fontId="19"/>
  </si>
  <si>
    <t>コロナウイルス感染症</t>
    <phoneticPr fontId="19"/>
  </si>
  <si>
    <t>対応商品券発行事業費</t>
    <phoneticPr fontId="19"/>
  </si>
  <si>
    <t>民生費国庫補助金</t>
  </si>
  <si>
    <t>社会福祉費国庫補助金</t>
  </si>
  <si>
    <t>地域生活支援事業国庫補助金</t>
  </si>
  <si>
    <t xml:space="preserve">補助基準額 3,700,000円×1/2 </t>
    <phoneticPr fontId="19"/>
  </si>
  <si>
    <t xml:space="preserve">巡回支援専門員整備事業（任意事業）　 600,000×1/2 </t>
  </si>
  <si>
    <t>衛生費国庫補助金</t>
  </si>
  <si>
    <t>清掃費国庫補助金</t>
  </si>
  <si>
    <t>合併処理浄化槽整備事業国庫補助金</t>
  </si>
  <si>
    <t xml:space="preserve">合併処理浄化槽整備事業国庫補助金　 4,058,000円×1/3 </t>
  </si>
  <si>
    <t>　5人槽　 1基×332,000円＝  332,000円</t>
    <phoneticPr fontId="19"/>
  </si>
  <si>
    <t>　7人槽 　9基×414,000円＝3,726,000円</t>
    <phoneticPr fontId="19"/>
  </si>
  <si>
    <t>感染症予防事業費等国庫補助金</t>
  </si>
  <si>
    <t>緊急風しん抗体検査等事業国庫補助金</t>
  </si>
  <si>
    <t xml:space="preserve">補助事業費 616,000円×1/2 </t>
  </si>
  <si>
    <t>新型コロナウイルスワクチン接種体制確保事業費国庫補助金</t>
  </si>
  <si>
    <t>予防接種体制確保に要する費用</t>
  </si>
  <si>
    <t>集団接種に従事する会計年度任用職員人件費、接種券一体型予診票等の</t>
    <phoneticPr fontId="19"/>
  </si>
  <si>
    <t>郵送費用、事務消耗品費</t>
    <phoneticPr fontId="19"/>
  </si>
  <si>
    <t>農林水産業費国庫補助金</t>
  </si>
  <si>
    <t>農業費国庫補助金</t>
  </si>
  <si>
    <t>農林系廃棄物の処理加速化事業補助金</t>
  </si>
  <si>
    <t>土木費国庫補助金</t>
  </si>
  <si>
    <t>建築物等地震防災対策費補助金</t>
  </si>
  <si>
    <t>木造住宅耐震診断助成事業国庫補助金</t>
  </si>
  <si>
    <t>補助対象額142,400円×補助率1/2×1件（予定）</t>
  </si>
  <si>
    <t>木造住宅耐震改修助成事業国庫補助金</t>
  </si>
  <si>
    <t>補助対象額1,000,000円×補助率1/2×1件（予定）</t>
  </si>
  <si>
    <t>通学路内危険ブロック塀除却等事業国庫補助金</t>
  </si>
  <si>
    <t>ブロック塀除却事業</t>
  </si>
  <si>
    <t>　補助対象額150,000円（上限額）×補助率1/2×5件（予定）</t>
    <phoneticPr fontId="19"/>
  </si>
  <si>
    <t>フェンス等設置事業</t>
    <phoneticPr fontId="19"/>
  </si>
  <si>
    <t>　補助対象額100,000円（上限額）×補助率1/2×5件（予定）</t>
    <phoneticPr fontId="19"/>
  </si>
  <si>
    <t>公営住宅整備事業国庫補助金</t>
  </si>
  <si>
    <t>公営住宅等整備事業　中原町営住宅</t>
  </si>
  <si>
    <t>　中原住宅建築工事（1棟2世帯型　1棟）</t>
    <phoneticPr fontId="19"/>
  </si>
  <si>
    <t>　住宅建築工事　補助対象額 48,400千円×補助率 50%</t>
    <phoneticPr fontId="19"/>
  </si>
  <si>
    <t>　施工監理委託　補助対象額 1,500千円×補助率 50%</t>
    <phoneticPr fontId="19"/>
  </si>
  <si>
    <t>社会資本整備総合交付金事業国庫補助金</t>
  </si>
  <si>
    <t>道路メンテナンス事業国庫補助金</t>
  </si>
  <si>
    <t>町道支倉・村田線高橋橋ほか橋梁修繕事業</t>
  </si>
  <si>
    <t>　補助対象額94,000千円×補助率59.95%</t>
    <phoneticPr fontId="19"/>
  </si>
  <si>
    <t>町道北向・釜房線しきさわ橋ほかPCB汚染物含有量調査事業</t>
  </si>
  <si>
    <t>　補助対象額5,500千円×補助率59.95%</t>
    <phoneticPr fontId="19"/>
  </si>
  <si>
    <t>道路定期点検事業</t>
    <phoneticPr fontId="19"/>
  </si>
  <si>
    <t>　補助対象額12,500千円×補助率59.95%</t>
    <phoneticPr fontId="19"/>
  </si>
  <si>
    <t>交通安全対策事業（通学路緊急対策）国庫補助金</t>
  </si>
  <si>
    <t>町道野上町裏線道路維持補修事業</t>
  </si>
  <si>
    <t>　補助対象額30,000千円×補助率59.95%</t>
    <phoneticPr fontId="19"/>
  </si>
  <si>
    <t>教育費国庫補助金</t>
  </si>
  <si>
    <t>特別支援就学奨励費国庫補助金</t>
  </si>
  <si>
    <t>特別支援就学奨励費国庫補助金（小学校）</t>
  </si>
  <si>
    <t xml:space="preserve">特別支援就学奨励費補助　 240,000円×1/2 </t>
  </si>
  <si>
    <t>特別支援就学奨励費国庫補助金（中学校）</t>
  </si>
  <si>
    <t xml:space="preserve">特別支援就学奨励費補助　 284,000円×1/2 </t>
  </si>
  <si>
    <t>へき地児童生徒援助費国庫補助金</t>
  </si>
  <si>
    <t>へき地児童生徒援助費補助金</t>
  </si>
  <si>
    <t>理科教育振興費国庫補助金</t>
  </si>
  <si>
    <t>鉄製スタンド・生物顕微鏡　150,000円補助率1/2</t>
  </si>
  <si>
    <t>子ども・子育て支援交付金国庫補助金</t>
  </si>
  <si>
    <t>①放課後児童健全育成事業（3教室）</t>
    <phoneticPr fontId="19"/>
  </si>
  <si>
    <t xml:space="preserve">　 基準額22,808,000円×補助率1/3 </t>
  </si>
  <si>
    <t xml:space="preserve">　 基準額1,294,000円×補助率1/3 </t>
  </si>
  <si>
    <t>②一時預かり事業（子育て支援センター分）</t>
    <phoneticPr fontId="19"/>
  </si>
  <si>
    <t xml:space="preserve">　 基準額2,106,000円×補助率1/3 </t>
  </si>
  <si>
    <t xml:space="preserve">③地域子育て支援拠点事業　 8,398,000円×補助率1/3 </t>
  </si>
  <si>
    <t>④利用者支援事業</t>
    <phoneticPr fontId="19"/>
  </si>
  <si>
    <t xml:space="preserve"> 基準額4,049,000円×補助率2/3 </t>
  </si>
  <si>
    <t>子どものための教育・保育事業費国庫補助金</t>
  </si>
  <si>
    <t>子どものための教育・保育給付費</t>
  </si>
  <si>
    <t xml:space="preserve">施設型給付費 900,000円×1/2 </t>
    <rPh sb="14" eb="15">
      <t>エン</t>
    </rPh>
    <phoneticPr fontId="19"/>
  </si>
  <si>
    <t>公立学校情報機器整備費補助金</t>
    <phoneticPr fontId="19"/>
  </si>
  <si>
    <t>子育てのための施設等利用給付交付金</t>
  </si>
  <si>
    <t xml:space="preserve">補助対象額　 308,400円×補助率1/2×1人 </t>
  </si>
  <si>
    <t>国庫委託金</t>
  </si>
  <si>
    <t>総務費国庫委託金</t>
  </si>
  <si>
    <t>総務管理費国庫委託金</t>
  </si>
  <si>
    <t>自衛官募集事務国庫委託金</t>
  </si>
  <si>
    <t>戸籍住民基本台帳費国庫委託金</t>
  </si>
  <si>
    <t>中長期在留者住居地届出等事務国庫委託金</t>
  </si>
  <si>
    <t>中長期在留者住居地届出等事務国庫委託金（R2年度実績）</t>
  </si>
  <si>
    <t>民生費国庫委託金</t>
  </si>
  <si>
    <t>社会福祉費国庫委託金</t>
  </si>
  <si>
    <t>拠出年金事務費国庫委託金</t>
  </si>
  <si>
    <t>国民年金事務費交付金</t>
  </si>
  <si>
    <t>（参考）H30年度決算額2,343,981円　R1年度決算額2,172,113円</t>
    <phoneticPr fontId="19"/>
  </si>
  <si>
    <t>児童福祉費国庫委託金</t>
  </si>
  <si>
    <t>特別児童扶養手当事務費国庫委託金</t>
  </si>
  <si>
    <t xml:space="preserve">交付見込額 8件×1,844円 </t>
  </si>
  <si>
    <t>県支出金</t>
  </si>
  <si>
    <t>県負担金</t>
  </si>
  <si>
    <t>総務費県負担金</t>
  </si>
  <si>
    <t>地籍調査費県負担金</t>
  </si>
  <si>
    <t xml:space="preserve">補助対象事業（国県負担金） 15,720,000×3/4 </t>
  </si>
  <si>
    <t>民生費県負担金</t>
  </si>
  <si>
    <t>社会福祉費県負担金</t>
  </si>
  <si>
    <t>保険基盤安定県負担金</t>
  </si>
  <si>
    <t>保険税軽減分</t>
  </si>
  <si>
    <t xml:space="preserve">令和３年度実績見込ベース 37,002,167円×3/4 </t>
  </si>
  <si>
    <t>保険者支援分</t>
    <phoneticPr fontId="19"/>
  </si>
  <si>
    <t xml:space="preserve">令和３年度実績見込ベース 19,405,759円×1/4 </t>
  </si>
  <si>
    <t>後期高齢保険基盤安定県負担金</t>
  </si>
  <si>
    <t>保険基盤安定制度（保険料軽減分）に基づく県負担金　3/4</t>
  </si>
  <si>
    <t xml:space="preserve">後期高齢者医療広域連合算出見込額 27,689,000円×3/4 </t>
  </si>
  <si>
    <t>身体障害者補装具給付費県負担金</t>
  </si>
  <si>
    <t xml:space="preserve">補助事業費 2,550,000円×1/4 </t>
  </si>
  <si>
    <t>身体障害者更生医療費県負担金</t>
  </si>
  <si>
    <t xml:space="preserve">補助事業費 3,000,000円×1/4 </t>
  </si>
  <si>
    <t>身体障害児補装具給付費県負担金</t>
  </si>
  <si>
    <t xml:space="preserve">補助事業費 250,000円×1/4 </t>
  </si>
  <si>
    <t>障害者自立支援給付費県負担金</t>
  </si>
  <si>
    <t xml:space="preserve">補助 事業費163,200,000円×1/4 </t>
  </si>
  <si>
    <t>障害児入所給付費等県負担金</t>
  </si>
  <si>
    <t xml:space="preserve">補助事業費 4,080,000円×1/4 </t>
  </si>
  <si>
    <t>療養介護医療費県負担金</t>
  </si>
  <si>
    <t xml:space="preserve">補助事業費 5,520,000円×1/4 </t>
  </si>
  <si>
    <t>育成医療費県負担金</t>
  </si>
  <si>
    <t xml:space="preserve">育成医療費 120,000円×1/4 </t>
  </si>
  <si>
    <t>未就学児均等割軽減分県負担金</t>
  </si>
  <si>
    <t xml:space="preserve"> 40人×（29,500円＋12,000円）×軽減率1／２×補助率１／４ </t>
  </si>
  <si>
    <t>老人福祉費県負担金</t>
  </si>
  <si>
    <t>介護保険料軽減強化県負担金</t>
  </si>
  <si>
    <t xml:space="preserve">見込額 13,271,970円×0.25 </t>
  </si>
  <si>
    <t>児童福祉費県負担金</t>
  </si>
  <si>
    <t>児童手当県費交付金</t>
  </si>
  <si>
    <t>児童手当県費</t>
  </si>
  <si>
    <t xml:space="preserve">3歳未満　被用者　 14,760,000円×4/45 </t>
  </si>
  <si>
    <t xml:space="preserve">3歳未満　非被用者　 4,140,000円×1/6 </t>
  </si>
  <si>
    <t xml:space="preserve">小学校修了前　 52,440,000円×1/6 </t>
  </si>
  <si>
    <t xml:space="preserve">中学校修了前　 19,440,000円×1/6 </t>
  </si>
  <si>
    <t xml:space="preserve">特例給付　 300,000円×1/6 </t>
  </si>
  <si>
    <t>養育医療費県負担金</t>
  </si>
  <si>
    <t xml:space="preserve">養育医療費 240,000円×1/4 </t>
  </si>
  <si>
    <t>県補助金</t>
  </si>
  <si>
    <t>総務費県補助金</t>
  </si>
  <si>
    <t>徴税費県補助金</t>
  </si>
  <si>
    <t>自然環境保全区域県奨励金</t>
  </si>
  <si>
    <t>　前年度実績額　665,100円</t>
    <phoneticPr fontId="19"/>
  </si>
  <si>
    <t>電源立地地域対策交付金</t>
  </si>
  <si>
    <t>交付見込額4,400千円</t>
  </si>
  <si>
    <t>　最低交付額より算定（かわさきこども園運営事業充当）</t>
    <phoneticPr fontId="19"/>
  </si>
  <si>
    <t>市町村振興総合補助金　要望額採用</t>
  </si>
  <si>
    <t>　市町村地域振興に係る総合的（包括的）補助金</t>
    <phoneticPr fontId="19"/>
  </si>
  <si>
    <t>　①消防防災施設等整備事業　補助率1/3</t>
    <phoneticPr fontId="19"/>
  </si>
  <si>
    <t>　②移住・交流推進支援事業　補助率1/2</t>
    <phoneticPr fontId="19"/>
  </si>
  <si>
    <t>　③市町村交通安全対策推進事業　補助率単価</t>
    <phoneticPr fontId="19"/>
  </si>
  <si>
    <t>　④アピアランス支援事業　補助率1/2</t>
    <phoneticPr fontId="19"/>
  </si>
  <si>
    <t>　⑤在宅酸素療法者酸素濃縮器利用助成事業　補助率定額</t>
    <phoneticPr fontId="19"/>
  </si>
  <si>
    <t>　⑥市町村献血推進事業　補助率1/3</t>
    <phoneticPr fontId="19"/>
  </si>
  <si>
    <t>　⑦豊かなふる里保全整備事業　補助率4/10</t>
    <phoneticPr fontId="19"/>
  </si>
  <si>
    <t>　⑧安心・安全なまちづくり防犯カメラ設置事業　補助率1/2</t>
    <phoneticPr fontId="19"/>
  </si>
  <si>
    <t>宮城県移住支援・マッチング支援事業に伴う移住支援事業補助金</t>
  </si>
  <si>
    <t>⇒宮城県と県内市町村で共同申請。東京圏から地方への移住者で登録企</t>
    <phoneticPr fontId="19"/>
  </si>
  <si>
    <t>　業へ就業若しくは起業した場合に単身で60万円、世帯で100万円を支</t>
    <phoneticPr fontId="19"/>
  </si>
  <si>
    <t>　給する。国1/2、県1/4、地方1/4で地方負担分は交付税措置有り。</t>
    <phoneticPr fontId="19"/>
  </si>
  <si>
    <t>　事業費1,000千円×3世帯＝3,000千円。</t>
    <phoneticPr fontId="19"/>
  </si>
  <si>
    <t>　歳入内訳　国1,500千円、県750千円。</t>
    <phoneticPr fontId="19"/>
  </si>
  <si>
    <t>民生費県補助金</t>
  </si>
  <si>
    <t>社会福祉費県補助金</t>
  </si>
  <si>
    <t>民生委員推せん会運営費県補助金</t>
  </si>
  <si>
    <t>心身障害者医療費助成事業県補助金</t>
  </si>
  <si>
    <t xml:space="preserve">県単補助（医療費のみ　食事療養費は対象外） 25,200,000円×1/2 </t>
  </si>
  <si>
    <t>市町村地域生活支援事業県補助金</t>
  </si>
  <si>
    <t xml:space="preserve">補助 基準額3,700,000円×1/4 </t>
  </si>
  <si>
    <t xml:space="preserve">巡回支援専門員整備事業（任意事業） 600,000×1/4 </t>
  </si>
  <si>
    <t>老人福祉費県補助金</t>
  </si>
  <si>
    <t>老人クラブ助成事業県補助金</t>
  </si>
  <si>
    <t xml:space="preserve">補助事業費前年度ベース　 1,450,000円×2/3×支給率0.899 </t>
  </si>
  <si>
    <t>児童福祉費県補助金</t>
  </si>
  <si>
    <t>母子父子家庭医療費県補助金</t>
  </si>
  <si>
    <t>過去3年間の実績ベース</t>
  </si>
  <si>
    <t xml:space="preserve">県単独 （外来　700,000円＋入院　100,000円）×1/2 </t>
  </si>
  <si>
    <t>乳幼児医療助成事業県補助金</t>
  </si>
  <si>
    <t>R3見込値</t>
  </si>
  <si>
    <t xml:space="preserve">入院・外来　小学校就学前まで　 7,000,000円×1/2 </t>
  </si>
  <si>
    <t>乳幼児医療助成事業審査・支払業務県補助金</t>
  </si>
  <si>
    <t xml:space="preserve">県事業分のみの支払見込額 5,250件×32円×1/2 </t>
  </si>
  <si>
    <t>小学校入学祝金支給事業県補助金</t>
  </si>
  <si>
    <t xml:space="preserve">県単補助　 補助事業費600,000円×1/2 </t>
  </si>
  <si>
    <t>衛生費県補助金</t>
  </si>
  <si>
    <t>保健衛生費県補助金</t>
  </si>
  <si>
    <t>健康増進事業等県補助金</t>
  </si>
  <si>
    <t xml:space="preserve">補助事業費　 750,000円×2/3 </t>
  </si>
  <si>
    <t>宮城県少子化対策支援市町村交付金</t>
  </si>
  <si>
    <t>宮城県少子化対策市町村補助金（1/2補助）</t>
  </si>
  <si>
    <t>①療育支援事業（巡回コンサルテーション）</t>
    <phoneticPr fontId="19"/>
  </si>
  <si>
    <t xml:space="preserve">　 事業費1,013,760円×1/2 </t>
  </si>
  <si>
    <t xml:space="preserve">②特定不妊治療費助成事業　 事業費150,000円×1/2 </t>
  </si>
  <si>
    <t xml:space="preserve">③子育て支援アプリ整備事業　 事業費374,000円×1/2 </t>
  </si>
  <si>
    <t>みやぎ環境税県補助金</t>
  </si>
  <si>
    <t>みやぎ環境税県補助金（メニュー型）</t>
  </si>
  <si>
    <t>みやぎ環境税交付金</t>
  </si>
  <si>
    <t>　山村開発センターＬＥＤ化事業(令和３年度積立、令和４年度実施)</t>
    <phoneticPr fontId="19"/>
  </si>
  <si>
    <t>農林水産業費県補助金</t>
  </si>
  <si>
    <t>農業費県補助金</t>
  </si>
  <si>
    <t>農業委員会設置費県交付金</t>
  </si>
  <si>
    <t>農業委員会設置費交付金</t>
  </si>
  <si>
    <t>農業次世代人材投資事業県補助金</t>
  </si>
  <si>
    <t xml:space="preserve">農業次世代人材投資事業県補助金　　 1,500,000円×5人(継続) </t>
  </si>
  <si>
    <t>農業経営基盤強化資金利子助成事業県補助金</t>
  </si>
  <si>
    <t xml:space="preserve">利子補給額　 30,000円×1/2 </t>
  </si>
  <si>
    <t>中山間地域等直接支払県交付金</t>
  </si>
  <si>
    <t>緩傾斜3地区（天神、柳生川、古関）A=619,876㎡</t>
  </si>
  <si>
    <t xml:space="preserve">　 619,876㎡×8,000円/1,000×3/4 </t>
  </si>
  <si>
    <t>農業経営高度化支援事業県補助金</t>
  </si>
  <si>
    <t>事業費1,313,000円　（国0.55+県0.225)</t>
  </si>
  <si>
    <t>　古関地区　（681,500円×0.55）+（681,500円×0.225）</t>
    <phoneticPr fontId="19"/>
  </si>
  <si>
    <t>　小沢地区　（631,500円×0.55）+（631,500円×0.225）</t>
    <phoneticPr fontId="19"/>
  </si>
  <si>
    <t>経営所得安定対策等推進事業費県補助金</t>
  </si>
  <si>
    <t>経営所得安定対策事業費県補助金</t>
  </si>
  <si>
    <t>多面的機能支払交付金県補助金</t>
  </si>
  <si>
    <t xml:space="preserve">（国1/2+県1/4)　A=397ha　 12,610,000円×3/4 </t>
  </si>
  <si>
    <t>多面的機能支払推進交付金県補助金</t>
  </si>
  <si>
    <t>多面的機能支払推進交付金　8組織</t>
  </si>
  <si>
    <t>機構集積協力金交付事業県補助金</t>
  </si>
  <si>
    <t>機構集積支援事業県補助金</t>
  </si>
  <si>
    <t>　会計年度職員人件費×150日</t>
    <phoneticPr fontId="19"/>
  </si>
  <si>
    <t>農地利用最適化交付金</t>
  </si>
  <si>
    <t xml:space="preserve">　 農業委員・農地利用最適化推進委員50,000円×21人 </t>
  </si>
  <si>
    <t>農地情報収集等業務効率化支援事業県補助金</t>
  </si>
  <si>
    <t>農地情報集積等業務効率化支援事業</t>
  </si>
  <si>
    <t xml:space="preserve">　タブレット端末購入 40,000円×5台 </t>
  </si>
  <si>
    <t>林業費県補助金</t>
  </si>
  <si>
    <t>　新植　松葉森山；A=2.00ha</t>
    <phoneticPr fontId="19"/>
  </si>
  <si>
    <t>　生産間伐　松葉森山；A=1.32ha</t>
    <phoneticPr fontId="19"/>
  </si>
  <si>
    <t>　切捨間伐　大平山；A=6.08ha</t>
    <phoneticPr fontId="19"/>
  </si>
  <si>
    <t>　切捨間伐　大平山；A=5.50ha</t>
    <phoneticPr fontId="19"/>
  </si>
  <si>
    <t>　下刈　川崎原、滝倉山、大崎沢山、藤株山；A=7.00ha</t>
    <phoneticPr fontId="19"/>
  </si>
  <si>
    <t>　生物害防除　滝倉山、大崎沢山、松葉森山、藤株山；A=5.58ha</t>
    <phoneticPr fontId="19"/>
  </si>
  <si>
    <t>商工費県補助金</t>
  </si>
  <si>
    <t>記録的な暖冬・雪不足に伴う中小企業者対策</t>
    <phoneticPr fontId="19"/>
  </si>
  <si>
    <t>資金利子補給事業補助金</t>
    <phoneticPr fontId="19"/>
  </si>
  <si>
    <t>記録的な暖冬・雪不足に伴う中小企業者対策資金利子補給事業補助金</t>
  </si>
  <si>
    <t>記録的な暖冬・雪不足に伴う中小企業者対策資金利子補給</t>
  </si>
  <si>
    <t>見込額</t>
    <phoneticPr fontId="19"/>
  </si>
  <si>
    <t>土木費県補助金</t>
  </si>
  <si>
    <t>建築物等地震防災対策費県補助金</t>
  </si>
  <si>
    <t>スクールゾーン内危険ブロック塀等除却事業県補助金</t>
  </si>
  <si>
    <t>補助対象額150千円（上限額）×補助率1/4≒37千円×5件（予定）</t>
  </si>
  <si>
    <t>木造住宅耐震診断助成事業県補助金</t>
  </si>
  <si>
    <t>補助対象額142,400円×補助率1/4×1件（予定）</t>
  </si>
  <si>
    <t>木造住宅耐震改修工事助成事業県補助金</t>
  </si>
  <si>
    <t>補助対象額1,250千円×補助率3/25×1件（予定）＋100千円（その他改</t>
  </si>
  <si>
    <t>修工事加算）</t>
    <phoneticPr fontId="19"/>
  </si>
  <si>
    <t>消防費県補助金</t>
  </si>
  <si>
    <t>石油貯蔵施設立地対策等交付金</t>
  </si>
  <si>
    <t>石油貯蔵施設立地対策等交付金（見込額）</t>
  </si>
  <si>
    <t>　参考〕R1決算5,804千円 R2決算5,478千円 R3決算見込4,052千円</t>
    <phoneticPr fontId="19"/>
  </si>
  <si>
    <t>教育費県補助金</t>
  </si>
  <si>
    <t>子ども・子育て支援交付金県補助金</t>
  </si>
  <si>
    <t>③地域子育て支援拠点事業</t>
    <phoneticPr fontId="19"/>
  </si>
  <si>
    <t xml:space="preserve">　 基準額8,398,000円×補助率1/3 </t>
  </si>
  <si>
    <t xml:space="preserve"> 基準額4,049,000円×補助率1/6 </t>
  </si>
  <si>
    <t>被災児童生徒就学支援事業</t>
  </si>
  <si>
    <t>ケアハウス運営支援補助金</t>
  </si>
  <si>
    <t>ケアハウス事業費補助金　</t>
  </si>
  <si>
    <t>事業費　5,691,000円　補助率10／10</t>
    <phoneticPr fontId="19"/>
  </si>
  <si>
    <t>維持管理費　450,000円　補助率2/3</t>
    <phoneticPr fontId="19"/>
  </si>
  <si>
    <t>教育支援体制整備事業費補助金</t>
  </si>
  <si>
    <t xml:space="preserve">補助対象額 308,400円×補助率1/4×1人 </t>
  </si>
  <si>
    <t>宮城県原子力・エネルギー教育支援事業補助金</t>
  </si>
  <si>
    <t>原子力・エネルギー教育支援補助金</t>
  </si>
  <si>
    <t>子どものための教育・保育事業費県補助金</t>
  </si>
  <si>
    <t>施設型利用給付費</t>
  </si>
  <si>
    <t xml:space="preserve"> 900,000円×補助率1/4 </t>
  </si>
  <si>
    <t>県委託金</t>
  </si>
  <si>
    <t>総務費県委託金</t>
  </si>
  <si>
    <t>総務管理費県委託金</t>
  </si>
  <si>
    <t>令和３年度交付見込額</t>
  </si>
  <si>
    <t>令和３年度交付実績額</t>
  </si>
  <si>
    <t>文化財保護に係る経由処理交付金</t>
  </si>
  <si>
    <t xml:space="preserve">　 @689円×予想件数　県教育委決定通知による概算交付 </t>
  </si>
  <si>
    <t>人権啓発活動地方県委託金</t>
  </si>
  <si>
    <t>徴税費県委託金</t>
  </si>
  <si>
    <t>県税徴収取扱県委託金</t>
  </si>
  <si>
    <t xml:space="preserve">納税者数　 4,000人×3,000円 </t>
  </si>
  <si>
    <t>戸籍住民基本台帳費県委託金</t>
  </si>
  <si>
    <t>人口動態調査費県委託金</t>
  </si>
  <si>
    <t>人口動態調査費県委託金（R2年度実績）</t>
  </si>
  <si>
    <t>統計調査費県委託金</t>
  </si>
  <si>
    <t>工業統計調査県委託金</t>
  </si>
  <si>
    <t>住宅土地統計調査県委託金</t>
  </si>
  <si>
    <t>H29補助金額参考</t>
  </si>
  <si>
    <t>就業構造基本調査委託金</t>
  </si>
  <si>
    <t>経済センサス調査県委託金</t>
  </si>
  <si>
    <t>R2補助金額参考</t>
  </si>
  <si>
    <t>統計調査員確保対策県交付金</t>
  </si>
  <si>
    <t>R2年度補助金額参考</t>
  </si>
  <si>
    <t>選挙費県委託金</t>
  </si>
  <si>
    <t>宮城県知事選挙執行費県委託金</t>
  </si>
  <si>
    <t>参議院議員選挙執行費県委託金</t>
  </si>
  <si>
    <t>事業費18,220千円-対象外経費3,675千円（備品購入費の4/9）</t>
    <phoneticPr fontId="19"/>
  </si>
  <si>
    <t>衆議院議員選挙執行費県委託金</t>
  </si>
  <si>
    <t>教育費県委託金</t>
  </si>
  <si>
    <t>スクールソーシャルワーカー活用事業県委託金</t>
  </si>
  <si>
    <t>古関・小沢地区発掘調査実施に係る県委託料</t>
  </si>
  <si>
    <t>土木費県委託金</t>
  </si>
  <si>
    <t>河川費県委託金</t>
  </si>
  <si>
    <t>河川堤防除草県委託金</t>
  </si>
  <si>
    <t>河川堤防除草業務県委託金</t>
  </si>
  <si>
    <t>　一級河川支倉川堤防除草業務委託　L=2,420m、A=22,500㎡</t>
  </si>
  <si>
    <t>財産収入</t>
  </si>
  <si>
    <t>財産運用収入</t>
  </si>
  <si>
    <t>財産貸付収入</t>
  </si>
  <si>
    <t>土地建物貸付収入</t>
  </si>
  <si>
    <t>行政財産使用許可（土地）</t>
  </si>
  <si>
    <t>行政財産使用許可（建物）</t>
  </si>
  <si>
    <t>利子及び配当金</t>
  </si>
  <si>
    <t>基金利子</t>
  </si>
  <si>
    <t>満期時期考慮残高×定期利率0.002％相当額で試算</t>
  </si>
  <si>
    <t>電力債利子収入　</t>
  </si>
  <si>
    <t>公共施設等整備基金利子</t>
  </si>
  <si>
    <t>長寿社会対策基金利子</t>
  </si>
  <si>
    <t>農業振興対策基金利子</t>
  </si>
  <si>
    <t>満期時期考慮残高×定期利率0.010％相当額で試算</t>
    <phoneticPr fontId="19"/>
  </si>
  <si>
    <t>２１世紀田園文化創造基金利子</t>
  </si>
  <si>
    <t>電力債利子収入</t>
  </si>
  <si>
    <t>宮城県債利子収入</t>
    <phoneticPr fontId="19"/>
  </si>
  <si>
    <t>配当金</t>
  </si>
  <si>
    <t>株式等配当金</t>
  </si>
  <si>
    <t>七十七銀行保有株式配当金見込額</t>
  </si>
  <si>
    <t>　10,627株×27.5円（R3最終実績）×2回</t>
    <phoneticPr fontId="19"/>
  </si>
  <si>
    <t>財産売払収入</t>
  </si>
  <si>
    <t>不動産売払収入</t>
  </si>
  <si>
    <t>立木売払収入</t>
  </si>
  <si>
    <t>立木等売払見込額　通年実績ベースで計上</t>
  </si>
  <si>
    <t>寄付金</t>
  </si>
  <si>
    <t>ふるさと支援寄付金</t>
  </si>
  <si>
    <t>ふるさと納税制度寄付金</t>
  </si>
  <si>
    <t xml:space="preserve">ふるさと納税　　 25,000円×6,000件 </t>
  </si>
  <si>
    <t>　〔実績〕R2：116,490千円</t>
    <phoneticPr fontId="19"/>
  </si>
  <si>
    <t>　　　　　R3.11月末実績：36,855千円（R2同時期：32,918千円）</t>
    <phoneticPr fontId="19"/>
  </si>
  <si>
    <t>繰入金</t>
  </si>
  <si>
    <t>基金繰入金</t>
  </si>
  <si>
    <t>財政調整基金繰入金</t>
  </si>
  <si>
    <t>財源不足調整措置　</t>
  </si>
  <si>
    <t>ふるさとの固有の歴史、文化、産業等を活かした地域づくりを目的</t>
  </si>
  <si>
    <t>としてふるさと基金財源を活用</t>
    <phoneticPr fontId="19"/>
  </si>
  <si>
    <t>地域振興基金繰入金</t>
  </si>
  <si>
    <t>町民バス運行経費（交通弱者福祉向上･町内商工活性化）</t>
  </si>
  <si>
    <t>シルバー人材センター運営事業補助金（老人福祉）</t>
    <phoneticPr fontId="19"/>
  </si>
  <si>
    <t>釜房ダム水質保全対策基金繰入金</t>
  </si>
  <si>
    <t>　側条施肥機導入及び雑排水簡易浄化槽施設設置助成金</t>
    <phoneticPr fontId="19"/>
  </si>
  <si>
    <t>釜房ダム水質保全</t>
    <phoneticPr fontId="19"/>
  </si>
  <si>
    <t>対策事業費</t>
    <phoneticPr fontId="19"/>
  </si>
  <si>
    <t>繰越金</t>
  </si>
  <si>
    <t>前年度繰越金</t>
  </si>
  <si>
    <t>近年の純剰余金をベースに算定</t>
  </si>
  <si>
    <t>　純剰余金＝歳入－歳出－繰越財源</t>
    <phoneticPr fontId="19"/>
  </si>
  <si>
    <t>　R2純剰余金175,421千円、R1純剰余金112,133千円</t>
    <phoneticPr fontId="19"/>
  </si>
  <si>
    <t>　(175,421＋112,133)×1/2≒143,777千円(R3純剰余金見込)</t>
    <phoneticPr fontId="19"/>
  </si>
  <si>
    <t>　143,777千円－100,000千円(財調編入1/2以上)≒43,000千円</t>
    <phoneticPr fontId="19"/>
  </si>
  <si>
    <t>諸収入</t>
  </si>
  <si>
    <t>延滞金・加算金及び過料</t>
  </si>
  <si>
    <t>延滞金</t>
  </si>
  <si>
    <t>町税延滞金</t>
  </si>
  <si>
    <t>預金利子</t>
  </si>
  <si>
    <t>貸付金元利収入</t>
  </si>
  <si>
    <t>中小企業振興資金貸付金収入</t>
  </si>
  <si>
    <t>中小企業振興資金貸付金元金収入</t>
  </si>
  <si>
    <t>中小企業振興資金預託金元金収入</t>
  </si>
  <si>
    <t>　参考）年度内回収　町内２金融機関</t>
    <phoneticPr fontId="19"/>
  </si>
  <si>
    <t>ボートピア事業交付金</t>
  </si>
  <si>
    <t>R3年度売上げ見込みを基準に算定</t>
  </si>
  <si>
    <t>　場内･外を問わず年間売上金の1.0％を交付</t>
    <phoneticPr fontId="19"/>
  </si>
  <si>
    <t>農業者年金基金委託金</t>
  </si>
  <si>
    <t>農業者年金基金業務委託費</t>
  </si>
  <si>
    <t>学校給食納入金</t>
  </si>
  <si>
    <t>学校給食納入金（現年度分）</t>
  </si>
  <si>
    <t>①川崎小児童・教職員　234人×190回×230円＝10,225,800円</t>
  </si>
  <si>
    <t>②川二小児童・教職員　50人×190回×230円＝2,185,000円</t>
    <phoneticPr fontId="19"/>
  </si>
  <si>
    <t>③富岡小児童・教職員　73人×190回×230円＝3,190,100円</t>
    <phoneticPr fontId="19"/>
  </si>
  <si>
    <t>④川崎中生徒・教職員　163人×180回×276円＝8,097,840円</t>
    <phoneticPr fontId="19"/>
  </si>
  <si>
    <t>⑤富岡中生徒・教職員　48人×180回×276円＝2,384,640円</t>
    <phoneticPr fontId="19"/>
  </si>
  <si>
    <t>※①～⑥の合計額から学校給食費軽減制度(第2子以降無償化)による</t>
    <phoneticPr fontId="19"/>
  </si>
  <si>
    <t xml:space="preserve">減額分(対象者見込157人)を控除する。　 26,083,380円－7,092,096円 </t>
  </si>
  <si>
    <t xml:space="preserve">給食共同調理場職員　 6人×195回×230円 </t>
  </si>
  <si>
    <t>幼稚園給食納入金</t>
  </si>
  <si>
    <t>幼稚園給食納入金（こども園・現年度分）</t>
  </si>
  <si>
    <t>Ｒ３年度入園見込人数</t>
  </si>
  <si>
    <t xml:space="preserve">短時間　　 3,600円×10人×12ヵ月 </t>
  </si>
  <si>
    <t xml:space="preserve">長時間Ⅰ　 5,710円×40人×12ヵ月 </t>
  </si>
  <si>
    <t xml:space="preserve">中・長Ⅱ　 6,410円×20人×12ヵ月 </t>
  </si>
  <si>
    <t>幼稚園給食納入金（幼稚園・現年度分）</t>
  </si>
  <si>
    <t xml:space="preserve">Ｒ３年度入園見込人数　 3,600円×4人×12ヵ月 </t>
  </si>
  <si>
    <t>幼稚園給食納入金（職員・現年度分）</t>
  </si>
  <si>
    <t>こども園等（こども園、支援、幼児教育課、給食）</t>
  </si>
  <si>
    <t xml:space="preserve">　 5,100円×41人×12ヵ月 </t>
  </si>
  <si>
    <t>幼稚園 3,910円×4人×12ヵ月 　</t>
  </si>
  <si>
    <t xml:space="preserve">給食職員（非常勤7人） 250円×7人×204日 </t>
  </si>
  <si>
    <t>新市町村振興宝くじ交付金</t>
  </si>
  <si>
    <t>財）市町村振興協会市町村交付金（宝くじ交付金）実績ベース</t>
  </si>
  <si>
    <t>　参考〕　H30:2,434千円　R1:2,166千円　R2：1,959千円</t>
    <phoneticPr fontId="19"/>
  </si>
  <si>
    <t>　　　　均等割　20％　　人口割　80％</t>
    <phoneticPr fontId="19"/>
  </si>
  <si>
    <t>登山道整備事業補助金　実績ベース</t>
  </si>
  <si>
    <t>　参考）蔵王観光開発推進協議会登山道刈払い補助</t>
    <phoneticPr fontId="19"/>
  </si>
  <si>
    <t xml:space="preserve">健康福祉センター内自動販売機売上手数料 月12,000円×12ヵ月 </t>
  </si>
  <si>
    <t xml:space="preserve">2台分 2,000円×12ヵ月 </t>
  </si>
  <si>
    <t xml:space="preserve">　　　 土地使用料4,000円＋電気料10,960円 </t>
  </si>
  <si>
    <t>保険事務取扱手数料</t>
  </si>
  <si>
    <t>遺族附加年金事務取扱手数料</t>
  </si>
  <si>
    <t>所得補償保険等事務手数料</t>
    <phoneticPr fontId="19"/>
  </si>
  <si>
    <t xml:space="preserve">保険事務取扱手数料（第一生命　その他4社） 19,100円×12ヵ月 </t>
    <phoneticPr fontId="19"/>
  </si>
  <si>
    <t>鳥獣害防止広域対策交付金</t>
  </si>
  <si>
    <t>南奥羽鳥獣害防止広域対策交付金</t>
  </si>
  <si>
    <t>　18,240円×補助率0.5＝9,120円</t>
    <phoneticPr fontId="19"/>
  </si>
  <si>
    <t>　（補助対象：デジタル受信機器等購入費・研修事業)</t>
    <phoneticPr fontId="19"/>
  </si>
  <si>
    <t>　2,990,880円×補助率100%＝2,990,880円</t>
    <phoneticPr fontId="19"/>
  </si>
  <si>
    <t>　 (補助対象：追い払い動員費・生息域調査・機器装着費)</t>
    <phoneticPr fontId="19"/>
  </si>
  <si>
    <t>営農指導強化事業負担金</t>
  </si>
  <si>
    <t>営農指導強化事業JA負担金</t>
  </si>
  <si>
    <t>鳥獣被害防止緊急補獲対策事業交付金</t>
  </si>
  <si>
    <t>鳥獣被害防止緊急捕獲対策事業交付金</t>
  </si>
  <si>
    <t>　150頭（クマ・イノシシ）×8,000円</t>
    <phoneticPr fontId="19"/>
  </si>
  <si>
    <t>紙資源等売払</t>
  </si>
  <si>
    <t>物品売払い収入（紙資源）</t>
  </si>
  <si>
    <t xml:space="preserve">新聞紙　　 55,000㎏×3.5円 </t>
  </si>
  <si>
    <t xml:space="preserve">段ボール　 40,000㎏×3.0円 </t>
  </si>
  <si>
    <t xml:space="preserve">雑誌　　　 35,000㎏×1.0円 </t>
  </si>
  <si>
    <t xml:space="preserve">　紙パック　 150㎏×0.5円 </t>
  </si>
  <si>
    <t xml:space="preserve">　雑紙類　　 33,000㎏×0.1円 </t>
  </si>
  <si>
    <t>物品売払い収入(金属等)</t>
    <phoneticPr fontId="19"/>
  </si>
  <si>
    <t>農地中間管理事業委託料</t>
  </si>
  <si>
    <t>農地中間管理事業業務委託料　１式</t>
  </si>
  <si>
    <t>　（相談窓口設置、出し手・受け手の掘起し交渉、データ入力、計画書</t>
    <phoneticPr fontId="19"/>
  </si>
  <si>
    <t>　作成等）</t>
    <phoneticPr fontId="19"/>
  </si>
  <si>
    <t>青根７号線消雪道路電気料</t>
  </si>
  <si>
    <t>町道青根７号線消雪道路電気料地元負担金</t>
  </si>
  <si>
    <t>　162,132円（R2年度実績参考）×0.5（地元負担）</t>
    <phoneticPr fontId="19"/>
  </si>
  <si>
    <t>児童教室利用実費負担金</t>
  </si>
  <si>
    <t xml:space="preserve">通年利用　 1,500円×140人×12ヵ月 </t>
  </si>
  <si>
    <t xml:space="preserve">長期休業のみ 72円×50日×10人 </t>
  </si>
  <si>
    <t xml:space="preserve">新年あいさつ会参加料 150人×1,000円 </t>
  </si>
  <si>
    <t>公衆電話使用料（公民館・分館）</t>
  </si>
  <si>
    <t>公民館電話料</t>
  </si>
  <si>
    <t>分館等使用協力金（上下水道、電気、ガス、燃料）の1/3負担</t>
    <phoneticPr fontId="19"/>
  </si>
  <si>
    <t>R2年度歳入決算額より</t>
    <phoneticPr fontId="19"/>
  </si>
  <si>
    <t>絵本広場運営主体（NPO法人地球の楽好）負担金</t>
    <phoneticPr fontId="19"/>
  </si>
  <si>
    <t>　（電気料、上下水道料、ガス代、灯油代、建物共済費等）</t>
    <phoneticPr fontId="19"/>
  </si>
  <si>
    <t>集落センター協力金（施設維持費－使用料×1/3） 実績見込×95％</t>
  </si>
  <si>
    <t>8分館前年度決算額｛（上下水道＋電気＋燃料代）－使用料｝×1/3</t>
  </si>
  <si>
    <t>公衆電話使用料（海洋センター）</t>
  </si>
  <si>
    <t>海洋センター電話料</t>
  </si>
  <si>
    <t>独立行政法人日本スポーツ振興センタースポーツ振興くじ助成事業</t>
  </si>
  <si>
    <t>地域スポーツ活動推進事業　川崎レイクサイドマラソン助成事業</t>
    <phoneticPr fontId="19"/>
  </si>
  <si>
    <t>補助金4,000,000円×助成割合4/5</t>
    <phoneticPr fontId="19"/>
  </si>
  <si>
    <t>公団造林事業費に係る事業費100％助成</t>
  </si>
  <si>
    <t>　柳生川　敷砂利；L=720m</t>
    <phoneticPr fontId="19"/>
  </si>
  <si>
    <t>　茨山２　作業道開設；L=1,000m</t>
    <phoneticPr fontId="19"/>
  </si>
  <si>
    <t xml:space="preserve">小学生サマーキャンプ参加料 2,000円×15人 </t>
  </si>
  <si>
    <t>各種教室・講座参加料</t>
  </si>
  <si>
    <t xml:space="preserve">陶芸教室 1,000円×10人 </t>
  </si>
  <si>
    <t xml:space="preserve">リースづくり教室 500円×10人 </t>
  </si>
  <si>
    <t xml:space="preserve">そば教室等 1,000円×10人 </t>
  </si>
  <si>
    <t>本庁舎屋上PHSアンテナ電気料</t>
  </si>
  <si>
    <t xml:space="preserve">乳がん検診助成 55人×2,300円+子宮がん55人×3,100円 </t>
  </si>
  <si>
    <t>火災共済事務費</t>
    <phoneticPr fontId="19"/>
  </si>
  <si>
    <t>自治振興センター助成金</t>
    <phoneticPr fontId="19"/>
  </si>
  <si>
    <t>やすらぎの湯お茶代寄付金、コピー代ほか</t>
  </si>
  <si>
    <t xml:space="preserve">成人式アルバム個人負担金 1,000円×70人 </t>
  </si>
  <si>
    <t xml:space="preserve">成人式パーティ個人参加負担金 1,000円×60人 </t>
  </si>
  <si>
    <t>記念誌、文化財集有償頒布　過去実績により算定</t>
    <phoneticPr fontId="19"/>
  </si>
  <si>
    <t>Ｂ＆Ｇ財団偉人マンガ制作と活用事業助成金</t>
    <phoneticPr fontId="19"/>
  </si>
  <si>
    <t>公衆電話使用料（中学校）</t>
  </si>
  <si>
    <t>公衆電話使用料中学校2校分</t>
  </si>
  <si>
    <t>町債</t>
  </si>
  <si>
    <t>農林水産業債</t>
  </si>
  <si>
    <t>農業農村整備事業債</t>
  </si>
  <si>
    <t>①前川地区ほ場整備事業等県営負担金：8,000千円-特財0千円</t>
  </si>
  <si>
    <t>②古関地区農業競争力強化基盤整備事業：3,610千円-特財0千円</t>
    <phoneticPr fontId="19"/>
  </si>
  <si>
    <t>③小沢地区農業競争力強化基盤整備事業：3,010千円-特財0千円</t>
    <phoneticPr fontId="19"/>
  </si>
  <si>
    <t>（8,000千円+3,610千円+3,010千円）×充当率90％</t>
    <phoneticPr fontId="19"/>
  </si>
  <si>
    <t>緊急自然災害防止対策事業債</t>
  </si>
  <si>
    <t>青根温泉地区林地崩壊防止対策測量設計業務 11,600千円×充当率100％</t>
  </si>
  <si>
    <t>公共施設等適正管理推進事業債</t>
  </si>
  <si>
    <t>山村開発センター等整備事業債</t>
  </si>
  <si>
    <t>山村開発センター屋外高圧受電キュービクル更新工事（長寿命化事業）</t>
  </si>
  <si>
    <t>事業費 11,862千円×充当率90％　</t>
    <phoneticPr fontId="19"/>
  </si>
  <si>
    <t>山村開発センター３階ホールLED照明設置工事（脱炭素化事業）</t>
    <phoneticPr fontId="19"/>
  </si>
  <si>
    <t>補助金：みやぎ環境税交付金</t>
    <phoneticPr fontId="19"/>
  </si>
  <si>
    <t>事業費11,660千円-補助金6,499千円×充当率90％</t>
    <phoneticPr fontId="19"/>
  </si>
  <si>
    <t>商工債</t>
  </si>
  <si>
    <t>観光施設整備事業債</t>
  </si>
  <si>
    <t>笹谷辺地総合整備事業債</t>
  </si>
  <si>
    <t>○辺地対策事業債（セントメリースキー場）</t>
  </si>
  <si>
    <t>　スターライトリフト機械設備更新事業　事業費:1,584千円</t>
    <phoneticPr fontId="19"/>
  </si>
  <si>
    <t>　ミルキーウェイリフト機械設備更新事業　事業費:5,830千円</t>
    <phoneticPr fontId="19"/>
  </si>
  <si>
    <t>　ムーンライトリフト機械設備更新事業　事業費:3,036千円</t>
    <phoneticPr fontId="19"/>
  </si>
  <si>
    <t>　乗車規制装置更新事業　事業費:2,145千円</t>
    <phoneticPr fontId="19"/>
  </si>
  <si>
    <t>　ベルトコンベア修理　事業費:3,323千円</t>
    <phoneticPr fontId="19"/>
  </si>
  <si>
    <t>　コンデンサー交換工事　事業費:1,279千円</t>
    <phoneticPr fontId="19"/>
  </si>
  <si>
    <t>　圧雪車購入事業　事業費39,600千円</t>
    <phoneticPr fontId="19"/>
  </si>
  <si>
    <t>土木債</t>
  </si>
  <si>
    <t>道路橋梁整備事業債</t>
  </si>
  <si>
    <t>町道野上町裏線道路舗装補修工事</t>
  </si>
  <si>
    <t>（事業費30,000千円－国庫支出金17,985千円）×起債充当率90％</t>
    <phoneticPr fontId="19"/>
  </si>
  <si>
    <t>町道荒町・前川線本城橋橋梁補修工事ほか修繕事業</t>
  </si>
  <si>
    <t>（事業費91,438千円－国庫支出金54,817千円）×起債充当率90％</t>
    <phoneticPr fontId="19"/>
  </si>
  <si>
    <t>町営住宅建設事業債</t>
  </si>
  <si>
    <t>公営住宅整備事業　町営中原住宅建築（1棟2世帯型　1棟）</t>
  </si>
  <si>
    <t>　建築工事　（事業費48,400千円－補助金24,200千円）＝24,200千円</t>
    <phoneticPr fontId="19"/>
  </si>
  <si>
    <t>　施工監理　（事業費1,500千円－補助金750千円）＝750千円</t>
    <phoneticPr fontId="19"/>
  </si>
  <si>
    <t>　（24,200千円＋750千円）×充当率100％</t>
    <phoneticPr fontId="19"/>
  </si>
  <si>
    <t>道路長寿命化事業債</t>
  </si>
  <si>
    <t>町道前川・枇杷落線舗装補修工事</t>
  </si>
  <si>
    <t>事業費30,000千円×充当率90％</t>
    <phoneticPr fontId="19"/>
  </si>
  <si>
    <t>消防債</t>
  </si>
  <si>
    <t>緊急防災・減災事業債</t>
  </si>
  <si>
    <t>防火貯水槽整備事業債</t>
  </si>
  <si>
    <t>防火貯水槽設置事業（2箇所)</t>
  </si>
  <si>
    <t>　(事業費17,800千円－特定財源5,333千円)×充当率100％</t>
    <phoneticPr fontId="19"/>
  </si>
  <si>
    <t>指定避難所施設整備事業債</t>
  </si>
  <si>
    <t>消防自動車購入事業債</t>
  </si>
  <si>
    <t>消防ポンプ自動車購入費：12,695千円</t>
  </si>
  <si>
    <t>特定財源：5,000千円（石油貯蔵施設交付金）</t>
    <phoneticPr fontId="19"/>
  </si>
  <si>
    <t>　（事業費12,695千円－特定財源5,000千円）×充当率100％</t>
    <phoneticPr fontId="19"/>
  </si>
  <si>
    <t>教育債</t>
  </si>
  <si>
    <t>小学校施設長寿命化事業債</t>
  </si>
  <si>
    <t>　富岡小学校体育館屋根改修工事</t>
    <phoneticPr fontId="19"/>
  </si>
  <si>
    <t>　事業費5,247千円×充当率90％</t>
    <phoneticPr fontId="19"/>
  </si>
  <si>
    <t>中学校施設長寿命化事業債</t>
  </si>
  <si>
    <t>　川崎中学校受変電設備更新工事</t>
    <phoneticPr fontId="19"/>
  </si>
  <si>
    <t>　事業費5,545千円×充当率90％</t>
    <phoneticPr fontId="19"/>
  </si>
  <si>
    <t>臨時財政対策債</t>
  </si>
  <si>
    <t>臨時財政対策債（赤字補てん的地方債）</t>
  </si>
  <si>
    <t>　地財計画及び過去実績考慮</t>
    <phoneticPr fontId="19"/>
  </si>
  <si>
    <t>　参考）臨時財政対策債発行可能額</t>
    <phoneticPr fontId="19"/>
  </si>
  <si>
    <t>　　　R1：113,495千円　R2：118,004千円　R3：154,436千円</t>
    <phoneticPr fontId="19"/>
  </si>
  <si>
    <t>一般会計歳入合計</t>
    <rPh sb="4" eb="6">
      <t>サイニュウ</t>
    </rPh>
    <phoneticPr fontId="19"/>
  </si>
  <si>
    <t>温泉事業特別会計（歳入）</t>
    <rPh sb="0" eb="2">
      <t>オンセン</t>
    </rPh>
    <rPh sb="2" eb="4">
      <t>ジギョウ</t>
    </rPh>
    <rPh sb="4" eb="6">
      <t>トクベツ</t>
    </rPh>
    <rPh sb="6" eb="8">
      <t>カイケイ</t>
    </rPh>
    <rPh sb="9" eb="11">
      <t>サイニュウ</t>
    </rPh>
    <phoneticPr fontId="21"/>
  </si>
  <si>
    <t>建設水道課</t>
    <phoneticPr fontId="19"/>
  </si>
  <si>
    <t>現年度分温泉使用料</t>
  </si>
  <si>
    <t>青根温泉旅館　8件　年間温泉使用料　10,389,269円</t>
  </si>
  <si>
    <t>旅館調定額 9,072,156円×収納率 96%</t>
  </si>
  <si>
    <t>公衆浴場　  　1件  月額 140,000円×12ヵ月</t>
    <phoneticPr fontId="19"/>
  </si>
  <si>
    <t>滞納繰越分温泉使用料</t>
  </si>
  <si>
    <t>滞納繰越額 6,655,000円×収納率 10.00%</t>
  </si>
  <si>
    <t>温泉維持費</t>
    <phoneticPr fontId="19"/>
  </si>
  <si>
    <t>定期預金利子</t>
  </si>
  <si>
    <t>温泉用地貸付による貸付収入</t>
  </si>
  <si>
    <t>温泉測定委託料（県温泉協会）</t>
  </si>
  <si>
    <t>温泉事業特別会計（歳入）合計</t>
  </si>
  <si>
    <t>公共下水道事業特別会計（歳入）</t>
    <rPh sb="0" eb="2">
      <t>コウキョウ</t>
    </rPh>
    <rPh sb="2" eb="4">
      <t>ゲスイ</t>
    </rPh>
    <rPh sb="4" eb="5">
      <t>ドウ</t>
    </rPh>
    <rPh sb="5" eb="7">
      <t>ジギョウ</t>
    </rPh>
    <rPh sb="7" eb="9">
      <t>トクベツ</t>
    </rPh>
    <rPh sb="9" eb="11">
      <t>カイケイ</t>
    </rPh>
    <rPh sb="12" eb="14">
      <t>サイニュウ</t>
    </rPh>
    <phoneticPr fontId="21"/>
  </si>
  <si>
    <t>充当額</t>
    <phoneticPr fontId="21"/>
  </si>
  <si>
    <t>分担金及び負担金</t>
    <phoneticPr fontId="21"/>
  </si>
  <si>
    <t>負担金</t>
    <phoneticPr fontId="21"/>
  </si>
  <si>
    <t>下水道事業負担金</t>
    <phoneticPr fontId="21"/>
  </si>
  <si>
    <t>下水道事業負担金</t>
  </si>
  <si>
    <t>受益者負担金</t>
  </si>
  <si>
    <t>現年度分受益者負担金</t>
  </si>
  <si>
    <t>滞納繰越分受益者負担金</t>
  </si>
  <si>
    <t>使用料及び手数料</t>
    <phoneticPr fontId="21"/>
  </si>
  <si>
    <t>使用料</t>
    <phoneticPr fontId="21"/>
  </si>
  <si>
    <t>下水道使用料</t>
    <phoneticPr fontId="21"/>
  </si>
  <si>
    <t>下水道使用料</t>
  </si>
  <si>
    <t>現年度分下水道使用料</t>
  </si>
  <si>
    <t>令和4年度調定見込額　171,574千円</t>
  </si>
  <si>
    <t>　収納率（見込み） 99.0%</t>
  </si>
  <si>
    <t>　収納見込額　169,858千円</t>
  </si>
  <si>
    <t>滞納繰越分下水道使用料</t>
  </si>
  <si>
    <t>令和4年度調定見込額　7,520千円</t>
  </si>
  <si>
    <t>　収納率（見込み）　10.0%</t>
  </si>
  <si>
    <t>　収納見込額　752千円</t>
  </si>
  <si>
    <t>手数料</t>
    <phoneticPr fontId="21"/>
  </si>
  <si>
    <t>督促手数料</t>
    <phoneticPr fontId="21"/>
  </si>
  <si>
    <t>督促手数料</t>
  </si>
  <si>
    <t>下水道使用料督促手数料</t>
  </si>
  <si>
    <t>受益者負担金督促手数料</t>
  </si>
  <si>
    <t>国庫支出金</t>
    <phoneticPr fontId="21"/>
  </si>
  <si>
    <t>国庫補助金</t>
    <phoneticPr fontId="21"/>
  </si>
  <si>
    <t>下水道事業国庫補助金</t>
    <phoneticPr fontId="21"/>
  </si>
  <si>
    <t>下水道事業国庫補助金</t>
  </si>
  <si>
    <t>一般事業分国庫補助金</t>
  </si>
  <si>
    <t>社会資本整備総合交付金事業</t>
  </si>
  <si>
    <t>　　事業費計 195,000千円×11/20＝107,250千円</t>
  </si>
  <si>
    <t>県支出金</t>
    <phoneticPr fontId="21"/>
  </si>
  <si>
    <t>県補助金</t>
    <phoneticPr fontId="21"/>
  </si>
  <si>
    <t>下水道事業県補助金</t>
    <phoneticPr fontId="21"/>
  </si>
  <si>
    <t>下水道事業県補助金</t>
  </si>
  <si>
    <t>繰入金</t>
    <phoneticPr fontId="21"/>
  </si>
  <si>
    <t>一般会計繰入金</t>
    <phoneticPr fontId="21"/>
  </si>
  <si>
    <t>一般会計繰入金</t>
  </si>
  <si>
    <t>下水道事業企業債元利繰入金</t>
  </si>
  <si>
    <t>　　企業債元金　164,348千円（実繰入額152,524千円）</t>
  </si>
  <si>
    <t>　　企業債利子　 18,946千円（実繰入額18,946千円）</t>
  </si>
  <si>
    <t>　　元利合計 　 183,294千円（繰入限度額）</t>
  </si>
  <si>
    <t>繰越金</t>
    <phoneticPr fontId="21"/>
  </si>
  <si>
    <t>前年度繰越金（前年度予備費予算相当額）</t>
  </si>
  <si>
    <t>諸収入</t>
    <phoneticPr fontId="21"/>
  </si>
  <si>
    <t>預金利子</t>
    <phoneticPr fontId="21"/>
  </si>
  <si>
    <t>雑入</t>
    <phoneticPr fontId="21"/>
  </si>
  <si>
    <t>排水設備指定店、責任技術者登録料他</t>
  </si>
  <si>
    <t>町債</t>
    <phoneticPr fontId="21"/>
  </si>
  <si>
    <t>公共下水道債</t>
    <phoneticPr fontId="21"/>
  </si>
  <si>
    <t>公共下水道債</t>
  </si>
  <si>
    <t>下水道事業一般事業債</t>
  </si>
  <si>
    <t>・総務管理費</t>
  </si>
  <si>
    <t>　地方公営企業法適用移行業務委託 17,000,000円</t>
  </si>
  <si>
    <t>下水道総務費</t>
    <phoneticPr fontId="19"/>
  </si>
  <si>
    <t>・管渠管理費</t>
  </si>
  <si>
    <t>　公園ポンプ場現場盤更新工事 8,000,000円</t>
  </si>
  <si>
    <t>・ポンプ場管理費</t>
  </si>
  <si>
    <t>　大針中継ポンプ場№1流入ゲート扉本体更新工事 9,000,000円</t>
  </si>
  <si>
    <t>・浄化センター管理費</t>
  </si>
  <si>
    <t>　釜房環境浄化センター汚泥造粒調質装置更新工事 5,500,000円</t>
  </si>
  <si>
    <t>　釜房環境浄化センター№2汚泥脱水機ベルトコンベア更新工事</t>
  </si>
  <si>
    <t>　13,200,000円</t>
  </si>
  <si>
    <t>・下水道建設費</t>
  </si>
  <si>
    <t>　釜房環境浄化センター受変電設備更新工事施工監理業務委託</t>
  </si>
  <si>
    <t>　4,807,000円</t>
  </si>
  <si>
    <t>　釜房環境浄化センター等機械・電気設備更新工事実施設計業務委託</t>
  </si>
  <si>
    <t>　7,000,000円</t>
  </si>
  <si>
    <t>　195,000,000円－国費107,250,000円＝87,750,000円</t>
  </si>
  <si>
    <t>※10万円未満切り捨て</t>
  </si>
  <si>
    <t>公共下水道事業特別会計（歳入）合計</t>
  </si>
  <si>
    <t>令和４年度　川崎町病院事業会計当初予算要求説明書</t>
    <rPh sb="0" eb="1">
      <t>レイ</t>
    </rPh>
    <rPh sb="1" eb="2">
      <t>ワ</t>
    </rPh>
    <phoneticPr fontId="21"/>
  </si>
  <si>
    <t>収 益 的 収 入</t>
    <rPh sb="0" eb="1">
      <t>オサム</t>
    </rPh>
    <rPh sb="2" eb="3">
      <t>エキ</t>
    </rPh>
    <rPh sb="4" eb="5">
      <t>テキ</t>
    </rPh>
    <rPh sb="6" eb="7">
      <t>オサム</t>
    </rPh>
    <rPh sb="8" eb="9">
      <t>ニュウ</t>
    </rPh>
    <phoneticPr fontId="21"/>
  </si>
  <si>
    <t>（単位：千円）</t>
  </si>
  <si>
    <t>款</t>
    <rPh sb="0" eb="1">
      <t>カン</t>
    </rPh>
    <phoneticPr fontId="21"/>
  </si>
  <si>
    <t>項</t>
    <rPh sb="0" eb="1">
      <t>コウ</t>
    </rPh>
    <phoneticPr fontId="21"/>
  </si>
  <si>
    <t>目</t>
    <rPh sb="0" eb="1">
      <t>モク</t>
    </rPh>
    <phoneticPr fontId="21"/>
  </si>
  <si>
    <t>項　　　目　　　名</t>
    <rPh sb="0" eb="1">
      <t>コウ</t>
    </rPh>
    <rPh sb="4" eb="5">
      <t>メ</t>
    </rPh>
    <rPh sb="8" eb="9">
      <t>ナ</t>
    </rPh>
    <phoneticPr fontId="21"/>
  </si>
  <si>
    <t>本年度当初</t>
    <rPh sb="0" eb="3">
      <t>ホンネンド</t>
    </rPh>
    <rPh sb="3" eb="5">
      <t>トウショ</t>
    </rPh>
    <phoneticPr fontId="21"/>
  </si>
  <si>
    <t>前年度当初</t>
    <rPh sb="0" eb="3">
      <t>ゼンネンド</t>
    </rPh>
    <rPh sb="3" eb="5">
      <t>トウショ</t>
    </rPh>
    <phoneticPr fontId="21"/>
  </si>
  <si>
    <t>比　　較</t>
    <rPh sb="0" eb="1">
      <t>ヒ</t>
    </rPh>
    <rPh sb="3" eb="4">
      <t>クラ</t>
    </rPh>
    <phoneticPr fontId="21"/>
  </si>
  <si>
    <t>前年度最終
（参考）</t>
    <rPh sb="0" eb="3">
      <t>ゼンネンド</t>
    </rPh>
    <rPh sb="3" eb="5">
      <t>サイシュウ</t>
    </rPh>
    <rPh sb="7" eb="9">
      <t>サンコウ</t>
    </rPh>
    <phoneticPr fontId="19"/>
  </si>
  <si>
    <t>節</t>
    <rPh sb="0" eb="1">
      <t>セツ</t>
    </rPh>
    <phoneticPr fontId="21"/>
  </si>
  <si>
    <t>区　　　　　　分</t>
    <rPh sb="0" eb="1">
      <t>ク</t>
    </rPh>
    <rPh sb="7" eb="8">
      <t>ブン</t>
    </rPh>
    <phoneticPr fontId="21"/>
  </si>
  <si>
    <t>金　　額</t>
    <rPh sb="0" eb="1">
      <t>キン</t>
    </rPh>
    <rPh sb="3" eb="4">
      <t>ガク</t>
    </rPh>
    <phoneticPr fontId="21"/>
  </si>
  <si>
    <t>説　　　　明</t>
    <rPh sb="0" eb="1">
      <t>セツ</t>
    </rPh>
    <rPh sb="5" eb="6">
      <t>メイ</t>
    </rPh>
    <phoneticPr fontId="21"/>
  </si>
  <si>
    <t>積　　算　　基　　礎</t>
    <rPh sb="0" eb="1">
      <t>セキ</t>
    </rPh>
    <rPh sb="3" eb="4">
      <t>ザン</t>
    </rPh>
    <rPh sb="6" eb="7">
      <t>モト</t>
    </rPh>
    <rPh sb="9" eb="10">
      <t>イシズエ</t>
    </rPh>
    <phoneticPr fontId="21"/>
  </si>
  <si>
    <t>金　額</t>
    <rPh sb="0" eb="1">
      <t>キン</t>
    </rPh>
    <rPh sb="2" eb="3">
      <t>ガク</t>
    </rPh>
    <phoneticPr fontId="21"/>
  </si>
  <si>
    <t>Ｒ3当初予算</t>
    <rPh sb="2" eb="4">
      <t>トウショ</t>
    </rPh>
    <rPh sb="4" eb="6">
      <t>ヨサン</t>
    </rPh>
    <phoneticPr fontId="21"/>
  </si>
  <si>
    <t>病院事業収益</t>
    <rPh sb="0" eb="2">
      <t>ビョウイン</t>
    </rPh>
    <rPh sb="2" eb="6">
      <t>ジギョウシュウエキ</t>
    </rPh>
    <phoneticPr fontId="21"/>
  </si>
  <si>
    <t>医業収益</t>
    <rPh sb="0" eb="2">
      <t>イギョウ</t>
    </rPh>
    <rPh sb="2" eb="4">
      <t>シュウエキ</t>
    </rPh>
    <phoneticPr fontId="21"/>
  </si>
  <si>
    <t>入院収益</t>
    <rPh sb="0" eb="2">
      <t>ニュウイン</t>
    </rPh>
    <rPh sb="2" eb="4">
      <t>シュウエキ</t>
    </rPh>
    <phoneticPr fontId="21"/>
  </si>
  <si>
    <t>入院患者診療報酬等</t>
    <rPh sb="0" eb="2">
      <t>ニュウイン</t>
    </rPh>
    <rPh sb="2" eb="4">
      <t>カンジャ</t>
    </rPh>
    <rPh sb="4" eb="6">
      <t>シンリョウ</t>
    </rPh>
    <rPh sb="6" eb="8">
      <t>ホウシュウ</t>
    </rPh>
    <rPh sb="8" eb="9">
      <t>トウ</t>
    </rPh>
    <phoneticPr fontId="21"/>
  </si>
  <si>
    <t>外来収益</t>
    <rPh sb="0" eb="2">
      <t>ガイライ</t>
    </rPh>
    <rPh sb="2" eb="4">
      <t>シュウエキ</t>
    </rPh>
    <phoneticPr fontId="21"/>
  </si>
  <si>
    <t>外来患者診療報酬等</t>
    <rPh sb="0" eb="2">
      <t>ガイライ</t>
    </rPh>
    <rPh sb="2" eb="4">
      <t>カンジャ</t>
    </rPh>
    <rPh sb="4" eb="6">
      <t>シンリョウ</t>
    </rPh>
    <rPh sb="6" eb="8">
      <t>ホウシュウ</t>
    </rPh>
    <rPh sb="8" eb="9">
      <t>トウ</t>
    </rPh>
    <phoneticPr fontId="21"/>
  </si>
  <si>
    <t>その他医業収益</t>
    <rPh sb="2" eb="3">
      <t>タ</t>
    </rPh>
    <rPh sb="3" eb="5">
      <t>イギョウ</t>
    </rPh>
    <rPh sb="5" eb="7">
      <t>シュウエキ</t>
    </rPh>
    <phoneticPr fontId="21"/>
  </si>
  <si>
    <t>室料差額収益</t>
    <rPh sb="0" eb="2">
      <t>シツリョウ</t>
    </rPh>
    <rPh sb="2" eb="4">
      <t>サガク</t>
    </rPh>
    <rPh sb="4" eb="6">
      <t>シュウエキ</t>
    </rPh>
    <phoneticPr fontId="21"/>
  </si>
  <si>
    <t>個室料等</t>
    <rPh sb="0" eb="2">
      <t>コシツ</t>
    </rPh>
    <rPh sb="2" eb="4">
      <t>リョウトウ</t>
    </rPh>
    <phoneticPr fontId="21"/>
  </si>
  <si>
    <t>一般３部屋・療養２部屋</t>
    <rPh sb="0" eb="2">
      <t>イッパン</t>
    </rPh>
    <rPh sb="3" eb="5">
      <t>ヘヤ</t>
    </rPh>
    <rPh sb="6" eb="8">
      <t>リョウヨウ</t>
    </rPh>
    <rPh sb="9" eb="11">
      <t>ヘヤ</t>
    </rPh>
    <phoneticPr fontId="21"/>
  </si>
  <si>
    <t>公衆衛生活動収益</t>
    <rPh sb="0" eb="4">
      <t>コウシュウエイセイ</t>
    </rPh>
    <rPh sb="4" eb="6">
      <t>カツドウ</t>
    </rPh>
    <rPh sb="6" eb="8">
      <t>シュウエキ</t>
    </rPh>
    <phoneticPr fontId="21"/>
  </si>
  <si>
    <t>各種健診料等</t>
    <rPh sb="0" eb="2">
      <t>カクシュ</t>
    </rPh>
    <rPh sb="2" eb="4">
      <t>ケンシン</t>
    </rPh>
    <rPh sb="4" eb="5">
      <t>リョウ</t>
    </rPh>
    <rPh sb="5" eb="6">
      <t>トウ</t>
    </rPh>
    <phoneticPr fontId="21"/>
  </si>
  <si>
    <t>特定健診・生活習慣病等</t>
    <rPh sb="0" eb="2">
      <t>トクテイ</t>
    </rPh>
    <rPh sb="2" eb="4">
      <t>ケンシン</t>
    </rPh>
    <rPh sb="5" eb="7">
      <t>セイカツ</t>
    </rPh>
    <rPh sb="7" eb="10">
      <t>シュウカンビョウ</t>
    </rPh>
    <rPh sb="10" eb="11">
      <t>トウ</t>
    </rPh>
    <phoneticPr fontId="21"/>
  </si>
  <si>
    <t>一般会計負担金</t>
    <rPh sb="0" eb="4">
      <t>イッパンカイケイ</t>
    </rPh>
    <rPh sb="4" eb="7">
      <t>フタンキン</t>
    </rPh>
    <phoneticPr fontId="21"/>
  </si>
  <si>
    <t>救急医療負担金</t>
    <rPh sb="0" eb="2">
      <t>キュウキュウ</t>
    </rPh>
    <rPh sb="2" eb="4">
      <t>イリョウ</t>
    </rPh>
    <rPh sb="4" eb="7">
      <t>フタンキン</t>
    </rPh>
    <phoneticPr fontId="21"/>
  </si>
  <si>
    <t>救急医療に係る医師等の人件費＋（救急病床数×入院単価）－救急医療収入</t>
    <phoneticPr fontId="21"/>
  </si>
  <si>
    <t>保健衛生行政事務負担金</t>
    <rPh sb="0" eb="2">
      <t>ホケン</t>
    </rPh>
    <rPh sb="2" eb="4">
      <t>エイセイ</t>
    </rPh>
    <rPh sb="4" eb="6">
      <t>ギョウセイ</t>
    </rPh>
    <rPh sb="6" eb="8">
      <t>ジム</t>
    </rPh>
    <rPh sb="8" eb="11">
      <t>フタンキン</t>
    </rPh>
    <phoneticPr fontId="21"/>
  </si>
  <si>
    <t>医師等派遣に係る理論費用－医師等派遣に係る収益</t>
    <rPh sb="0" eb="3">
      <t>イシナド</t>
    </rPh>
    <rPh sb="3" eb="5">
      <t>ハケン</t>
    </rPh>
    <rPh sb="6" eb="7">
      <t>カカワ</t>
    </rPh>
    <rPh sb="8" eb="10">
      <t>リロン</t>
    </rPh>
    <rPh sb="10" eb="12">
      <t>ヒヨウ</t>
    </rPh>
    <rPh sb="13" eb="16">
      <t>イシナド</t>
    </rPh>
    <rPh sb="16" eb="18">
      <t>ハケン</t>
    </rPh>
    <rPh sb="19" eb="20">
      <t>カカワ</t>
    </rPh>
    <rPh sb="21" eb="23">
      <t>シュウエキ</t>
    </rPh>
    <phoneticPr fontId="21"/>
  </si>
  <si>
    <t>保険診療外材料費・文書料等</t>
    <rPh sb="0" eb="2">
      <t>ホケン</t>
    </rPh>
    <rPh sb="2" eb="4">
      <t>シンリョウ</t>
    </rPh>
    <rPh sb="4" eb="5">
      <t>ソト</t>
    </rPh>
    <rPh sb="5" eb="8">
      <t>ザイリョウヒ</t>
    </rPh>
    <rPh sb="9" eb="12">
      <t>ブンショリョウ</t>
    </rPh>
    <rPh sb="12" eb="13">
      <t>トウ</t>
    </rPh>
    <phoneticPr fontId="21"/>
  </si>
  <si>
    <t>医業外収益</t>
    <rPh sb="0" eb="2">
      <t>イギョウ</t>
    </rPh>
    <rPh sb="2" eb="3">
      <t>ガイ</t>
    </rPh>
    <rPh sb="3" eb="5">
      <t>シュウエキ</t>
    </rPh>
    <phoneticPr fontId="21"/>
  </si>
  <si>
    <t>受取利息及び配当金</t>
    <rPh sb="0" eb="2">
      <t>ウケトリ</t>
    </rPh>
    <rPh sb="2" eb="4">
      <t>リソク</t>
    </rPh>
    <rPh sb="4" eb="5">
      <t>オヨ</t>
    </rPh>
    <rPh sb="6" eb="9">
      <t>ハイトウキン</t>
    </rPh>
    <phoneticPr fontId="21"/>
  </si>
  <si>
    <t>預金利息</t>
    <rPh sb="0" eb="2">
      <t>ヨキン</t>
    </rPh>
    <rPh sb="2" eb="4">
      <t>リソク</t>
    </rPh>
    <phoneticPr fontId="21"/>
  </si>
  <si>
    <t>預金等利子</t>
    <rPh sb="0" eb="2">
      <t>ヨキン</t>
    </rPh>
    <rPh sb="2" eb="3">
      <t>トウ</t>
    </rPh>
    <rPh sb="3" eb="5">
      <t>リシ</t>
    </rPh>
    <phoneticPr fontId="19"/>
  </si>
  <si>
    <t>他会計負担金</t>
    <rPh sb="0" eb="1">
      <t>タ</t>
    </rPh>
    <rPh sb="1" eb="3">
      <t>カイケイ</t>
    </rPh>
    <rPh sb="3" eb="6">
      <t>フタンキン</t>
    </rPh>
    <phoneticPr fontId="21"/>
  </si>
  <si>
    <t>企業債利息負担金</t>
    <rPh sb="0" eb="2">
      <t>キギョウ</t>
    </rPh>
    <rPh sb="2" eb="3">
      <t>サイ</t>
    </rPh>
    <rPh sb="3" eb="5">
      <t>リソク</t>
    </rPh>
    <rPh sb="5" eb="8">
      <t>フタンキン</t>
    </rPh>
    <phoneticPr fontId="21"/>
  </si>
  <si>
    <t>交付税措置対象分</t>
    <rPh sb="0" eb="3">
      <t>コウフゼイ</t>
    </rPh>
    <rPh sb="3" eb="5">
      <t>ソチ</t>
    </rPh>
    <rPh sb="5" eb="7">
      <t>タイショウ</t>
    </rPh>
    <rPh sb="7" eb="8">
      <t>ブン</t>
    </rPh>
    <phoneticPr fontId="19"/>
  </si>
  <si>
    <t>H14まで償還額　　7,415千円×2/3≒4,943千円</t>
    <rPh sb="15" eb="16">
      <t>セン</t>
    </rPh>
    <rPh sb="27" eb="29">
      <t>センエン</t>
    </rPh>
    <phoneticPr fontId="19"/>
  </si>
  <si>
    <t>H15以降償還額  　 　 21千円×1/2≒    11千円</t>
    <rPh sb="3" eb="5">
      <t>イコウ</t>
    </rPh>
    <rPh sb="5" eb="7">
      <t>ショウカン</t>
    </rPh>
    <rPh sb="7" eb="8">
      <t>ガク</t>
    </rPh>
    <rPh sb="16" eb="17">
      <t>セン</t>
    </rPh>
    <rPh sb="17" eb="18">
      <t>エン</t>
    </rPh>
    <rPh sb="29" eb="31">
      <t>センエン</t>
    </rPh>
    <phoneticPr fontId="21"/>
  </si>
  <si>
    <t>特別減収債償還額　130千円×1/2≒　　65千円</t>
    <rPh sb="0" eb="2">
      <t>トクベツ</t>
    </rPh>
    <rPh sb="2" eb="4">
      <t>ゲンシュウ</t>
    </rPh>
    <rPh sb="4" eb="5">
      <t>サイ</t>
    </rPh>
    <rPh sb="5" eb="7">
      <t>ショウカン</t>
    </rPh>
    <rPh sb="7" eb="8">
      <t>ガク</t>
    </rPh>
    <rPh sb="12" eb="14">
      <t>センエン</t>
    </rPh>
    <rPh sb="23" eb="25">
      <t>センエン</t>
    </rPh>
    <phoneticPr fontId="19"/>
  </si>
  <si>
    <t>基礎年金拠出金負担金</t>
    <rPh sb="0" eb="2">
      <t>キソ</t>
    </rPh>
    <rPh sb="2" eb="4">
      <t>ネンキン</t>
    </rPh>
    <rPh sb="4" eb="7">
      <t>キョシュツキン</t>
    </rPh>
    <rPh sb="7" eb="10">
      <t>フタンキン</t>
    </rPh>
    <phoneticPr fontId="21"/>
  </si>
  <si>
    <t>負担金見込額 11,185千円</t>
    <rPh sb="0" eb="3">
      <t>フタンキン</t>
    </rPh>
    <rPh sb="3" eb="5">
      <t>ミコミ</t>
    </rPh>
    <rPh sb="5" eb="6">
      <t>ガク</t>
    </rPh>
    <rPh sb="13" eb="15">
      <t>センエン</t>
    </rPh>
    <phoneticPr fontId="21"/>
  </si>
  <si>
    <t>研究研修費負担金</t>
    <rPh sb="0" eb="2">
      <t>ケンキュウ</t>
    </rPh>
    <rPh sb="2" eb="5">
      <t>ケンシュウヒ</t>
    </rPh>
    <rPh sb="5" eb="8">
      <t>フタンキン</t>
    </rPh>
    <phoneticPr fontId="21"/>
  </si>
  <si>
    <t>研究研修費800千円×1/2＝400千円</t>
    <rPh sb="0" eb="2">
      <t>ケンキュウ</t>
    </rPh>
    <rPh sb="2" eb="4">
      <t>ケンシュウ</t>
    </rPh>
    <rPh sb="4" eb="5">
      <t>ヒ</t>
    </rPh>
    <rPh sb="8" eb="9">
      <t>セン</t>
    </rPh>
    <rPh sb="9" eb="10">
      <t>エン</t>
    </rPh>
    <rPh sb="18" eb="20">
      <t>センエン</t>
    </rPh>
    <phoneticPr fontId="21"/>
  </si>
  <si>
    <t>共済追加費用負担金</t>
    <rPh sb="0" eb="2">
      <t>キョウサイ</t>
    </rPh>
    <rPh sb="2" eb="4">
      <t>ツイカ</t>
    </rPh>
    <rPh sb="4" eb="6">
      <t>ヒヨウ</t>
    </rPh>
    <rPh sb="6" eb="9">
      <t>フタンキン</t>
    </rPh>
    <phoneticPr fontId="21"/>
  </si>
  <si>
    <t>（47人-27人×1.1）×110千円 省令第3条第3項第35号</t>
    <rPh sb="3" eb="4">
      <t>ニン</t>
    </rPh>
    <rPh sb="7" eb="8">
      <t>ニン</t>
    </rPh>
    <rPh sb="17" eb="18">
      <t>セン</t>
    </rPh>
    <rPh sb="18" eb="19">
      <t>エン</t>
    </rPh>
    <rPh sb="20" eb="22">
      <t>ショウレイ</t>
    </rPh>
    <rPh sb="22" eb="23">
      <t>ダイ</t>
    </rPh>
    <rPh sb="24" eb="25">
      <t>ジョウ</t>
    </rPh>
    <rPh sb="25" eb="26">
      <t>ダイ</t>
    </rPh>
    <rPh sb="27" eb="28">
      <t>コウ</t>
    </rPh>
    <rPh sb="28" eb="29">
      <t>ダイ</t>
    </rPh>
    <rPh sb="31" eb="32">
      <t>ゴウ</t>
    </rPh>
    <phoneticPr fontId="21"/>
  </si>
  <si>
    <t>不採算病院運営負担金</t>
    <phoneticPr fontId="21"/>
  </si>
  <si>
    <t>交付税措置対象外分</t>
    <rPh sb="0" eb="3">
      <t>コウフゼイ</t>
    </rPh>
    <rPh sb="3" eb="5">
      <t>ソチ</t>
    </rPh>
    <rPh sb="5" eb="7">
      <t>タイショウ</t>
    </rPh>
    <rPh sb="7" eb="8">
      <t>ガイ</t>
    </rPh>
    <rPh sb="8" eb="9">
      <t>ブン</t>
    </rPh>
    <phoneticPr fontId="19"/>
  </si>
  <si>
    <t>児童手当負担金</t>
    <phoneticPr fontId="21"/>
  </si>
  <si>
    <t>R3見込額（対象者13名）3,040千円-266千円</t>
    <rPh sb="2" eb="5">
      <t>ミコミガク</t>
    </rPh>
    <rPh sb="6" eb="9">
      <t>タイショウシャ</t>
    </rPh>
    <rPh sb="11" eb="12">
      <t>メイ</t>
    </rPh>
    <rPh sb="18" eb="19">
      <t>セン</t>
    </rPh>
    <rPh sb="19" eb="20">
      <t>エン</t>
    </rPh>
    <rPh sb="24" eb="25">
      <t>セン</t>
    </rPh>
    <rPh sb="25" eb="26">
      <t>エン</t>
    </rPh>
    <phoneticPr fontId="19"/>
  </si>
  <si>
    <t>ﾘﾊﾋﾞﾘﾃｰｼｮﾝ医療負担金</t>
    <rPh sb="10" eb="12">
      <t>イリョウ</t>
    </rPh>
    <rPh sb="12" eb="15">
      <t>フタンキン</t>
    </rPh>
    <phoneticPr fontId="21"/>
  </si>
  <si>
    <t>リハビリテーション経費－収益</t>
    <phoneticPr fontId="21"/>
  </si>
  <si>
    <t>医療確保対策経費負担金</t>
    <rPh sb="0" eb="2">
      <t>イリョウ</t>
    </rPh>
    <rPh sb="2" eb="4">
      <t>カクホ</t>
    </rPh>
    <rPh sb="4" eb="6">
      <t>タイサクフタンキン</t>
    </rPh>
    <rPh sb="6" eb="8">
      <t>ケイヒ</t>
    </rPh>
    <rPh sb="8" eb="11">
      <t>フタンキン</t>
    </rPh>
    <phoneticPr fontId="21"/>
  </si>
  <si>
    <t>医師派遣費用R3見込額　5,472千円</t>
    <rPh sb="0" eb="2">
      <t>イシ</t>
    </rPh>
    <rPh sb="2" eb="4">
      <t>ハケン</t>
    </rPh>
    <rPh sb="4" eb="6">
      <t>ヒヨウ</t>
    </rPh>
    <rPh sb="8" eb="10">
      <t>ミコ</t>
    </rPh>
    <rPh sb="10" eb="11">
      <t>ガク</t>
    </rPh>
    <rPh sb="17" eb="18">
      <t>セン</t>
    </rPh>
    <rPh sb="18" eb="19">
      <t>エン</t>
    </rPh>
    <phoneticPr fontId="21"/>
  </si>
  <si>
    <t>県費補助金</t>
    <rPh sb="0" eb="1">
      <t>ケン</t>
    </rPh>
    <rPh sb="1" eb="2">
      <t>ヒ</t>
    </rPh>
    <rPh sb="2" eb="4">
      <t>ホジョ</t>
    </rPh>
    <rPh sb="4" eb="5">
      <t>キン</t>
    </rPh>
    <phoneticPr fontId="21"/>
  </si>
  <si>
    <t>県費補助金</t>
    <rPh sb="0" eb="1">
      <t>ケン</t>
    </rPh>
    <rPh sb="1" eb="2">
      <t>ヒ</t>
    </rPh>
    <rPh sb="2" eb="5">
      <t>ホジョキン</t>
    </rPh>
    <phoneticPr fontId="21"/>
  </si>
  <si>
    <t>　 　 科目設定</t>
    <rPh sb="4" eb="6">
      <t>カモク</t>
    </rPh>
    <rPh sb="6" eb="8">
      <t>セッテイ</t>
    </rPh>
    <phoneticPr fontId="19"/>
  </si>
  <si>
    <t>他会計補助金</t>
    <rPh sb="0" eb="1">
      <t>タ</t>
    </rPh>
    <rPh sb="1" eb="3">
      <t>カイケイ</t>
    </rPh>
    <rPh sb="3" eb="6">
      <t>ホジョキン</t>
    </rPh>
    <phoneticPr fontId="21"/>
  </si>
  <si>
    <t>一般会計補助金</t>
    <rPh sb="0" eb="4">
      <t>イッパンカイケイ</t>
    </rPh>
    <rPh sb="4" eb="7">
      <t>ホジョキン</t>
    </rPh>
    <phoneticPr fontId="21"/>
  </si>
  <si>
    <t>企業債利息補助金</t>
    <rPh sb="0" eb="2">
      <t>キギョウ</t>
    </rPh>
    <rPh sb="2" eb="3">
      <t>サイ</t>
    </rPh>
    <rPh sb="3" eb="5">
      <t>リソク</t>
    </rPh>
    <rPh sb="5" eb="8">
      <t>ホジョキン</t>
    </rPh>
    <phoneticPr fontId="21"/>
  </si>
  <si>
    <t>　  　科目設定</t>
    <rPh sb="4" eb="6">
      <t>カモク</t>
    </rPh>
    <rPh sb="6" eb="8">
      <t>セッテイ</t>
    </rPh>
    <phoneticPr fontId="19"/>
  </si>
  <si>
    <t>国保会計補助金</t>
    <rPh sb="0" eb="1">
      <t>コク</t>
    </rPh>
    <rPh sb="1" eb="2">
      <t>ホ</t>
    </rPh>
    <rPh sb="2" eb="4">
      <t>カイケイ</t>
    </rPh>
    <rPh sb="4" eb="7">
      <t>ホジョキン</t>
    </rPh>
    <phoneticPr fontId="21"/>
  </si>
  <si>
    <t>患者外給食収益</t>
    <rPh sb="0" eb="2">
      <t>カンジャ</t>
    </rPh>
    <rPh sb="2" eb="3">
      <t>ガイ</t>
    </rPh>
    <rPh sb="3" eb="5">
      <t>キュウショク</t>
    </rPh>
    <rPh sb="5" eb="7">
      <t>シュウエキ</t>
    </rPh>
    <phoneticPr fontId="21"/>
  </si>
  <si>
    <t>休日診療補助金</t>
    <rPh sb="0" eb="2">
      <t>キュウジツ</t>
    </rPh>
    <rPh sb="2" eb="4">
      <t>シンリョウ</t>
    </rPh>
    <rPh sb="4" eb="7">
      <t>ホジョキン</t>
    </rPh>
    <phoneticPr fontId="21"/>
  </si>
  <si>
    <t>在宅当番医補助金</t>
    <rPh sb="0" eb="2">
      <t>ザイタク</t>
    </rPh>
    <rPh sb="2" eb="4">
      <t>トウバン</t>
    </rPh>
    <rPh sb="4" eb="5">
      <t>イ</t>
    </rPh>
    <rPh sb="5" eb="8">
      <t>ホジョキン</t>
    </rPh>
    <phoneticPr fontId="21"/>
  </si>
  <si>
    <t>　  　収入見込額  45,000円×日曜・祝日72日</t>
    <rPh sb="4" eb="6">
      <t>シュウニュウ</t>
    </rPh>
    <rPh sb="6" eb="8">
      <t>ミコ</t>
    </rPh>
    <rPh sb="8" eb="9">
      <t>ガク</t>
    </rPh>
    <rPh sb="17" eb="18">
      <t>エン</t>
    </rPh>
    <rPh sb="19" eb="21">
      <t>ニチヨウ</t>
    </rPh>
    <rPh sb="22" eb="24">
      <t>シュクジツ</t>
    </rPh>
    <rPh sb="26" eb="27">
      <t>ヒ</t>
    </rPh>
    <phoneticPr fontId="21"/>
  </si>
  <si>
    <t>長期前受金戻入</t>
    <rPh sb="0" eb="2">
      <t>チョウキ</t>
    </rPh>
    <rPh sb="2" eb="3">
      <t>マエ</t>
    </rPh>
    <rPh sb="3" eb="4">
      <t>ウ</t>
    </rPh>
    <rPh sb="4" eb="5">
      <t>キン</t>
    </rPh>
    <rPh sb="5" eb="6">
      <t>モド</t>
    </rPh>
    <rPh sb="6" eb="7">
      <t>イ</t>
    </rPh>
    <phoneticPr fontId="19"/>
  </si>
  <si>
    <t>補助金分</t>
    <rPh sb="0" eb="3">
      <t>ホジョキン</t>
    </rPh>
    <rPh sb="3" eb="4">
      <t>ブン</t>
    </rPh>
    <phoneticPr fontId="19"/>
  </si>
  <si>
    <t>その他医業外収益</t>
    <rPh sb="2" eb="3">
      <t>タ</t>
    </rPh>
    <rPh sb="3" eb="5">
      <t>イギョウ</t>
    </rPh>
    <rPh sb="5" eb="6">
      <t>ガイ</t>
    </rPh>
    <rPh sb="6" eb="8">
      <t>シュウエキ</t>
    </rPh>
    <phoneticPr fontId="21"/>
  </si>
  <si>
    <t>その他医業外収益</t>
    <rPh sb="2" eb="3">
      <t>タ</t>
    </rPh>
    <rPh sb="3" eb="5">
      <t>イギョウ</t>
    </rPh>
    <rPh sb="5" eb="6">
      <t>ソト</t>
    </rPh>
    <rPh sb="6" eb="8">
      <t>シュウエキ</t>
    </rPh>
    <phoneticPr fontId="21"/>
  </si>
  <si>
    <t>　　  診療材料、売店・自販機設置手数料、仮受消費税等</t>
    <rPh sb="4" eb="6">
      <t>シンリョウ</t>
    </rPh>
    <rPh sb="6" eb="8">
      <t>ザイリョウ</t>
    </rPh>
    <rPh sb="9" eb="11">
      <t>バイテン</t>
    </rPh>
    <rPh sb="12" eb="15">
      <t>ジハンキ</t>
    </rPh>
    <rPh sb="15" eb="17">
      <t>セッチ</t>
    </rPh>
    <rPh sb="17" eb="20">
      <t>テスウリョウ</t>
    </rPh>
    <rPh sb="21" eb="23">
      <t>カリウケ</t>
    </rPh>
    <rPh sb="23" eb="26">
      <t>ショウヒゼイ</t>
    </rPh>
    <rPh sb="26" eb="27">
      <t>トウ</t>
    </rPh>
    <phoneticPr fontId="19"/>
  </si>
  <si>
    <t>特別利益</t>
    <rPh sb="0" eb="2">
      <t>トクベツ</t>
    </rPh>
    <rPh sb="2" eb="4">
      <t>リエキ</t>
    </rPh>
    <phoneticPr fontId="21"/>
  </si>
  <si>
    <t>固定資産売却益</t>
    <rPh sb="0" eb="2">
      <t>コテイ</t>
    </rPh>
    <rPh sb="2" eb="4">
      <t>シサン</t>
    </rPh>
    <rPh sb="4" eb="6">
      <t>バイキャク</t>
    </rPh>
    <rPh sb="6" eb="7">
      <t>エキ</t>
    </rPh>
    <phoneticPr fontId="21"/>
  </si>
  <si>
    <t>固定資産売却益</t>
    <rPh sb="0" eb="2">
      <t>コテイ</t>
    </rPh>
    <rPh sb="2" eb="4">
      <t>シサン</t>
    </rPh>
    <rPh sb="4" eb="7">
      <t>バイキャクエキ</t>
    </rPh>
    <phoneticPr fontId="21"/>
  </si>
  <si>
    <t>過年度損益修正益</t>
    <rPh sb="0" eb="3">
      <t>カネンド</t>
    </rPh>
    <rPh sb="3" eb="5">
      <t>ソンエキ</t>
    </rPh>
    <rPh sb="5" eb="7">
      <t>シュウセイ</t>
    </rPh>
    <rPh sb="7" eb="8">
      <t>エキ</t>
    </rPh>
    <phoneticPr fontId="21"/>
  </si>
  <si>
    <t>診療請求による返戻等</t>
    <rPh sb="0" eb="2">
      <t>シンリョウ</t>
    </rPh>
    <rPh sb="2" eb="4">
      <t>セイキュウ</t>
    </rPh>
    <rPh sb="7" eb="9">
      <t>ヘンレイ</t>
    </rPh>
    <rPh sb="9" eb="10">
      <t>トウ</t>
    </rPh>
    <phoneticPr fontId="19"/>
  </si>
  <si>
    <t>収 益 的 支 出</t>
    <rPh sb="0" eb="1">
      <t>オサム</t>
    </rPh>
    <rPh sb="2" eb="3">
      <t>エキ</t>
    </rPh>
    <rPh sb="4" eb="5">
      <t>テキ</t>
    </rPh>
    <rPh sb="6" eb="7">
      <t>シ</t>
    </rPh>
    <rPh sb="8" eb="9">
      <t>デ</t>
    </rPh>
    <phoneticPr fontId="21"/>
  </si>
  <si>
    <t>本年度</t>
    <rPh sb="0" eb="3">
      <t>ホンネンド</t>
    </rPh>
    <phoneticPr fontId="21"/>
  </si>
  <si>
    <t>前年度</t>
    <rPh sb="0" eb="3">
      <t>ゼンネンド</t>
    </rPh>
    <phoneticPr fontId="21"/>
  </si>
  <si>
    <t>前年度最終
（参考）</t>
    <phoneticPr fontId="19"/>
  </si>
  <si>
    <t>病院事業費用</t>
    <rPh sb="0" eb="2">
      <t>ビョウイン</t>
    </rPh>
    <rPh sb="2" eb="4">
      <t>ジギョウ</t>
    </rPh>
    <rPh sb="4" eb="6">
      <t>ヒヨウ</t>
    </rPh>
    <phoneticPr fontId="21"/>
  </si>
  <si>
    <t>医業費用</t>
    <rPh sb="0" eb="2">
      <t>イギョウ</t>
    </rPh>
    <rPh sb="2" eb="4">
      <t>ヒヨウ</t>
    </rPh>
    <phoneticPr fontId="21"/>
  </si>
  <si>
    <t>給与費</t>
    <rPh sb="0" eb="2">
      <t>キュウヨ</t>
    </rPh>
    <rPh sb="2" eb="3">
      <t>ヒ</t>
    </rPh>
    <phoneticPr fontId="21"/>
  </si>
  <si>
    <t>給料</t>
    <rPh sb="0" eb="2">
      <t>キュウリョウ</t>
    </rPh>
    <phoneticPr fontId="21"/>
  </si>
  <si>
    <t>医師給料</t>
    <rPh sb="0" eb="2">
      <t>イシ</t>
    </rPh>
    <rPh sb="2" eb="4">
      <t>キュウリョウ</t>
    </rPh>
    <phoneticPr fontId="21"/>
  </si>
  <si>
    <t>内科医師3名 外科医師1名　歯科医師1名</t>
    <rPh sb="7" eb="9">
      <t>ゲカ</t>
    </rPh>
    <rPh sb="9" eb="11">
      <t>イシ</t>
    </rPh>
    <rPh sb="12" eb="13">
      <t>メイ</t>
    </rPh>
    <phoneticPr fontId="21"/>
  </si>
  <si>
    <t>看護師給料</t>
    <rPh sb="0" eb="2">
      <t>カンゴ</t>
    </rPh>
    <rPh sb="2" eb="3">
      <t>シ</t>
    </rPh>
    <rPh sb="3" eb="5">
      <t>キュウリョウ</t>
    </rPh>
    <phoneticPr fontId="21"/>
  </si>
  <si>
    <t>職員25名</t>
    <rPh sb="0" eb="2">
      <t>ショクイン</t>
    </rPh>
    <rPh sb="4" eb="5">
      <t>メイ</t>
    </rPh>
    <phoneticPr fontId="21"/>
  </si>
  <si>
    <t>准看護師給料</t>
    <rPh sb="0" eb="1">
      <t>ジュン</t>
    </rPh>
    <rPh sb="1" eb="3">
      <t>カンゴ</t>
    </rPh>
    <rPh sb="3" eb="4">
      <t>シ</t>
    </rPh>
    <rPh sb="4" eb="6">
      <t>キュウリョウ</t>
    </rPh>
    <phoneticPr fontId="21"/>
  </si>
  <si>
    <t>職員3名（再任用職員）</t>
    <rPh sb="0" eb="2">
      <t>ショクイン</t>
    </rPh>
    <rPh sb="3" eb="4">
      <t>メイ</t>
    </rPh>
    <rPh sb="5" eb="8">
      <t>サイニンヨウ</t>
    </rPh>
    <rPh sb="8" eb="10">
      <t>ショクイン</t>
    </rPh>
    <phoneticPr fontId="21"/>
  </si>
  <si>
    <t>医療技術職員給料</t>
    <rPh sb="0" eb="2">
      <t>イリョウ</t>
    </rPh>
    <rPh sb="2" eb="4">
      <t>ギジュツ</t>
    </rPh>
    <rPh sb="4" eb="6">
      <t>ショクイン</t>
    </rPh>
    <rPh sb="6" eb="8">
      <t>キュウリョウ</t>
    </rPh>
    <phoneticPr fontId="21"/>
  </si>
  <si>
    <t>薬剤師1名　検査技師1名(再任用)　診療放射線技師1名　歯科衛生士１名</t>
    <rPh sb="13" eb="16">
      <t>サイニンヨウ</t>
    </rPh>
    <phoneticPr fontId="21"/>
  </si>
  <si>
    <t>　　 　理学療法士1名　管理栄養士1名　社会福祉士1名（再任用）　</t>
    <rPh sb="4" eb="6">
      <t>リガク</t>
    </rPh>
    <phoneticPr fontId="21"/>
  </si>
  <si>
    <t>事務職員給料</t>
    <rPh sb="0" eb="2">
      <t>ジム</t>
    </rPh>
    <rPh sb="2" eb="4">
      <t>ショクイン</t>
    </rPh>
    <rPh sb="4" eb="6">
      <t>キュウリョウ</t>
    </rPh>
    <phoneticPr fontId="21"/>
  </si>
  <si>
    <t>職員4名</t>
    <rPh sb="0" eb="2">
      <t>ショクイン</t>
    </rPh>
    <rPh sb="3" eb="4">
      <t>メイ</t>
    </rPh>
    <phoneticPr fontId="21"/>
  </si>
  <si>
    <t>会計年度任用職員給料</t>
    <rPh sb="0" eb="2">
      <t>カイケイ</t>
    </rPh>
    <rPh sb="2" eb="4">
      <t>ネンド</t>
    </rPh>
    <rPh sb="4" eb="6">
      <t>ニンヨウ</t>
    </rPh>
    <rPh sb="6" eb="8">
      <t>ショクイン</t>
    </rPh>
    <rPh sb="8" eb="10">
      <t>キュウリョウ</t>
    </rPh>
    <phoneticPr fontId="19"/>
  </si>
  <si>
    <t>看護師1名　准看護師2名　看護助手9名　薬局助手2名</t>
    <rPh sb="0" eb="3">
      <t>カンゴシ</t>
    </rPh>
    <rPh sb="4" eb="5">
      <t>メイ</t>
    </rPh>
    <phoneticPr fontId="19"/>
  </si>
  <si>
    <t>歯科助手2名　事務1名</t>
    <phoneticPr fontId="19"/>
  </si>
  <si>
    <t>手当</t>
    <rPh sb="0" eb="2">
      <t>テアテ</t>
    </rPh>
    <phoneticPr fontId="21"/>
  </si>
  <si>
    <t>医師手当</t>
    <rPh sb="0" eb="2">
      <t>イシ</t>
    </rPh>
    <rPh sb="2" eb="4">
      <t>テアテ</t>
    </rPh>
    <phoneticPr fontId="21"/>
  </si>
  <si>
    <t>看護師手当</t>
    <rPh sb="0" eb="2">
      <t>カンゴ</t>
    </rPh>
    <rPh sb="2" eb="3">
      <t>シ</t>
    </rPh>
    <rPh sb="3" eb="5">
      <t>テアテ</t>
    </rPh>
    <phoneticPr fontId="21"/>
  </si>
  <si>
    <t>准看護師手当</t>
    <rPh sb="0" eb="1">
      <t>ジュン</t>
    </rPh>
    <rPh sb="1" eb="3">
      <t>カンゴ</t>
    </rPh>
    <rPh sb="3" eb="4">
      <t>シ</t>
    </rPh>
    <rPh sb="4" eb="6">
      <t>テアテ</t>
    </rPh>
    <phoneticPr fontId="21"/>
  </si>
  <si>
    <t>医療技術職員手当</t>
    <rPh sb="0" eb="2">
      <t>イリョウ</t>
    </rPh>
    <rPh sb="2" eb="4">
      <t>ギジュツ</t>
    </rPh>
    <rPh sb="4" eb="6">
      <t>ショクイン</t>
    </rPh>
    <rPh sb="6" eb="8">
      <t>テアテ</t>
    </rPh>
    <phoneticPr fontId="21"/>
  </si>
  <si>
    <t>事務職員手当</t>
    <rPh sb="0" eb="2">
      <t>ジム</t>
    </rPh>
    <rPh sb="2" eb="4">
      <t>ショクイン</t>
    </rPh>
    <rPh sb="4" eb="6">
      <t>テアテ</t>
    </rPh>
    <phoneticPr fontId="21"/>
  </si>
  <si>
    <t>会計年度任用職員手当</t>
    <rPh sb="0" eb="2">
      <t>カイケイ</t>
    </rPh>
    <rPh sb="2" eb="4">
      <t>ネンド</t>
    </rPh>
    <rPh sb="4" eb="6">
      <t>ニンヨウ</t>
    </rPh>
    <rPh sb="6" eb="8">
      <t>ショクイン</t>
    </rPh>
    <rPh sb="8" eb="10">
      <t>テアテ</t>
    </rPh>
    <phoneticPr fontId="19"/>
  </si>
  <si>
    <t>報酬</t>
    <rPh sb="0" eb="2">
      <t>ホウシュウ</t>
    </rPh>
    <phoneticPr fontId="21"/>
  </si>
  <si>
    <t>委員報酬</t>
    <rPh sb="0" eb="2">
      <t>イイン</t>
    </rPh>
    <rPh sb="2" eb="4">
      <t>ホウシュウ</t>
    </rPh>
    <phoneticPr fontId="21"/>
  </si>
  <si>
    <t>運営委員報酬　4,200円×2回×４名</t>
    <rPh sb="0" eb="2">
      <t>ウンエイ</t>
    </rPh>
    <rPh sb="2" eb="4">
      <t>イイン</t>
    </rPh>
    <rPh sb="4" eb="6">
      <t>ホウシュウ</t>
    </rPh>
    <rPh sb="12" eb="13">
      <t>エン</t>
    </rPh>
    <rPh sb="15" eb="16">
      <t>カイ</t>
    </rPh>
    <rPh sb="18" eb="19">
      <t>ナ</t>
    </rPh>
    <phoneticPr fontId="21"/>
  </si>
  <si>
    <t>会計年度任用職員報酬</t>
    <rPh sb="0" eb="2">
      <t>カイケイ</t>
    </rPh>
    <rPh sb="2" eb="4">
      <t>ネンド</t>
    </rPh>
    <rPh sb="4" eb="6">
      <t>ニンヨウ</t>
    </rPh>
    <rPh sb="6" eb="8">
      <t>ショクイン</t>
    </rPh>
    <rPh sb="8" eb="10">
      <t>ホウシュウ</t>
    </rPh>
    <phoneticPr fontId="19"/>
  </si>
  <si>
    <t>パートタイム　看護師1名　准看護師2名　看護助手1名　歯科衛生士1名</t>
    <rPh sb="7" eb="10">
      <t>カンゴシ</t>
    </rPh>
    <rPh sb="20" eb="22">
      <t>カンゴ</t>
    </rPh>
    <rPh sb="22" eb="24">
      <t>ジョシュ</t>
    </rPh>
    <rPh sb="25" eb="26">
      <t>メイ</t>
    </rPh>
    <rPh sb="27" eb="29">
      <t>シカ</t>
    </rPh>
    <rPh sb="29" eb="32">
      <t>エイセイシ</t>
    </rPh>
    <rPh sb="33" eb="34">
      <t>メイ</t>
    </rPh>
    <phoneticPr fontId="21"/>
  </si>
  <si>
    <t>法定福利費</t>
    <rPh sb="0" eb="2">
      <t>ホウテイ</t>
    </rPh>
    <rPh sb="2" eb="4">
      <t>フクリ</t>
    </rPh>
    <rPh sb="4" eb="5">
      <t>ヒ</t>
    </rPh>
    <phoneticPr fontId="21"/>
  </si>
  <si>
    <t>共済組合負担金</t>
    <rPh sb="0" eb="2">
      <t>キョウサイ</t>
    </rPh>
    <rPh sb="2" eb="4">
      <t>クミアイ</t>
    </rPh>
    <rPh sb="4" eb="7">
      <t>フタンキン</t>
    </rPh>
    <phoneticPr fontId="21"/>
  </si>
  <si>
    <t>事務費負担金</t>
    <rPh sb="0" eb="3">
      <t>ジムヒ</t>
    </rPh>
    <rPh sb="3" eb="6">
      <t>フタンキン</t>
    </rPh>
    <phoneticPr fontId="21"/>
  </si>
  <si>
    <t>看護師25名　准看護師3名</t>
    <rPh sb="0" eb="2">
      <t>カンゴ</t>
    </rPh>
    <rPh sb="2" eb="3">
      <t>シ</t>
    </rPh>
    <rPh sb="5" eb="6">
      <t>メイ</t>
    </rPh>
    <rPh sb="7" eb="8">
      <t>ジュン</t>
    </rPh>
    <rPh sb="8" eb="10">
      <t>カンゴ</t>
    </rPh>
    <rPh sb="10" eb="11">
      <t>シ</t>
    </rPh>
    <rPh sb="12" eb="13">
      <t>メイ</t>
    </rPh>
    <phoneticPr fontId="21"/>
  </si>
  <si>
    <t>追加費用等負担金</t>
    <rPh sb="0" eb="2">
      <t>ツイカ</t>
    </rPh>
    <rPh sb="2" eb="4">
      <t>ヒヨウ</t>
    </rPh>
    <rPh sb="4" eb="5">
      <t>ナド</t>
    </rPh>
    <rPh sb="5" eb="8">
      <t>フタンキン</t>
    </rPh>
    <phoneticPr fontId="21"/>
  </si>
  <si>
    <t>薬剤師1名　検査技師1名　診療放射線技師1名　理学療法士1名</t>
    <rPh sb="0" eb="3">
      <t>ヤクザイシ</t>
    </rPh>
    <rPh sb="4" eb="5">
      <t>メイ</t>
    </rPh>
    <rPh sb="6" eb="8">
      <t>ケンサ</t>
    </rPh>
    <rPh sb="8" eb="10">
      <t>ギシ</t>
    </rPh>
    <rPh sb="11" eb="12">
      <t>メイ</t>
    </rPh>
    <rPh sb="13" eb="15">
      <t>シンリョウ</t>
    </rPh>
    <rPh sb="15" eb="18">
      <t>ホウシャセン</t>
    </rPh>
    <rPh sb="18" eb="20">
      <t>ギシ</t>
    </rPh>
    <rPh sb="21" eb="22">
      <t>メイ</t>
    </rPh>
    <phoneticPr fontId="21"/>
  </si>
  <si>
    <t>恩給条例負担金</t>
    <rPh sb="0" eb="2">
      <t>オンキュウ</t>
    </rPh>
    <rPh sb="2" eb="4">
      <t>ジョウレイ</t>
    </rPh>
    <rPh sb="4" eb="7">
      <t>フタンキン</t>
    </rPh>
    <phoneticPr fontId="21"/>
  </si>
  <si>
    <t>歯科衛生士１名　管理栄養士1名　社会福祉士1名　事務職員4名</t>
    <rPh sb="0" eb="2">
      <t>シカ</t>
    </rPh>
    <rPh sb="2" eb="4">
      <t>エイセイ</t>
    </rPh>
    <rPh sb="4" eb="5">
      <t>シ</t>
    </rPh>
    <rPh sb="6" eb="7">
      <t>メイ</t>
    </rPh>
    <rPh sb="8" eb="10">
      <t>カンリ</t>
    </rPh>
    <rPh sb="10" eb="13">
      <t>エイヨウシ</t>
    </rPh>
    <rPh sb="14" eb="15">
      <t>メイ</t>
    </rPh>
    <rPh sb="16" eb="18">
      <t>シャカイ</t>
    </rPh>
    <rPh sb="18" eb="20">
      <t>フクシ</t>
    </rPh>
    <rPh sb="20" eb="21">
      <t>シ</t>
    </rPh>
    <rPh sb="22" eb="23">
      <t>メイ</t>
    </rPh>
    <rPh sb="24" eb="26">
      <t>ジム</t>
    </rPh>
    <rPh sb="26" eb="28">
      <t>ショクイン</t>
    </rPh>
    <rPh sb="29" eb="30">
      <t>メイ</t>
    </rPh>
    <phoneticPr fontId="21"/>
  </si>
  <si>
    <t>社会保険料等</t>
    <rPh sb="0" eb="2">
      <t>シャカイ</t>
    </rPh>
    <rPh sb="2" eb="5">
      <t>ホケンリョウ</t>
    </rPh>
    <rPh sb="5" eb="6">
      <t>ナド</t>
    </rPh>
    <phoneticPr fontId="21"/>
  </si>
  <si>
    <t>会計年度任用職員（フルタイム17名・パートタイム5名）</t>
    <rPh sb="0" eb="2">
      <t>カイケイ</t>
    </rPh>
    <rPh sb="2" eb="4">
      <t>ネンド</t>
    </rPh>
    <rPh sb="4" eb="6">
      <t>ニンヨウ</t>
    </rPh>
    <rPh sb="6" eb="8">
      <t>ショクイン</t>
    </rPh>
    <rPh sb="16" eb="17">
      <t>メイ</t>
    </rPh>
    <rPh sb="25" eb="26">
      <t>メイ</t>
    </rPh>
    <phoneticPr fontId="21"/>
  </si>
  <si>
    <t>退職給付費</t>
    <rPh sb="2" eb="4">
      <t>キュウフ</t>
    </rPh>
    <rPh sb="4" eb="5">
      <t>ヒ</t>
    </rPh>
    <phoneticPr fontId="19"/>
  </si>
  <si>
    <t>退職手当組合負担金</t>
  </si>
  <si>
    <t>職員44名　会計年度任用職員17名</t>
    <rPh sb="16" eb="17">
      <t>メイ</t>
    </rPh>
    <phoneticPr fontId="19"/>
  </si>
  <si>
    <t>賞与引当金繰入額</t>
    <rPh sb="0" eb="2">
      <t>ショウヨ</t>
    </rPh>
    <rPh sb="2" eb="4">
      <t>ヒキアテ</t>
    </rPh>
    <rPh sb="4" eb="5">
      <t>キン</t>
    </rPh>
    <rPh sb="5" eb="7">
      <t>クリイレ</t>
    </rPh>
    <rPh sb="7" eb="8">
      <t>ガク</t>
    </rPh>
    <phoneticPr fontId="19"/>
  </si>
  <si>
    <t>賞与引当金</t>
    <rPh sb="0" eb="2">
      <t>ショウヨ</t>
    </rPh>
    <rPh sb="2" eb="4">
      <t>ヒキアテ</t>
    </rPh>
    <rPh sb="4" eb="5">
      <t>キン</t>
    </rPh>
    <phoneticPr fontId="19"/>
  </si>
  <si>
    <t>　　　R4.6月分賞与(R3.12～R4.3月分)引当金</t>
    <rPh sb="7" eb="8">
      <t>ツキ</t>
    </rPh>
    <rPh sb="8" eb="9">
      <t>ブン</t>
    </rPh>
    <rPh sb="9" eb="11">
      <t>ショウヨ</t>
    </rPh>
    <rPh sb="22" eb="23">
      <t>ツキ</t>
    </rPh>
    <rPh sb="23" eb="24">
      <t>ブン</t>
    </rPh>
    <rPh sb="25" eb="27">
      <t>ヒキアテ</t>
    </rPh>
    <rPh sb="27" eb="28">
      <t>キン</t>
    </rPh>
    <phoneticPr fontId="19"/>
  </si>
  <si>
    <t>法定福利費引当金繰入額</t>
    <rPh sb="0" eb="2">
      <t>ホウテイ</t>
    </rPh>
    <rPh sb="2" eb="4">
      <t>フクリ</t>
    </rPh>
    <rPh sb="4" eb="5">
      <t>ヒ</t>
    </rPh>
    <rPh sb="5" eb="7">
      <t>ヒキアテ</t>
    </rPh>
    <rPh sb="7" eb="8">
      <t>キン</t>
    </rPh>
    <rPh sb="8" eb="10">
      <t>クリイレ</t>
    </rPh>
    <rPh sb="10" eb="11">
      <t>ガク</t>
    </rPh>
    <phoneticPr fontId="19"/>
  </si>
  <si>
    <t>法定福利費引当金</t>
    <rPh sb="0" eb="2">
      <t>ホウテイ</t>
    </rPh>
    <rPh sb="2" eb="4">
      <t>フクリ</t>
    </rPh>
    <rPh sb="4" eb="5">
      <t>ヒ</t>
    </rPh>
    <rPh sb="5" eb="7">
      <t>ヒキアテ</t>
    </rPh>
    <rPh sb="7" eb="8">
      <t>キン</t>
    </rPh>
    <phoneticPr fontId="19"/>
  </si>
  <si>
    <t>　　　R4.6月分賞与(R3.12～R4.3月分)に係る共済費、社会保険料等引当金</t>
    <rPh sb="7" eb="8">
      <t>ツキ</t>
    </rPh>
    <rPh sb="8" eb="9">
      <t>ブン</t>
    </rPh>
    <rPh sb="9" eb="11">
      <t>ショウヨ</t>
    </rPh>
    <rPh sb="22" eb="23">
      <t>ツキ</t>
    </rPh>
    <rPh sb="23" eb="24">
      <t>ブン</t>
    </rPh>
    <rPh sb="26" eb="27">
      <t>カカ</t>
    </rPh>
    <rPh sb="28" eb="30">
      <t>キョウサイ</t>
    </rPh>
    <rPh sb="30" eb="31">
      <t>ヒ</t>
    </rPh>
    <rPh sb="32" eb="34">
      <t>シャカイ</t>
    </rPh>
    <rPh sb="34" eb="37">
      <t>ホケンリョウ</t>
    </rPh>
    <rPh sb="37" eb="38">
      <t>トウ</t>
    </rPh>
    <rPh sb="38" eb="40">
      <t>ヒキアテ</t>
    </rPh>
    <rPh sb="40" eb="41">
      <t>キン</t>
    </rPh>
    <phoneticPr fontId="19"/>
  </si>
  <si>
    <t>材料費</t>
    <rPh sb="0" eb="3">
      <t>ザイリョウヒ</t>
    </rPh>
    <phoneticPr fontId="21"/>
  </si>
  <si>
    <t>薬品費</t>
    <rPh sb="0" eb="2">
      <t>ヤクヒン</t>
    </rPh>
    <rPh sb="2" eb="3">
      <t>ヒ</t>
    </rPh>
    <phoneticPr fontId="21"/>
  </si>
  <si>
    <t>内服、注射、外用薬品等</t>
    <rPh sb="0" eb="2">
      <t>ナイフク</t>
    </rPh>
    <rPh sb="3" eb="5">
      <t>チュウシャ</t>
    </rPh>
    <rPh sb="6" eb="8">
      <t>ガイヨウ</t>
    </rPh>
    <rPh sb="8" eb="10">
      <t>ヤクヒン</t>
    </rPh>
    <rPh sb="10" eb="11">
      <t>トウ</t>
    </rPh>
    <phoneticPr fontId="21"/>
  </si>
  <si>
    <t>診療材料費</t>
    <rPh sb="0" eb="2">
      <t>シンリョウ</t>
    </rPh>
    <rPh sb="2" eb="5">
      <t>ザイリョウヒ</t>
    </rPh>
    <phoneticPr fontId="21"/>
  </si>
  <si>
    <t>検査試薬・注射器等</t>
    <rPh sb="0" eb="2">
      <t>ケンサ</t>
    </rPh>
    <rPh sb="2" eb="4">
      <t>シヤク</t>
    </rPh>
    <rPh sb="5" eb="9">
      <t>チュウシャキナド</t>
    </rPh>
    <phoneticPr fontId="21"/>
  </si>
  <si>
    <t>給食材料費</t>
    <rPh sb="0" eb="2">
      <t>キュウショク</t>
    </rPh>
    <rPh sb="2" eb="5">
      <t>ザイリョウヒ</t>
    </rPh>
    <phoneticPr fontId="21"/>
  </si>
  <si>
    <t>患者用給食材料</t>
    <rPh sb="0" eb="3">
      <t>カンジャヨウ</t>
    </rPh>
    <rPh sb="3" eb="5">
      <t>キュウショク</t>
    </rPh>
    <rPh sb="5" eb="7">
      <t>ザイリョウ</t>
    </rPh>
    <phoneticPr fontId="21"/>
  </si>
  <si>
    <t>医療消耗備品費</t>
    <rPh sb="0" eb="2">
      <t>イリョウ</t>
    </rPh>
    <rPh sb="2" eb="4">
      <t>ショウモウ</t>
    </rPh>
    <rPh sb="4" eb="6">
      <t>ビヒン</t>
    </rPh>
    <rPh sb="6" eb="7">
      <t>ヒ</t>
    </rPh>
    <phoneticPr fontId="21"/>
  </si>
  <si>
    <t>診療用具等・給食</t>
    <rPh sb="0" eb="2">
      <t>シンリョウ</t>
    </rPh>
    <rPh sb="2" eb="4">
      <t>ヨウグ</t>
    </rPh>
    <rPh sb="4" eb="5">
      <t>ナド</t>
    </rPh>
    <rPh sb="6" eb="8">
      <t>キュウショク</t>
    </rPh>
    <phoneticPr fontId="21"/>
  </si>
  <si>
    <t>経費</t>
    <rPh sb="0" eb="2">
      <t>ケイヒ</t>
    </rPh>
    <phoneticPr fontId="21"/>
  </si>
  <si>
    <t>厚生福利費</t>
    <rPh sb="0" eb="2">
      <t>コウセイ</t>
    </rPh>
    <rPh sb="2" eb="4">
      <t>フクリ</t>
    </rPh>
    <rPh sb="4" eb="5">
      <t>ヒ</t>
    </rPh>
    <phoneticPr fontId="21"/>
  </si>
  <si>
    <t>職員健康診断等</t>
    <rPh sb="0" eb="2">
      <t>ショクイン</t>
    </rPh>
    <rPh sb="2" eb="4">
      <t>ケンコウ</t>
    </rPh>
    <rPh sb="4" eb="6">
      <t>シンダン</t>
    </rPh>
    <rPh sb="6" eb="7">
      <t>トウ</t>
    </rPh>
    <phoneticPr fontId="21"/>
  </si>
  <si>
    <t>職員定期健康診断料</t>
    <rPh sb="0" eb="2">
      <t>ショクイン</t>
    </rPh>
    <rPh sb="2" eb="4">
      <t>テイキ</t>
    </rPh>
    <rPh sb="4" eb="6">
      <t>ケンコウ</t>
    </rPh>
    <rPh sb="6" eb="8">
      <t>シンダン</t>
    </rPh>
    <rPh sb="8" eb="9">
      <t>リョウ</t>
    </rPh>
    <phoneticPr fontId="21"/>
  </si>
  <si>
    <t>報償費</t>
    <rPh sb="0" eb="2">
      <t>ホウショウ</t>
    </rPh>
    <rPh sb="2" eb="3">
      <t>ヒ</t>
    </rPh>
    <phoneticPr fontId="21"/>
  </si>
  <si>
    <t>非常勤医師報酬</t>
    <rPh sb="0" eb="3">
      <t>ヒジョウキン</t>
    </rPh>
    <rPh sb="3" eb="5">
      <t>イシ</t>
    </rPh>
    <rPh sb="5" eb="7">
      <t>ホウシュウ</t>
    </rPh>
    <phoneticPr fontId="21"/>
  </si>
  <si>
    <t xml:space="preserve">日直、当直、特殊外来(整形外科 皮膚科 糖尿病 循環器) </t>
    <rPh sb="6" eb="8">
      <t>トクシュ</t>
    </rPh>
    <rPh sb="8" eb="10">
      <t>ガイライ</t>
    </rPh>
    <rPh sb="11" eb="13">
      <t>セイケイ</t>
    </rPh>
    <rPh sb="13" eb="15">
      <t>ゲカ</t>
    </rPh>
    <rPh sb="16" eb="19">
      <t>ヒフカ</t>
    </rPh>
    <rPh sb="20" eb="23">
      <t>トウニョウビョウ</t>
    </rPh>
    <rPh sb="24" eb="27">
      <t>ジュンカンキ</t>
    </rPh>
    <phoneticPr fontId="21"/>
  </si>
  <si>
    <t>旅費</t>
    <rPh sb="0" eb="2">
      <t>リョヒ</t>
    </rPh>
    <phoneticPr fontId="21"/>
  </si>
  <si>
    <t>普通旅費</t>
    <rPh sb="0" eb="2">
      <t>フツウ</t>
    </rPh>
    <rPh sb="2" eb="4">
      <t>リョヒ</t>
    </rPh>
    <phoneticPr fontId="21"/>
  </si>
  <si>
    <t>研究・研修費以外職員旅費</t>
    <rPh sb="0" eb="2">
      <t>ケンキュウ</t>
    </rPh>
    <rPh sb="3" eb="6">
      <t>ケンシュウヒ</t>
    </rPh>
    <rPh sb="6" eb="8">
      <t>イガイ</t>
    </rPh>
    <rPh sb="8" eb="10">
      <t>ショクイン</t>
    </rPh>
    <rPh sb="10" eb="12">
      <t>リョヒ</t>
    </rPh>
    <phoneticPr fontId="19"/>
  </si>
  <si>
    <t>職員被服費</t>
    <rPh sb="0" eb="2">
      <t>ショクイン</t>
    </rPh>
    <rPh sb="2" eb="5">
      <t>ヒフクヒ</t>
    </rPh>
    <phoneticPr fontId="21"/>
  </si>
  <si>
    <t>職員診察衣等</t>
    <rPh sb="0" eb="2">
      <t>ショクイン</t>
    </rPh>
    <rPh sb="2" eb="4">
      <t>シンサツ</t>
    </rPh>
    <rPh sb="4" eb="5">
      <t>イ</t>
    </rPh>
    <rPh sb="5" eb="6">
      <t>トウ</t>
    </rPh>
    <phoneticPr fontId="21"/>
  </si>
  <si>
    <t>医療従事者看護師等診察衣等</t>
    <rPh sb="0" eb="2">
      <t>イリョウ</t>
    </rPh>
    <rPh sb="2" eb="5">
      <t>ジュウジシャ</t>
    </rPh>
    <rPh sb="5" eb="8">
      <t>カンゴシ</t>
    </rPh>
    <rPh sb="8" eb="9">
      <t>トウ</t>
    </rPh>
    <rPh sb="9" eb="11">
      <t>シンサツ</t>
    </rPh>
    <rPh sb="11" eb="12">
      <t>イ</t>
    </rPh>
    <rPh sb="12" eb="13">
      <t>トウ</t>
    </rPh>
    <phoneticPr fontId="19"/>
  </si>
  <si>
    <t>消耗品費</t>
    <rPh sb="0" eb="3">
      <t>ショウモウヒン</t>
    </rPh>
    <rPh sb="3" eb="4">
      <t>ヒ</t>
    </rPh>
    <phoneticPr fontId="21"/>
  </si>
  <si>
    <t>医療業務等</t>
    <rPh sb="0" eb="2">
      <t>イリョウ</t>
    </rPh>
    <rPh sb="2" eb="4">
      <t>ギョウム</t>
    </rPh>
    <rPh sb="4" eb="5">
      <t>トウ</t>
    </rPh>
    <phoneticPr fontId="21"/>
  </si>
  <si>
    <t>医療等消耗品</t>
    <rPh sb="0" eb="2">
      <t>イリョウ</t>
    </rPh>
    <rPh sb="2" eb="3">
      <t>トウ</t>
    </rPh>
    <rPh sb="3" eb="6">
      <t>ショウモウヒン</t>
    </rPh>
    <phoneticPr fontId="19"/>
  </si>
  <si>
    <t>消耗備品費</t>
    <rPh sb="0" eb="2">
      <t>ショウモウ</t>
    </rPh>
    <rPh sb="2" eb="4">
      <t>ビヒン</t>
    </rPh>
    <rPh sb="4" eb="5">
      <t>ヒ</t>
    </rPh>
    <phoneticPr fontId="21"/>
  </si>
  <si>
    <t>医療等消耗備品</t>
    <rPh sb="0" eb="2">
      <t>イリョウ</t>
    </rPh>
    <rPh sb="2" eb="3">
      <t>トウ</t>
    </rPh>
    <rPh sb="3" eb="5">
      <t>ショウモウ</t>
    </rPh>
    <rPh sb="5" eb="7">
      <t>ビヒン</t>
    </rPh>
    <phoneticPr fontId="19"/>
  </si>
  <si>
    <t>光熱水費</t>
    <rPh sb="0" eb="2">
      <t>コウネツ</t>
    </rPh>
    <rPh sb="2" eb="3">
      <t>スイ</t>
    </rPh>
    <rPh sb="3" eb="4">
      <t>ヒ</t>
    </rPh>
    <phoneticPr fontId="21"/>
  </si>
  <si>
    <t>電気料、上下水道料</t>
    <rPh sb="0" eb="2">
      <t>デンキ</t>
    </rPh>
    <rPh sb="2" eb="3">
      <t>リョウ</t>
    </rPh>
    <rPh sb="4" eb="6">
      <t>ジョウゲ</t>
    </rPh>
    <rPh sb="6" eb="9">
      <t>スイドウリョウ</t>
    </rPh>
    <phoneticPr fontId="21"/>
  </si>
  <si>
    <t>燃料費</t>
    <rPh sb="0" eb="3">
      <t>ネンリョウヒ</t>
    </rPh>
    <phoneticPr fontId="21"/>
  </si>
  <si>
    <t>灯油、ＬＰＧ、ガソリン</t>
    <rPh sb="0" eb="2">
      <t>トウユ</t>
    </rPh>
    <phoneticPr fontId="21"/>
  </si>
  <si>
    <t>食糧費</t>
    <rPh sb="0" eb="3">
      <t>ショクリョウヒ</t>
    </rPh>
    <phoneticPr fontId="21"/>
  </si>
  <si>
    <t>生活習慣病健診等食事代</t>
    <rPh sb="0" eb="2">
      <t>セイカツ</t>
    </rPh>
    <rPh sb="2" eb="4">
      <t>シュウカン</t>
    </rPh>
    <rPh sb="4" eb="5">
      <t>ビョウ</t>
    </rPh>
    <rPh sb="5" eb="7">
      <t>ケンシン</t>
    </rPh>
    <rPh sb="7" eb="8">
      <t>トウ</t>
    </rPh>
    <rPh sb="8" eb="11">
      <t>ショクジダイ</t>
    </rPh>
    <phoneticPr fontId="21"/>
  </si>
  <si>
    <t>印刷製本費</t>
    <rPh sb="0" eb="2">
      <t>インサツ</t>
    </rPh>
    <rPh sb="2" eb="4">
      <t>セイホン</t>
    </rPh>
    <rPh sb="4" eb="5">
      <t>ヒ</t>
    </rPh>
    <phoneticPr fontId="21"/>
  </si>
  <si>
    <t>諸用紙印刷代</t>
    <rPh sb="0" eb="1">
      <t>ショ</t>
    </rPh>
    <rPh sb="1" eb="3">
      <t>ヨウシ</t>
    </rPh>
    <rPh sb="3" eb="5">
      <t>インサツ</t>
    </rPh>
    <rPh sb="5" eb="6">
      <t>ダイ</t>
    </rPh>
    <phoneticPr fontId="21"/>
  </si>
  <si>
    <t>医療業務用各種用紙等</t>
    <rPh sb="0" eb="2">
      <t>イリョウ</t>
    </rPh>
    <rPh sb="2" eb="4">
      <t>ギョウム</t>
    </rPh>
    <rPh sb="4" eb="5">
      <t>ヨウ</t>
    </rPh>
    <rPh sb="5" eb="7">
      <t>カクシュ</t>
    </rPh>
    <rPh sb="7" eb="9">
      <t>ヨウシ</t>
    </rPh>
    <rPh sb="9" eb="10">
      <t>トウ</t>
    </rPh>
    <phoneticPr fontId="21"/>
  </si>
  <si>
    <t>修繕費</t>
    <rPh sb="0" eb="2">
      <t>シュウゼン</t>
    </rPh>
    <rPh sb="2" eb="3">
      <t>ヒ</t>
    </rPh>
    <phoneticPr fontId="21"/>
  </si>
  <si>
    <t>建物、医療機器等</t>
    <rPh sb="0" eb="2">
      <t>タテモノ</t>
    </rPh>
    <rPh sb="3" eb="5">
      <t>イリョウ</t>
    </rPh>
    <rPh sb="5" eb="8">
      <t>キキトウ</t>
    </rPh>
    <phoneticPr fontId="21"/>
  </si>
  <si>
    <t>建物・医療機器等修繕費</t>
    <rPh sb="0" eb="2">
      <t>タテモノ</t>
    </rPh>
    <rPh sb="3" eb="5">
      <t>イリョウ</t>
    </rPh>
    <rPh sb="5" eb="8">
      <t>キキトウ</t>
    </rPh>
    <rPh sb="8" eb="10">
      <t>シュウゼン</t>
    </rPh>
    <rPh sb="10" eb="11">
      <t>ヒ</t>
    </rPh>
    <phoneticPr fontId="21"/>
  </si>
  <si>
    <t>保険料</t>
    <rPh sb="0" eb="3">
      <t>ホケンリョウ</t>
    </rPh>
    <phoneticPr fontId="21"/>
  </si>
  <si>
    <t>建物共済、賠償責任等</t>
    <rPh sb="0" eb="2">
      <t>タテモノ</t>
    </rPh>
    <rPh sb="2" eb="4">
      <t>キョウサイ</t>
    </rPh>
    <rPh sb="5" eb="7">
      <t>バイショウ</t>
    </rPh>
    <rPh sb="7" eb="9">
      <t>セキニン</t>
    </rPh>
    <rPh sb="9" eb="10">
      <t>トウ</t>
    </rPh>
    <phoneticPr fontId="21"/>
  </si>
  <si>
    <t>建物共済、賠償責任等保険料</t>
    <rPh sb="0" eb="2">
      <t>タテモノ</t>
    </rPh>
    <rPh sb="2" eb="4">
      <t>キョウサイ</t>
    </rPh>
    <rPh sb="5" eb="7">
      <t>バイショウ</t>
    </rPh>
    <rPh sb="7" eb="9">
      <t>セキニン</t>
    </rPh>
    <rPh sb="9" eb="10">
      <t>トウ</t>
    </rPh>
    <rPh sb="10" eb="13">
      <t>ホケンリョウ</t>
    </rPh>
    <phoneticPr fontId="21"/>
  </si>
  <si>
    <t>賃借料</t>
    <rPh sb="0" eb="3">
      <t>チンシャクリョウ</t>
    </rPh>
    <phoneticPr fontId="21"/>
  </si>
  <si>
    <t>建物等施設等</t>
    <rPh sb="0" eb="2">
      <t>タテモノ</t>
    </rPh>
    <rPh sb="2" eb="3">
      <t>ナド</t>
    </rPh>
    <rPh sb="3" eb="5">
      <t>シセツ</t>
    </rPh>
    <rPh sb="5" eb="6">
      <t>トウ</t>
    </rPh>
    <phoneticPr fontId="21"/>
  </si>
  <si>
    <t>NHK受信料・玄関マット等</t>
    <rPh sb="3" eb="6">
      <t>ジュシンリョウ</t>
    </rPh>
    <rPh sb="7" eb="9">
      <t>ゲンカン</t>
    </rPh>
    <rPh sb="12" eb="13">
      <t>トウ</t>
    </rPh>
    <phoneticPr fontId="21"/>
  </si>
  <si>
    <t>在宅酸素療法機器類等</t>
    <rPh sb="0" eb="2">
      <t>ザイタク</t>
    </rPh>
    <rPh sb="2" eb="4">
      <t>サンソ</t>
    </rPh>
    <rPh sb="4" eb="6">
      <t>リョウホウ</t>
    </rPh>
    <rPh sb="6" eb="9">
      <t>キキルイ</t>
    </rPh>
    <rPh sb="9" eb="10">
      <t>トウ</t>
    </rPh>
    <phoneticPr fontId="21"/>
  </si>
  <si>
    <t>自動車借上料等</t>
    <rPh sb="0" eb="3">
      <t>ジドウシャ</t>
    </rPh>
    <rPh sb="3" eb="4">
      <t>カ</t>
    </rPh>
    <rPh sb="4" eb="5">
      <t>ア</t>
    </rPh>
    <rPh sb="5" eb="6">
      <t>リョウ</t>
    </rPh>
    <rPh sb="6" eb="7">
      <t>トウ</t>
    </rPh>
    <phoneticPr fontId="21"/>
  </si>
  <si>
    <t>非常勤医師交通費等</t>
    <rPh sb="0" eb="3">
      <t>ヒジョウキン</t>
    </rPh>
    <rPh sb="3" eb="5">
      <t>イシ</t>
    </rPh>
    <rPh sb="5" eb="8">
      <t>コウツウヒ</t>
    </rPh>
    <rPh sb="8" eb="9">
      <t>トウ</t>
    </rPh>
    <phoneticPr fontId="21"/>
  </si>
  <si>
    <t>電算機器等</t>
    <rPh sb="0" eb="2">
      <t>デンサン</t>
    </rPh>
    <rPh sb="2" eb="4">
      <t>キキ</t>
    </rPh>
    <rPh sb="4" eb="5">
      <t>トウ</t>
    </rPh>
    <phoneticPr fontId="21"/>
  </si>
  <si>
    <t>コピー機等</t>
    <rPh sb="3" eb="4">
      <t>キ</t>
    </rPh>
    <rPh sb="4" eb="5">
      <t>トウ</t>
    </rPh>
    <phoneticPr fontId="21"/>
  </si>
  <si>
    <t>通信運搬費</t>
    <rPh sb="0" eb="2">
      <t>ツウシン</t>
    </rPh>
    <rPh sb="2" eb="4">
      <t>ウンパン</t>
    </rPh>
    <rPh sb="4" eb="5">
      <t>ヒ</t>
    </rPh>
    <phoneticPr fontId="21"/>
  </si>
  <si>
    <t>電話料、郵便料</t>
    <rPh sb="0" eb="2">
      <t>デンワ</t>
    </rPh>
    <rPh sb="2" eb="3">
      <t>リョウ</t>
    </rPh>
    <rPh sb="4" eb="6">
      <t>ユウビン</t>
    </rPh>
    <rPh sb="6" eb="7">
      <t>リョウ</t>
    </rPh>
    <phoneticPr fontId="21"/>
  </si>
  <si>
    <t>医師等院内携帯電話・切手代</t>
    <rPh sb="0" eb="2">
      <t>イシ</t>
    </rPh>
    <rPh sb="2" eb="3">
      <t>トウ</t>
    </rPh>
    <rPh sb="3" eb="5">
      <t>インナイ</t>
    </rPh>
    <rPh sb="5" eb="7">
      <t>ケイタイ</t>
    </rPh>
    <rPh sb="7" eb="9">
      <t>デンワ</t>
    </rPh>
    <rPh sb="10" eb="13">
      <t>キッテダイ</t>
    </rPh>
    <phoneticPr fontId="19"/>
  </si>
  <si>
    <t>委託料</t>
    <rPh sb="0" eb="3">
      <t>イタクリョウ</t>
    </rPh>
    <phoneticPr fontId="21"/>
  </si>
  <si>
    <t>建物等施設等</t>
    <rPh sb="0" eb="3">
      <t>タテモノトウ</t>
    </rPh>
    <rPh sb="3" eb="5">
      <t>シセツ</t>
    </rPh>
    <rPh sb="5" eb="6">
      <t>トウ</t>
    </rPh>
    <phoneticPr fontId="21"/>
  </si>
  <si>
    <t>清掃委託・空調保守委託等</t>
    <rPh sb="0" eb="2">
      <t>セイソウ</t>
    </rPh>
    <rPh sb="2" eb="4">
      <t>イタク</t>
    </rPh>
    <rPh sb="5" eb="7">
      <t>クウチョウ</t>
    </rPh>
    <rPh sb="7" eb="9">
      <t>ホシュ</t>
    </rPh>
    <rPh sb="9" eb="11">
      <t>イタク</t>
    </rPh>
    <rPh sb="11" eb="12">
      <t>トウ</t>
    </rPh>
    <phoneticPr fontId="21"/>
  </si>
  <si>
    <t>特殊検査等医療業務委託等</t>
    <rPh sb="0" eb="2">
      <t>トクシュ</t>
    </rPh>
    <rPh sb="2" eb="4">
      <t>ケンサ</t>
    </rPh>
    <rPh sb="4" eb="5">
      <t>ナド</t>
    </rPh>
    <rPh sb="5" eb="7">
      <t>イリョウ</t>
    </rPh>
    <rPh sb="7" eb="9">
      <t>ギョウム</t>
    </rPh>
    <rPh sb="9" eb="11">
      <t>イタク</t>
    </rPh>
    <rPh sb="11" eb="12">
      <t>トウ</t>
    </rPh>
    <phoneticPr fontId="21"/>
  </si>
  <si>
    <t>医療機器保守等</t>
    <rPh sb="0" eb="2">
      <t>イリョウ</t>
    </rPh>
    <rPh sb="2" eb="4">
      <t>キキ</t>
    </rPh>
    <rPh sb="4" eb="6">
      <t>ホシュ</t>
    </rPh>
    <rPh sb="6" eb="7">
      <t>トウ</t>
    </rPh>
    <phoneticPr fontId="21"/>
  </si>
  <si>
    <t>CT・X線装置等医療機器保守委託等</t>
    <rPh sb="4" eb="5">
      <t>セン</t>
    </rPh>
    <rPh sb="5" eb="7">
      <t>ソウチ</t>
    </rPh>
    <rPh sb="7" eb="8">
      <t>ナド</t>
    </rPh>
    <rPh sb="8" eb="10">
      <t>イリョウ</t>
    </rPh>
    <rPh sb="10" eb="12">
      <t>キキ</t>
    </rPh>
    <rPh sb="12" eb="14">
      <t>ホシュ</t>
    </rPh>
    <rPh sb="14" eb="16">
      <t>イタク</t>
    </rPh>
    <rPh sb="16" eb="17">
      <t>トウ</t>
    </rPh>
    <phoneticPr fontId="21"/>
  </si>
  <si>
    <t>給食業務等</t>
    <rPh sb="0" eb="2">
      <t>キュウショク</t>
    </rPh>
    <rPh sb="2" eb="4">
      <t>ギョウム</t>
    </rPh>
    <rPh sb="4" eb="5">
      <t>トウ</t>
    </rPh>
    <phoneticPr fontId="21"/>
  </si>
  <si>
    <t>給食関係業務委託等</t>
    <rPh sb="0" eb="2">
      <t>キュウショク</t>
    </rPh>
    <rPh sb="2" eb="4">
      <t>カンケイ</t>
    </rPh>
    <rPh sb="4" eb="6">
      <t>ギョウム</t>
    </rPh>
    <rPh sb="6" eb="8">
      <t>イタク</t>
    </rPh>
    <rPh sb="8" eb="9">
      <t>トウ</t>
    </rPh>
    <phoneticPr fontId="21"/>
  </si>
  <si>
    <t>洗濯料等</t>
    <rPh sb="0" eb="2">
      <t>センタク</t>
    </rPh>
    <rPh sb="2" eb="3">
      <t>リョウ</t>
    </rPh>
    <rPh sb="3" eb="4">
      <t>トウ</t>
    </rPh>
    <phoneticPr fontId="21"/>
  </si>
  <si>
    <t>寝具、病衣、白衣等</t>
    <rPh sb="0" eb="2">
      <t>シング</t>
    </rPh>
    <rPh sb="3" eb="4">
      <t>ビョウ</t>
    </rPh>
    <rPh sb="4" eb="5">
      <t>イ</t>
    </rPh>
    <rPh sb="6" eb="8">
      <t>ハクイ</t>
    </rPh>
    <rPh sb="8" eb="9">
      <t>トウ</t>
    </rPh>
    <phoneticPr fontId="21"/>
  </si>
  <si>
    <t>事務業務等</t>
    <rPh sb="0" eb="2">
      <t>ジム</t>
    </rPh>
    <rPh sb="2" eb="4">
      <t>ギョウム</t>
    </rPh>
    <rPh sb="4" eb="5">
      <t>トウ</t>
    </rPh>
    <phoneticPr fontId="21"/>
  </si>
  <si>
    <t>医療事務、外来クラ－ク、休日日直、宿直業務等</t>
    <rPh sb="0" eb="4">
      <t>イリョウジム</t>
    </rPh>
    <rPh sb="5" eb="7">
      <t>ガイライ</t>
    </rPh>
    <rPh sb="12" eb="14">
      <t>キュウジツ</t>
    </rPh>
    <rPh sb="14" eb="16">
      <t>ニッチョク</t>
    </rPh>
    <rPh sb="17" eb="19">
      <t>シュクチョク</t>
    </rPh>
    <rPh sb="19" eb="21">
      <t>ギョウム</t>
    </rPh>
    <rPh sb="21" eb="22">
      <t>トウ</t>
    </rPh>
    <phoneticPr fontId="21"/>
  </si>
  <si>
    <t>事務機器保守等</t>
    <rPh sb="0" eb="2">
      <t>ジム</t>
    </rPh>
    <rPh sb="2" eb="4">
      <t>キキ</t>
    </rPh>
    <rPh sb="4" eb="6">
      <t>ホシュ</t>
    </rPh>
    <rPh sb="6" eb="7">
      <t>トウ</t>
    </rPh>
    <phoneticPr fontId="21"/>
  </si>
  <si>
    <t>電算システム保守委託等</t>
    <rPh sb="0" eb="2">
      <t>デンサン</t>
    </rPh>
    <rPh sb="6" eb="8">
      <t>ホシュ</t>
    </rPh>
    <rPh sb="8" eb="10">
      <t>イタク</t>
    </rPh>
    <rPh sb="10" eb="11">
      <t>トウ</t>
    </rPh>
    <phoneticPr fontId="21"/>
  </si>
  <si>
    <t>諸会費</t>
    <rPh sb="0" eb="1">
      <t>ショ</t>
    </rPh>
    <rPh sb="1" eb="3">
      <t>カイヒ</t>
    </rPh>
    <phoneticPr fontId="21"/>
  </si>
  <si>
    <t>各種協議会会費等</t>
    <rPh sb="0" eb="2">
      <t>カクシュ</t>
    </rPh>
    <rPh sb="2" eb="5">
      <t>キョウギカイ</t>
    </rPh>
    <rPh sb="5" eb="6">
      <t>カイ</t>
    </rPh>
    <rPh sb="6" eb="7">
      <t>ヒ</t>
    </rPh>
    <rPh sb="7" eb="8">
      <t>トウ</t>
    </rPh>
    <phoneticPr fontId="21"/>
  </si>
  <si>
    <t>医師会、自治体病院協議会、国保診療施設協議会負担金等</t>
    <rPh sb="0" eb="3">
      <t>イシカイ</t>
    </rPh>
    <rPh sb="4" eb="5">
      <t>ジ</t>
    </rPh>
    <rPh sb="5" eb="6">
      <t>ジ</t>
    </rPh>
    <rPh sb="6" eb="7">
      <t>タイ</t>
    </rPh>
    <rPh sb="7" eb="9">
      <t>ビョウイン</t>
    </rPh>
    <rPh sb="9" eb="12">
      <t>キョウギカイ</t>
    </rPh>
    <rPh sb="13" eb="15">
      <t>コクホ</t>
    </rPh>
    <rPh sb="15" eb="17">
      <t>シンリョウ</t>
    </rPh>
    <rPh sb="17" eb="19">
      <t>シセツ</t>
    </rPh>
    <rPh sb="19" eb="22">
      <t>キョウギカイ</t>
    </rPh>
    <rPh sb="22" eb="25">
      <t>フタンキン</t>
    </rPh>
    <rPh sb="25" eb="26">
      <t>トウ</t>
    </rPh>
    <phoneticPr fontId="21"/>
  </si>
  <si>
    <t>雑費</t>
    <rPh sb="0" eb="2">
      <t>ザッピ</t>
    </rPh>
    <phoneticPr fontId="21"/>
  </si>
  <si>
    <t>各種申請手数料等</t>
    <rPh sb="0" eb="2">
      <t>カクシュ</t>
    </rPh>
    <rPh sb="2" eb="4">
      <t>シンセイ</t>
    </rPh>
    <rPh sb="4" eb="8">
      <t>テスウリョウトウ</t>
    </rPh>
    <phoneticPr fontId="21"/>
  </si>
  <si>
    <t>厚生局変更申請等</t>
    <rPh sb="0" eb="3">
      <t>コウセイキョク</t>
    </rPh>
    <rPh sb="3" eb="5">
      <t>ヘンコウ</t>
    </rPh>
    <rPh sb="5" eb="7">
      <t>シンセイ</t>
    </rPh>
    <rPh sb="7" eb="8">
      <t>トウ</t>
    </rPh>
    <phoneticPr fontId="19"/>
  </si>
  <si>
    <t>　  　院長交際費</t>
    <rPh sb="4" eb="6">
      <t>インチョウ</t>
    </rPh>
    <rPh sb="6" eb="8">
      <t>コウサイ</t>
    </rPh>
    <rPh sb="8" eb="9">
      <t>ヒ</t>
    </rPh>
    <phoneticPr fontId="19"/>
  </si>
  <si>
    <t>貸倒引当金繰入額</t>
  </si>
  <si>
    <t>貸倒引当金</t>
  </si>
  <si>
    <t>　  　過年度分</t>
    <phoneticPr fontId="19"/>
  </si>
  <si>
    <t>減価償却費</t>
    <rPh sb="0" eb="2">
      <t>ゲンカ</t>
    </rPh>
    <rPh sb="2" eb="5">
      <t>ショウキャクヒ</t>
    </rPh>
    <phoneticPr fontId="21"/>
  </si>
  <si>
    <t>建物減価償却費</t>
    <rPh sb="0" eb="2">
      <t>タテモノ</t>
    </rPh>
    <rPh sb="2" eb="4">
      <t>ゲンカ</t>
    </rPh>
    <rPh sb="4" eb="6">
      <t>ショウキャク</t>
    </rPh>
    <rPh sb="6" eb="7">
      <t>ヒ</t>
    </rPh>
    <phoneticPr fontId="21"/>
  </si>
  <si>
    <t>　  　建物減価償却費</t>
    <rPh sb="4" eb="6">
      <t>タテモノ</t>
    </rPh>
    <rPh sb="6" eb="8">
      <t>ゲンカ</t>
    </rPh>
    <rPh sb="8" eb="10">
      <t>ショウキャク</t>
    </rPh>
    <rPh sb="10" eb="11">
      <t>ヒ</t>
    </rPh>
    <phoneticPr fontId="21"/>
  </si>
  <si>
    <t>構築物減価償却費</t>
    <rPh sb="0" eb="3">
      <t>コウチクブツ</t>
    </rPh>
    <rPh sb="3" eb="5">
      <t>ゲンカ</t>
    </rPh>
    <rPh sb="5" eb="8">
      <t>ショウキャクヒ</t>
    </rPh>
    <phoneticPr fontId="21"/>
  </si>
  <si>
    <t>　  　構築物減価償却費</t>
    <rPh sb="4" eb="7">
      <t>コウチクブツ</t>
    </rPh>
    <rPh sb="7" eb="9">
      <t>ゲンカ</t>
    </rPh>
    <rPh sb="9" eb="12">
      <t>ショウキャクヒ</t>
    </rPh>
    <phoneticPr fontId="21"/>
  </si>
  <si>
    <t>器械備品減価償却費</t>
    <rPh sb="0" eb="2">
      <t>キカイ</t>
    </rPh>
    <rPh sb="2" eb="4">
      <t>ビヒン</t>
    </rPh>
    <rPh sb="4" eb="6">
      <t>ゲンカ</t>
    </rPh>
    <rPh sb="6" eb="9">
      <t>ショウキャクヒ</t>
    </rPh>
    <phoneticPr fontId="21"/>
  </si>
  <si>
    <t>　  　器械備品減価償却費</t>
    <rPh sb="4" eb="6">
      <t>キカイ</t>
    </rPh>
    <rPh sb="6" eb="8">
      <t>ビヒン</t>
    </rPh>
    <rPh sb="8" eb="10">
      <t>ゲンカ</t>
    </rPh>
    <rPh sb="10" eb="13">
      <t>ショウキャクヒ</t>
    </rPh>
    <phoneticPr fontId="21"/>
  </si>
  <si>
    <t>一般備品減価償却費</t>
    <rPh sb="0" eb="2">
      <t>イッパン</t>
    </rPh>
    <rPh sb="2" eb="4">
      <t>ビヒン</t>
    </rPh>
    <rPh sb="4" eb="6">
      <t>ゲンカ</t>
    </rPh>
    <rPh sb="6" eb="9">
      <t>ショウキャクヒ</t>
    </rPh>
    <phoneticPr fontId="21"/>
  </si>
  <si>
    <t>　  　一般備品減価償却費</t>
    <rPh sb="4" eb="6">
      <t>イッパン</t>
    </rPh>
    <rPh sb="6" eb="8">
      <t>ビヒン</t>
    </rPh>
    <rPh sb="8" eb="10">
      <t>ゲンカ</t>
    </rPh>
    <rPh sb="10" eb="13">
      <t>ショウキャクヒ</t>
    </rPh>
    <phoneticPr fontId="21"/>
  </si>
  <si>
    <t>車輌運搬具減価償却費</t>
    <rPh sb="0" eb="2">
      <t>シャリョウ</t>
    </rPh>
    <rPh sb="2" eb="4">
      <t>ウンパン</t>
    </rPh>
    <rPh sb="4" eb="5">
      <t>グ</t>
    </rPh>
    <rPh sb="5" eb="7">
      <t>ゲンカ</t>
    </rPh>
    <rPh sb="7" eb="10">
      <t>ショウキャクヒ</t>
    </rPh>
    <phoneticPr fontId="21"/>
  </si>
  <si>
    <t>　  　車輌運搬具減価償却費</t>
    <rPh sb="4" eb="6">
      <t>シャリョウ</t>
    </rPh>
    <rPh sb="6" eb="8">
      <t>ウンパン</t>
    </rPh>
    <rPh sb="8" eb="9">
      <t>グ</t>
    </rPh>
    <rPh sb="9" eb="11">
      <t>ゲンカ</t>
    </rPh>
    <rPh sb="11" eb="14">
      <t>ショウキャクヒ</t>
    </rPh>
    <phoneticPr fontId="21"/>
  </si>
  <si>
    <t>資産減耗費</t>
    <rPh sb="0" eb="2">
      <t>シサン</t>
    </rPh>
    <rPh sb="2" eb="4">
      <t>ゲンモウ</t>
    </rPh>
    <rPh sb="4" eb="5">
      <t>ヒ</t>
    </rPh>
    <phoneticPr fontId="21"/>
  </si>
  <si>
    <t>たな卸資産減耗費</t>
    <rPh sb="2" eb="3">
      <t>オロシ</t>
    </rPh>
    <rPh sb="3" eb="5">
      <t>シサン</t>
    </rPh>
    <rPh sb="5" eb="7">
      <t>ゲンモウ</t>
    </rPh>
    <rPh sb="7" eb="8">
      <t>ヒ</t>
    </rPh>
    <phoneticPr fontId="21"/>
  </si>
  <si>
    <t xml:space="preserve">      薬品等</t>
    <rPh sb="6" eb="9">
      <t>ヤクヒントウ</t>
    </rPh>
    <phoneticPr fontId="21"/>
  </si>
  <si>
    <t>固定資産除却費</t>
    <rPh sb="0" eb="4">
      <t>コテイシサン</t>
    </rPh>
    <rPh sb="4" eb="5">
      <t>ジョ</t>
    </rPh>
    <rPh sb="5" eb="6">
      <t>キャク</t>
    </rPh>
    <rPh sb="6" eb="7">
      <t>ヒ</t>
    </rPh>
    <phoneticPr fontId="21"/>
  </si>
  <si>
    <t xml:space="preserve">      医療機器等</t>
    <rPh sb="6" eb="8">
      <t>イリョウ</t>
    </rPh>
    <rPh sb="8" eb="11">
      <t>キキトウ</t>
    </rPh>
    <phoneticPr fontId="21"/>
  </si>
  <si>
    <t>研究研修費</t>
    <rPh sb="0" eb="2">
      <t>ケンキュウ</t>
    </rPh>
    <rPh sb="2" eb="5">
      <t>ケンシュウヒ</t>
    </rPh>
    <phoneticPr fontId="21"/>
  </si>
  <si>
    <t>謝金</t>
    <rPh sb="0" eb="2">
      <t>シャキン</t>
    </rPh>
    <phoneticPr fontId="21"/>
  </si>
  <si>
    <t>研修講師謝礼</t>
    <rPh sb="0" eb="2">
      <t>ケンシュウ</t>
    </rPh>
    <rPh sb="2" eb="4">
      <t>コウシ</t>
    </rPh>
    <rPh sb="4" eb="6">
      <t>シャレイ</t>
    </rPh>
    <phoneticPr fontId="21"/>
  </si>
  <si>
    <t xml:space="preserve">      接遇研修・看護研修・その他</t>
    <rPh sb="6" eb="8">
      <t>セツグウ</t>
    </rPh>
    <rPh sb="8" eb="10">
      <t>ケンシュウ</t>
    </rPh>
    <rPh sb="11" eb="13">
      <t>カンゴ</t>
    </rPh>
    <rPh sb="13" eb="15">
      <t>ケンシュウ</t>
    </rPh>
    <rPh sb="18" eb="19">
      <t>タ</t>
    </rPh>
    <phoneticPr fontId="21"/>
  </si>
  <si>
    <t>図書費</t>
    <rPh sb="0" eb="2">
      <t>トショ</t>
    </rPh>
    <rPh sb="2" eb="3">
      <t>ヒ</t>
    </rPh>
    <phoneticPr fontId="21"/>
  </si>
  <si>
    <t>医学用参考図書購入費</t>
    <rPh sb="0" eb="3">
      <t>イガクヨウ</t>
    </rPh>
    <rPh sb="3" eb="5">
      <t>サンコウ</t>
    </rPh>
    <rPh sb="5" eb="7">
      <t>トショ</t>
    </rPh>
    <rPh sb="7" eb="10">
      <t>コウニュウヒ</t>
    </rPh>
    <phoneticPr fontId="21"/>
  </si>
  <si>
    <t xml:space="preserve">      研究・学会等</t>
    <rPh sb="6" eb="8">
      <t>ケンキュウ</t>
    </rPh>
    <rPh sb="9" eb="11">
      <t>ガッカイ</t>
    </rPh>
    <rPh sb="11" eb="12">
      <t>トウ</t>
    </rPh>
    <phoneticPr fontId="19"/>
  </si>
  <si>
    <t>学会、研修会等参加旅費</t>
    <rPh sb="0" eb="2">
      <t>ガッカイ</t>
    </rPh>
    <rPh sb="3" eb="7">
      <t>ケンシュウカイトウ</t>
    </rPh>
    <rPh sb="7" eb="9">
      <t>サンカ</t>
    </rPh>
    <rPh sb="9" eb="11">
      <t>リョヒ</t>
    </rPh>
    <phoneticPr fontId="21"/>
  </si>
  <si>
    <t xml:space="preserve">      医師、看護師、技師等学術学会・研修会旅費</t>
    <rPh sb="9" eb="12">
      <t>カンゴシ</t>
    </rPh>
    <rPh sb="16" eb="18">
      <t>ガクジュツ</t>
    </rPh>
    <rPh sb="18" eb="20">
      <t>ガッカイ</t>
    </rPh>
    <rPh sb="21" eb="24">
      <t>ケンシュウカイ</t>
    </rPh>
    <rPh sb="24" eb="26">
      <t>リョヒ</t>
    </rPh>
    <phoneticPr fontId="21"/>
  </si>
  <si>
    <t>研修会費</t>
    <rPh sb="0" eb="3">
      <t>ケンシュウカイ</t>
    </rPh>
    <rPh sb="3" eb="4">
      <t>ヒ</t>
    </rPh>
    <phoneticPr fontId="21"/>
  </si>
  <si>
    <t>研修会参加負担金等</t>
    <rPh sb="0" eb="2">
      <t>ケンシュウ</t>
    </rPh>
    <rPh sb="2" eb="3">
      <t>カイ</t>
    </rPh>
    <rPh sb="3" eb="5">
      <t>サンカ</t>
    </rPh>
    <rPh sb="5" eb="8">
      <t>フタンキン</t>
    </rPh>
    <rPh sb="8" eb="9">
      <t>トウ</t>
    </rPh>
    <phoneticPr fontId="21"/>
  </si>
  <si>
    <t>研修雑費</t>
    <rPh sb="0" eb="2">
      <t>ケンシュウ</t>
    </rPh>
    <rPh sb="2" eb="4">
      <t>ザッピ</t>
    </rPh>
    <phoneticPr fontId="21"/>
  </si>
  <si>
    <t>研修資料代等</t>
    <rPh sb="0" eb="2">
      <t>ケンシュウ</t>
    </rPh>
    <rPh sb="2" eb="4">
      <t>シリョウ</t>
    </rPh>
    <rPh sb="4" eb="5">
      <t>ダイ</t>
    </rPh>
    <rPh sb="5" eb="6">
      <t>トウ</t>
    </rPh>
    <phoneticPr fontId="21"/>
  </si>
  <si>
    <t>医業外費用</t>
    <rPh sb="0" eb="2">
      <t>イギョウ</t>
    </rPh>
    <rPh sb="2" eb="3">
      <t>ガイ</t>
    </rPh>
    <rPh sb="3" eb="5">
      <t>ヒヨウ</t>
    </rPh>
    <phoneticPr fontId="21"/>
  </si>
  <si>
    <t>支払利息及び企業債</t>
    <rPh sb="0" eb="2">
      <t>シハライ</t>
    </rPh>
    <rPh sb="2" eb="4">
      <t>リソク</t>
    </rPh>
    <rPh sb="4" eb="5">
      <t>オヨ</t>
    </rPh>
    <rPh sb="6" eb="8">
      <t>キギョウ</t>
    </rPh>
    <rPh sb="8" eb="9">
      <t>サイ</t>
    </rPh>
    <phoneticPr fontId="21"/>
  </si>
  <si>
    <t>企業債利息</t>
    <rPh sb="0" eb="2">
      <t>キギョウ</t>
    </rPh>
    <rPh sb="2" eb="3">
      <t>サイ</t>
    </rPh>
    <rPh sb="3" eb="5">
      <t>リソク</t>
    </rPh>
    <phoneticPr fontId="21"/>
  </si>
  <si>
    <t>企業債利子償還金</t>
    <rPh sb="0" eb="2">
      <t>キギョウ</t>
    </rPh>
    <rPh sb="2" eb="3">
      <t>サイ</t>
    </rPh>
    <rPh sb="3" eb="5">
      <t>リシ</t>
    </rPh>
    <rPh sb="5" eb="7">
      <t>ショウカン</t>
    </rPh>
    <rPh sb="7" eb="8">
      <t>キン</t>
    </rPh>
    <phoneticPr fontId="21"/>
  </si>
  <si>
    <t xml:space="preserve">     償還額7,664,978円</t>
    <rPh sb="5" eb="7">
      <t>ショウカン</t>
    </rPh>
    <rPh sb="7" eb="8">
      <t>ガク</t>
    </rPh>
    <phoneticPr fontId="21"/>
  </si>
  <si>
    <t>取扱諸費</t>
    <rPh sb="0" eb="2">
      <t>トリアツカイ</t>
    </rPh>
    <rPh sb="2" eb="4">
      <t>ショヒ</t>
    </rPh>
    <phoneticPr fontId="21"/>
  </si>
  <si>
    <t>一時借入金利息</t>
    <rPh sb="0" eb="2">
      <t>イチジ</t>
    </rPh>
    <rPh sb="2" eb="5">
      <t>カリイレキン</t>
    </rPh>
    <rPh sb="5" eb="7">
      <t>リソク</t>
    </rPh>
    <phoneticPr fontId="21"/>
  </si>
  <si>
    <t xml:space="preserve"> 　　科目設定</t>
    <rPh sb="3" eb="5">
      <t>カモク</t>
    </rPh>
    <rPh sb="5" eb="7">
      <t>セッテイ</t>
    </rPh>
    <phoneticPr fontId="19"/>
  </si>
  <si>
    <t>患者外給食材料費</t>
    <rPh sb="0" eb="2">
      <t>カンジャ</t>
    </rPh>
    <rPh sb="2" eb="3">
      <t>ガイ</t>
    </rPh>
    <rPh sb="3" eb="5">
      <t>キュウショク</t>
    </rPh>
    <rPh sb="5" eb="7">
      <t>ザイリョウ</t>
    </rPh>
    <rPh sb="7" eb="8">
      <t>ヒ</t>
    </rPh>
    <phoneticPr fontId="21"/>
  </si>
  <si>
    <t>患者外給食材料費</t>
    <rPh sb="0" eb="2">
      <t>カンジャ</t>
    </rPh>
    <rPh sb="2" eb="3">
      <t>ガイ</t>
    </rPh>
    <rPh sb="3" eb="5">
      <t>キュウショク</t>
    </rPh>
    <rPh sb="5" eb="8">
      <t>ザイリョウヒ</t>
    </rPh>
    <phoneticPr fontId="21"/>
  </si>
  <si>
    <t>患者外給食材料費</t>
    <rPh sb="0" eb="2">
      <t>カンジャ</t>
    </rPh>
    <rPh sb="2" eb="3">
      <t>ゲ</t>
    </rPh>
    <rPh sb="3" eb="5">
      <t>キュウショク</t>
    </rPh>
    <rPh sb="5" eb="8">
      <t>ザイリョウヒ</t>
    </rPh>
    <phoneticPr fontId="21"/>
  </si>
  <si>
    <t>　 　科目設定</t>
    <rPh sb="3" eb="5">
      <t>カモク</t>
    </rPh>
    <rPh sb="5" eb="7">
      <t>セッテイ</t>
    </rPh>
    <phoneticPr fontId="19"/>
  </si>
  <si>
    <t>消費税</t>
    <rPh sb="0" eb="3">
      <t>ショウヒゼイ</t>
    </rPh>
    <phoneticPr fontId="21"/>
  </si>
  <si>
    <t xml:space="preserve">     支払消費税及び地方消費税</t>
    <rPh sb="5" eb="7">
      <t>シハライ</t>
    </rPh>
    <rPh sb="7" eb="10">
      <t>ショウヒゼイ</t>
    </rPh>
    <rPh sb="10" eb="11">
      <t>オヨ</t>
    </rPh>
    <rPh sb="12" eb="14">
      <t>チホウ</t>
    </rPh>
    <rPh sb="14" eb="17">
      <t>ショウヒゼイ</t>
    </rPh>
    <phoneticPr fontId="21"/>
  </si>
  <si>
    <t>雑損失</t>
    <rPh sb="0" eb="1">
      <t>ザツ</t>
    </rPh>
    <rPh sb="1" eb="3">
      <t>ソンシツ</t>
    </rPh>
    <phoneticPr fontId="21"/>
  </si>
  <si>
    <t>不用品売却原価</t>
    <rPh sb="0" eb="3">
      <t>フヨウヒン</t>
    </rPh>
    <rPh sb="3" eb="5">
      <t>バイキャク</t>
    </rPh>
    <rPh sb="5" eb="7">
      <t>ゲンカ</t>
    </rPh>
    <phoneticPr fontId="21"/>
  </si>
  <si>
    <t>その他雑損失</t>
    <rPh sb="2" eb="3">
      <t>タ</t>
    </rPh>
    <rPh sb="3" eb="4">
      <t>ザツ</t>
    </rPh>
    <rPh sb="4" eb="6">
      <t>ソンシツ</t>
    </rPh>
    <phoneticPr fontId="21"/>
  </si>
  <si>
    <t>特別損失</t>
    <rPh sb="0" eb="2">
      <t>トクベツ</t>
    </rPh>
    <rPh sb="2" eb="4">
      <t>ソンシツ</t>
    </rPh>
    <phoneticPr fontId="21"/>
  </si>
  <si>
    <t>固定資産売却損</t>
    <rPh sb="0" eb="4">
      <t>コテイシサン</t>
    </rPh>
    <rPh sb="4" eb="6">
      <t>バイキャク</t>
    </rPh>
    <rPh sb="6" eb="7">
      <t>ソン</t>
    </rPh>
    <phoneticPr fontId="21"/>
  </si>
  <si>
    <t>過年度損益修正損</t>
    <rPh sb="0" eb="3">
      <t>カネンド</t>
    </rPh>
    <rPh sb="3" eb="5">
      <t>ソンエキ</t>
    </rPh>
    <rPh sb="5" eb="7">
      <t>シュウセイ</t>
    </rPh>
    <rPh sb="7" eb="8">
      <t>ソン</t>
    </rPh>
    <phoneticPr fontId="21"/>
  </si>
  <si>
    <t xml:space="preserve">     診療請求による返戻等</t>
    <rPh sb="5" eb="7">
      <t>シンリョウ</t>
    </rPh>
    <rPh sb="7" eb="9">
      <t>セイキュウ</t>
    </rPh>
    <rPh sb="12" eb="14">
      <t>ヘンレイ</t>
    </rPh>
    <rPh sb="14" eb="15">
      <t>トウ</t>
    </rPh>
    <phoneticPr fontId="19"/>
  </si>
  <si>
    <t>予備費</t>
    <rPh sb="0" eb="3">
      <t>ヨビヒ</t>
    </rPh>
    <phoneticPr fontId="21"/>
  </si>
  <si>
    <t>　 　予備費</t>
    <rPh sb="3" eb="6">
      <t>ヨビヒ</t>
    </rPh>
    <phoneticPr fontId="21"/>
  </si>
  <si>
    <t>資 本 的 収 入</t>
    <rPh sb="0" eb="1">
      <t>シ</t>
    </rPh>
    <rPh sb="2" eb="3">
      <t>ホン</t>
    </rPh>
    <rPh sb="4" eb="5">
      <t>テキ</t>
    </rPh>
    <rPh sb="6" eb="7">
      <t>オサム</t>
    </rPh>
    <rPh sb="8" eb="9">
      <t>ニュウ</t>
    </rPh>
    <phoneticPr fontId="21"/>
  </si>
  <si>
    <t>区　　　　　　　分</t>
    <rPh sb="0" eb="1">
      <t>ク</t>
    </rPh>
    <rPh sb="8" eb="9">
      <t>ブン</t>
    </rPh>
    <phoneticPr fontId="21"/>
  </si>
  <si>
    <t>R3当初予算</t>
    <rPh sb="2" eb="4">
      <t>トウショ</t>
    </rPh>
    <rPh sb="4" eb="6">
      <t>ヨサン</t>
    </rPh>
    <phoneticPr fontId="21"/>
  </si>
  <si>
    <t>資本的収入</t>
    <rPh sb="0" eb="3">
      <t>シホンテキ</t>
    </rPh>
    <rPh sb="3" eb="5">
      <t>シュウニュウ</t>
    </rPh>
    <phoneticPr fontId="21"/>
  </si>
  <si>
    <t>他会計出資金</t>
    <rPh sb="0" eb="1">
      <t>タ</t>
    </rPh>
    <rPh sb="1" eb="3">
      <t>カイケイ</t>
    </rPh>
    <rPh sb="3" eb="5">
      <t>シュッシ</t>
    </rPh>
    <rPh sb="5" eb="6">
      <t>キン</t>
    </rPh>
    <phoneticPr fontId="21"/>
  </si>
  <si>
    <t>一般会計出資金</t>
    <rPh sb="0" eb="2">
      <t>イッパン</t>
    </rPh>
    <rPh sb="2" eb="4">
      <t>カイケイ</t>
    </rPh>
    <rPh sb="4" eb="6">
      <t>シュッシ</t>
    </rPh>
    <rPh sb="6" eb="7">
      <t>キン</t>
    </rPh>
    <phoneticPr fontId="21"/>
  </si>
  <si>
    <t>企業債元金償還分</t>
    <rPh sb="0" eb="2">
      <t>キギョウ</t>
    </rPh>
    <rPh sb="2" eb="3">
      <t>サイ</t>
    </rPh>
    <rPh sb="3" eb="5">
      <t>ガンキン</t>
    </rPh>
    <rPh sb="5" eb="7">
      <t>ショウカン</t>
    </rPh>
    <rPh sb="7" eb="8">
      <t>ブン</t>
    </rPh>
    <phoneticPr fontId="21"/>
  </si>
  <si>
    <t>H14まで償還額 62,558千円×2/3≒41,706千円</t>
    <rPh sb="15" eb="16">
      <t>セン</t>
    </rPh>
    <rPh sb="28" eb="29">
      <t>セン</t>
    </rPh>
    <phoneticPr fontId="19"/>
  </si>
  <si>
    <t>H15以降償還額19,612千円×1/2＝9,806千円</t>
    <rPh sb="3" eb="5">
      <t>イコウ</t>
    </rPh>
    <rPh sb="14" eb="15">
      <t>セン</t>
    </rPh>
    <rPh sb="26" eb="27">
      <t>セン</t>
    </rPh>
    <phoneticPr fontId="19"/>
  </si>
  <si>
    <t>建設改良事業分</t>
    <rPh sb="0" eb="2">
      <t>ケンセツ</t>
    </rPh>
    <rPh sb="2" eb="4">
      <t>カイリョウ</t>
    </rPh>
    <rPh sb="4" eb="6">
      <t>ジギョウ</t>
    </rPh>
    <rPh sb="6" eb="7">
      <t>ブン</t>
    </rPh>
    <phoneticPr fontId="21"/>
  </si>
  <si>
    <t>一般会計補助金</t>
    <rPh sb="0" eb="2">
      <t>イッパン</t>
    </rPh>
    <rPh sb="2" eb="4">
      <t>カイケイ</t>
    </rPh>
    <rPh sb="4" eb="7">
      <t>ホジョキン</t>
    </rPh>
    <phoneticPr fontId="21"/>
  </si>
  <si>
    <t>病院費補助金</t>
    <rPh sb="0" eb="2">
      <t>ビョウイン</t>
    </rPh>
    <rPh sb="2" eb="3">
      <t>ヒ</t>
    </rPh>
    <rPh sb="3" eb="6">
      <t>ホジョキン</t>
    </rPh>
    <phoneticPr fontId="19"/>
  </si>
  <si>
    <t>国民健康保険特別会計補助金</t>
    <rPh sb="0" eb="2">
      <t>コクミン</t>
    </rPh>
    <rPh sb="2" eb="4">
      <t>ケンコウ</t>
    </rPh>
    <rPh sb="4" eb="6">
      <t>ホケン</t>
    </rPh>
    <rPh sb="6" eb="8">
      <t>トクベツ</t>
    </rPh>
    <rPh sb="8" eb="10">
      <t>カイケイ</t>
    </rPh>
    <rPh sb="10" eb="13">
      <t>ホジョキン</t>
    </rPh>
    <phoneticPr fontId="19"/>
  </si>
  <si>
    <t>直営診療施設設備事業交付金</t>
    <rPh sb="0" eb="2">
      <t>チョクエイ</t>
    </rPh>
    <rPh sb="2" eb="4">
      <t>シンリョウ</t>
    </rPh>
    <rPh sb="4" eb="6">
      <t>シセツ</t>
    </rPh>
    <rPh sb="6" eb="8">
      <t>セツビ</t>
    </rPh>
    <rPh sb="8" eb="10">
      <t>ジギョウ</t>
    </rPh>
    <rPh sb="10" eb="13">
      <t>コウフキン</t>
    </rPh>
    <phoneticPr fontId="19"/>
  </si>
  <si>
    <t>固定資産売却代金</t>
    <rPh sb="0" eb="4">
      <t>コテイシサン</t>
    </rPh>
    <rPh sb="4" eb="6">
      <t>バイキャク</t>
    </rPh>
    <rPh sb="6" eb="8">
      <t>ダイキン</t>
    </rPh>
    <phoneticPr fontId="21"/>
  </si>
  <si>
    <t>有形固定資産売却代金</t>
    <rPh sb="0" eb="2">
      <t>ユウケイ</t>
    </rPh>
    <rPh sb="2" eb="6">
      <t>コテイシサン</t>
    </rPh>
    <rPh sb="6" eb="8">
      <t>バイキャク</t>
    </rPh>
    <rPh sb="8" eb="10">
      <t>ダイキン</t>
    </rPh>
    <phoneticPr fontId="21"/>
  </si>
  <si>
    <t>有形固定資産売却代金</t>
    <rPh sb="0" eb="2">
      <t>ユウケイ</t>
    </rPh>
    <rPh sb="2" eb="6">
      <t>コテイシサン</t>
    </rPh>
    <rPh sb="6" eb="10">
      <t>バイキャクダイキン</t>
    </rPh>
    <phoneticPr fontId="21"/>
  </si>
  <si>
    <t>企業債</t>
    <rPh sb="0" eb="2">
      <t>キギョウ</t>
    </rPh>
    <rPh sb="2" eb="3">
      <t>サイ</t>
    </rPh>
    <phoneticPr fontId="21"/>
  </si>
  <si>
    <t>企業債</t>
    <rPh sb="0" eb="2">
      <t>キギョウ</t>
    </rPh>
    <rPh sb="2" eb="3">
      <t>サイ</t>
    </rPh>
    <phoneticPr fontId="19"/>
  </si>
  <si>
    <t>医療機器整備事業</t>
    <rPh sb="0" eb="2">
      <t>イリョウ</t>
    </rPh>
    <rPh sb="2" eb="4">
      <t>キキ</t>
    </rPh>
    <rPh sb="4" eb="6">
      <t>セイビ</t>
    </rPh>
    <rPh sb="6" eb="8">
      <t>ジギョウ</t>
    </rPh>
    <phoneticPr fontId="19"/>
  </si>
  <si>
    <t>資 本 的 支 出</t>
    <rPh sb="0" eb="1">
      <t>シ</t>
    </rPh>
    <rPh sb="2" eb="3">
      <t>ホン</t>
    </rPh>
    <rPh sb="4" eb="5">
      <t>テキ</t>
    </rPh>
    <rPh sb="6" eb="7">
      <t>シ</t>
    </rPh>
    <rPh sb="8" eb="9">
      <t>デ</t>
    </rPh>
    <phoneticPr fontId="21"/>
  </si>
  <si>
    <t>資本的支出</t>
    <rPh sb="0" eb="3">
      <t>シホンテキ</t>
    </rPh>
    <rPh sb="3" eb="5">
      <t>シシュツ</t>
    </rPh>
    <phoneticPr fontId="21"/>
  </si>
  <si>
    <t>建設改良費</t>
    <rPh sb="0" eb="2">
      <t>ケンセツ</t>
    </rPh>
    <rPh sb="2" eb="4">
      <t>カイリョウ</t>
    </rPh>
    <rPh sb="4" eb="5">
      <t>ヒ</t>
    </rPh>
    <phoneticPr fontId="21"/>
  </si>
  <si>
    <t>工事請負費</t>
    <rPh sb="0" eb="2">
      <t>コウジ</t>
    </rPh>
    <rPh sb="2" eb="4">
      <t>ウケオイ</t>
    </rPh>
    <rPh sb="4" eb="5">
      <t>ヒ</t>
    </rPh>
    <phoneticPr fontId="21"/>
  </si>
  <si>
    <t>委託料</t>
    <rPh sb="0" eb="2">
      <t>イタク</t>
    </rPh>
    <rPh sb="2" eb="3">
      <t>リョウ</t>
    </rPh>
    <phoneticPr fontId="19"/>
  </si>
  <si>
    <t>有形固定資産購入費</t>
    <rPh sb="0" eb="2">
      <t>ユウケイ</t>
    </rPh>
    <rPh sb="2" eb="4">
      <t>コテイ</t>
    </rPh>
    <rPh sb="4" eb="6">
      <t>シサン</t>
    </rPh>
    <rPh sb="6" eb="9">
      <t>コウニュウヒ</t>
    </rPh>
    <phoneticPr fontId="21"/>
  </si>
  <si>
    <t>器械備品購入費</t>
    <rPh sb="0" eb="2">
      <t>キカイ</t>
    </rPh>
    <phoneticPr fontId="21"/>
  </si>
  <si>
    <t>医療機器等備品購入費</t>
    <rPh sb="0" eb="2">
      <t>イリョウ</t>
    </rPh>
    <rPh sb="2" eb="4">
      <t>キキ</t>
    </rPh>
    <rPh sb="4" eb="5">
      <t>トウ</t>
    </rPh>
    <rPh sb="5" eb="7">
      <t>ビヒン</t>
    </rPh>
    <rPh sb="7" eb="10">
      <t>コウニュウヒ</t>
    </rPh>
    <phoneticPr fontId="21"/>
  </si>
  <si>
    <t xml:space="preserve">      薬品用冷蔵庫</t>
    <rPh sb="6" eb="9">
      <t>ヤクヒンヨウ</t>
    </rPh>
    <rPh sb="9" eb="12">
      <t>レイゾウコ</t>
    </rPh>
    <phoneticPr fontId="19"/>
  </si>
  <si>
    <t xml:space="preserve">      Ｘ線テレビシステム（透視装置）</t>
    <rPh sb="7" eb="8">
      <t>セン</t>
    </rPh>
    <rPh sb="16" eb="18">
      <t>トウシ</t>
    </rPh>
    <rPh sb="18" eb="20">
      <t>ソウチ</t>
    </rPh>
    <phoneticPr fontId="19"/>
  </si>
  <si>
    <t xml:space="preserve">      業務用小型冷蔵庫（約380Lクラス）</t>
    <rPh sb="6" eb="9">
      <t>ギョウムヨウ</t>
    </rPh>
    <rPh sb="9" eb="11">
      <t>コガタ</t>
    </rPh>
    <rPh sb="11" eb="14">
      <t>レイゾウコ</t>
    </rPh>
    <rPh sb="15" eb="16">
      <t>ヤク</t>
    </rPh>
    <phoneticPr fontId="19"/>
  </si>
  <si>
    <t xml:space="preserve">      病棟用超音波装置</t>
    <rPh sb="6" eb="8">
      <t>ビョウトウ</t>
    </rPh>
    <rPh sb="8" eb="9">
      <t>ヨウ</t>
    </rPh>
    <rPh sb="9" eb="12">
      <t>チョウオンパ</t>
    </rPh>
    <rPh sb="12" eb="14">
      <t>ソウチ</t>
    </rPh>
    <phoneticPr fontId="19"/>
  </si>
  <si>
    <t>企業債償還金</t>
    <rPh sb="0" eb="2">
      <t>キギョウ</t>
    </rPh>
    <rPh sb="2" eb="3">
      <t>サイ</t>
    </rPh>
    <rPh sb="3" eb="5">
      <t>ショウカン</t>
    </rPh>
    <rPh sb="5" eb="6">
      <t>キン</t>
    </rPh>
    <phoneticPr fontId="21"/>
  </si>
  <si>
    <t>企業債元金償還金</t>
    <rPh sb="0" eb="2">
      <t>キギョウ</t>
    </rPh>
    <rPh sb="2" eb="3">
      <t>サイ</t>
    </rPh>
    <rPh sb="3" eb="5">
      <t>ガンキン</t>
    </rPh>
    <rPh sb="5" eb="7">
      <t>ショウカン</t>
    </rPh>
    <rPh sb="7" eb="8">
      <t>キン</t>
    </rPh>
    <phoneticPr fontId="21"/>
  </si>
  <si>
    <t>償還額 87,127,126円</t>
    <rPh sb="2" eb="3">
      <t>ガク</t>
    </rPh>
    <phoneticPr fontId="21"/>
  </si>
  <si>
    <t>収益的収入</t>
    <rPh sb="0" eb="3">
      <t>シュウエキテキ</t>
    </rPh>
    <rPh sb="3" eb="5">
      <t>シュウニュウ</t>
    </rPh>
    <phoneticPr fontId="21"/>
  </si>
  <si>
    <t>積算基礎</t>
    <rPh sb="0" eb="2">
      <t>セキサン</t>
    </rPh>
    <rPh sb="2" eb="4">
      <t>キソ</t>
    </rPh>
    <phoneticPr fontId="21"/>
  </si>
  <si>
    <t>金  額</t>
    <rPh sb="0" eb="1">
      <t>キン</t>
    </rPh>
    <rPh sb="3" eb="4">
      <t>ガク</t>
    </rPh>
    <phoneticPr fontId="21"/>
  </si>
  <si>
    <t>R3当初</t>
    <rPh sb="2" eb="4">
      <t>トウショ</t>
    </rPh>
    <phoneticPr fontId="21"/>
  </si>
  <si>
    <t>前年度
比較</t>
    <rPh sb="0" eb="3">
      <t>ゼンネンド</t>
    </rPh>
    <rPh sb="4" eb="6">
      <t>ヒカク</t>
    </rPh>
    <phoneticPr fontId="27"/>
  </si>
  <si>
    <t>水道事業収益</t>
    <rPh sb="0" eb="2">
      <t>スイドウ</t>
    </rPh>
    <rPh sb="2" eb="4">
      <t>ジギョウ</t>
    </rPh>
    <rPh sb="4" eb="6">
      <t>シュウエキ</t>
    </rPh>
    <phoneticPr fontId="21"/>
  </si>
  <si>
    <t>営業収益</t>
    <rPh sb="0" eb="2">
      <t>エイギョウ</t>
    </rPh>
    <rPh sb="2" eb="4">
      <t>シュウエキ</t>
    </rPh>
    <phoneticPr fontId="21"/>
  </si>
  <si>
    <t>給水収益</t>
    <rPh sb="0" eb="2">
      <t>キュウスイ</t>
    </rPh>
    <rPh sb="2" eb="4">
      <t>シュウエキ</t>
    </rPh>
    <phoneticPr fontId="21"/>
  </si>
  <si>
    <t>令和4年度調定額見込</t>
    <rPh sb="0" eb="1">
      <t>レイ</t>
    </rPh>
    <rPh sb="1" eb="2">
      <t>ワ</t>
    </rPh>
    <rPh sb="3" eb="5">
      <t>ネンド</t>
    </rPh>
    <rPh sb="5" eb="8">
      <t>チョウテイガク</t>
    </rPh>
    <rPh sb="8" eb="10">
      <t>ミコミ</t>
    </rPh>
    <phoneticPr fontId="21"/>
  </si>
  <si>
    <t>受託工事収益</t>
    <rPh sb="0" eb="2">
      <t>ジュタク</t>
    </rPh>
    <rPh sb="2" eb="4">
      <t>コウジ</t>
    </rPh>
    <rPh sb="4" eb="6">
      <t>シュウエキ</t>
    </rPh>
    <phoneticPr fontId="21"/>
  </si>
  <si>
    <t>分水工事負担金</t>
    <rPh sb="0" eb="2">
      <t>ブンスイ</t>
    </rPh>
    <rPh sb="2" eb="4">
      <t>コウジ</t>
    </rPh>
    <rPh sb="4" eb="7">
      <t>フタンキン</t>
    </rPh>
    <phoneticPr fontId="21"/>
  </si>
  <si>
    <t>前川地区           　35,000円× 1件＝ 35,000 円</t>
    <rPh sb="0" eb="2">
      <t>マエカワ</t>
    </rPh>
    <rPh sb="2" eb="4">
      <t>チク</t>
    </rPh>
    <rPh sb="22" eb="23">
      <t>エン</t>
    </rPh>
    <rPh sb="26" eb="27">
      <t>ケン</t>
    </rPh>
    <rPh sb="36" eb="37">
      <t>エン</t>
    </rPh>
    <phoneticPr fontId="21"/>
  </si>
  <si>
    <t>その他の地域  　  33,000円×  8件＝  264,000 円</t>
    <rPh sb="2" eb="3">
      <t>タ</t>
    </rPh>
    <rPh sb="4" eb="6">
      <t>チイキ</t>
    </rPh>
    <rPh sb="17" eb="18">
      <t>エン</t>
    </rPh>
    <rPh sb="22" eb="23">
      <t>ケン</t>
    </rPh>
    <rPh sb="34" eb="35">
      <t>エン</t>
    </rPh>
    <phoneticPr fontId="21"/>
  </si>
  <si>
    <t>その他の営業収益</t>
    <rPh sb="2" eb="3">
      <t>タ</t>
    </rPh>
    <rPh sb="4" eb="6">
      <t>エイギョウ</t>
    </rPh>
    <rPh sb="6" eb="8">
      <t>シュウエキ</t>
    </rPh>
    <phoneticPr fontId="21"/>
  </si>
  <si>
    <t>設計審査工事検査手数料</t>
    <rPh sb="0" eb="4">
      <t>セッケイシンサ</t>
    </rPh>
    <rPh sb="4" eb="6">
      <t>コウジ</t>
    </rPh>
    <rPh sb="6" eb="8">
      <t>ケンサ</t>
    </rPh>
    <rPh sb="8" eb="11">
      <t>テスウリョウ</t>
    </rPh>
    <phoneticPr fontId="21"/>
  </si>
  <si>
    <t>4,000円× 50件=  200,000 円</t>
    <rPh sb="5" eb="6">
      <t>エン</t>
    </rPh>
    <rPh sb="10" eb="11">
      <t>ケン</t>
    </rPh>
    <rPh sb="22" eb="23">
      <t>エン</t>
    </rPh>
    <phoneticPr fontId="21"/>
  </si>
  <si>
    <t>給水装置加入金</t>
    <rPh sb="0" eb="4">
      <t>キュウスイソウチ</t>
    </rPh>
    <rPh sb="4" eb="7">
      <t>カニュウキン</t>
    </rPh>
    <phoneticPr fontId="21"/>
  </si>
  <si>
    <t>φ13㎜＝33,000円× 30 件＝ 990,000円
φ20㎜＝77,000円× 8件＝ 616,000円
φ25㎜＝132,000円× 1件＝ 132,000円
前川地区分２件　66,000円</t>
    <rPh sb="11" eb="12">
      <t>エン</t>
    </rPh>
    <rPh sb="17" eb="18">
      <t>ケン</t>
    </rPh>
    <rPh sb="27" eb="28">
      <t>エン</t>
    </rPh>
    <rPh sb="40" eb="41">
      <t>エン</t>
    </rPh>
    <rPh sb="44" eb="45">
      <t>ケン</t>
    </rPh>
    <rPh sb="54" eb="55">
      <t>エン</t>
    </rPh>
    <rPh sb="68" eb="69">
      <t>エン</t>
    </rPh>
    <rPh sb="72" eb="73">
      <t>ケン</t>
    </rPh>
    <rPh sb="82" eb="83">
      <t>エン</t>
    </rPh>
    <rPh sb="84" eb="86">
      <t>マエカワ</t>
    </rPh>
    <rPh sb="86" eb="88">
      <t>チク</t>
    </rPh>
    <rPh sb="88" eb="89">
      <t>ブン</t>
    </rPh>
    <rPh sb="90" eb="91">
      <t>ケン</t>
    </rPh>
    <rPh sb="98" eb="99">
      <t>エン</t>
    </rPh>
    <phoneticPr fontId="21"/>
  </si>
  <si>
    <t>下水道使用料収納業務委託</t>
    <rPh sb="0" eb="3">
      <t>ゲスイドウ</t>
    </rPh>
    <rPh sb="3" eb="6">
      <t>シヨウリョウ</t>
    </rPh>
    <rPh sb="6" eb="8">
      <t>シュウノウ</t>
    </rPh>
    <rPh sb="8" eb="10">
      <t>ギョウム</t>
    </rPh>
    <rPh sb="10" eb="12">
      <t>イタク</t>
    </rPh>
    <phoneticPr fontId="21"/>
  </si>
  <si>
    <t>242円/件× 25,100 件= 6,074,200 円</t>
    <rPh sb="3" eb="4">
      <t>エン</t>
    </rPh>
    <rPh sb="5" eb="6">
      <t>ケン</t>
    </rPh>
    <rPh sb="28" eb="29">
      <t>エン</t>
    </rPh>
    <phoneticPr fontId="21"/>
  </si>
  <si>
    <t>雑収益</t>
    <rPh sb="0" eb="3">
      <t>ザツシュウエキ</t>
    </rPh>
    <phoneticPr fontId="21"/>
  </si>
  <si>
    <t>消防施設維持管理費負担金</t>
    <rPh sb="0" eb="2">
      <t>ショウボウ</t>
    </rPh>
    <rPh sb="2" eb="4">
      <t>シセツ</t>
    </rPh>
    <rPh sb="4" eb="8">
      <t>イジカンリ</t>
    </rPh>
    <rPh sb="8" eb="9">
      <t>ヒ</t>
    </rPh>
    <rPh sb="9" eb="12">
      <t>フタンキン</t>
    </rPh>
    <phoneticPr fontId="21"/>
  </si>
  <si>
    <t>定額</t>
    <rPh sb="0" eb="2">
      <t>テイガクガク</t>
    </rPh>
    <phoneticPr fontId="21"/>
  </si>
  <si>
    <t>営業外収益</t>
    <rPh sb="0" eb="3">
      <t>エイギョウガイ</t>
    </rPh>
    <rPh sb="3" eb="5">
      <t>シュウエキ</t>
    </rPh>
    <phoneticPr fontId="21"/>
  </si>
  <si>
    <t>定期預金利子</t>
    <rPh sb="0" eb="2">
      <t>テイキ</t>
    </rPh>
    <rPh sb="2" eb="4">
      <t>ヨキン</t>
    </rPh>
    <rPh sb="4" eb="6">
      <t>リシ</t>
    </rPh>
    <phoneticPr fontId="21"/>
  </si>
  <si>
    <t>補助金</t>
    <rPh sb="0" eb="3">
      <t>ホジョキン</t>
    </rPh>
    <phoneticPr fontId="21"/>
  </si>
  <si>
    <t>企業債利息補助金</t>
    <rPh sb="0" eb="2">
      <t>キギョウ</t>
    </rPh>
    <rPh sb="2" eb="3">
      <t>サイ</t>
    </rPh>
    <rPh sb="3" eb="5">
      <t>リソク</t>
    </rPh>
    <phoneticPr fontId="21"/>
  </si>
  <si>
    <t>統合水道(支倉簡水)に係る企業債利子償還金の1/2</t>
    <rPh sb="0" eb="4">
      <t>トウゴウスイドウ</t>
    </rPh>
    <rPh sb="5" eb="7">
      <t>ハセクラ</t>
    </rPh>
    <rPh sb="7" eb="9">
      <t>カンスイ</t>
    </rPh>
    <rPh sb="11" eb="12">
      <t>カカ</t>
    </rPh>
    <rPh sb="13" eb="16">
      <t>キギョウ</t>
    </rPh>
    <rPh sb="16" eb="18">
      <t>リシ</t>
    </rPh>
    <rPh sb="18" eb="20">
      <t>ショウカン</t>
    </rPh>
    <rPh sb="20" eb="21">
      <t>キン</t>
    </rPh>
    <phoneticPr fontId="21"/>
  </si>
  <si>
    <t>円×1/2＝   740,000 円・・・(A)</t>
    <rPh sb="0" eb="1">
      <t>エン</t>
    </rPh>
    <rPh sb="17" eb="18">
      <t>エン</t>
    </rPh>
    <phoneticPr fontId="21"/>
  </si>
  <si>
    <t>統合水道(前川簡水)に係る企業債利子償還金の1/2</t>
    <rPh sb="0" eb="4">
      <t>トウゴウスイドウ</t>
    </rPh>
    <rPh sb="5" eb="7">
      <t>マエカワ</t>
    </rPh>
    <rPh sb="7" eb="9">
      <t>カンスイ</t>
    </rPh>
    <rPh sb="11" eb="12">
      <t>カカ</t>
    </rPh>
    <rPh sb="13" eb="16">
      <t>キギョウ</t>
    </rPh>
    <rPh sb="16" eb="18">
      <t>リシ</t>
    </rPh>
    <rPh sb="18" eb="20">
      <t>ショウカン</t>
    </rPh>
    <rPh sb="20" eb="21">
      <t>キン</t>
    </rPh>
    <phoneticPr fontId="21"/>
  </si>
  <si>
    <t>円×1/2＝    1,243,000円・・・(B)</t>
    <rPh sb="0" eb="1">
      <t>エン</t>
    </rPh>
    <rPh sb="19" eb="20">
      <t>エン</t>
    </rPh>
    <phoneticPr fontId="21"/>
  </si>
  <si>
    <t>旧簡易水道分</t>
    <rPh sb="0" eb="1">
      <t>キュウ</t>
    </rPh>
    <rPh sb="1" eb="3">
      <t>カンイ</t>
    </rPh>
    <rPh sb="3" eb="5">
      <t>スイドウ</t>
    </rPh>
    <rPh sb="5" eb="6">
      <t>ブン</t>
    </rPh>
    <phoneticPr fontId="42"/>
  </si>
  <si>
    <t>①  1,178,715 円×9.8%（臨時措置）＝ 115,514円</t>
    <phoneticPr fontId="42"/>
  </si>
  <si>
    <t>②（1,560,341円－   115,514円）×1/2＝722,413円・・・(C)</t>
    <rPh sb="37" eb="38">
      <t>エン</t>
    </rPh>
    <phoneticPr fontId="42"/>
  </si>
  <si>
    <t>(A)＋(B)＋(C)＝　2,705,413円</t>
    <phoneticPr fontId="42"/>
  </si>
  <si>
    <t>高料金対策補助金</t>
    <rPh sb="0" eb="3">
      <t>コウリョウキン</t>
    </rPh>
    <rPh sb="3" eb="5">
      <t>タイサク</t>
    </rPh>
    <phoneticPr fontId="27"/>
  </si>
  <si>
    <t>繰出基準に該当しない見込み</t>
    <rPh sb="0" eb="2">
      <t>クリダ</t>
    </rPh>
    <rPh sb="2" eb="4">
      <t>キジュン</t>
    </rPh>
    <rPh sb="5" eb="7">
      <t>ガイトウ</t>
    </rPh>
    <rPh sb="10" eb="12">
      <t>ミコ</t>
    </rPh>
    <phoneticPr fontId="27"/>
  </si>
  <si>
    <t>基礎年金拠出金</t>
    <rPh sb="0" eb="2">
      <t>キソ</t>
    </rPh>
    <rPh sb="2" eb="4">
      <t>ネンキン</t>
    </rPh>
    <rPh sb="4" eb="7">
      <t>キョシュツキン</t>
    </rPh>
    <phoneticPr fontId="27"/>
  </si>
  <si>
    <t>長期前受金戻入</t>
    <rPh sb="0" eb="2">
      <t>チョウキ</t>
    </rPh>
    <rPh sb="2" eb="4">
      <t>マエウケ</t>
    </rPh>
    <rPh sb="4" eb="5">
      <t>キン</t>
    </rPh>
    <rPh sb="5" eb="7">
      <t>レイニュウ</t>
    </rPh>
    <phoneticPr fontId="21"/>
  </si>
  <si>
    <t>減価償却見合分</t>
    <rPh sb="0" eb="2">
      <t>ゲンカ</t>
    </rPh>
    <rPh sb="2" eb="4">
      <t>ショウキャク</t>
    </rPh>
    <rPh sb="4" eb="6">
      <t>ミアイ</t>
    </rPh>
    <rPh sb="6" eb="7">
      <t>ブン</t>
    </rPh>
    <phoneticPr fontId="21"/>
  </si>
  <si>
    <t>減価償却×繰入割合=124,563千円×15%=18,684千円≒18,600千円</t>
    <rPh sb="0" eb="2">
      <t>ゲンカ</t>
    </rPh>
    <rPh sb="2" eb="4">
      <t>ショウキャク</t>
    </rPh>
    <rPh sb="5" eb="7">
      <t>クリイレ</t>
    </rPh>
    <rPh sb="7" eb="9">
      <t>ワリアイ</t>
    </rPh>
    <rPh sb="17" eb="19">
      <t>センエン</t>
    </rPh>
    <rPh sb="30" eb="32">
      <t>センエン</t>
    </rPh>
    <rPh sb="39" eb="41">
      <t>センエン</t>
    </rPh>
    <phoneticPr fontId="21"/>
  </si>
  <si>
    <t>その他雑収益</t>
    <rPh sb="2" eb="3">
      <t>タ</t>
    </rPh>
    <rPh sb="3" eb="6">
      <t>ザツシュウエキ</t>
    </rPh>
    <phoneticPr fontId="21"/>
  </si>
  <si>
    <t>収益的支出</t>
    <rPh sb="0" eb="3">
      <t>シュウエキテキ</t>
    </rPh>
    <rPh sb="3" eb="5">
      <t>シシュツ</t>
    </rPh>
    <phoneticPr fontId="21"/>
  </si>
  <si>
    <t>水道事業費用</t>
    <rPh sb="0" eb="4">
      <t>スイドウジギョウ</t>
    </rPh>
    <rPh sb="4" eb="6">
      <t>ヒヨウ</t>
    </rPh>
    <phoneticPr fontId="21"/>
  </si>
  <si>
    <t>←黒字予算</t>
    <rPh sb="1" eb="3">
      <t>クロジ</t>
    </rPh>
    <rPh sb="3" eb="5">
      <t>ヨサン</t>
    </rPh>
    <phoneticPr fontId="27"/>
  </si>
  <si>
    <t>営業費用</t>
    <rPh sb="0" eb="4">
      <t>エイギョウヒヨウ</t>
    </rPh>
    <phoneticPr fontId="21"/>
  </si>
  <si>
    <t>原水及び浄水費</t>
    <rPh sb="0" eb="2">
      <t>ゲンスイ</t>
    </rPh>
    <rPh sb="2" eb="3">
      <t>オヨ</t>
    </rPh>
    <rPh sb="4" eb="7">
      <t>ジョウスイヒ</t>
    </rPh>
    <phoneticPr fontId="21"/>
  </si>
  <si>
    <t>備消品費</t>
    <rPh sb="0" eb="1">
      <t>ビ</t>
    </rPh>
    <rPh sb="1" eb="2">
      <t>ショウ</t>
    </rPh>
    <rPh sb="2" eb="3">
      <t>ヒン</t>
    </rPh>
    <rPh sb="3" eb="4">
      <t>ヒ</t>
    </rPh>
    <phoneticPr fontId="21"/>
  </si>
  <si>
    <t>浄水場維持管理用消耗品代</t>
    <rPh sb="0" eb="3">
      <t>ジョウスイジョウ</t>
    </rPh>
    <rPh sb="3" eb="7">
      <t>イジカンリ</t>
    </rPh>
    <rPh sb="7" eb="8">
      <t>ヨウ</t>
    </rPh>
    <rPh sb="8" eb="11">
      <t>ショウモウヒン</t>
    </rPh>
    <rPh sb="11" eb="12">
      <t>ダイ</t>
    </rPh>
    <phoneticPr fontId="21"/>
  </si>
  <si>
    <t>非常用発電機燃料代（軽油）　120L×149円＝17,880円</t>
    <rPh sb="0" eb="3">
      <t>ヒジョウヨウ</t>
    </rPh>
    <rPh sb="3" eb="6">
      <t>ハツデンキ</t>
    </rPh>
    <rPh sb="6" eb="9">
      <t>ネンリョウダイ</t>
    </rPh>
    <rPh sb="10" eb="12">
      <t>ケイユ</t>
    </rPh>
    <rPh sb="22" eb="23">
      <t>エン</t>
    </rPh>
    <rPh sb="30" eb="31">
      <t>エン</t>
    </rPh>
    <phoneticPr fontId="21"/>
  </si>
  <si>
    <t>浄水場灯油代 100L×99円=9,900円</t>
    <rPh sb="0" eb="3">
      <t>ジョウスイジョウ</t>
    </rPh>
    <rPh sb="3" eb="5">
      <t>トウユ</t>
    </rPh>
    <rPh sb="5" eb="6">
      <t>ダイ</t>
    </rPh>
    <rPh sb="14" eb="15">
      <t>エン</t>
    </rPh>
    <rPh sb="21" eb="22">
      <t>エン</t>
    </rPh>
    <phoneticPr fontId="42"/>
  </si>
  <si>
    <t>光熱水費</t>
    <rPh sb="0" eb="2">
      <t>コウネツ</t>
    </rPh>
    <rPh sb="2" eb="3">
      <t>スイヒ</t>
    </rPh>
    <rPh sb="3" eb="4">
      <t>ヒ</t>
    </rPh>
    <phoneticPr fontId="21"/>
  </si>
  <si>
    <t>下水道使用料　　　月平均1,474円×12ヵ月=17,688円</t>
    <rPh sb="0" eb="3">
      <t>ゲスイドウ</t>
    </rPh>
    <rPh sb="3" eb="6">
      <t>シヨウリョウ</t>
    </rPh>
    <rPh sb="9" eb="12">
      <t>ツキヘイキン</t>
    </rPh>
    <rPh sb="10" eb="12">
      <t>ヘイキン</t>
    </rPh>
    <rPh sb="17" eb="18">
      <t>エン</t>
    </rPh>
    <rPh sb="30" eb="31">
      <t>エン</t>
    </rPh>
    <phoneticPr fontId="21"/>
  </si>
  <si>
    <t>電話料</t>
    <rPh sb="0" eb="2">
      <t>デンワ</t>
    </rPh>
    <rPh sb="2" eb="3">
      <t>リョウ</t>
    </rPh>
    <phoneticPr fontId="21"/>
  </si>
  <si>
    <t>浄水場電話料　    月平均　35,000円×12ヵ月=420,000円</t>
    <rPh sb="0" eb="3">
      <t>ジョウスイジョウ</t>
    </rPh>
    <rPh sb="3" eb="6">
      <t>デンワリョウ</t>
    </rPh>
    <rPh sb="11" eb="12">
      <t>ツキ</t>
    </rPh>
    <rPh sb="12" eb="14">
      <t>ヘイキン</t>
    </rPh>
    <rPh sb="21" eb="22">
      <t>エン</t>
    </rPh>
    <rPh sb="35" eb="36">
      <t>エン</t>
    </rPh>
    <phoneticPr fontId="21"/>
  </si>
  <si>
    <t>電気保安業務</t>
    <rPh sb="0" eb="2">
      <t>デンキ</t>
    </rPh>
    <rPh sb="2" eb="4">
      <t>ホアン</t>
    </rPh>
    <rPh sb="4" eb="6">
      <t>ギョウム</t>
    </rPh>
    <phoneticPr fontId="21"/>
  </si>
  <si>
    <t>野上浄水場電気保安業務</t>
    <rPh sb="0" eb="5">
      <t>ノジョウジョウスイジョウ</t>
    </rPh>
    <rPh sb="5" eb="7">
      <t>デンキ</t>
    </rPh>
    <rPh sb="7" eb="9">
      <t>ホアン</t>
    </rPh>
    <rPh sb="9" eb="11">
      <t>ギョウム</t>
    </rPh>
    <phoneticPr fontId="21"/>
  </si>
  <si>
    <t>清掃業務等</t>
    <rPh sb="0" eb="2">
      <t>セイソウ</t>
    </rPh>
    <rPh sb="2" eb="4">
      <t>ギョウム</t>
    </rPh>
    <rPh sb="4" eb="5">
      <t>ナド</t>
    </rPh>
    <phoneticPr fontId="21"/>
  </si>
  <si>
    <t>配水池施設等除草業務</t>
    <rPh sb="0" eb="3">
      <t>ハイスイチ</t>
    </rPh>
    <rPh sb="3" eb="5">
      <t>シセツ</t>
    </rPh>
    <rPh sb="5" eb="6">
      <t>トウ</t>
    </rPh>
    <rPh sb="6" eb="8">
      <t>ジョソウ</t>
    </rPh>
    <rPh sb="8" eb="10">
      <t>ギョウム</t>
    </rPh>
    <phoneticPr fontId="19"/>
  </si>
  <si>
    <t>野上浄水場ろ過砂かき取り業務委託</t>
    <rPh sb="0" eb="1">
      <t>ノ</t>
    </rPh>
    <rPh sb="1" eb="2">
      <t>ジョウ</t>
    </rPh>
    <rPh sb="2" eb="5">
      <t>ジョウスイジョウ</t>
    </rPh>
    <rPh sb="6" eb="7">
      <t>カ</t>
    </rPh>
    <rPh sb="7" eb="8">
      <t>スナ</t>
    </rPh>
    <rPh sb="10" eb="11">
      <t>ト</t>
    </rPh>
    <rPh sb="12" eb="14">
      <t>ギョウム</t>
    </rPh>
    <rPh sb="14" eb="16">
      <t>イタク</t>
    </rPh>
    <phoneticPr fontId="19"/>
  </si>
  <si>
    <t>碁石浄水場沈殿池清掃業務</t>
    <rPh sb="0" eb="5">
      <t>ゴイシジョウスイジョウ</t>
    </rPh>
    <rPh sb="5" eb="8">
      <t>チンデンチ</t>
    </rPh>
    <rPh sb="8" eb="10">
      <t>セイソウ</t>
    </rPh>
    <rPh sb="10" eb="12">
      <t>ギョウム</t>
    </rPh>
    <phoneticPr fontId="19"/>
  </si>
  <si>
    <t>欅沢用水管理業務</t>
    <rPh sb="0" eb="1">
      <t>ケヤキ</t>
    </rPh>
    <rPh sb="1" eb="2">
      <t>サワ</t>
    </rPh>
    <rPh sb="2" eb="4">
      <t>ヨウスイ</t>
    </rPh>
    <rPh sb="4" eb="6">
      <t>カンリ</t>
    </rPh>
    <rPh sb="6" eb="8">
      <t>ギョウム</t>
    </rPh>
    <phoneticPr fontId="27"/>
  </si>
  <si>
    <t>点検業務等</t>
    <rPh sb="0" eb="2">
      <t>テンケン</t>
    </rPh>
    <rPh sb="2" eb="4">
      <t>ギョウム</t>
    </rPh>
    <rPh sb="4" eb="5">
      <t>ナド</t>
    </rPh>
    <phoneticPr fontId="21"/>
  </si>
  <si>
    <t>水質検査業務（クリプトスポリジウム検査含む）</t>
    <rPh sb="2" eb="4">
      <t>ケンサ</t>
    </rPh>
    <rPh sb="4" eb="6">
      <t>ギョウム</t>
    </rPh>
    <rPh sb="17" eb="19">
      <t>ケンサ</t>
    </rPh>
    <rPh sb="19" eb="20">
      <t>フク</t>
    </rPh>
    <phoneticPr fontId="21"/>
  </si>
  <si>
    <t>水道施設巡視点検業務</t>
    <rPh sb="0" eb="2">
      <t>スイドウ</t>
    </rPh>
    <rPh sb="2" eb="4">
      <t>シセツ</t>
    </rPh>
    <rPh sb="4" eb="6">
      <t>ジュンシ</t>
    </rPh>
    <rPh sb="6" eb="8">
      <t>テンケン</t>
    </rPh>
    <rPh sb="8" eb="10">
      <t>ギョウム</t>
    </rPh>
    <phoneticPr fontId="21"/>
  </si>
  <si>
    <t>野上浄水場ろ過池テレスコープ点検業務</t>
    <rPh sb="0" eb="1">
      <t>ノ</t>
    </rPh>
    <rPh sb="1" eb="2">
      <t>ジョウ</t>
    </rPh>
    <rPh sb="2" eb="5">
      <t>ジョウスイジョウ</t>
    </rPh>
    <rPh sb="6" eb="7">
      <t>カ</t>
    </rPh>
    <rPh sb="7" eb="8">
      <t>イケ</t>
    </rPh>
    <rPh sb="14" eb="16">
      <t>テンケン</t>
    </rPh>
    <rPh sb="16" eb="18">
      <t>ギョウム</t>
    </rPh>
    <phoneticPr fontId="19"/>
  </si>
  <si>
    <t>青根浄水場膜ろ過エレメント洗浄業務</t>
    <rPh sb="0" eb="2">
      <t>アオネ</t>
    </rPh>
    <rPh sb="2" eb="5">
      <t>ジョウスイジョウ</t>
    </rPh>
    <rPh sb="5" eb="6">
      <t>マク</t>
    </rPh>
    <rPh sb="7" eb="8">
      <t>カ</t>
    </rPh>
    <rPh sb="13" eb="15">
      <t>センジョウ</t>
    </rPh>
    <rPh sb="15" eb="17">
      <t>ギョウム</t>
    </rPh>
    <phoneticPr fontId="19"/>
  </si>
  <si>
    <t>野上浄水場他水質計器点検整備業務</t>
    <rPh sb="0" eb="1">
      <t>ノ</t>
    </rPh>
    <rPh sb="1" eb="2">
      <t>ジョウ</t>
    </rPh>
    <rPh sb="2" eb="5">
      <t>ジョウスイジョウ</t>
    </rPh>
    <rPh sb="5" eb="6">
      <t>ホカ</t>
    </rPh>
    <rPh sb="6" eb="8">
      <t>スイシツ</t>
    </rPh>
    <rPh sb="8" eb="10">
      <t>ケイキ</t>
    </rPh>
    <rPh sb="10" eb="12">
      <t>テンケン</t>
    </rPh>
    <rPh sb="12" eb="14">
      <t>セイビ</t>
    </rPh>
    <rPh sb="14" eb="16">
      <t>ギョウム</t>
    </rPh>
    <phoneticPr fontId="19"/>
  </si>
  <si>
    <t>新</t>
    <rPh sb="0" eb="1">
      <t>シン</t>
    </rPh>
    <phoneticPr fontId="27"/>
  </si>
  <si>
    <t>野上浄水場他ポンプ保守業務（メカニカルシール・隔年）</t>
    <rPh sb="0" eb="1">
      <t>ノ</t>
    </rPh>
    <rPh sb="1" eb="2">
      <t>ジョウ</t>
    </rPh>
    <rPh sb="2" eb="5">
      <t>ジョウスイジョウ</t>
    </rPh>
    <rPh sb="5" eb="6">
      <t>ホカ</t>
    </rPh>
    <rPh sb="9" eb="11">
      <t>ホシュ</t>
    </rPh>
    <rPh sb="11" eb="13">
      <t>ギョウム</t>
    </rPh>
    <rPh sb="23" eb="25">
      <t>カクネン</t>
    </rPh>
    <phoneticPr fontId="19"/>
  </si>
  <si>
    <t>碁石浄水場ろ過池ろ過層調査業務</t>
    <rPh sb="0" eb="2">
      <t>ゴイシ</t>
    </rPh>
    <rPh sb="2" eb="5">
      <t>ジョウスイジョウ</t>
    </rPh>
    <rPh sb="6" eb="7">
      <t>カ</t>
    </rPh>
    <rPh sb="7" eb="8">
      <t>イケ</t>
    </rPh>
    <rPh sb="9" eb="10">
      <t>カ</t>
    </rPh>
    <rPh sb="10" eb="11">
      <t>ソウ</t>
    </rPh>
    <rPh sb="11" eb="13">
      <t>チョウサ</t>
    </rPh>
    <rPh sb="13" eb="15">
      <t>ギョウム</t>
    </rPh>
    <phoneticPr fontId="19"/>
  </si>
  <si>
    <t>その他業務</t>
    <rPh sb="2" eb="3">
      <t>タ</t>
    </rPh>
    <rPh sb="3" eb="5">
      <t>ギョウム</t>
    </rPh>
    <phoneticPr fontId="27"/>
  </si>
  <si>
    <t>放射能濃度測定業務</t>
    <rPh sb="0" eb="3">
      <t>ホウシャノウ</t>
    </rPh>
    <rPh sb="3" eb="5">
      <t>ノウド</t>
    </rPh>
    <rPh sb="5" eb="7">
      <t>ソクテイ</t>
    </rPh>
    <rPh sb="7" eb="9">
      <t>ギョウム</t>
    </rPh>
    <phoneticPr fontId="27"/>
  </si>
  <si>
    <t>産業廃棄物処分業務</t>
    <rPh sb="0" eb="2">
      <t>サンギョウ</t>
    </rPh>
    <rPh sb="2" eb="5">
      <t>ハイキブツ</t>
    </rPh>
    <rPh sb="5" eb="7">
      <t>ショブン</t>
    </rPh>
    <rPh sb="7" eb="9">
      <t>ギョウム</t>
    </rPh>
    <phoneticPr fontId="27"/>
  </si>
  <si>
    <t>水道事業基本計画作成業務</t>
    <rPh sb="0" eb="2">
      <t>スイドウ</t>
    </rPh>
    <rPh sb="2" eb="4">
      <t>ジギョウ</t>
    </rPh>
    <rPh sb="4" eb="6">
      <t>キホン</t>
    </rPh>
    <rPh sb="6" eb="8">
      <t>ケイカク</t>
    </rPh>
    <rPh sb="8" eb="10">
      <t>サクセイ</t>
    </rPh>
    <rPh sb="10" eb="12">
      <t>ギョウム</t>
    </rPh>
    <phoneticPr fontId="27"/>
  </si>
  <si>
    <t>修繕交換工事</t>
    <rPh sb="0" eb="2">
      <t>シュウゼン</t>
    </rPh>
    <rPh sb="2" eb="4">
      <t>コウカン</t>
    </rPh>
    <rPh sb="4" eb="6">
      <t>コウジ</t>
    </rPh>
    <phoneticPr fontId="21"/>
  </si>
  <si>
    <t>野上浄水場テレスコープ修繕</t>
    <rPh sb="0" eb="5">
      <t>ノジョウジョウスイジョウ</t>
    </rPh>
    <rPh sb="11" eb="13">
      <t>シュウゼン</t>
    </rPh>
    <phoneticPr fontId="19"/>
  </si>
  <si>
    <t>碁石浄水場№2活性炭更新工事</t>
    <rPh sb="0" eb="5">
      <t>ゴイシジョウスイジョウ</t>
    </rPh>
    <rPh sb="7" eb="10">
      <t>カッセイタン</t>
    </rPh>
    <rPh sb="10" eb="12">
      <t>コウシン</t>
    </rPh>
    <rPh sb="12" eb="14">
      <t>コウジ</t>
    </rPh>
    <phoneticPr fontId="19"/>
  </si>
  <si>
    <t>その他浄水場修繕工事</t>
    <rPh sb="2" eb="3">
      <t>タ</t>
    </rPh>
    <rPh sb="3" eb="6">
      <t>ジョウスイジョウ</t>
    </rPh>
    <rPh sb="6" eb="8">
      <t>シュウゼン</t>
    </rPh>
    <rPh sb="8" eb="10">
      <t>コウジ</t>
    </rPh>
    <phoneticPr fontId="21"/>
  </si>
  <si>
    <t>浄水場機械電気設備機器修繕工事</t>
    <rPh sb="0" eb="3">
      <t>ジョウスイジョウ</t>
    </rPh>
    <rPh sb="3" eb="5">
      <t>キカイ</t>
    </rPh>
    <rPh sb="5" eb="7">
      <t>デンキ</t>
    </rPh>
    <rPh sb="7" eb="9">
      <t>セツビ</t>
    </rPh>
    <rPh sb="9" eb="11">
      <t>キキ</t>
    </rPh>
    <rPh sb="11" eb="13">
      <t>シュウゼン</t>
    </rPh>
    <rPh sb="13" eb="15">
      <t>コウジ</t>
    </rPh>
    <phoneticPr fontId="21"/>
  </si>
  <si>
    <t>修繕引当金繰入額</t>
    <rPh sb="0" eb="2">
      <t>シュウゼン</t>
    </rPh>
    <rPh sb="2" eb="4">
      <t>ヒキアテ</t>
    </rPh>
    <rPh sb="4" eb="5">
      <t>キン</t>
    </rPh>
    <rPh sb="5" eb="7">
      <t>クリイレ</t>
    </rPh>
    <rPh sb="7" eb="8">
      <t>ガク</t>
    </rPh>
    <phoneticPr fontId="21"/>
  </si>
  <si>
    <t>修繕引当金繰入額</t>
    <rPh sb="0" eb="2">
      <t>シュウゼン</t>
    </rPh>
    <rPh sb="2" eb="4">
      <t>ヒキアテ</t>
    </rPh>
    <rPh sb="4" eb="5">
      <t>キン</t>
    </rPh>
    <rPh sb="5" eb="7">
      <t>クリイレ</t>
    </rPh>
    <rPh sb="7" eb="8">
      <t>ガク</t>
    </rPh>
    <phoneticPr fontId="27"/>
  </si>
  <si>
    <t>施設修繕等</t>
    <rPh sb="0" eb="2">
      <t>シセツ</t>
    </rPh>
    <rPh sb="2" eb="4">
      <t>シュウゼン</t>
    </rPh>
    <rPh sb="4" eb="5">
      <t>トウ</t>
    </rPh>
    <phoneticPr fontId="27"/>
  </si>
  <si>
    <t>動力費</t>
    <rPh sb="0" eb="2">
      <t>ドウリョク</t>
    </rPh>
    <rPh sb="2" eb="3">
      <t>ヒ</t>
    </rPh>
    <phoneticPr fontId="21"/>
  </si>
  <si>
    <t>浄水場等施設電気料</t>
    <rPh sb="0" eb="3">
      <t>ジョウスイジョウ</t>
    </rPh>
    <rPh sb="3" eb="4">
      <t>トウ</t>
    </rPh>
    <rPh sb="4" eb="6">
      <t>シセツ</t>
    </rPh>
    <rPh sb="6" eb="8">
      <t>デンキ</t>
    </rPh>
    <rPh sb="8" eb="9">
      <t>リョウ</t>
    </rPh>
    <phoneticPr fontId="21"/>
  </si>
  <si>
    <t>浄水場等電気料　月平均　1,150,000円×12ヵ月＝13,800,000円</t>
    <rPh sb="0" eb="3">
      <t>ジョウスイジョウ</t>
    </rPh>
    <rPh sb="3" eb="4">
      <t>トウ</t>
    </rPh>
    <rPh sb="4" eb="6">
      <t>デンキ</t>
    </rPh>
    <rPh sb="6" eb="7">
      <t>リョウ</t>
    </rPh>
    <rPh sb="8" eb="11">
      <t>ツキヘイキン</t>
    </rPh>
    <rPh sb="21" eb="22">
      <t>エン</t>
    </rPh>
    <rPh sb="38" eb="39">
      <t>エン</t>
    </rPh>
    <phoneticPr fontId="21"/>
  </si>
  <si>
    <t>浄水場薬品代</t>
    <rPh sb="0" eb="3">
      <t>ジョウスイジョウ</t>
    </rPh>
    <rPh sb="3" eb="5">
      <t>ヤクヒン</t>
    </rPh>
    <rPh sb="5" eb="6">
      <t>ダイ</t>
    </rPh>
    <phoneticPr fontId="21"/>
  </si>
  <si>
    <t>材料費</t>
    <rPh sb="0" eb="2">
      <t>ザイリョウ</t>
    </rPh>
    <rPh sb="2" eb="3">
      <t>ヒ</t>
    </rPh>
    <phoneticPr fontId="21"/>
  </si>
  <si>
    <t>維持管理材料代</t>
    <rPh sb="0" eb="4">
      <t>イジカンリ</t>
    </rPh>
    <rPh sb="4" eb="6">
      <t>ザイリョウ</t>
    </rPh>
    <rPh sb="6" eb="7">
      <t>ダイ</t>
    </rPh>
    <phoneticPr fontId="21"/>
  </si>
  <si>
    <t>浄水場施設維持管理材料代</t>
    <rPh sb="0" eb="3">
      <t>ジョウスイジョウ</t>
    </rPh>
    <rPh sb="3" eb="5">
      <t>シセツ</t>
    </rPh>
    <phoneticPr fontId="21"/>
  </si>
  <si>
    <t>負担金</t>
    <rPh sb="0" eb="3">
      <t>フタンキン</t>
    </rPh>
    <phoneticPr fontId="21"/>
  </si>
  <si>
    <t>維持管理負担金</t>
    <rPh sb="0" eb="4">
      <t>イジカンリ</t>
    </rPh>
    <rPh sb="4" eb="7">
      <t>フタンキン</t>
    </rPh>
    <phoneticPr fontId="21"/>
  </si>
  <si>
    <t>釜房ダム利水者負担金</t>
    <rPh sb="0" eb="1">
      <t>カマ</t>
    </rPh>
    <rPh sb="1" eb="2">
      <t>フサ</t>
    </rPh>
    <rPh sb="4" eb="7">
      <t>リスイシャ</t>
    </rPh>
    <rPh sb="7" eb="10">
      <t>フタンキン</t>
    </rPh>
    <phoneticPr fontId="21"/>
  </si>
  <si>
    <t>配水及び給水費</t>
    <rPh sb="0" eb="2">
      <t>ハイスイ</t>
    </rPh>
    <rPh sb="2" eb="3">
      <t>オヨ</t>
    </rPh>
    <rPh sb="4" eb="6">
      <t>キュウスイ</t>
    </rPh>
    <rPh sb="6" eb="7">
      <t>ヒ</t>
    </rPh>
    <phoneticPr fontId="21"/>
  </si>
  <si>
    <t>漏水修理等消耗品代　</t>
    <rPh sb="0" eb="4">
      <t>ロウスイシュウリ</t>
    </rPh>
    <rPh sb="4" eb="5">
      <t>トウ</t>
    </rPh>
    <rPh sb="5" eb="8">
      <t>ショウモウヒン</t>
    </rPh>
    <rPh sb="8" eb="9">
      <t>ダイ</t>
    </rPh>
    <phoneticPr fontId="21"/>
  </si>
  <si>
    <t>検針員用消耗品代</t>
    <rPh sb="0" eb="2">
      <t>ケンシン</t>
    </rPh>
    <rPh sb="2" eb="3">
      <t>イン</t>
    </rPh>
    <rPh sb="3" eb="4">
      <t>ヨウ</t>
    </rPh>
    <rPh sb="4" eb="6">
      <t>ショウモウ</t>
    </rPh>
    <rPh sb="6" eb="7">
      <t>ヒン</t>
    </rPh>
    <rPh sb="7" eb="8">
      <t>ダイ</t>
    </rPh>
    <phoneticPr fontId="42"/>
  </si>
  <si>
    <t>非常用飲料水袋 1,000個（容量6L　名入り）</t>
    <rPh sb="0" eb="3">
      <t>ヒジョウヨウ</t>
    </rPh>
    <rPh sb="3" eb="6">
      <t>インリョウスイ</t>
    </rPh>
    <rPh sb="6" eb="7">
      <t>フクロ</t>
    </rPh>
    <rPh sb="13" eb="14">
      <t>コ</t>
    </rPh>
    <rPh sb="15" eb="17">
      <t>ヨウリョウ</t>
    </rPh>
    <rPh sb="20" eb="22">
      <t>ナイ</t>
    </rPh>
    <phoneticPr fontId="42"/>
  </si>
  <si>
    <t>業務委託</t>
    <rPh sb="0" eb="2">
      <t>ギョウム</t>
    </rPh>
    <rPh sb="2" eb="4">
      <t>イタク</t>
    </rPh>
    <phoneticPr fontId="21"/>
  </si>
  <si>
    <t>水道メータ検針業務　4,720,000　円</t>
    <rPh sb="0" eb="2">
      <t>スイドウ</t>
    </rPh>
    <rPh sb="5" eb="7">
      <t>ケンシン</t>
    </rPh>
    <rPh sb="7" eb="9">
      <t>ギョウム</t>
    </rPh>
    <rPh sb="20" eb="21">
      <t>エン</t>
    </rPh>
    <phoneticPr fontId="21"/>
  </si>
  <si>
    <t>　　　　　370,000　円×8ヵ月（4月～11月）＝2,960,000円</t>
    <rPh sb="13" eb="14">
      <t>エン</t>
    </rPh>
    <rPh sb="17" eb="18">
      <t>ゲツ</t>
    </rPh>
    <rPh sb="20" eb="21">
      <t>ガツ</t>
    </rPh>
    <rPh sb="24" eb="25">
      <t>ガツ</t>
    </rPh>
    <rPh sb="36" eb="37">
      <t>エン</t>
    </rPh>
    <phoneticPr fontId="21"/>
  </si>
  <si>
    <t>　　　　　440,000円×4ヵ月（12月～3月）＝1,760,000円</t>
    <rPh sb="12" eb="13">
      <t>エン</t>
    </rPh>
    <rPh sb="16" eb="17">
      <t>ゲツ</t>
    </rPh>
    <rPh sb="20" eb="21">
      <t>ガツ</t>
    </rPh>
    <rPh sb="23" eb="24">
      <t>ガツ</t>
    </rPh>
    <rPh sb="35" eb="36">
      <t>エン</t>
    </rPh>
    <phoneticPr fontId="21"/>
  </si>
  <si>
    <t>冬季休日当番業務</t>
    <rPh sb="0" eb="2">
      <t>トウキ</t>
    </rPh>
    <rPh sb="2" eb="4">
      <t>キュウジツ</t>
    </rPh>
    <rPh sb="4" eb="8">
      <t>トウバンギョウム</t>
    </rPh>
    <phoneticPr fontId="21"/>
  </si>
  <si>
    <t>ハンディターミナル保守6台（19,250円×12ヵ月≒240,000円)</t>
    <rPh sb="9" eb="11">
      <t>ホシュ</t>
    </rPh>
    <rPh sb="12" eb="13">
      <t>ダイ</t>
    </rPh>
    <rPh sb="20" eb="21">
      <t>エン</t>
    </rPh>
    <rPh sb="25" eb="26">
      <t>ゲツ</t>
    </rPh>
    <rPh sb="34" eb="35">
      <t>エン</t>
    </rPh>
    <phoneticPr fontId="27"/>
  </si>
  <si>
    <t>水道検満メータ交換業務　450件（裏丁地区）</t>
    <rPh sb="0" eb="2">
      <t>スイドウ</t>
    </rPh>
    <rPh sb="2" eb="3">
      <t>ケン</t>
    </rPh>
    <rPh sb="3" eb="4">
      <t>マン</t>
    </rPh>
    <rPh sb="7" eb="9">
      <t>コウカン</t>
    </rPh>
    <rPh sb="9" eb="11">
      <t>ギョウム</t>
    </rPh>
    <rPh sb="15" eb="16">
      <t>ケン</t>
    </rPh>
    <rPh sb="17" eb="18">
      <t>ウラ</t>
    </rPh>
    <rPh sb="18" eb="19">
      <t>チョウ</t>
    </rPh>
    <rPh sb="19" eb="21">
      <t>チク</t>
    </rPh>
    <phoneticPr fontId="21"/>
  </si>
  <si>
    <t>電気保安業務</t>
    <rPh sb="0" eb="2">
      <t>デンキ</t>
    </rPh>
    <rPh sb="2" eb="4">
      <t>ホアン</t>
    </rPh>
    <rPh sb="4" eb="6">
      <t>ギョウム</t>
    </rPh>
    <phoneticPr fontId="27"/>
  </si>
  <si>
    <t>支倉台配水池電気保安業務</t>
    <rPh sb="0" eb="2">
      <t>ハセクラ</t>
    </rPh>
    <rPh sb="2" eb="3">
      <t>ダイ</t>
    </rPh>
    <rPh sb="3" eb="5">
      <t>ハイスイ</t>
    </rPh>
    <rPh sb="5" eb="6">
      <t>チ</t>
    </rPh>
    <rPh sb="6" eb="8">
      <t>デンキ</t>
    </rPh>
    <rPh sb="8" eb="10">
      <t>ホアン</t>
    </rPh>
    <rPh sb="10" eb="12">
      <t>ギョウム</t>
    </rPh>
    <phoneticPr fontId="42"/>
  </si>
  <si>
    <t>整備委託</t>
    <rPh sb="0" eb="2">
      <t>セイビ</t>
    </rPh>
    <rPh sb="2" eb="4">
      <t>イタク</t>
    </rPh>
    <phoneticPr fontId="21"/>
  </si>
  <si>
    <t>水道施設減圧弁点検整備</t>
    <rPh sb="0" eb="2">
      <t>スイドウ</t>
    </rPh>
    <rPh sb="2" eb="4">
      <t>シセツ</t>
    </rPh>
    <rPh sb="4" eb="6">
      <t>ゲンアツ</t>
    </rPh>
    <rPh sb="6" eb="7">
      <t>ベン</t>
    </rPh>
    <rPh sb="7" eb="11">
      <t>テンケンセイビ</t>
    </rPh>
    <phoneticPr fontId="21"/>
  </si>
  <si>
    <t>向古関送水ポンプ整備</t>
    <rPh sb="8" eb="10">
      <t>セイビ</t>
    </rPh>
    <phoneticPr fontId="27"/>
  </si>
  <si>
    <t>調査委託</t>
    <rPh sb="0" eb="2">
      <t>チョウサ</t>
    </rPh>
    <rPh sb="2" eb="4">
      <t>イタク</t>
    </rPh>
    <phoneticPr fontId="21"/>
  </si>
  <si>
    <t>給配水管等漏水調査</t>
    <rPh sb="0" eb="1">
      <t>キュウ</t>
    </rPh>
    <rPh sb="1" eb="4">
      <t>ハイスイカン</t>
    </rPh>
    <rPh sb="4" eb="5">
      <t>ナド</t>
    </rPh>
    <rPh sb="5" eb="7">
      <t>ロウスイ</t>
    </rPh>
    <rPh sb="7" eb="9">
      <t>チョウサ</t>
    </rPh>
    <phoneticPr fontId="21"/>
  </si>
  <si>
    <t>末端給水残留塩素検査業務</t>
    <rPh sb="0" eb="2">
      <t>マッタン</t>
    </rPh>
    <rPh sb="2" eb="4">
      <t>キュウスイ</t>
    </rPh>
    <rPh sb="4" eb="6">
      <t>ザンリュウ</t>
    </rPh>
    <rPh sb="6" eb="8">
      <t>エンソ</t>
    </rPh>
    <rPh sb="8" eb="10">
      <t>ケンサ</t>
    </rPh>
    <rPh sb="10" eb="12">
      <t>ギョウム</t>
    </rPh>
    <phoneticPr fontId="21"/>
  </si>
  <si>
    <t>漏水修理等重機借上げ代  60,000円×　　１回=　　60,000円</t>
    <rPh sb="0" eb="4">
      <t>ロウスイシュウリ</t>
    </rPh>
    <rPh sb="4" eb="5">
      <t>トウ</t>
    </rPh>
    <rPh sb="5" eb="7">
      <t>ジュウキ</t>
    </rPh>
    <rPh sb="7" eb="9">
      <t>カリア</t>
    </rPh>
    <rPh sb="10" eb="11">
      <t>ダイ</t>
    </rPh>
    <rPh sb="19" eb="20">
      <t>エン</t>
    </rPh>
    <rPh sb="24" eb="25">
      <t>カイ</t>
    </rPh>
    <rPh sb="34" eb="35">
      <t>エン</t>
    </rPh>
    <phoneticPr fontId="21"/>
  </si>
  <si>
    <t>ハンディーターミナルリース代　</t>
    <rPh sb="13" eb="14">
      <t>ダイ</t>
    </rPh>
    <phoneticPr fontId="27"/>
  </si>
  <si>
    <t>配水施設電気設備修繕代</t>
    <rPh sb="0" eb="2">
      <t>ハイスイ</t>
    </rPh>
    <rPh sb="2" eb="4">
      <t>シセツ</t>
    </rPh>
    <rPh sb="4" eb="6">
      <t>デンキ</t>
    </rPh>
    <rPh sb="6" eb="8">
      <t>セツビ</t>
    </rPh>
    <rPh sb="8" eb="10">
      <t>シュウゼン</t>
    </rPh>
    <rPh sb="10" eb="11">
      <t>ダイ</t>
    </rPh>
    <phoneticPr fontId="21"/>
  </si>
  <si>
    <t>配水管及び給水管漏水修繕工事</t>
    <rPh sb="0" eb="3">
      <t>ハイスイカン</t>
    </rPh>
    <rPh sb="3" eb="4">
      <t>オヨ</t>
    </rPh>
    <rPh sb="5" eb="8">
      <t>キュウスイカン</t>
    </rPh>
    <rPh sb="8" eb="10">
      <t>ロウスイ</t>
    </rPh>
    <rPh sb="10" eb="12">
      <t>シュウゼン</t>
    </rPh>
    <rPh sb="12" eb="14">
      <t>コウジ</t>
    </rPh>
    <phoneticPr fontId="21"/>
  </si>
  <si>
    <t>減圧弁修繕工事</t>
    <rPh sb="0" eb="2">
      <t>ゲンアツ</t>
    </rPh>
    <rPh sb="2" eb="3">
      <t>ベン</t>
    </rPh>
    <rPh sb="3" eb="5">
      <t>シュウゼン</t>
    </rPh>
    <rPh sb="5" eb="7">
      <t>コウジ</t>
    </rPh>
    <phoneticPr fontId="21"/>
  </si>
  <si>
    <t>ハンディーターミナル機器点検修繕</t>
    <rPh sb="10" eb="12">
      <t>キキ</t>
    </rPh>
    <rPh sb="12" eb="14">
      <t>テンケン</t>
    </rPh>
    <rPh sb="14" eb="16">
      <t>シュウゼン</t>
    </rPh>
    <phoneticPr fontId="27"/>
  </si>
  <si>
    <t>碁石送水ポンプ場、支倉台配水池無停電電源バッテリー交換工事</t>
    <rPh sb="0" eb="2">
      <t>ゴイシ</t>
    </rPh>
    <rPh sb="2" eb="4">
      <t>ソウスイ</t>
    </rPh>
    <rPh sb="7" eb="8">
      <t>ジョウ</t>
    </rPh>
    <rPh sb="9" eb="11">
      <t>ハセクラ</t>
    </rPh>
    <rPh sb="11" eb="12">
      <t>ダイ</t>
    </rPh>
    <rPh sb="12" eb="14">
      <t>ハイスイ</t>
    </rPh>
    <rPh sb="14" eb="15">
      <t>チ</t>
    </rPh>
    <rPh sb="15" eb="18">
      <t>ムテイデン</t>
    </rPh>
    <rPh sb="18" eb="20">
      <t>デンゲン</t>
    </rPh>
    <rPh sb="25" eb="27">
      <t>コウカン</t>
    </rPh>
    <rPh sb="27" eb="29">
      <t>コウジ</t>
    </rPh>
    <phoneticPr fontId="27"/>
  </si>
  <si>
    <t>給配水管漏水修繕等</t>
    <rPh sb="0" eb="1">
      <t>キュウ</t>
    </rPh>
    <rPh sb="1" eb="4">
      <t>ハイスイカン</t>
    </rPh>
    <rPh sb="4" eb="6">
      <t>ロウスイ</t>
    </rPh>
    <rPh sb="6" eb="8">
      <t>シュウゼン</t>
    </rPh>
    <rPh sb="8" eb="9">
      <t>ナド</t>
    </rPh>
    <phoneticPr fontId="27"/>
  </si>
  <si>
    <t>路面復旧費</t>
    <rPh sb="0" eb="2">
      <t>ロメン</t>
    </rPh>
    <rPh sb="2" eb="5">
      <t>フッキュウヒ</t>
    </rPh>
    <phoneticPr fontId="21"/>
  </si>
  <si>
    <t>舗装復旧費用</t>
    <rPh sb="0" eb="2">
      <t>ホソウ</t>
    </rPh>
    <rPh sb="2" eb="5">
      <t>フッキュウヒ</t>
    </rPh>
    <rPh sb="5" eb="6">
      <t>ヨウ</t>
    </rPh>
    <phoneticPr fontId="21"/>
  </si>
  <si>
    <t>漏水修理等に伴う舗装復旧費用</t>
    <rPh sb="0" eb="4">
      <t>ロウスイシュウリ</t>
    </rPh>
    <rPh sb="4" eb="5">
      <t>トウ</t>
    </rPh>
    <rPh sb="6" eb="7">
      <t>トモナ</t>
    </rPh>
    <rPh sb="8" eb="10">
      <t>ホソウ</t>
    </rPh>
    <rPh sb="10" eb="12">
      <t>フッキュウ</t>
    </rPh>
    <rPh sb="12" eb="14">
      <t>ヒヨウ</t>
    </rPh>
    <phoneticPr fontId="21"/>
  </si>
  <si>
    <t>資材購入</t>
    <rPh sb="0" eb="2">
      <t>シザイ</t>
    </rPh>
    <rPh sb="2" eb="4">
      <t>コウニュウ</t>
    </rPh>
    <phoneticPr fontId="21"/>
  </si>
  <si>
    <t>漏水修繕等資材購入代</t>
    <rPh sb="0" eb="2">
      <t>ロウスイ</t>
    </rPh>
    <rPh sb="2" eb="4">
      <t>シュウゼン</t>
    </rPh>
    <rPh sb="4" eb="5">
      <t>ナド</t>
    </rPh>
    <rPh sb="5" eb="7">
      <t>シザイ</t>
    </rPh>
    <rPh sb="7" eb="9">
      <t>コウニュウ</t>
    </rPh>
    <rPh sb="9" eb="10">
      <t>ダイ</t>
    </rPh>
    <phoneticPr fontId="21"/>
  </si>
  <si>
    <t>雑費</t>
    <rPh sb="0" eb="2">
      <t>ザッピ</t>
    </rPh>
    <phoneticPr fontId="27"/>
  </si>
  <si>
    <t>検針員保険代</t>
    <rPh sb="0" eb="2">
      <t>ケンシン</t>
    </rPh>
    <rPh sb="2" eb="3">
      <t>イン</t>
    </rPh>
    <rPh sb="3" eb="6">
      <t>ホケンダイ</t>
    </rPh>
    <phoneticPr fontId="27"/>
  </si>
  <si>
    <t>検針員損害保険代 　8,000円×　7名分=　56,000円</t>
    <rPh sb="0" eb="2">
      <t>ケンシン</t>
    </rPh>
    <rPh sb="2" eb="3">
      <t>イン</t>
    </rPh>
    <rPh sb="3" eb="5">
      <t>ソンガイ</t>
    </rPh>
    <rPh sb="5" eb="8">
      <t>ホケンダイ</t>
    </rPh>
    <rPh sb="15" eb="16">
      <t>エン</t>
    </rPh>
    <rPh sb="19" eb="20">
      <t>メイ</t>
    </rPh>
    <rPh sb="20" eb="21">
      <t>ブン</t>
    </rPh>
    <rPh sb="29" eb="30">
      <t>エン</t>
    </rPh>
    <phoneticPr fontId="21"/>
  </si>
  <si>
    <t>受託工事費</t>
    <rPh sb="0" eb="2">
      <t>ジュタク</t>
    </rPh>
    <rPh sb="2" eb="5">
      <t>コウジヒ</t>
    </rPh>
    <phoneticPr fontId="21"/>
  </si>
  <si>
    <t>分水工事重機借上げ料</t>
    <rPh sb="0" eb="2">
      <t>ブンスイ</t>
    </rPh>
    <rPh sb="2" eb="4">
      <t>コウジ</t>
    </rPh>
    <rPh sb="4" eb="6">
      <t>ジュウキ</t>
    </rPh>
    <rPh sb="6" eb="8">
      <t>カリア</t>
    </rPh>
    <rPh sb="9" eb="10">
      <t>リョウ</t>
    </rPh>
    <phoneticPr fontId="21"/>
  </si>
  <si>
    <t>漏水等修理用資材購入代</t>
    <rPh sb="0" eb="3">
      <t>ロウスイトウ</t>
    </rPh>
    <rPh sb="3" eb="5">
      <t>シュウリ</t>
    </rPh>
    <rPh sb="5" eb="6">
      <t>ヨウ</t>
    </rPh>
    <rPh sb="6" eb="8">
      <t>シザイ</t>
    </rPh>
    <rPh sb="8" eb="10">
      <t>コウニュウ</t>
    </rPh>
    <rPh sb="10" eb="11">
      <t>ダイ</t>
    </rPh>
    <phoneticPr fontId="21"/>
  </si>
  <si>
    <t>総係費</t>
    <rPh sb="0" eb="3">
      <t>ソウケイヒ</t>
    </rPh>
    <phoneticPr fontId="21"/>
  </si>
  <si>
    <t>職員給料</t>
    <rPh sb="0" eb="2">
      <t>ショクイン</t>
    </rPh>
    <rPh sb="2" eb="4">
      <t>キュウリョウ</t>
    </rPh>
    <phoneticPr fontId="21"/>
  </si>
  <si>
    <t>職員扶養手当</t>
    <rPh sb="0" eb="2">
      <t>ショクイン</t>
    </rPh>
    <rPh sb="2" eb="4">
      <t>フヨウ</t>
    </rPh>
    <rPh sb="4" eb="6">
      <t>テアテ</t>
    </rPh>
    <phoneticPr fontId="21"/>
  </si>
  <si>
    <t>職員住居手当</t>
    <rPh sb="0" eb="2">
      <t>ショクイン</t>
    </rPh>
    <rPh sb="2" eb="4">
      <t>ジュウキョ</t>
    </rPh>
    <rPh sb="4" eb="6">
      <t>テアテ</t>
    </rPh>
    <phoneticPr fontId="21"/>
  </si>
  <si>
    <t>職員通勤手当</t>
    <rPh sb="0" eb="2">
      <t>ショクイン</t>
    </rPh>
    <rPh sb="2" eb="6">
      <t>ツウキンテアテ</t>
    </rPh>
    <phoneticPr fontId="21"/>
  </si>
  <si>
    <t>職員時間外勤務手当</t>
    <rPh sb="0" eb="2">
      <t>ショクイン</t>
    </rPh>
    <rPh sb="2" eb="5">
      <t>ジカンガイ</t>
    </rPh>
    <rPh sb="5" eb="7">
      <t>キンム</t>
    </rPh>
    <rPh sb="7" eb="9">
      <t>テアテ</t>
    </rPh>
    <phoneticPr fontId="21"/>
  </si>
  <si>
    <t>漏水修繕工事等　    平均2,119円×270時間＝572,130円</t>
    <rPh sb="0" eb="2">
      <t>ロウスイ</t>
    </rPh>
    <rPh sb="2" eb="4">
      <t>シュウゼン</t>
    </rPh>
    <rPh sb="4" eb="6">
      <t>コウジ</t>
    </rPh>
    <rPh sb="6" eb="7">
      <t>ナド</t>
    </rPh>
    <rPh sb="34" eb="35">
      <t>エン</t>
    </rPh>
    <phoneticPr fontId="21"/>
  </si>
  <si>
    <t>緊急施設巡視等　    平均2,119円×100時間＝211,900円</t>
    <rPh sb="0" eb="2">
      <t>キンキュウ</t>
    </rPh>
    <rPh sb="2" eb="4">
      <t>シセツ</t>
    </rPh>
    <rPh sb="4" eb="6">
      <t>ジュンシ</t>
    </rPh>
    <rPh sb="6" eb="7">
      <t>トウ</t>
    </rPh>
    <rPh sb="12" eb="14">
      <t>ヘイキン</t>
    </rPh>
    <rPh sb="19" eb="20">
      <t>エン</t>
    </rPh>
    <rPh sb="24" eb="26">
      <t>ジカン</t>
    </rPh>
    <rPh sb="34" eb="35">
      <t>エン</t>
    </rPh>
    <phoneticPr fontId="21"/>
  </si>
  <si>
    <t>予算・決算書作成等　平均2,119円×80時間＝169,520円</t>
    <phoneticPr fontId="27"/>
  </si>
  <si>
    <t>職員期末手当</t>
    <rPh sb="0" eb="2">
      <t>ショクイン</t>
    </rPh>
    <rPh sb="2" eb="4">
      <t>キマツ</t>
    </rPh>
    <rPh sb="4" eb="6">
      <t>テアテ</t>
    </rPh>
    <phoneticPr fontId="21"/>
  </si>
  <si>
    <t>職員勤勉手当</t>
    <rPh sb="0" eb="2">
      <t>ショクイン</t>
    </rPh>
    <rPh sb="2" eb="4">
      <t>キンベン</t>
    </rPh>
    <rPh sb="4" eb="6">
      <t>テアテ</t>
    </rPh>
    <phoneticPr fontId="21"/>
  </si>
  <si>
    <t>職員寒冷地手当</t>
    <rPh sb="0" eb="2">
      <t>ショクイン</t>
    </rPh>
    <rPh sb="2" eb="5">
      <t>カンレイチ</t>
    </rPh>
    <rPh sb="5" eb="7">
      <t>テアテ</t>
    </rPh>
    <phoneticPr fontId="21"/>
  </si>
  <si>
    <t>賞与引当金繰入額</t>
    <rPh sb="0" eb="2">
      <t>ショウヨ</t>
    </rPh>
    <rPh sb="2" eb="4">
      <t>ヒキアテ</t>
    </rPh>
    <rPh sb="4" eb="5">
      <t>キン</t>
    </rPh>
    <rPh sb="5" eb="8">
      <t>クリイレガク</t>
    </rPh>
    <phoneticPr fontId="21"/>
  </si>
  <si>
    <t>（5,135千円/12ヶ月）×4ヶ月分=1,711千円</t>
    <rPh sb="6" eb="7">
      <t>セン</t>
    </rPh>
    <rPh sb="7" eb="8">
      <t>エン</t>
    </rPh>
    <rPh sb="12" eb="13">
      <t>ゲツ</t>
    </rPh>
    <rPh sb="17" eb="18">
      <t>ゲツ</t>
    </rPh>
    <rPh sb="18" eb="19">
      <t>ブン</t>
    </rPh>
    <rPh sb="25" eb="27">
      <t>センエン</t>
    </rPh>
    <phoneticPr fontId="21"/>
  </si>
  <si>
    <t>委員報酬</t>
    <rPh sb="0" eb="4">
      <t>イインホウシュウ</t>
    </rPh>
    <phoneticPr fontId="21"/>
  </si>
  <si>
    <t>水道事業運営審議会委員報酬　4,200円×15人×2回=126,000円</t>
    <rPh sb="0" eb="2">
      <t>スイドウ</t>
    </rPh>
    <rPh sb="2" eb="4">
      <t>ジギョウ</t>
    </rPh>
    <rPh sb="4" eb="9">
      <t>ウンエイシンギカイ</t>
    </rPh>
    <rPh sb="9" eb="13">
      <t>イインホウシュウ</t>
    </rPh>
    <rPh sb="19" eb="20">
      <t>エン</t>
    </rPh>
    <rPh sb="23" eb="24">
      <t>ニン</t>
    </rPh>
    <rPh sb="26" eb="27">
      <t>カイ</t>
    </rPh>
    <rPh sb="35" eb="36">
      <t>エン</t>
    </rPh>
    <phoneticPr fontId="21"/>
  </si>
  <si>
    <t>共済組合負担金</t>
    <rPh sb="0" eb="4">
      <t>キョウサイクミアイ</t>
    </rPh>
    <rPh sb="4" eb="7">
      <t>フタンキン</t>
    </rPh>
    <phoneticPr fontId="21"/>
  </si>
  <si>
    <t>退職手当組合負担金</t>
    <rPh sb="0" eb="4">
      <t>タイショクテアテ</t>
    </rPh>
    <rPh sb="4" eb="6">
      <t>クミアイ</t>
    </rPh>
    <rPh sb="6" eb="9">
      <t>フタンキン</t>
    </rPh>
    <phoneticPr fontId="21"/>
  </si>
  <si>
    <t>研修旅費</t>
    <rPh sb="0" eb="2">
      <t>ケンシュウ</t>
    </rPh>
    <rPh sb="2" eb="4">
      <t>リョヒ</t>
    </rPh>
    <phoneticPr fontId="27"/>
  </si>
  <si>
    <t>各種研修会（水道技術管理者資格取得講習会等）</t>
    <rPh sb="0" eb="2">
      <t>カクシュ</t>
    </rPh>
    <rPh sb="2" eb="4">
      <t>ケンシュウ</t>
    </rPh>
    <rPh sb="4" eb="5">
      <t>カイ</t>
    </rPh>
    <rPh sb="6" eb="8">
      <t>スイドウ</t>
    </rPh>
    <rPh sb="8" eb="10">
      <t>ギジュツ</t>
    </rPh>
    <rPh sb="10" eb="12">
      <t>カンリ</t>
    </rPh>
    <rPh sb="12" eb="13">
      <t>シャ</t>
    </rPh>
    <rPh sb="13" eb="15">
      <t>シカク</t>
    </rPh>
    <rPh sb="15" eb="17">
      <t>シュトク</t>
    </rPh>
    <rPh sb="17" eb="19">
      <t>コウシュウ</t>
    </rPh>
    <rPh sb="19" eb="20">
      <t>カイ</t>
    </rPh>
    <rPh sb="20" eb="21">
      <t>トウ</t>
    </rPh>
    <phoneticPr fontId="27"/>
  </si>
  <si>
    <t>被服費</t>
    <rPh sb="0" eb="3">
      <t>ヒフクヒ</t>
    </rPh>
    <phoneticPr fontId="21"/>
  </si>
  <si>
    <t>作業衣代</t>
    <rPh sb="0" eb="2">
      <t>サギョウギ</t>
    </rPh>
    <rPh sb="2" eb="3">
      <t>イフク</t>
    </rPh>
    <rPh sb="3" eb="4">
      <t>ダイ</t>
    </rPh>
    <phoneticPr fontId="21"/>
  </si>
  <si>
    <t>作業衣代</t>
    <rPh sb="0" eb="2">
      <t>サギョウ</t>
    </rPh>
    <rPh sb="2" eb="3">
      <t>イ</t>
    </rPh>
    <rPh sb="3" eb="4">
      <t>ダイ</t>
    </rPh>
    <phoneticPr fontId="27"/>
  </si>
  <si>
    <t>法令加除追録代</t>
    <phoneticPr fontId="21"/>
  </si>
  <si>
    <t>地方公営企業関係図書、水質公害関係図書 等 追録代</t>
    <rPh sb="0" eb="2">
      <t>チホウ</t>
    </rPh>
    <rPh sb="2" eb="4">
      <t>コウエイ</t>
    </rPh>
    <rPh sb="4" eb="6">
      <t>キギョウ</t>
    </rPh>
    <rPh sb="6" eb="8">
      <t>カンケイ</t>
    </rPh>
    <rPh sb="8" eb="10">
      <t>トショ</t>
    </rPh>
    <rPh sb="11" eb="13">
      <t>スイシツ</t>
    </rPh>
    <rPh sb="13" eb="15">
      <t>コウガイ</t>
    </rPh>
    <rPh sb="15" eb="17">
      <t>カンケイ</t>
    </rPh>
    <rPh sb="17" eb="19">
      <t>トショ</t>
    </rPh>
    <rPh sb="20" eb="21">
      <t>ナド</t>
    </rPh>
    <rPh sb="22" eb="24">
      <t>ツイロク</t>
    </rPh>
    <rPh sb="24" eb="25">
      <t>ダイ</t>
    </rPh>
    <phoneticPr fontId="21"/>
  </si>
  <si>
    <t>参考図書購入</t>
  </si>
  <si>
    <t>地方公営企業関係、水道関連図書購入</t>
    <rPh sb="0" eb="2">
      <t>チホウ</t>
    </rPh>
    <rPh sb="2" eb="4">
      <t>コウエイ</t>
    </rPh>
    <rPh sb="4" eb="6">
      <t>キギョウ</t>
    </rPh>
    <rPh sb="6" eb="8">
      <t>カンケイ</t>
    </rPh>
    <rPh sb="9" eb="11">
      <t>スイドウ</t>
    </rPh>
    <rPh sb="11" eb="13">
      <t>カンレン</t>
    </rPh>
    <rPh sb="13" eb="15">
      <t>トショ</t>
    </rPh>
    <rPh sb="15" eb="17">
      <t>コウニュウ</t>
    </rPh>
    <phoneticPr fontId="21"/>
  </si>
  <si>
    <t>電算用消耗品</t>
  </si>
  <si>
    <t>伝票用紙代 等</t>
    <rPh sb="0" eb="2">
      <t>デンピョウ</t>
    </rPh>
    <rPh sb="2" eb="4">
      <t>ヨウシ</t>
    </rPh>
    <rPh sb="4" eb="5">
      <t>ダイ</t>
    </rPh>
    <rPh sb="6" eb="7">
      <t>ナド</t>
    </rPh>
    <phoneticPr fontId="21"/>
  </si>
  <si>
    <t>公用車消耗品</t>
  </si>
  <si>
    <t>公用車消耗品 等</t>
    <rPh sb="0" eb="3">
      <t>コウヨウシャ</t>
    </rPh>
    <rPh sb="3" eb="6">
      <t>ショウモウヒン</t>
    </rPh>
    <rPh sb="7" eb="8">
      <t>トウ</t>
    </rPh>
    <phoneticPr fontId="27"/>
  </si>
  <si>
    <t>事務用消耗品</t>
    <phoneticPr fontId="27"/>
  </si>
  <si>
    <t>プリンターインクカートリッジ代 等</t>
    <phoneticPr fontId="27"/>
  </si>
  <si>
    <t>濁度・色度計購入代</t>
    <rPh sb="0" eb="2">
      <t>ダクド</t>
    </rPh>
    <rPh sb="3" eb="5">
      <t>シキド</t>
    </rPh>
    <rPh sb="5" eb="6">
      <t>ケイ</t>
    </rPh>
    <rPh sb="6" eb="8">
      <t>コウニュウ</t>
    </rPh>
    <rPh sb="8" eb="9">
      <t>ダイ</t>
    </rPh>
    <phoneticPr fontId="27"/>
  </si>
  <si>
    <t>ポータブル濁度・色度測定器</t>
    <rPh sb="5" eb="7">
      <t>ダクド</t>
    </rPh>
    <rPh sb="8" eb="10">
      <t>シキド</t>
    </rPh>
    <rPh sb="10" eb="12">
      <t>ソクテイ</t>
    </rPh>
    <rPh sb="12" eb="13">
      <t>キ</t>
    </rPh>
    <phoneticPr fontId="27"/>
  </si>
  <si>
    <t>パソコン購入代</t>
    <rPh sb="4" eb="6">
      <t>コウニュウ</t>
    </rPh>
    <rPh sb="6" eb="7">
      <t>ダイ</t>
    </rPh>
    <phoneticPr fontId="27"/>
  </si>
  <si>
    <t>コンビニ収納業務専用</t>
    <rPh sb="4" eb="6">
      <t>シュウノウ</t>
    </rPh>
    <rPh sb="6" eb="8">
      <t>ギョウム</t>
    </rPh>
    <rPh sb="8" eb="10">
      <t>センヨウ</t>
    </rPh>
    <phoneticPr fontId="27"/>
  </si>
  <si>
    <t>公用車燃料代</t>
    <rPh sb="0" eb="3">
      <t>コウヨウシャ</t>
    </rPh>
    <rPh sb="3" eb="5">
      <t>ネンリョウ</t>
    </rPh>
    <rPh sb="5" eb="6">
      <t>ダイ</t>
    </rPh>
    <phoneticPr fontId="21"/>
  </si>
  <si>
    <t>ガソリン代 250L×　165円×12ヵ月=　495,000円</t>
    <rPh sb="4" eb="5">
      <t>ダイ</t>
    </rPh>
    <rPh sb="15" eb="16">
      <t>エン</t>
    </rPh>
    <rPh sb="30" eb="31">
      <t>エン</t>
    </rPh>
    <phoneticPr fontId="21"/>
  </si>
  <si>
    <t xml:space="preserve"> 軽油代    200L×  149円×12ヵ月=　357,600円</t>
    <rPh sb="1" eb="3">
      <t>ケイユ</t>
    </rPh>
    <rPh sb="3" eb="4">
      <t>ダイ</t>
    </rPh>
    <rPh sb="18" eb="19">
      <t>エン</t>
    </rPh>
    <rPh sb="33" eb="34">
      <t>エン</t>
    </rPh>
    <phoneticPr fontId="42"/>
  </si>
  <si>
    <t>印刷製本費</t>
    <rPh sb="0" eb="2">
      <t>インサツ</t>
    </rPh>
    <rPh sb="2" eb="4">
      <t>セイホン</t>
    </rPh>
    <rPh sb="4" eb="5">
      <t>ヒ</t>
    </rPh>
    <phoneticPr fontId="27"/>
  </si>
  <si>
    <t>ハガキ用フィルムラベル印刷代</t>
    <phoneticPr fontId="27"/>
  </si>
  <si>
    <t>コンビニ収納用納付書兼領収書（インボイス対応含む）</t>
    <rPh sb="4" eb="6">
      <t>シュウノウ</t>
    </rPh>
    <rPh sb="6" eb="7">
      <t>ヨウ</t>
    </rPh>
    <rPh sb="20" eb="22">
      <t>タイオウ</t>
    </rPh>
    <rPh sb="22" eb="23">
      <t>フク</t>
    </rPh>
    <phoneticPr fontId="27"/>
  </si>
  <si>
    <t>各種通知書・封筒他印刷代</t>
    <rPh sb="6" eb="8">
      <t>フウトウ</t>
    </rPh>
    <rPh sb="8" eb="9">
      <t>ホカ</t>
    </rPh>
    <phoneticPr fontId="27"/>
  </si>
  <si>
    <t>コンビニ収納専用納付書印刷代</t>
    <rPh sb="4" eb="6">
      <t>シュウノウ</t>
    </rPh>
    <rPh sb="6" eb="8">
      <t>センヨウ</t>
    </rPh>
    <rPh sb="8" eb="11">
      <t>ノウフショ</t>
    </rPh>
    <rPh sb="11" eb="13">
      <t>インサツ</t>
    </rPh>
    <rPh sb="13" eb="14">
      <t>ダイ</t>
    </rPh>
    <phoneticPr fontId="27"/>
  </si>
  <si>
    <t>回線使用料</t>
    <rPh sb="0" eb="2">
      <t>カイセン</t>
    </rPh>
    <rPh sb="2" eb="5">
      <t>シヨウリョウ</t>
    </rPh>
    <phoneticPr fontId="21"/>
  </si>
  <si>
    <t>専用回線使用料</t>
    <phoneticPr fontId="27"/>
  </si>
  <si>
    <t>110,000円×12ヵ月=1,320,000円</t>
    <rPh sb="23" eb="24">
      <t>エン</t>
    </rPh>
    <phoneticPr fontId="42"/>
  </si>
  <si>
    <t>携帯電話使用料</t>
    <phoneticPr fontId="21"/>
  </si>
  <si>
    <t>15,000円×12ヵ月=180,000円</t>
    <rPh sb="20" eb="21">
      <t>エン</t>
    </rPh>
    <phoneticPr fontId="42"/>
  </si>
  <si>
    <t>プロバイダ料</t>
    <rPh sb="5" eb="6">
      <t>リョウ</t>
    </rPh>
    <phoneticPr fontId="27"/>
  </si>
  <si>
    <t>0円×6ヶ月＝　　　0　円</t>
    <rPh sb="1" eb="2">
      <t>エン</t>
    </rPh>
    <rPh sb="5" eb="6">
      <t>ゲツ</t>
    </rPh>
    <rPh sb="12" eb="13">
      <t>エン</t>
    </rPh>
    <phoneticPr fontId="27"/>
  </si>
  <si>
    <t>IPAD使用料</t>
    <rPh sb="4" eb="7">
      <t>シヨウリョウ</t>
    </rPh>
    <phoneticPr fontId="27"/>
  </si>
  <si>
    <t>13,200円×12ヵ月＝159,000円</t>
    <rPh sb="6" eb="7">
      <t>エン</t>
    </rPh>
    <rPh sb="11" eb="12">
      <t>ゲツ</t>
    </rPh>
    <rPh sb="20" eb="21">
      <t>エン</t>
    </rPh>
    <phoneticPr fontId="27"/>
  </si>
  <si>
    <t>ADSL使用料</t>
    <rPh sb="4" eb="7">
      <t>シヨウリョウ</t>
    </rPh>
    <phoneticPr fontId="27"/>
  </si>
  <si>
    <t>フレッツ光初期費用</t>
    <rPh sb="4" eb="5">
      <t>ヒカリ</t>
    </rPh>
    <rPh sb="5" eb="7">
      <t>ショキ</t>
    </rPh>
    <rPh sb="7" eb="9">
      <t>ヒヨウ</t>
    </rPh>
    <phoneticPr fontId="27"/>
  </si>
  <si>
    <t>18,800円</t>
    <rPh sb="2" eb="7">
      <t>８００エン</t>
    </rPh>
    <phoneticPr fontId="27"/>
  </si>
  <si>
    <t>クラウド監視通信費</t>
    <rPh sb="4" eb="6">
      <t>カンシ</t>
    </rPh>
    <rPh sb="6" eb="9">
      <t>ツウシンヒ</t>
    </rPh>
    <phoneticPr fontId="27"/>
  </si>
  <si>
    <t>74,800円×12ヵ月＝　897,600円</t>
    <rPh sb="6" eb="7">
      <t>エン</t>
    </rPh>
    <rPh sb="11" eb="12">
      <t>ゲツ</t>
    </rPh>
    <rPh sb="21" eb="22">
      <t>エン</t>
    </rPh>
    <phoneticPr fontId="27"/>
  </si>
  <si>
    <t>タブレット通信費(2台)</t>
    <rPh sb="5" eb="8">
      <t>ツウシンヒ</t>
    </rPh>
    <rPh sb="10" eb="11">
      <t>ダイ</t>
    </rPh>
    <phoneticPr fontId="27"/>
  </si>
  <si>
    <t>20,000円×12ヵ月＝240,000円</t>
    <rPh sb="2" eb="7">
      <t>０００エン</t>
    </rPh>
    <rPh sb="11" eb="12">
      <t>ゲツ</t>
    </rPh>
    <rPh sb="16" eb="21">
      <t>０００エン</t>
    </rPh>
    <phoneticPr fontId="27"/>
  </si>
  <si>
    <t>郵便料</t>
    <rPh sb="0" eb="2">
      <t>ユウビン</t>
    </rPh>
    <rPh sb="2" eb="3">
      <t>リョウ</t>
    </rPh>
    <phoneticPr fontId="21"/>
  </si>
  <si>
    <t>後納（納付書）</t>
    <rPh sb="0" eb="2">
      <t>コウノウ</t>
    </rPh>
    <phoneticPr fontId="21"/>
  </si>
  <si>
    <t>　46,000円×12ヵ月=　552,000円</t>
    <rPh sb="22" eb="23">
      <t>エン</t>
    </rPh>
    <phoneticPr fontId="42"/>
  </si>
  <si>
    <t>後納（督促状）</t>
    <rPh sb="0" eb="2">
      <t>コウノウ</t>
    </rPh>
    <phoneticPr fontId="21"/>
  </si>
  <si>
    <t>　23,000円×12ヵ月=　276,000円</t>
    <rPh sb="22" eb="23">
      <t>エン</t>
    </rPh>
    <phoneticPr fontId="42"/>
  </si>
  <si>
    <t>後納（催告書・口振不能通知）     24,000円×12ヵ月=　288,000円</t>
    <rPh sb="0" eb="2">
      <t>コウノウ</t>
    </rPh>
    <rPh sb="7" eb="8">
      <t>コウ</t>
    </rPh>
    <rPh sb="8" eb="9">
      <t>フ</t>
    </rPh>
    <rPh sb="9" eb="11">
      <t>フノウ</t>
    </rPh>
    <rPh sb="11" eb="13">
      <t>ツウチ</t>
    </rPh>
    <phoneticPr fontId="21"/>
  </si>
  <si>
    <t>切手代</t>
    <rPh sb="0" eb="2">
      <t>キッテ</t>
    </rPh>
    <rPh sb="2" eb="3">
      <t>ダイ</t>
    </rPh>
    <phoneticPr fontId="27"/>
  </si>
  <si>
    <t>切手購入代</t>
    <rPh sb="0" eb="2">
      <t>キッテ</t>
    </rPh>
    <rPh sb="2" eb="4">
      <t>コウニュウ</t>
    </rPh>
    <rPh sb="4" eb="5">
      <t>ダイ</t>
    </rPh>
    <phoneticPr fontId="21"/>
  </si>
  <si>
    <t>委託料</t>
    <rPh sb="0" eb="2">
      <t>イタク</t>
    </rPh>
    <rPh sb="2" eb="3">
      <t>リョウ</t>
    </rPh>
    <phoneticPr fontId="21"/>
  </si>
  <si>
    <t>水道台帳システム更新業務</t>
    <rPh sb="0" eb="2">
      <t>スイドウ</t>
    </rPh>
    <rPh sb="2" eb="4">
      <t>ダイチョウ</t>
    </rPh>
    <rPh sb="8" eb="10">
      <t>コウシン</t>
    </rPh>
    <rPh sb="10" eb="12">
      <t>ギョウム</t>
    </rPh>
    <phoneticPr fontId="27"/>
  </si>
  <si>
    <t>総合行政情報システム保守</t>
    <rPh sb="0" eb="2">
      <t>ソウゴウ</t>
    </rPh>
    <rPh sb="2" eb="4">
      <t>ギョウセイ</t>
    </rPh>
    <rPh sb="4" eb="6">
      <t>ジョウホウ</t>
    </rPh>
    <rPh sb="10" eb="12">
      <t>ホシュ</t>
    </rPh>
    <phoneticPr fontId="19"/>
  </si>
  <si>
    <t>企業会計システム保守</t>
    <rPh sb="0" eb="2">
      <t>キギョウ</t>
    </rPh>
    <rPh sb="2" eb="4">
      <t>カイケイ</t>
    </rPh>
    <rPh sb="8" eb="10">
      <t>ホシュ</t>
    </rPh>
    <phoneticPr fontId="21"/>
  </si>
  <si>
    <t>大腸菌検査  330円×5人×　10回＝16,500円</t>
    <phoneticPr fontId="27"/>
  </si>
  <si>
    <t>水道工事積算システム保守</t>
    <rPh sb="0" eb="2">
      <t>スイドウ</t>
    </rPh>
    <rPh sb="2" eb="4">
      <t>コウジ</t>
    </rPh>
    <rPh sb="4" eb="6">
      <t>セキサン</t>
    </rPh>
    <rPh sb="10" eb="12">
      <t>ホシュ</t>
    </rPh>
    <phoneticPr fontId="27"/>
  </si>
  <si>
    <t>コンビニ収納業務委託（　5,500円×12ヵ月＝　66,000円）</t>
    <rPh sb="4" eb="6">
      <t>シュウノウ</t>
    </rPh>
    <rPh sb="6" eb="8">
      <t>ギョウム</t>
    </rPh>
    <rPh sb="8" eb="10">
      <t>イタク</t>
    </rPh>
    <rPh sb="17" eb="18">
      <t>エン</t>
    </rPh>
    <rPh sb="22" eb="23">
      <t>ゲツ</t>
    </rPh>
    <rPh sb="31" eb="32">
      <t>エン</t>
    </rPh>
    <phoneticPr fontId="27"/>
  </si>
  <si>
    <t>債権回収業務委託</t>
    <rPh sb="0" eb="2">
      <t>サイケン</t>
    </rPh>
    <rPh sb="2" eb="4">
      <t>カイシュウ</t>
    </rPh>
    <rPh sb="4" eb="6">
      <t>ギョウム</t>
    </rPh>
    <rPh sb="6" eb="8">
      <t>イタク</t>
    </rPh>
    <phoneticPr fontId="27"/>
  </si>
  <si>
    <t>七十七銀行伝送委託料（ 5,500円×12ヵ月＝  66,000円）</t>
    <rPh sb="0" eb="3">
      <t>シチジュウシチ</t>
    </rPh>
    <rPh sb="3" eb="5">
      <t>ギンコウ</t>
    </rPh>
    <rPh sb="5" eb="7">
      <t>デンソウ</t>
    </rPh>
    <rPh sb="7" eb="10">
      <t>イタクリョウ</t>
    </rPh>
    <rPh sb="17" eb="18">
      <t>エン</t>
    </rPh>
    <rPh sb="22" eb="23">
      <t>ゲツ</t>
    </rPh>
    <rPh sb="32" eb="33">
      <t>エン</t>
    </rPh>
    <phoneticPr fontId="27"/>
  </si>
  <si>
    <t>上水道管理システム給水装置書類ファイリング業務</t>
    <rPh sb="0" eb="3">
      <t>ジョウスイドウ</t>
    </rPh>
    <rPh sb="3" eb="5">
      <t>カンリ</t>
    </rPh>
    <rPh sb="9" eb="11">
      <t>キュウスイ</t>
    </rPh>
    <rPh sb="11" eb="13">
      <t>ソウチ</t>
    </rPh>
    <rPh sb="13" eb="15">
      <t>ショルイ</t>
    </rPh>
    <rPh sb="21" eb="23">
      <t>ギョウム</t>
    </rPh>
    <phoneticPr fontId="27"/>
  </si>
  <si>
    <t>水道料金システム　インボイス対応作業委託</t>
    <rPh sb="0" eb="2">
      <t>スイドウ</t>
    </rPh>
    <rPh sb="2" eb="4">
      <t>リョウキン</t>
    </rPh>
    <rPh sb="14" eb="16">
      <t>タイオウ</t>
    </rPh>
    <rPh sb="16" eb="18">
      <t>サギョウ</t>
    </rPh>
    <rPh sb="18" eb="20">
      <t>イタク</t>
    </rPh>
    <phoneticPr fontId="27"/>
  </si>
  <si>
    <t>公営企業会計システム　インボイス対応作業委託</t>
    <rPh sb="0" eb="2">
      <t>コウエイ</t>
    </rPh>
    <rPh sb="2" eb="4">
      <t>キギョウ</t>
    </rPh>
    <rPh sb="4" eb="6">
      <t>カイケイ</t>
    </rPh>
    <rPh sb="16" eb="18">
      <t>タイオウ</t>
    </rPh>
    <rPh sb="18" eb="20">
      <t>サギョウ</t>
    </rPh>
    <rPh sb="20" eb="22">
      <t>イタク</t>
    </rPh>
    <phoneticPr fontId="27"/>
  </si>
  <si>
    <t>水道台帳整備業務</t>
    <rPh sb="0" eb="2">
      <t>スイドウ</t>
    </rPh>
    <rPh sb="2" eb="4">
      <t>ダイチョウ</t>
    </rPh>
    <rPh sb="4" eb="6">
      <t>セイビ</t>
    </rPh>
    <rPh sb="6" eb="8">
      <t>ギョウム</t>
    </rPh>
    <phoneticPr fontId="19"/>
  </si>
  <si>
    <t>手数料</t>
    <rPh sb="0" eb="3">
      <t>テスウリョウ</t>
    </rPh>
    <phoneticPr fontId="21"/>
  </si>
  <si>
    <t>口座振替手数料</t>
    <rPh sb="0" eb="2">
      <t>コウザ</t>
    </rPh>
    <rPh sb="2" eb="4">
      <t>フリカエ</t>
    </rPh>
    <rPh sb="4" eb="7">
      <t>テスウリョウ</t>
    </rPh>
    <phoneticPr fontId="21"/>
  </si>
  <si>
    <t>七十七銀行</t>
    <rPh sb="0" eb="3">
      <t>シチジュウシチ</t>
    </rPh>
    <rPh sb="3" eb="5">
      <t>ギンコウ</t>
    </rPh>
    <phoneticPr fontId="42"/>
  </si>
  <si>
    <t>11円×　　900件×12ヵ月=118,800円</t>
    <rPh sb="2" eb="3">
      <t>エン</t>
    </rPh>
    <rPh sb="9" eb="10">
      <t>ケン</t>
    </rPh>
    <rPh sb="14" eb="15">
      <t>ゲツ</t>
    </rPh>
    <rPh sb="23" eb="24">
      <t>エン</t>
    </rPh>
    <phoneticPr fontId="42"/>
  </si>
  <si>
    <t>仙南信用金庫</t>
    <rPh sb="0" eb="2">
      <t>センナン</t>
    </rPh>
    <rPh sb="2" eb="6">
      <t>シンヨウキンコ</t>
    </rPh>
    <phoneticPr fontId="21"/>
  </si>
  <si>
    <t>11円×　　400件×12ヵ月= 52,800円</t>
    <rPh sb="2" eb="3">
      <t>エン</t>
    </rPh>
    <rPh sb="9" eb="10">
      <t>ケン</t>
    </rPh>
    <rPh sb="23" eb="24">
      <t>エン</t>
    </rPh>
    <phoneticPr fontId="21"/>
  </si>
  <si>
    <t>ＪＡ仙南</t>
    <rPh sb="2" eb="4">
      <t>センナン</t>
    </rPh>
    <phoneticPr fontId="21"/>
  </si>
  <si>
    <t>11円×　　500件×12ヵ月= 66,000円</t>
    <rPh sb="2" eb="3">
      <t>エン</t>
    </rPh>
    <rPh sb="9" eb="10">
      <t>ケン</t>
    </rPh>
    <rPh sb="23" eb="24">
      <t>エン</t>
    </rPh>
    <phoneticPr fontId="21"/>
  </si>
  <si>
    <t>郵便局</t>
    <rPh sb="0" eb="3">
      <t>ユウビンキョク</t>
    </rPh>
    <phoneticPr fontId="27"/>
  </si>
  <si>
    <t>11円×　　360件×12ヵ月=　47,520円</t>
    <rPh sb="23" eb="24">
      <t>エン</t>
    </rPh>
    <phoneticPr fontId="27"/>
  </si>
  <si>
    <t>郵便振替手数料</t>
    <rPh sb="2" eb="4">
      <t>フリカエ</t>
    </rPh>
    <rPh sb="4" eb="7">
      <t>テスウリョウ</t>
    </rPh>
    <phoneticPr fontId="21"/>
  </si>
  <si>
    <t>132円×　35件×12ヵ月=　55,440円</t>
    <rPh sb="3" eb="4">
      <t>エン</t>
    </rPh>
    <rPh sb="8" eb="9">
      <t>ケン</t>
    </rPh>
    <rPh sb="22" eb="23">
      <t>エン</t>
    </rPh>
    <phoneticPr fontId="21"/>
  </si>
  <si>
    <t>送金手数料</t>
    <phoneticPr fontId="27"/>
  </si>
  <si>
    <t>送金手数料</t>
    <rPh sb="0" eb="2">
      <t>ソウキン</t>
    </rPh>
    <rPh sb="2" eb="5">
      <t>テスウリョウ</t>
    </rPh>
    <phoneticPr fontId="27"/>
  </si>
  <si>
    <t>55円×55件×12ヵ月＝36,300円</t>
    <rPh sb="2" eb="3">
      <t>エン</t>
    </rPh>
    <rPh sb="6" eb="7">
      <t>ケン</t>
    </rPh>
    <rPh sb="11" eb="12">
      <t>ゲツ</t>
    </rPh>
    <rPh sb="19" eb="20">
      <t>エン</t>
    </rPh>
    <phoneticPr fontId="27"/>
  </si>
  <si>
    <t>コンビニ収納手数料</t>
    <rPh sb="4" eb="6">
      <t>シュウノウ</t>
    </rPh>
    <rPh sb="6" eb="9">
      <t>テスウリョウ</t>
    </rPh>
    <phoneticPr fontId="27"/>
  </si>
  <si>
    <t>62.7円×　465件×12ヵ月＝　349,866円</t>
    <rPh sb="25" eb="26">
      <t>エン</t>
    </rPh>
    <phoneticPr fontId="27"/>
  </si>
  <si>
    <t>その他手数料</t>
    <rPh sb="2" eb="3">
      <t>タ</t>
    </rPh>
    <rPh sb="3" eb="6">
      <t>テスウリョウ</t>
    </rPh>
    <phoneticPr fontId="27"/>
  </si>
  <si>
    <t>車検代行手数料（１台分）</t>
    <rPh sb="0" eb="2">
      <t>シャケン</t>
    </rPh>
    <rPh sb="2" eb="4">
      <t>ダイコウ</t>
    </rPh>
    <rPh sb="4" eb="7">
      <t>テスウリョウ</t>
    </rPh>
    <rPh sb="9" eb="10">
      <t>ダイ</t>
    </rPh>
    <rPh sb="10" eb="11">
      <t>ブン</t>
    </rPh>
    <phoneticPr fontId="21"/>
  </si>
  <si>
    <t>電算機器等借上料</t>
    <rPh sb="0" eb="2">
      <t>デンサン</t>
    </rPh>
    <rPh sb="2" eb="4">
      <t>キキ</t>
    </rPh>
    <rPh sb="4" eb="5">
      <t>トウ</t>
    </rPh>
    <rPh sb="5" eb="7">
      <t>カリア</t>
    </rPh>
    <rPh sb="7" eb="8">
      <t>リョウ</t>
    </rPh>
    <phoneticPr fontId="21"/>
  </si>
  <si>
    <t>電算機器及びシステム借上料</t>
    <rPh sb="0" eb="2">
      <t>デンサン</t>
    </rPh>
    <rPh sb="2" eb="4">
      <t>キキ</t>
    </rPh>
    <rPh sb="4" eb="5">
      <t>オヨ</t>
    </rPh>
    <rPh sb="10" eb="12">
      <t>カリア</t>
    </rPh>
    <rPh sb="12" eb="13">
      <t>リョウ</t>
    </rPh>
    <phoneticPr fontId="21"/>
  </si>
  <si>
    <r>
      <t>2,317,392円</t>
    </r>
    <r>
      <rPr>
        <sz val="10"/>
        <rFont val="ＭＳ Ｐゴシック"/>
        <family val="3"/>
        <charset val="128"/>
      </rPr>
      <t>（水道・企業会計）</t>
    </r>
    <r>
      <rPr>
        <sz val="11"/>
        <rFont val="ＭＳ Ｐゴシック"/>
        <family val="3"/>
        <charset val="128"/>
      </rPr>
      <t>＋541,200円</t>
    </r>
    <r>
      <rPr>
        <sz val="10"/>
        <rFont val="ＭＳ Ｐゴシック"/>
        <family val="3"/>
        <charset val="128"/>
      </rPr>
      <t>（ﾊﾝﾃﾞｨﾀｰﾐﾅﾙ）</t>
    </r>
    <rPh sb="11" eb="13">
      <t>スイドウ</t>
    </rPh>
    <rPh sb="14" eb="16">
      <t>キギョウ</t>
    </rPh>
    <rPh sb="16" eb="18">
      <t>カイケイ</t>
    </rPh>
    <rPh sb="27" eb="28">
      <t>エン</t>
    </rPh>
    <phoneticPr fontId="27"/>
  </si>
  <si>
    <t>車両借上料</t>
    <rPh sb="0" eb="2">
      <t>シャリョウ</t>
    </rPh>
    <rPh sb="2" eb="4">
      <t>カリア</t>
    </rPh>
    <rPh sb="4" eb="5">
      <t>リョウ</t>
    </rPh>
    <phoneticPr fontId="42"/>
  </si>
  <si>
    <t xml:space="preserve">軽トラックリース代 </t>
    <rPh sb="0" eb="1">
      <t>ケイ</t>
    </rPh>
    <rPh sb="8" eb="9">
      <t>ダイ</t>
    </rPh>
    <phoneticPr fontId="42"/>
  </si>
  <si>
    <t>土地使用料</t>
    <rPh sb="0" eb="2">
      <t>トチ</t>
    </rPh>
    <rPh sb="2" eb="5">
      <t>シヨウリョウ</t>
    </rPh>
    <phoneticPr fontId="21"/>
  </si>
  <si>
    <t>水道施設用地賃借料   12,180円</t>
    <rPh sb="0" eb="2">
      <t>スイドウ</t>
    </rPh>
    <rPh sb="2" eb="4">
      <t>シセツ</t>
    </rPh>
    <rPh sb="4" eb="6">
      <t>ヨウチ</t>
    </rPh>
    <rPh sb="6" eb="8">
      <t>チンシャク</t>
    </rPh>
    <rPh sb="8" eb="9">
      <t>リョウ</t>
    </rPh>
    <rPh sb="18" eb="19">
      <t>エン</t>
    </rPh>
    <phoneticPr fontId="21"/>
  </si>
  <si>
    <t>修繕費</t>
    <rPh sb="0" eb="3">
      <t>シュウゼンヒ</t>
    </rPh>
    <phoneticPr fontId="27"/>
  </si>
  <si>
    <t>公用車修理代</t>
    <rPh sb="0" eb="3">
      <t>コウヨウシャ</t>
    </rPh>
    <rPh sb="3" eb="6">
      <t>シュウリダイ</t>
    </rPh>
    <phoneticPr fontId="21"/>
  </si>
  <si>
    <t>修繕引当金繰入額</t>
    <rPh sb="0" eb="2">
      <t>シュウゼン</t>
    </rPh>
    <rPh sb="2" eb="4">
      <t>ヒキアテ</t>
    </rPh>
    <rPh sb="4" eb="5">
      <t>キン</t>
    </rPh>
    <rPh sb="5" eb="8">
      <t>クリイレガク</t>
    </rPh>
    <phoneticPr fontId="21"/>
  </si>
  <si>
    <t>修繕引当金繰入額</t>
    <rPh sb="0" eb="2">
      <t>シュウゼン</t>
    </rPh>
    <rPh sb="2" eb="4">
      <t>ヒキアテ</t>
    </rPh>
    <rPh sb="4" eb="5">
      <t>キン</t>
    </rPh>
    <rPh sb="5" eb="8">
      <t>クリイレガク</t>
    </rPh>
    <phoneticPr fontId="27"/>
  </si>
  <si>
    <t>公用車修理等</t>
    <rPh sb="0" eb="3">
      <t>コウヨウシャ</t>
    </rPh>
    <rPh sb="3" eb="5">
      <t>シュウリ</t>
    </rPh>
    <rPh sb="5" eb="6">
      <t>トウ</t>
    </rPh>
    <phoneticPr fontId="21"/>
  </si>
  <si>
    <t>保険料</t>
    <rPh sb="0" eb="3">
      <t>ホケンリョウ</t>
    </rPh>
    <phoneticPr fontId="27"/>
  </si>
  <si>
    <t>建物共済（浄水場）</t>
    <rPh sb="0" eb="2">
      <t>タテモノ</t>
    </rPh>
    <rPh sb="2" eb="4">
      <t>キョウサイ</t>
    </rPh>
    <rPh sb="5" eb="8">
      <t>ジョウスイジョウ</t>
    </rPh>
    <phoneticPr fontId="21"/>
  </si>
  <si>
    <t>自動車共済（公用車）</t>
    <rPh sb="0" eb="3">
      <t>ジドウシャ</t>
    </rPh>
    <rPh sb="3" eb="5">
      <t>キョウサイ</t>
    </rPh>
    <rPh sb="6" eb="9">
      <t>コウヨウシャ</t>
    </rPh>
    <phoneticPr fontId="21"/>
  </si>
  <si>
    <t>自賠責保険料（　1台分）</t>
    <rPh sb="0" eb="3">
      <t>ジバイセキ</t>
    </rPh>
    <rPh sb="3" eb="6">
      <t>ホケンリョウ</t>
    </rPh>
    <rPh sb="9" eb="11">
      <t>ダイブン</t>
    </rPh>
    <phoneticPr fontId="27"/>
  </si>
  <si>
    <t>会議費</t>
    <rPh sb="0" eb="3">
      <t>カイギヒ</t>
    </rPh>
    <phoneticPr fontId="21"/>
  </si>
  <si>
    <t>会議費</t>
    <rPh sb="0" eb="3">
      <t>カイギヒ</t>
    </rPh>
    <phoneticPr fontId="27"/>
  </si>
  <si>
    <t>休日当番業務打合せ等</t>
    <rPh sb="0" eb="2">
      <t>キュウジツ</t>
    </rPh>
    <rPh sb="2" eb="4">
      <t>トウバン</t>
    </rPh>
    <rPh sb="4" eb="6">
      <t>ギョウム</t>
    </rPh>
    <rPh sb="6" eb="8">
      <t>ウチアワ</t>
    </rPh>
    <rPh sb="9" eb="10">
      <t>トウ</t>
    </rPh>
    <phoneticPr fontId="21"/>
  </si>
  <si>
    <t>会費負担金</t>
    <rPh sb="0" eb="2">
      <t>カイヒ</t>
    </rPh>
    <rPh sb="2" eb="5">
      <t>フタンキン</t>
    </rPh>
    <phoneticPr fontId="21"/>
  </si>
  <si>
    <t>会員負担金</t>
    <rPh sb="0" eb="2">
      <t>カイイン</t>
    </rPh>
    <rPh sb="2" eb="5">
      <t>フタンキン</t>
    </rPh>
    <phoneticPr fontId="27"/>
  </si>
  <si>
    <t>日本水道協会</t>
    <rPh sb="0" eb="2">
      <t>ニホン</t>
    </rPh>
    <rPh sb="2" eb="4">
      <t>スイドウ</t>
    </rPh>
    <rPh sb="4" eb="6">
      <t>キョウカイ</t>
    </rPh>
    <phoneticPr fontId="21"/>
  </si>
  <si>
    <t>日本水道協会東北支部</t>
    <rPh sb="0" eb="2">
      <t>ニホン</t>
    </rPh>
    <rPh sb="2" eb="4">
      <t>スイドウ</t>
    </rPh>
    <rPh sb="4" eb="6">
      <t>キョウカイ</t>
    </rPh>
    <rPh sb="6" eb="8">
      <t>トウホク</t>
    </rPh>
    <rPh sb="8" eb="10">
      <t>シブ</t>
    </rPh>
    <phoneticPr fontId="21"/>
  </si>
  <si>
    <t>日本水道協会宮城県支部</t>
    <rPh sb="0" eb="2">
      <t>ニホン</t>
    </rPh>
    <rPh sb="2" eb="4">
      <t>スイドウ</t>
    </rPh>
    <rPh sb="4" eb="6">
      <t>キョウカイ</t>
    </rPh>
    <rPh sb="6" eb="9">
      <t>ミヤギケン</t>
    </rPh>
    <rPh sb="9" eb="11">
      <t>シブ</t>
    </rPh>
    <phoneticPr fontId="21"/>
  </si>
  <si>
    <t>仙南市町村水道事業協議会</t>
    <rPh sb="0" eb="2">
      <t>センナン</t>
    </rPh>
    <rPh sb="2" eb="5">
      <t>シチョウソン</t>
    </rPh>
    <rPh sb="5" eb="7">
      <t>スイドウ</t>
    </rPh>
    <rPh sb="7" eb="9">
      <t>ジギョウ</t>
    </rPh>
    <rPh sb="9" eb="12">
      <t>キョウギカイ</t>
    </rPh>
    <phoneticPr fontId="21"/>
  </si>
  <si>
    <t>研修負担金</t>
    <rPh sb="0" eb="2">
      <t>ケンシュウ</t>
    </rPh>
    <rPh sb="2" eb="5">
      <t>フタンキン</t>
    </rPh>
    <phoneticPr fontId="27"/>
  </si>
  <si>
    <t>日水協技術研修・会議負担金（技術管理者講習会受講料）</t>
    <rPh sb="0" eb="1">
      <t>ニチ</t>
    </rPh>
    <rPh sb="1" eb="2">
      <t>スイ</t>
    </rPh>
    <rPh sb="2" eb="3">
      <t>キョウ</t>
    </rPh>
    <rPh sb="3" eb="5">
      <t>ギジュツ</t>
    </rPh>
    <rPh sb="5" eb="7">
      <t>ケンシュウ</t>
    </rPh>
    <rPh sb="8" eb="10">
      <t>カイギ</t>
    </rPh>
    <rPh sb="10" eb="13">
      <t>フタンキン</t>
    </rPh>
    <rPh sb="14" eb="16">
      <t>ギジュツ</t>
    </rPh>
    <rPh sb="16" eb="18">
      <t>カンリ</t>
    </rPh>
    <rPh sb="18" eb="19">
      <t>シャ</t>
    </rPh>
    <rPh sb="19" eb="21">
      <t>コウシュウ</t>
    </rPh>
    <rPh sb="21" eb="22">
      <t>カイ</t>
    </rPh>
    <rPh sb="22" eb="25">
      <t>ジュコウリョウ</t>
    </rPh>
    <phoneticPr fontId="21"/>
  </si>
  <si>
    <t>貸倒引当金繰入額</t>
    <rPh sb="0" eb="2">
      <t>カシダオレ</t>
    </rPh>
    <rPh sb="2" eb="4">
      <t>ヒキアテ</t>
    </rPh>
    <rPh sb="4" eb="5">
      <t>キン</t>
    </rPh>
    <rPh sb="5" eb="8">
      <t>クリイレガク</t>
    </rPh>
    <phoneticPr fontId="21"/>
  </si>
  <si>
    <t>貸倒引当金繰入額</t>
    <rPh sb="0" eb="2">
      <t>カシダオレ</t>
    </rPh>
    <rPh sb="2" eb="4">
      <t>ヒキアテ</t>
    </rPh>
    <rPh sb="4" eb="5">
      <t>キン</t>
    </rPh>
    <rPh sb="5" eb="8">
      <t>クリイレガク</t>
    </rPh>
    <phoneticPr fontId="27"/>
  </si>
  <si>
    <t>その他引当金繰入額</t>
    <rPh sb="2" eb="3">
      <t>タ</t>
    </rPh>
    <rPh sb="3" eb="5">
      <t>ヒキアテ</t>
    </rPh>
    <rPh sb="5" eb="6">
      <t>キン</t>
    </rPh>
    <rPh sb="6" eb="9">
      <t>クリイレガク</t>
    </rPh>
    <phoneticPr fontId="21"/>
  </si>
  <si>
    <t>法定福利費引当金繰入額</t>
    <rPh sb="0" eb="2">
      <t>ホウテイ</t>
    </rPh>
    <rPh sb="2" eb="4">
      <t>フクリ</t>
    </rPh>
    <rPh sb="4" eb="5">
      <t>ヒ</t>
    </rPh>
    <rPh sb="5" eb="7">
      <t>ヒキアテ</t>
    </rPh>
    <rPh sb="7" eb="8">
      <t>キン</t>
    </rPh>
    <rPh sb="8" eb="11">
      <t>クリイレガク</t>
    </rPh>
    <phoneticPr fontId="21"/>
  </si>
  <si>
    <t>（983千円/12ヶ月）×4ヶ月分=328千円</t>
    <rPh sb="4" eb="5">
      <t>セン</t>
    </rPh>
    <rPh sb="5" eb="6">
      <t>エン</t>
    </rPh>
    <rPh sb="10" eb="11">
      <t>ゲツ</t>
    </rPh>
    <rPh sb="15" eb="16">
      <t>ゲツ</t>
    </rPh>
    <rPh sb="16" eb="17">
      <t>ブン</t>
    </rPh>
    <rPh sb="21" eb="23">
      <t>センエン</t>
    </rPh>
    <phoneticPr fontId="21"/>
  </si>
  <si>
    <t>助成金</t>
    <rPh sb="0" eb="2">
      <t>ジョセイ</t>
    </rPh>
    <rPh sb="2" eb="3">
      <t>キン</t>
    </rPh>
    <phoneticPr fontId="21"/>
  </si>
  <si>
    <t>納税組合補助金</t>
    <rPh sb="0" eb="2">
      <t>ノウゼイ</t>
    </rPh>
    <rPh sb="2" eb="4">
      <t>クミアイ</t>
    </rPh>
    <rPh sb="4" eb="7">
      <t>ホジョキン</t>
    </rPh>
    <phoneticPr fontId="21"/>
  </si>
  <si>
    <t>525件×80円×12ヵ月=　504,000円</t>
    <rPh sb="3" eb="4">
      <t>ケン</t>
    </rPh>
    <rPh sb="7" eb="8">
      <t>エン</t>
    </rPh>
    <rPh sb="22" eb="23">
      <t>エン</t>
    </rPh>
    <phoneticPr fontId="21"/>
  </si>
  <si>
    <t>NHK受信料・重量税及び印紙代</t>
    <rPh sb="3" eb="6">
      <t>ジュシンリョウ</t>
    </rPh>
    <rPh sb="7" eb="10">
      <t>ジュウリョウゼイ</t>
    </rPh>
    <rPh sb="10" eb="11">
      <t>オヨ</t>
    </rPh>
    <rPh sb="12" eb="14">
      <t>インシ</t>
    </rPh>
    <rPh sb="14" eb="15">
      <t>ダイ</t>
    </rPh>
    <phoneticPr fontId="21"/>
  </si>
  <si>
    <t>有形固定資産</t>
    <rPh sb="0" eb="2">
      <t>ユウケイ</t>
    </rPh>
    <rPh sb="2" eb="6">
      <t>コテイシサン</t>
    </rPh>
    <phoneticPr fontId="21"/>
  </si>
  <si>
    <t>建物減価償却費</t>
  </si>
  <si>
    <t>1,087,291円</t>
    <rPh sb="9" eb="10">
      <t>エン</t>
    </rPh>
    <phoneticPr fontId="19"/>
  </si>
  <si>
    <t>減価償却費</t>
    <rPh sb="0" eb="2">
      <t>ゲンカ</t>
    </rPh>
    <rPh sb="2" eb="4">
      <t>ショウキャク</t>
    </rPh>
    <rPh sb="4" eb="5">
      <t>ヒ</t>
    </rPh>
    <phoneticPr fontId="27"/>
  </si>
  <si>
    <t>構築物減価償却費</t>
  </si>
  <si>
    <t>104,658,142円</t>
    <rPh sb="11" eb="12">
      <t>エン</t>
    </rPh>
    <phoneticPr fontId="19"/>
  </si>
  <si>
    <t>機械及び装置減価償却費</t>
  </si>
  <si>
    <t>17,866,201円</t>
    <rPh sb="10" eb="11">
      <t>エン</t>
    </rPh>
    <phoneticPr fontId="19"/>
  </si>
  <si>
    <t>車輌運搬具減価償却費</t>
  </si>
  <si>
    <t>490,463円</t>
    <rPh sb="7" eb="8">
      <t>エン</t>
    </rPh>
    <phoneticPr fontId="19"/>
  </si>
  <si>
    <t>工具器具及び備品減価償却費</t>
  </si>
  <si>
    <t>457,563円</t>
    <rPh sb="7" eb="8">
      <t>エン</t>
    </rPh>
    <phoneticPr fontId="19"/>
  </si>
  <si>
    <t>固定資産除却費</t>
    <rPh sb="0" eb="4">
      <t>コテイシサン</t>
    </rPh>
    <rPh sb="4" eb="6">
      <t>ジョキャク</t>
    </rPh>
    <rPh sb="6" eb="7">
      <t>ヒ</t>
    </rPh>
    <phoneticPr fontId="21"/>
  </si>
  <si>
    <t>営業外費用</t>
    <rPh sb="0" eb="2">
      <t>エイギョウ</t>
    </rPh>
    <rPh sb="2" eb="3">
      <t>ガイ</t>
    </rPh>
    <rPh sb="3" eb="5">
      <t>ヒヨウ</t>
    </rPh>
    <phoneticPr fontId="21"/>
  </si>
  <si>
    <t>令和２年度借入分までの利息</t>
    <rPh sb="0" eb="2">
      <t>レイワ</t>
    </rPh>
    <rPh sb="3" eb="5">
      <t>ネンド</t>
    </rPh>
    <rPh sb="4" eb="5">
      <t>ド</t>
    </rPh>
    <rPh sb="5" eb="7">
      <t>カリイレ</t>
    </rPh>
    <rPh sb="7" eb="8">
      <t>ブン</t>
    </rPh>
    <rPh sb="11" eb="13">
      <t>リソク</t>
    </rPh>
    <phoneticPr fontId="21"/>
  </si>
  <si>
    <t>円</t>
    <rPh sb="0" eb="1">
      <t>エン</t>
    </rPh>
    <phoneticPr fontId="27"/>
  </si>
  <si>
    <t>取扱諸費</t>
    <phoneticPr fontId="21"/>
  </si>
  <si>
    <t>令和３年度以降借入分に係る利息</t>
    <rPh sb="0" eb="1">
      <t>レイ</t>
    </rPh>
    <rPh sb="1" eb="2">
      <t>ワ</t>
    </rPh>
    <rPh sb="3" eb="5">
      <t>ネンド</t>
    </rPh>
    <rPh sb="4" eb="5">
      <t>ガンネン</t>
    </rPh>
    <rPh sb="5" eb="7">
      <t>イコウ</t>
    </rPh>
    <rPh sb="7" eb="9">
      <t>カリイレ</t>
    </rPh>
    <rPh sb="9" eb="10">
      <t>ブン</t>
    </rPh>
    <rPh sb="11" eb="12">
      <t>カカ</t>
    </rPh>
    <rPh sb="13" eb="15">
      <t>リソク</t>
    </rPh>
    <phoneticPr fontId="21"/>
  </si>
  <si>
    <t>借入金利息</t>
    <rPh sb="0" eb="3">
      <t>カリイレキン</t>
    </rPh>
    <rPh sb="3" eb="5">
      <t>リソク</t>
    </rPh>
    <phoneticPr fontId="21"/>
  </si>
  <si>
    <t>過年度還付金等</t>
    <rPh sb="0" eb="3">
      <t>カネンド</t>
    </rPh>
    <rPh sb="3" eb="6">
      <t>カンプキン</t>
    </rPh>
    <rPh sb="6" eb="7">
      <t>ナド</t>
    </rPh>
    <phoneticPr fontId="27"/>
  </si>
  <si>
    <t>過年度還付金及び不納欠損金</t>
    <rPh sb="0" eb="3">
      <t>カネンド</t>
    </rPh>
    <rPh sb="3" eb="5">
      <t>カンプ</t>
    </rPh>
    <rPh sb="5" eb="6">
      <t>キン</t>
    </rPh>
    <rPh sb="6" eb="7">
      <t>オヨ</t>
    </rPh>
    <rPh sb="8" eb="10">
      <t>フノウ</t>
    </rPh>
    <rPh sb="10" eb="12">
      <t>ケッソン</t>
    </rPh>
    <rPh sb="12" eb="13">
      <t>キン</t>
    </rPh>
    <phoneticPr fontId="27"/>
  </si>
  <si>
    <t>摘　　　要</t>
    <phoneticPr fontId="21"/>
  </si>
  <si>
    <t>金額（千円）</t>
    <rPh sb="0" eb="1">
      <t>キン</t>
    </rPh>
    <rPh sb="1" eb="2">
      <t>ガク</t>
    </rPh>
    <rPh sb="3" eb="5">
      <t>センエン</t>
    </rPh>
    <phoneticPr fontId="21"/>
  </si>
  <si>
    <t>R3当初（千円）</t>
    <rPh sb="2" eb="4">
      <t>トウショ</t>
    </rPh>
    <rPh sb="5" eb="7">
      <t>センエン</t>
    </rPh>
    <phoneticPr fontId="21"/>
  </si>
  <si>
    <t>企業債</t>
    <rPh sb="0" eb="3">
      <t>キギョウ</t>
    </rPh>
    <phoneticPr fontId="21"/>
  </si>
  <si>
    <t>配水施設改良工事</t>
    <rPh sb="0" eb="2">
      <t>ハイスイ</t>
    </rPh>
    <rPh sb="2" eb="4">
      <t>シセツ</t>
    </rPh>
    <rPh sb="4" eb="6">
      <t>カイリョウ</t>
    </rPh>
    <rPh sb="6" eb="8">
      <t>コウジ</t>
    </rPh>
    <phoneticPr fontId="21"/>
  </si>
  <si>
    <t>配水施設改良工事に係る起債</t>
    <rPh sb="0" eb="2">
      <t>ハイスイ</t>
    </rPh>
    <rPh sb="2" eb="4">
      <t>シセツ</t>
    </rPh>
    <rPh sb="4" eb="6">
      <t>カイリョウ</t>
    </rPh>
    <rPh sb="6" eb="8">
      <t>コウジ</t>
    </rPh>
    <rPh sb="9" eb="10">
      <t>カカ</t>
    </rPh>
    <rPh sb="11" eb="13">
      <t>キサイ</t>
    </rPh>
    <phoneticPr fontId="42"/>
  </si>
  <si>
    <t>出資金</t>
    <rPh sb="0" eb="3">
      <t>シュッシキン</t>
    </rPh>
    <phoneticPr fontId="21"/>
  </si>
  <si>
    <t>他会計出資金</t>
    <rPh sb="0" eb="1">
      <t>タ</t>
    </rPh>
    <rPh sb="1" eb="3">
      <t>カイケイ</t>
    </rPh>
    <rPh sb="3" eb="6">
      <t>シュッシキン</t>
    </rPh>
    <phoneticPr fontId="21"/>
  </si>
  <si>
    <t>一般会計出資金</t>
    <rPh sb="0" eb="4">
      <t>イッパンカイケイ</t>
    </rPh>
    <rPh sb="4" eb="7">
      <t>シュッシキン</t>
    </rPh>
    <phoneticPr fontId="21"/>
  </si>
  <si>
    <t>一般会計出資金</t>
    <rPh sb="0" eb="2">
      <t>イッパン</t>
    </rPh>
    <rPh sb="2" eb="4">
      <t>カイケイ</t>
    </rPh>
    <rPh sb="4" eb="7">
      <t>シュッシキン</t>
    </rPh>
    <phoneticPr fontId="27"/>
  </si>
  <si>
    <t>石綿管更新事業に係る一般会計出資金</t>
    <rPh sb="0" eb="2">
      <t>セキメン</t>
    </rPh>
    <rPh sb="2" eb="3">
      <t>カン</t>
    </rPh>
    <rPh sb="3" eb="5">
      <t>コウシン</t>
    </rPh>
    <rPh sb="5" eb="7">
      <t>ジギョウ</t>
    </rPh>
    <rPh sb="8" eb="9">
      <t>カカ</t>
    </rPh>
    <rPh sb="10" eb="12">
      <t>イッパン</t>
    </rPh>
    <rPh sb="12" eb="14">
      <t>カイケイ</t>
    </rPh>
    <rPh sb="14" eb="16">
      <t>シュッシ</t>
    </rPh>
    <rPh sb="16" eb="17">
      <t>キン</t>
    </rPh>
    <phoneticPr fontId="42"/>
  </si>
  <si>
    <t>県補助金</t>
    <rPh sb="0" eb="1">
      <t>ケン</t>
    </rPh>
    <rPh sb="1" eb="4">
      <t>ホジョキン</t>
    </rPh>
    <phoneticPr fontId="27"/>
  </si>
  <si>
    <t>生活基盤施設耐震化等交付金</t>
    <rPh sb="0" eb="2">
      <t>セイカツ</t>
    </rPh>
    <rPh sb="2" eb="4">
      <t>キバン</t>
    </rPh>
    <rPh sb="4" eb="6">
      <t>シセツ</t>
    </rPh>
    <rPh sb="6" eb="9">
      <t>タイシンカ</t>
    </rPh>
    <rPh sb="9" eb="10">
      <t>トウ</t>
    </rPh>
    <rPh sb="10" eb="13">
      <t>コウフキン</t>
    </rPh>
    <phoneticPr fontId="27"/>
  </si>
  <si>
    <t>青根浄水場導水管更新工事に係る交付金</t>
    <rPh sb="0" eb="2">
      <t>アオネ</t>
    </rPh>
    <rPh sb="2" eb="5">
      <t>ジョウスイジョウ</t>
    </rPh>
    <rPh sb="5" eb="7">
      <t>ドウスイ</t>
    </rPh>
    <rPh sb="7" eb="8">
      <t>カン</t>
    </rPh>
    <rPh sb="8" eb="10">
      <t>コウシン</t>
    </rPh>
    <rPh sb="10" eb="12">
      <t>コウジ</t>
    </rPh>
    <rPh sb="13" eb="14">
      <t>カカ</t>
    </rPh>
    <rPh sb="15" eb="18">
      <t>コウフキン</t>
    </rPh>
    <phoneticPr fontId="27"/>
  </si>
  <si>
    <t>他会計補助金</t>
    <rPh sb="0" eb="3">
      <t>タカイケイ</t>
    </rPh>
    <rPh sb="3" eb="6">
      <t>ホジョキン</t>
    </rPh>
    <phoneticPr fontId="21"/>
  </si>
  <si>
    <t>統合水道に係る元金償還金</t>
    <rPh sb="0" eb="2">
      <t>トウゴウ</t>
    </rPh>
    <rPh sb="2" eb="4">
      <t>スイドウ</t>
    </rPh>
    <rPh sb="5" eb="6">
      <t>カカ</t>
    </rPh>
    <rPh sb="7" eb="9">
      <t>ガンキン</t>
    </rPh>
    <rPh sb="9" eb="11">
      <t>ショウカン</t>
    </rPh>
    <rPh sb="11" eb="12">
      <t>ショウカンキン</t>
    </rPh>
    <phoneticPr fontId="21"/>
  </si>
  <si>
    <t>統合水道（支倉・前川）27,419,494円× 1/2＝13,710,000円(A)</t>
    <rPh sb="0" eb="2">
      <t>トウゴウ</t>
    </rPh>
    <rPh sb="2" eb="4">
      <t>スイドウ</t>
    </rPh>
    <rPh sb="5" eb="7">
      <t>ハセクラ</t>
    </rPh>
    <rPh sb="8" eb="10">
      <t>マエカワ</t>
    </rPh>
    <rPh sb="21" eb="22">
      <t>エン</t>
    </rPh>
    <rPh sb="38" eb="39">
      <t>エン</t>
    </rPh>
    <phoneticPr fontId="21"/>
  </si>
  <si>
    <t>旧簡易水道</t>
    <rPh sb="0" eb="1">
      <t>キュウ</t>
    </rPh>
    <rPh sb="1" eb="3">
      <t>カンイ</t>
    </rPh>
    <rPh sb="3" eb="5">
      <t>スイドウ</t>
    </rPh>
    <phoneticPr fontId="27"/>
  </si>
  <si>
    <t>4,290,347　円×9.8%（臨時措置）＝420,454円</t>
    <rPh sb="10" eb="11">
      <t>エン</t>
    </rPh>
    <rPh sb="17" eb="19">
      <t>リンジ</t>
    </rPh>
    <rPh sb="19" eb="21">
      <t>ソチ</t>
    </rPh>
    <rPh sb="30" eb="31">
      <t>エン</t>
    </rPh>
    <phoneticPr fontId="27"/>
  </si>
  <si>
    <t>(A)+(B)＝16,968,000円</t>
    <phoneticPr fontId="27"/>
  </si>
  <si>
    <t>営業設備費</t>
    <rPh sb="0" eb="2">
      <t>エイギョウ</t>
    </rPh>
    <rPh sb="2" eb="4">
      <t>セツビ</t>
    </rPh>
    <rPh sb="4" eb="5">
      <t>ヒ</t>
    </rPh>
    <phoneticPr fontId="21"/>
  </si>
  <si>
    <t>工具器具及び備品購入費</t>
    <rPh sb="8" eb="10">
      <t>コウニュウ</t>
    </rPh>
    <rPh sb="10" eb="11">
      <t>ヒ</t>
    </rPh>
    <phoneticPr fontId="21"/>
  </si>
  <si>
    <t>工具器具及び備品購入費</t>
  </si>
  <si>
    <t>メーター器購入代（乾式直読型、遠隔電子型）</t>
    <rPh sb="4" eb="5">
      <t>キ</t>
    </rPh>
    <rPh sb="5" eb="7">
      <t>コウニュウ</t>
    </rPh>
    <rPh sb="7" eb="8">
      <t>ダイ</t>
    </rPh>
    <rPh sb="9" eb="11">
      <t>カンシキ</t>
    </rPh>
    <rPh sb="11" eb="12">
      <t>チョク</t>
    </rPh>
    <rPh sb="12" eb="13">
      <t>ヨ</t>
    </rPh>
    <rPh sb="13" eb="14">
      <t>カタ</t>
    </rPh>
    <rPh sb="15" eb="17">
      <t>エンカク</t>
    </rPh>
    <rPh sb="17" eb="19">
      <t>デンシ</t>
    </rPh>
    <rPh sb="19" eb="20">
      <t>カタ</t>
    </rPh>
    <phoneticPr fontId="21"/>
  </si>
  <si>
    <t>ベルトコンベア購入代</t>
    <rPh sb="7" eb="9">
      <t>コウニュウ</t>
    </rPh>
    <rPh sb="9" eb="10">
      <t>ダイ</t>
    </rPh>
    <phoneticPr fontId="27"/>
  </si>
  <si>
    <t>新</t>
    <rPh sb="0" eb="1">
      <t>シン</t>
    </rPh>
    <phoneticPr fontId="19"/>
  </si>
  <si>
    <t>金属探知機購入</t>
    <rPh sb="0" eb="2">
      <t>キンゾク</t>
    </rPh>
    <rPh sb="2" eb="5">
      <t>タンチキ</t>
    </rPh>
    <rPh sb="5" eb="7">
      <t>コウニュウ</t>
    </rPh>
    <phoneticPr fontId="27"/>
  </si>
  <si>
    <t>配水施設改良費</t>
    <rPh sb="0" eb="2">
      <t>ハイスイ</t>
    </rPh>
    <rPh sb="2" eb="4">
      <t>シセツ</t>
    </rPh>
    <rPh sb="4" eb="7">
      <t>カイリョウヒ</t>
    </rPh>
    <phoneticPr fontId="21"/>
  </si>
  <si>
    <t>配水施設改良費</t>
  </si>
  <si>
    <t>舗装本復旧事業</t>
    <rPh sb="0" eb="2">
      <t>ホソウ</t>
    </rPh>
    <rPh sb="2" eb="3">
      <t>ホン</t>
    </rPh>
    <rPh sb="3" eb="5">
      <t>フッキュウ</t>
    </rPh>
    <rPh sb="5" eb="7">
      <t>ジギョウ</t>
    </rPh>
    <phoneticPr fontId="19"/>
  </si>
  <si>
    <t>配水管布設替工事による町道舗装本復旧工事</t>
    <rPh sb="0" eb="3">
      <t>ハイスイカン</t>
    </rPh>
    <rPh sb="3" eb="6">
      <t>フセツガ</t>
    </rPh>
    <rPh sb="6" eb="8">
      <t>コウジ</t>
    </rPh>
    <rPh sb="11" eb="13">
      <t>チョウドウ</t>
    </rPh>
    <rPh sb="13" eb="15">
      <t>ホソウ</t>
    </rPh>
    <rPh sb="15" eb="18">
      <t>ホンフッキュウ</t>
    </rPh>
    <rPh sb="18" eb="20">
      <t>コウジ</t>
    </rPh>
    <phoneticPr fontId="19"/>
  </si>
  <si>
    <t>維持補修工事費</t>
    <rPh sb="0" eb="6">
      <t>イジホシュウコウジ</t>
    </rPh>
    <rPh sb="6" eb="7">
      <t>ヒ</t>
    </rPh>
    <phoneticPr fontId="19"/>
  </si>
  <si>
    <t>野上浄水場№２ろ過池ろ過砂補充工事</t>
    <rPh sb="0" eb="5">
      <t>ノジョウジョウスイジョウ</t>
    </rPh>
    <rPh sb="8" eb="9">
      <t>カ</t>
    </rPh>
    <rPh sb="9" eb="10">
      <t>イケ</t>
    </rPh>
    <rPh sb="11" eb="12">
      <t>カ</t>
    </rPh>
    <rPh sb="12" eb="13">
      <t>スナ</t>
    </rPh>
    <rPh sb="13" eb="15">
      <t>ホジュウ</t>
    </rPh>
    <rPh sb="15" eb="17">
      <t>コウジ</t>
    </rPh>
    <phoneticPr fontId="19"/>
  </si>
  <si>
    <t>川崎小学校裏坂配水管布設替工事</t>
    <rPh sb="0" eb="2">
      <t>カワサキ</t>
    </rPh>
    <rPh sb="2" eb="5">
      <t>ショウガッコウ</t>
    </rPh>
    <rPh sb="5" eb="6">
      <t>ウラ</t>
    </rPh>
    <rPh sb="6" eb="7">
      <t>サカ</t>
    </rPh>
    <rPh sb="7" eb="10">
      <t>ハイスイカン</t>
    </rPh>
    <rPh sb="10" eb="12">
      <t>フセツ</t>
    </rPh>
    <rPh sb="12" eb="13">
      <t>カ</t>
    </rPh>
    <rPh sb="13" eb="15">
      <t>コウジ</t>
    </rPh>
    <phoneticPr fontId="19"/>
  </si>
  <si>
    <t>支倉・古関地区圧力調整弁更新工事（３台）</t>
    <rPh sb="0" eb="2">
      <t>ハセクラ</t>
    </rPh>
    <rPh sb="3" eb="5">
      <t>フルセキ</t>
    </rPh>
    <rPh sb="5" eb="7">
      <t>チク</t>
    </rPh>
    <rPh sb="7" eb="9">
      <t>アツリョク</t>
    </rPh>
    <rPh sb="9" eb="11">
      <t>チョウセイ</t>
    </rPh>
    <rPh sb="11" eb="12">
      <t>ベン</t>
    </rPh>
    <rPh sb="12" eb="14">
      <t>コウシン</t>
    </rPh>
    <rPh sb="14" eb="16">
      <t>コウジ</t>
    </rPh>
    <rPh sb="18" eb="19">
      <t>ダイ</t>
    </rPh>
    <phoneticPr fontId="19"/>
  </si>
  <si>
    <t>川内地区配水管布設工事</t>
    <rPh sb="0" eb="2">
      <t>カワウチ</t>
    </rPh>
    <rPh sb="2" eb="4">
      <t>チク</t>
    </rPh>
    <rPh sb="4" eb="7">
      <t>ハイスイカン</t>
    </rPh>
    <rPh sb="7" eb="9">
      <t>フセツ</t>
    </rPh>
    <rPh sb="9" eb="11">
      <t>コウジ</t>
    </rPh>
    <phoneticPr fontId="19"/>
  </si>
  <si>
    <t>青根第二浄水場ろ過池ろ過砂補充工事</t>
    <rPh sb="0" eb="2">
      <t>アオネ</t>
    </rPh>
    <rPh sb="2" eb="4">
      <t>ダイニ</t>
    </rPh>
    <rPh sb="4" eb="7">
      <t>ジョウスイジョウ</t>
    </rPh>
    <rPh sb="8" eb="9">
      <t>カ</t>
    </rPh>
    <rPh sb="9" eb="10">
      <t>イケ</t>
    </rPh>
    <rPh sb="11" eb="12">
      <t>カ</t>
    </rPh>
    <rPh sb="12" eb="13">
      <t>スナ</t>
    </rPh>
    <rPh sb="13" eb="15">
      <t>ホジュウ</t>
    </rPh>
    <rPh sb="15" eb="17">
      <t>コウジ</t>
    </rPh>
    <phoneticPr fontId="19"/>
  </si>
  <si>
    <t>青根浄水場導水管更新設計業務</t>
    <rPh sb="0" eb="2">
      <t>アオネ</t>
    </rPh>
    <rPh sb="2" eb="5">
      <t>ジョウスイジョウ</t>
    </rPh>
    <rPh sb="5" eb="7">
      <t>ドウスイ</t>
    </rPh>
    <rPh sb="7" eb="8">
      <t>カン</t>
    </rPh>
    <rPh sb="8" eb="10">
      <t>コウシン</t>
    </rPh>
    <rPh sb="10" eb="12">
      <t>セッケイ</t>
    </rPh>
    <rPh sb="12" eb="14">
      <t>ギョウム</t>
    </rPh>
    <phoneticPr fontId="19"/>
  </si>
  <si>
    <t>碁石浄水場№２活性炭更新工事</t>
    <rPh sb="0" eb="6">
      <t>ゴイシジョウスイジョウナンバー</t>
    </rPh>
    <rPh sb="7" eb="10">
      <t>カッセイタン</t>
    </rPh>
    <rPh sb="10" eb="12">
      <t>コウシン</t>
    </rPh>
    <rPh sb="12" eb="14">
      <t>コウジ</t>
    </rPh>
    <phoneticPr fontId="19"/>
  </si>
  <si>
    <t>本砂金浄水場活性炭吸着塔炉材更新工事</t>
    <rPh sb="0" eb="9">
      <t>モトイサゴジョウスイジョウカッセイタン</t>
    </rPh>
    <rPh sb="9" eb="18">
      <t>キュウチャクトウロザイコウシンコウジ</t>
    </rPh>
    <phoneticPr fontId="19"/>
  </si>
  <si>
    <t>碁石浄水場薬品注入設備更新工事（後塩）</t>
    <rPh sb="0" eb="2">
      <t>ゴイシ</t>
    </rPh>
    <rPh sb="2" eb="5">
      <t>ジョウスイジョウ</t>
    </rPh>
    <rPh sb="5" eb="7">
      <t>ヤクヒン</t>
    </rPh>
    <rPh sb="7" eb="9">
      <t>チュウニュウ</t>
    </rPh>
    <rPh sb="9" eb="11">
      <t>セツビ</t>
    </rPh>
    <rPh sb="11" eb="13">
      <t>コウシン</t>
    </rPh>
    <rPh sb="13" eb="15">
      <t>コウジ</t>
    </rPh>
    <rPh sb="16" eb="17">
      <t>ウシ</t>
    </rPh>
    <rPh sb="17" eb="18">
      <t>シオ</t>
    </rPh>
    <phoneticPr fontId="19"/>
  </si>
  <si>
    <t>その他維持補修工事費</t>
    <rPh sb="2" eb="3">
      <t>タ</t>
    </rPh>
    <rPh sb="3" eb="5">
      <t>イジ</t>
    </rPh>
    <rPh sb="5" eb="7">
      <t>ホシュウ</t>
    </rPh>
    <rPh sb="7" eb="10">
      <t>コウジヒ</t>
    </rPh>
    <phoneticPr fontId="27"/>
  </si>
  <si>
    <t>企業債元金償還金</t>
    <rPh sb="0" eb="2">
      <t>キギョウ</t>
    </rPh>
    <rPh sb="2" eb="3">
      <t>サイ</t>
    </rPh>
    <rPh sb="3" eb="5">
      <t>ガンキン</t>
    </rPh>
    <rPh sb="5" eb="8">
      <t>ショウカンキン</t>
    </rPh>
    <phoneticPr fontId="21"/>
  </si>
  <si>
    <t>返還金</t>
    <rPh sb="0" eb="3">
      <t>ヘンカンキン</t>
    </rPh>
    <phoneticPr fontId="27"/>
  </si>
  <si>
    <t>補助金仕入に係る消費税相当額返還金</t>
    <rPh sb="3" eb="5">
      <t>シイレ</t>
    </rPh>
    <rPh sb="14" eb="17">
      <t>ヘンカンキン</t>
    </rPh>
    <phoneticPr fontId="27"/>
  </si>
  <si>
    <t>令和４年度　川崎町水道事業会計当初予算要求説明書</t>
    <rPh sb="0" eb="1">
      <t>レイ</t>
    </rPh>
    <rPh sb="1" eb="2">
      <t>ワ</t>
    </rPh>
    <rPh sb="3" eb="5">
      <t>ネンド</t>
    </rPh>
    <rPh sb="6" eb="9">
      <t>カワサキマチ</t>
    </rPh>
    <rPh sb="9" eb="11">
      <t>スイドウ</t>
    </rPh>
    <rPh sb="11" eb="13">
      <t>ジギョウ</t>
    </rPh>
    <rPh sb="13" eb="15">
      <t>カイケイ</t>
    </rPh>
    <rPh sb="15" eb="17">
      <t>トウショ</t>
    </rPh>
    <rPh sb="17" eb="19">
      <t>ヨサン</t>
    </rPh>
    <rPh sb="19" eb="21">
      <t>ヨウキュウ</t>
    </rPh>
    <rPh sb="21" eb="23">
      <t>セツメイ</t>
    </rPh>
    <rPh sb="23" eb="24">
      <t>ショ</t>
    </rPh>
    <phoneticPr fontId="21"/>
  </si>
  <si>
    <t>（6,936,329円－420,454円）×1/2＝3,258,000円(B)</t>
    <phoneticPr fontId="27"/>
  </si>
  <si>
    <t>地図複写手数料　 データ作成基本料金22,000円+都市計画図1枚3,300</t>
    <phoneticPr fontId="27"/>
  </si>
  <si>
    <t>国民健康保険特別会計（歳出）</t>
    <rPh sb="0" eb="2">
      <t>コクミン</t>
    </rPh>
    <rPh sb="2" eb="4">
      <t>ケンコウ</t>
    </rPh>
    <rPh sb="4" eb="6">
      <t>ホケン</t>
    </rPh>
    <rPh sb="6" eb="8">
      <t>トクベツ</t>
    </rPh>
    <rPh sb="8" eb="10">
      <t>カイケイ</t>
    </rPh>
    <rPh sb="11" eb="13">
      <t>サイシュツ</t>
    </rPh>
    <phoneticPr fontId="21"/>
  </si>
  <si>
    <t>その他一般会計繰入金</t>
  </si>
  <si>
    <t xml:space="preserve">国保業務係員2人 （2,800円＋2,200円）×44h </t>
  </si>
  <si>
    <t xml:space="preserve">職員　　　県内（仙台以北）　　 1,800円×2人×1回 </t>
  </si>
  <si>
    <t>国保新聞等解説図書類</t>
  </si>
  <si>
    <t>追録代（質疑応答集）</t>
  </si>
  <si>
    <t xml:space="preserve">プリンタトナー関係 33,660円＋15,840円 </t>
    <rPh sb="16" eb="17">
      <t>エン</t>
    </rPh>
    <rPh sb="24" eb="25">
      <t>エン</t>
    </rPh>
    <phoneticPr fontId="42"/>
  </si>
  <si>
    <t xml:space="preserve">一般保険証兼高齢者証（ｶｰﾄﾞﾀｲﾌﾟ） 5000枚×115.5円 </t>
  </si>
  <si>
    <t xml:space="preserve">保険証用窓あき封筒（ｶｰﾄﾞﾀｲﾌﾟ用）　 1,500枚×52.8円 </t>
  </si>
  <si>
    <t xml:space="preserve">保険証用目隠しシール 500枚×13.2円 </t>
  </si>
  <si>
    <t xml:space="preserve">限度額適用・減額認定証（Ａ5） 500枚×11円 </t>
  </si>
  <si>
    <t xml:space="preserve">限度額適用認定証（Ａ5） 500枚×11円 </t>
  </si>
  <si>
    <t xml:space="preserve">特定疾病証（Ａ5） 100枚×156.2円 </t>
  </si>
  <si>
    <t xml:space="preserve">資格証明書（世帯）（Ａ5） 50枚×72.6円 </t>
  </si>
  <si>
    <t>PCプリンタ等事務機器修繕料</t>
  </si>
  <si>
    <t>保険証郵送料　 1,700通×414円 （簡易書留）</t>
  </si>
  <si>
    <t xml:space="preserve">高額医療費振込通知　 450通×84円 </t>
  </si>
  <si>
    <t xml:space="preserve">その他一般通知分　 360通×84円 </t>
  </si>
  <si>
    <t xml:space="preserve">ｼﾞｪﾈﾘｯｸ差額通知　 500通×63円 </t>
  </si>
  <si>
    <t>国保資格給付等委託料</t>
  </si>
  <si>
    <t>レセプト二次点検県共同実施委託</t>
  </si>
  <si>
    <t>柔道整復施術療養費レセプト委託</t>
  </si>
  <si>
    <t>連合会資格・給付縦覧等点検業務委託料（共同電算処理）</t>
  </si>
  <si>
    <t>連合会月報事務委託料（連合会算出）</t>
  </si>
  <si>
    <t xml:space="preserve">出産育児一時金受領委任払い委託料  6人×210円 </t>
  </si>
  <si>
    <t xml:space="preserve">連合会後発医薬品差額通知作成委託料 600通×49.06円 </t>
  </si>
  <si>
    <t>国保情報集約システム運用委託（連合会）</t>
  </si>
  <si>
    <t>国保情報システムデータ連携用ＰＣライセンス料</t>
  </si>
  <si>
    <t>第三者行為事務委託等</t>
  </si>
  <si>
    <t>電算　一括処理　国保資格業務</t>
  </si>
  <si>
    <t>　　　保険証作成処理業務</t>
  </si>
  <si>
    <t>未就学児均等割軽減に係るシステム改修</t>
  </si>
  <si>
    <t>電算　使用許諾　国保資格</t>
  </si>
  <si>
    <t>電算　国保実績報告書作成業務</t>
  </si>
  <si>
    <t>国保連合会一般負担金</t>
  </si>
  <si>
    <t>宮城県国保運営協議会連絡会分担金</t>
  </si>
  <si>
    <t xml:space="preserve">オンライン資格確認等運営負担金　 5,000円×12月 </t>
  </si>
  <si>
    <t>保険税督促手数料</t>
  </si>
  <si>
    <t>税務課分</t>
  </si>
  <si>
    <t xml:space="preserve">　国保税担当者会議（県内仙北）　 1,800円×1回 </t>
  </si>
  <si>
    <t>収納分</t>
  </si>
  <si>
    <t xml:space="preserve">　国保税徴収　（県外） 2,100円×1回 </t>
  </si>
  <si>
    <t xml:space="preserve">　国民健康保険質疑応答集追録代等　実績ベース 6,480円×2回 </t>
  </si>
  <si>
    <t xml:space="preserve">　プリンタートナー　 6,416円×4個 </t>
  </si>
  <si>
    <t>（暫定処理分）</t>
  </si>
  <si>
    <t xml:space="preserve">納税通知書コンビニ 現金分1,200枚×121円＋口座分400枚×231円 </t>
  </si>
  <si>
    <t>（本算定賦課分）</t>
  </si>
  <si>
    <t xml:space="preserve">納税通知書コンビニ 現金分1,200件×154円＋口座分400件×242円 </t>
  </si>
  <si>
    <t>（再発行用紙）</t>
  </si>
  <si>
    <t>暫定納税通知書　一式</t>
  </si>
  <si>
    <t xml:space="preserve">本算定納税通知書（通知書） 700枚×176円 </t>
  </si>
  <si>
    <t xml:space="preserve">共通納税通知書（納付書） 1,500枚×93.5円 </t>
  </si>
  <si>
    <t>過年度納税通知書　一式</t>
  </si>
  <si>
    <t>（年金特徴）</t>
  </si>
  <si>
    <t xml:space="preserve">特徴開始通知書 1,100枚×45.1円 </t>
  </si>
  <si>
    <t xml:space="preserve">特徴開始窓あき封筒 1,100枚×46.2円 </t>
  </si>
  <si>
    <t xml:space="preserve">領収証書 20冊×938.52円 </t>
  </si>
  <si>
    <t xml:space="preserve">封筒印刷代（手封入分） 5,000枚×33円 </t>
  </si>
  <si>
    <t xml:space="preserve">　納税通知書（暫定・本賦課）　 1,400世帯×84円×2回 </t>
  </si>
  <si>
    <t xml:space="preserve">　特徴開始通知書　 200件×84円×6回 </t>
  </si>
  <si>
    <t xml:space="preserve">　納税通知書（随時）　 80通×84円×10回 </t>
  </si>
  <si>
    <t xml:space="preserve">　一般文書（月割り・照会）　 40通×84円×10回 </t>
  </si>
  <si>
    <t xml:space="preserve">　催告書　 150通×84円×2回 </t>
  </si>
  <si>
    <t xml:space="preserve">　督促状　 200通×84円×10回 </t>
  </si>
  <si>
    <t xml:space="preserve">口座振替手数料　 200世帯×10期分×11円 </t>
  </si>
  <si>
    <t xml:space="preserve">コンビニ振替手数料　 270世帯×57円×10期分 </t>
  </si>
  <si>
    <t>電算　機器保守　国保税・国保リスト</t>
  </si>
  <si>
    <t>　　　一括処理　国保税業務</t>
  </si>
  <si>
    <t>電算等借上料</t>
  </si>
  <si>
    <t>電算　使用許諾　国民健康保険税</t>
  </si>
  <si>
    <t xml:space="preserve">　納税貯蓄組合奨励金　国保納付件数 3,300件×300円 </t>
  </si>
  <si>
    <t>運営協議会費</t>
    <phoneticPr fontId="21"/>
  </si>
  <si>
    <t>運営協議会費</t>
  </si>
  <si>
    <t>職員給与費等</t>
    <phoneticPr fontId="42"/>
  </si>
  <si>
    <t>国民健康保険運営協議会委員日額報酬</t>
  </si>
  <si>
    <t xml:space="preserve">運営協議会開催　 4,200円×12人×2回 </t>
  </si>
  <si>
    <t>一般会計繰入金</t>
    <phoneticPr fontId="42"/>
  </si>
  <si>
    <t xml:space="preserve">県協議会・連絡会出席 4,200円×12人×1回 </t>
  </si>
  <si>
    <t xml:space="preserve">県・仙南連絡協議会（県外想定） 2,100円×2人×2回 </t>
  </si>
  <si>
    <t xml:space="preserve">県協議会等委員自家用車使用想定 50km×2回×2人×45円 </t>
  </si>
  <si>
    <t xml:space="preserve">クリアファイル・フラットファイル等 12冊×400円 </t>
  </si>
  <si>
    <t>保険給付費</t>
  </si>
  <si>
    <t>療養諸費</t>
    <phoneticPr fontId="21"/>
  </si>
  <si>
    <t>保険給付費</t>
    <phoneticPr fontId="21"/>
  </si>
  <si>
    <t>療養諸費</t>
  </si>
  <si>
    <t>一般被保険者療養給付費</t>
    <phoneticPr fontId="21"/>
  </si>
  <si>
    <t>一般被保険者療養給付費</t>
  </si>
  <si>
    <t>普通交付金</t>
  </si>
  <si>
    <t>療養費等</t>
  </si>
  <si>
    <t xml:space="preserve">月平均ベース 58,000,000円×12ｶ月 </t>
  </si>
  <si>
    <t>退職被保険者等療養給付費</t>
    <phoneticPr fontId="21"/>
  </si>
  <si>
    <t>退職被保険者等療養給付費</t>
  </si>
  <si>
    <t>一般被保険者療養費</t>
    <phoneticPr fontId="21"/>
  </si>
  <si>
    <t>一般被保険者療養費</t>
  </si>
  <si>
    <t xml:space="preserve">月平均ベース 550,000円×12月 </t>
  </si>
  <si>
    <t>退職被保険者等療養費</t>
    <phoneticPr fontId="21"/>
  </si>
  <si>
    <t>退職被保険者等療養費</t>
  </si>
  <si>
    <t>審査支払手数料</t>
    <phoneticPr fontId="21"/>
  </si>
  <si>
    <t>審査支払手数料</t>
  </si>
  <si>
    <t>審査支払委託料</t>
  </si>
  <si>
    <t xml:space="preserve">月平均見込額 190,000円×12ｹ月 </t>
  </si>
  <si>
    <t>高額療養費</t>
    <phoneticPr fontId="21"/>
  </si>
  <si>
    <t>高額療養費</t>
  </si>
  <si>
    <t>一般被保険者高額療養費</t>
    <phoneticPr fontId="21"/>
  </si>
  <si>
    <t>一般被保険者高額療養費</t>
  </si>
  <si>
    <t xml:space="preserve">平均月額ﾍﾞｰｽ 10,500,000円×12ヵ月 </t>
  </si>
  <si>
    <t>退職被保険者等高額療養費</t>
    <phoneticPr fontId="21"/>
  </si>
  <si>
    <t>退職被保険者等高額療養費</t>
  </si>
  <si>
    <t>一般被保険者高額介護合算療養費</t>
    <phoneticPr fontId="21"/>
  </si>
  <si>
    <t>一般被保険者高額介護合算療養費</t>
  </si>
  <si>
    <t>例年実績見込ベース　</t>
  </si>
  <si>
    <t>退職被保険者等高額介護合算療養費</t>
    <phoneticPr fontId="21"/>
  </si>
  <si>
    <t>退職被保険者等高額介護合算療養費</t>
  </si>
  <si>
    <t>移送費</t>
    <phoneticPr fontId="21"/>
  </si>
  <si>
    <t>移送費</t>
  </si>
  <si>
    <t>一般被保険者移送費</t>
    <phoneticPr fontId="21"/>
  </si>
  <si>
    <t>一般被保険者移送費</t>
  </si>
  <si>
    <t>退職被保険者等移送費</t>
    <phoneticPr fontId="21"/>
  </si>
  <si>
    <t>退職被保険者等移送費</t>
  </si>
  <si>
    <t>出産育児諸費</t>
    <phoneticPr fontId="21"/>
  </si>
  <si>
    <t>出産育児諸費</t>
  </si>
  <si>
    <t>出産育児一時金</t>
    <phoneticPr fontId="21"/>
  </si>
  <si>
    <t>出産育児一時金</t>
  </si>
  <si>
    <t>出産育児一時金</t>
    <phoneticPr fontId="42"/>
  </si>
  <si>
    <t xml:space="preserve"> 6人×420,000円 </t>
  </si>
  <si>
    <t>葬祭諸費</t>
    <phoneticPr fontId="21"/>
  </si>
  <si>
    <t>葬祭諸費</t>
  </si>
  <si>
    <t>葬祭費</t>
    <phoneticPr fontId="21"/>
  </si>
  <si>
    <t>葬祭費</t>
  </si>
  <si>
    <t xml:space="preserve"> 25件×50,000円 </t>
  </si>
  <si>
    <t>傷病手当金</t>
    <phoneticPr fontId="21"/>
  </si>
  <si>
    <t>傷病手当金</t>
  </si>
  <si>
    <t>コロナウイルス感染症に伴う傷病手当金</t>
  </si>
  <si>
    <t>　 日額12,500円×20日×支給率2／3×2人 を想定</t>
  </si>
  <si>
    <t>国民健康保険事業費納付金</t>
  </si>
  <si>
    <t>医療給付費分</t>
    <phoneticPr fontId="21"/>
  </si>
  <si>
    <t>国民健康保険事業費納付金</t>
    <phoneticPr fontId="21"/>
  </si>
  <si>
    <t>医療給付費分</t>
  </si>
  <si>
    <t>一般被保険者医療給付費分</t>
    <phoneticPr fontId="21"/>
  </si>
  <si>
    <t>一般被保険者医療給付費分</t>
  </si>
  <si>
    <t>現年度分</t>
  </si>
  <si>
    <t>県納付金（県算定数値Ｒ4.1．11現在）</t>
  </si>
  <si>
    <t>特別調整交付金分</t>
    <phoneticPr fontId="42"/>
  </si>
  <si>
    <t>（市町村分）</t>
    <phoneticPr fontId="42"/>
  </si>
  <si>
    <t>県繰入金（二号分）</t>
  </si>
  <si>
    <t>財政安定化基金交付金</t>
  </si>
  <si>
    <t>保険基盤安定繰入金</t>
    <phoneticPr fontId="42"/>
  </si>
  <si>
    <t>（保険税軽減分）</t>
    <phoneticPr fontId="42"/>
  </si>
  <si>
    <t>（保険者支援分）</t>
    <phoneticPr fontId="42"/>
  </si>
  <si>
    <t>未就学児均等割</t>
    <phoneticPr fontId="42"/>
  </si>
  <si>
    <t>軽減分繰入金</t>
    <phoneticPr fontId="42"/>
  </si>
  <si>
    <t>第三者納付金</t>
  </si>
  <si>
    <t>返納金</t>
  </si>
  <si>
    <t>退職被保険者等医療給付費分</t>
    <phoneticPr fontId="21"/>
  </si>
  <si>
    <t>退職被保険者等医療給付費分</t>
  </si>
  <si>
    <t>退職被保険者医療給付費分</t>
  </si>
  <si>
    <t>後期高齢者支援金等分</t>
    <phoneticPr fontId="21"/>
  </si>
  <si>
    <t>後期高齢者支援金等分</t>
  </si>
  <si>
    <t>一般被保険者後期高齢者支援金等分</t>
    <phoneticPr fontId="21"/>
  </si>
  <si>
    <t>一般被保険者後期高齢者支援金等分</t>
  </si>
  <si>
    <t>県納付金（県仮算定数値Ｒ4.1．11現在）</t>
  </si>
  <si>
    <t>（保険税軽減分）　　</t>
    <phoneticPr fontId="42"/>
  </si>
  <si>
    <t>（保険者支援分）　　</t>
    <phoneticPr fontId="42"/>
  </si>
  <si>
    <t>財政安定化支援事業</t>
    <phoneticPr fontId="42"/>
  </si>
  <si>
    <t>一般会計繰入金　　</t>
    <phoneticPr fontId="42"/>
  </si>
  <si>
    <t>退職被保険者等後期高齢者支援金等分</t>
    <phoneticPr fontId="21"/>
  </si>
  <si>
    <t>退職被保険者等後期高齢者支援金等分</t>
  </si>
  <si>
    <t>退職被保険者後期高齢者支援金等分</t>
  </si>
  <si>
    <t>介護納付金分</t>
    <phoneticPr fontId="21"/>
  </si>
  <si>
    <t>介護納付金分</t>
  </si>
  <si>
    <t>介護納付費</t>
  </si>
  <si>
    <t>（保険税軽減分）　　　</t>
    <phoneticPr fontId="42"/>
  </si>
  <si>
    <t>財政安定化基金拠出金</t>
  </si>
  <si>
    <t>財政安定化基金拠出金</t>
    <phoneticPr fontId="21"/>
  </si>
  <si>
    <t>保健事業費</t>
  </si>
  <si>
    <t>保健事業費</t>
    <phoneticPr fontId="21"/>
  </si>
  <si>
    <t>保健衛生普及費</t>
    <phoneticPr fontId="21"/>
  </si>
  <si>
    <t>保健衛生普及費</t>
  </si>
  <si>
    <t>特定健診負担金</t>
  </si>
  <si>
    <t>国保ヘルスアップ事業（糖尿病性腎症重症化予防事業）</t>
  </si>
  <si>
    <t>保険者努力支援分</t>
  </si>
  <si>
    <t>データベースを活用した課題解決に向けたサポート事業</t>
  </si>
  <si>
    <t>特定健診県補助金</t>
  </si>
  <si>
    <t xml:space="preserve">県外講師①謝礼 122,000円×2日 </t>
  </si>
  <si>
    <t>その他一般会計</t>
    <phoneticPr fontId="42"/>
  </si>
  <si>
    <t>　※上記内訳　謝礼　　40,000円/日×2日</t>
  </si>
  <si>
    <t>繰入金</t>
    <phoneticPr fontId="42"/>
  </si>
  <si>
    <t>　　　　　　　交通費（茨城～川崎）　28,000円×1往復</t>
  </si>
  <si>
    <t>　　　　　　　宿泊費　14,000円×1泊</t>
  </si>
  <si>
    <t xml:space="preserve">県内講師②謝礼 16,800円×1日 </t>
  </si>
  <si>
    <t xml:space="preserve">国保優良家庭記念品代　 5,000円×平均15世帯 </t>
  </si>
  <si>
    <t>特定健康診査事業事務用品</t>
  </si>
  <si>
    <t>保健指導　事務用品（プリンタートナー、用紙、ファイル他）</t>
  </si>
  <si>
    <t xml:space="preserve">生活習慣病予防普及啓発記念品（減塩調味料等） 500円×100人 </t>
  </si>
  <si>
    <t>特定健診用パンフレット</t>
  </si>
  <si>
    <t xml:space="preserve">医療費通知　 1,400人×63円×4回 </t>
  </si>
  <si>
    <t xml:space="preserve">特定保健指導用通知　 1,000人×84円 </t>
  </si>
  <si>
    <t>保健指導用ツール通信料</t>
  </si>
  <si>
    <t xml:space="preserve">　どこでもケア（プログラム分） 1,100円×12ヵ月 </t>
  </si>
  <si>
    <t>マルチマーカー点検手数料（健診データ加工・保健指導用）</t>
  </si>
  <si>
    <t xml:space="preserve">国保保健指導事業臨時保健師 8,400円×10日 </t>
  </si>
  <si>
    <t>※単価内訳　賃金6,150円（賃金表採用 半日当）</t>
  </si>
  <si>
    <t>　　　　　　　　2,250円　通勤手当該当分　45円×往復50km</t>
  </si>
  <si>
    <t>健康診断等委託料</t>
  </si>
  <si>
    <t xml:space="preserve">医療費通知作成　 1,300人×58.3円×4回 </t>
  </si>
  <si>
    <t xml:space="preserve">特定健診委託料（一般）　 880人×11,721円 </t>
  </si>
  <si>
    <t xml:space="preserve">特定健診（後期）　 500人×8,245円 </t>
  </si>
  <si>
    <t xml:space="preserve">特定健診等データ管理 1450件×180円 </t>
  </si>
  <si>
    <t>特定健診等国保中央会データ管理</t>
  </si>
  <si>
    <t>基金積立金</t>
  </si>
  <si>
    <t>基金積立金</t>
    <phoneticPr fontId="21"/>
  </si>
  <si>
    <t>財政調整基金積立金</t>
    <phoneticPr fontId="21"/>
  </si>
  <si>
    <t>国民健康保険財政</t>
    <phoneticPr fontId="42"/>
  </si>
  <si>
    <t>国民健康保険事業財政調整基金積立金</t>
  </si>
  <si>
    <t>調整基金利子</t>
    <phoneticPr fontId="42"/>
  </si>
  <si>
    <t>一般公債費</t>
    <phoneticPr fontId="21"/>
  </si>
  <si>
    <t>一般公債費</t>
  </si>
  <si>
    <t>調整基金繰入金</t>
    <phoneticPr fontId="42"/>
  </si>
  <si>
    <t>償還金及び還付加算金</t>
    <phoneticPr fontId="21"/>
  </si>
  <si>
    <t>償還金及び還付加算金</t>
  </si>
  <si>
    <t>一般被保険者保険税還付金</t>
    <phoneticPr fontId="21"/>
  </si>
  <si>
    <t>一般被保険者保険税還付金</t>
  </si>
  <si>
    <t>保険税還付金</t>
  </si>
  <si>
    <t>一般被保険者保険税還付金（概算）</t>
  </si>
  <si>
    <t>退職被保険者等保険税還付金</t>
    <phoneticPr fontId="21"/>
  </si>
  <si>
    <t>退職被保険者等保険税還付金</t>
  </si>
  <si>
    <t>償還金</t>
    <phoneticPr fontId="21"/>
  </si>
  <si>
    <t>償還金</t>
  </si>
  <si>
    <t>補助金等返還金（国庫）</t>
  </si>
  <si>
    <t>一般被保険者還付加算金</t>
    <phoneticPr fontId="21"/>
  </si>
  <si>
    <t>一般被保険者還付加算金</t>
  </si>
  <si>
    <t>退職被保険者等還付加算金</t>
    <phoneticPr fontId="21"/>
  </si>
  <si>
    <t>退職被保険者等還付加算金</t>
  </si>
  <si>
    <t>保険給付費等交付金償還金</t>
    <phoneticPr fontId="21"/>
  </si>
  <si>
    <t>保険給付費等交付金償還金</t>
  </si>
  <si>
    <t>療養給付費等負担金償還金</t>
    <phoneticPr fontId="21"/>
  </si>
  <si>
    <t>療養給付費等負担金償還金</t>
  </si>
  <si>
    <t>療養給付費等交付金償還金</t>
    <phoneticPr fontId="21"/>
  </si>
  <si>
    <t>療養給付費等交付金償還金</t>
  </si>
  <si>
    <t>その他償還金</t>
    <phoneticPr fontId="21"/>
  </si>
  <si>
    <t>その他償還金</t>
  </si>
  <si>
    <t>延滞金</t>
    <phoneticPr fontId="21"/>
  </si>
  <si>
    <t>補助金等返還金</t>
  </si>
  <si>
    <t>繰出金</t>
    <phoneticPr fontId="21"/>
  </si>
  <si>
    <t>直診事業勘定繰出金</t>
    <phoneticPr fontId="21"/>
  </si>
  <si>
    <t>直診事業勘定繰出金</t>
  </si>
  <si>
    <t>病院直診事業勘定繰出金</t>
  </si>
  <si>
    <t xml:space="preserve">病院Ｘ線透視装置　 交付金対象8,250,000円×１／３ </t>
  </si>
  <si>
    <t>前年度予算額ベース</t>
  </si>
  <si>
    <t>国民健康保険特別会計（歳出）合計</t>
  </si>
  <si>
    <t>後期高齢者医療保険特別会計（歳出）</t>
    <rPh sb="0" eb="2">
      <t>コウキ</t>
    </rPh>
    <rPh sb="2" eb="5">
      <t>コウレイシャ</t>
    </rPh>
    <rPh sb="5" eb="7">
      <t>イリョウ</t>
    </rPh>
    <rPh sb="7" eb="9">
      <t>ホケン</t>
    </rPh>
    <rPh sb="9" eb="11">
      <t>トクベツ</t>
    </rPh>
    <rPh sb="11" eb="13">
      <t>カイケイ</t>
    </rPh>
    <rPh sb="14" eb="16">
      <t>サイシュツ</t>
    </rPh>
    <phoneticPr fontId="21"/>
  </si>
  <si>
    <t>保健福祉課</t>
    <phoneticPr fontId="42"/>
  </si>
  <si>
    <t>事務費繰入金</t>
  </si>
  <si>
    <t>後期高齢医療係（1人）1,259円×6h×12ヵ月</t>
  </si>
  <si>
    <t>事務用品等実績ベース</t>
  </si>
  <si>
    <t>（普通徴収納入通知書）明細ｺﾝﾋﾞﾆ　1,000枚×143円</t>
  </si>
  <si>
    <t>（普通徴収納入通知書）納付書ｺﾝﾋﾞﾆ 2,500枚×77円</t>
    <phoneticPr fontId="42"/>
  </si>
  <si>
    <t xml:space="preserve">（特別徴収開始通知書）本徴収 1,400枚×29.7円 </t>
  </si>
  <si>
    <t>窓あき封筒（納通用ｺﾝﾋﾞﾆ）　Ｒ４購入予定なし</t>
    <phoneticPr fontId="42"/>
  </si>
  <si>
    <t xml:space="preserve">保険証郵送料（簡易書留） 1,600通×414円×2回 </t>
  </si>
  <si>
    <t xml:space="preserve">被保険者用一般通知　 200通×1回×84円 </t>
  </si>
  <si>
    <t xml:space="preserve">電話回線使用料　 11,000円×12ヵ月 </t>
  </si>
  <si>
    <t xml:space="preserve">保険料通知書（被保険者）郵送料　 1,600人×94円 </t>
  </si>
  <si>
    <t>保険料通知書（納組月割用）郵送料20組×12ヵ月×250円</t>
  </si>
  <si>
    <t>電算　機器保守　後期高齢者医療</t>
  </si>
  <si>
    <t>電算　使用許諾　後期高齢</t>
  </si>
  <si>
    <t>徴収費</t>
    <phoneticPr fontId="21"/>
  </si>
  <si>
    <t>徴収費</t>
  </si>
  <si>
    <t xml:space="preserve">督促状コンビニタイプ　 1,000枚×50.6円 </t>
  </si>
  <si>
    <t xml:space="preserve">催告書コンビニタイプ　 1,000枚×50.6円 </t>
  </si>
  <si>
    <t xml:space="preserve">領収証書　一般　　 50冊×672円 </t>
  </si>
  <si>
    <t xml:space="preserve">一般文書　 140円×300枚 </t>
  </si>
  <si>
    <t xml:space="preserve">督促状等　 84円×450通 </t>
  </si>
  <si>
    <t xml:space="preserve">口座振替手数料　 160人×9回×10.5円 </t>
  </si>
  <si>
    <t>コンビニ振替手数料　基本料 5500円×6月 （他に介護特会6ヵ月）</t>
    <rPh sb="32" eb="33">
      <t>ゲツ</t>
    </rPh>
    <phoneticPr fontId="42"/>
  </si>
  <si>
    <t xml:space="preserve">　　　　　 月平均2,600円×12月 </t>
  </si>
  <si>
    <t xml:space="preserve">納税組合奨励金　 700件×80円 </t>
  </si>
  <si>
    <t>後期高齢者医療広域連合納付金</t>
  </si>
  <si>
    <t>後期高齢者医療広域連合納付金</t>
    <phoneticPr fontId="21"/>
  </si>
  <si>
    <t>保険基盤安定</t>
    <phoneticPr fontId="42"/>
  </si>
  <si>
    <t>宮城県後期高齢者医療広域連合負担金</t>
  </si>
  <si>
    <t>後期高齢医療広域連合保険料負担金</t>
  </si>
  <si>
    <t>　　　保険料額　特別徴収分　46,598,000円</t>
  </si>
  <si>
    <t>　　　　　　　　  　普通徴収分　17,349,000円</t>
    <phoneticPr fontId="42"/>
  </si>
  <si>
    <t>　　　　　　　　　　滞納繰越分　　 451,000円</t>
    <phoneticPr fontId="42"/>
  </si>
  <si>
    <t>　　　保険基盤安定負担金分　27,689,000円</t>
  </si>
  <si>
    <t>保険料還付金</t>
    <phoneticPr fontId="21"/>
  </si>
  <si>
    <t>保険料還付金</t>
  </si>
  <si>
    <t>概算見込み　　</t>
  </si>
  <si>
    <t>後期高齢者医療保険特別会計（歳出）合計</t>
    <rPh sb="0" eb="2">
      <t>コウキ</t>
    </rPh>
    <rPh sb="2" eb="5">
      <t>コウレイシャ</t>
    </rPh>
    <rPh sb="5" eb="7">
      <t>イリョウ</t>
    </rPh>
    <rPh sb="7" eb="9">
      <t>ホケン</t>
    </rPh>
    <rPh sb="9" eb="11">
      <t>トクベツ</t>
    </rPh>
    <rPh sb="11" eb="13">
      <t>カイケイ</t>
    </rPh>
    <rPh sb="14" eb="16">
      <t>サイシュツ</t>
    </rPh>
    <rPh sb="17" eb="19">
      <t>ゴウケイ</t>
    </rPh>
    <phoneticPr fontId="21"/>
  </si>
  <si>
    <t>介護保険特別会計（歳出）</t>
    <rPh sb="0" eb="2">
      <t>カイゴ</t>
    </rPh>
    <rPh sb="2" eb="4">
      <t>ホケン</t>
    </rPh>
    <rPh sb="4" eb="6">
      <t>トクベツ</t>
    </rPh>
    <rPh sb="6" eb="8">
      <t>カイケイ</t>
    </rPh>
    <rPh sb="9" eb="11">
      <t>サイシュツ</t>
    </rPh>
    <phoneticPr fontId="21"/>
  </si>
  <si>
    <t>事務費一般会計繰入金</t>
  </si>
  <si>
    <t xml:space="preserve">介護保険証ｶﾊﾞｰ　 33円×800枚 </t>
  </si>
  <si>
    <t>介護保険関係　消耗品</t>
  </si>
  <si>
    <t>介護保険関係　各種参考図書等</t>
  </si>
  <si>
    <t xml:space="preserve">負担限度額認定証　　 250枚×60円 </t>
  </si>
  <si>
    <t xml:space="preserve">資格者証　　 500枚×12円＋2,000円（基本料金） </t>
  </si>
  <si>
    <t xml:space="preserve">負担割合証　　 500枚×70円 </t>
  </si>
  <si>
    <t xml:space="preserve">介護保険利用ｶﾞｲﾄﾞ　A4版・8ﾍﾟｰｼﾞ　 700部×66.50円×1.10 </t>
  </si>
  <si>
    <t xml:space="preserve">負担割合証ﾘｰﾌﾚｯﾄ　 1,000部×28円×1.10 </t>
  </si>
  <si>
    <t xml:space="preserve">65歳到達・死亡・転入・転出　 月50件×12ヵ月×94円 </t>
  </si>
  <si>
    <t xml:space="preserve">高額介護振込等通知　 84円×170通×12ヵ月 </t>
  </si>
  <si>
    <t xml:space="preserve">負担割合証更新　 600件×84円 </t>
  </si>
  <si>
    <t xml:space="preserve">負担限度額認定期間満了通知　 200件×84円 </t>
  </si>
  <si>
    <t>国保連合会</t>
  </si>
  <si>
    <t xml:space="preserve">高額介護ｻｰﾋﾞｽ費支給処理　 20円×170件×12ヵ月 </t>
  </si>
  <si>
    <t xml:space="preserve">償還払給付管理処理　 70円×10件×12ヵ月 </t>
  </si>
  <si>
    <t>共同処理用受給者台帳ﾒﾝﾃﾅﾝｽ　 55,000円 （年１回）</t>
  </si>
  <si>
    <t>介護保険ｼｽﾃﾑ改修（制度改正対応）</t>
  </si>
  <si>
    <t>電算　機器保守　高齢者福祉業務ｼｽﾃﾑ</t>
  </si>
  <si>
    <t>令和４年６月　介護保険ｼｽﾃﾑ標準ﾚｲｱｳﾄ改版対応</t>
  </si>
  <si>
    <t>通行料・駐車場等</t>
  </si>
  <si>
    <t>電算　使用許諾　介護保険</t>
  </si>
  <si>
    <t>介護保険業務回線ｳｲﾙｽ対策ｿﾌﾄﾗｲｾﾝｽ使用料</t>
  </si>
  <si>
    <t>保険料督促手数料</t>
  </si>
  <si>
    <t>賦課徴収に係る消耗品</t>
  </si>
  <si>
    <t>事務費一般会計</t>
    <phoneticPr fontId="19"/>
  </si>
  <si>
    <t xml:space="preserve">特徴開始通知書（仮徴収）　 3,000枚×18円 </t>
  </si>
  <si>
    <t>繰入金</t>
    <phoneticPr fontId="19"/>
  </si>
  <si>
    <t xml:space="preserve">特徴開始通知書（本算定）　 3,000枚×18円 </t>
  </si>
  <si>
    <t>保険料延滞金</t>
  </si>
  <si>
    <t xml:space="preserve">普通徴収仮徴収・本算定納付書（ｺﾝﾋﾞﾆ納付ﾀｲﾌﾟ）　 2,000枚×80円 </t>
  </si>
  <si>
    <t xml:space="preserve">普通徴収仮徴収納入通知書（ｺﾝﾋﾞﾆ納付ﾀｲﾌﾟ）　 500枚×270円 </t>
  </si>
  <si>
    <t xml:space="preserve">普通徴収本算定納入通知書（ｺﾝﾋﾞﾆ納付ﾀｲﾌﾟ）　 500枚×270円 </t>
  </si>
  <si>
    <t xml:space="preserve">督促状　 2,000枚×28円 </t>
  </si>
  <si>
    <t xml:space="preserve">催告書　 500枚×110円 </t>
  </si>
  <si>
    <t xml:space="preserve">窓あき封筒（特徴仮徴収・本算定通知）　 3,000枚×36円 </t>
  </si>
  <si>
    <t xml:space="preserve">介護保険料のしおり　 7,000部×38円×1.10 </t>
  </si>
  <si>
    <t xml:space="preserve">特別徴収：仮徴収（通知のみ）　 3,400件×67円 </t>
  </si>
  <si>
    <t xml:space="preserve">特別徴収：本徴収（通知＋しおり）　 3,400件×77円 </t>
  </si>
  <si>
    <t xml:space="preserve">普通徴収：仮徴収（通知のみ）　 500件×65円 </t>
  </si>
  <si>
    <t xml:space="preserve">普通徴収：本算定（通知＋しおり）　 500件×75円 </t>
  </si>
  <si>
    <t xml:space="preserve">例月賦課（例月還付）分　 月平均20件×2往復×12ヵ月×84円 </t>
  </si>
  <si>
    <t xml:space="preserve">徴収方法等の変更（特徴・普徴　口座等）　 20件×12ヵ月×84円 </t>
  </si>
  <si>
    <t xml:space="preserve">督促状　 110件×12期×84円 </t>
  </si>
  <si>
    <t xml:space="preserve">催告状　 60件×84円×4回 </t>
  </si>
  <si>
    <t xml:space="preserve">口座振替済領収書（年1回）　 100件×84円 </t>
  </si>
  <si>
    <t xml:space="preserve">介護保険料口座振替手数料　 100件×12ヵ月×11円 </t>
  </si>
  <si>
    <t xml:space="preserve">特別徴収事務取扱手数料（1号被保険者）　 3,400人×10円 </t>
  </si>
  <si>
    <t>ｺﾝﾋﾞﾆ収納手数料　5,500円（月額基本料）×6ヵ月＋</t>
    <phoneticPr fontId="19"/>
  </si>
  <si>
    <t xml:space="preserve">4,200円（収納手数料）×12ヵ月 </t>
    <rPh sb="17" eb="18">
      <t>ゲツ</t>
    </rPh>
    <phoneticPr fontId="19"/>
  </si>
  <si>
    <t>納税貯蓄組合奨励費</t>
  </si>
  <si>
    <t xml:space="preserve">納税貯蓄組合奨励費　 65人×12期×80円 </t>
  </si>
  <si>
    <t>認定審査会費</t>
    <phoneticPr fontId="21"/>
  </si>
  <si>
    <t>認定審査会費</t>
  </si>
  <si>
    <t>要介護認定審査会共同設置負担金</t>
  </si>
  <si>
    <t>認定調査費</t>
    <phoneticPr fontId="21"/>
  </si>
  <si>
    <t>認定調査費</t>
  </si>
  <si>
    <t>該当職員分</t>
  </si>
  <si>
    <t xml:space="preserve">調査旅費　 1,800円×1回×12ヵ月 </t>
  </si>
  <si>
    <t>認定調査用各種消耗品</t>
  </si>
  <si>
    <t xml:space="preserve">介護一次判定用OMR用紙　 20,000円×1,000枚（1箱）×1.10 </t>
  </si>
  <si>
    <t xml:space="preserve">期間満了通知　 500件×84円 </t>
  </si>
  <si>
    <t>主治医意見書　 600件×84円 （返信用含む）</t>
  </si>
  <si>
    <t xml:space="preserve">認定結果通知　 500件×84円 </t>
  </si>
  <si>
    <t>一次判定（認定支援ﾈｯﾄﾜｰｸ）ｼｽﾃﾑ通信回線使用料</t>
  </si>
  <si>
    <t>　 月平均7,000円×12ヵ月 　番号0224-85-1066</t>
  </si>
  <si>
    <t xml:space="preserve">在宅新規　 125人×5,500円 </t>
  </si>
  <si>
    <t xml:space="preserve">在宅継続　 260人×4,400円 </t>
  </si>
  <si>
    <t xml:space="preserve">施設新規　 115人×4,400円 </t>
  </si>
  <si>
    <t xml:space="preserve">施設継続　 120人×3,300円 </t>
  </si>
  <si>
    <t xml:space="preserve">初診料等　 10人×5,500円 </t>
  </si>
  <si>
    <t xml:space="preserve">主治医意見書作成事務手数料　 1,000円×12ヵ月 </t>
    <phoneticPr fontId="19"/>
  </si>
  <si>
    <t>要介護認定調査委託料</t>
  </si>
  <si>
    <t xml:space="preserve">要介護認定調査委託料　 3,850円×10件×12ヵ月  </t>
    <phoneticPr fontId="19"/>
  </si>
  <si>
    <t>高速代及び駐車料金</t>
  </si>
  <si>
    <t>運営委員会費</t>
    <phoneticPr fontId="21"/>
  </si>
  <si>
    <t>運営委員会費</t>
  </si>
  <si>
    <t>介護保険運営委員会委員報酬</t>
  </si>
  <si>
    <t xml:space="preserve">介護保険運営委員会委員報酬　 4,200円×5人×1回 </t>
  </si>
  <si>
    <t>介護保険運営委員会に係るお茶代</t>
  </si>
  <si>
    <t>介護給付費</t>
  </si>
  <si>
    <t>介護サービス等諸費</t>
    <phoneticPr fontId="21"/>
  </si>
  <si>
    <t>介護給付費</t>
    <phoneticPr fontId="21"/>
  </si>
  <si>
    <t>介護サービス等諸費</t>
  </si>
  <si>
    <t>居宅介護サービス給付費</t>
    <phoneticPr fontId="21"/>
  </si>
  <si>
    <t>居宅介護サービス給付費</t>
  </si>
  <si>
    <t>介護給付費国庫負担金</t>
    <phoneticPr fontId="19"/>
  </si>
  <si>
    <t>介護給付費等</t>
  </si>
  <si>
    <t>介護給付費調整交付金</t>
    <phoneticPr fontId="19"/>
  </si>
  <si>
    <t xml:space="preserve">　 24,890,000円×12ヵ月×1.03 </t>
  </si>
  <si>
    <t>現年度分交付見込額</t>
    <phoneticPr fontId="19"/>
  </si>
  <si>
    <t>介護給付費県負担金</t>
  </si>
  <si>
    <t>介護給付費一般</t>
    <phoneticPr fontId="19"/>
  </si>
  <si>
    <t>会計繰入金</t>
    <phoneticPr fontId="19"/>
  </si>
  <si>
    <t>保険料軽減強化</t>
    <phoneticPr fontId="19"/>
  </si>
  <si>
    <t>一般会計繰入金</t>
    <phoneticPr fontId="19"/>
  </si>
  <si>
    <t>地域密着型介護サービス給付費</t>
    <phoneticPr fontId="21"/>
  </si>
  <si>
    <t>地域密着型介護サービス給付費</t>
  </si>
  <si>
    <t xml:space="preserve">　 12,660,000円×12ヵ月×1.03 </t>
  </si>
  <si>
    <t>介護給付費県負担金</t>
    <phoneticPr fontId="19"/>
  </si>
  <si>
    <t>施設介護サービス給付費</t>
    <phoneticPr fontId="21"/>
  </si>
  <si>
    <t>施設介護サービス給付費</t>
  </si>
  <si>
    <t xml:space="preserve">　 37,910,000円×12ヵ月×1.01 </t>
  </si>
  <si>
    <t>居宅介護福祉用具購入費</t>
    <phoneticPr fontId="21"/>
  </si>
  <si>
    <t>居宅介護福祉用具購入費</t>
  </si>
  <si>
    <t>介護給付費国庫負担金</t>
  </si>
  <si>
    <t>介護給付費調整交付金</t>
  </si>
  <si>
    <t xml:space="preserve">　 50,000円×12ヵ月×1.00 </t>
  </si>
  <si>
    <t>現年度分交付見込額</t>
  </si>
  <si>
    <t>居宅介護住宅改修費</t>
    <phoneticPr fontId="21"/>
  </si>
  <si>
    <t>居宅介護住宅改修費</t>
  </si>
  <si>
    <t xml:space="preserve">　 160,000円×12ヵ月×1.00 </t>
  </si>
  <si>
    <t>居宅介護サービス計画給付費</t>
    <phoneticPr fontId="21"/>
  </si>
  <si>
    <t>居宅介護サービス計画給付費</t>
  </si>
  <si>
    <t xml:space="preserve">　 3,724,000円×12ヵ月×1.03 </t>
  </si>
  <si>
    <t>介護予防サービス等諸費</t>
    <phoneticPr fontId="21"/>
  </si>
  <si>
    <t>介護予防サービス等諸費</t>
  </si>
  <si>
    <t>介護予防サービス給付費</t>
    <phoneticPr fontId="21"/>
  </si>
  <si>
    <t>介護予防サービス給付費</t>
  </si>
  <si>
    <t>介護予防給付費等</t>
  </si>
  <si>
    <t xml:space="preserve">　 1,800,000円×12ヵ月×1.03 </t>
  </si>
  <si>
    <t>地域密着型介護予防サービス給付費</t>
    <phoneticPr fontId="21"/>
  </si>
  <si>
    <t>地域密着型介護予防サービス給付費</t>
  </si>
  <si>
    <t xml:space="preserve">　 100,000円×12ヵ月×1.00 </t>
  </si>
  <si>
    <t>介護予防福祉用具購入費</t>
    <phoneticPr fontId="21"/>
  </si>
  <si>
    <t>介護予防福祉用具購入費</t>
  </si>
  <si>
    <t xml:space="preserve">　 16,000円×12ヵ月×1.00 </t>
  </si>
  <si>
    <t>介護予防住宅改修費</t>
    <phoneticPr fontId="21"/>
  </si>
  <si>
    <t>介護予防住宅改修費</t>
  </si>
  <si>
    <t xml:space="preserve">　 57,000円×12ヵ月×1.00 </t>
  </si>
  <si>
    <t>介護予防サービス計画給付費</t>
    <phoneticPr fontId="21"/>
  </si>
  <si>
    <t>介護予防サービス計画給付費</t>
  </si>
  <si>
    <t xml:space="preserve">　 272,000円×12ヵ月×1.02 </t>
  </si>
  <si>
    <t>その他諸費</t>
    <phoneticPr fontId="21"/>
  </si>
  <si>
    <t>その他諸費</t>
  </si>
  <si>
    <t>介護給付費等審査支払手数料</t>
  </si>
  <si>
    <t>介護給付費審査支払手数料</t>
  </si>
  <si>
    <t>高額介護サービス等費</t>
    <phoneticPr fontId="21"/>
  </si>
  <si>
    <t>高額介護サービス等費</t>
  </si>
  <si>
    <t>高額介護サービス費</t>
    <phoneticPr fontId="21"/>
  </si>
  <si>
    <t>高額介護サービス費</t>
  </si>
  <si>
    <t xml:space="preserve">　 2,150,000円×12ヵ月×1.03 </t>
  </si>
  <si>
    <t>高額介護予防サービス費</t>
    <phoneticPr fontId="21"/>
  </si>
  <si>
    <t>高額介護予防サービス費</t>
  </si>
  <si>
    <t xml:space="preserve">　 2,000円×12ヵ月×1.02 </t>
  </si>
  <si>
    <t>高額医療合算介護サービス等費</t>
    <phoneticPr fontId="21"/>
  </si>
  <si>
    <t>高額医療合算介護サービス等費</t>
  </si>
  <si>
    <t>高額医療合算介護サービス費</t>
    <phoneticPr fontId="21"/>
  </si>
  <si>
    <t>高額医療合算介護サービス費</t>
  </si>
  <si>
    <t xml:space="preserve">　 260,000円×12ヵ月×1.00 </t>
  </si>
  <si>
    <t>高額医療合算介護予防サービス費</t>
    <phoneticPr fontId="21"/>
  </si>
  <si>
    <t>高額医療合算介護予防サービス費</t>
  </si>
  <si>
    <t xml:space="preserve">　 3,000円×12ヵ月×1.00 </t>
  </si>
  <si>
    <t>特定入所者介護サービス費</t>
    <phoneticPr fontId="21"/>
  </si>
  <si>
    <t>特定入所者介護サービス費</t>
  </si>
  <si>
    <t>特定入居者介護サービス費（居住費及び食費）</t>
  </si>
  <si>
    <t xml:space="preserve">　 4,630,000円×12ヵ月×1.02 </t>
  </si>
  <si>
    <t>特定入所者介護予防サービス費</t>
    <phoneticPr fontId="21"/>
  </si>
  <si>
    <t>特定入所者介護予防サービス費</t>
  </si>
  <si>
    <t>負担金補助及び交付金</t>
  </si>
  <si>
    <t xml:space="preserve">　 10,000円×12ヵ月×1.00 </t>
  </si>
  <si>
    <t>介護給付費拠出金</t>
  </si>
  <si>
    <t>地域支援事業費</t>
  </si>
  <si>
    <t>介護予防・生活支援サービス事業費</t>
    <phoneticPr fontId="21"/>
  </si>
  <si>
    <t>地域支援事業費</t>
    <phoneticPr fontId="21"/>
  </si>
  <si>
    <t>介護予防・生活支援サービス事業費</t>
  </si>
  <si>
    <t>ミニデイサービス</t>
    <phoneticPr fontId="19"/>
  </si>
  <si>
    <t>事業負担金</t>
    <phoneticPr fontId="19"/>
  </si>
  <si>
    <t>地域支援（介護予</t>
    <phoneticPr fontId="19"/>
  </si>
  <si>
    <t xml:space="preserve">やすらぎデイサービス教室講師謝礼　 10,000円×3回 </t>
  </si>
  <si>
    <t>防）事業交付金</t>
    <phoneticPr fontId="19"/>
  </si>
  <si>
    <t xml:space="preserve">短期集中予防サービス教室講師謝礼　 3,000円×12回 </t>
  </si>
  <si>
    <t xml:space="preserve">地域支援（介護予 </t>
    <phoneticPr fontId="19"/>
  </si>
  <si>
    <t xml:space="preserve">やすらぎデイサービスサポーター謝礼　 4,200円×100回×4人 </t>
  </si>
  <si>
    <t>防）事業支援交付金</t>
    <phoneticPr fontId="19"/>
  </si>
  <si>
    <t xml:space="preserve">やすらぎデイサービス理学療法士謝礼　 3,000円×45回 </t>
  </si>
  <si>
    <t xml:space="preserve">介護予防サポーターポイント制度記念品 3,000円×20人 </t>
  </si>
  <si>
    <t>防）事業県補助金</t>
    <phoneticPr fontId="19"/>
  </si>
  <si>
    <t>地域支援（介護予防）</t>
    <phoneticPr fontId="19"/>
  </si>
  <si>
    <t>パートタイム職員分（1,000円＋2,100円）×12ヵ月</t>
  </si>
  <si>
    <t>事業一般会計繰入金</t>
    <phoneticPr fontId="19"/>
  </si>
  <si>
    <t xml:space="preserve">やすらぎデイサービス用教材代 15,000円×12ヵ月 </t>
    <phoneticPr fontId="19"/>
  </si>
  <si>
    <t xml:space="preserve">　　　　　　　　　　消耗品　 3,000円×12ヵ月 </t>
    <phoneticPr fontId="19"/>
  </si>
  <si>
    <t>短期集中予防サービス教室　教材費</t>
  </si>
  <si>
    <t xml:space="preserve">やすらぎデイサービス　 800円×15人×6ヵ月 </t>
  </si>
  <si>
    <t xml:space="preserve">各事業通知郵送代 84円×100通 </t>
  </si>
  <si>
    <t xml:space="preserve">やすらぎデイサービス毛布等洗濯代　 3,800円×年6回 </t>
  </si>
  <si>
    <t xml:space="preserve">やすらぎデイサービス事業配食委託 600円×15人×100回 </t>
  </si>
  <si>
    <t>やすらぎデイサービス移動研修</t>
  </si>
  <si>
    <t>地域支援活動助成金</t>
  </si>
  <si>
    <t>総合事業サービス給付費</t>
  </si>
  <si>
    <t xml:space="preserve">R3実績 188,100円×12ヵ月 </t>
  </si>
  <si>
    <t>一般介護予防事業費</t>
    <phoneticPr fontId="21"/>
  </si>
  <si>
    <t>一般介護予防事業費</t>
  </si>
  <si>
    <t xml:space="preserve">安全運転技能を伸ばすための教室講師謝礼 19,800円×6回 </t>
  </si>
  <si>
    <t xml:space="preserve">元気まんてん介護予防教室（ヨガ）謝礼 14,100円×12回 </t>
  </si>
  <si>
    <t xml:space="preserve">元気まんてん介護予防教室サポーター 4,200円×3人×52回 </t>
  </si>
  <si>
    <t xml:space="preserve">立野ヨガ教室講師謝礼 14,100円×月2回×12ヵ月 </t>
  </si>
  <si>
    <t xml:space="preserve">パドル体操教室謝礼 11,200円×7回 </t>
  </si>
  <si>
    <t xml:space="preserve">中新町パドル教室講師謝礼 11,200円×12ヵ月 </t>
  </si>
  <si>
    <t>介護予防フェスティバル講師謝礼</t>
  </si>
  <si>
    <t xml:space="preserve">各地区サロンサポーター謝礼 3,000円×400回 </t>
  </si>
  <si>
    <t xml:space="preserve">いきいきサロンサポーター謝礼 4,200円×月4回×12ヵ月 </t>
  </si>
  <si>
    <t xml:space="preserve">傾聴サポーター謝礼　 3,000円×2人×月2回×12ヵ月 </t>
  </si>
  <si>
    <t xml:space="preserve">傾聴サポーター移動研修 3,000円×年1回×20人 </t>
  </si>
  <si>
    <t>サロンサポーターフォローアップ研修講師謝礼</t>
  </si>
  <si>
    <t xml:space="preserve">介護予防フェスティバル参加者用記念品 550円×100人 </t>
  </si>
  <si>
    <t xml:space="preserve">地区サロン運動教室参加ポイント制度記念品　 550円×120人 </t>
  </si>
  <si>
    <t xml:space="preserve">介護予防教室活動交流会 2,100円×5人 </t>
  </si>
  <si>
    <t xml:space="preserve">75歳おめでとうセット配布事業 500円×180個 </t>
  </si>
  <si>
    <t xml:space="preserve">元気まんてん介護予防教室教材費 5,000円×12ヵ月 </t>
  </si>
  <si>
    <t>ひらめき運動教室教材費</t>
  </si>
  <si>
    <t>介護予防フェスティバル消耗品</t>
  </si>
  <si>
    <t xml:space="preserve">公用車（マイクロバス等）燃料費 45L×165円×2回 </t>
  </si>
  <si>
    <t>介護予防フェスティバル参加者食糧費　</t>
  </si>
  <si>
    <t>介護予防教室パンフレット印刷</t>
  </si>
  <si>
    <t xml:space="preserve">介護予防フェスティバル通知 84円×100通 </t>
  </si>
  <si>
    <t xml:space="preserve">介護予防教室通知 84円×500通 </t>
  </si>
  <si>
    <t>新聞折り込み代</t>
  </si>
  <si>
    <t xml:space="preserve">地区サロンサポーター損害保険 1,190円×80人 </t>
  </si>
  <si>
    <t>ひらめき運動教室保険料</t>
  </si>
  <si>
    <t xml:space="preserve">元気まんてん介護予防教室受付業務委託 1,000円×2人×52回 </t>
  </si>
  <si>
    <t xml:space="preserve">元気まんてん介護予防教室配食委託 600円×40人×52回 </t>
  </si>
  <si>
    <t>ひらめき運動教室事業委託</t>
  </si>
  <si>
    <t>スマイルサポーター養成講座事業委託</t>
  </si>
  <si>
    <t>高速道路使用料</t>
  </si>
  <si>
    <t>包括的支援事業・任意事業費</t>
    <phoneticPr fontId="21"/>
  </si>
  <si>
    <t>包括的支援事業・任意事業費</t>
  </si>
  <si>
    <t>包括的・継続的ケアマネジメント支援事業費</t>
    <phoneticPr fontId="21"/>
  </si>
  <si>
    <t>包括的・継続的ケアマネジメント支援事業費</t>
  </si>
  <si>
    <t xml:space="preserve">地域支援（包括的支 </t>
    <phoneticPr fontId="19"/>
  </si>
  <si>
    <t>援・任意）事業交付金</t>
    <phoneticPr fontId="19"/>
  </si>
  <si>
    <t>保険者機能強化</t>
    <phoneticPr fontId="19"/>
  </si>
  <si>
    <t>推進交付金</t>
    <phoneticPr fontId="19"/>
  </si>
  <si>
    <t>地域支援（包括的支援</t>
    <phoneticPr fontId="19"/>
  </si>
  <si>
    <t>・任意）事業県補助金</t>
    <phoneticPr fontId="19"/>
  </si>
  <si>
    <t>地域支援（包括的</t>
    <phoneticPr fontId="19"/>
  </si>
  <si>
    <t xml:space="preserve">包括支援業務　 3,122円×12h×12ヵ月 </t>
  </si>
  <si>
    <t>支援・任意）事業</t>
    <phoneticPr fontId="19"/>
  </si>
  <si>
    <t xml:space="preserve">　　　　　　　 2,845円×12h×12ヵ月 </t>
  </si>
  <si>
    <t xml:space="preserve">　　　　　　　 1,886円×6h×5ヵ月 </t>
  </si>
  <si>
    <t>職員給与費等一般</t>
    <phoneticPr fontId="19"/>
  </si>
  <si>
    <t xml:space="preserve">地域包括支援センター運営委員会報償 4,200円×9人×1回 </t>
  </si>
  <si>
    <t xml:space="preserve">認知症及び高齢者見守り事業謝礼 3,000円×32人 </t>
  </si>
  <si>
    <t>高齢者虐待予防ネットワーク委員会謝礼</t>
  </si>
  <si>
    <t xml:space="preserve"> （21,600円×1人＋4,200円×9人）×1回 </t>
  </si>
  <si>
    <t xml:space="preserve">ケアマネジャー研修会謝礼 30,600円×10回 </t>
  </si>
  <si>
    <t xml:space="preserve">ケアプラン点検謝礼 30,600円×4回 </t>
  </si>
  <si>
    <t xml:space="preserve">一人暮らし高齢者見守り事業 800円×240個 </t>
  </si>
  <si>
    <t xml:space="preserve">職員普通旅費 1,800円×5日×3人 </t>
  </si>
  <si>
    <t>地域包括支援センター職員</t>
  </si>
  <si>
    <t xml:space="preserve"> （（2,100円＋2,600円）×2日＋14,000円×2＋35,200円）×2人 </t>
  </si>
  <si>
    <t xml:space="preserve"> （（2,100円＋2,600円）×3日＋14,000円×2＋25,000円）×2人 </t>
  </si>
  <si>
    <t xml:space="preserve"> 図書代50,000円＋教材費50,000円＋用紙代16,000円 </t>
  </si>
  <si>
    <t xml:space="preserve">認知症支援に関する消耗品 5,000円×10回 </t>
  </si>
  <si>
    <t xml:space="preserve">独居高齢者・高齢者二人世帯高齢者関係消耗品 5,000円×10回 </t>
  </si>
  <si>
    <t>ケアマネジャー研修会講師弁当代・参加者お茶代</t>
  </si>
  <si>
    <t>ケアプラン点検講師弁当代</t>
  </si>
  <si>
    <t xml:space="preserve"> 切手代84円×200通×2回＋120円×90通 </t>
  </si>
  <si>
    <t xml:space="preserve">事業の案内通知 62円×600通 </t>
  </si>
  <si>
    <t xml:space="preserve">有線電話代NTT84-6021　 6,000円×12ヵ月 </t>
  </si>
  <si>
    <t xml:space="preserve">携帯電話代 13,000円×12ヵ月 </t>
  </si>
  <si>
    <t>成年後見業務委託</t>
  </si>
  <si>
    <t>研修の際駐車料等</t>
  </si>
  <si>
    <t xml:space="preserve">高速道路代 5,000円×5回 </t>
  </si>
  <si>
    <t>電算　使用許諾　包括支援業務</t>
  </si>
  <si>
    <t>介護用品展示用備品</t>
  </si>
  <si>
    <t>日本社会福祉士会費</t>
  </si>
  <si>
    <t xml:space="preserve">職員研修会 25,000円×3人×3回 </t>
  </si>
  <si>
    <t xml:space="preserve">宮城県ケアマネ協会会費 3,000円×2人 </t>
  </si>
  <si>
    <t>任意事業費</t>
    <phoneticPr fontId="21"/>
  </si>
  <si>
    <t>任意事業費</t>
  </si>
  <si>
    <t>食の自立支援事業</t>
    <phoneticPr fontId="19"/>
  </si>
  <si>
    <t>認知症ｻﾎﾟｰﾀｰｽﾃｯﾌﾟｱｯﾌﾟ講座講師謝礼</t>
  </si>
  <si>
    <t>負担金</t>
    <phoneticPr fontId="19"/>
  </si>
  <si>
    <t xml:space="preserve">認知症地域支援推進員介護者教室報償費 3,000円×4人×4回 </t>
  </si>
  <si>
    <t xml:space="preserve">認知症ｷｬﾗﾊﾞﾝﾒｲﾄｻﾎﾟｰﾀｰ養成講座謝礼 3,000円×3人×5回 </t>
  </si>
  <si>
    <t xml:space="preserve">認知症キャラバンメイト謝礼 3,000円×35人×2回 </t>
  </si>
  <si>
    <t>住宅改修・福祉用具貸与点検リハビリテーションスタッフ報償費</t>
  </si>
  <si>
    <t xml:space="preserve"> 3,000円×20件 </t>
  </si>
  <si>
    <t>県補助金</t>
    <phoneticPr fontId="19"/>
  </si>
  <si>
    <t xml:space="preserve">認知症キャラバンメイト記念品 550円×50人 </t>
  </si>
  <si>
    <t xml:space="preserve">介護者教室消耗品 5,000円×2回 </t>
  </si>
  <si>
    <t xml:space="preserve">認知症サポーター養成講座教材費 5,000円×5ヵ所 </t>
  </si>
  <si>
    <t xml:space="preserve">認知症キャラバンメイトユニフォーム代 2,000円×10人 </t>
  </si>
  <si>
    <t xml:space="preserve">成年後見申請印紙代 5,000円×5回 </t>
  </si>
  <si>
    <t xml:space="preserve">認知症キャラバンメイト育成研修の際 45L×165円×1回 </t>
  </si>
  <si>
    <t xml:space="preserve">介護者教室調理実習の際 5,000円×2回 </t>
  </si>
  <si>
    <t xml:space="preserve">紙おむつ支給事業　切手代 84円×30人×4回 </t>
  </si>
  <si>
    <t xml:space="preserve">介護給付費のお知らせ 500件×62円×4回 </t>
  </si>
  <si>
    <t xml:space="preserve">成年後見人制度手数料 年間 300,000円×5人 </t>
  </si>
  <si>
    <t>①紙おむつ支給事業　</t>
  </si>
  <si>
    <t xml:space="preserve">　町民税非課税世帯　要介護4,5 月5,000円×12ヵ月×18人 </t>
  </si>
  <si>
    <t xml:space="preserve">　町民税非課税世帯　要介護1,2,3　月 2,000円×12ヵ月×10人 </t>
  </si>
  <si>
    <t xml:space="preserve">　町民税課税世帯　要介護4,5　年 10,000円×19人 </t>
  </si>
  <si>
    <t>②配食サービス事業</t>
  </si>
  <si>
    <t xml:space="preserve">　 (600円×100食)＋(900円×4,200食) </t>
  </si>
  <si>
    <t xml:space="preserve">③介護給付費通知書作成料　 38円×529件×4回 </t>
  </si>
  <si>
    <t xml:space="preserve">④認知症高齢者見守り事業（ＱＲコード配布）委託 2,700円×10人 </t>
  </si>
  <si>
    <t>在宅医療・介護連携推進事業費</t>
    <phoneticPr fontId="21"/>
  </si>
  <si>
    <t>在宅医療・介護連携推進事業費</t>
  </si>
  <si>
    <t xml:space="preserve">医師謝礼 21,000円×3人 </t>
  </si>
  <si>
    <t>交付金</t>
    <phoneticPr fontId="19"/>
  </si>
  <si>
    <t>医療介護連携消耗品</t>
  </si>
  <si>
    <t>医師・講師弁当、参加者お茶代</t>
  </si>
  <si>
    <t>医療介護連携にかかるパンフレット等印刷代</t>
  </si>
  <si>
    <t>講師送迎タクシー代</t>
  </si>
  <si>
    <t>生活支援体制整備事業費</t>
    <phoneticPr fontId="21"/>
  </si>
  <si>
    <t>生活支援体制整備事業費</t>
  </si>
  <si>
    <t>生活支援コーディネーター研修会講師謝金</t>
  </si>
  <si>
    <t xml:space="preserve">生活支援コーディネーター謝金 3,000円×20人×3回 </t>
  </si>
  <si>
    <t>生活支援コーディネーター視察研修</t>
  </si>
  <si>
    <t xml:space="preserve">生活支援コーディネーター協議体設置謝金 3,000円×30人 </t>
  </si>
  <si>
    <t>生活支援関係消耗品</t>
  </si>
  <si>
    <t>生活支援コーディネーター研修会</t>
  </si>
  <si>
    <t>認知症総合支援事業費</t>
    <phoneticPr fontId="21"/>
  </si>
  <si>
    <t>認知症総合支援事業費</t>
  </si>
  <si>
    <t xml:space="preserve">認知症地域支援推進員報償費 3,000円×4人×5回 </t>
  </si>
  <si>
    <t xml:space="preserve">認知症支援相談員移動研修謝礼 3,000円×30人×1回 </t>
  </si>
  <si>
    <t xml:space="preserve">認知症カフェ認知症ｷｬﾗﾊﾞﾝﾒｲﾄ謝礼 3,000円×2人×50回 </t>
  </si>
  <si>
    <t>認知症初期支援チーム報償費</t>
  </si>
  <si>
    <t xml:space="preserve">もの忘れ相談(こころ病院医師）謝礼 22,350円×1回×12ヵ月 </t>
  </si>
  <si>
    <t xml:space="preserve">認知症初期支援(こころ病院医師）謝礼 22,350円×1回×12ヵ月 </t>
  </si>
  <si>
    <t>認知症初期支援チーム消耗品費</t>
  </si>
  <si>
    <t>認知症カフェ喫茶みかん消耗品</t>
  </si>
  <si>
    <t xml:space="preserve">認知症支援相談員移動研修の際 45L×165円×1回 </t>
  </si>
  <si>
    <t xml:space="preserve">認知症カフェ喫茶みかんサポーター研修会 3,000円×5回 </t>
  </si>
  <si>
    <t xml:space="preserve">携帯電話代等 17,000円×12ヵ月 </t>
  </si>
  <si>
    <t xml:space="preserve">認知症地域支援推進員連絡会会場使用料 2,000円×2回 </t>
  </si>
  <si>
    <t>認知症支援相談員研修会の際駐車料及び高速道路利用料</t>
  </si>
  <si>
    <t>認知症地域支援推進員初任者研修（2日間）</t>
  </si>
  <si>
    <t>地域ケア会議推進事業費</t>
    <phoneticPr fontId="21"/>
  </si>
  <si>
    <t>地域ケア会議推進事業費</t>
  </si>
  <si>
    <t xml:space="preserve">地域ケア会議謝礼 15,000円×2ヵ所×12ヵ月 </t>
  </si>
  <si>
    <t>自立支援型地域ケア会議用消耗品</t>
  </si>
  <si>
    <t xml:space="preserve">地域ケア会議の際　医師等弁当代 800円×3人×3回 </t>
  </si>
  <si>
    <t>地域ケア会議の際　お茶代</t>
  </si>
  <si>
    <t>防）事業一般会計</t>
    <phoneticPr fontId="19"/>
  </si>
  <si>
    <t>介護給付基金積立金</t>
  </si>
  <si>
    <t>償還金及び還付金</t>
    <phoneticPr fontId="21"/>
  </si>
  <si>
    <t>償還金及び還付金</t>
  </si>
  <si>
    <t>還付金</t>
    <phoneticPr fontId="21"/>
  </si>
  <si>
    <t>還付金</t>
  </si>
  <si>
    <t>介護保険料還付金（歳出還付）</t>
  </si>
  <si>
    <t>補助金等返還金（支払基金）</t>
  </si>
  <si>
    <t>介護保険特別会計（歳出）合計</t>
    <rPh sb="0" eb="2">
      <t>カイゴ</t>
    </rPh>
    <rPh sb="2" eb="4">
      <t>ホケン</t>
    </rPh>
    <rPh sb="4" eb="6">
      <t>トクベツ</t>
    </rPh>
    <rPh sb="6" eb="8">
      <t>カイケイ</t>
    </rPh>
    <rPh sb="9" eb="11">
      <t>サイシュツ</t>
    </rPh>
    <rPh sb="12" eb="14">
      <t>ゴウケイ</t>
    </rPh>
    <phoneticPr fontId="21"/>
  </si>
  <si>
    <t>国民健康保険特別会計（歳入）</t>
    <rPh sb="0" eb="2">
      <t>コクミン</t>
    </rPh>
    <rPh sb="2" eb="4">
      <t>ケンコウ</t>
    </rPh>
    <rPh sb="4" eb="6">
      <t>ホケン</t>
    </rPh>
    <rPh sb="6" eb="8">
      <t>トクベツ</t>
    </rPh>
    <rPh sb="8" eb="10">
      <t>カイケイ</t>
    </rPh>
    <rPh sb="11" eb="13">
      <t>サイニュウ</t>
    </rPh>
    <phoneticPr fontId="21"/>
  </si>
  <si>
    <t>国民健康保険税</t>
  </si>
  <si>
    <t>一般被保険者国民健康保険税</t>
  </si>
  <si>
    <t>保健福祉課</t>
    <phoneticPr fontId="19"/>
  </si>
  <si>
    <t>医療給付費分現年課税分</t>
  </si>
  <si>
    <t>医療給付費分現年課税分収入見込額</t>
  </si>
  <si>
    <t>R3.11月現在調定額×収納率×被保険者等減少見込（3年平均）</t>
  </si>
  <si>
    <t xml:space="preserve"> 127,801,511円×0.95×0.94 </t>
  </si>
  <si>
    <t>介護給付金現年課税分</t>
  </si>
  <si>
    <t>介護給付金現年課税分収入見込額</t>
  </si>
  <si>
    <t>R3.11月現在調定額×収納率×被保険者数等減少見込（3年平均）</t>
  </si>
  <si>
    <t xml:space="preserve"> 10,049,015円×0.95×0.94 </t>
  </si>
  <si>
    <t>後期高齢者支援金現年課税分</t>
  </si>
  <si>
    <t xml:space="preserve"> 49,850,974円×0.95×0.94 </t>
  </si>
  <si>
    <t>医療給付費滞納繰越分</t>
  </si>
  <si>
    <t>医療給付費滞納繰越分収入見込額</t>
  </si>
  <si>
    <t xml:space="preserve">R４年度滞繰見込額 31,104,274円×収納率県推計値0.17 </t>
  </si>
  <si>
    <t>介護納付金滞納繰越分</t>
  </si>
  <si>
    <t>介護納付金滞納繰越分収入見込額</t>
  </si>
  <si>
    <t xml:space="preserve">R４年度滞繰見込額 3,712,025円×収納率県推計値0.17 </t>
  </si>
  <si>
    <t>後期高齢者支援金滞納繰越分</t>
  </si>
  <si>
    <t xml:space="preserve">R４年度滞繰見込額 12,085,647円×収納率県推計値0.17 </t>
  </si>
  <si>
    <t>退職被保険者等国民健康保険税</t>
  </si>
  <si>
    <t>R４年度　退職被保険者見込なし</t>
  </si>
  <si>
    <t>R４年度滞繰見込なし</t>
  </si>
  <si>
    <t>一部負担金</t>
  </si>
  <si>
    <t>一般被保険者一部負担金</t>
  </si>
  <si>
    <t>一般被保険者医療</t>
    <phoneticPr fontId="19"/>
  </si>
  <si>
    <t>科目設定</t>
    <phoneticPr fontId="19"/>
  </si>
  <si>
    <t>給付費分</t>
    <phoneticPr fontId="19"/>
  </si>
  <si>
    <t>退職被保険者等一部負担金</t>
  </si>
  <si>
    <t>保健事業負担金</t>
  </si>
  <si>
    <t xml:space="preserve">40～64歳個人負担金対象者 180人×1,500円 </t>
  </si>
  <si>
    <t xml:space="preserve">65～74歳個人負担金対象者 450人×800円 </t>
  </si>
  <si>
    <t xml:space="preserve">後期高齢者医療広域連合負担金 600人×4,200円 </t>
  </si>
  <si>
    <t>R２実績額</t>
  </si>
  <si>
    <t>保険給付費等交付金</t>
  </si>
  <si>
    <t>一般被保険者療養</t>
    <phoneticPr fontId="19"/>
  </si>
  <si>
    <t>R４見込み</t>
  </si>
  <si>
    <t>給付費</t>
    <phoneticPr fontId="19"/>
  </si>
  <si>
    <t>一般被保険者</t>
  </si>
  <si>
    <t>退職被保険者等</t>
    <phoneticPr fontId="19"/>
  </si>
  <si>
    <t xml:space="preserve"> 療養給付費696,000,000円+療養費6,600,000円+高額126,000,000円 </t>
  </si>
  <si>
    <t>療養給付費</t>
    <phoneticPr fontId="19"/>
  </si>
  <si>
    <t>一般高額介護合算療養費</t>
  </si>
  <si>
    <t>一般被保険者療養費</t>
    <phoneticPr fontId="19"/>
  </si>
  <si>
    <t>退職被保険者　科目設定分</t>
  </si>
  <si>
    <t>療養費</t>
    <phoneticPr fontId="19"/>
  </si>
  <si>
    <t>一般被保険者高額</t>
    <phoneticPr fontId="19"/>
  </si>
  <si>
    <t>高額療養費</t>
    <phoneticPr fontId="19"/>
  </si>
  <si>
    <t>介護合算療養費</t>
    <phoneticPr fontId="19"/>
  </si>
  <si>
    <t>退職被保険者等高額</t>
    <phoneticPr fontId="19"/>
  </si>
  <si>
    <t>介護合算療養費　　</t>
    <phoneticPr fontId="19"/>
  </si>
  <si>
    <t>特別交付金</t>
  </si>
  <si>
    <t>特別調整交付金分（市町村分）</t>
  </si>
  <si>
    <t>11月時点見込額</t>
    <phoneticPr fontId="19"/>
  </si>
  <si>
    <t>一般被保険者</t>
    <phoneticPr fontId="19"/>
  </si>
  <si>
    <t>保険者努力支援制度に係る交付金　例年実績平均ベース</t>
    <phoneticPr fontId="19"/>
  </si>
  <si>
    <t>特定健康診査事業県費補助　R２実績ベース</t>
  </si>
  <si>
    <t>１１月時点見込額</t>
    <phoneticPr fontId="19"/>
  </si>
  <si>
    <t>財政安定化基金支出金</t>
  </si>
  <si>
    <t>科目設定（県基金交付）</t>
    <phoneticPr fontId="19"/>
  </si>
  <si>
    <t>国民健康保険財政調整基金利子</t>
  </si>
  <si>
    <t>国民健康保険財政調整基金繰入金</t>
  </si>
  <si>
    <t>他会計繰入金</t>
  </si>
  <si>
    <t>保険基盤安定繰入金（保険税軽減分）</t>
  </si>
  <si>
    <t>R３実績額ベース　</t>
  </si>
  <si>
    <t>一般被保険者後期</t>
    <phoneticPr fontId="19"/>
  </si>
  <si>
    <t>高齢者支援金等分</t>
    <phoneticPr fontId="19"/>
  </si>
  <si>
    <t>保険基盤安定繰入金（保険者支援分）</t>
  </si>
  <si>
    <t>R３実績額ベース</t>
  </si>
  <si>
    <t>職員給与費等一般会計繰入金</t>
  </si>
  <si>
    <t>運営協議会費人件費分繰入　</t>
    <phoneticPr fontId="19"/>
  </si>
  <si>
    <t>運営協議会委員日額報酬</t>
  </si>
  <si>
    <t>運営協議会委員費用弁償</t>
  </si>
  <si>
    <t>出産育児一時金一般会計繰入金</t>
  </si>
  <si>
    <t xml:space="preserve">R４出産育児一時金見込額採用　 6人×420,000円×2/3 </t>
  </si>
  <si>
    <t>財政安定化支援事業一般会計繰入金</t>
  </si>
  <si>
    <t>R3.11.24時点県算定見込額</t>
  </si>
  <si>
    <t>R３見込み</t>
  </si>
  <si>
    <t>（総務費１款＋保健事業費６款）</t>
  </si>
  <si>
    <t xml:space="preserve"> =-職員給与費一会繰入金-督促手数料-特定健診負担金</t>
    <phoneticPr fontId="19"/>
  </si>
  <si>
    <t xml:space="preserve"> =-特別交付金(特定健診県補助金)-特別交付金(保険者努力支援分)</t>
    <phoneticPr fontId="19"/>
  </si>
  <si>
    <t xml:space="preserve"> =-雑入</t>
    <phoneticPr fontId="19"/>
  </si>
  <si>
    <t xml:space="preserve"> （10,896＋16,348－170－111－3,150－3,700－4,000－1）×1000 </t>
  </si>
  <si>
    <t>未就学児均等割軽減分繰入金</t>
  </si>
  <si>
    <t>未就学児均等割2分の1軽減</t>
    <phoneticPr fontId="19"/>
  </si>
  <si>
    <t xml:space="preserve"> 40人×（医療分29,500円＋後期12,000円）×1/2 </t>
  </si>
  <si>
    <t>前年度純繰越金</t>
  </si>
  <si>
    <t>前年度繰越見込額</t>
    <phoneticPr fontId="19"/>
  </si>
  <si>
    <t>療養給付費交付金繰越金</t>
  </si>
  <si>
    <t>一般被保険者延滞金</t>
  </si>
  <si>
    <t>保険税延滞金</t>
  </si>
  <si>
    <t>例年実績の平均ベース</t>
    <phoneticPr fontId="19"/>
  </si>
  <si>
    <t>退職被保険者等延滞金</t>
  </si>
  <si>
    <t>一般被保険者第三者納付金</t>
  </si>
  <si>
    <t>退職被保険者等第三者納付金</t>
  </si>
  <si>
    <t>医療給付費分</t>
    <phoneticPr fontId="19"/>
  </si>
  <si>
    <t>一般被保険者返納金</t>
  </si>
  <si>
    <t>退職被保険者等返納金</t>
  </si>
  <si>
    <t>退職被保険者等後期</t>
    <phoneticPr fontId="19"/>
  </si>
  <si>
    <t xml:space="preserve">高齢者支援金等分 </t>
    <phoneticPr fontId="19"/>
  </si>
  <si>
    <t>国民健康保険特別会計（歳入）合計</t>
  </si>
  <si>
    <t>後期高齢者医療保険特別会計（歳入）</t>
    <rPh sb="0" eb="2">
      <t>コウキ</t>
    </rPh>
    <rPh sb="2" eb="5">
      <t>コウレイシャ</t>
    </rPh>
    <rPh sb="5" eb="7">
      <t>イリョウ</t>
    </rPh>
    <rPh sb="7" eb="9">
      <t>ホケン</t>
    </rPh>
    <rPh sb="9" eb="11">
      <t>トクベツ</t>
    </rPh>
    <rPh sb="11" eb="13">
      <t>カイケイ</t>
    </rPh>
    <rPh sb="14" eb="16">
      <t>サイニュウ</t>
    </rPh>
    <phoneticPr fontId="21"/>
  </si>
  <si>
    <t>後期高齢者医療保険料</t>
    <phoneticPr fontId="21"/>
  </si>
  <si>
    <t>特別徴収保険料</t>
    <phoneticPr fontId="21"/>
  </si>
  <si>
    <t>後期高齢者医療保険料</t>
  </si>
  <si>
    <t>特別徴収保険料</t>
  </si>
  <si>
    <t>現年度分保険料</t>
  </si>
  <si>
    <t>R3.11月調定額　43,182,400円</t>
    <phoneticPr fontId="19"/>
  </si>
  <si>
    <t>税率改正に伴う増額見込（R3.12.24連合会税率案を採用）</t>
  </si>
  <si>
    <t>普通徴収保険料</t>
    <phoneticPr fontId="21"/>
  </si>
  <si>
    <t>普通徴収保険料</t>
  </si>
  <si>
    <t>Ｒ3.11月調定額　16,413,300円×徴収率0.98</t>
  </si>
  <si>
    <t>税率改正による増額見込（R3.12.24連合会税率案を採用）</t>
  </si>
  <si>
    <t>滞納繰越分保険料</t>
  </si>
  <si>
    <t>Ｒ4見込み調定額　1,805,836円×目標収納率0.25</t>
  </si>
  <si>
    <t>例年実績平均ベース</t>
    <phoneticPr fontId="19"/>
  </si>
  <si>
    <t>他会計繰入金</t>
    <phoneticPr fontId="21"/>
  </si>
  <si>
    <t>　一般管理費－（繰越金＋利子＋雑入）</t>
    <phoneticPr fontId="19"/>
  </si>
  <si>
    <t>　　　2,752,000－（160,000＋1,000＋1,000）</t>
  </si>
  <si>
    <t>　徴収費－（督促＋延滞）</t>
  </si>
  <si>
    <t>　　352,000－（15,000＋1,000）</t>
  </si>
  <si>
    <t>　諸支出金</t>
  </si>
  <si>
    <t>保険基盤安定繰入金</t>
  </si>
  <si>
    <t>後期高齢者医療</t>
    <phoneticPr fontId="19"/>
  </si>
  <si>
    <t>R4.1.18県広域連合算定額採用　</t>
    <phoneticPr fontId="19"/>
  </si>
  <si>
    <t>広域連合納付金</t>
    <phoneticPr fontId="19"/>
  </si>
  <si>
    <t>例年実績ベース</t>
    <phoneticPr fontId="19"/>
  </si>
  <si>
    <t>延滞金、加算金及び過料</t>
    <phoneticPr fontId="21"/>
  </si>
  <si>
    <t>延滞金、加算金及び過料</t>
  </si>
  <si>
    <t>後期高齢者医療保険特別会計（歳入）合計</t>
    <rPh sb="0" eb="2">
      <t>コウキ</t>
    </rPh>
    <rPh sb="2" eb="5">
      <t>コウレイシャ</t>
    </rPh>
    <rPh sb="5" eb="7">
      <t>イリョウ</t>
    </rPh>
    <rPh sb="7" eb="9">
      <t>ホケン</t>
    </rPh>
    <rPh sb="9" eb="11">
      <t>トクベツ</t>
    </rPh>
    <rPh sb="11" eb="13">
      <t>カイケイ</t>
    </rPh>
    <rPh sb="14" eb="16">
      <t>サイニュウ</t>
    </rPh>
    <rPh sb="17" eb="19">
      <t>ゴウケイ</t>
    </rPh>
    <phoneticPr fontId="21"/>
  </si>
  <si>
    <t>介護保険特別会計（歳入）</t>
    <rPh sb="0" eb="2">
      <t>カイゴ</t>
    </rPh>
    <rPh sb="2" eb="4">
      <t>ホケン</t>
    </rPh>
    <rPh sb="4" eb="6">
      <t>トクベツ</t>
    </rPh>
    <rPh sb="6" eb="8">
      <t>カイケイ</t>
    </rPh>
    <rPh sb="9" eb="11">
      <t>サイニュウ</t>
    </rPh>
    <phoneticPr fontId="21"/>
  </si>
  <si>
    <t>介護保険料</t>
  </si>
  <si>
    <t>第１号被保険者保険料</t>
  </si>
  <si>
    <t>現年度分収入見込額</t>
  </si>
  <si>
    <t>第1号被保険者介護保険料　</t>
  </si>
  <si>
    <t xml:space="preserve">　R2調定見込額　 231,392,590円×収納見込率0.975 </t>
  </si>
  <si>
    <t>滞納繰越金収入見込額</t>
  </si>
  <si>
    <t xml:space="preserve">R2滞納繰調定見込額　 6,000,000円×収納見込率0.100 </t>
  </si>
  <si>
    <t>地域支援事業負担金</t>
  </si>
  <si>
    <t>介護予防事業費負担金</t>
  </si>
  <si>
    <t>食の自立支援事業負担金</t>
  </si>
  <si>
    <t xml:space="preserve">配食サービス負担金　 350件×300円×12ヵ月 </t>
  </si>
  <si>
    <t>ミニデイサービス事業負担金</t>
  </si>
  <si>
    <t xml:space="preserve">元気まんてん利用料 600円×900人 </t>
  </si>
  <si>
    <t>介護予防・生活支</t>
    <phoneticPr fontId="19"/>
  </si>
  <si>
    <t>援サービス事業費</t>
    <phoneticPr fontId="19"/>
  </si>
  <si>
    <t xml:space="preserve">介護予防・生活支援サービス事業負担金 1,000円×650人 </t>
  </si>
  <si>
    <t>一般介護予防事業費</t>
    <phoneticPr fontId="19"/>
  </si>
  <si>
    <t>介護給付費負担金</t>
  </si>
  <si>
    <t>居宅介護サービス</t>
    <phoneticPr fontId="19"/>
  </si>
  <si>
    <t xml:space="preserve">介護給付費負担金（その他分） 570,761,000円×0.20 </t>
  </si>
  <si>
    <t xml:space="preserve">介護給付費負担金（施設等分） 516,262,000円×0.15 </t>
  </si>
  <si>
    <t>地域密着型介護</t>
    <phoneticPr fontId="19"/>
  </si>
  <si>
    <t>サービス給付費</t>
    <phoneticPr fontId="19"/>
  </si>
  <si>
    <t>施設介護サービス</t>
    <phoneticPr fontId="19"/>
  </si>
  <si>
    <t>居宅介護福祉用具</t>
    <phoneticPr fontId="19"/>
  </si>
  <si>
    <t>購入費</t>
    <phoneticPr fontId="19"/>
  </si>
  <si>
    <t>居宅介護住宅改修費</t>
    <phoneticPr fontId="19"/>
  </si>
  <si>
    <t>計画給付費</t>
    <phoneticPr fontId="19"/>
  </si>
  <si>
    <t>介護予防サービス</t>
    <phoneticPr fontId="19"/>
  </si>
  <si>
    <t>地域密着型介護予</t>
    <phoneticPr fontId="19"/>
  </si>
  <si>
    <t>防サービス給付費</t>
    <phoneticPr fontId="19"/>
  </si>
  <si>
    <t>介護予防福祉用具</t>
    <phoneticPr fontId="19"/>
  </si>
  <si>
    <t>介護予防住宅改修費</t>
    <phoneticPr fontId="19"/>
  </si>
  <si>
    <t>高額介護サービス費</t>
    <phoneticPr fontId="19"/>
  </si>
  <si>
    <t>高額介護予防サー</t>
    <phoneticPr fontId="19"/>
  </si>
  <si>
    <t>ビス費</t>
    <phoneticPr fontId="19"/>
  </si>
  <si>
    <t>高額医療合算介護</t>
    <phoneticPr fontId="19"/>
  </si>
  <si>
    <t>サービス費</t>
    <phoneticPr fontId="19"/>
  </si>
  <si>
    <t>予防サービス費</t>
    <phoneticPr fontId="19"/>
  </si>
  <si>
    <t>特定入所者介護</t>
    <phoneticPr fontId="19"/>
  </si>
  <si>
    <t>調整交付金</t>
  </si>
  <si>
    <t>　1,135,354千円(R3標準給付費見込)×5.47%(交付率)</t>
  </si>
  <si>
    <t>特定入所者介護予</t>
    <phoneticPr fontId="19"/>
  </si>
  <si>
    <t>防サービス費</t>
    <phoneticPr fontId="19"/>
  </si>
  <si>
    <t>地域支援（介護予防）事業交付金</t>
  </si>
  <si>
    <t>地域支援事業（介護予防・日常生活支援総合事業）交付金</t>
  </si>
  <si>
    <t>12,605,000円×0.20</t>
  </si>
  <si>
    <t>地域支援（包括的支援・任意）事業交付金</t>
  </si>
  <si>
    <t>包括的・継続的ケアマ</t>
    <phoneticPr fontId="19"/>
  </si>
  <si>
    <t>地域支援事業（包括的支援･任意事業）交付金</t>
  </si>
  <si>
    <t>ネジメント支援事業費</t>
    <phoneticPr fontId="19"/>
  </si>
  <si>
    <t xml:space="preserve"> 22,582,000円×0.385 </t>
  </si>
  <si>
    <t>在宅医療・介護</t>
    <phoneticPr fontId="19"/>
  </si>
  <si>
    <t>連携推進事業費</t>
    <phoneticPr fontId="19"/>
  </si>
  <si>
    <t>生活支援体制</t>
    <phoneticPr fontId="19"/>
  </si>
  <si>
    <t>整備事業費</t>
    <phoneticPr fontId="19"/>
  </si>
  <si>
    <t>認知症総合支援</t>
    <phoneticPr fontId="19"/>
  </si>
  <si>
    <t>事業費</t>
    <phoneticPr fontId="19"/>
  </si>
  <si>
    <t>地域ケア会議推進</t>
    <phoneticPr fontId="19"/>
  </si>
  <si>
    <t>保険者機能強化推進交付金</t>
  </si>
  <si>
    <t>R2交付見込み額に国概算要求額による増加率考慮</t>
  </si>
  <si>
    <t>支払基金交付金</t>
  </si>
  <si>
    <t>介護給付費交付金</t>
  </si>
  <si>
    <t xml:space="preserve"> 1,087,023,000円×0.27 </t>
  </si>
  <si>
    <t>地域支援（介護予防）事業支援交付金</t>
  </si>
  <si>
    <t>12,605,000円×0.27</t>
  </si>
  <si>
    <t xml:space="preserve">介護給付費負担金（その他分） 570,761,000円×0.125 </t>
  </si>
  <si>
    <t xml:space="preserve">介護給付費負担金（施設等分） 516,262,000円×0.175 </t>
  </si>
  <si>
    <t>地域支援（介護予防）事業補助金</t>
  </si>
  <si>
    <t>地域支援（介護予防）事業県補助金</t>
  </si>
  <si>
    <t>12,605,000円×0.125</t>
  </si>
  <si>
    <t>地域支援（包括的支援・任意）事業県補助金</t>
  </si>
  <si>
    <t>地域支援事業（包括的支援・任意事業）交付金</t>
  </si>
  <si>
    <t>補助対象分22,582,000円×0.1925</t>
  </si>
  <si>
    <t>在宅医療・介護連</t>
    <phoneticPr fontId="19"/>
  </si>
  <si>
    <t>携推進事業費</t>
    <phoneticPr fontId="19"/>
  </si>
  <si>
    <t>生活支援体制整備</t>
    <phoneticPr fontId="19"/>
  </si>
  <si>
    <t>介護保険給付費基金繰入金</t>
  </si>
  <si>
    <t>財源不足調整措置</t>
  </si>
  <si>
    <t>介護給付費繰入金</t>
  </si>
  <si>
    <t>介護給付費一般会計繰入金</t>
  </si>
  <si>
    <t xml:space="preserve">介護給付費見込額 1,087,023,000円×0.125 </t>
  </si>
  <si>
    <t>地域支援（介護予防）事業繰入金</t>
  </si>
  <si>
    <t>地域支援（介護予防）事業一般会計繰入金</t>
  </si>
  <si>
    <t>補助対象分12,605,000円×0.125</t>
  </si>
  <si>
    <t>地域支援（包括的支援・任意）事業繰入金</t>
  </si>
  <si>
    <t>地域支援（包括的支援・任意）事業一般会計繰入金</t>
  </si>
  <si>
    <t>認知症総合支援事</t>
    <phoneticPr fontId="19"/>
  </si>
  <si>
    <t>業費</t>
    <phoneticPr fontId="19"/>
  </si>
  <si>
    <t>職員給与費等繰入金</t>
  </si>
  <si>
    <t>地域包括支援センター職員人件費に係る一般会計事業分</t>
  </si>
  <si>
    <t>事務費繰入金　算定　事務費総額－事務費分特定財源</t>
  </si>
  <si>
    <t>保険料軽減強化繰入金</t>
  </si>
  <si>
    <t>保険料軽減強化一般会計繰入金</t>
  </si>
  <si>
    <t>介護保険料軽減負担繰入金</t>
  </si>
  <si>
    <t>延滞金及び過料</t>
  </si>
  <si>
    <t>第１号被保険者延滞金</t>
  </si>
  <si>
    <t>介護保険特別会計（歳入）合計</t>
    <rPh sb="0" eb="2">
      <t>カイゴ</t>
    </rPh>
    <rPh sb="2" eb="4">
      <t>ホケン</t>
    </rPh>
    <rPh sb="4" eb="6">
      <t>トクベツ</t>
    </rPh>
    <rPh sb="6" eb="8">
      <t>カイケイ</t>
    </rPh>
    <rPh sb="9" eb="11">
      <t>サイニュウ</t>
    </rPh>
    <rPh sb="12" eb="14">
      <t>ゴウケイ</t>
    </rPh>
    <phoneticPr fontId="21"/>
  </si>
  <si>
    <t>R2年度決算額2,834,703円　過去3年間の決算額合計平均</t>
    <rPh sb="29" eb="31">
      <t>ヘイキン</t>
    </rPh>
    <phoneticPr fontId="19"/>
  </si>
  <si>
    <t xml:space="preserve">　 90,000円×6台 </t>
    <phoneticPr fontId="19"/>
  </si>
  <si>
    <t xml:space="preserve">給与 150,600円×12ヵ月 </t>
    <phoneticPr fontId="27"/>
  </si>
  <si>
    <t>令和４年度は繰出し基準に該当しない。（令和３年基準に基づく）</t>
    <rPh sb="19" eb="21">
      <t>レイワ</t>
    </rPh>
    <rPh sb="22" eb="23">
      <t>ネン</t>
    </rPh>
    <rPh sb="23" eb="25">
      <t>キジュン</t>
    </rPh>
    <rPh sb="26" eb="27">
      <t>モト</t>
    </rPh>
    <phoneticPr fontId="27"/>
  </si>
  <si>
    <t>相馬港建設促進期成同盟会負担金</t>
    <rPh sb="12" eb="15">
      <t>フタンキン</t>
    </rPh>
    <phoneticPr fontId="27"/>
  </si>
  <si>
    <t>　　合　計　　183,294千円（繰出限度額）</t>
    <phoneticPr fontId="27"/>
  </si>
  <si>
    <t>山村開発センター等整備事業債</t>
    <phoneticPr fontId="19"/>
  </si>
  <si>
    <t>各種イベント事業に係る参加記念品類</t>
    <phoneticPr fontId="27"/>
  </si>
  <si>
    <t xml:space="preserve"> 公共施設等整備基金利子見込額2,000円＋基金調整分1,314,000円 </t>
    <phoneticPr fontId="27"/>
  </si>
  <si>
    <t>　　　パネル・人形梱包運搬作業</t>
    <rPh sb="7" eb="9">
      <t>ニンギョウ</t>
    </rPh>
    <rPh sb="9" eb="11">
      <t>コンポウ</t>
    </rPh>
    <rPh sb="11" eb="13">
      <t>ウンパン</t>
    </rPh>
    <rPh sb="13" eb="15">
      <t>サギョウ</t>
    </rPh>
    <phoneticPr fontId="27"/>
  </si>
  <si>
    <t>歳出査定予算：5,292,000千円－歳入査定予算：5,059,635千円</t>
    <phoneticPr fontId="19"/>
  </si>
  <si>
    <t>ワクチン接種費用（R4.4月以降接種者見込み3,600人）</t>
    <phoneticPr fontId="27"/>
  </si>
  <si>
    <t>農林系放射性物質汚染廃棄物処理事業</t>
    <phoneticPr fontId="27"/>
  </si>
  <si>
    <t>清水河原用水路（県単）水路改修工事測量設計業務</t>
    <phoneticPr fontId="27"/>
  </si>
  <si>
    <t>青根温泉地区林地崩壊防止対策測量設計業務</t>
    <phoneticPr fontId="27"/>
  </si>
  <si>
    <t>　ナイター設備更新事業　　事業費:32,811千円</t>
    <phoneticPr fontId="19"/>
  </si>
  <si>
    <t>　事業費計　89,608千円×充当率100％</t>
    <phoneticPr fontId="19"/>
  </si>
  <si>
    <t>　町道野上町裏線道路舗装補修工事　L=900m</t>
    <phoneticPr fontId="27"/>
  </si>
  <si>
    <t>町道前川・枇杷落線舗装補修工事　L=350m、W=7.00m</t>
    <phoneticPr fontId="27"/>
  </si>
  <si>
    <t>小学校3校昇降口等防犯カメラ設置工事</t>
    <phoneticPr fontId="27"/>
  </si>
  <si>
    <t>富岡小学校体育館屋根改修工事</t>
    <phoneticPr fontId="27"/>
  </si>
  <si>
    <t>川崎中学校受電設備更新工事（第２キュービクル）</t>
    <phoneticPr fontId="27"/>
  </si>
  <si>
    <t>新型コロナウイルス感染症対応地方創生臨時交付金</t>
    <phoneticPr fontId="19"/>
  </si>
  <si>
    <t>農業競争力強化基盤整備事業に伴う</t>
    <phoneticPr fontId="19"/>
  </si>
  <si>
    <t>文化財発掘調査委託金</t>
    <phoneticPr fontId="19"/>
  </si>
  <si>
    <t>農林系放射性物質汚染廃棄物処理事業</t>
    <phoneticPr fontId="27"/>
  </si>
  <si>
    <t>事業継続支援金支給事業　10万円×300事業者</t>
    <phoneticPr fontId="27"/>
  </si>
  <si>
    <t>◆地方創生臨時交付金対象事業</t>
    <phoneticPr fontId="27"/>
  </si>
  <si>
    <t>宿泊クーポン発行事業</t>
    <phoneticPr fontId="27"/>
  </si>
  <si>
    <t>　１枚5,000円×1,600枚＝8,000,000円</t>
    <phoneticPr fontId="27"/>
  </si>
  <si>
    <t>商品券配布事業</t>
    <phoneticPr fontId="27"/>
  </si>
  <si>
    <t>　１セット7,000円×8,500人＝59,500,000円</t>
    <phoneticPr fontId="27"/>
  </si>
  <si>
    <t>　町道支倉・村田線高橋橋橋梁補修工事</t>
    <phoneticPr fontId="27"/>
  </si>
  <si>
    <t>　町道荒町・前川線本城橋橋梁補修工事</t>
    <phoneticPr fontId="27"/>
  </si>
  <si>
    <t>中原住宅建築工事</t>
    <phoneticPr fontId="27"/>
  </si>
  <si>
    <t xml:space="preserve">　1棟2世帯型　 1棟×48,400,000円 </t>
    <phoneticPr fontId="27"/>
  </si>
  <si>
    <t>新型コロナウィルス感染症対応地方創生臨時交付金</t>
    <phoneticPr fontId="19"/>
  </si>
  <si>
    <t>放射性物質汚染廃棄物処理事業費補助金</t>
    <phoneticPr fontId="19"/>
  </si>
  <si>
    <t xml:space="preserve">　 発掘調査経費9,969千円×92.5％ </t>
    <phoneticPr fontId="19"/>
  </si>
  <si>
    <t>サン・ファン館常設展示室展示品搬送費</t>
    <rPh sb="6" eb="7">
      <t>カン</t>
    </rPh>
    <rPh sb="7" eb="9">
      <t>ジョウセツ</t>
    </rPh>
    <rPh sb="9" eb="12">
      <t>テンジシツ</t>
    </rPh>
    <rPh sb="12" eb="15">
      <t>テンジヒン</t>
    </rPh>
    <rPh sb="15" eb="17">
      <t>ハンソウ</t>
    </rPh>
    <rPh sb="17" eb="18">
      <t>ヒ</t>
    </rPh>
    <phoneticPr fontId="27"/>
  </si>
  <si>
    <t>（コンプライアンス・情報セキュリティ研修）</t>
    <rPh sb="10" eb="12">
      <t>ジョウホウ</t>
    </rPh>
    <rPh sb="18" eb="20">
      <t>ケンシュウ</t>
    </rPh>
    <phoneticPr fontId="27"/>
  </si>
  <si>
    <t>川崎町商工会運営事業補助金</t>
    <phoneticPr fontId="27"/>
  </si>
  <si>
    <t>1日平均  45人×365日≒16,500人</t>
    <phoneticPr fontId="21"/>
  </si>
  <si>
    <t>1日平均 132人×243日≒32,100人</t>
    <rPh sb="1" eb="2">
      <t>ヒ</t>
    </rPh>
    <rPh sb="2" eb="4">
      <t>ヘイキン</t>
    </rPh>
    <rPh sb="8" eb="9">
      <t>ジン</t>
    </rPh>
    <rPh sb="13" eb="14">
      <t>ヒ</t>
    </rPh>
    <rPh sb="21" eb="22">
      <t>ジン</t>
    </rPh>
    <phoneticPr fontId="21"/>
  </si>
  <si>
    <t>（病床数58×交付税単価1,706千円+30,810千円）÷0.8</t>
    <rPh sb="17" eb="18">
      <t>セン</t>
    </rPh>
    <rPh sb="26" eb="28">
      <t>センエン</t>
    </rPh>
    <phoneticPr fontId="19"/>
  </si>
  <si>
    <t xml:space="preserve">      長期前受金戻入（R3までの国保調整交付金等補助金の収益化加算）　</t>
    <rPh sb="19" eb="21">
      <t>コクホ</t>
    </rPh>
    <rPh sb="21" eb="23">
      <t>チョウセイ</t>
    </rPh>
    <rPh sb="23" eb="26">
      <t>コウフキン</t>
    </rPh>
    <rPh sb="26" eb="27">
      <t>トウ</t>
    </rPh>
    <rPh sb="27" eb="30">
      <t>ホジョキン</t>
    </rPh>
    <rPh sb="31" eb="34">
      <t>シュウエキカ</t>
    </rPh>
    <rPh sb="34" eb="36">
      <t>カサン</t>
    </rPh>
    <phoneticPr fontId="19"/>
  </si>
  <si>
    <t>　　　企業債対象購入見込価格　19,950千円-補助金見込額2,750千円=17,200千円</t>
    <rPh sb="3" eb="5">
      <t>キギョウ</t>
    </rPh>
    <rPh sb="5" eb="6">
      <t>サイ</t>
    </rPh>
    <rPh sb="6" eb="8">
      <t>タイショウ</t>
    </rPh>
    <rPh sb="8" eb="10">
      <t>コウニュウ</t>
    </rPh>
    <rPh sb="10" eb="12">
      <t>ミコミ</t>
    </rPh>
    <rPh sb="12" eb="14">
      <t>カカク</t>
    </rPh>
    <rPh sb="21" eb="22">
      <t>セン</t>
    </rPh>
    <rPh sb="22" eb="23">
      <t>エン</t>
    </rPh>
    <rPh sb="24" eb="27">
      <t>ホジョキン</t>
    </rPh>
    <rPh sb="27" eb="29">
      <t>ミコミ</t>
    </rPh>
    <rPh sb="29" eb="30">
      <t>ガク</t>
    </rPh>
    <rPh sb="35" eb="37">
      <t>センエン</t>
    </rPh>
    <rPh sb="44" eb="46">
      <t>センエン</t>
    </rPh>
    <phoneticPr fontId="19"/>
  </si>
  <si>
    <t xml:space="preserve">       医療ガス設備酸素供給設備更新工事</t>
    <rPh sb="7" eb="9">
      <t>イリョウ</t>
    </rPh>
    <rPh sb="11" eb="13">
      <t>セツビ</t>
    </rPh>
    <rPh sb="13" eb="15">
      <t>サンソ</t>
    </rPh>
    <rPh sb="15" eb="17">
      <t>キョウキュウ</t>
    </rPh>
    <rPh sb="17" eb="19">
      <t>セツビ</t>
    </rPh>
    <rPh sb="19" eb="21">
      <t>コウシン</t>
    </rPh>
    <rPh sb="21" eb="23">
      <t>コウジ</t>
    </rPh>
    <phoneticPr fontId="19"/>
  </si>
  <si>
    <t xml:space="preserve">      病棟電動ベッド１０台</t>
    <rPh sb="6" eb="8">
      <t>ビョウトウ</t>
    </rPh>
    <rPh sb="8" eb="10">
      <t>デンドウ</t>
    </rPh>
    <rPh sb="15" eb="16">
      <t>ダイ</t>
    </rPh>
    <phoneticPr fontId="19"/>
  </si>
  <si>
    <t xml:space="preserve">      輸液ポンプ、輸注ポンプ４台</t>
    <rPh sb="6" eb="8">
      <t>ユエキ</t>
    </rPh>
    <rPh sb="12" eb="14">
      <t>ユチュウ</t>
    </rPh>
    <rPh sb="18" eb="19">
      <t>ダイ</t>
    </rPh>
    <phoneticPr fontId="19"/>
  </si>
  <si>
    <t xml:space="preserve"> +R2災害復旧事業債（農林）1,900千円（４年償還・利率0.7％)</t>
    <phoneticPr fontId="27"/>
  </si>
  <si>
    <t>R2災害復旧事業債1,900千円</t>
    <phoneticPr fontId="27"/>
  </si>
  <si>
    <t>新型コロナウイルスワクチン接種体制確保</t>
    <phoneticPr fontId="19"/>
  </si>
  <si>
    <t>事業費国庫補助金</t>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</si>
</sst>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 &quot;#,##0"/>
    <numFmt numFmtId="177" formatCode="0_);[Red]\(0\)"/>
    <numFmt numFmtId="178" formatCode="#,##0;&quot;△ &quot;#,##0"/>
    <numFmt numFmtId="179" formatCode="#,##0&quot;円&quot;"/>
    <numFmt numFmtId="180" formatCode="#,##0_ ;[Red]\-#,##0\ "/>
    <numFmt numFmtId="181" formatCode="#,##0_ "/>
  </numFmts>
  <fonts count="76" x14ac:knownFonts="1">
    <font>
      <sz val="12"/>
      <color theme="1"/>
      <name val="ＭＳ 明朝"/>
      <family val="2"/>
      <charset val="128"/>
    </font>
    <font>
      <sz val="12"/>
      <color theme="1"/>
      <name val="ＭＳ 明朝"/>
      <family val="2"/>
      <charset val="128"/>
    </font>
    <font>
      <sz val="18"/>
      <color theme="3"/>
      <name val="ＭＳ Ｐゴシック"/>
      <family val="2"/>
      <charset val="128"/>
      <scheme val="maj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sz val="12"/>
      <color rgb="FFFF0000"/>
      <name val="ＭＳ 明朝"/>
      <family val="2"/>
      <charset val="128"/>
    </font>
    <font>
      <i/>
      <sz val="12"/>
      <color rgb="FF7F7F7F"/>
      <name val="ＭＳ 明朝"/>
      <family val="2"/>
      <charset val="128"/>
    </font>
    <font>
      <b/>
      <sz val="12"/>
      <color theme="1"/>
      <name val="ＭＳ 明朝"/>
      <family val="2"/>
      <charset val="128"/>
    </font>
    <font>
      <sz val="12"/>
      <color theme="0"/>
      <name val="ＭＳ 明朝"/>
      <family val="2"/>
      <charset val="128"/>
    </font>
    <font>
      <sz val="12"/>
      <color theme="1"/>
      <name val="ＭＳ 明朝"/>
      <family val="1"/>
      <charset val="128"/>
    </font>
    <font>
      <sz val="6"/>
      <name val="ＭＳ 明朝"/>
      <family val="2"/>
      <charset val="128"/>
    </font>
    <font>
      <sz val="14"/>
      <name val="HGS創英角ｺﾞｼｯｸUB"/>
      <family val="3"/>
      <charset val="128"/>
    </font>
    <font>
      <sz val="6"/>
      <name val="ＭＳ Ｐゴシック"/>
      <family val="3"/>
      <charset val="128"/>
    </font>
    <font>
      <sz val="12"/>
      <color indexed="8"/>
      <name val="ＭＳ Ｐゴシック"/>
      <family val="3"/>
      <charset val="128"/>
      <scheme val="major"/>
    </font>
    <font>
      <sz val="12"/>
      <color indexed="13"/>
      <name val="ＭＳ Ｐゴシック"/>
      <family val="3"/>
      <charset val="128"/>
      <scheme val="major"/>
    </font>
    <font>
      <sz val="12"/>
      <name val="ＭＳ Ｐゴシック"/>
      <family val="3"/>
      <charset val="128"/>
      <scheme val="major"/>
    </font>
    <font>
      <sz val="12"/>
      <name val="ＭＳ Ｐゴシック"/>
      <family val="3"/>
      <charset val="128"/>
      <scheme val="minor"/>
    </font>
    <font>
      <sz val="12"/>
      <color indexed="9"/>
      <name val="ＭＳ Ｐゴシック"/>
      <family val="3"/>
      <charset val="128"/>
      <scheme val="major"/>
    </font>
    <font>
      <sz val="6"/>
      <name val="ＭＳ Ｐゴシック"/>
      <family val="2"/>
      <charset val="128"/>
    </font>
    <font>
      <sz val="12"/>
      <color theme="1"/>
      <name val="ＭＳ Ｐゴシック"/>
      <family val="2"/>
      <charset val="128"/>
    </font>
    <font>
      <sz val="12"/>
      <color theme="0"/>
      <name val="ＭＳ Ｐゴシック"/>
      <family val="2"/>
      <charset val="128"/>
    </font>
    <font>
      <sz val="12"/>
      <color indexed="10"/>
      <name val="ＭＳ Ｐゴシック"/>
      <family val="3"/>
      <charset val="128"/>
      <scheme val="major"/>
    </font>
    <font>
      <sz val="12"/>
      <color theme="1"/>
      <name val="ＭＳ Ｐゴシック"/>
      <family val="3"/>
      <charset val="128"/>
      <scheme val="major"/>
    </font>
    <font>
      <sz val="12"/>
      <color theme="0"/>
      <name val="ＭＳ Ｐゴシック"/>
      <family val="3"/>
      <charset val="128"/>
      <scheme val="major"/>
    </font>
    <font>
      <sz val="14"/>
      <color indexed="8"/>
      <name val="HGS創英角ｺﾞｼｯｸUB"/>
      <family val="3"/>
      <charset val="128"/>
    </font>
    <font>
      <sz val="12"/>
      <name val="HGS創英角ｺﾞｼｯｸUB"/>
      <family val="3"/>
      <charset val="128"/>
    </font>
    <font>
      <sz val="12"/>
      <color indexed="8"/>
      <name val="HGS創英角ｺﾞｼｯｸUB"/>
      <family val="3"/>
      <charset val="128"/>
    </font>
    <font>
      <sz val="12"/>
      <color indexed="8"/>
      <name val="ＭＳ Ｐゴシック"/>
      <family val="3"/>
      <charset val="128"/>
    </font>
    <font>
      <sz val="12"/>
      <name val="ＭＳ Ｐゴシック"/>
      <family val="3"/>
      <charset val="128"/>
    </font>
    <font>
      <sz val="12"/>
      <color indexed="8"/>
      <name val="ＭＳ Ｐゴシック"/>
      <family val="3"/>
      <charset val="128"/>
      <scheme val="minor"/>
    </font>
    <font>
      <sz val="12"/>
      <color theme="1"/>
      <name val="ＭＳ Ｐゴシック"/>
      <family val="3"/>
      <charset val="128"/>
      <scheme val="minor"/>
    </font>
    <font>
      <sz val="12"/>
      <color indexed="9"/>
      <name val="ＭＳ Ｐゴシック"/>
      <family val="3"/>
      <charset val="128"/>
      <scheme val="minor"/>
    </font>
    <font>
      <sz val="12"/>
      <color theme="0"/>
      <name val="ＭＳ Ｐゴシック"/>
      <family val="3"/>
      <charset val="128"/>
      <scheme val="minor"/>
    </font>
    <font>
      <sz val="6"/>
      <name val="ＭＳ 明朝"/>
      <family val="1"/>
      <charset val="128"/>
    </font>
    <font>
      <sz val="10"/>
      <color indexed="8"/>
      <name val="ＭＳ Ｐゴシック"/>
      <family val="3"/>
      <charset val="128"/>
      <scheme val="major"/>
    </font>
    <font>
      <sz val="11"/>
      <color theme="1"/>
      <name val="ＭＳ Ｐゴシック"/>
      <family val="2"/>
      <charset val="128"/>
    </font>
    <font>
      <sz val="12"/>
      <name val="ＭＳ Ｐゴシック"/>
      <family val="2"/>
      <charset val="128"/>
    </font>
    <font>
      <sz val="12"/>
      <color theme="0"/>
      <name val="ＭＳ Ｐゴシック"/>
      <family val="3"/>
      <charset val="128"/>
    </font>
    <font>
      <sz val="12"/>
      <color theme="1"/>
      <name val="ＭＳ Ｐゴシック"/>
      <family val="2"/>
      <charset val="128"/>
      <scheme val="minor"/>
    </font>
    <font>
      <sz val="11"/>
      <color theme="0"/>
      <name val="ＭＳ Ｐゴシック"/>
      <family val="3"/>
      <charset val="128"/>
      <scheme val="major"/>
    </font>
    <font>
      <sz val="11"/>
      <color indexed="8"/>
      <name val="ＭＳ Ｐゴシック"/>
      <family val="3"/>
      <charset val="128"/>
      <scheme val="minor"/>
    </font>
    <font>
      <sz val="11"/>
      <name val="ＭＳ Ｐゴシック"/>
      <family val="3"/>
      <charset val="128"/>
    </font>
    <font>
      <b/>
      <sz val="18"/>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b/>
      <sz val="8"/>
      <color indexed="81"/>
      <name val="ＭＳ Ｐゴシック"/>
      <family val="3"/>
      <charset val="128"/>
    </font>
    <font>
      <b/>
      <sz val="9"/>
      <color indexed="8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6"/>
      <name val="HGS創英角ｺﾞｼｯｸUB"/>
      <family val="3"/>
      <charset val="128"/>
    </font>
    <font>
      <sz val="10"/>
      <color rgb="FFFF0000"/>
      <name val="ＭＳ Ｐゴシック"/>
      <family val="3"/>
      <charset val="128"/>
    </font>
    <font>
      <sz val="11"/>
      <color rgb="FFFF0000"/>
      <name val="ＭＳ Ｐゴシック"/>
      <family val="3"/>
      <charset val="128"/>
    </font>
    <font>
      <sz val="11"/>
      <color theme="1"/>
      <name val="ＭＳ Ｐゴシック"/>
      <family val="3"/>
      <charset val="128"/>
    </font>
    <font>
      <b/>
      <sz val="14"/>
      <color rgb="FFFF0000"/>
      <name val="ＭＳ Ｐゴシック"/>
      <family val="3"/>
      <charset val="128"/>
    </font>
    <font>
      <sz val="11"/>
      <name val="HGS創英角ｺﾞｼｯｸUB"/>
      <family val="3"/>
      <charset val="128"/>
    </font>
    <font>
      <sz val="14"/>
      <name val="ＭＳ Ｐゴシック"/>
      <family val="3"/>
      <charset val="128"/>
    </font>
    <font>
      <strike/>
      <sz val="11"/>
      <name val="ＭＳ Ｐゴシック"/>
      <family val="3"/>
      <charset val="128"/>
    </font>
    <font>
      <b/>
      <sz val="12"/>
      <color indexed="8"/>
      <name val="ＭＳ Ｐゴシック"/>
      <family val="3"/>
      <charset val="128"/>
    </font>
    <font>
      <sz val="12"/>
      <color theme="1"/>
      <name val="ＭＳ Ｐゴシック"/>
      <family val="3"/>
      <charset val="128"/>
    </font>
    <font>
      <sz val="11"/>
      <name val="ＭＳ Ｐゴシック"/>
      <family val="3"/>
      <charset val="128"/>
      <scheme val="major"/>
    </font>
    <font>
      <sz val="12"/>
      <color indexed="9"/>
      <name val="ＭＳ Ｐゴシック"/>
      <family val="3"/>
      <charset val="128"/>
    </font>
    <font>
      <sz val="11"/>
      <color theme="0"/>
      <name val="ＭＳ Ｐゴシック"/>
      <family val="3"/>
      <charset val="128"/>
    </font>
    <font>
      <sz val="12"/>
      <color indexed="13"/>
      <name val="ＭＳ Ｐゴシック"/>
      <family val="3"/>
      <charset val="128"/>
      <scheme val="minor"/>
    </font>
    <font>
      <sz val="10"/>
      <color theme="1"/>
      <name val="ＭＳ Ｐゴシック"/>
      <family val="2"/>
      <charset val="128"/>
    </font>
    <font>
      <sz val="9"/>
      <color theme="1"/>
      <name val="ＭＳ Ｐゴシック"/>
      <family val="2"/>
      <charset val="128"/>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39997558519241921"/>
        <bgColor indexed="64"/>
      </patternFill>
    </fill>
    <fill>
      <patternFill patternType="solid">
        <fgColor indexed="15"/>
        <bgColor indexed="64"/>
      </patternFill>
    </fill>
    <fill>
      <patternFill patternType="solid">
        <fgColor theme="4" tint="0.39997558519241921"/>
        <bgColor indexed="64"/>
      </patternFill>
    </fill>
    <fill>
      <patternFill patternType="solid">
        <fgColor theme="4" tint="0.39994506668294322"/>
        <bgColor indexed="64"/>
      </patternFill>
    </fill>
    <fill>
      <patternFill patternType="solid">
        <fgColor rgb="FFA7DEF7"/>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B6DDE8"/>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auto="1"/>
      </right>
      <top style="thin">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theme="1"/>
      </left>
      <right style="thin">
        <color theme="1"/>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theme="1"/>
      </left>
      <right style="thin">
        <color theme="1"/>
      </right>
      <top style="thin">
        <color indexed="64"/>
      </top>
      <bottom/>
      <diagonal/>
    </border>
    <border>
      <left style="thin">
        <color indexed="64"/>
      </left>
      <right/>
      <top/>
      <bottom style="hair">
        <color indexed="64"/>
      </bottom>
      <diagonal/>
    </border>
    <border>
      <left/>
      <right/>
      <top/>
      <bottom style="hair">
        <color indexed="64"/>
      </bottom>
      <diagonal/>
    </border>
    <border>
      <left style="thin">
        <color theme="1"/>
      </left>
      <right style="thin">
        <color theme="1"/>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theme="1"/>
      </left>
      <right style="thin">
        <color theme="1"/>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theme="1"/>
      </right>
      <top/>
      <bottom style="hair">
        <color indexed="64"/>
      </bottom>
      <diagonal/>
    </border>
    <border>
      <left style="thin">
        <color theme="1"/>
      </left>
      <right style="thin">
        <color theme="1"/>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theme="1"/>
      </left>
      <right style="thin">
        <color theme="1"/>
      </right>
      <top style="hair">
        <color indexed="64"/>
      </top>
      <bottom style="thin">
        <color indexed="64"/>
      </bottom>
      <diagonal/>
    </border>
    <border>
      <left/>
      <right style="thin">
        <color indexed="64"/>
      </right>
      <top style="hair">
        <color indexed="64"/>
      </top>
      <bottom style="thin">
        <color indexed="64"/>
      </bottom>
      <diagonal/>
    </border>
    <border>
      <left/>
      <right style="thin">
        <color theme="1"/>
      </right>
      <top style="thin">
        <color indexed="64"/>
      </top>
      <bottom style="thin">
        <color indexed="64"/>
      </bottom>
      <diagonal/>
    </border>
    <border>
      <left/>
      <right style="thin">
        <color theme="1"/>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s>
  <cellStyleXfs count="50">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8"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alignment vertical="center"/>
    </xf>
    <xf numFmtId="0" fontId="50" fillId="0" borderId="0">
      <alignment vertical="center"/>
    </xf>
    <xf numFmtId="38" fontId="50" fillId="0" borderId="0" applyFont="0" applyFill="0" applyBorder="0" applyAlignment="0" applyProtection="0">
      <alignment vertical="center"/>
    </xf>
    <xf numFmtId="0" fontId="50" fillId="0" borderId="0"/>
    <xf numFmtId="38" fontId="50" fillId="0" borderId="0" applyFont="0" applyFill="0" applyBorder="0" applyAlignment="0" applyProtection="0"/>
    <xf numFmtId="38" fontId="28" fillId="0" borderId="0" applyFont="0" applyFill="0" applyBorder="0" applyAlignment="0" applyProtection="0">
      <alignment vertical="center"/>
    </xf>
  </cellStyleXfs>
  <cellXfs count="928">
    <xf numFmtId="0" fontId="0" fillId="0" borderId="0" xfId="0">
      <alignment vertical="center"/>
    </xf>
    <xf numFmtId="38" fontId="20" fillId="0" borderId="0" xfId="43" applyFont="1" applyAlignment="1">
      <alignment vertical="center"/>
    </xf>
    <xf numFmtId="38" fontId="20" fillId="0" borderId="0" xfId="43" applyFont="1" applyBorder="1" applyAlignment="1">
      <alignment vertical="center"/>
    </xf>
    <xf numFmtId="38" fontId="20" fillId="0" borderId="0" xfId="43" applyFont="1" applyBorder="1" applyAlignment="1">
      <alignment vertical="center" shrinkToFit="1"/>
    </xf>
    <xf numFmtId="38" fontId="20" fillId="0" borderId="0" xfId="43" applyFont="1" applyAlignment="1">
      <alignment vertical="center" shrinkToFit="1"/>
    </xf>
    <xf numFmtId="176" fontId="20" fillId="0" borderId="0" xfId="43" applyNumberFormat="1" applyFont="1" applyAlignment="1">
      <alignment vertical="center" shrinkToFit="1"/>
    </xf>
    <xf numFmtId="38" fontId="20" fillId="0" borderId="0" xfId="43" applyFont="1" applyAlignment="1">
      <alignment horizontal="left" vertical="center" shrinkToFit="1"/>
    </xf>
    <xf numFmtId="38" fontId="22" fillId="33" borderId="11" xfId="43" applyFont="1" applyFill="1" applyBorder="1" applyAlignment="1">
      <alignment horizontal="center" vertical="center"/>
    </xf>
    <xf numFmtId="38" fontId="22" fillId="33" borderId="12" xfId="43" applyFont="1" applyFill="1" applyBorder="1" applyAlignment="1">
      <alignment horizontal="center" vertical="center"/>
    </xf>
    <xf numFmtId="38" fontId="23" fillId="33" borderId="12" xfId="43" applyFont="1" applyFill="1" applyBorder="1" applyAlignment="1">
      <alignment horizontal="center" vertical="center"/>
    </xf>
    <xf numFmtId="38" fontId="22" fillId="33" borderId="12" xfId="43" applyFont="1" applyFill="1" applyBorder="1" applyAlignment="1">
      <alignment horizontal="center" vertical="center" shrinkToFit="1"/>
    </xf>
    <xf numFmtId="176" fontId="24" fillId="33" borderId="13" xfId="43" applyNumberFormat="1" applyFont="1" applyFill="1" applyBorder="1" applyAlignment="1">
      <alignment horizontal="center" vertical="center" shrinkToFit="1"/>
    </xf>
    <xf numFmtId="176" fontId="22" fillId="33" borderId="13" xfId="43" applyNumberFormat="1" applyFont="1" applyFill="1" applyBorder="1" applyAlignment="1">
      <alignment horizontal="center" vertical="center" shrinkToFit="1"/>
    </xf>
    <xf numFmtId="176" fontId="25" fillId="33" borderId="13" xfId="44" applyNumberFormat="1" applyFont="1" applyFill="1" applyBorder="1" applyAlignment="1">
      <alignment horizontal="center" vertical="center" shrinkToFit="1"/>
    </xf>
    <xf numFmtId="38" fontId="24" fillId="33" borderId="14" xfId="43" applyFont="1" applyFill="1" applyBorder="1" applyAlignment="1">
      <alignment horizontal="center" vertical="center" shrinkToFit="1"/>
    </xf>
    <xf numFmtId="176" fontId="24" fillId="34" borderId="15" xfId="43" applyNumberFormat="1" applyFont="1" applyFill="1" applyBorder="1" applyAlignment="1">
      <alignment vertical="center" shrinkToFit="1"/>
    </xf>
    <xf numFmtId="38" fontId="22" fillId="34" borderId="16" xfId="43" applyFont="1" applyFill="1" applyBorder="1" applyAlignment="1">
      <alignment vertical="center" shrinkToFit="1"/>
    </xf>
    <xf numFmtId="38" fontId="22" fillId="34" borderId="17" xfId="43" applyFont="1" applyFill="1" applyBorder="1" applyAlignment="1">
      <alignment vertical="center"/>
    </xf>
    <xf numFmtId="38" fontId="22" fillId="34" borderId="17" xfId="43" applyFont="1" applyFill="1" applyBorder="1" applyAlignment="1">
      <alignment vertical="center" shrinkToFit="1"/>
    </xf>
    <xf numFmtId="38" fontId="22" fillId="34" borderId="17" xfId="43" applyFont="1" applyFill="1" applyBorder="1" applyAlignment="1">
      <alignment horizontal="left" vertical="center" shrinkToFit="1"/>
    </xf>
    <xf numFmtId="176" fontId="22" fillId="34" borderId="15" xfId="43" applyNumberFormat="1" applyFont="1" applyFill="1" applyBorder="1" applyAlignment="1">
      <alignment vertical="center" shrinkToFit="1"/>
    </xf>
    <xf numFmtId="38" fontId="22" fillId="34" borderId="15" xfId="43" applyFont="1" applyFill="1" applyBorder="1" applyAlignment="1">
      <alignment vertical="center" shrinkToFit="1"/>
    </xf>
    <xf numFmtId="38" fontId="24" fillId="34" borderId="18" xfId="43" applyFont="1" applyFill="1" applyBorder="1" applyAlignment="1">
      <alignment vertical="center" shrinkToFit="1"/>
    </xf>
    <xf numFmtId="176" fontId="24" fillId="35" borderId="19" xfId="43" applyNumberFormat="1" applyFont="1" applyFill="1" applyBorder="1" applyAlignment="1">
      <alignment vertical="center" shrinkToFit="1"/>
    </xf>
    <xf numFmtId="38" fontId="22" fillId="0" borderId="20" xfId="43" applyFont="1" applyBorder="1" applyAlignment="1">
      <alignment vertical="center" shrinkToFit="1"/>
    </xf>
    <xf numFmtId="38" fontId="26" fillId="0" borderId="21" xfId="43" applyFont="1" applyBorder="1" applyAlignment="1">
      <alignment vertical="center"/>
    </xf>
    <xf numFmtId="38" fontId="22" fillId="35" borderId="21" xfId="43" applyFont="1" applyFill="1" applyBorder="1" applyAlignment="1">
      <alignment vertical="center"/>
    </xf>
    <xf numFmtId="38" fontId="22" fillId="35" borderId="21" xfId="43" applyFont="1" applyFill="1" applyBorder="1" applyAlignment="1">
      <alignment vertical="center" shrinkToFit="1"/>
    </xf>
    <xf numFmtId="38" fontId="22" fillId="35" borderId="21" xfId="43" applyFont="1" applyFill="1" applyBorder="1" applyAlignment="1">
      <alignment horizontal="left" vertical="center" shrinkToFit="1"/>
    </xf>
    <xf numFmtId="176" fontId="22" fillId="35" borderId="19" xfId="43" applyNumberFormat="1" applyFont="1" applyFill="1" applyBorder="1" applyAlignment="1">
      <alignment vertical="center" shrinkToFit="1"/>
    </xf>
    <xf numFmtId="38" fontId="22" fillId="35" borderId="19" xfId="43" applyFont="1" applyFill="1" applyBorder="1" applyAlignment="1">
      <alignment vertical="center" shrinkToFit="1"/>
    </xf>
    <xf numFmtId="38" fontId="24" fillId="35" borderId="22" xfId="43" applyFont="1" applyFill="1" applyBorder="1" applyAlignment="1">
      <alignment vertical="center" shrinkToFit="1"/>
    </xf>
    <xf numFmtId="176" fontId="24" fillId="36" borderId="19" xfId="43" applyNumberFormat="1" applyFont="1" applyFill="1" applyBorder="1" applyAlignment="1">
      <alignment vertical="center" shrinkToFit="1"/>
    </xf>
    <xf numFmtId="176" fontId="24" fillId="36" borderId="19" xfId="43" applyNumberFormat="1" applyFont="1" applyFill="1" applyBorder="1" applyAlignment="1">
      <alignment vertical="center"/>
    </xf>
    <xf numFmtId="38" fontId="22" fillId="0" borderId="21" xfId="43" applyFont="1" applyBorder="1" applyAlignment="1">
      <alignment vertical="center"/>
    </xf>
    <xf numFmtId="38" fontId="22" fillId="36" borderId="21" xfId="43" applyFont="1" applyFill="1" applyBorder="1" applyAlignment="1">
      <alignment vertical="center" shrinkToFit="1"/>
    </xf>
    <xf numFmtId="38" fontId="22" fillId="36" borderId="21" xfId="43" applyFont="1" applyFill="1" applyBorder="1" applyAlignment="1">
      <alignment vertical="center"/>
    </xf>
    <xf numFmtId="38" fontId="22" fillId="36" borderId="21" xfId="43" applyFont="1" applyFill="1" applyBorder="1" applyAlignment="1">
      <alignment horizontal="left" vertical="center" shrinkToFit="1"/>
    </xf>
    <xf numFmtId="176" fontId="22" fillId="36" borderId="19" xfId="43" applyNumberFormat="1" applyFont="1" applyFill="1" applyBorder="1" applyAlignment="1">
      <alignment vertical="center" shrinkToFit="1"/>
    </xf>
    <xf numFmtId="38" fontId="22" fillId="36" borderId="19" xfId="43" applyFont="1" applyFill="1" applyBorder="1" applyAlignment="1">
      <alignment vertical="center" shrinkToFit="1"/>
    </xf>
    <xf numFmtId="38" fontId="24" fillId="36" borderId="22" xfId="43" applyFont="1" applyFill="1" applyBorder="1" applyAlignment="1">
      <alignment vertical="center" shrinkToFit="1"/>
    </xf>
    <xf numFmtId="176" fontId="28" fillId="0" borderId="19" xfId="0" applyNumberFormat="1" applyFont="1" applyBorder="1" applyAlignment="1">
      <alignment vertical="center" shrinkToFit="1"/>
    </xf>
    <xf numFmtId="0" fontId="29" fillId="0" borderId="20" xfId="0" applyFont="1" applyBorder="1">
      <alignment vertical="center"/>
    </xf>
    <xf numFmtId="0" fontId="29" fillId="0" borderId="21" xfId="0" applyFont="1" applyBorder="1">
      <alignment vertical="center"/>
    </xf>
    <xf numFmtId="0" fontId="29" fillId="0" borderId="21" xfId="0" applyFont="1" applyBorder="1" applyAlignment="1">
      <alignment vertical="center" shrinkToFit="1"/>
    </xf>
    <xf numFmtId="0" fontId="28" fillId="0" borderId="21" xfId="0" applyFont="1" applyBorder="1" applyAlignment="1">
      <alignment vertical="center" shrinkToFit="1"/>
    </xf>
    <xf numFmtId="0" fontId="28" fillId="0" borderId="19" xfId="0" applyFont="1" applyBorder="1" applyAlignment="1">
      <alignment vertical="center" shrinkToFit="1"/>
    </xf>
    <xf numFmtId="176" fontId="28" fillId="0" borderId="19" xfId="0" applyNumberFormat="1" applyFont="1" applyBorder="1">
      <alignment vertical="center"/>
    </xf>
    <xf numFmtId="0" fontId="29" fillId="0" borderId="22" xfId="0" applyFont="1" applyBorder="1" applyAlignment="1">
      <alignment vertical="center" shrinkToFit="1"/>
    </xf>
    <xf numFmtId="0" fontId="28" fillId="0" borderId="21" xfId="0" applyFont="1" applyBorder="1">
      <alignment vertical="center"/>
    </xf>
    <xf numFmtId="176" fontId="24" fillId="37" borderId="13" xfId="43" applyNumberFormat="1" applyFont="1" applyFill="1" applyBorder="1" applyAlignment="1">
      <alignment vertical="center" shrinkToFit="1"/>
    </xf>
    <xf numFmtId="38" fontId="24" fillId="37" borderId="12" xfId="43" applyFont="1" applyFill="1" applyBorder="1" applyAlignment="1">
      <alignment horizontal="left" vertical="center" shrinkToFit="1"/>
    </xf>
    <xf numFmtId="38" fontId="24" fillId="37" borderId="13" xfId="43" applyFont="1" applyFill="1" applyBorder="1" applyAlignment="1">
      <alignment vertical="center" shrinkToFit="1"/>
    </xf>
    <xf numFmtId="38" fontId="30" fillId="37" borderId="14" xfId="43" applyFont="1" applyFill="1" applyBorder="1" applyAlignment="1">
      <alignment vertical="center" shrinkToFit="1"/>
    </xf>
    <xf numFmtId="0" fontId="29" fillId="38" borderId="21" xfId="0" applyFont="1" applyFill="1" applyBorder="1" applyAlignment="1">
      <alignment vertical="center" shrinkToFit="1"/>
    </xf>
    <xf numFmtId="176" fontId="33" fillId="0" borderId="0" xfId="44" applyNumberFormat="1" applyFont="1" applyFill="1" applyAlignment="1">
      <alignment vertical="center"/>
    </xf>
    <xf numFmtId="176" fontId="34" fillId="0" borderId="0" xfId="44" applyNumberFormat="1" applyFont="1">
      <alignment vertical="center"/>
    </xf>
    <xf numFmtId="176" fontId="34" fillId="0" borderId="0" xfId="44" applyNumberFormat="1" applyFont="1" applyAlignment="1">
      <alignment vertical="center" shrinkToFit="1"/>
    </xf>
    <xf numFmtId="176" fontId="34" fillId="0" borderId="0" xfId="44" applyNumberFormat="1" applyFont="1" applyAlignment="1">
      <alignment horizontal="left" vertical="center" shrinkToFit="1"/>
    </xf>
    <xf numFmtId="38" fontId="34" fillId="0" borderId="0" xfId="44" applyFont="1" applyAlignment="1">
      <alignment vertical="center" shrinkToFit="1"/>
    </xf>
    <xf numFmtId="0" fontId="18" fillId="0" borderId="0" xfId="42">
      <alignment vertical="center"/>
    </xf>
    <xf numFmtId="38" fontId="22" fillId="33" borderId="11" xfId="44" applyFont="1" applyFill="1" applyBorder="1" applyAlignment="1">
      <alignment horizontal="center" vertical="center"/>
    </xf>
    <xf numFmtId="38" fontId="22" fillId="33" borderId="12" xfId="44" applyFont="1" applyFill="1" applyBorder="1" applyAlignment="1">
      <alignment horizontal="center" vertical="center"/>
    </xf>
    <xf numFmtId="38" fontId="23" fillId="33" borderId="12" xfId="44" applyFont="1" applyFill="1" applyBorder="1" applyAlignment="1">
      <alignment horizontal="center" vertical="center"/>
    </xf>
    <xf numFmtId="38" fontId="22" fillId="33" borderId="12" xfId="44" applyFont="1" applyFill="1" applyBorder="1" applyAlignment="1">
      <alignment horizontal="center" vertical="center" shrinkToFit="1"/>
    </xf>
    <xf numFmtId="176" fontId="24" fillId="33" borderId="13" xfId="44" applyNumberFormat="1" applyFont="1" applyFill="1" applyBorder="1" applyAlignment="1">
      <alignment horizontal="center" vertical="center" shrinkToFit="1"/>
    </xf>
    <xf numFmtId="176" fontId="22" fillId="33" borderId="13" xfId="44" applyNumberFormat="1" applyFont="1" applyFill="1" applyBorder="1" applyAlignment="1">
      <alignment horizontal="center" vertical="center" shrinkToFit="1"/>
    </xf>
    <xf numFmtId="38" fontId="24" fillId="33" borderId="14" xfId="44" applyFont="1" applyFill="1" applyBorder="1" applyAlignment="1">
      <alignment horizontal="center" vertical="center" shrinkToFit="1"/>
    </xf>
    <xf numFmtId="38" fontId="22" fillId="34" borderId="16" xfId="44" applyFont="1" applyFill="1" applyBorder="1" applyAlignment="1">
      <alignment vertical="center" shrinkToFit="1"/>
    </xf>
    <xf numFmtId="38" fontId="22" fillId="34" borderId="17" xfId="44" applyFont="1" applyFill="1" applyBorder="1" applyAlignment="1">
      <alignment vertical="center"/>
    </xf>
    <xf numFmtId="38" fontId="22" fillId="34" borderId="17" xfId="44" applyFont="1" applyFill="1" applyBorder="1" applyAlignment="1">
      <alignment vertical="center" shrinkToFit="1"/>
    </xf>
    <xf numFmtId="176" fontId="24" fillId="34" borderId="15" xfId="44" applyNumberFormat="1" applyFont="1" applyFill="1" applyBorder="1" applyAlignment="1">
      <alignment vertical="center" shrinkToFit="1"/>
    </xf>
    <xf numFmtId="38" fontId="22" fillId="34" borderId="17" xfId="44" applyFont="1" applyFill="1" applyBorder="1" applyAlignment="1">
      <alignment horizontal="left" vertical="center" shrinkToFit="1"/>
    </xf>
    <xf numFmtId="176" fontId="22" fillId="34" borderId="15" xfId="44" applyNumberFormat="1" applyFont="1" applyFill="1" applyBorder="1" applyAlignment="1">
      <alignment vertical="center" shrinkToFit="1"/>
    </xf>
    <xf numFmtId="38" fontId="22" fillId="34" borderId="15" xfId="44" applyFont="1" applyFill="1" applyBorder="1" applyAlignment="1">
      <alignment vertical="center" shrinkToFit="1"/>
    </xf>
    <xf numFmtId="38" fontId="24" fillId="34" borderId="18" xfId="44" applyFont="1" applyFill="1" applyBorder="1" applyAlignment="1">
      <alignment vertical="center" shrinkToFit="1"/>
    </xf>
    <xf numFmtId="38" fontId="22" fillId="0" borderId="20" xfId="44" applyFont="1" applyBorder="1" applyAlignment="1">
      <alignment vertical="center" shrinkToFit="1"/>
    </xf>
    <xf numFmtId="38" fontId="26" fillId="0" borderId="21" xfId="44" applyFont="1" applyBorder="1" applyAlignment="1">
      <alignment vertical="center"/>
    </xf>
    <xf numFmtId="38" fontId="22" fillId="35" borderId="21" xfId="44" applyFont="1" applyFill="1" applyBorder="1" applyAlignment="1">
      <alignment vertical="center"/>
    </xf>
    <xf numFmtId="38" fontId="22" fillId="35" borderId="21" xfId="44" applyFont="1" applyFill="1" applyBorder="1" applyAlignment="1">
      <alignment vertical="center" shrinkToFit="1"/>
    </xf>
    <xf numFmtId="176" fontId="24" fillId="35" borderId="19" xfId="44" applyNumberFormat="1" applyFont="1" applyFill="1" applyBorder="1" applyAlignment="1">
      <alignment vertical="center" shrinkToFit="1"/>
    </xf>
    <xf numFmtId="38" fontId="22" fillId="35" borderId="21" xfId="44" applyFont="1" applyFill="1" applyBorder="1" applyAlignment="1">
      <alignment horizontal="left" vertical="center" shrinkToFit="1"/>
    </xf>
    <xf numFmtId="176" fontId="22" fillId="35" borderId="19" xfId="44" applyNumberFormat="1" applyFont="1" applyFill="1" applyBorder="1" applyAlignment="1">
      <alignment vertical="center" shrinkToFit="1"/>
    </xf>
    <xf numFmtId="38" fontId="22" fillId="35" borderId="19" xfId="44" applyFont="1" applyFill="1" applyBorder="1" applyAlignment="1">
      <alignment vertical="center" shrinkToFit="1"/>
    </xf>
    <xf numFmtId="38" fontId="24" fillId="35" borderId="22" xfId="44" applyFont="1" applyFill="1" applyBorder="1" applyAlignment="1">
      <alignment vertical="center" shrinkToFit="1"/>
    </xf>
    <xf numFmtId="38" fontId="22" fillId="0" borderId="21" xfId="44" applyFont="1" applyBorder="1" applyAlignment="1">
      <alignment vertical="center"/>
    </xf>
    <xf numFmtId="38" fontId="22" fillId="36" borderId="21" xfId="44" applyFont="1" applyFill="1" applyBorder="1" applyAlignment="1">
      <alignment vertical="center" shrinkToFit="1"/>
    </xf>
    <xf numFmtId="38" fontId="22" fillId="36" borderId="21" xfId="44" applyFont="1" applyFill="1" applyBorder="1" applyAlignment="1">
      <alignment vertical="center"/>
    </xf>
    <xf numFmtId="176" fontId="24" fillId="36" borderId="19" xfId="44" applyNumberFormat="1" applyFont="1" applyFill="1" applyBorder="1" applyAlignment="1">
      <alignment vertical="center" shrinkToFit="1"/>
    </xf>
    <xf numFmtId="38" fontId="22" fillId="36" borderId="21" xfId="44" applyFont="1" applyFill="1" applyBorder="1" applyAlignment="1">
      <alignment horizontal="left" vertical="center" shrinkToFit="1"/>
    </xf>
    <xf numFmtId="176" fontId="22" fillId="36" borderId="19" xfId="44" applyNumberFormat="1" applyFont="1" applyFill="1" applyBorder="1" applyAlignment="1">
      <alignment vertical="center" shrinkToFit="1"/>
    </xf>
    <xf numFmtId="38" fontId="22" fillId="36" borderId="19" xfId="44" applyFont="1" applyFill="1" applyBorder="1" applyAlignment="1">
      <alignment vertical="center" shrinkToFit="1"/>
    </xf>
    <xf numFmtId="176" fontId="24" fillId="36" borderId="19" xfId="44" applyNumberFormat="1" applyFont="1" applyFill="1" applyBorder="1" applyAlignment="1">
      <alignment vertical="center"/>
    </xf>
    <xf numFmtId="38" fontId="24" fillId="36" borderId="22" xfId="44" applyFont="1" applyFill="1" applyBorder="1" applyAlignment="1">
      <alignment vertical="center" shrinkToFit="1"/>
    </xf>
    <xf numFmtId="0" fontId="29" fillId="0" borderId="20" xfId="42" applyFont="1" applyBorder="1">
      <alignment vertical="center"/>
    </xf>
    <xf numFmtId="0" fontId="29" fillId="0" borderId="21" xfId="42" applyFont="1" applyBorder="1">
      <alignment vertical="center"/>
    </xf>
    <xf numFmtId="0" fontId="28" fillId="0" borderId="21" xfId="42" applyFont="1" applyBorder="1" applyAlignment="1">
      <alignment vertical="center" shrinkToFit="1"/>
    </xf>
    <xf numFmtId="0" fontId="28" fillId="0" borderId="21" xfId="42" applyFont="1" applyBorder="1">
      <alignment vertical="center"/>
    </xf>
    <xf numFmtId="176" fontId="28" fillId="0" borderId="19" xfId="42" applyNumberFormat="1" applyFont="1" applyBorder="1" applyAlignment="1">
      <alignment vertical="center" shrinkToFit="1"/>
    </xf>
    <xf numFmtId="176" fontId="28" fillId="0" borderId="19" xfId="42" applyNumberFormat="1" applyFont="1" applyBorder="1">
      <alignment vertical="center"/>
    </xf>
    <xf numFmtId="0" fontId="28" fillId="0" borderId="19" xfId="42" applyFont="1" applyBorder="1" applyAlignment="1">
      <alignment vertical="center" shrinkToFit="1"/>
    </xf>
    <xf numFmtId="0" fontId="29" fillId="0" borderId="22" xfId="42" applyFont="1" applyBorder="1" applyAlignment="1">
      <alignment vertical="center" shrinkToFit="1"/>
    </xf>
    <xf numFmtId="0" fontId="29" fillId="0" borderId="21" xfId="42" applyFont="1" applyBorder="1" applyAlignment="1">
      <alignment vertical="center" shrinkToFit="1"/>
    </xf>
    <xf numFmtId="38" fontId="36" fillId="33" borderId="11" xfId="44" applyFont="1" applyFill="1" applyBorder="1" applyAlignment="1">
      <alignment vertical="center"/>
    </xf>
    <xf numFmtId="38" fontId="37" fillId="33" borderId="12" xfId="44" applyFont="1" applyFill="1" applyBorder="1" applyAlignment="1">
      <alignment vertical="center"/>
    </xf>
    <xf numFmtId="38" fontId="37" fillId="33" borderId="12" xfId="44" applyFont="1" applyFill="1" applyBorder="1" applyAlignment="1">
      <alignment vertical="center" shrinkToFit="1"/>
    </xf>
    <xf numFmtId="176" fontId="24" fillId="37" borderId="13" xfId="44" applyNumberFormat="1" applyFont="1" applyFill="1" applyBorder="1" applyAlignment="1">
      <alignment vertical="center" shrinkToFit="1"/>
    </xf>
    <xf numFmtId="38" fontId="36" fillId="33" borderId="12" xfId="44" applyFont="1" applyFill="1" applyBorder="1" applyAlignment="1">
      <alignment horizontal="left" vertical="center" shrinkToFit="1"/>
    </xf>
    <xf numFmtId="176" fontId="36" fillId="33" borderId="13" xfId="44" applyNumberFormat="1" applyFont="1" applyFill="1" applyBorder="1" applyAlignment="1">
      <alignment vertical="center" shrinkToFit="1"/>
    </xf>
    <xf numFmtId="38" fontId="36" fillId="33" borderId="13" xfId="44" applyFont="1" applyFill="1" applyBorder="1" applyAlignment="1">
      <alignment vertical="center" shrinkToFit="1"/>
    </xf>
    <xf numFmtId="176" fontId="20" fillId="0" borderId="0" xfId="44" applyNumberFormat="1" applyFont="1" applyAlignment="1">
      <alignment vertical="center" shrinkToFit="1"/>
    </xf>
    <xf numFmtId="38" fontId="20" fillId="0" borderId="0" xfId="44" applyFont="1" applyAlignment="1">
      <alignment horizontal="left" vertical="center" shrinkToFit="1"/>
    </xf>
    <xf numFmtId="38" fontId="20" fillId="0" borderId="0" xfId="44" applyFont="1" applyAlignment="1">
      <alignment vertical="center" shrinkToFit="1"/>
    </xf>
    <xf numFmtId="38" fontId="22" fillId="33" borderId="11" xfId="44" applyFont="1" applyFill="1" applyBorder="1" applyAlignment="1">
      <alignment horizontal="center" vertical="center" shrinkToFit="1"/>
    </xf>
    <xf numFmtId="38" fontId="38" fillId="34" borderId="16" xfId="44" applyFont="1" applyFill="1" applyBorder="1" applyAlignment="1">
      <alignment vertical="center" shrinkToFit="1"/>
    </xf>
    <xf numFmtId="38" fontId="38" fillId="34" borderId="17" xfId="44" applyFont="1" applyFill="1" applyBorder="1" applyAlignment="1">
      <alignment vertical="center"/>
    </xf>
    <xf numFmtId="38" fontId="38" fillId="34" borderId="17" xfId="44" applyFont="1" applyFill="1" applyBorder="1" applyAlignment="1">
      <alignment vertical="center" shrinkToFit="1"/>
    </xf>
    <xf numFmtId="176" fontId="25" fillId="34" borderId="15" xfId="44" applyNumberFormat="1" applyFont="1" applyFill="1" applyBorder="1" applyAlignment="1">
      <alignment vertical="center" shrinkToFit="1"/>
    </xf>
    <xf numFmtId="38" fontId="38" fillId="34" borderId="17" xfId="44" applyFont="1" applyFill="1" applyBorder="1" applyAlignment="1">
      <alignment horizontal="left" vertical="center" shrinkToFit="1"/>
    </xf>
    <xf numFmtId="176" fontId="38" fillId="34" borderId="15" xfId="44" applyNumberFormat="1" applyFont="1" applyFill="1" applyBorder="1" applyAlignment="1">
      <alignment vertical="center" shrinkToFit="1"/>
    </xf>
    <xf numFmtId="38" fontId="38" fillId="34" borderId="15" xfId="44" applyFont="1" applyFill="1" applyBorder="1" applyAlignment="1">
      <alignment vertical="center" shrinkToFit="1"/>
    </xf>
    <xf numFmtId="38" fontId="25" fillId="34" borderId="18" xfId="44" applyFont="1" applyFill="1" applyBorder="1" applyAlignment="1">
      <alignment vertical="center" shrinkToFit="1"/>
    </xf>
    <xf numFmtId="0" fontId="39" fillId="0" borderId="0" xfId="42" applyFont="1">
      <alignment vertical="center"/>
    </xf>
    <xf numFmtId="38" fontId="38" fillId="0" borderId="20" xfId="44" applyFont="1" applyBorder="1" applyAlignment="1">
      <alignment vertical="center" shrinkToFit="1"/>
    </xf>
    <xf numFmtId="38" fontId="40" fillId="0" borderId="21" xfId="44" applyFont="1" applyBorder="1" applyAlignment="1">
      <alignment vertical="center"/>
    </xf>
    <xf numFmtId="38" fontId="38" fillId="35" borderId="21" xfId="44" applyFont="1" applyFill="1" applyBorder="1" applyAlignment="1">
      <alignment vertical="center" shrinkToFit="1"/>
    </xf>
    <xf numFmtId="38" fontId="38" fillId="35" borderId="21" xfId="44" applyFont="1" applyFill="1" applyBorder="1" applyAlignment="1">
      <alignment vertical="center"/>
    </xf>
    <xf numFmtId="176" fontId="25" fillId="35" borderId="19" xfId="44" applyNumberFormat="1" applyFont="1" applyFill="1" applyBorder="1" applyAlignment="1">
      <alignment vertical="center" shrinkToFit="1"/>
    </xf>
    <xf numFmtId="38" fontId="38" fillId="35" borderId="21" xfId="44" applyFont="1" applyFill="1" applyBorder="1" applyAlignment="1">
      <alignment horizontal="left" vertical="center" shrinkToFit="1"/>
    </xf>
    <xf numFmtId="176" fontId="38" fillId="35" borderId="19" xfId="44" applyNumberFormat="1" applyFont="1" applyFill="1" applyBorder="1" applyAlignment="1">
      <alignment vertical="center" shrinkToFit="1"/>
    </xf>
    <xf numFmtId="38" fontId="38" fillId="35" borderId="19" xfId="44" applyFont="1" applyFill="1" applyBorder="1" applyAlignment="1">
      <alignment vertical="center" shrinkToFit="1"/>
    </xf>
    <xf numFmtId="38" fontId="25" fillId="35" borderId="22" xfId="44" applyFont="1" applyFill="1" applyBorder="1" applyAlignment="1">
      <alignment vertical="center" shrinkToFit="1"/>
    </xf>
    <xf numFmtId="38" fontId="38" fillId="0" borderId="21" xfId="44" applyFont="1" applyBorder="1" applyAlignment="1">
      <alignment vertical="center" shrinkToFit="1"/>
    </xf>
    <xf numFmtId="38" fontId="38" fillId="36" borderId="21" xfId="44" applyFont="1" applyFill="1" applyBorder="1" applyAlignment="1">
      <alignment vertical="center" shrinkToFit="1"/>
    </xf>
    <xf numFmtId="38" fontId="38" fillId="36" borderId="21" xfId="44" applyFont="1" applyFill="1" applyBorder="1" applyAlignment="1">
      <alignment vertical="center"/>
    </xf>
    <xf numFmtId="176" fontId="25" fillId="36" borderId="19" xfId="44" applyNumberFormat="1" applyFont="1" applyFill="1" applyBorder="1" applyAlignment="1">
      <alignment vertical="center" shrinkToFit="1"/>
    </xf>
    <xf numFmtId="38" fontId="38" fillId="36" borderId="21" xfId="44" applyFont="1" applyFill="1" applyBorder="1" applyAlignment="1">
      <alignment horizontal="left" vertical="center" shrinkToFit="1"/>
    </xf>
    <xf numFmtId="176" fontId="38" fillId="36" borderId="19" xfId="44" applyNumberFormat="1" applyFont="1" applyFill="1" applyBorder="1" applyAlignment="1">
      <alignment vertical="center" shrinkToFit="1"/>
    </xf>
    <xf numFmtId="38" fontId="38" fillId="36" borderId="19" xfId="44" applyFont="1" applyFill="1" applyBorder="1" applyAlignment="1">
      <alignment vertical="center" shrinkToFit="1"/>
    </xf>
    <xf numFmtId="176" fontId="25" fillId="36" borderId="19" xfId="44" applyNumberFormat="1" applyFont="1" applyFill="1" applyBorder="1" applyAlignment="1">
      <alignment vertical="center"/>
    </xf>
    <xf numFmtId="38" fontId="25" fillId="36" borderId="22" xfId="44" applyFont="1" applyFill="1" applyBorder="1" applyAlignment="1">
      <alignment vertical="center" shrinkToFit="1"/>
    </xf>
    <xf numFmtId="0" fontId="41" fillId="0" borderId="20" xfId="42" applyFont="1" applyBorder="1" applyAlignment="1">
      <alignment vertical="center" shrinkToFit="1"/>
    </xf>
    <xf numFmtId="0" fontId="41" fillId="0" borderId="21" xfId="42" applyFont="1" applyBorder="1">
      <alignment vertical="center"/>
    </xf>
    <xf numFmtId="0" fontId="41" fillId="0" borderId="21" xfId="42" applyFont="1" applyBorder="1" applyAlignment="1">
      <alignment vertical="center" shrinkToFit="1"/>
    </xf>
    <xf numFmtId="0" fontId="39" fillId="0" borderId="21" xfId="42" applyFont="1" applyBorder="1" applyAlignment="1">
      <alignment vertical="center" shrinkToFit="1"/>
    </xf>
    <xf numFmtId="0" fontId="39" fillId="0" borderId="21" xfId="42" applyFont="1" applyBorder="1">
      <alignment vertical="center"/>
    </xf>
    <xf numFmtId="176" fontId="39" fillId="0" borderId="19" xfId="42" applyNumberFormat="1" applyFont="1" applyBorder="1" applyAlignment="1">
      <alignment vertical="center" shrinkToFit="1"/>
    </xf>
    <xf numFmtId="176" fontId="39" fillId="0" borderId="19" xfId="42" applyNumberFormat="1" applyFont="1" applyBorder="1">
      <alignment vertical="center"/>
    </xf>
    <xf numFmtId="0" fontId="39" fillId="0" borderId="19" xfId="42" applyFont="1" applyBorder="1" applyAlignment="1">
      <alignment vertical="center" shrinkToFit="1"/>
    </xf>
    <xf numFmtId="0" fontId="41" fillId="0" borderId="22" xfId="42" applyFont="1" applyBorder="1" applyAlignment="1">
      <alignment vertical="center" shrinkToFit="1"/>
    </xf>
    <xf numFmtId="0" fontId="38" fillId="33" borderId="11" xfId="42" applyFont="1" applyFill="1" applyBorder="1">
      <alignment vertical="center"/>
    </xf>
    <xf numFmtId="0" fontId="25" fillId="33" borderId="12" xfId="42" applyFont="1" applyFill="1" applyBorder="1">
      <alignment vertical="center"/>
    </xf>
    <xf numFmtId="0" fontId="25" fillId="33" borderId="12" xfId="42" applyFont="1" applyFill="1" applyBorder="1" applyAlignment="1">
      <alignment vertical="center" shrinkToFit="1"/>
    </xf>
    <xf numFmtId="176" fontId="25" fillId="37" borderId="13" xfId="44" applyNumberFormat="1" applyFont="1" applyFill="1" applyBorder="1" applyAlignment="1">
      <alignment vertical="center" shrinkToFit="1"/>
    </xf>
    <xf numFmtId="0" fontId="38" fillId="33" borderId="12" xfId="42" applyFont="1" applyFill="1" applyBorder="1" applyAlignment="1">
      <alignment horizontal="left" shrinkToFit="1"/>
    </xf>
    <xf numFmtId="176" fontId="38" fillId="33" borderId="13" xfId="44" applyNumberFormat="1" applyFont="1" applyFill="1" applyBorder="1" applyAlignment="1">
      <alignment vertical="center" shrinkToFit="1"/>
    </xf>
    <xf numFmtId="0" fontId="38" fillId="33" borderId="13" xfId="42" applyFont="1" applyFill="1" applyBorder="1" applyAlignment="1">
      <alignment vertical="center" shrinkToFit="1"/>
    </xf>
    <xf numFmtId="0" fontId="38" fillId="33" borderId="14" xfId="42" applyFont="1" applyFill="1" applyBorder="1" applyAlignment="1">
      <alignment horizontal="center" vertical="center" shrinkToFit="1"/>
    </xf>
    <xf numFmtId="176" fontId="34" fillId="0" borderId="0" xfId="43" applyNumberFormat="1" applyFont="1" applyAlignment="1">
      <alignment vertical="center" shrinkToFit="1"/>
    </xf>
    <xf numFmtId="38" fontId="34" fillId="0" borderId="0" xfId="43" applyFont="1" applyAlignment="1">
      <alignment horizontal="left" vertical="center" shrinkToFit="1"/>
    </xf>
    <xf numFmtId="38" fontId="34" fillId="0" borderId="0" xfId="43" applyFont="1" applyAlignment="1">
      <alignment vertical="center" shrinkToFit="1"/>
    </xf>
    <xf numFmtId="38" fontId="22" fillId="33" borderId="23" xfId="43" applyFont="1" applyFill="1" applyBorder="1" applyAlignment="1">
      <alignment horizontal="center" vertical="center" shrinkToFit="1"/>
    </xf>
    <xf numFmtId="38" fontId="22" fillId="33" borderId="24" xfId="43" applyFont="1" applyFill="1" applyBorder="1" applyAlignment="1">
      <alignment horizontal="center" vertical="center"/>
    </xf>
    <xf numFmtId="38" fontId="22" fillId="33" borderId="24" xfId="43" applyFont="1" applyFill="1" applyBorder="1" applyAlignment="1">
      <alignment horizontal="center" vertical="center" shrinkToFit="1"/>
    </xf>
    <xf numFmtId="38" fontId="23" fillId="33" borderId="24" xfId="43" applyFont="1" applyFill="1" applyBorder="1" applyAlignment="1">
      <alignment horizontal="center" vertical="center"/>
    </xf>
    <xf numFmtId="176" fontId="24" fillId="33" borderId="25" xfId="43" applyNumberFormat="1" applyFont="1" applyFill="1" applyBorder="1" applyAlignment="1">
      <alignment horizontal="center" vertical="center" shrinkToFit="1"/>
    </xf>
    <xf numFmtId="176" fontId="22" fillId="33" borderId="25" xfId="43" applyNumberFormat="1" applyFont="1" applyFill="1" applyBorder="1" applyAlignment="1">
      <alignment horizontal="center" vertical="center" shrinkToFit="1"/>
    </xf>
    <xf numFmtId="38" fontId="22" fillId="33" borderId="25" xfId="43" applyFont="1" applyFill="1" applyBorder="1" applyAlignment="1">
      <alignment horizontal="center" vertical="center" shrinkToFit="1"/>
    </xf>
    <xf numFmtId="38" fontId="22" fillId="34" borderId="20" xfId="43" applyFont="1" applyFill="1" applyBorder="1" applyAlignment="1">
      <alignment vertical="center" shrinkToFit="1"/>
    </xf>
    <xf numFmtId="38" fontId="22" fillId="34" borderId="21" xfId="43" applyFont="1" applyFill="1" applyBorder="1" applyAlignment="1">
      <alignment vertical="center"/>
    </xf>
    <xf numFmtId="38" fontId="22" fillId="34" borderId="21" xfId="43" applyFont="1" applyFill="1" applyBorder="1" applyAlignment="1">
      <alignment vertical="center" shrinkToFit="1"/>
    </xf>
    <xf numFmtId="176" fontId="24" fillId="34" borderId="19" xfId="43" applyNumberFormat="1" applyFont="1" applyFill="1" applyBorder="1" applyAlignment="1">
      <alignment vertical="center" shrinkToFit="1"/>
    </xf>
    <xf numFmtId="38" fontId="22" fillId="34" borderId="21" xfId="43" applyFont="1" applyFill="1" applyBorder="1" applyAlignment="1">
      <alignment horizontal="left" vertical="center" shrinkToFit="1"/>
    </xf>
    <xf numFmtId="176" fontId="22" fillId="34" borderId="19" xfId="43" applyNumberFormat="1" applyFont="1" applyFill="1" applyBorder="1" applyAlignment="1">
      <alignment vertical="center" shrinkToFit="1"/>
    </xf>
    <xf numFmtId="38" fontId="22" fillId="34" borderId="19" xfId="43" applyFont="1" applyFill="1" applyBorder="1" applyAlignment="1">
      <alignment vertical="center" shrinkToFit="1"/>
    </xf>
    <xf numFmtId="0" fontId="1" fillId="0" borderId="0" xfId="0" applyFont="1">
      <alignment vertical="center"/>
    </xf>
    <xf numFmtId="38" fontId="22" fillId="0" borderId="21" xfId="43" applyFont="1" applyBorder="1" applyAlignment="1">
      <alignment vertical="center" shrinkToFit="1"/>
    </xf>
    <xf numFmtId="0" fontId="29" fillId="0" borderId="20" xfId="0" applyFont="1" applyBorder="1" applyAlignment="1">
      <alignment vertical="center" shrinkToFit="1"/>
    </xf>
    <xf numFmtId="0" fontId="29" fillId="0" borderId="19" xfId="0" applyFont="1" applyBorder="1" applyAlignment="1">
      <alignment vertical="center" shrinkToFit="1"/>
    </xf>
    <xf numFmtId="38" fontId="43" fillId="35" borderId="21" xfId="43" applyFont="1" applyFill="1" applyBorder="1" applyAlignment="1">
      <alignment vertical="center"/>
    </xf>
    <xf numFmtId="38" fontId="43" fillId="36" borderId="21" xfId="43" applyFont="1" applyFill="1" applyBorder="1" applyAlignment="1">
      <alignment vertical="center"/>
    </xf>
    <xf numFmtId="0" fontId="44" fillId="0" borderId="21" xfId="0" applyFont="1" applyBorder="1">
      <alignment vertical="center"/>
    </xf>
    <xf numFmtId="0" fontId="45" fillId="0" borderId="21" xfId="0" applyFont="1" applyBorder="1" applyAlignment="1">
      <alignment vertical="center" shrinkToFit="1"/>
    </xf>
    <xf numFmtId="0" fontId="28" fillId="0" borderId="0" xfId="0" applyFont="1">
      <alignment vertical="center"/>
    </xf>
    <xf numFmtId="0" fontId="28" fillId="0" borderId="0" xfId="0" applyFont="1" applyAlignment="1">
      <alignment vertical="center" shrinkToFit="1"/>
    </xf>
    <xf numFmtId="176" fontId="28" fillId="0" borderId="0" xfId="0" applyNumberFormat="1" applyFont="1">
      <alignment vertical="center"/>
    </xf>
    <xf numFmtId="176" fontId="28" fillId="0" borderId="0" xfId="0" applyNumberFormat="1" applyFont="1" applyAlignment="1">
      <alignment vertical="center" shrinkToFit="1"/>
    </xf>
    <xf numFmtId="38" fontId="22" fillId="33" borderId="23" xfId="43" applyFont="1" applyFill="1" applyBorder="1" applyAlignment="1">
      <alignment horizontal="center" vertical="center"/>
    </xf>
    <xf numFmtId="0" fontId="46" fillId="0" borderId="19" xfId="0" applyFont="1" applyBorder="1" applyAlignment="1">
      <alignment vertical="center" shrinkToFit="1"/>
    </xf>
    <xf numFmtId="0" fontId="46" fillId="0" borderId="21" xfId="0" applyFont="1" applyBorder="1">
      <alignment vertical="center"/>
    </xf>
    <xf numFmtId="0" fontId="46" fillId="0" borderId="21" xfId="0" applyFont="1" applyBorder="1" applyAlignment="1">
      <alignment vertical="center" shrinkToFit="1"/>
    </xf>
    <xf numFmtId="38" fontId="38" fillId="33" borderId="11" xfId="44" applyFont="1" applyFill="1" applyBorder="1" applyAlignment="1">
      <alignment vertical="center"/>
    </xf>
    <xf numFmtId="38" fontId="25" fillId="33" borderId="12" xfId="44" applyFont="1" applyFill="1" applyBorder="1" applyAlignment="1">
      <alignment vertical="center"/>
    </xf>
    <xf numFmtId="38" fontId="25" fillId="33" borderId="12" xfId="44" applyFont="1" applyFill="1" applyBorder="1" applyAlignment="1">
      <alignment vertical="center" shrinkToFit="1"/>
    </xf>
    <xf numFmtId="176" fontId="38" fillId="33" borderId="13" xfId="44" applyNumberFormat="1" applyFont="1" applyFill="1" applyBorder="1" applyAlignment="1">
      <alignment vertical="center"/>
    </xf>
    <xf numFmtId="38" fontId="38" fillId="33" borderId="12" xfId="44" applyFont="1" applyFill="1" applyBorder="1" applyAlignment="1">
      <alignment horizontal="left" vertical="center" shrinkToFit="1"/>
    </xf>
    <xf numFmtId="38" fontId="38" fillId="33" borderId="13" xfId="43" applyFont="1" applyFill="1" applyBorder="1" applyAlignment="1">
      <alignment vertical="center" shrinkToFit="1"/>
    </xf>
    <xf numFmtId="38" fontId="38" fillId="33" borderId="13" xfId="44" applyFont="1" applyFill="1" applyBorder="1" applyAlignment="1">
      <alignment vertical="center" shrinkToFit="1"/>
    </xf>
    <xf numFmtId="38" fontId="38" fillId="33" borderId="14" xfId="44" applyFont="1" applyFill="1" applyBorder="1" applyAlignment="1">
      <alignment vertical="center" shrinkToFit="1"/>
    </xf>
    <xf numFmtId="0" fontId="47" fillId="0" borderId="0" xfId="0" applyFont="1">
      <alignment vertical="center"/>
    </xf>
    <xf numFmtId="176" fontId="35" fillId="0" borderId="0" xfId="43" applyNumberFormat="1" applyFont="1" applyAlignment="1">
      <alignment vertical="center" shrinkToFit="1"/>
    </xf>
    <xf numFmtId="176" fontId="35" fillId="0" borderId="0" xfId="43" applyNumberFormat="1" applyFont="1" applyAlignment="1">
      <alignment shrinkToFit="1"/>
    </xf>
    <xf numFmtId="38" fontId="35" fillId="0" borderId="0" xfId="43" applyFont="1" applyAlignment="1">
      <alignment horizontal="left" vertical="center" shrinkToFit="1"/>
    </xf>
    <xf numFmtId="38" fontId="35" fillId="0" borderId="0" xfId="43" applyFont="1" applyAlignment="1">
      <alignment horizontal="right" vertical="center" shrinkToFit="1"/>
    </xf>
    <xf numFmtId="38" fontId="25" fillId="33" borderId="16" xfId="43" applyFont="1" applyFill="1" applyBorder="1" applyAlignment="1">
      <alignment horizontal="center" vertical="center" shrinkToFit="1"/>
    </xf>
    <xf numFmtId="38" fontId="25" fillId="33" borderId="17" xfId="43" applyFont="1" applyFill="1" applyBorder="1" applyAlignment="1">
      <alignment horizontal="center" vertical="center"/>
    </xf>
    <xf numFmtId="38" fontId="25" fillId="33" borderId="17" xfId="43" applyFont="1" applyFill="1" applyBorder="1" applyAlignment="1">
      <alignment horizontal="center" vertical="center" shrinkToFit="1"/>
    </xf>
    <xf numFmtId="176" fontId="25" fillId="33" borderId="15" xfId="43" applyNumberFormat="1" applyFont="1" applyFill="1" applyBorder="1" applyAlignment="1">
      <alignment horizontal="center" vertical="center" shrinkToFit="1"/>
    </xf>
    <xf numFmtId="176" fontId="38" fillId="33" borderId="15" xfId="43" applyNumberFormat="1" applyFont="1" applyFill="1" applyBorder="1" applyAlignment="1">
      <alignment horizontal="center" vertical="center" shrinkToFit="1"/>
    </xf>
    <xf numFmtId="177" fontId="25" fillId="33" borderId="17" xfId="43" applyNumberFormat="1" applyFont="1" applyFill="1" applyBorder="1" applyAlignment="1">
      <alignment horizontal="center" vertical="center" shrinkToFit="1"/>
    </xf>
    <xf numFmtId="38" fontId="25" fillId="33" borderId="15" xfId="43" applyFont="1" applyFill="1" applyBorder="1" applyAlignment="1">
      <alignment horizontal="center" vertical="center" shrinkToFit="1"/>
    </xf>
    <xf numFmtId="38" fontId="25" fillId="33" borderId="18" xfId="43" applyFont="1" applyFill="1" applyBorder="1" applyAlignment="1">
      <alignment horizontal="center" vertical="center" shrinkToFit="1"/>
    </xf>
    <xf numFmtId="176" fontId="24" fillId="34" borderId="15" xfId="43" applyNumberFormat="1" applyFont="1" applyFill="1" applyBorder="1" applyAlignment="1">
      <alignment vertical="center"/>
    </xf>
    <xf numFmtId="0" fontId="31" fillId="0" borderId="0" xfId="0" applyFont="1">
      <alignment vertical="center"/>
    </xf>
    <xf numFmtId="176" fontId="24" fillId="35" borderId="19" xfId="43" applyNumberFormat="1" applyFont="1" applyFill="1" applyBorder="1" applyAlignment="1">
      <alignment vertical="center"/>
    </xf>
    <xf numFmtId="0" fontId="48" fillId="0" borderId="20" xfId="0" applyFont="1" applyBorder="1" applyAlignment="1">
      <alignment vertical="center" shrinkToFit="1"/>
    </xf>
    <xf numFmtId="0" fontId="48" fillId="0" borderId="21" xfId="0" applyFont="1" applyBorder="1">
      <alignment vertical="center"/>
    </xf>
    <xf numFmtId="0" fontId="48" fillId="0" borderId="21" xfId="0" applyFont="1" applyBorder="1" applyAlignment="1">
      <alignment vertical="center" shrinkToFit="1"/>
    </xf>
    <xf numFmtId="0" fontId="31" fillId="0" borderId="21" xfId="0" applyFont="1" applyBorder="1" applyAlignment="1">
      <alignment vertical="center" shrinkToFit="1"/>
    </xf>
    <xf numFmtId="0" fontId="31" fillId="0" borderId="21" xfId="0" applyFont="1" applyBorder="1">
      <alignment vertical="center"/>
    </xf>
    <xf numFmtId="176" fontId="31" fillId="0" borderId="19" xfId="0" applyNumberFormat="1" applyFont="1" applyBorder="1" applyAlignment="1">
      <alignment vertical="center" shrinkToFit="1"/>
    </xf>
    <xf numFmtId="0" fontId="31" fillId="0" borderId="19" xfId="0" applyFont="1" applyBorder="1" applyAlignment="1">
      <alignment vertical="center" shrinkToFit="1"/>
    </xf>
    <xf numFmtId="176" fontId="31" fillId="0" borderId="19" xfId="0" applyNumberFormat="1" applyFont="1" applyBorder="1">
      <alignment vertical="center"/>
    </xf>
    <xf numFmtId="0" fontId="48" fillId="0" borderId="22" xfId="0" applyFont="1" applyBorder="1" applyAlignment="1">
      <alignment vertical="center" shrinkToFit="1"/>
    </xf>
    <xf numFmtId="0" fontId="32" fillId="0" borderId="21" xfId="0" applyFont="1" applyBorder="1" applyAlignment="1">
      <alignment vertical="center" shrinkToFit="1"/>
    </xf>
    <xf numFmtId="0" fontId="32" fillId="0" borderId="21" xfId="0" applyFont="1" applyBorder="1">
      <alignment vertical="center"/>
    </xf>
    <xf numFmtId="0" fontId="38" fillId="33" borderId="12" xfId="42" applyFont="1" applyFill="1" applyBorder="1">
      <alignment vertical="center"/>
    </xf>
    <xf numFmtId="0" fontId="38" fillId="33" borderId="12" xfId="42" applyFont="1" applyFill="1" applyBorder="1" applyAlignment="1">
      <alignment vertical="center" shrinkToFit="1"/>
    </xf>
    <xf numFmtId="177" fontId="38" fillId="33" borderId="12" xfId="42" applyNumberFormat="1" applyFont="1" applyFill="1" applyBorder="1" applyAlignment="1">
      <alignment horizontal="left" vertical="center" shrinkToFit="1"/>
    </xf>
    <xf numFmtId="176" fontId="49" fillId="33" borderId="13" xfId="44" applyNumberFormat="1" applyFont="1" applyFill="1" applyBorder="1" applyAlignment="1">
      <alignment vertical="center" shrinkToFit="1"/>
    </xf>
    <xf numFmtId="0" fontId="49" fillId="33" borderId="13" xfId="42" applyFont="1" applyFill="1" applyBorder="1" applyAlignment="1">
      <alignment vertical="center" shrinkToFit="1"/>
    </xf>
    <xf numFmtId="0" fontId="49" fillId="33" borderId="14" xfId="42" applyFont="1" applyFill="1" applyBorder="1" applyAlignment="1">
      <alignment horizontal="center" shrinkToFit="1"/>
    </xf>
    <xf numFmtId="0" fontId="52" fillId="0" borderId="0" xfId="45" applyFont="1">
      <alignment vertical="center"/>
    </xf>
    <xf numFmtId="178" fontId="53" fillId="0" borderId="0" xfId="45" applyNumberFormat="1" applyFont="1">
      <alignment vertical="center"/>
    </xf>
    <xf numFmtId="178" fontId="53" fillId="0" borderId="0" xfId="45" applyNumberFormat="1" applyFont="1" applyAlignment="1">
      <alignment horizontal="left" vertical="center" indent="1"/>
    </xf>
    <xf numFmtId="0" fontId="50" fillId="0" borderId="0" xfId="45">
      <alignment vertical="center"/>
    </xf>
    <xf numFmtId="178" fontId="50" fillId="39" borderId="13" xfId="45" applyNumberFormat="1" applyFill="1" applyBorder="1" applyAlignment="1">
      <alignment horizontal="center" vertical="center"/>
    </xf>
    <xf numFmtId="178" fontId="53" fillId="39" borderId="11" xfId="45" applyNumberFormat="1" applyFont="1" applyFill="1" applyBorder="1" applyAlignment="1">
      <alignment horizontal="center" vertical="center" wrapText="1"/>
    </xf>
    <xf numFmtId="178" fontId="50" fillId="39" borderId="14" xfId="45" applyNumberFormat="1" applyFill="1" applyBorder="1" applyAlignment="1">
      <alignment horizontal="center" vertical="center"/>
    </xf>
    <xf numFmtId="178" fontId="50" fillId="39" borderId="26" xfId="45" applyNumberFormat="1" applyFill="1" applyBorder="1" applyAlignment="1">
      <alignment horizontal="center" vertical="center"/>
    </xf>
    <xf numFmtId="178" fontId="50" fillId="39" borderId="14" xfId="45" applyNumberFormat="1" applyFill="1" applyBorder="1" applyAlignment="1">
      <alignment horizontal="center" vertical="center" shrinkToFit="1"/>
    </xf>
    <xf numFmtId="178" fontId="53" fillId="40" borderId="27" xfId="45" applyNumberFormat="1" applyFont="1" applyFill="1" applyBorder="1">
      <alignment vertical="center"/>
    </xf>
    <xf numFmtId="178" fontId="53" fillId="40" borderId="12" xfId="45" applyNumberFormat="1" applyFont="1" applyFill="1" applyBorder="1">
      <alignment vertical="center"/>
    </xf>
    <xf numFmtId="178" fontId="53" fillId="40" borderId="14" xfId="45" applyNumberFormat="1" applyFont="1" applyFill="1" applyBorder="1">
      <alignment vertical="center"/>
    </xf>
    <xf numFmtId="178" fontId="53" fillId="40" borderId="13" xfId="46" applyNumberFormat="1" applyFont="1" applyFill="1" applyBorder="1" applyAlignment="1">
      <alignment vertical="center"/>
    </xf>
    <xf numFmtId="178" fontId="53" fillId="40" borderId="11" xfId="46" applyNumberFormat="1" applyFont="1" applyFill="1" applyBorder="1" applyAlignment="1">
      <alignment vertical="center"/>
    </xf>
    <xf numFmtId="178" fontId="53" fillId="40" borderId="11" xfId="45" applyNumberFormat="1" applyFont="1" applyFill="1" applyBorder="1">
      <alignment vertical="center"/>
    </xf>
    <xf numFmtId="178" fontId="53" fillId="40" borderId="13" xfId="45" applyNumberFormat="1" applyFont="1" applyFill="1" applyBorder="1">
      <alignment vertical="center"/>
    </xf>
    <xf numFmtId="178" fontId="53" fillId="40" borderId="11" xfId="45" applyNumberFormat="1" applyFont="1" applyFill="1" applyBorder="1" applyAlignment="1">
      <alignment horizontal="left" vertical="center" indent="1"/>
    </xf>
    <xf numFmtId="178" fontId="53" fillId="40" borderId="26" xfId="45" applyNumberFormat="1" applyFont="1" applyFill="1" applyBorder="1">
      <alignment vertical="center"/>
    </xf>
    <xf numFmtId="178" fontId="53" fillId="0" borderId="27" xfId="45" applyNumberFormat="1" applyFont="1" applyBorder="1">
      <alignment vertical="center"/>
    </xf>
    <xf numFmtId="178" fontId="53" fillId="33" borderId="24" xfId="45" applyNumberFormat="1" applyFont="1" applyFill="1" applyBorder="1">
      <alignment vertical="center"/>
    </xf>
    <xf numFmtId="178" fontId="53" fillId="33" borderId="10" xfId="45" applyNumberFormat="1" applyFont="1" applyFill="1" applyBorder="1">
      <alignment vertical="center"/>
    </xf>
    <xf numFmtId="178" fontId="53" fillId="33" borderId="28" xfId="45" applyNumberFormat="1" applyFont="1" applyFill="1" applyBorder="1">
      <alignment vertical="center"/>
    </xf>
    <xf numFmtId="178" fontId="53" fillId="33" borderId="13" xfId="46" applyNumberFormat="1" applyFont="1" applyFill="1" applyBorder="1" applyAlignment="1">
      <alignment vertical="center"/>
    </xf>
    <xf numFmtId="178" fontId="53" fillId="33" borderId="11" xfId="46" applyNumberFormat="1" applyFont="1" applyFill="1" applyBorder="1" applyAlignment="1">
      <alignment vertical="center"/>
    </xf>
    <xf numFmtId="178" fontId="53" fillId="33" borderId="11" xfId="45" applyNumberFormat="1" applyFont="1" applyFill="1" applyBorder="1">
      <alignment vertical="center"/>
    </xf>
    <xf numFmtId="178" fontId="53" fillId="33" borderId="14" xfId="45" applyNumberFormat="1" applyFont="1" applyFill="1" applyBorder="1">
      <alignment vertical="center"/>
    </xf>
    <xf numFmtId="178" fontId="53" fillId="33" borderId="13" xfId="45" applyNumberFormat="1" applyFont="1" applyFill="1" applyBorder="1">
      <alignment vertical="center"/>
    </xf>
    <xf numFmtId="178" fontId="53" fillId="33" borderId="11" xfId="45" applyNumberFormat="1" applyFont="1" applyFill="1" applyBorder="1" applyAlignment="1">
      <alignment horizontal="left" vertical="center" indent="1"/>
    </xf>
    <xf numFmtId="178" fontId="53" fillId="33" borderId="12" xfId="45" applyNumberFormat="1" applyFont="1" applyFill="1" applyBorder="1">
      <alignment vertical="center"/>
    </xf>
    <xf numFmtId="178" fontId="53" fillId="33" borderId="26" xfId="45" applyNumberFormat="1" applyFont="1" applyFill="1" applyBorder="1">
      <alignment vertical="center"/>
    </xf>
    <xf numFmtId="178" fontId="53" fillId="0" borderId="12" xfId="45" applyNumberFormat="1" applyFont="1" applyBorder="1">
      <alignment vertical="center"/>
    </xf>
    <xf numFmtId="178" fontId="53" fillId="0" borderId="28" xfId="45" applyNumberFormat="1" applyFont="1" applyBorder="1">
      <alignment vertical="center"/>
    </xf>
    <xf numFmtId="178" fontId="53" fillId="0" borderId="13" xfId="46" applyNumberFormat="1" applyFont="1" applyFill="1" applyBorder="1" applyAlignment="1">
      <alignment vertical="center"/>
    </xf>
    <xf numFmtId="178" fontId="53" fillId="0" borderId="11" xfId="46" applyNumberFormat="1" applyFont="1" applyFill="1" applyBorder="1" applyAlignment="1">
      <alignment vertical="center"/>
    </xf>
    <xf numFmtId="178" fontId="53" fillId="0" borderId="11" xfId="45" applyNumberFormat="1" applyFont="1" applyBorder="1">
      <alignment vertical="center"/>
    </xf>
    <xf numFmtId="178" fontId="53" fillId="0" borderId="14" xfId="45" applyNumberFormat="1" applyFont="1" applyBorder="1">
      <alignment vertical="center"/>
    </xf>
    <xf numFmtId="178" fontId="53" fillId="0" borderId="13" xfId="45" applyNumberFormat="1" applyFont="1" applyBorder="1">
      <alignment vertical="center"/>
    </xf>
    <xf numFmtId="178" fontId="53" fillId="0" borderId="11" xfId="45" applyNumberFormat="1" applyFont="1" applyBorder="1" applyAlignment="1">
      <alignment horizontal="left" vertical="center" indent="1"/>
    </xf>
    <xf numFmtId="178" fontId="53" fillId="0" borderId="12" xfId="45" quotePrefix="1" applyNumberFormat="1" applyFont="1" applyBorder="1">
      <alignment vertical="center"/>
    </xf>
    <xf numFmtId="178" fontId="53" fillId="0" borderId="26" xfId="46" applyNumberFormat="1" applyFont="1" applyFill="1" applyBorder="1" applyAlignment="1">
      <alignment vertical="center"/>
    </xf>
    <xf numFmtId="178" fontId="53" fillId="0" borderId="14" xfId="46" applyNumberFormat="1" applyFont="1" applyFill="1" applyBorder="1" applyAlignment="1">
      <alignment vertical="center"/>
    </xf>
    <xf numFmtId="178" fontId="53" fillId="0" borderId="24" xfId="45" applyNumberFormat="1" applyFont="1" applyBorder="1">
      <alignment vertical="center"/>
    </xf>
    <xf numFmtId="178" fontId="53" fillId="0" borderId="29" xfId="45" applyNumberFormat="1" applyFont="1" applyBorder="1">
      <alignment vertical="center"/>
    </xf>
    <xf numFmtId="178" fontId="53" fillId="0" borderId="25" xfId="46" applyNumberFormat="1" applyFont="1" applyFill="1" applyBorder="1" applyAlignment="1">
      <alignment vertical="center"/>
    </xf>
    <xf numFmtId="178" fontId="53" fillId="0" borderId="23" xfId="46" applyNumberFormat="1" applyFont="1" applyFill="1" applyBorder="1" applyAlignment="1">
      <alignment vertical="center"/>
    </xf>
    <xf numFmtId="178" fontId="53" fillId="0" borderId="12" xfId="46" applyNumberFormat="1" applyFont="1" applyFill="1" applyBorder="1" applyAlignment="1">
      <alignment vertical="center"/>
    </xf>
    <xf numFmtId="178" fontId="53" fillId="0" borderId="30" xfId="45" applyNumberFormat="1" applyFont="1" applyBorder="1">
      <alignment vertical="center"/>
    </xf>
    <xf numFmtId="178" fontId="53" fillId="0" borderId="31" xfId="46" applyNumberFormat="1" applyFont="1" applyFill="1" applyBorder="1" applyAlignment="1">
      <alignment vertical="center"/>
    </xf>
    <xf numFmtId="178" fontId="53" fillId="0" borderId="27" xfId="46" applyNumberFormat="1" applyFont="1" applyFill="1" applyBorder="1" applyAlignment="1">
      <alignment vertical="center"/>
    </xf>
    <xf numFmtId="0" fontId="50" fillId="0" borderId="12" xfId="45" applyBorder="1">
      <alignment vertical="center"/>
    </xf>
    <xf numFmtId="178" fontId="53" fillId="0" borderId="23" xfId="45" applyNumberFormat="1" applyFont="1" applyBorder="1">
      <alignment vertical="center"/>
    </xf>
    <xf numFmtId="178" fontId="53" fillId="0" borderId="25" xfId="45" applyNumberFormat="1" applyFont="1" applyBorder="1">
      <alignment vertical="center"/>
    </xf>
    <xf numFmtId="178" fontId="53" fillId="0" borderId="32" xfId="46" applyNumberFormat="1" applyFont="1" applyFill="1" applyBorder="1" applyAlignment="1">
      <alignment vertical="center"/>
    </xf>
    <xf numFmtId="178" fontId="53" fillId="0" borderId="29" xfId="46" applyNumberFormat="1" applyFont="1" applyFill="1" applyBorder="1" applyAlignment="1">
      <alignment vertical="center"/>
    </xf>
    <xf numFmtId="178" fontId="53" fillId="0" borderId="35" xfId="46" applyNumberFormat="1" applyFont="1" applyFill="1" applyBorder="1" applyAlignment="1">
      <alignment vertical="center"/>
    </xf>
    <xf numFmtId="178" fontId="53" fillId="0" borderId="30" xfId="46" applyNumberFormat="1" applyFont="1" applyFill="1" applyBorder="1" applyAlignment="1">
      <alignment vertical="center"/>
    </xf>
    <xf numFmtId="178" fontId="53" fillId="0" borderId="39" xfId="46" applyNumberFormat="1" applyFont="1" applyFill="1" applyBorder="1" applyAlignment="1">
      <alignment vertical="center"/>
    </xf>
    <xf numFmtId="178" fontId="53" fillId="0" borderId="40" xfId="46" applyNumberFormat="1" applyFont="1" applyFill="1" applyBorder="1" applyAlignment="1">
      <alignment vertical="center"/>
    </xf>
    <xf numFmtId="178" fontId="53" fillId="0" borderId="10" xfId="45" applyNumberFormat="1" applyFont="1" applyBorder="1">
      <alignment vertical="center"/>
    </xf>
    <xf numFmtId="178" fontId="53" fillId="0" borderId="41" xfId="46" applyNumberFormat="1" applyFont="1" applyFill="1" applyBorder="1" applyAlignment="1">
      <alignment vertical="center"/>
    </xf>
    <xf numFmtId="178" fontId="53" fillId="0" borderId="42" xfId="46" applyNumberFormat="1" applyFont="1" applyFill="1" applyBorder="1" applyAlignment="1">
      <alignment vertical="center"/>
    </xf>
    <xf numFmtId="178" fontId="53" fillId="33" borderId="26" xfId="46" applyNumberFormat="1" applyFont="1" applyFill="1" applyBorder="1" applyAlignment="1">
      <alignment vertical="center"/>
    </xf>
    <xf numFmtId="178" fontId="53" fillId="33" borderId="14" xfId="46" applyNumberFormat="1" applyFont="1" applyFill="1" applyBorder="1" applyAlignment="1">
      <alignment vertical="center"/>
    </xf>
    <xf numFmtId="178" fontId="53" fillId="0" borderId="23" xfId="45" applyNumberFormat="1" applyFont="1" applyBorder="1" applyAlignment="1">
      <alignment horizontal="left" vertical="center" indent="1"/>
    </xf>
    <xf numFmtId="178" fontId="53" fillId="0" borderId="27" xfId="45" applyNumberFormat="1" applyFont="1" applyBorder="1" applyAlignment="1">
      <alignment horizontal="left" vertical="center" indent="1"/>
    </xf>
    <xf numFmtId="178" fontId="53" fillId="0" borderId="19" xfId="45" applyNumberFormat="1" applyFont="1" applyBorder="1">
      <alignment vertical="center"/>
    </xf>
    <xf numFmtId="178" fontId="53" fillId="0" borderId="20" xfId="45" applyNumberFormat="1" applyFont="1" applyBorder="1" applyAlignment="1">
      <alignment horizontal="left" vertical="center" indent="1"/>
    </xf>
    <xf numFmtId="178" fontId="53" fillId="0" borderId="21" xfId="45" applyNumberFormat="1" applyFont="1" applyBorder="1">
      <alignment vertical="center"/>
    </xf>
    <xf numFmtId="178" fontId="53" fillId="0" borderId="43" xfId="46" applyNumberFormat="1" applyFont="1" applyFill="1" applyBorder="1" applyAlignment="1">
      <alignment vertical="center"/>
    </xf>
    <xf numFmtId="178" fontId="53" fillId="0" borderId="22" xfId="46" applyNumberFormat="1" applyFont="1" applyFill="1" applyBorder="1" applyAlignment="1">
      <alignment vertical="center"/>
    </xf>
    <xf numFmtId="178" fontId="53" fillId="0" borderId="38" xfId="45" applyNumberFormat="1" applyFont="1" applyBorder="1">
      <alignment vertical="center"/>
    </xf>
    <xf numFmtId="178" fontId="53" fillId="0" borderId="33" xfId="45" applyNumberFormat="1" applyFont="1" applyBorder="1" applyAlignment="1">
      <alignment horizontal="left" vertical="center" indent="1"/>
    </xf>
    <xf numFmtId="178" fontId="53" fillId="0" borderId="34" xfId="45" applyNumberFormat="1" applyFont="1" applyBorder="1">
      <alignment vertical="center"/>
    </xf>
    <xf numFmtId="178" fontId="53" fillId="0" borderId="44" xfId="46" applyNumberFormat="1" applyFont="1" applyFill="1" applyBorder="1" applyAlignment="1">
      <alignment vertical="center"/>
    </xf>
    <xf numFmtId="178" fontId="53" fillId="0" borderId="45" xfId="46" applyNumberFormat="1" applyFont="1" applyFill="1" applyBorder="1" applyAlignment="1">
      <alignment vertical="center"/>
    </xf>
    <xf numFmtId="178" fontId="53" fillId="0" borderId="46" xfId="45" applyNumberFormat="1" applyFont="1" applyBorder="1">
      <alignment vertical="center"/>
    </xf>
    <xf numFmtId="178" fontId="53" fillId="0" borderId="36" xfId="45" applyNumberFormat="1" applyFont="1" applyBorder="1" applyAlignment="1">
      <alignment vertical="center" shrinkToFit="1"/>
    </xf>
    <xf numFmtId="178" fontId="53" fillId="0" borderId="42" xfId="45" applyNumberFormat="1" applyFont="1" applyBorder="1">
      <alignment vertical="center"/>
    </xf>
    <xf numFmtId="178" fontId="53" fillId="0" borderId="11" xfId="45" applyNumberFormat="1" applyFont="1" applyBorder="1" applyAlignment="1">
      <alignment horizontal="left" vertical="center"/>
    </xf>
    <xf numFmtId="178" fontId="54" fillId="39" borderId="11" xfId="45" applyNumberFormat="1" applyFont="1" applyFill="1" applyBorder="1" applyAlignment="1">
      <alignment horizontal="center" vertical="center" wrapText="1"/>
    </xf>
    <xf numFmtId="178" fontId="53" fillId="40" borderId="23" xfId="45" applyNumberFormat="1" applyFont="1" applyFill="1" applyBorder="1">
      <alignment vertical="center"/>
    </xf>
    <xf numFmtId="178" fontId="53" fillId="40" borderId="24" xfId="45" applyNumberFormat="1" applyFont="1" applyFill="1" applyBorder="1">
      <alignment vertical="center"/>
    </xf>
    <xf numFmtId="178" fontId="53" fillId="40" borderId="29" xfId="45" applyNumberFormat="1" applyFont="1" applyFill="1" applyBorder="1">
      <alignment vertical="center"/>
    </xf>
    <xf numFmtId="178" fontId="53" fillId="0" borderId="27" xfId="45" applyNumberFormat="1" applyFont="1" applyBorder="1" applyAlignment="1">
      <alignment horizontal="right" vertical="center"/>
    </xf>
    <xf numFmtId="178" fontId="53" fillId="0" borderId="30" xfId="45" applyNumberFormat="1" applyFont="1" applyBorder="1" applyAlignment="1">
      <alignment horizontal="right" vertical="center"/>
    </xf>
    <xf numFmtId="178" fontId="53" fillId="0" borderId="33" xfId="45" applyNumberFormat="1" applyFont="1" applyBorder="1">
      <alignment vertical="center"/>
    </xf>
    <xf numFmtId="178" fontId="53" fillId="0" borderId="47" xfId="45" applyNumberFormat="1" applyFont="1" applyBorder="1">
      <alignment vertical="center"/>
    </xf>
    <xf numFmtId="178" fontId="53" fillId="0" borderId="41" xfId="45" applyNumberFormat="1" applyFont="1" applyBorder="1">
      <alignment vertical="center"/>
    </xf>
    <xf numFmtId="178" fontId="53" fillId="0" borderId="42" xfId="45" applyNumberFormat="1" applyFont="1" applyBorder="1" applyAlignment="1">
      <alignment horizontal="left" vertical="center" indent="1"/>
    </xf>
    <xf numFmtId="178" fontId="53" fillId="0" borderId="48" xfId="46" applyNumberFormat="1" applyFont="1" applyFill="1" applyBorder="1" applyAlignment="1">
      <alignment vertical="center"/>
    </xf>
    <xf numFmtId="178" fontId="53" fillId="0" borderId="28" xfId="46" applyNumberFormat="1" applyFont="1" applyFill="1" applyBorder="1" applyAlignment="1">
      <alignment vertical="center"/>
    </xf>
    <xf numFmtId="178" fontId="53" fillId="0" borderId="42" xfId="45" applyNumberFormat="1" applyFont="1" applyBorder="1" applyAlignment="1">
      <alignment horizontal="right" vertical="center"/>
    </xf>
    <xf numFmtId="178" fontId="53" fillId="0" borderId="28" xfId="45" applyNumberFormat="1" applyFont="1" applyBorder="1" applyAlignment="1">
      <alignment horizontal="right" vertical="center"/>
    </xf>
    <xf numFmtId="178" fontId="53" fillId="0" borderId="49" xfId="45" applyNumberFormat="1" applyFont="1" applyBorder="1">
      <alignment vertical="center"/>
    </xf>
    <xf numFmtId="178" fontId="53" fillId="0" borderId="50" xfId="45" applyNumberFormat="1" applyFont="1" applyBorder="1" applyAlignment="1">
      <alignment horizontal="left" vertical="center" indent="1"/>
    </xf>
    <xf numFmtId="178" fontId="53" fillId="0" borderId="51" xfId="45" applyNumberFormat="1" applyFont="1" applyBorder="1">
      <alignment vertical="center"/>
    </xf>
    <xf numFmtId="178" fontId="53" fillId="0" borderId="52" xfId="46" applyNumberFormat="1" applyFont="1" applyFill="1" applyBorder="1" applyAlignment="1">
      <alignment vertical="center"/>
    </xf>
    <xf numFmtId="178" fontId="53" fillId="0" borderId="53" xfId="46" applyNumberFormat="1" applyFont="1" applyFill="1" applyBorder="1" applyAlignment="1">
      <alignment vertical="center"/>
    </xf>
    <xf numFmtId="178" fontId="53" fillId="0" borderId="24" xfId="45" applyNumberFormat="1" applyFont="1" applyBorder="1" applyAlignment="1">
      <alignment horizontal="right" vertical="center" shrinkToFit="1"/>
    </xf>
    <xf numFmtId="178" fontId="54" fillId="0" borderId="42" xfId="45" applyNumberFormat="1" applyFont="1" applyBorder="1" applyAlignment="1">
      <alignment horizontal="left" vertical="center" indent="1"/>
    </xf>
    <xf numFmtId="178" fontId="54" fillId="0" borderId="10" xfId="45" applyNumberFormat="1" applyFont="1" applyBorder="1">
      <alignment vertical="center"/>
    </xf>
    <xf numFmtId="178" fontId="54" fillId="0" borderId="28" xfId="45" applyNumberFormat="1" applyFont="1" applyBorder="1">
      <alignment vertical="center"/>
    </xf>
    <xf numFmtId="178" fontId="54" fillId="0" borderId="42" xfId="45" applyNumberFormat="1" applyFont="1" applyBorder="1">
      <alignment vertical="center"/>
    </xf>
    <xf numFmtId="178" fontId="54" fillId="0" borderId="14" xfId="45" applyNumberFormat="1" applyFont="1" applyBorder="1">
      <alignment vertical="center"/>
    </xf>
    <xf numFmtId="178" fontId="54" fillId="0" borderId="11" xfId="45" applyNumberFormat="1" applyFont="1" applyBorder="1">
      <alignment vertical="center"/>
    </xf>
    <xf numFmtId="178" fontId="54" fillId="0" borderId="11" xfId="45" applyNumberFormat="1" applyFont="1" applyBorder="1" applyAlignment="1">
      <alignment horizontal="left" vertical="center" indent="1"/>
    </xf>
    <xf numFmtId="178" fontId="53" fillId="0" borderId="54" xfId="45" applyNumberFormat="1" applyFont="1" applyBorder="1">
      <alignment vertical="center"/>
    </xf>
    <xf numFmtId="178" fontId="53" fillId="0" borderId="55" xfId="45" applyNumberFormat="1" applyFont="1" applyBorder="1">
      <alignment vertical="center"/>
    </xf>
    <xf numFmtId="178" fontId="53" fillId="0" borderId="13" xfId="45" applyNumberFormat="1" applyFont="1" applyBorder="1" applyAlignment="1">
      <alignment horizontal="left" vertical="center" indent="1"/>
    </xf>
    <xf numFmtId="178" fontId="53" fillId="0" borderId="41" xfId="45" applyNumberFormat="1" applyFont="1" applyBorder="1" applyAlignment="1">
      <alignment horizontal="left" vertical="center" indent="1"/>
    </xf>
    <xf numFmtId="0" fontId="50" fillId="0" borderId="42" xfId="45" applyBorder="1">
      <alignment vertical="center"/>
    </xf>
    <xf numFmtId="178" fontId="53" fillId="0" borderId="21" xfId="45" applyNumberFormat="1" applyFont="1" applyBorder="1" applyAlignment="1">
      <alignment horizontal="left" vertical="center" indent="1"/>
    </xf>
    <xf numFmtId="178" fontId="54" fillId="0" borderId="21" xfId="45" applyNumberFormat="1" applyFont="1" applyBorder="1" applyAlignment="1">
      <alignment horizontal="left" vertical="center" indent="1"/>
    </xf>
    <xf numFmtId="178" fontId="54" fillId="0" borderId="0" xfId="45" applyNumberFormat="1" applyFont="1" applyAlignment="1">
      <alignment horizontal="left" vertical="center" indent="1"/>
    </xf>
    <xf numFmtId="178" fontId="53" fillId="0" borderId="13" xfId="45" applyNumberFormat="1" applyFont="1" applyBorder="1" applyAlignment="1">
      <alignment horizontal="left" vertical="center"/>
    </xf>
    <xf numFmtId="178" fontId="53" fillId="0" borderId="0" xfId="45" applyNumberFormat="1" applyFont="1" applyAlignment="1">
      <alignment horizontal="left" vertical="center"/>
    </xf>
    <xf numFmtId="178" fontId="53" fillId="33" borderId="54" xfId="45" applyNumberFormat="1" applyFont="1" applyFill="1" applyBorder="1">
      <alignment vertical="center"/>
    </xf>
    <xf numFmtId="178" fontId="53" fillId="0" borderId="42" xfId="45" applyNumberFormat="1" applyFont="1" applyBorder="1" applyAlignment="1">
      <alignment horizontal="left" vertical="center"/>
    </xf>
    <xf numFmtId="178" fontId="53" fillId="0" borderId="23" xfId="45" applyNumberFormat="1" applyFont="1" applyBorder="1" applyAlignment="1">
      <alignment horizontal="left" vertical="center"/>
    </xf>
    <xf numFmtId="178" fontId="57" fillId="0" borderId="0" xfId="45" applyNumberFormat="1" applyFont="1">
      <alignment vertical="center"/>
    </xf>
    <xf numFmtId="178" fontId="57" fillId="0" borderId="0" xfId="45" applyNumberFormat="1" applyFont="1" applyAlignment="1">
      <alignment horizontal="left" vertical="center" indent="1"/>
    </xf>
    <xf numFmtId="178" fontId="57" fillId="0" borderId="0" xfId="45" applyNumberFormat="1" applyFont="1" applyAlignment="1">
      <alignment horizontal="right" vertical="center"/>
    </xf>
    <xf numFmtId="0" fontId="58" fillId="0" borderId="0" xfId="45" applyFont="1">
      <alignment vertical="center"/>
    </xf>
    <xf numFmtId="178" fontId="58" fillId="39" borderId="13" xfId="45" applyNumberFormat="1" applyFont="1" applyFill="1" applyBorder="1" applyAlignment="1">
      <alignment horizontal="center" vertical="center"/>
    </xf>
    <xf numFmtId="178" fontId="57" fillId="39" borderId="11" xfId="45" applyNumberFormat="1" applyFont="1" applyFill="1" applyBorder="1" applyAlignment="1">
      <alignment horizontal="center" vertical="center" wrapText="1"/>
    </xf>
    <xf numFmtId="178" fontId="58" fillId="39" borderId="14" xfId="45" applyNumberFormat="1" applyFont="1" applyFill="1" applyBorder="1" applyAlignment="1">
      <alignment horizontal="center" vertical="center"/>
    </xf>
    <xf numFmtId="178" fontId="58" fillId="39" borderId="56" xfId="45" applyNumberFormat="1" applyFont="1" applyFill="1" applyBorder="1" applyAlignment="1">
      <alignment horizontal="center" vertical="center" shrinkToFit="1"/>
    </xf>
    <xf numFmtId="178" fontId="58" fillId="0" borderId="0" xfId="45" applyNumberFormat="1" applyFont="1" applyAlignment="1">
      <alignment horizontal="center" vertical="center"/>
    </xf>
    <xf numFmtId="0" fontId="57" fillId="40" borderId="23" xfId="45" applyFont="1" applyFill="1" applyBorder="1">
      <alignment vertical="center"/>
    </xf>
    <xf numFmtId="0" fontId="57" fillId="40" borderId="24" xfId="45" applyFont="1" applyFill="1" applyBorder="1">
      <alignment vertical="center"/>
    </xf>
    <xf numFmtId="38" fontId="57" fillId="40" borderId="13" xfId="46" applyFont="1" applyFill="1" applyBorder="1" applyAlignment="1">
      <alignment vertical="center"/>
    </xf>
    <xf numFmtId="178" fontId="57" fillId="40" borderId="13" xfId="46" applyNumberFormat="1" applyFont="1" applyFill="1" applyBorder="1" applyAlignment="1">
      <alignment vertical="center"/>
    </xf>
    <xf numFmtId="178" fontId="57" fillId="40" borderId="11" xfId="46" applyNumberFormat="1" applyFont="1" applyFill="1" applyBorder="1" applyAlignment="1">
      <alignment vertical="center"/>
    </xf>
    <xf numFmtId="0" fontId="57" fillId="40" borderId="11" xfId="45" applyFont="1" applyFill="1" applyBorder="1">
      <alignment vertical="center"/>
    </xf>
    <xf numFmtId="0" fontId="57" fillId="40" borderId="14" xfId="45" applyFont="1" applyFill="1" applyBorder="1">
      <alignment vertical="center"/>
    </xf>
    <xf numFmtId="0" fontId="57" fillId="40" borderId="13" xfId="45" applyFont="1" applyFill="1" applyBorder="1">
      <alignment vertical="center"/>
    </xf>
    <xf numFmtId="0" fontId="57" fillId="40" borderId="24" xfId="45" applyFont="1" applyFill="1" applyBorder="1" applyAlignment="1">
      <alignment horizontal="left" vertical="center" indent="1"/>
    </xf>
    <xf numFmtId="0" fontId="57" fillId="40" borderId="56" xfId="45" applyFont="1" applyFill="1" applyBorder="1">
      <alignment vertical="center"/>
    </xf>
    <xf numFmtId="38" fontId="58" fillId="0" borderId="0" xfId="45" applyNumberFormat="1" applyFont="1">
      <alignment vertical="center"/>
    </xf>
    <xf numFmtId="0" fontId="57" fillId="0" borderId="27" xfId="45" applyFont="1" applyBorder="1">
      <alignment vertical="center"/>
    </xf>
    <xf numFmtId="0" fontId="57" fillId="33" borderId="24" xfId="45" applyFont="1" applyFill="1" applyBorder="1">
      <alignment vertical="center"/>
    </xf>
    <xf numFmtId="0" fontId="57" fillId="33" borderId="12" xfId="45" applyFont="1" applyFill="1" applyBorder="1">
      <alignment vertical="center"/>
    </xf>
    <xf numFmtId="38" fontId="57" fillId="33" borderId="13" xfId="46" applyFont="1" applyFill="1" applyBorder="1" applyAlignment="1">
      <alignment vertical="center"/>
    </xf>
    <xf numFmtId="178" fontId="57" fillId="33" borderId="13" xfId="46" applyNumberFormat="1" applyFont="1" applyFill="1" applyBorder="1" applyAlignment="1">
      <alignment vertical="center"/>
    </xf>
    <xf numFmtId="178" fontId="57" fillId="33" borderId="11" xfId="46" applyNumberFormat="1" applyFont="1" applyFill="1" applyBorder="1" applyAlignment="1">
      <alignment vertical="center"/>
    </xf>
    <xf numFmtId="0" fontId="57" fillId="33" borderId="11" xfId="45" applyFont="1" applyFill="1" applyBorder="1">
      <alignment vertical="center"/>
    </xf>
    <xf numFmtId="0" fontId="57" fillId="33" borderId="14" xfId="45" applyFont="1" applyFill="1" applyBorder="1">
      <alignment vertical="center"/>
    </xf>
    <xf numFmtId="0" fontId="57" fillId="33" borderId="13" xfId="45" applyFont="1" applyFill="1" applyBorder="1">
      <alignment vertical="center"/>
    </xf>
    <xf numFmtId="0" fontId="57" fillId="33" borderId="12" xfId="45" applyFont="1" applyFill="1" applyBorder="1" applyAlignment="1">
      <alignment horizontal="left" vertical="center" indent="1"/>
    </xf>
    <xf numFmtId="0" fontId="57" fillId="33" borderId="56" xfId="45" applyFont="1" applyFill="1" applyBorder="1">
      <alignment vertical="center"/>
    </xf>
    <xf numFmtId="0" fontId="57" fillId="0" borderId="0" xfId="45" applyFont="1">
      <alignment vertical="center"/>
    </xf>
    <xf numFmtId="0" fontId="57" fillId="0" borderId="24" xfId="45" applyFont="1" applyBorder="1">
      <alignment vertical="center"/>
    </xf>
    <xf numFmtId="0" fontId="57" fillId="0" borderId="29" xfId="45" applyFont="1" applyBorder="1">
      <alignment vertical="center"/>
    </xf>
    <xf numFmtId="38" fontId="57" fillId="0" borderId="25" xfId="46" applyFont="1" applyFill="1" applyBorder="1" applyAlignment="1">
      <alignment vertical="center"/>
    </xf>
    <xf numFmtId="178" fontId="57" fillId="0" borderId="25" xfId="46" applyNumberFormat="1" applyFont="1" applyFill="1" applyBorder="1" applyAlignment="1">
      <alignment vertical="center"/>
    </xf>
    <xf numFmtId="178" fontId="57" fillId="0" borderId="23" xfId="46" applyNumberFormat="1" applyFont="1" applyFill="1" applyBorder="1" applyAlignment="1">
      <alignment vertical="center"/>
    </xf>
    <xf numFmtId="0" fontId="57" fillId="0" borderId="23" xfId="45" applyFont="1" applyBorder="1">
      <alignment vertical="center"/>
    </xf>
    <xf numFmtId="0" fontId="57" fillId="0" borderId="25" xfId="45" applyFont="1" applyBorder="1">
      <alignment vertical="center"/>
    </xf>
    <xf numFmtId="0" fontId="57" fillId="0" borderId="0" xfId="45" applyFont="1" applyAlignment="1">
      <alignment horizontal="left" vertical="center" indent="1"/>
    </xf>
    <xf numFmtId="38" fontId="57" fillId="0" borderId="57" xfId="46" applyFont="1" applyFill="1" applyBorder="1" applyAlignment="1">
      <alignment vertical="center"/>
    </xf>
    <xf numFmtId="0" fontId="57" fillId="0" borderId="30" xfId="45" applyFont="1" applyBorder="1">
      <alignment vertical="center"/>
    </xf>
    <xf numFmtId="38" fontId="57" fillId="0" borderId="31" xfId="46" applyFont="1" applyFill="1" applyBorder="1" applyAlignment="1">
      <alignment vertical="center"/>
    </xf>
    <xf numFmtId="178" fontId="57" fillId="0" borderId="31" xfId="46" applyNumberFormat="1" applyFont="1" applyFill="1" applyBorder="1" applyAlignment="1">
      <alignment vertical="center"/>
    </xf>
    <xf numFmtId="178" fontId="57" fillId="0" borderId="27" xfId="46" applyNumberFormat="1" applyFont="1" applyFill="1" applyBorder="1" applyAlignment="1">
      <alignment vertical="center"/>
    </xf>
    <xf numFmtId="0" fontId="57" fillId="0" borderId="31" xfId="45" applyFont="1" applyBorder="1">
      <alignment vertical="center"/>
    </xf>
    <xf numFmtId="38" fontId="57" fillId="0" borderId="58" xfId="46" applyFont="1" applyFill="1" applyBorder="1" applyAlignment="1">
      <alignment vertical="center"/>
    </xf>
    <xf numFmtId="0" fontId="57" fillId="33" borderId="11" xfId="45" applyFont="1" applyFill="1" applyBorder="1" applyAlignment="1">
      <alignment horizontal="left" vertical="center" indent="1"/>
    </xf>
    <xf numFmtId="38" fontId="57" fillId="33" borderId="56" xfId="46" applyFont="1" applyFill="1" applyBorder="1" applyAlignment="1">
      <alignment vertical="center"/>
    </xf>
    <xf numFmtId="0" fontId="57" fillId="0" borderId="11" xfId="45" applyFont="1" applyBorder="1">
      <alignment vertical="center"/>
    </xf>
    <xf numFmtId="0" fontId="57" fillId="0" borderId="14" xfId="45" applyFont="1" applyBorder="1" applyAlignment="1">
      <alignment vertical="center" shrinkToFit="1"/>
    </xf>
    <xf numFmtId="38" fontId="57" fillId="0" borderId="13" xfId="46" applyFont="1" applyFill="1" applyBorder="1" applyAlignment="1">
      <alignment vertical="center"/>
    </xf>
    <xf numFmtId="0" fontId="57" fillId="0" borderId="13" xfId="45" applyFont="1" applyBorder="1">
      <alignment vertical="center"/>
    </xf>
    <xf numFmtId="0" fontId="57" fillId="0" borderId="12" xfId="45" applyFont="1" applyBorder="1" applyAlignment="1">
      <alignment horizontal="left" vertical="center" indent="1"/>
    </xf>
    <xf numFmtId="0" fontId="57" fillId="0" borderId="12" xfId="45" applyFont="1" applyBorder="1">
      <alignment vertical="center"/>
    </xf>
    <xf numFmtId="38" fontId="57" fillId="0" borderId="56" xfId="46" applyFont="1" applyFill="1" applyBorder="1" applyAlignment="1">
      <alignment vertical="center"/>
    </xf>
    <xf numFmtId="0" fontId="57" fillId="0" borderId="30" xfId="45" applyFont="1" applyBorder="1" applyAlignment="1">
      <alignment vertical="center" shrinkToFit="1"/>
    </xf>
    <xf numFmtId="0" fontId="57" fillId="0" borderId="27" xfId="45" applyFont="1" applyBorder="1" applyAlignment="1">
      <alignment horizontal="left" vertical="center" indent="1"/>
    </xf>
    <xf numFmtId="0" fontId="57" fillId="0" borderId="10" xfId="45" applyFont="1" applyBorder="1">
      <alignment vertical="center"/>
    </xf>
    <xf numFmtId="0" fontId="57" fillId="0" borderId="14" xfId="45" applyFont="1" applyBorder="1">
      <alignment vertical="center"/>
    </xf>
    <xf numFmtId="178" fontId="57" fillId="0" borderId="13" xfId="46" applyNumberFormat="1" applyFont="1" applyFill="1" applyBorder="1" applyAlignment="1">
      <alignment vertical="center"/>
    </xf>
    <xf numFmtId="178" fontId="57" fillId="0" borderId="11" xfId="46" applyNumberFormat="1" applyFont="1" applyFill="1" applyBorder="1" applyAlignment="1">
      <alignment vertical="center"/>
    </xf>
    <xf numFmtId="0" fontId="57" fillId="0" borderId="10" xfId="45" applyFont="1" applyBorder="1" applyAlignment="1">
      <alignment horizontal="left" vertical="center" indent="1"/>
    </xf>
    <xf numFmtId="0" fontId="57" fillId="0" borderId="42" xfId="45" applyFont="1" applyBorder="1">
      <alignment vertical="center"/>
    </xf>
    <xf numFmtId="38" fontId="57" fillId="0" borderId="24" xfId="46" applyFont="1" applyFill="1" applyBorder="1" applyAlignment="1">
      <alignment vertical="center"/>
    </xf>
    <xf numFmtId="178" fontId="57" fillId="0" borderId="24" xfId="46" applyNumberFormat="1" applyFont="1" applyFill="1" applyBorder="1" applyAlignment="1">
      <alignment vertical="center"/>
    </xf>
    <xf numFmtId="0" fontId="57" fillId="0" borderId="24" xfId="45" applyFont="1" applyBorder="1" applyAlignment="1">
      <alignment horizontal="left" vertical="center" indent="1"/>
    </xf>
    <xf numFmtId="0" fontId="57" fillId="40" borderId="12" xfId="45" applyFont="1" applyFill="1" applyBorder="1">
      <alignment vertical="center"/>
    </xf>
    <xf numFmtId="0" fontId="57" fillId="40" borderId="11" xfId="45" applyFont="1" applyFill="1" applyBorder="1" applyAlignment="1">
      <alignment horizontal="left" vertical="center" indent="1"/>
    </xf>
    <xf numFmtId="38" fontId="57" fillId="40" borderId="56" xfId="46" applyFont="1" applyFill="1" applyBorder="1" applyAlignment="1">
      <alignment vertical="center"/>
    </xf>
    <xf numFmtId="0" fontId="57" fillId="0" borderId="0" xfId="45" applyFont="1" applyAlignment="1">
      <alignment horizontal="left" vertical="center"/>
    </xf>
    <xf numFmtId="179" fontId="57" fillId="0" borderId="0" xfId="45" applyNumberFormat="1" applyFont="1">
      <alignment vertical="center"/>
    </xf>
    <xf numFmtId="0" fontId="57" fillId="0" borderId="28" xfId="45" applyFont="1" applyBorder="1">
      <alignment vertical="center"/>
    </xf>
    <xf numFmtId="179" fontId="58" fillId="0" borderId="0" xfId="45" applyNumberFormat="1" applyFont="1">
      <alignment vertical="center"/>
    </xf>
    <xf numFmtId="179" fontId="59" fillId="0" borderId="0" xfId="46" applyNumberFormat="1" applyFont="1" applyFill="1" applyBorder="1" applyAlignment="1">
      <alignment vertical="center" shrinkToFit="1"/>
    </xf>
    <xf numFmtId="178" fontId="58" fillId="0" borderId="0" xfId="45" applyNumberFormat="1" applyFont="1">
      <alignment vertical="center"/>
    </xf>
    <xf numFmtId="178" fontId="53" fillId="0" borderId="0" xfId="47" applyNumberFormat="1" applyFont="1" applyAlignment="1">
      <alignment vertical="center"/>
    </xf>
    <xf numFmtId="178" fontId="61" fillId="0" borderId="0" xfId="47" applyNumberFormat="1" applyFont="1" applyAlignment="1">
      <alignment vertical="center"/>
    </xf>
    <xf numFmtId="178" fontId="53" fillId="0" borderId="0" xfId="47" applyNumberFormat="1" applyFont="1" applyAlignment="1">
      <alignment horizontal="center" vertical="center"/>
    </xf>
    <xf numFmtId="178" fontId="20" fillId="0" borderId="0" xfId="47" applyNumberFormat="1" applyFont="1" applyAlignment="1">
      <alignment vertical="center"/>
    </xf>
    <xf numFmtId="178" fontId="50" fillId="0" borderId="0" xfId="47" applyNumberFormat="1" applyAlignment="1">
      <alignment vertical="center"/>
    </xf>
    <xf numFmtId="178" fontId="50" fillId="0" borderId="0" xfId="47" applyNumberFormat="1" applyAlignment="1">
      <alignment horizontal="left" vertical="center" indent="1"/>
    </xf>
    <xf numFmtId="178" fontId="50" fillId="0" borderId="0" xfId="47" applyNumberFormat="1" applyAlignment="1">
      <alignment horizontal="right" vertical="center"/>
    </xf>
    <xf numFmtId="178" fontId="62" fillId="0" borderId="0" xfId="47" applyNumberFormat="1" applyFont="1" applyAlignment="1">
      <alignment vertical="center"/>
    </xf>
    <xf numFmtId="178" fontId="50" fillId="0" borderId="0" xfId="47" applyNumberFormat="1" applyAlignment="1">
      <alignment horizontal="center" vertical="center"/>
    </xf>
    <xf numFmtId="178" fontId="50" fillId="41" borderId="13" xfId="47" applyNumberFormat="1" applyFill="1" applyBorder="1" applyAlignment="1">
      <alignment vertical="center"/>
    </xf>
    <xf numFmtId="178" fontId="50" fillId="41" borderId="13" xfId="47" applyNumberFormat="1" applyFill="1" applyBorder="1" applyAlignment="1">
      <alignment horizontal="center" vertical="center"/>
    </xf>
    <xf numFmtId="178" fontId="50" fillId="41" borderId="11" xfId="47" applyNumberFormat="1" applyFill="1" applyBorder="1" applyAlignment="1">
      <alignment horizontal="center" vertical="center"/>
    </xf>
    <xf numFmtId="178" fontId="50" fillId="41" borderId="13" xfId="47" applyNumberFormat="1" applyFill="1" applyBorder="1" applyAlignment="1">
      <alignment horizontal="center" vertical="center" shrinkToFit="1"/>
    </xf>
    <xf numFmtId="178" fontId="50" fillId="42" borderId="13" xfId="47" applyNumberFormat="1" applyFill="1" applyBorder="1" applyAlignment="1">
      <alignment horizontal="distributed" vertical="center" wrapText="1"/>
    </xf>
    <xf numFmtId="178" fontId="50" fillId="43" borderId="27" xfId="47" applyNumberFormat="1" applyFill="1" applyBorder="1" applyAlignment="1">
      <alignment vertical="center"/>
    </xf>
    <xf numFmtId="178" fontId="50" fillId="43" borderId="12" xfId="47" applyNumberFormat="1" applyFill="1" applyBorder="1" applyAlignment="1">
      <alignment vertical="center"/>
    </xf>
    <xf numFmtId="178" fontId="50" fillId="43" borderId="14" xfId="47" applyNumberFormat="1" applyFill="1" applyBorder="1" applyAlignment="1">
      <alignment vertical="center"/>
    </xf>
    <xf numFmtId="178" fontId="50" fillId="43" borderId="13" xfId="48" applyNumberFormat="1" applyFont="1" applyFill="1" applyBorder="1" applyAlignment="1">
      <alignment vertical="center"/>
    </xf>
    <xf numFmtId="178" fontId="50" fillId="43" borderId="11" xfId="47" applyNumberFormat="1" applyFill="1" applyBorder="1" applyAlignment="1">
      <alignment vertical="center"/>
    </xf>
    <xf numFmtId="178" fontId="50" fillId="43" borderId="13" xfId="47" applyNumberFormat="1" applyFill="1" applyBorder="1" applyAlignment="1">
      <alignment vertical="center"/>
    </xf>
    <xf numFmtId="178" fontId="50" fillId="43" borderId="11" xfId="47" applyNumberFormat="1" applyFill="1" applyBorder="1" applyAlignment="1">
      <alignment horizontal="left" vertical="center" indent="1"/>
    </xf>
    <xf numFmtId="178" fontId="50" fillId="43" borderId="12" xfId="47" applyNumberFormat="1" applyFill="1" applyBorder="1" applyAlignment="1">
      <alignment horizontal="left" vertical="center" indent="1"/>
    </xf>
    <xf numFmtId="178" fontId="50" fillId="43" borderId="14" xfId="47" applyNumberFormat="1" applyFill="1" applyBorder="1" applyAlignment="1">
      <alignment horizontal="left" vertical="center" indent="1"/>
    </xf>
    <xf numFmtId="180" fontId="50" fillId="43" borderId="13" xfId="47" quotePrefix="1" applyNumberFormat="1" applyFill="1" applyBorder="1" applyAlignment="1">
      <alignment horizontal="right" vertical="center"/>
    </xf>
    <xf numFmtId="178" fontId="50" fillId="0" borderId="27" xfId="47" applyNumberFormat="1" applyBorder="1" applyAlignment="1">
      <alignment vertical="center"/>
    </xf>
    <xf numFmtId="178" fontId="50" fillId="37" borderId="24" xfId="47" applyNumberFormat="1" applyFill="1" applyBorder="1" applyAlignment="1">
      <alignment vertical="center"/>
    </xf>
    <xf numFmtId="178" fontId="50" fillId="37" borderId="10" xfId="47" applyNumberFormat="1" applyFill="1" applyBorder="1" applyAlignment="1">
      <alignment vertical="center"/>
    </xf>
    <xf numFmtId="178" fontId="50" fillId="37" borderId="28" xfId="47" applyNumberFormat="1" applyFill="1" applyBorder="1" applyAlignment="1">
      <alignment vertical="center"/>
    </xf>
    <xf numFmtId="178" fontId="50" fillId="37" borderId="13" xfId="48" applyNumberFormat="1" applyFont="1" applyFill="1" applyBorder="1" applyAlignment="1">
      <alignment vertical="center"/>
    </xf>
    <xf numFmtId="178" fontId="50" fillId="37" borderId="11" xfId="47" applyNumberFormat="1" applyFill="1" applyBorder="1" applyAlignment="1">
      <alignment vertical="center"/>
    </xf>
    <xf numFmtId="178" fontId="50" fillId="37" borderId="14" xfId="47" applyNumberFormat="1" applyFill="1" applyBorder="1" applyAlignment="1">
      <alignment vertical="center"/>
    </xf>
    <xf numFmtId="178" fontId="50" fillId="37" borderId="13" xfId="47" applyNumberFormat="1" applyFill="1" applyBorder="1" applyAlignment="1">
      <alignment vertical="center"/>
    </xf>
    <xf numFmtId="178" fontId="50" fillId="37" borderId="11" xfId="47" applyNumberFormat="1" applyFill="1" applyBorder="1" applyAlignment="1">
      <alignment horizontal="left" vertical="center" indent="1"/>
    </xf>
    <xf numFmtId="178" fontId="50" fillId="37" borderId="12" xfId="47" applyNumberFormat="1" applyFill="1" applyBorder="1" applyAlignment="1">
      <alignment horizontal="left" vertical="center" indent="1"/>
    </xf>
    <xf numFmtId="178" fontId="50" fillId="37" borderId="14" xfId="47" applyNumberFormat="1" applyFill="1" applyBorder="1" applyAlignment="1">
      <alignment horizontal="left" vertical="center" indent="1"/>
    </xf>
    <xf numFmtId="180" fontId="50" fillId="37" borderId="13" xfId="47" quotePrefix="1" applyNumberFormat="1" applyFill="1" applyBorder="1" applyAlignment="1">
      <alignment horizontal="right" vertical="center"/>
    </xf>
    <xf numFmtId="178" fontId="50" fillId="0" borderId="24" xfId="47" applyNumberFormat="1" applyBorder="1" applyAlignment="1">
      <alignment vertical="center"/>
    </xf>
    <xf numFmtId="178" fontId="50" fillId="0" borderId="30" xfId="47" applyNumberFormat="1" applyBorder="1" applyAlignment="1">
      <alignment vertical="center"/>
    </xf>
    <xf numFmtId="178" fontId="50" fillId="0" borderId="25" xfId="48" applyNumberFormat="1" applyFont="1" applyFill="1" applyBorder="1" applyAlignment="1">
      <alignment vertical="center"/>
    </xf>
    <xf numFmtId="178" fontId="50" fillId="0" borderId="23" xfId="48" applyNumberFormat="1" applyFont="1" applyFill="1" applyBorder="1" applyAlignment="1">
      <alignment vertical="center"/>
    </xf>
    <xf numFmtId="178" fontId="50" fillId="0" borderId="23" xfId="47" applyNumberFormat="1" applyBorder="1" applyAlignment="1">
      <alignment vertical="center"/>
    </xf>
    <xf numFmtId="178" fontId="50" fillId="0" borderId="29" xfId="47" applyNumberFormat="1" applyBorder="1" applyAlignment="1">
      <alignment vertical="center"/>
    </xf>
    <xf numFmtId="178" fontId="50" fillId="0" borderId="25" xfId="47" applyNumberFormat="1" applyBorder="1" applyAlignment="1">
      <alignment vertical="center"/>
    </xf>
    <xf numFmtId="178" fontId="50" fillId="0" borderId="16" xfId="47" applyNumberFormat="1" applyBorder="1" applyAlignment="1">
      <alignment horizontal="left" vertical="center" indent="1"/>
    </xf>
    <xf numFmtId="178" fontId="50" fillId="0" borderId="17" xfId="47" applyNumberFormat="1" applyBorder="1" applyAlignment="1">
      <alignment horizontal="left" vertical="center" indent="1"/>
    </xf>
    <xf numFmtId="178" fontId="50" fillId="0" borderId="18" xfId="47" quotePrefix="1" applyNumberFormat="1" applyBorder="1" applyAlignment="1">
      <alignment horizontal="left" vertical="center" indent="1"/>
    </xf>
    <xf numFmtId="178" fontId="63" fillId="0" borderId="15" xfId="48" applyNumberFormat="1" applyFont="1" applyFill="1" applyBorder="1" applyAlignment="1">
      <alignment vertical="center"/>
    </xf>
    <xf numFmtId="178" fontId="50" fillId="0" borderId="15" xfId="48" applyNumberFormat="1" applyFont="1" applyFill="1" applyBorder="1" applyAlignment="1">
      <alignment vertical="center"/>
    </xf>
    <xf numFmtId="178" fontId="50" fillId="0" borderId="0" xfId="47" quotePrefix="1" applyNumberFormat="1" applyAlignment="1">
      <alignment vertical="center"/>
    </xf>
    <xf numFmtId="178" fontId="62" fillId="0" borderId="0" xfId="47" quotePrefix="1" applyNumberFormat="1" applyFont="1" applyAlignment="1">
      <alignment vertical="center"/>
    </xf>
    <xf numFmtId="180" fontId="50" fillId="0" borderId="13" xfId="47" quotePrefix="1" applyNumberFormat="1" applyBorder="1" applyAlignment="1">
      <alignment horizontal="right" vertical="center"/>
    </xf>
    <xf numFmtId="178" fontId="50" fillId="0" borderId="23" xfId="47" applyNumberFormat="1" applyBorder="1" applyAlignment="1">
      <alignment horizontal="left" vertical="center" indent="1"/>
    </xf>
    <xf numFmtId="178" fontId="50" fillId="0" borderId="24" xfId="47" applyNumberFormat="1" applyBorder="1" applyAlignment="1">
      <alignment horizontal="left" vertical="center" indent="1"/>
    </xf>
    <xf numFmtId="178" fontId="50" fillId="0" borderId="29" xfId="47" quotePrefix="1" applyNumberFormat="1" applyBorder="1" applyAlignment="1">
      <alignment horizontal="left" vertical="center" indent="1"/>
    </xf>
    <xf numFmtId="178" fontId="63" fillId="0" borderId="25" xfId="48" applyNumberFormat="1" applyFont="1" applyFill="1" applyBorder="1" applyAlignment="1">
      <alignment vertical="center"/>
    </xf>
    <xf numFmtId="180" fontId="50" fillId="0" borderId="15" xfId="47" quotePrefix="1" applyNumberFormat="1" applyBorder="1" applyAlignment="1">
      <alignment horizontal="right" vertical="center"/>
    </xf>
    <xf numFmtId="178" fontId="50" fillId="0" borderId="10" xfId="47" applyNumberFormat="1" applyBorder="1" applyAlignment="1">
      <alignment vertical="center"/>
    </xf>
    <xf numFmtId="178" fontId="50" fillId="0" borderId="28" xfId="47" applyNumberFormat="1" applyBorder="1" applyAlignment="1">
      <alignment vertical="center"/>
    </xf>
    <xf numFmtId="178" fontId="50" fillId="0" borderId="41" xfId="48" applyNumberFormat="1" applyFont="1" applyFill="1" applyBorder="1" applyAlignment="1">
      <alignment vertical="center"/>
    </xf>
    <xf numFmtId="178" fontId="50" fillId="0" borderId="42" xfId="48" applyNumberFormat="1" applyFont="1" applyFill="1" applyBorder="1" applyAlignment="1">
      <alignment vertical="center"/>
    </xf>
    <xf numFmtId="178" fontId="50" fillId="0" borderId="42" xfId="47" applyNumberFormat="1" applyBorder="1" applyAlignment="1">
      <alignment vertical="center"/>
    </xf>
    <xf numFmtId="178" fontId="50" fillId="0" borderId="41" xfId="47" applyNumberFormat="1" applyBorder="1" applyAlignment="1">
      <alignment vertical="center"/>
    </xf>
    <xf numFmtId="178" fontId="50" fillId="0" borderId="50" xfId="47" applyNumberFormat="1" applyBorder="1" applyAlignment="1">
      <alignment horizontal="left" vertical="center" indent="1"/>
    </xf>
    <xf numFmtId="178" fontId="50" fillId="0" borderId="51" xfId="47" applyNumberFormat="1" applyBorder="1" applyAlignment="1">
      <alignment horizontal="left" vertical="center" indent="1"/>
    </xf>
    <xf numFmtId="178" fontId="50" fillId="0" borderId="53" xfId="47" quotePrefix="1" applyNumberFormat="1" applyBorder="1" applyAlignment="1">
      <alignment horizontal="left" vertical="center" indent="1"/>
    </xf>
    <xf numFmtId="178" fontId="63" fillId="0" borderId="49" xfId="48" applyNumberFormat="1" applyFont="1" applyFill="1" applyBorder="1" applyAlignment="1">
      <alignment vertical="center"/>
    </xf>
    <xf numFmtId="178" fontId="50" fillId="0" borderId="49" xfId="48" applyNumberFormat="1" applyFont="1" applyFill="1" applyBorder="1" applyAlignment="1">
      <alignment vertical="center"/>
    </xf>
    <xf numFmtId="180" fontId="50" fillId="0" borderId="49" xfId="47" quotePrefix="1" applyNumberFormat="1" applyBorder="1" applyAlignment="1">
      <alignment horizontal="right" vertical="center"/>
    </xf>
    <xf numFmtId="178" fontId="50" fillId="0" borderId="19" xfId="47" applyNumberFormat="1" applyBorder="1" applyAlignment="1">
      <alignment vertical="center"/>
    </xf>
    <xf numFmtId="178" fontId="50" fillId="0" borderId="20" xfId="47" applyNumberFormat="1" applyBorder="1" applyAlignment="1">
      <alignment horizontal="left" vertical="center" indent="1"/>
    </xf>
    <xf numFmtId="178" fontId="50" fillId="0" borderId="21" xfId="47" applyNumberFormat="1" applyBorder="1" applyAlignment="1">
      <alignment horizontal="left" vertical="center" indent="1"/>
    </xf>
    <xf numFmtId="178" fontId="50" fillId="0" borderId="21" xfId="48" applyNumberFormat="1" applyFont="1" applyFill="1" applyBorder="1" applyAlignment="1">
      <alignment horizontal="left" vertical="center" indent="1"/>
    </xf>
    <xf numFmtId="178" fontId="50" fillId="0" borderId="22" xfId="47" applyNumberFormat="1" applyBorder="1" applyAlignment="1">
      <alignment horizontal="left" vertical="center" indent="1"/>
    </xf>
    <xf numFmtId="178" fontId="63" fillId="0" borderId="19" xfId="48" applyNumberFormat="1" applyFont="1" applyFill="1" applyBorder="1" applyAlignment="1">
      <alignment vertical="center"/>
    </xf>
    <xf numFmtId="178" fontId="50" fillId="0" borderId="19" xfId="48" applyNumberFormat="1" applyFont="1" applyFill="1" applyBorder="1" applyAlignment="1">
      <alignment vertical="center"/>
    </xf>
    <xf numFmtId="178" fontId="50" fillId="0" borderId="31" xfId="48" applyNumberFormat="1" applyFont="1" applyFill="1" applyBorder="1" applyAlignment="1">
      <alignment vertical="center"/>
    </xf>
    <xf numFmtId="178" fontId="50" fillId="0" borderId="36" xfId="47" applyNumberFormat="1" applyBorder="1" applyAlignment="1">
      <alignment horizontal="left" vertical="top"/>
    </xf>
    <xf numFmtId="178" fontId="63" fillId="0" borderId="36" xfId="48" applyNumberFormat="1" applyFont="1" applyFill="1" applyBorder="1" applyAlignment="1">
      <alignment vertical="top"/>
    </xf>
    <xf numFmtId="178" fontId="50" fillId="0" borderId="36" xfId="48" applyNumberFormat="1" applyFont="1" applyFill="1" applyBorder="1" applyAlignment="1">
      <alignment vertical="top"/>
    </xf>
    <xf numFmtId="180" fontId="50" fillId="0" borderId="19" xfId="47" quotePrefix="1" applyNumberFormat="1" applyBorder="1" applyAlignment="1">
      <alignment horizontal="right" vertical="center"/>
    </xf>
    <xf numFmtId="178" fontId="50" fillId="0" borderId="46" xfId="47" applyNumberFormat="1" applyBorder="1" applyAlignment="1">
      <alignment vertical="center"/>
    </xf>
    <xf numFmtId="178" fontId="50" fillId="0" borderId="33" xfId="47" applyNumberFormat="1" applyBorder="1" applyAlignment="1">
      <alignment horizontal="left" vertical="center" indent="1"/>
    </xf>
    <xf numFmtId="178" fontId="50" fillId="0" borderId="34" xfId="47" applyNumberFormat="1" applyBorder="1" applyAlignment="1">
      <alignment horizontal="left" vertical="center" indent="1"/>
    </xf>
    <xf numFmtId="178" fontId="50" fillId="0" borderId="34" xfId="48" applyNumberFormat="1" applyFont="1" applyFill="1" applyBorder="1" applyAlignment="1">
      <alignment horizontal="left" vertical="center" indent="1"/>
    </xf>
    <xf numFmtId="178" fontId="50" fillId="0" borderId="45" xfId="47" applyNumberFormat="1" applyBorder="1" applyAlignment="1">
      <alignment horizontal="left" vertical="center" indent="1"/>
    </xf>
    <xf numFmtId="178" fontId="63" fillId="0" borderId="46" xfId="48" applyNumberFormat="1" applyFont="1" applyFill="1" applyBorder="1" applyAlignment="1">
      <alignment vertical="center"/>
    </xf>
    <xf numFmtId="178" fontId="50" fillId="0" borderId="46" xfId="48" applyNumberFormat="1" applyFont="1" applyFill="1" applyBorder="1" applyAlignment="1">
      <alignment vertical="center"/>
    </xf>
    <xf numFmtId="178" fontId="50" fillId="37" borderId="12" xfId="47" applyNumberFormat="1" applyFill="1" applyBorder="1" applyAlignment="1">
      <alignment vertical="center"/>
    </xf>
    <xf numFmtId="178" fontId="50" fillId="0" borderId="12" xfId="47" applyNumberFormat="1" applyBorder="1" applyAlignment="1">
      <alignment vertical="center"/>
    </xf>
    <xf numFmtId="178" fontId="50" fillId="0" borderId="14" xfId="47" applyNumberFormat="1" applyBorder="1" applyAlignment="1">
      <alignment vertical="center"/>
    </xf>
    <xf numFmtId="178" fontId="50" fillId="0" borderId="13" xfId="48" applyNumberFormat="1" applyFont="1" applyFill="1" applyBorder="1" applyAlignment="1">
      <alignment vertical="center"/>
    </xf>
    <xf numFmtId="178" fontId="50" fillId="0" borderId="11" xfId="47" applyNumberFormat="1" applyBorder="1" applyAlignment="1">
      <alignment vertical="center"/>
    </xf>
    <xf numFmtId="178" fontId="50" fillId="0" borderId="13" xfId="47" applyNumberFormat="1" applyBorder="1" applyAlignment="1">
      <alignment vertical="center"/>
    </xf>
    <xf numFmtId="178" fontId="50" fillId="0" borderId="11" xfId="47" applyNumberFormat="1" applyBorder="1" applyAlignment="1">
      <alignment horizontal="left" vertical="center" indent="1"/>
    </xf>
    <xf numFmtId="178" fontId="50" fillId="0" borderId="12" xfId="47" applyNumberFormat="1" applyBorder="1" applyAlignment="1">
      <alignment horizontal="left" vertical="center" indent="1"/>
    </xf>
    <xf numFmtId="178" fontId="50" fillId="0" borderId="14" xfId="47" applyNumberFormat="1" applyBorder="1" applyAlignment="1">
      <alignment horizontal="left" vertical="center" indent="1"/>
    </xf>
    <xf numFmtId="178" fontId="63" fillId="0" borderId="13" xfId="48" applyNumberFormat="1" applyFont="1" applyFill="1" applyBorder="1" applyAlignment="1">
      <alignment vertical="center"/>
    </xf>
    <xf numFmtId="178" fontId="50" fillId="0" borderId="29" xfId="47" applyNumberFormat="1" applyBorder="1" applyAlignment="1">
      <alignment horizontal="left" vertical="center" indent="1"/>
    </xf>
    <xf numFmtId="178" fontId="50" fillId="0" borderId="31" xfId="47" applyNumberFormat="1" applyBorder="1" applyAlignment="1">
      <alignment vertical="center"/>
    </xf>
    <xf numFmtId="178" fontId="50" fillId="0" borderId="21" xfId="47" applyNumberFormat="1" applyBorder="1" applyAlignment="1">
      <alignment vertical="center"/>
    </xf>
    <xf numFmtId="180" fontId="50" fillId="0" borderId="36" xfId="47" quotePrefix="1" applyNumberFormat="1" applyBorder="1" applyAlignment="1">
      <alignment horizontal="right" vertical="center"/>
    </xf>
    <xf numFmtId="180" fontId="50" fillId="0" borderId="0" xfId="47" applyNumberFormat="1" applyAlignment="1">
      <alignment horizontal="right" vertical="center"/>
    </xf>
    <xf numFmtId="180" fontId="50" fillId="42" borderId="13" xfId="47" applyNumberFormat="1" applyFill="1" applyBorder="1" applyAlignment="1">
      <alignment horizontal="distributed" vertical="center" wrapText="1"/>
    </xf>
    <xf numFmtId="178" fontId="50" fillId="43" borderId="23" xfId="47" applyNumberFormat="1" applyFill="1" applyBorder="1" applyAlignment="1">
      <alignment vertical="center"/>
    </xf>
    <xf numFmtId="178" fontId="50" fillId="43" borderId="24" xfId="47" applyNumberFormat="1" applyFill="1" applyBorder="1" applyAlignment="1">
      <alignment vertical="center"/>
    </xf>
    <xf numFmtId="178" fontId="50" fillId="43" borderId="29" xfId="47" applyNumberFormat="1" applyFill="1" applyBorder="1" applyAlignment="1">
      <alignment vertical="center"/>
    </xf>
    <xf numFmtId="178" fontId="64" fillId="0" borderId="0" xfId="47" applyNumberFormat="1" applyFont="1" applyAlignment="1">
      <alignment vertical="center"/>
    </xf>
    <xf numFmtId="178" fontId="50" fillId="0" borderId="53" xfId="47" applyNumberFormat="1" applyBorder="1" applyAlignment="1">
      <alignment horizontal="left" vertical="center" indent="1"/>
    </xf>
    <xf numFmtId="178" fontId="50" fillId="0" borderId="36" xfId="47" applyNumberFormat="1" applyBorder="1" applyAlignment="1">
      <alignment vertical="center"/>
    </xf>
    <xf numFmtId="178" fontId="50" fillId="0" borderId="37" xfId="47" applyNumberFormat="1" applyBorder="1" applyAlignment="1">
      <alignment horizontal="left" vertical="center" indent="1"/>
    </xf>
    <xf numFmtId="178" fontId="50" fillId="0" borderId="38" xfId="47" applyNumberFormat="1" applyBorder="1" applyAlignment="1">
      <alignment horizontal="left" vertical="center" indent="1"/>
    </xf>
    <xf numFmtId="178" fontId="50" fillId="0" borderId="40" xfId="47" applyNumberFormat="1" applyBorder="1" applyAlignment="1">
      <alignment horizontal="left" vertical="center" indent="1"/>
    </xf>
    <xf numFmtId="178" fontId="63" fillId="0" borderId="36" xfId="48" applyNumberFormat="1" applyFont="1" applyFill="1" applyBorder="1" applyAlignment="1">
      <alignment vertical="center"/>
    </xf>
    <xf numFmtId="178" fontId="50" fillId="0" borderId="36" xfId="48" applyNumberFormat="1" applyFont="1" applyFill="1" applyBorder="1" applyAlignment="1">
      <alignment vertical="center"/>
    </xf>
    <xf numFmtId="178" fontId="63" fillId="0" borderId="19" xfId="47" applyNumberFormat="1" applyFont="1" applyBorder="1" applyAlignment="1">
      <alignment vertical="center"/>
    </xf>
    <xf numFmtId="178" fontId="50" fillId="0" borderId="27" xfId="47" applyNumberFormat="1" applyBorder="1" applyAlignment="1">
      <alignment horizontal="left" vertical="center" indent="1"/>
    </xf>
    <xf numFmtId="178" fontId="50" fillId="0" borderId="30" xfId="47" applyNumberFormat="1" applyBorder="1" applyAlignment="1">
      <alignment horizontal="left" vertical="center" indent="1"/>
    </xf>
    <xf numFmtId="178" fontId="63" fillId="0" borderId="31" xfId="48" applyNumberFormat="1" applyFont="1" applyFill="1" applyBorder="1" applyAlignment="1">
      <alignment vertical="center"/>
    </xf>
    <xf numFmtId="178" fontId="63" fillId="0" borderId="36" xfId="47" applyNumberFormat="1" applyFont="1" applyBorder="1" applyAlignment="1">
      <alignment vertical="center"/>
    </xf>
    <xf numFmtId="178" fontId="62" fillId="0" borderId="10" xfId="47" applyNumberFormat="1" applyFont="1" applyBorder="1" applyAlignment="1">
      <alignment vertical="center"/>
    </xf>
    <xf numFmtId="180" fontId="50" fillId="0" borderId="41" xfId="47" quotePrefix="1" applyNumberFormat="1" applyBorder="1" applyAlignment="1">
      <alignment horizontal="right" vertical="center"/>
    </xf>
    <xf numFmtId="180" fontId="50" fillId="0" borderId="31" xfId="47" quotePrefix="1" applyNumberFormat="1" applyBorder="1" applyAlignment="1">
      <alignment horizontal="right" vertical="center"/>
    </xf>
    <xf numFmtId="180" fontId="50" fillId="0" borderId="46" xfId="47" quotePrefix="1" applyNumberFormat="1" applyBorder="1" applyAlignment="1">
      <alignment horizontal="right" vertical="center"/>
    </xf>
    <xf numFmtId="178" fontId="50" fillId="0" borderId="34" xfId="47" applyNumberFormat="1" applyBorder="1" applyAlignment="1">
      <alignment vertical="center"/>
    </xf>
    <xf numFmtId="178" fontId="62" fillId="0" borderId="34" xfId="47" applyNumberFormat="1" applyFont="1" applyBorder="1" applyAlignment="1">
      <alignment vertical="center"/>
    </xf>
    <xf numFmtId="178" fontId="50" fillId="0" borderId="42" xfId="47" applyNumberFormat="1" applyBorder="1" applyAlignment="1">
      <alignment horizontal="left" vertical="center" indent="1"/>
    </xf>
    <xf numFmtId="178" fontId="50" fillId="0" borderId="10" xfId="47" applyNumberFormat="1" applyBorder="1" applyAlignment="1">
      <alignment horizontal="left" vertical="center" indent="1"/>
    </xf>
    <xf numFmtId="178" fontId="50" fillId="0" borderId="28" xfId="47" applyNumberFormat="1" applyBorder="1" applyAlignment="1">
      <alignment horizontal="left" vertical="center" indent="1"/>
    </xf>
    <xf numFmtId="178" fontId="50" fillId="0" borderId="18" xfId="47" applyNumberFormat="1" applyBorder="1" applyAlignment="1">
      <alignment horizontal="left" vertical="center" indent="1"/>
    </xf>
    <xf numFmtId="178" fontId="50" fillId="0" borderId="38" xfId="47" applyNumberFormat="1" applyBorder="1" applyAlignment="1">
      <alignment vertical="center"/>
    </xf>
    <xf numFmtId="178" fontId="63" fillId="0" borderId="41" xfId="48" applyNumberFormat="1" applyFont="1" applyFill="1" applyBorder="1" applyAlignment="1">
      <alignment vertical="center"/>
    </xf>
    <xf numFmtId="178" fontId="50" fillId="0" borderId="15" xfId="47" applyNumberFormat="1" applyBorder="1" applyAlignment="1">
      <alignment vertical="center"/>
    </xf>
    <xf numFmtId="178" fontId="50" fillId="0" borderId="27" xfId="48" applyNumberFormat="1" applyFont="1" applyFill="1" applyBorder="1" applyAlignment="1">
      <alignment vertical="center"/>
    </xf>
    <xf numFmtId="178" fontId="50" fillId="0" borderId="49" xfId="47" applyNumberFormat="1" applyBorder="1" applyAlignment="1">
      <alignment vertical="center"/>
    </xf>
    <xf numFmtId="178" fontId="50" fillId="0" borderId="21" xfId="47" applyNumberFormat="1" applyBorder="1" applyAlignment="1">
      <alignment horizontal="left" vertical="center"/>
    </xf>
    <xf numFmtId="178" fontId="50" fillId="0" borderId="38" xfId="47" applyNumberFormat="1" applyBorder="1" applyAlignment="1">
      <alignment horizontal="left" vertical="center"/>
    </xf>
    <xf numFmtId="178" fontId="50" fillId="0" borderId="17" xfId="47" applyNumberFormat="1" applyBorder="1" applyAlignment="1">
      <alignment vertical="center"/>
    </xf>
    <xf numFmtId="178" fontId="50" fillId="0" borderId="51" xfId="47" applyNumberFormat="1" applyBorder="1" applyAlignment="1">
      <alignment vertical="center"/>
    </xf>
    <xf numFmtId="178" fontId="50" fillId="0" borderId="33" xfId="47" applyNumberFormat="1" applyBorder="1" applyAlignment="1">
      <alignment horizontal="left" vertical="center" indent="3"/>
    </xf>
    <xf numFmtId="38" fontId="50" fillId="0" borderId="38" xfId="48" applyFont="1" applyFill="1" applyBorder="1" applyAlignment="1">
      <alignment horizontal="left" vertical="center" indent="1"/>
    </xf>
    <xf numFmtId="178" fontId="50" fillId="0" borderId="30" xfId="47" applyNumberFormat="1" applyBorder="1" applyAlignment="1">
      <alignment vertical="top"/>
    </xf>
    <xf numFmtId="178" fontId="63" fillId="37" borderId="13" xfId="48" applyNumberFormat="1" applyFont="1" applyFill="1" applyBorder="1" applyAlignment="1">
      <alignment vertical="center"/>
    </xf>
    <xf numFmtId="178" fontId="50" fillId="0" borderId="23" xfId="47" applyNumberFormat="1" applyBorder="1" applyAlignment="1">
      <alignment horizontal="right" vertical="center"/>
    </xf>
    <xf numFmtId="178" fontId="50" fillId="0" borderId="24" xfId="47" applyNumberFormat="1" applyBorder="1" applyAlignment="1">
      <alignment horizontal="left" vertical="center"/>
    </xf>
    <xf numFmtId="178" fontId="50" fillId="0" borderId="37" xfId="47" applyNumberFormat="1" applyBorder="1" applyAlignment="1">
      <alignment horizontal="right" vertical="center"/>
    </xf>
    <xf numFmtId="178" fontId="50" fillId="37" borderId="0" xfId="47" applyNumberFormat="1" applyFill="1" applyAlignment="1">
      <alignment horizontal="left" vertical="center" indent="1"/>
    </xf>
    <xf numFmtId="178" fontId="50" fillId="37" borderId="30" xfId="47" applyNumberFormat="1" applyFill="1" applyBorder="1" applyAlignment="1">
      <alignment horizontal="left" vertical="center" indent="1"/>
    </xf>
    <xf numFmtId="178" fontId="53" fillId="0" borderId="0" xfId="47" applyNumberFormat="1" applyFont="1" applyAlignment="1">
      <alignment horizontal="left" vertical="center" indent="1"/>
    </xf>
    <xf numFmtId="0" fontId="20" fillId="0" borderId="0" xfId="47" applyFont="1" applyAlignment="1">
      <alignment vertical="center"/>
    </xf>
    <xf numFmtId="0" fontId="50" fillId="0" borderId="0" xfId="47" applyAlignment="1">
      <alignment vertical="center"/>
    </xf>
    <xf numFmtId="0" fontId="65" fillId="0" borderId="0" xfId="47" applyFont="1" applyAlignment="1">
      <alignment vertical="center"/>
    </xf>
    <xf numFmtId="0" fontId="50" fillId="0" borderId="0" xfId="47" applyAlignment="1">
      <alignment horizontal="left" vertical="center" indent="1"/>
    </xf>
    <xf numFmtId="0" fontId="50" fillId="44" borderId="13" xfId="47" applyFill="1" applyBorder="1" applyAlignment="1">
      <alignment vertical="center"/>
    </xf>
    <xf numFmtId="0" fontId="50" fillId="44" borderId="13" xfId="47" applyFill="1" applyBorder="1" applyAlignment="1">
      <alignment horizontal="center" vertical="center"/>
    </xf>
    <xf numFmtId="0" fontId="50" fillId="44" borderId="11" xfId="47" applyFill="1" applyBorder="1" applyAlignment="1">
      <alignment horizontal="center" vertical="center"/>
    </xf>
    <xf numFmtId="178" fontId="62" fillId="41" borderId="13" xfId="47" applyNumberFormat="1" applyFont="1" applyFill="1" applyBorder="1" applyAlignment="1">
      <alignment horizontal="center" vertical="center" shrinkToFit="1"/>
    </xf>
    <xf numFmtId="0" fontId="50" fillId="45" borderId="23" xfId="47" applyFill="1" applyBorder="1" applyAlignment="1">
      <alignment vertical="center"/>
    </xf>
    <xf numFmtId="0" fontId="50" fillId="45" borderId="24" xfId="47" applyFill="1" applyBorder="1" applyAlignment="1">
      <alignment vertical="center"/>
    </xf>
    <xf numFmtId="38" fontId="50" fillId="45" borderId="13" xfId="48" applyFont="1" applyFill="1" applyBorder="1" applyAlignment="1">
      <alignment vertical="center"/>
    </xf>
    <xf numFmtId="178" fontId="50" fillId="45" borderId="13" xfId="48" applyNumberFormat="1" applyFont="1" applyFill="1" applyBorder="1" applyAlignment="1">
      <alignment vertical="center"/>
    </xf>
    <xf numFmtId="0" fontId="50" fillId="45" borderId="11" xfId="47" applyFill="1" applyBorder="1" applyAlignment="1">
      <alignment vertical="center"/>
    </xf>
    <xf numFmtId="0" fontId="50" fillId="45" borderId="14" xfId="47" applyFill="1" applyBorder="1" applyAlignment="1">
      <alignment vertical="center"/>
    </xf>
    <xf numFmtId="0" fontId="50" fillId="45" borderId="13" xfId="47" applyFill="1" applyBorder="1" applyAlignment="1">
      <alignment vertical="center"/>
    </xf>
    <xf numFmtId="0" fontId="50" fillId="45" borderId="24" xfId="47" applyFill="1" applyBorder="1" applyAlignment="1">
      <alignment horizontal="left" vertical="center" indent="1"/>
    </xf>
    <xf numFmtId="0" fontId="50" fillId="45" borderId="29" xfId="47" applyFill="1" applyBorder="1" applyAlignment="1">
      <alignment horizontal="left" vertical="center" indent="1"/>
    </xf>
    <xf numFmtId="38" fontId="50" fillId="45" borderId="13" xfId="47" applyNumberFormat="1" applyFill="1" applyBorder="1" applyAlignment="1">
      <alignment vertical="center"/>
    </xf>
    <xf numFmtId="38" fontId="50" fillId="46" borderId="13" xfId="47" applyNumberFormat="1" applyFill="1" applyBorder="1" applyAlignment="1">
      <alignment horizontal="right" vertical="center"/>
    </xf>
    <xf numFmtId="38" fontId="62" fillId="46" borderId="13" xfId="47" applyNumberFormat="1" applyFont="1" applyFill="1" applyBorder="1" applyAlignment="1">
      <alignment horizontal="right" vertical="center"/>
    </xf>
    <xf numFmtId="180" fontId="50" fillId="46" borderId="13" xfId="47" quotePrefix="1" applyNumberFormat="1" applyFill="1" applyBorder="1" applyAlignment="1">
      <alignment horizontal="right" vertical="center"/>
    </xf>
    <xf numFmtId="0" fontId="50" fillId="0" borderId="27" xfId="47" applyBorder="1" applyAlignment="1">
      <alignment vertical="center"/>
    </xf>
    <xf numFmtId="0" fontId="50" fillId="37" borderId="24" xfId="47" applyFill="1" applyBorder="1" applyAlignment="1">
      <alignment vertical="center"/>
    </xf>
    <xf numFmtId="0" fontId="50" fillId="37" borderId="12" xfId="47" applyFill="1" applyBorder="1" applyAlignment="1">
      <alignment vertical="center"/>
    </xf>
    <xf numFmtId="38" fontId="50" fillId="37" borderId="13" xfId="48" applyFont="1" applyFill="1" applyBorder="1" applyAlignment="1">
      <alignment vertical="center"/>
    </xf>
    <xf numFmtId="0" fontId="50" fillId="37" borderId="11" xfId="47" applyFill="1" applyBorder="1" applyAlignment="1">
      <alignment vertical="center"/>
    </xf>
    <xf numFmtId="0" fontId="50" fillId="37" borderId="14" xfId="47" applyFill="1" applyBorder="1" applyAlignment="1">
      <alignment vertical="center"/>
    </xf>
    <xf numFmtId="0" fontId="50" fillId="37" borderId="13" xfId="47" applyFill="1" applyBorder="1" applyAlignment="1">
      <alignment vertical="center"/>
    </xf>
    <xf numFmtId="0" fontId="50" fillId="37" borderId="12" xfId="47" applyFill="1" applyBorder="1" applyAlignment="1">
      <alignment horizontal="left" vertical="center" indent="1"/>
    </xf>
    <xf numFmtId="0" fontId="50" fillId="37" borderId="14" xfId="47" applyFill="1" applyBorder="1" applyAlignment="1">
      <alignment horizontal="left" vertical="center" indent="1"/>
    </xf>
    <xf numFmtId="38" fontId="50" fillId="37" borderId="13" xfId="47" applyNumberFormat="1" applyFill="1" applyBorder="1" applyAlignment="1">
      <alignment vertical="center"/>
    </xf>
    <xf numFmtId="38" fontId="62" fillId="37" borderId="13" xfId="47" applyNumberFormat="1" applyFont="1" applyFill="1" applyBorder="1" applyAlignment="1">
      <alignment vertical="center"/>
    </xf>
    <xf numFmtId="0" fontId="50" fillId="0" borderId="24" xfId="47" applyBorder="1" applyAlignment="1">
      <alignment vertical="center"/>
    </xf>
    <xf numFmtId="0" fontId="50" fillId="0" borderId="29" xfId="47" applyBorder="1" applyAlignment="1">
      <alignment vertical="center"/>
    </xf>
    <xf numFmtId="38" fontId="50" fillId="0" borderId="25" xfId="48" applyFont="1" applyFill="1" applyBorder="1" applyAlignment="1">
      <alignment vertical="center"/>
    </xf>
    <xf numFmtId="0" fontId="50" fillId="0" borderId="23" xfId="47" applyBorder="1" applyAlignment="1">
      <alignment vertical="center"/>
    </xf>
    <xf numFmtId="38" fontId="50" fillId="0" borderId="13" xfId="48" applyFont="1" applyFill="1" applyBorder="1" applyAlignment="1">
      <alignment vertical="center"/>
    </xf>
    <xf numFmtId="0" fontId="50" fillId="0" borderId="20" xfId="47" applyBorder="1" applyAlignment="1">
      <alignment vertical="center" shrinkToFit="1"/>
    </xf>
    <xf numFmtId="38" fontId="63" fillId="0" borderId="13" xfId="48" applyFont="1" applyFill="1" applyBorder="1" applyAlignment="1">
      <alignment vertical="center"/>
    </xf>
    <xf numFmtId="38" fontId="62" fillId="0" borderId="13" xfId="48" applyFont="1" applyFill="1" applyBorder="1" applyAlignment="1">
      <alignment vertical="center"/>
    </xf>
    <xf numFmtId="178" fontId="50" fillId="37" borderId="25" xfId="48" applyNumberFormat="1" applyFont="1" applyFill="1" applyBorder="1" applyAlignment="1">
      <alignment vertical="center"/>
    </xf>
    <xf numFmtId="38" fontId="63" fillId="37" borderId="13" xfId="48" applyFont="1" applyFill="1" applyBorder="1" applyAlignment="1">
      <alignment vertical="center"/>
    </xf>
    <xf numFmtId="38" fontId="62" fillId="37" borderId="13" xfId="48" applyFont="1" applyFill="1" applyBorder="1" applyAlignment="1">
      <alignment vertical="center"/>
    </xf>
    <xf numFmtId="0" fontId="50" fillId="0" borderId="25" xfId="47" applyBorder="1" applyAlignment="1">
      <alignment vertical="center"/>
    </xf>
    <xf numFmtId="0" fontId="50" fillId="0" borderId="30" xfId="47" applyBorder="1" applyAlignment="1">
      <alignment horizontal="left" vertical="center" indent="1"/>
    </xf>
    <xf numFmtId="38" fontId="63" fillId="0" borderId="25" xfId="48" applyFont="1" applyFill="1" applyBorder="1" applyAlignment="1">
      <alignment vertical="center"/>
    </xf>
    <xf numFmtId="38" fontId="50" fillId="0" borderId="25" xfId="47" applyNumberFormat="1" applyBorder="1" applyAlignment="1">
      <alignment vertical="center"/>
    </xf>
    <xf numFmtId="38" fontId="62" fillId="0" borderId="25" xfId="47" applyNumberFormat="1" applyFont="1" applyBorder="1" applyAlignment="1">
      <alignment vertical="center"/>
    </xf>
    <xf numFmtId="180" fontId="50" fillId="0" borderId="25" xfId="47" quotePrefix="1" applyNumberFormat="1" applyBorder="1" applyAlignment="1">
      <alignment horizontal="right" vertical="center"/>
    </xf>
    <xf numFmtId="0" fontId="50" fillId="0" borderId="10" xfId="47" applyBorder="1" applyAlignment="1">
      <alignment vertical="center"/>
    </xf>
    <xf numFmtId="0" fontId="50" fillId="0" borderId="28" xfId="47" applyBorder="1" applyAlignment="1">
      <alignment vertical="center"/>
    </xf>
    <xf numFmtId="38" fontId="50" fillId="0" borderId="41" xfId="48" applyFont="1" applyFill="1" applyBorder="1" applyAlignment="1">
      <alignment vertical="center"/>
    </xf>
    <xf numFmtId="0" fontId="50" fillId="0" borderId="42" xfId="47" applyBorder="1" applyAlignment="1">
      <alignment vertical="center"/>
    </xf>
    <xf numFmtId="38" fontId="50" fillId="0" borderId="42" xfId="48" applyFont="1" applyFill="1" applyBorder="1" applyAlignment="1">
      <alignment vertical="center"/>
    </xf>
    <xf numFmtId="0" fontId="50" fillId="0" borderId="41" xfId="47" applyBorder="1" applyAlignment="1">
      <alignment vertical="center"/>
    </xf>
    <xf numFmtId="0" fontId="50" fillId="0" borderId="50" xfId="47" applyBorder="1" applyAlignment="1">
      <alignment horizontal="left" vertical="center" indent="1"/>
    </xf>
    <xf numFmtId="0" fontId="50" fillId="0" borderId="51" xfId="47" applyBorder="1" applyAlignment="1">
      <alignment horizontal="left" vertical="center"/>
    </xf>
    <xf numFmtId="0" fontId="50" fillId="0" borderId="51" xfId="47" applyBorder="1" applyAlignment="1">
      <alignment horizontal="left" vertical="center" indent="1"/>
    </xf>
    <xf numFmtId="0" fontId="50" fillId="0" borderId="53" xfId="47" applyBorder="1" applyAlignment="1">
      <alignment horizontal="left" vertical="center" indent="1"/>
    </xf>
    <xf numFmtId="38" fontId="63" fillId="0" borderId="49" xfId="48" applyFont="1" applyFill="1" applyBorder="1" applyAlignment="1">
      <alignment vertical="center"/>
    </xf>
    <xf numFmtId="38" fontId="50" fillId="0" borderId="53" xfId="47" applyNumberFormat="1" applyBorder="1" applyAlignment="1">
      <alignment vertical="center"/>
    </xf>
    <xf numFmtId="38" fontId="62" fillId="0" borderId="53" xfId="47" applyNumberFormat="1" applyFont="1" applyBorder="1" applyAlignment="1">
      <alignment vertical="center"/>
    </xf>
    <xf numFmtId="0" fontId="50" fillId="37" borderId="11" xfId="47" applyFill="1" applyBorder="1" applyAlignment="1">
      <alignment horizontal="left" vertical="center" indent="1"/>
    </xf>
    <xf numFmtId="38" fontId="50" fillId="38" borderId="13" xfId="48" applyFont="1" applyFill="1" applyBorder="1" applyAlignment="1">
      <alignment vertical="center"/>
    </xf>
    <xf numFmtId="0" fontId="50" fillId="0" borderId="11" xfId="47" applyBorder="1" applyAlignment="1">
      <alignment horizontal="left" vertical="center" indent="1"/>
    </xf>
    <xf numFmtId="0" fontId="50" fillId="0" borderId="12" xfId="47" applyBorder="1" applyAlignment="1">
      <alignment horizontal="left" vertical="center" indent="1"/>
    </xf>
    <xf numFmtId="3" fontId="50" fillId="0" borderId="12" xfId="47" applyNumberFormat="1" applyBorder="1" applyAlignment="1">
      <alignment horizontal="left" vertical="center"/>
    </xf>
    <xf numFmtId="0" fontId="50" fillId="0" borderId="14" xfId="47" applyBorder="1" applyAlignment="1">
      <alignment horizontal="left" vertical="center" indent="1"/>
    </xf>
    <xf numFmtId="38" fontId="50" fillId="0" borderId="14" xfId="47" applyNumberFormat="1" applyBorder="1" applyAlignment="1">
      <alignment vertical="center"/>
    </xf>
    <xf numFmtId="38" fontId="62" fillId="0" borderId="14" xfId="47" applyNumberFormat="1" applyFont="1" applyBorder="1" applyAlignment="1">
      <alignment vertical="center"/>
    </xf>
    <xf numFmtId="38" fontId="63" fillId="0" borderId="31" xfId="48" applyFont="1" applyFill="1" applyBorder="1" applyAlignment="1">
      <alignment vertical="center"/>
    </xf>
    <xf numFmtId="38" fontId="50" fillId="0" borderId="31" xfId="47" applyNumberFormat="1" applyBorder="1" applyAlignment="1">
      <alignment vertical="center"/>
    </xf>
    <xf numFmtId="38" fontId="62" fillId="0" borderId="31" xfId="47" applyNumberFormat="1" applyFont="1" applyBorder="1" applyAlignment="1">
      <alignment vertical="center"/>
    </xf>
    <xf numFmtId="0" fontId="50" fillId="0" borderId="30" xfId="47" applyBorder="1" applyAlignment="1">
      <alignment vertical="center"/>
    </xf>
    <xf numFmtId="38" fontId="50" fillId="0" borderId="31" xfId="48" applyFont="1" applyFill="1" applyBorder="1" applyAlignment="1">
      <alignment vertical="center"/>
    </xf>
    <xf numFmtId="0" fontId="50" fillId="0" borderId="31" xfId="47" applyBorder="1" applyAlignment="1">
      <alignment vertical="center"/>
    </xf>
    <xf numFmtId="0" fontId="50" fillId="0" borderId="20" xfId="47" applyBorder="1" applyAlignment="1">
      <alignment horizontal="left" vertical="center" indent="1"/>
    </xf>
    <xf numFmtId="0" fontId="50" fillId="0" borderId="21" xfId="47" applyBorder="1" applyAlignment="1">
      <alignment horizontal="left" vertical="center"/>
    </xf>
    <xf numFmtId="0" fontId="50" fillId="0" borderId="21" xfId="47" applyBorder="1" applyAlignment="1">
      <alignment horizontal="left" vertical="center" indent="1"/>
    </xf>
    <xf numFmtId="0" fontId="50" fillId="0" borderId="22" xfId="47" applyBorder="1" applyAlignment="1">
      <alignment horizontal="left" vertical="center" indent="1"/>
    </xf>
    <xf numFmtId="38" fontId="63" fillId="0" borderId="19" xfId="48" applyFont="1" applyFill="1" applyBorder="1" applyAlignment="1">
      <alignment vertical="center"/>
    </xf>
    <xf numFmtId="38" fontId="50" fillId="0" borderId="22" xfId="47" applyNumberFormat="1" applyBorder="1" applyAlignment="1">
      <alignment vertical="center"/>
    </xf>
    <xf numFmtId="38" fontId="62" fillId="0" borderId="22" xfId="47" applyNumberFormat="1" applyFont="1" applyBorder="1" applyAlignment="1">
      <alignment vertical="center"/>
    </xf>
    <xf numFmtId="0" fontId="63" fillId="0" borderId="0" xfId="47" applyFont="1" applyAlignment="1">
      <alignment vertical="center"/>
    </xf>
    <xf numFmtId="181" fontId="50" fillId="0" borderId="0" xfId="47" applyNumberFormat="1" applyAlignment="1">
      <alignment vertical="center"/>
    </xf>
    <xf numFmtId="181" fontId="62" fillId="0" borderId="0" xfId="47" applyNumberFormat="1" applyFont="1" applyAlignment="1">
      <alignment vertical="center"/>
    </xf>
    <xf numFmtId="0" fontId="50" fillId="0" borderId="0" xfId="47" applyAlignment="1">
      <alignment horizontal="center" vertical="center"/>
    </xf>
    <xf numFmtId="178" fontId="63" fillId="41" borderId="13" xfId="47" applyNumberFormat="1" applyFont="1" applyFill="1" applyBorder="1" applyAlignment="1">
      <alignment horizontal="center" vertical="center"/>
    </xf>
    <xf numFmtId="0" fontId="50" fillId="45" borderId="12" xfId="47" applyFill="1" applyBorder="1" applyAlignment="1">
      <alignment vertical="center"/>
    </xf>
    <xf numFmtId="0" fontId="50" fillId="45" borderId="11" xfId="47" applyFill="1" applyBorder="1" applyAlignment="1">
      <alignment horizontal="left" vertical="center" indent="1"/>
    </xf>
    <xf numFmtId="0" fontId="50" fillId="45" borderId="12" xfId="47" applyFill="1" applyBorder="1" applyAlignment="1">
      <alignment horizontal="left" vertical="center" indent="1"/>
    </xf>
    <xf numFmtId="0" fontId="50" fillId="45" borderId="14" xfId="47" applyFill="1" applyBorder="1" applyAlignment="1">
      <alignment horizontal="left" vertical="center" indent="1"/>
    </xf>
    <xf numFmtId="38" fontId="63" fillId="45" borderId="13" xfId="48" applyFont="1" applyFill="1" applyBorder="1" applyAlignment="1">
      <alignment vertical="center"/>
    </xf>
    <xf numFmtId="38" fontId="62" fillId="45" borderId="13" xfId="47" applyNumberFormat="1" applyFont="1" applyFill="1" applyBorder="1" applyAlignment="1">
      <alignment vertical="center"/>
    </xf>
    <xf numFmtId="38" fontId="66" fillId="0" borderId="0" xfId="47" applyNumberFormat="1" applyFont="1" applyAlignment="1">
      <alignment vertical="center"/>
    </xf>
    <xf numFmtId="0" fontId="50" fillId="0" borderId="16" xfId="47" applyBorder="1" applyAlignment="1">
      <alignment horizontal="left" vertical="center" indent="1"/>
    </xf>
    <xf numFmtId="0" fontId="50" fillId="0" borderId="17" xfId="47" applyBorder="1" applyAlignment="1">
      <alignment horizontal="left" vertical="center" indent="1"/>
    </xf>
    <xf numFmtId="0" fontId="50" fillId="0" borderId="18" xfId="47" applyBorder="1" applyAlignment="1">
      <alignment horizontal="left" vertical="center" indent="1"/>
    </xf>
    <xf numFmtId="38" fontId="63" fillId="0" borderId="15" xfId="48" applyFont="1" applyFill="1" applyBorder="1" applyAlignment="1">
      <alignment vertical="center"/>
    </xf>
    <xf numFmtId="38" fontId="50" fillId="0" borderId="15" xfId="47" applyNumberFormat="1" applyBorder="1" applyAlignment="1">
      <alignment vertical="center"/>
    </xf>
    <xf numFmtId="0" fontId="50" fillId="0" borderId="33" xfId="47" applyBorder="1" applyAlignment="1">
      <alignment horizontal="left" vertical="center" indent="1"/>
    </xf>
    <xf numFmtId="0" fontId="50" fillId="0" borderId="34" xfId="47" applyBorder="1" applyAlignment="1">
      <alignment horizontal="left" vertical="center" indent="1"/>
    </xf>
    <xf numFmtId="0" fontId="50" fillId="0" borderId="45" xfId="47" applyBorder="1" applyAlignment="1">
      <alignment horizontal="left" vertical="center" indent="1"/>
    </xf>
    <xf numFmtId="38" fontId="63" fillId="0" borderId="46" xfId="48" applyFont="1" applyFill="1" applyBorder="1" applyAlignment="1">
      <alignment vertical="center"/>
    </xf>
    <xf numFmtId="38" fontId="50" fillId="0" borderId="46" xfId="48" applyFont="1" applyFill="1" applyBorder="1" applyAlignment="1">
      <alignment vertical="center"/>
    </xf>
    <xf numFmtId="38" fontId="62" fillId="0" borderId="31" xfId="48" applyFont="1" applyFill="1" applyBorder="1" applyAlignment="1">
      <alignment vertical="center"/>
    </xf>
    <xf numFmtId="0" fontId="67" fillId="0" borderId="17" xfId="47" applyFont="1" applyBorder="1" applyAlignment="1">
      <alignment horizontal="left" vertical="center" indent="1"/>
    </xf>
    <xf numFmtId="38" fontId="50" fillId="0" borderId="15" xfId="48" applyFont="1" applyFill="1" applyBorder="1" applyAlignment="1">
      <alignment vertical="center"/>
    </xf>
    <xf numFmtId="38" fontId="62" fillId="0" borderId="15" xfId="48" applyFont="1" applyFill="1" applyBorder="1" applyAlignment="1">
      <alignment vertical="center"/>
    </xf>
    <xf numFmtId="38" fontId="50" fillId="0" borderId="0" xfId="47" applyNumberFormat="1" applyAlignment="1">
      <alignment vertical="center"/>
    </xf>
    <xf numFmtId="0" fontId="50" fillId="0" borderId="46" xfId="47" applyBorder="1" applyAlignment="1">
      <alignment vertical="center"/>
    </xf>
    <xf numFmtId="0" fontId="67" fillId="0" borderId="34" xfId="47" applyFont="1" applyBorder="1" applyAlignment="1">
      <alignment horizontal="left" vertical="center" indent="1"/>
    </xf>
    <xf numFmtId="38" fontId="62" fillId="0" borderId="46" xfId="48" applyFont="1" applyFill="1" applyBorder="1" applyAlignment="1">
      <alignment vertical="center"/>
    </xf>
    <xf numFmtId="0" fontId="50" fillId="0" borderId="36" xfId="47" applyBorder="1" applyAlignment="1">
      <alignment vertical="center"/>
    </xf>
    <xf numFmtId="38" fontId="50" fillId="0" borderId="27" xfId="48" applyFont="1" applyFill="1" applyBorder="1" applyAlignment="1">
      <alignment vertical="center"/>
    </xf>
    <xf numFmtId="38" fontId="50" fillId="0" borderId="19" xfId="48" applyFont="1" applyFill="1" applyBorder="1" applyAlignment="1">
      <alignment vertical="center"/>
    </xf>
    <xf numFmtId="38" fontId="62" fillId="0" borderId="36" xfId="48" applyFont="1" applyFill="1" applyBorder="1" applyAlignment="1">
      <alignment vertical="center"/>
    </xf>
    <xf numFmtId="0" fontId="50" fillId="0" borderId="37" xfId="47" applyBorder="1" applyAlignment="1">
      <alignment horizontal="left" vertical="center" indent="1"/>
    </xf>
    <xf numFmtId="0" fontId="50" fillId="0" borderId="38" xfId="47" applyBorder="1" applyAlignment="1">
      <alignment horizontal="left" vertical="center" indent="1"/>
    </xf>
    <xf numFmtId="0" fontId="50" fillId="0" borderId="40" xfId="47" applyBorder="1" applyAlignment="1">
      <alignment horizontal="left" vertical="center" indent="1"/>
    </xf>
    <xf numFmtId="38" fontId="63" fillId="0" borderId="36" xfId="48" applyFont="1" applyFill="1" applyBorder="1" applyAlignment="1">
      <alignment vertical="center"/>
    </xf>
    <xf numFmtId="38" fontId="50" fillId="0" borderId="36" xfId="48" applyFont="1" applyFill="1" applyBorder="1" applyAlignment="1">
      <alignment vertical="center"/>
    </xf>
    <xf numFmtId="38" fontId="62" fillId="0" borderId="19" xfId="48" applyFont="1" applyFill="1" applyBorder="1" applyAlignment="1">
      <alignment vertical="center"/>
    </xf>
    <xf numFmtId="0" fontId="50" fillId="0" borderId="27" xfId="47" applyBorder="1" applyAlignment="1">
      <alignment horizontal="left" vertical="center" indent="1"/>
    </xf>
    <xf numFmtId="38" fontId="50" fillId="0" borderId="49" xfId="48" applyFont="1" applyFill="1" applyBorder="1" applyAlignment="1">
      <alignment vertical="center"/>
    </xf>
    <xf numFmtId="38" fontId="62" fillId="0" borderId="49" xfId="48" applyFont="1" applyFill="1" applyBorder="1" applyAlignment="1">
      <alignment vertical="center"/>
    </xf>
    <xf numFmtId="0" fontId="50" fillId="37" borderId="29" xfId="47" applyFill="1" applyBorder="1" applyAlignment="1">
      <alignment vertical="center"/>
    </xf>
    <xf numFmtId="38" fontId="50" fillId="37" borderId="25" xfId="48" applyFont="1" applyFill="1" applyBorder="1" applyAlignment="1">
      <alignment vertical="center"/>
    </xf>
    <xf numFmtId="0" fontId="50" fillId="37" borderId="23" xfId="47" applyFill="1" applyBorder="1" applyAlignment="1">
      <alignment vertical="center"/>
    </xf>
    <xf numFmtId="0" fontId="50" fillId="37" borderId="25" xfId="47" applyFill="1" applyBorder="1" applyAlignment="1">
      <alignment vertical="center"/>
    </xf>
    <xf numFmtId="0" fontId="50" fillId="37" borderId="23" xfId="47" applyFill="1" applyBorder="1" applyAlignment="1">
      <alignment horizontal="left" vertical="center" indent="1"/>
    </xf>
    <xf numFmtId="0" fontId="50" fillId="37" borderId="24" xfId="47" applyFill="1" applyBorder="1" applyAlignment="1">
      <alignment horizontal="left" vertical="center" indent="1"/>
    </xf>
    <xf numFmtId="0" fontId="50" fillId="37" borderId="29" xfId="47" applyFill="1" applyBorder="1" applyAlignment="1">
      <alignment horizontal="left" vertical="center" indent="1"/>
    </xf>
    <xf numFmtId="38" fontId="63" fillId="37" borderId="25" xfId="48" applyFont="1" applyFill="1" applyBorder="1" applyAlignment="1">
      <alignment vertical="center"/>
    </xf>
    <xf numFmtId="38" fontId="50" fillId="37" borderId="25" xfId="47" applyNumberFormat="1" applyFill="1" applyBorder="1" applyAlignment="1">
      <alignment vertical="center"/>
    </xf>
    <xf numFmtId="38" fontId="62" fillId="37" borderId="25" xfId="47" applyNumberFormat="1" applyFont="1" applyFill="1" applyBorder="1" applyAlignment="1">
      <alignment vertical="center"/>
    </xf>
    <xf numFmtId="0" fontId="50" fillId="0" borderId="12" xfId="47" applyBorder="1" applyAlignment="1">
      <alignment vertical="center"/>
    </xf>
    <xf numFmtId="0" fontId="50" fillId="0" borderId="11" xfId="47" applyBorder="1" applyAlignment="1">
      <alignment vertical="center"/>
    </xf>
    <xf numFmtId="0" fontId="50" fillId="0" borderId="14" xfId="47" applyBorder="1" applyAlignment="1">
      <alignment vertical="center"/>
    </xf>
    <xf numFmtId="0" fontId="50" fillId="0" borderId="13" xfId="47" applyBorder="1" applyAlignment="1">
      <alignment vertical="center"/>
    </xf>
    <xf numFmtId="0" fontId="50" fillId="0" borderId="12" xfId="47" applyBorder="1" applyAlignment="1">
      <alignment horizontal="left" vertical="center"/>
    </xf>
    <xf numFmtId="0" fontId="50" fillId="37" borderId="0" xfId="47" applyFill="1" applyAlignment="1">
      <alignment vertical="center"/>
    </xf>
    <xf numFmtId="38" fontId="50" fillId="37" borderId="13" xfId="49" applyFont="1" applyFill="1" applyBorder="1" applyAlignment="1">
      <alignment vertical="center"/>
    </xf>
    <xf numFmtId="38" fontId="50" fillId="37" borderId="12" xfId="49" applyFont="1" applyFill="1" applyBorder="1" applyAlignment="1">
      <alignment vertical="center"/>
    </xf>
    <xf numFmtId="38" fontId="50" fillId="37" borderId="14" xfId="49" applyFont="1" applyFill="1" applyBorder="1" applyAlignment="1">
      <alignment vertical="center"/>
    </xf>
    <xf numFmtId="38" fontId="50" fillId="37" borderId="12" xfId="49" applyFont="1" applyFill="1" applyBorder="1" applyAlignment="1">
      <alignment horizontal="left" vertical="center" indent="1"/>
    </xf>
    <xf numFmtId="38" fontId="50" fillId="37" borderId="14" xfId="49" applyFont="1" applyFill="1" applyBorder="1" applyAlignment="1">
      <alignment horizontal="left" vertical="center" indent="1"/>
    </xf>
    <xf numFmtId="38" fontId="63" fillId="37" borderId="13" xfId="49" applyFont="1" applyFill="1" applyBorder="1" applyAlignment="1">
      <alignment vertical="center"/>
    </xf>
    <xf numFmtId="38" fontId="62" fillId="37" borderId="13" xfId="49" applyFont="1" applyFill="1" applyBorder="1" applyAlignment="1">
      <alignment vertical="center"/>
    </xf>
    <xf numFmtId="38" fontId="50" fillId="0" borderId="41" xfId="49" applyFont="1" applyFill="1" applyBorder="1" applyAlignment="1">
      <alignment vertical="center"/>
    </xf>
    <xf numFmtId="38" fontId="50" fillId="0" borderId="10" xfId="49" applyFont="1" applyFill="1" applyBorder="1" applyAlignment="1">
      <alignment vertical="center"/>
    </xf>
    <xf numFmtId="38" fontId="50" fillId="0" borderId="28" xfId="49" applyFont="1" applyFill="1" applyBorder="1" applyAlignment="1">
      <alignment vertical="center"/>
    </xf>
    <xf numFmtId="38" fontId="50" fillId="0" borderId="10" xfId="49" applyFont="1" applyFill="1" applyBorder="1" applyAlignment="1">
      <alignment horizontal="left" vertical="center" indent="1"/>
    </xf>
    <xf numFmtId="38" fontId="53" fillId="0" borderId="10" xfId="49" applyFont="1" applyFill="1" applyBorder="1" applyAlignment="1">
      <alignment horizontal="left" vertical="center" indent="1"/>
    </xf>
    <xf numFmtId="38" fontId="50" fillId="0" borderId="28" xfId="49" applyFont="1" applyFill="1" applyBorder="1" applyAlignment="1">
      <alignment horizontal="left" vertical="center" indent="1"/>
    </xf>
    <xf numFmtId="38" fontId="63" fillId="0" borderId="41" xfId="49" applyFont="1" applyFill="1" applyBorder="1" applyAlignment="1">
      <alignment vertical="center"/>
    </xf>
    <xf numFmtId="38" fontId="62" fillId="0" borderId="41" xfId="49" applyFont="1" applyFill="1" applyBorder="1" applyAlignment="1">
      <alignment vertical="center"/>
    </xf>
    <xf numFmtId="0" fontId="53" fillId="0" borderId="0" xfId="47" applyFont="1" applyAlignment="1">
      <alignment horizontal="left" vertical="center" indent="1"/>
    </xf>
    <xf numFmtId="0" fontId="62" fillId="0" borderId="0" xfId="47" applyFont="1" applyAlignment="1">
      <alignment vertical="center"/>
    </xf>
    <xf numFmtId="38" fontId="20" fillId="0" borderId="0" xfId="44" applyFont="1" applyAlignment="1">
      <alignment vertical="center"/>
    </xf>
    <xf numFmtId="38" fontId="34" fillId="0" borderId="0" xfId="44" applyFont="1" applyBorder="1" applyAlignment="1">
      <alignment vertical="center"/>
    </xf>
    <xf numFmtId="38" fontId="34" fillId="0" borderId="0" xfId="44" applyFont="1" applyBorder="1" applyAlignment="1">
      <alignment vertical="center" shrinkToFit="1"/>
    </xf>
    <xf numFmtId="38" fontId="34" fillId="0" borderId="0" xfId="44" applyFont="1" applyAlignment="1">
      <alignment horizontal="left" vertical="center" indent="1" shrinkToFit="1"/>
    </xf>
    <xf numFmtId="0" fontId="36" fillId="33" borderId="11" xfId="42" applyFont="1" applyFill="1" applyBorder="1">
      <alignment vertical="center"/>
    </xf>
    <xf numFmtId="0" fontId="37" fillId="33" borderId="12" xfId="42" applyFont="1" applyFill="1" applyBorder="1">
      <alignment vertical="center"/>
    </xf>
    <xf numFmtId="0" fontId="37" fillId="33" borderId="12" xfId="42" applyFont="1" applyFill="1" applyBorder="1" applyAlignment="1">
      <alignment vertical="center" shrinkToFit="1"/>
    </xf>
    <xf numFmtId="49" fontId="36" fillId="33" borderId="14" xfId="42" applyNumberFormat="1" applyFont="1" applyFill="1" applyBorder="1" applyAlignment="1">
      <alignment horizontal="left" shrinkToFit="1"/>
    </xf>
    <xf numFmtId="0" fontId="36" fillId="33" borderId="14" xfId="42" applyFont="1" applyFill="1" applyBorder="1" applyAlignment="1">
      <alignment vertical="center" shrinkToFit="1"/>
    </xf>
    <xf numFmtId="38" fontId="39" fillId="0" borderId="0" xfId="44" applyFont="1">
      <alignment vertical="center"/>
    </xf>
    <xf numFmtId="38" fontId="33" fillId="0" borderId="0" xfId="44" applyFont="1" applyFill="1" applyAlignment="1">
      <alignment vertical="center"/>
    </xf>
    <xf numFmtId="38" fontId="68" fillId="0" borderId="0" xfId="44" applyFont="1" applyAlignment="1">
      <alignment vertical="center"/>
    </xf>
    <xf numFmtId="38" fontId="68" fillId="0" borderId="0" xfId="44" applyFont="1" applyAlignment="1">
      <alignment vertical="center" shrinkToFit="1"/>
    </xf>
    <xf numFmtId="176" fontId="36" fillId="0" borderId="0" xfId="44" applyNumberFormat="1" applyFont="1" applyAlignment="1">
      <alignment vertical="center" shrinkToFit="1"/>
    </xf>
    <xf numFmtId="38" fontId="68" fillId="0" borderId="0" xfId="44" applyFont="1" applyAlignment="1">
      <alignment horizontal="left" vertical="center" shrinkToFit="1"/>
    </xf>
    <xf numFmtId="176" fontId="68" fillId="0" borderId="0" xfId="44" applyNumberFormat="1" applyFont="1" applyAlignment="1">
      <alignment vertical="center" shrinkToFit="1"/>
    </xf>
    <xf numFmtId="38" fontId="24" fillId="34" borderId="15" xfId="44" applyFont="1" applyFill="1" applyBorder="1" applyAlignment="1">
      <alignment vertical="center" shrinkToFit="1"/>
    </xf>
    <xf numFmtId="38" fontId="22" fillId="34" borderId="15" xfId="44" applyFont="1" applyFill="1" applyBorder="1" applyAlignment="1">
      <alignment horizontal="left" vertical="center" shrinkToFit="1"/>
    </xf>
    <xf numFmtId="38" fontId="24" fillId="35" borderId="19" xfId="44" applyFont="1" applyFill="1" applyBorder="1" applyAlignment="1">
      <alignment vertical="center" shrinkToFit="1"/>
    </xf>
    <xf numFmtId="38" fontId="22" fillId="35" borderId="19" xfId="44" applyFont="1" applyFill="1" applyBorder="1" applyAlignment="1">
      <alignment horizontal="left" vertical="center" shrinkToFit="1"/>
    </xf>
    <xf numFmtId="38" fontId="24" fillId="36" borderId="19" xfId="44" applyFont="1" applyFill="1" applyBorder="1" applyAlignment="1">
      <alignment vertical="center" shrinkToFit="1"/>
    </xf>
    <xf numFmtId="38" fontId="22" fillId="36" borderId="19" xfId="44" applyFont="1" applyFill="1" applyBorder="1" applyAlignment="1">
      <alignment horizontal="left" vertical="center" shrinkToFit="1"/>
    </xf>
    <xf numFmtId="0" fontId="46" fillId="0" borderId="20" xfId="42" applyFont="1" applyBorder="1">
      <alignment vertical="center"/>
    </xf>
    <xf numFmtId="0" fontId="46" fillId="0" borderId="21" xfId="42" applyFont="1" applyBorder="1">
      <alignment vertical="center"/>
    </xf>
    <xf numFmtId="0" fontId="69" fillId="0" borderId="21" xfId="42" applyFont="1" applyBorder="1" applyAlignment="1">
      <alignment vertical="center" shrinkToFit="1"/>
    </xf>
    <xf numFmtId="0" fontId="69" fillId="0" borderId="21" xfId="42" applyFont="1" applyBorder="1">
      <alignment vertical="center"/>
    </xf>
    <xf numFmtId="176" fontId="69" fillId="0" borderId="19" xfId="42" applyNumberFormat="1" applyFont="1" applyBorder="1" applyAlignment="1">
      <alignment vertical="center" shrinkToFit="1"/>
    </xf>
    <xf numFmtId="176" fontId="69" fillId="0" borderId="19" xfId="42" applyNumberFormat="1" applyFont="1" applyBorder="1">
      <alignment vertical="center"/>
    </xf>
    <xf numFmtId="0" fontId="69" fillId="0" borderId="19" xfId="42" applyFont="1" applyBorder="1" applyAlignment="1">
      <alignment vertical="center" shrinkToFit="1"/>
    </xf>
    <xf numFmtId="0" fontId="46" fillId="0" borderId="22" xfId="42" applyFont="1" applyBorder="1" applyAlignment="1">
      <alignment vertical="center" shrinkToFit="1"/>
    </xf>
    <xf numFmtId="0" fontId="46" fillId="0" borderId="21" xfId="42" applyFont="1" applyBorder="1" applyAlignment="1">
      <alignment vertical="center" shrinkToFit="1"/>
    </xf>
    <xf numFmtId="38" fontId="24" fillId="36" borderId="19" xfId="44" applyFont="1" applyFill="1" applyBorder="1" applyAlignment="1">
      <alignment vertical="center"/>
    </xf>
    <xf numFmtId="38" fontId="24" fillId="33" borderId="13" xfId="44" applyFont="1" applyFill="1" applyBorder="1" applyAlignment="1">
      <alignment horizontal="left" vertical="center" shrinkToFit="1"/>
    </xf>
    <xf numFmtId="176" fontId="70" fillId="33" borderId="13" xfId="44" applyNumberFormat="1" applyFont="1" applyFill="1" applyBorder="1" applyAlignment="1">
      <alignment vertical="center" shrinkToFit="1"/>
    </xf>
    <xf numFmtId="38" fontId="70" fillId="33" borderId="13" xfId="44" applyFont="1" applyFill="1" applyBorder="1" applyAlignment="1">
      <alignment vertical="center" shrinkToFit="1"/>
    </xf>
    <xf numFmtId="38" fontId="70" fillId="33" borderId="13" xfId="44" applyFont="1" applyFill="1" applyBorder="1" applyAlignment="1">
      <alignment horizontal="center" vertical="center" shrinkToFit="1"/>
    </xf>
    <xf numFmtId="38" fontId="0" fillId="0" borderId="0" xfId="44" applyFont="1">
      <alignment vertical="center"/>
    </xf>
    <xf numFmtId="38" fontId="35" fillId="0" borderId="0" xfId="44" applyFont="1">
      <alignment vertical="center"/>
    </xf>
    <xf numFmtId="38" fontId="35" fillId="0" borderId="0" xfId="44" applyFont="1" applyAlignment="1">
      <alignment vertical="center"/>
    </xf>
    <xf numFmtId="38" fontId="35" fillId="0" borderId="0" xfId="44" applyFont="1" applyAlignment="1">
      <alignment vertical="center" shrinkToFit="1"/>
    </xf>
    <xf numFmtId="38" fontId="35" fillId="0" borderId="10" xfId="44" applyFont="1" applyBorder="1" applyAlignment="1">
      <alignment vertical="center" shrinkToFit="1"/>
    </xf>
    <xf numFmtId="176" fontId="35" fillId="0" borderId="10" xfId="44" applyNumberFormat="1" applyFont="1" applyBorder="1" applyAlignment="1">
      <alignment vertical="center" shrinkToFit="1"/>
    </xf>
    <xf numFmtId="0" fontId="36" fillId="33" borderId="13" xfId="42" applyFont="1" applyFill="1" applyBorder="1" applyAlignment="1">
      <alignment horizontal="left" vertical="center" shrinkToFit="1"/>
    </xf>
    <xf numFmtId="176" fontId="37" fillId="33" borderId="13" xfId="44" applyNumberFormat="1" applyFont="1" applyFill="1" applyBorder="1" applyAlignment="1">
      <alignment vertical="center" shrinkToFit="1"/>
    </xf>
    <xf numFmtId="0" fontId="37" fillId="33" borderId="13" xfId="42" applyFont="1" applyFill="1" applyBorder="1" applyAlignment="1">
      <alignment vertical="center" shrinkToFit="1"/>
    </xf>
    <xf numFmtId="38" fontId="34" fillId="0" borderId="0" xfId="43" applyFont="1" applyBorder="1" applyAlignment="1">
      <alignment vertical="center"/>
    </xf>
    <xf numFmtId="38" fontId="34" fillId="0" borderId="0" xfId="43" applyFont="1" applyBorder="1" applyAlignment="1">
      <alignment vertical="center" shrinkToFit="1"/>
    </xf>
    <xf numFmtId="38" fontId="36" fillId="33" borderId="11" xfId="43" applyFont="1" applyFill="1" applyBorder="1" applyAlignment="1">
      <alignment vertical="center" shrinkToFit="1"/>
    </xf>
    <xf numFmtId="38" fontId="36" fillId="33" borderId="12" xfId="43" applyFont="1" applyFill="1" applyBorder="1" applyAlignment="1">
      <alignment vertical="center"/>
    </xf>
    <xf numFmtId="38" fontId="36" fillId="33" borderId="12" xfId="43" applyFont="1" applyFill="1" applyBorder="1" applyAlignment="1">
      <alignment vertical="center" shrinkToFit="1"/>
    </xf>
    <xf numFmtId="176" fontId="36" fillId="33" borderId="13" xfId="43" applyNumberFormat="1" applyFont="1" applyFill="1" applyBorder="1" applyAlignment="1">
      <alignment vertical="center" shrinkToFit="1"/>
    </xf>
    <xf numFmtId="38" fontId="36" fillId="33" borderId="12" xfId="43" applyFont="1" applyFill="1" applyBorder="1" applyAlignment="1">
      <alignment horizontal="left" vertical="center" shrinkToFit="1"/>
    </xf>
    <xf numFmtId="38" fontId="36" fillId="33" borderId="13" xfId="43" applyFont="1" applyFill="1" applyBorder="1" applyAlignment="1">
      <alignment vertical="center" shrinkToFit="1"/>
    </xf>
    <xf numFmtId="38" fontId="33" fillId="0" borderId="0" xfId="43" applyFont="1" applyFill="1" applyAlignment="1">
      <alignment vertical="center"/>
    </xf>
    <xf numFmtId="38" fontId="35" fillId="0" borderId="0" xfId="43" applyFont="1" applyAlignment="1">
      <alignment vertical="center"/>
    </xf>
    <xf numFmtId="38" fontId="35" fillId="0" borderId="0" xfId="43" applyFont="1" applyAlignment="1">
      <alignment vertical="center" shrinkToFit="1"/>
    </xf>
    <xf numFmtId="38" fontId="37" fillId="33" borderId="16" xfId="43" applyFont="1" applyFill="1" applyBorder="1" applyAlignment="1">
      <alignment horizontal="center" vertical="center"/>
    </xf>
    <xf numFmtId="38" fontId="37" fillId="33" borderId="17" xfId="43" applyFont="1" applyFill="1" applyBorder="1" applyAlignment="1">
      <alignment horizontal="center" vertical="center"/>
    </xf>
    <xf numFmtId="38" fontId="37" fillId="33" borderId="17" xfId="43" applyFont="1" applyFill="1" applyBorder="1" applyAlignment="1">
      <alignment horizontal="center" vertical="center" shrinkToFit="1"/>
    </xf>
    <xf numFmtId="176" fontId="37" fillId="33" borderId="15" xfId="43" applyNumberFormat="1" applyFont="1" applyFill="1" applyBorder="1" applyAlignment="1">
      <alignment horizontal="center" vertical="center"/>
    </xf>
    <xf numFmtId="176" fontId="36" fillId="33" borderId="15" xfId="43" applyNumberFormat="1" applyFont="1" applyFill="1" applyBorder="1" applyAlignment="1">
      <alignment horizontal="center" vertical="center" shrinkToFit="1"/>
    </xf>
    <xf numFmtId="177" fontId="37" fillId="33" borderId="17" xfId="43" applyNumberFormat="1" applyFont="1" applyFill="1" applyBorder="1" applyAlignment="1">
      <alignment horizontal="center" vertical="center" shrinkToFit="1"/>
    </xf>
    <xf numFmtId="176" fontId="37" fillId="33" borderId="15" xfId="43" applyNumberFormat="1" applyFont="1" applyFill="1" applyBorder="1" applyAlignment="1">
      <alignment horizontal="center" vertical="center" shrinkToFit="1"/>
    </xf>
    <xf numFmtId="38" fontId="37" fillId="33" borderId="15" xfId="43" applyFont="1" applyFill="1" applyBorder="1" applyAlignment="1">
      <alignment horizontal="center" vertical="center" shrinkToFit="1"/>
    </xf>
    <xf numFmtId="38" fontId="37" fillId="33" borderId="18" xfId="43" applyFont="1" applyFill="1" applyBorder="1" applyAlignment="1">
      <alignment horizontal="center" vertical="center" shrinkToFit="1"/>
    </xf>
    <xf numFmtId="38" fontId="36" fillId="34" borderId="20" xfId="43" applyFont="1" applyFill="1" applyBorder="1" applyAlignment="1">
      <alignment vertical="center" shrinkToFit="1"/>
    </xf>
    <xf numFmtId="38" fontId="36" fillId="34" borderId="21" xfId="43" applyFont="1" applyFill="1" applyBorder="1" applyAlignment="1">
      <alignment vertical="center"/>
    </xf>
    <xf numFmtId="38" fontId="36" fillId="34" borderId="21" xfId="43" applyFont="1" applyFill="1" applyBorder="1" applyAlignment="1">
      <alignment vertical="center" shrinkToFit="1"/>
    </xf>
    <xf numFmtId="176" fontId="37" fillId="34" borderId="19" xfId="43" applyNumberFormat="1" applyFont="1" applyFill="1" applyBorder="1" applyAlignment="1">
      <alignment vertical="center" shrinkToFit="1"/>
    </xf>
    <xf numFmtId="38" fontId="36" fillId="34" borderId="21" xfId="43" applyFont="1" applyFill="1" applyBorder="1" applyAlignment="1">
      <alignment horizontal="left" vertical="center" shrinkToFit="1"/>
    </xf>
    <xf numFmtId="176" fontId="36" fillId="34" borderId="19" xfId="43" applyNumberFormat="1" applyFont="1" applyFill="1" applyBorder="1" applyAlignment="1">
      <alignment vertical="center" shrinkToFit="1"/>
    </xf>
    <xf numFmtId="38" fontId="36" fillId="34" borderId="19" xfId="43" applyFont="1" applyFill="1" applyBorder="1" applyAlignment="1">
      <alignment vertical="center" shrinkToFit="1"/>
    </xf>
    <xf numFmtId="176" fontId="37" fillId="34" borderId="19" xfId="43" applyNumberFormat="1" applyFont="1" applyFill="1" applyBorder="1" applyAlignment="1">
      <alignment vertical="center"/>
    </xf>
    <xf numFmtId="38" fontId="37" fillId="34" borderId="22" xfId="43" applyFont="1" applyFill="1" applyBorder="1" applyAlignment="1">
      <alignment vertical="center" shrinkToFit="1"/>
    </xf>
    <xf numFmtId="0" fontId="69" fillId="0" borderId="0" xfId="0" applyFont="1">
      <alignment vertical="center"/>
    </xf>
    <xf numFmtId="38" fontId="36" fillId="0" borderId="20" xfId="43" applyFont="1" applyBorder="1" applyAlignment="1">
      <alignment vertical="center" shrinkToFit="1"/>
    </xf>
    <xf numFmtId="38" fontId="71" fillId="0" borderId="21" xfId="43" applyFont="1" applyBorder="1" applyAlignment="1">
      <alignment vertical="center"/>
    </xf>
    <xf numFmtId="38" fontId="36" fillId="35" borderId="21" xfId="43" applyFont="1" applyFill="1" applyBorder="1" applyAlignment="1">
      <alignment vertical="center"/>
    </xf>
    <xf numFmtId="38" fontId="36" fillId="35" borderId="21" xfId="43" applyFont="1" applyFill="1" applyBorder="1" applyAlignment="1">
      <alignment vertical="center" shrinkToFit="1"/>
    </xf>
    <xf numFmtId="176" fontId="37" fillId="35" borderId="19" xfId="43" applyNumberFormat="1" applyFont="1" applyFill="1" applyBorder="1" applyAlignment="1">
      <alignment vertical="center" shrinkToFit="1"/>
    </xf>
    <xf numFmtId="38" fontId="36" fillId="35" borderId="21" xfId="43" applyFont="1" applyFill="1" applyBorder="1" applyAlignment="1">
      <alignment horizontal="left" vertical="center" shrinkToFit="1"/>
    </xf>
    <xf numFmtId="176" fontId="36" fillId="35" borderId="19" xfId="43" applyNumberFormat="1" applyFont="1" applyFill="1" applyBorder="1" applyAlignment="1">
      <alignment vertical="center" shrinkToFit="1"/>
    </xf>
    <xf numFmtId="38" fontId="36" fillId="35" borderId="19" xfId="43" applyFont="1" applyFill="1" applyBorder="1" applyAlignment="1">
      <alignment vertical="center" shrinkToFit="1"/>
    </xf>
    <xf numFmtId="176" fontId="37" fillId="35" borderId="19" xfId="43" applyNumberFormat="1" applyFont="1" applyFill="1" applyBorder="1" applyAlignment="1">
      <alignment vertical="center"/>
    </xf>
    <xf numFmtId="38" fontId="37" fillId="35" borderId="22" xfId="43" applyFont="1" applyFill="1" applyBorder="1" applyAlignment="1">
      <alignment vertical="center" shrinkToFit="1"/>
    </xf>
    <xf numFmtId="38" fontId="36" fillId="0" borderId="21" xfId="43" applyFont="1" applyBorder="1" applyAlignment="1">
      <alignment vertical="center"/>
    </xf>
    <xf numFmtId="38" fontId="36" fillId="36" borderId="21" xfId="43" applyFont="1" applyFill="1" applyBorder="1" applyAlignment="1">
      <alignment vertical="center" shrinkToFit="1"/>
    </xf>
    <xf numFmtId="38" fontId="36" fillId="36" borderId="21" xfId="43" applyFont="1" applyFill="1" applyBorder="1" applyAlignment="1">
      <alignment vertical="center"/>
    </xf>
    <xf numFmtId="176" fontId="37" fillId="36" borderId="19" xfId="43" applyNumberFormat="1" applyFont="1" applyFill="1" applyBorder="1" applyAlignment="1">
      <alignment vertical="center" shrinkToFit="1"/>
    </xf>
    <xf numFmtId="38" fontId="36" fillId="36" borderId="21" xfId="43" applyFont="1" applyFill="1" applyBorder="1" applyAlignment="1">
      <alignment horizontal="left" vertical="center" shrinkToFit="1"/>
    </xf>
    <xf numFmtId="176" fontId="36" fillId="36" borderId="19" xfId="43" applyNumberFormat="1" applyFont="1" applyFill="1" applyBorder="1" applyAlignment="1">
      <alignment vertical="center" shrinkToFit="1"/>
    </xf>
    <xf numFmtId="38" fontId="36" fillId="36" borderId="19" xfId="43" applyFont="1" applyFill="1" applyBorder="1" applyAlignment="1">
      <alignment vertical="center" shrinkToFit="1"/>
    </xf>
    <xf numFmtId="176" fontId="37" fillId="36" borderId="19" xfId="43" applyNumberFormat="1" applyFont="1" applyFill="1" applyBorder="1" applyAlignment="1">
      <alignment vertical="center"/>
    </xf>
    <xf numFmtId="38" fontId="37" fillId="36" borderId="22" xfId="43" applyFont="1" applyFill="1" applyBorder="1" applyAlignment="1">
      <alignment vertical="center" shrinkToFit="1"/>
    </xf>
    <xf numFmtId="0" fontId="46" fillId="0" borderId="20" xfId="0" applyFont="1" applyBorder="1">
      <alignment vertical="center"/>
    </xf>
    <xf numFmtId="0" fontId="69" fillId="0" borderId="21" xfId="0" applyFont="1" applyBorder="1" applyAlignment="1">
      <alignment vertical="center" shrinkToFit="1"/>
    </xf>
    <xf numFmtId="0" fontId="69" fillId="0" borderId="21" xfId="0" applyFont="1" applyBorder="1">
      <alignment vertical="center"/>
    </xf>
    <xf numFmtId="176" fontId="69" fillId="0" borderId="19" xfId="0" applyNumberFormat="1" applyFont="1" applyBorder="1" applyAlignment="1">
      <alignment vertical="center" shrinkToFit="1"/>
    </xf>
    <xf numFmtId="0" fontId="69" fillId="0" borderId="19" xfId="0" applyFont="1" applyBorder="1" applyAlignment="1">
      <alignment vertical="center" shrinkToFit="1"/>
    </xf>
    <xf numFmtId="0" fontId="72" fillId="0" borderId="20" xfId="0" applyFont="1" applyBorder="1">
      <alignment vertical="center"/>
    </xf>
    <xf numFmtId="0" fontId="72" fillId="0" borderId="21" xfId="0" applyFont="1" applyBorder="1">
      <alignment vertical="center"/>
    </xf>
    <xf numFmtId="0" fontId="72" fillId="0" borderId="21" xfId="0" applyFont="1" applyBorder="1" applyAlignment="1">
      <alignment vertical="center" shrinkToFit="1"/>
    </xf>
    <xf numFmtId="176" fontId="69" fillId="0" borderId="19" xfId="0" applyNumberFormat="1" applyFont="1" applyBorder="1">
      <alignment vertical="center"/>
    </xf>
    <xf numFmtId="0" fontId="72" fillId="0" borderId="22" xfId="0" applyFont="1" applyBorder="1" applyAlignment="1">
      <alignment vertical="center" shrinkToFit="1"/>
    </xf>
    <xf numFmtId="176" fontId="37" fillId="33" borderId="13" xfId="43" applyNumberFormat="1" applyFont="1" applyFill="1" applyBorder="1" applyAlignment="1">
      <alignment vertical="center" shrinkToFit="1"/>
    </xf>
    <xf numFmtId="38" fontId="37" fillId="33" borderId="12" xfId="43" applyFont="1" applyFill="1" applyBorder="1" applyAlignment="1">
      <alignment horizontal="left" vertical="center" shrinkToFit="1"/>
    </xf>
    <xf numFmtId="38" fontId="37" fillId="33" borderId="13" xfId="43" applyFont="1" applyFill="1" applyBorder="1" applyAlignment="1">
      <alignment vertical="center" shrinkToFit="1"/>
    </xf>
    <xf numFmtId="38" fontId="71" fillId="33" borderId="13" xfId="43" applyFont="1" applyFill="1" applyBorder="1" applyAlignment="1">
      <alignment horizontal="center" vertical="center" shrinkToFit="1"/>
    </xf>
    <xf numFmtId="38" fontId="35" fillId="0" borderId="10" xfId="43" applyFont="1" applyBorder="1" applyAlignment="1">
      <alignment vertical="center" shrinkToFit="1"/>
    </xf>
    <xf numFmtId="176" fontId="35" fillId="0" borderId="10" xfId="43" applyNumberFormat="1" applyFont="1" applyBorder="1" applyAlignment="1">
      <alignment vertical="center" shrinkToFit="1"/>
    </xf>
    <xf numFmtId="38" fontId="35" fillId="0" borderId="10" xfId="43" applyFont="1" applyBorder="1" applyAlignment="1">
      <alignment horizontal="left" vertical="center" shrinkToFit="1"/>
    </xf>
    <xf numFmtId="38" fontId="38" fillId="33" borderId="16" xfId="43" applyFont="1" applyFill="1" applyBorder="1" applyAlignment="1">
      <alignment horizontal="center" vertical="center"/>
    </xf>
    <xf numFmtId="38" fontId="38" fillId="33" borderId="17" xfId="43" applyFont="1" applyFill="1" applyBorder="1" applyAlignment="1">
      <alignment horizontal="center" vertical="center"/>
    </xf>
    <xf numFmtId="38" fontId="73" fillId="33" borderId="17" xfId="43" applyFont="1" applyFill="1" applyBorder="1" applyAlignment="1">
      <alignment horizontal="center" vertical="center"/>
    </xf>
    <xf numFmtId="38" fontId="38" fillId="33" borderId="17" xfId="43" applyFont="1" applyFill="1" applyBorder="1" applyAlignment="1">
      <alignment horizontal="center" vertical="center" shrinkToFit="1"/>
    </xf>
    <xf numFmtId="38" fontId="38" fillId="33" borderId="15" xfId="43" applyFont="1" applyFill="1" applyBorder="1" applyAlignment="1">
      <alignment horizontal="center" vertical="center" shrinkToFit="1"/>
    </xf>
    <xf numFmtId="176" fontId="71" fillId="33" borderId="13" xfId="43" applyNumberFormat="1" applyFont="1" applyFill="1" applyBorder="1" applyAlignment="1">
      <alignment vertical="center" shrinkToFit="1"/>
    </xf>
    <xf numFmtId="38" fontId="71" fillId="33" borderId="13" xfId="43" applyFont="1" applyFill="1" applyBorder="1" applyAlignment="1">
      <alignment horizontal="center" shrinkToFit="1"/>
    </xf>
    <xf numFmtId="178" fontId="53" fillId="0" borderId="36" xfId="45" applyNumberFormat="1" applyFont="1" applyBorder="1">
      <alignment vertical="center"/>
    </xf>
    <xf numFmtId="178" fontId="53" fillId="0" borderId="31" xfId="45" applyNumberFormat="1" applyFont="1" applyBorder="1">
      <alignment vertical="center"/>
    </xf>
    <xf numFmtId="178" fontId="50" fillId="39" borderId="11" xfId="45" applyNumberFormat="1" applyFill="1" applyBorder="1" applyAlignment="1">
      <alignment horizontal="center" vertical="center"/>
    </xf>
    <xf numFmtId="178" fontId="53" fillId="0" borderId="37" xfId="45" applyNumberFormat="1" applyFont="1" applyBorder="1" applyAlignment="1">
      <alignment horizontal="left" vertical="center" indent="1"/>
    </xf>
    <xf numFmtId="178" fontId="58" fillId="39" borderId="11" xfId="45" applyNumberFormat="1" applyFont="1" applyFill="1" applyBorder="1" applyAlignment="1">
      <alignment horizontal="center" vertical="center"/>
    </xf>
    <xf numFmtId="0" fontId="74" fillId="0" borderId="21" xfId="0" applyFont="1" applyBorder="1">
      <alignment vertical="center"/>
    </xf>
    <xf numFmtId="0" fontId="57" fillId="0" borderId="36" xfId="45" applyFont="1" applyBorder="1">
      <alignment vertical="center"/>
    </xf>
    <xf numFmtId="0" fontId="57" fillId="0" borderId="37" xfId="45" applyFont="1" applyBorder="1" applyAlignment="1">
      <alignment horizontal="left" vertical="center" indent="1"/>
    </xf>
    <xf numFmtId="0" fontId="57" fillId="0" borderId="38" xfId="45" applyFont="1" applyBorder="1">
      <alignment vertical="center"/>
    </xf>
    <xf numFmtId="38" fontId="57" fillId="0" borderId="36" xfId="46" applyFont="1" applyFill="1" applyBorder="1" applyAlignment="1">
      <alignment vertical="center"/>
    </xf>
    <xf numFmtId="38" fontId="57" fillId="0" borderId="59" xfId="46" applyFont="1" applyFill="1" applyBorder="1" applyAlignment="1">
      <alignment vertical="center"/>
    </xf>
    <xf numFmtId="0" fontId="75" fillId="0" borderId="21" xfId="0" applyFont="1" applyBorder="1">
      <alignment vertical="center"/>
    </xf>
    <xf numFmtId="38" fontId="20" fillId="0" borderId="10" xfId="43" applyFont="1" applyBorder="1" applyAlignment="1">
      <alignment horizontal="left" vertical="center" shrinkToFit="1"/>
    </xf>
    <xf numFmtId="38" fontId="34" fillId="0" borderId="10" xfId="43" applyFont="1" applyBorder="1" applyAlignment="1">
      <alignment horizontal="right" vertical="center" shrinkToFit="1"/>
    </xf>
    <xf numFmtId="38" fontId="24" fillId="33" borderId="11" xfId="43" applyFont="1" applyFill="1" applyBorder="1" applyAlignment="1">
      <alignment horizontal="center" vertical="center"/>
    </xf>
    <xf numFmtId="38" fontId="24" fillId="33" borderId="12" xfId="43" applyFont="1" applyFill="1" applyBorder="1" applyAlignment="1">
      <alignment horizontal="center" vertical="center"/>
    </xf>
    <xf numFmtId="38" fontId="20" fillId="0" borderId="10" xfId="43" applyFont="1" applyBorder="1" applyAlignment="1">
      <alignment horizontal="right" vertical="center" shrinkToFit="1"/>
    </xf>
    <xf numFmtId="38" fontId="34" fillId="0" borderId="10" xfId="43" applyFont="1" applyBorder="1" applyAlignment="1">
      <alignment horizontal="center" vertical="center" shrinkToFit="1"/>
    </xf>
    <xf numFmtId="38" fontId="34" fillId="0" borderId="10" xfId="44" applyFont="1" applyBorder="1" applyAlignment="1">
      <alignment horizontal="right" vertical="center" shrinkToFit="1"/>
    </xf>
    <xf numFmtId="38" fontId="35" fillId="0" borderId="10" xfId="43" applyFont="1" applyBorder="1" applyAlignment="1">
      <alignment horizontal="right" vertical="center" shrinkToFit="1"/>
    </xf>
    <xf numFmtId="38" fontId="37" fillId="33" borderId="11" xfId="43" applyFont="1" applyFill="1" applyBorder="1" applyAlignment="1">
      <alignment horizontal="center" vertical="center"/>
    </xf>
    <xf numFmtId="38" fontId="37" fillId="33" borderId="12" xfId="43" applyFont="1" applyFill="1" applyBorder="1" applyAlignment="1">
      <alignment horizontal="center" vertical="center"/>
    </xf>
    <xf numFmtId="38" fontId="35" fillId="0" borderId="10" xfId="44" applyFont="1" applyBorder="1" applyAlignment="1">
      <alignment horizontal="right" vertical="center" shrinkToFit="1"/>
    </xf>
    <xf numFmtId="38" fontId="24" fillId="33" borderId="11" xfId="44" applyFont="1" applyFill="1" applyBorder="1" applyAlignment="1">
      <alignment horizontal="center" vertical="center"/>
    </xf>
    <xf numFmtId="38" fontId="24" fillId="33" borderId="12" xfId="44" applyFont="1" applyFill="1" applyBorder="1" applyAlignment="1">
      <alignment horizontal="center" vertical="center"/>
    </xf>
    <xf numFmtId="38" fontId="24" fillId="33" borderId="14" xfId="44" applyFont="1" applyFill="1" applyBorder="1" applyAlignment="1">
      <alignment horizontal="center" vertical="center"/>
    </xf>
    <xf numFmtId="176" fontId="35" fillId="0" borderId="10" xfId="43" applyNumberFormat="1" applyFont="1" applyBorder="1" applyAlignment="1">
      <alignment horizontal="right" vertical="center"/>
    </xf>
    <xf numFmtId="0" fontId="36" fillId="33" borderId="11" xfId="0" applyFont="1" applyFill="1" applyBorder="1" applyAlignment="1">
      <alignment horizontal="center" vertical="center"/>
    </xf>
    <xf numFmtId="0" fontId="37" fillId="33" borderId="12" xfId="0" applyFont="1" applyFill="1" applyBorder="1" applyAlignment="1">
      <alignment horizontal="center" vertical="center"/>
    </xf>
    <xf numFmtId="0" fontId="36" fillId="33" borderId="11" xfId="42" applyFont="1" applyFill="1" applyBorder="1" applyAlignment="1">
      <alignment horizontal="center" vertical="center"/>
    </xf>
    <xf numFmtId="0" fontId="37" fillId="33" borderId="12" xfId="42" applyFont="1" applyFill="1" applyBorder="1" applyAlignment="1">
      <alignment horizontal="center" vertical="center"/>
    </xf>
    <xf numFmtId="176" fontId="35" fillId="0" borderId="10" xfId="44" applyNumberFormat="1" applyFont="1" applyBorder="1" applyAlignment="1">
      <alignment horizontal="right" vertical="center" shrinkToFit="1"/>
    </xf>
    <xf numFmtId="38" fontId="33" fillId="0" borderId="10" xfId="43" applyFont="1" applyFill="1" applyBorder="1" applyAlignment="1">
      <alignment horizontal="left" vertical="center" shrinkToFit="1"/>
    </xf>
    <xf numFmtId="38" fontId="33" fillId="0" borderId="10" xfId="43" applyFont="1" applyBorder="1" applyAlignment="1">
      <alignment horizontal="right" vertical="center" shrinkToFit="1"/>
    </xf>
    <xf numFmtId="38" fontId="20" fillId="0" borderId="10" xfId="44" applyFont="1" applyBorder="1" applyAlignment="1">
      <alignment horizontal="left" vertical="center" shrinkToFit="1"/>
    </xf>
    <xf numFmtId="38" fontId="20" fillId="0" borderId="10" xfId="44" applyFont="1" applyBorder="1" applyAlignment="1">
      <alignment horizontal="right" vertical="center" shrinkToFit="1"/>
    </xf>
    <xf numFmtId="178" fontId="53" fillId="0" borderId="36" xfId="45" applyNumberFormat="1" applyFont="1" applyBorder="1">
      <alignment vertical="center"/>
    </xf>
    <xf numFmtId="178" fontId="53" fillId="0" borderId="31" xfId="45" applyNumberFormat="1" applyFont="1" applyBorder="1">
      <alignment vertical="center"/>
    </xf>
    <xf numFmtId="178" fontId="50" fillId="39" borderId="11" xfId="45" applyNumberFormat="1" applyFill="1" applyBorder="1" applyAlignment="1">
      <alignment horizontal="center" vertical="center"/>
    </xf>
    <xf numFmtId="178" fontId="50" fillId="39" borderId="12" xfId="45" applyNumberFormat="1" applyFill="1" applyBorder="1" applyAlignment="1">
      <alignment horizontal="center" vertical="center"/>
    </xf>
    <xf numFmtId="0" fontId="51" fillId="0" borderId="0" xfId="45" applyFont="1" applyAlignment="1">
      <alignment horizontal="center" vertical="center"/>
    </xf>
    <xf numFmtId="178" fontId="50" fillId="0" borderId="10" xfId="45" applyNumberFormat="1" applyBorder="1" applyAlignment="1">
      <alignment horizontal="right" vertical="center"/>
    </xf>
    <xf numFmtId="178" fontId="53" fillId="0" borderId="23" xfId="45" applyNumberFormat="1" applyFont="1" applyBorder="1" applyAlignment="1">
      <alignment horizontal="left" vertical="center" wrapText="1" indent="1"/>
    </xf>
    <xf numFmtId="0" fontId="50" fillId="0" borderId="24" xfId="45" applyBorder="1" applyAlignment="1">
      <alignment horizontal="left" vertical="center" indent="1"/>
    </xf>
    <xf numFmtId="0" fontId="50" fillId="0" borderId="33" xfId="45" applyBorder="1" applyAlignment="1">
      <alignment horizontal="left" vertical="center" indent="1"/>
    </xf>
    <xf numFmtId="0" fontId="50" fillId="0" borderId="34" xfId="45" applyBorder="1" applyAlignment="1">
      <alignment horizontal="left" vertical="center" indent="1"/>
    </xf>
    <xf numFmtId="178" fontId="53" fillId="0" borderId="37" xfId="45" applyNumberFormat="1" applyFont="1" applyBorder="1" applyAlignment="1">
      <alignment horizontal="left" vertical="center" indent="1"/>
    </xf>
    <xf numFmtId="0" fontId="50" fillId="0" borderId="38" xfId="45" applyBorder="1" applyAlignment="1">
      <alignment horizontal="left" vertical="center" indent="1"/>
    </xf>
    <xf numFmtId="178" fontId="58" fillId="39" borderId="11" xfId="45" applyNumberFormat="1" applyFont="1" applyFill="1" applyBorder="1" applyAlignment="1">
      <alignment horizontal="center" vertical="center"/>
    </xf>
    <xf numFmtId="178" fontId="58" fillId="39" borderId="12" xfId="45" applyNumberFormat="1" applyFont="1" applyFill="1" applyBorder="1" applyAlignment="1">
      <alignment horizontal="center" vertical="center"/>
    </xf>
    <xf numFmtId="178" fontId="58" fillId="0" borderId="10" xfId="45" applyNumberFormat="1" applyFont="1" applyBorder="1" applyAlignment="1">
      <alignment horizontal="right" vertical="center" shrinkToFit="1"/>
    </xf>
    <xf numFmtId="0" fontId="59" fillId="0" borderId="11" xfId="45" applyFont="1" applyBorder="1" applyAlignment="1">
      <alignment horizontal="left" vertical="center"/>
    </xf>
    <xf numFmtId="0" fontId="59" fillId="0" borderId="12" xfId="45" applyFont="1" applyBorder="1" applyAlignment="1">
      <alignment horizontal="left" vertical="center"/>
    </xf>
    <xf numFmtId="0" fontId="59" fillId="0" borderId="14" xfId="45" applyFont="1" applyBorder="1" applyAlignment="1">
      <alignment horizontal="left" vertical="center"/>
    </xf>
    <xf numFmtId="0" fontId="59" fillId="0" borderId="42" xfId="45" applyFont="1" applyBorder="1" applyAlignment="1">
      <alignment horizontal="left" vertical="center" shrinkToFit="1"/>
    </xf>
    <xf numFmtId="0" fontId="59" fillId="0" borderId="10" xfId="45" applyFont="1" applyBorder="1" applyAlignment="1">
      <alignment horizontal="left" vertical="center" shrinkToFit="1"/>
    </xf>
    <xf numFmtId="0" fontId="57" fillId="0" borderId="23" xfId="45" applyFont="1" applyBorder="1" applyAlignment="1">
      <alignment horizontal="left" vertical="center" shrinkToFit="1"/>
    </xf>
    <xf numFmtId="0" fontId="57" fillId="0" borderId="24" xfId="45" applyFont="1" applyBorder="1" applyAlignment="1">
      <alignment horizontal="left" vertical="center" shrinkToFit="1"/>
    </xf>
    <xf numFmtId="0" fontId="57" fillId="0" borderId="27" xfId="45" applyFont="1" applyBorder="1" applyAlignment="1">
      <alignment horizontal="left" vertical="center" shrinkToFit="1"/>
    </xf>
    <xf numFmtId="0" fontId="57" fillId="0" borderId="0" xfId="45" applyFont="1" applyAlignment="1">
      <alignment horizontal="left" vertical="center" shrinkToFit="1"/>
    </xf>
    <xf numFmtId="178" fontId="50" fillId="0" borderId="20" xfId="47" applyNumberFormat="1" applyBorder="1" applyAlignment="1">
      <alignment horizontal="left" vertical="center" indent="2"/>
    </xf>
    <xf numFmtId="178" fontId="50" fillId="0" borderId="21" xfId="47" applyNumberFormat="1" applyBorder="1" applyAlignment="1">
      <alignment horizontal="left" vertical="center" indent="2"/>
    </xf>
    <xf numFmtId="178" fontId="50" fillId="0" borderId="22" xfId="47" applyNumberFormat="1" applyBorder="1" applyAlignment="1">
      <alignment horizontal="left" vertical="center" indent="2"/>
    </xf>
    <xf numFmtId="178" fontId="60" fillId="0" borderId="0" xfId="47" applyNumberFormat="1" applyFont="1" applyAlignment="1">
      <alignment horizontal="center" vertical="center"/>
    </xf>
    <xf numFmtId="178" fontId="50" fillId="41" borderId="11" xfId="47" applyNumberFormat="1" applyFill="1" applyBorder="1" applyAlignment="1">
      <alignment horizontal="center" vertical="center"/>
    </xf>
    <xf numFmtId="178" fontId="50" fillId="41" borderId="14" xfId="47" applyNumberFormat="1" applyFill="1" applyBorder="1" applyAlignment="1">
      <alignment horizontal="center" vertical="center"/>
    </xf>
    <xf numFmtId="178" fontId="50" fillId="41" borderId="12" xfId="47" applyNumberFormat="1" applyFill="1" applyBorder="1" applyAlignment="1">
      <alignment horizontal="center" vertical="center"/>
    </xf>
    <xf numFmtId="178" fontId="50" fillId="0" borderId="37" xfId="47" applyNumberFormat="1" applyBorder="1" applyAlignment="1">
      <alignment horizontal="left" vertical="top" wrapText="1" indent="1" shrinkToFit="1"/>
    </xf>
    <xf numFmtId="178" fontId="50" fillId="0" borderId="38" xfId="47" applyNumberFormat="1" applyBorder="1" applyAlignment="1">
      <alignment horizontal="left" vertical="top" wrapText="1" indent="1" shrinkToFit="1"/>
    </xf>
    <xf numFmtId="178" fontId="50" fillId="0" borderId="40" xfId="47" applyNumberFormat="1" applyBorder="1" applyAlignment="1">
      <alignment horizontal="left" vertical="top" wrapText="1" indent="1" shrinkToFit="1"/>
    </xf>
    <xf numFmtId="0" fontId="50" fillId="44" borderId="11" xfId="47" applyFill="1" applyBorder="1" applyAlignment="1">
      <alignment horizontal="center" vertical="center"/>
    </xf>
    <xf numFmtId="0" fontId="50" fillId="44" borderId="14" xfId="47" applyFill="1" applyBorder="1" applyAlignment="1">
      <alignment horizontal="center" vertical="center"/>
    </xf>
    <xf numFmtId="0" fontId="50" fillId="44" borderId="12" xfId="47" applyFill="1" applyBorder="1" applyAlignment="1">
      <alignment horizontal="center" vertical="center"/>
    </xf>
    <xf numFmtId="0" fontId="50" fillId="0" borderId="11" xfId="47" applyBorder="1" applyAlignment="1">
      <alignment horizontal="left" vertical="center" indent="1" shrinkToFit="1"/>
    </xf>
    <xf numFmtId="0" fontId="50" fillId="0" borderId="12" xfId="47" applyBorder="1" applyAlignment="1">
      <alignment horizontal="left" vertical="center" indent="1" shrinkToFit="1"/>
    </xf>
    <xf numFmtId="0" fontId="50" fillId="0" borderId="14" xfId="47" applyBorder="1" applyAlignment="1">
      <alignment horizontal="left" vertical="center" indent="1" shrinkToFit="1"/>
    </xf>
  </cellXfs>
  <cellStyles count="50">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3" builtinId="6"/>
    <cellStyle name="桁区切り 2" xfId="44"/>
    <cellStyle name="桁区切り 3" xfId="49"/>
    <cellStyle name="桁区切り 3 2" xfId="48"/>
    <cellStyle name="桁区切り 3 3" xfId="4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標準 3" xfId="45"/>
    <cellStyle name="標準 3 2" xfId="47"/>
    <cellStyle name="良い" xfId="6" builtinId="26" customBuiltin="1"/>
  </cellStyles>
  <dxfs count="366">
    <dxf>
      <font>
        <color theme="0"/>
      </font>
    </dxf>
    <dxf>
      <font>
        <color theme="1"/>
      </font>
    </dxf>
    <dxf>
      <font>
        <color theme="1"/>
      </font>
    </dxf>
    <dxf>
      <font>
        <color theme="0"/>
      </font>
    </dxf>
    <dxf>
      <font>
        <color auto="1"/>
      </font>
    </dxf>
    <dxf>
      <font>
        <color auto="1"/>
      </font>
    </dxf>
    <dxf>
      <font>
        <color theme="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1"/>
      </font>
    </dxf>
    <dxf>
      <font>
        <color theme="1"/>
      </font>
    </dxf>
    <dxf>
      <font>
        <color theme="0"/>
      </font>
    </dxf>
    <dxf>
      <font>
        <color auto="1"/>
      </font>
    </dxf>
    <dxf>
      <font>
        <color auto="1"/>
      </font>
    </dxf>
    <dxf>
      <font>
        <color theme="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0"/>
      </font>
    </dxf>
    <dxf>
      <font>
        <color theme="0"/>
      </font>
    </dxf>
    <dxf>
      <font>
        <color theme="0"/>
      </font>
    </dxf>
    <dxf>
      <font>
        <color theme="0"/>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0"/>
      </font>
    </dxf>
    <dxf>
      <font>
        <color auto="1"/>
      </font>
    </dxf>
    <dxf>
      <font>
        <color auto="1"/>
      </font>
    </dxf>
    <dxf>
      <font>
        <color theme="0"/>
      </font>
    </dxf>
    <dxf>
      <font>
        <color theme="1"/>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7"/>
  <sheetViews>
    <sheetView tabSelected="1" zoomScale="80" zoomScaleNormal="80" workbookViewId="0">
      <pane ySplit="2" topLeftCell="A3" activePane="bottomLeft" state="frozen"/>
      <selection activeCell="K14" sqref="K14"/>
      <selection pane="bottomLeft" activeCell="J17" sqref="J17"/>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customWidth="1"/>
    <col min="8" max="8" width="1.625" customWidth="1"/>
    <col min="9" max="9" width="2.875" customWidth="1"/>
    <col min="10" max="10" width="37.25" customWidth="1"/>
    <col min="11" max="11" width="9.25" customWidth="1"/>
    <col min="12" max="13" width="9.125" customWidth="1"/>
    <col min="14" max="14" width="58.5" customWidth="1"/>
    <col min="15" max="15" width="10.625" customWidth="1"/>
    <col min="16" max="16" width="17" customWidth="1"/>
    <col min="17" max="17" width="7.875" customWidth="1"/>
    <col min="18" max="18" width="8.75" customWidth="1"/>
  </cols>
  <sheetData>
    <row r="1" spans="1:18" ht="17.25" x14ac:dyDescent="0.15">
      <c r="A1" s="864" t="s">
        <v>5035</v>
      </c>
      <c r="B1" s="864"/>
      <c r="C1" s="864"/>
      <c r="D1" s="864"/>
      <c r="E1" s="864"/>
      <c r="F1" s="864"/>
      <c r="G1" s="864"/>
      <c r="H1" s="864"/>
      <c r="I1" s="864"/>
      <c r="J1" s="864"/>
      <c r="K1" s="158"/>
      <c r="L1" s="158"/>
      <c r="M1" s="158"/>
      <c r="N1" s="159"/>
      <c r="O1" s="158"/>
      <c r="P1" s="160"/>
      <c r="Q1" s="865" t="s">
        <v>2165</v>
      </c>
      <c r="R1" s="865"/>
    </row>
    <row r="2" spans="1:18" x14ac:dyDescent="0.15">
      <c r="A2" s="161" t="s">
        <v>0</v>
      </c>
      <c r="B2" s="162"/>
      <c r="C2" s="163" t="s">
        <v>1</v>
      </c>
      <c r="D2" s="162"/>
      <c r="E2" s="163" t="s">
        <v>2</v>
      </c>
      <c r="F2" s="164"/>
      <c r="G2" s="163" t="s">
        <v>4</v>
      </c>
      <c r="H2" s="162"/>
      <c r="I2" s="163" t="s">
        <v>2166</v>
      </c>
      <c r="J2" s="163" t="s">
        <v>2167</v>
      </c>
      <c r="K2" s="165" t="s">
        <v>5036</v>
      </c>
      <c r="L2" s="165" t="s">
        <v>5037</v>
      </c>
      <c r="M2" s="166" t="s">
        <v>2168</v>
      </c>
      <c r="N2" s="163" t="s">
        <v>2169</v>
      </c>
      <c r="O2" s="166" t="s">
        <v>5</v>
      </c>
      <c r="P2" s="167" t="s">
        <v>5038</v>
      </c>
      <c r="Q2" s="166" t="s">
        <v>5039</v>
      </c>
      <c r="R2" s="165" t="s">
        <v>2172</v>
      </c>
    </row>
    <row r="3" spans="1:18" s="175" customFormat="1" ht="18" customHeight="1" x14ac:dyDescent="0.15">
      <c r="A3" s="168">
        <v>1</v>
      </c>
      <c r="B3" s="169" t="s">
        <v>5040</v>
      </c>
      <c r="C3" s="170"/>
      <c r="D3" s="169"/>
      <c r="E3" s="170"/>
      <c r="F3" s="169"/>
      <c r="G3" s="170"/>
      <c r="H3" s="169"/>
      <c r="I3" s="170"/>
      <c r="J3" s="170"/>
      <c r="K3" s="171">
        <f>IF(C3="",SUMIFS($K4:$K$868,$A4:$A$868,A3,$E4:$E$868,""),IF(E3="",SUMIFS($K4:$K$868,$A4:$A$868,A3,$C4:$C$868,C3,$G4:$G$868,""),IF(G3="",SUMIFS($K4:$K$868,$A4:$A$868,A3,$C4:$C$868,C3,$E4:$E$868,E3),0)))</f>
        <v>910265</v>
      </c>
      <c r="L3" s="171">
        <f>IF(C3="",SUMIFS($L4:$L$868,$A4:$A$868,A3,$E4:$E$868,""),IF(E3="",SUMIFS($L4:$L$868,$A4:$A$868,A3,$C4:$C$868,C3,$G4:$G$868,""),IF(G3="",SUMIFS($L4:$L$868,$A4:$A$868,A3,$C4:$C$868,C3,$E4:$E$868,E3),0)))</f>
        <v>869392</v>
      </c>
      <c r="M3" s="171">
        <f t="shared" ref="M3:M5" si="0">K3-L3</f>
        <v>40873</v>
      </c>
      <c r="N3" s="172"/>
      <c r="O3" s="173"/>
      <c r="P3" s="174"/>
      <c r="Q3" s="171">
        <f>IF(C3="",SUMIFS($Q$3:$Q$868,$A$3:$A$868,A3,$C$3:$C$868,"&gt;0",$E$3:$E$868,""),IF(E3="",SUMIFS($Q$3:$Q$868,$A$3:$A$868,A3,$C$3:$C$868,C3,$E$3:$E$868,"&gt;0",$G$3:$G$868,""),IF(G3="",SUMIFS($Q$3:$Q$868,$A$3:$A$868,A3,$C$3:$C$868,C3,$E$3:$E$868,E3,$G$3:$G$868,"&gt;0"))))</f>
        <v>0</v>
      </c>
      <c r="R3" s="171"/>
    </row>
    <row r="4" spans="1:18" s="175" customFormat="1" ht="18" customHeight="1" x14ac:dyDescent="0.15">
      <c r="A4" s="24">
        <v>1</v>
      </c>
      <c r="B4" s="25" t="s">
        <v>5040</v>
      </c>
      <c r="C4" s="27">
        <v>1</v>
      </c>
      <c r="D4" s="26" t="s">
        <v>5041</v>
      </c>
      <c r="E4" s="27"/>
      <c r="F4" s="26"/>
      <c r="G4" s="27"/>
      <c r="H4" s="26"/>
      <c r="I4" s="27"/>
      <c r="J4" s="27"/>
      <c r="K4" s="23">
        <f>IF(C4="",SUMIFS($K5:$K$868,$A5:$A$868,A4,$E5:$E$868,""),IF(E4="",SUMIFS($K5:$K$868,$A5:$A$868,A4,$C5:$C$868,C4,$G5:$G$868,""),IF(G4="",SUMIFS($K5:$K$868,$A5:$A$868,A4,$C5:$C$868,C4,$E5:$E$868,E4),0)))</f>
        <v>303088</v>
      </c>
      <c r="L4" s="23">
        <f>IF(C4="",SUMIFS($L5:$L$868,$A5:$A$868,A4,$E5:$E$868,""),IF(E4="",SUMIFS($L5:$L$868,$A5:$A$868,A4,$C5:$C$868,C4,$G5:$G$868,""),IF(G4="",SUMIFS($L5:$L$868,$A5:$A$868,A4,$C5:$C$868,C4,$E5:$E$868,E4),0)))</f>
        <v>305408</v>
      </c>
      <c r="M4" s="23">
        <f t="shared" si="0"/>
        <v>-2320</v>
      </c>
      <c r="N4" s="28"/>
      <c r="O4" s="29"/>
      <c r="P4" s="30"/>
      <c r="Q4" s="23">
        <f>IF(C4="",SUMIFS($Q$3:$Q$868,$A$3:$A$868,A4,$C$3:$C$868,"&gt;0",$E$3:$E$868,""),IF(E4="",SUMIFS($Q$3:$Q$868,$A$3:$A$868,A4,$C$3:$C$868,C4,$E$3:$E$868,"&gt;0",$G$3:$G$868,""),IF(G4="",SUMIFS($Q$3:$Q$868,$A$3:$A$868,A4,$C$3:$C$868,C4,$E$3:$E$868,E4,$G$3:$G$868,"&gt;0"))))</f>
        <v>0</v>
      </c>
      <c r="R4" s="23"/>
    </row>
    <row r="5" spans="1:18" s="175" customFormat="1" ht="18" customHeight="1" x14ac:dyDescent="0.15">
      <c r="A5" s="24">
        <v>1</v>
      </c>
      <c r="B5" s="25" t="s">
        <v>5040</v>
      </c>
      <c r="C5" s="176">
        <v>1</v>
      </c>
      <c r="D5" s="25" t="s">
        <v>5041</v>
      </c>
      <c r="E5" s="35">
        <v>1</v>
      </c>
      <c r="F5" s="36" t="s">
        <v>5042</v>
      </c>
      <c r="G5" s="35"/>
      <c r="H5" s="36"/>
      <c r="I5" s="35"/>
      <c r="J5" s="35"/>
      <c r="K5" s="32">
        <f>IF(C5="",SUMIFS($K6:$K$868,$A6:$A$868,A5,$E6:$E$868,""),IF(E5="",SUMIFS($K6:$K$868,$A6:$A$868,A5,$C6:$C$868,C5,$G6:$G$868,""),IF(G5="",SUMIFS($K6:$K$868,$A6:$A$868,A5,$C6:$C$868,C5,$E6:$E$868,E5),0)))</f>
        <v>263652</v>
      </c>
      <c r="L5" s="32">
        <f>IF(C5="",SUMIFS($L6:$L$868,$A6:$A$868,A5,$E6:$E$868,""),IF(E5="",SUMIFS($L6:$L$868,$A6:$A$868,A5,$C6:$C$868,C5,$G6:$G$868,""),IF(G5="",SUMIFS($L6:$L$868,$A6:$A$868,A5,$C6:$C$868,C5,$E6:$E$868,E5),0)))</f>
        <v>264447</v>
      </c>
      <c r="M5" s="32">
        <f t="shared" si="0"/>
        <v>-795</v>
      </c>
      <c r="N5" s="37"/>
      <c r="O5" s="38"/>
      <c r="P5" s="39"/>
      <c r="Q5" s="32">
        <f>IF(C5="",SUMIFS($Q$3:$Q$868,$A$3:$A$868,A5,$C$3:$C$868,"&gt;0",$E$3:$E$868,""),IF(E5="",SUMIFS($Q$3:$Q$868,$A$3:$A$868,A5,$C$3:$C$868,C5,$E$3:$E$868,"&gt;0",$G$3:$G$868,""),IF(G5="",SUMIFS($Q$3:$Q$868,$A$3:$A$868,A5,$C$3:$C$868,C5,$E$3:$E$868,E5,$G$3:$G$868,"&gt;0"))))</f>
        <v>0</v>
      </c>
      <c r="R5" s="32" t="s">
        <v>438</v>
      </c>
    </row>
    <row r="6" spans="1:18" s="175" customFormat="1" ht="18" customHeight="1" x14ac:dyDescent="0.15">
      <c r="A6" s="177">
        <v>1</v>
      </c>
      <c r="B6" s="43" t="s">
        <v>5040</v>
      </c>
      <c r="C6" s="44">
        <v>1</v>
      </c>
      <c r="D6" s="43" t="s">
        <v>5041</v>
      </c>
      <c r="E6" s="44">
        <v>1</v>
      </c>
      <c r="F6" s="43" t="s">
        <v>5042</v>
      </c>
      <c r="G6" s="45">
        <v>1</v>
      </c>
      <c r="H6" s="49" t="s">
        <v>5043</v>
      </c>
      <c r="I6" s="45"/>
      <c r="J6" s="45"/>
      <c r="K6" s="41"/>
      <c r="L6" s="41"/>
      <c r="M6" s="41"/>
      <c r="N6" s="45"/>
      <c r="O6" s="41"/>
      <c r="P6" s="46"/>
      <c r="Q6" s="41"/>
      <c r="R6" s="178" t="s">
        <v>438</v>
      </c>
    </row>
    <row r="7" spans="1:18" s="175" customFormat="1" ht="18" customHeight="1" x14ac:dyDescent="0.15">
      <c r="A7" s="177">
        <v>1</v>
      </c>
      <c r="B7" s="43" t="s">
        <v>5040</v>
      </c>
      <c r="C7" s="44">
        <v>1</v>
      </c>
      <c r="D7" s="43" t="s">
        <v>5041</v>
      </c>
      <c r="E7" s="44">
        <v>1</v>
      </c>
      <c r="F7" s="43" t="s">
        <v>5042</v>
      </c>
      <c r="G7" s="44">
        <v>1</v>
      </c>
      <c r="H7" s="43" t="s">
        <v>5043</v>
      </c>
      <c r="I7" s="45">
        <v>1</v>
      </c>
      <c r="J7" s="45" t="s">
        <v>5043</v>
      </c>
      <c r="K7" s="41">
        <v>258751</v>
      </c>
      <c r="L7" s="41">
        <v>259896</v>
      </c>
      <c r="M7" s="41">
        <f t="shared" ref="M7" si="1">K7-L7</f>
        <v>-1145</v>
      </c>
      <c r="N7" s="45" t="s">
        <v>5044</v>
      </c>
      <c r="O7" s="41">
        <v>14616000</v>
      </c>
      <c r="P7" s="46"/>
      <c r="Q7" s="41"/>
      <c r="R7" s="46" t="s">
        <v>438</v>
      </c>
    </row>
    <row r="8" spans="1:18" s="175" customFormat="1" ht="18" customHeight="1" x14ac:dyDescent="0.15">
      <c r="A8" s="177">
        <v>1</v>
      </c>
      <c r="B8" s="43" t="s">
        <v>5040</v>
      </c>
      <c r="C8" s="44">
        <v>1</v>
      </c>
      <c r="D8" s="43" t="s">
        <v>5041</v>
      </c>
      <c r="E8" s="44">
        <v>1</v>
      </c>
      <c r="F8" s="43" t="s">
        <v>5042</v>
      </c>
      <c r="G8" s="44">
        <v>1</v>
      </c>
      <c r="H8" s="43" t="s">
        <v>5043</v>
      </c>
      <c r="I8" s="44">
        <v>1</v>
      </c>
      <c r="J8" s="44" t="s">
        <v>5043</v>
      </c>
      <c r="K8" s="41"/>
      <c r="L8" s="41"/>
      <c r="M8" s="41"/>
      <c r="N8" s="45" t="s">
        <v>5045</v>
      </c>
      <c r="O8" s="41">
        <v>244135000</v>
      </c>
      <c r="P8" s="46"/>
      <c r="Q8" s="41"/>
      <c r="R8" s="46" t="s">
        <v>438</v>
      </c>
    </row>
    <row r="9" spans="1:18" s="175" customFormat="1" ht="18" customHeight="1" x14ac:dyDescent="0.15">
      <c r="A9" s="177">
        <v>1</v>
      </c>
      <c r="B9" s="43" t="s">
        <v>5040</v>
      </c>
      <c r="C9" s="44">
        <v>1</v>
      </c>
      <c r="D9" s="43" t="s">
        <v>5041</v>
      </c>
      <c r="E9" s="44">
        <v>1</v>
      </c>
      <c r="F9" s="43" t="s">
        <v>5042</v>
      </c>
      <c r="G9" s="45">
        <v>2</v>
      </c>
      <c r="H9" s="49" t="s">
        <v>5046</v>
      </c>
      <c r="I9" s="45"/>
      <c r="J9" s="45"/>
      <c r="K9" s="41"/>
      <c r="L9" s="41"/>
      <c r="M9" s="41"/>
      <c r="N9" s="45"/>
      <c r="O9" s="41"/>
      <c r="P9" s="46"/>
      <c r="Q9" s="41"/>
      <c r="R9" s="178" t="s">
        <v>438</v>
      </c>
    </row>
    <row r="10" spans="1:18" s="175" customFormat="1" ht="18" customHeight="1" x14ac:dyDescent="0.15">
      <c r="A10" s="177">
        <v>1</v>
      </c>
      <c r="B10" s="43" t="s">
        <v>5040</v>
      </c>
      <c r="C10" s="44">
        <v>1</v>
      </c>
      <c r="D10" s="43" t="s">
        <v>5041</v>
      </c>
      <c r="E10" s="44">
        <v>1</v>
      </c>
      <c r="F10" s="43" t="s">
        <v>5042</v>
      </c>
      <c r="G10" s="44">
        <v>2</v>
      </c>
      <c r="H10" s="43" t="s">
        <v>5046</v>
      </c>
      <c r="I10" s="45">
        <v>1</v>
      </c>
      <c r="J10" s="45" t="s">
        <v>5046</v>
      </c>
      <c r="K10" s="41">
        <v>4901</v>
      </c>
      <c r="L10" s="41">
        <v>4551</v>
      </c>
      <c r="M10" s="41">
        <f t="shared" ref="M10:M11" si="2">K10-L10</f>
        <v>350</v>
      </c>
      <c r="N10" s="45" t="s">
        <v>5047</v>
      </c>
      <c r="O10" s="41">
        <v>4901000</v>
      </c>
      <c r="P10" s="46"/>
      <c r="Q10" s="41"/>
      <c r="R10" s="46" t="s">
        <v>438</v>
      </c>
    </row>
    <row r="11" spans="1:18" s="175" customFormat="1" ht="18" customHeight="1" x14ac:dyDescent="0.15">
      <c r="A11" s="24">
        <v>1</v>
      </c>
      <c r="B11" s="25" t="s">
        <v>5040</v>
      </c>
      <c r="C11" s="176">
        <v>1</v>
      </c>
      <c r="D11" s="25" t="s">
        <v>5041</v>
      </c>
      <c r="E11" s="35">
        <v>2</v>
      </c>
      <c r="F11" s="36" t="s">
        <v>5048</v>
      </c>
      <c r="G11" s="35"/>
      <c r="H11" s="36"/>
      <c r="I11" s="35"/>
      <c r="J11" s="35"/>
      <c r="K11" s="32">
        <f>IF(C11="",SUMIFS($K12:$K$868,$A12:$A$868,A11,$E12:$E$868,""),IF(E11="",SUMIFS($K12:$K$868,$A12:$A$868,A11,$C12:$C$868,C11,$G12:$G$868,""),IF(G11="",SUMIFS($K12:$K$868,$A12:$A$868,A11,$C12:$C$868,C11,$E12:$E$868,E11),0)))</f>
        <v>39436</v>
      </c>
      <c r="L11" s="32">
        <f>IF(C11="",SUMIFS($L12:$L$868,$A12:$A$868,A11,$E12:$E$868,""),IF(E11="",SUMIFS($L12:$L$868,$A12:$A$868,A11,$C12:$C$868,C11,$G12:$G$868,""),IF(G11="",SUMIFS($L12:$L$868,$A12:$A$868,A11,$C12:$C$868,C11,$E12:$E$868,E11),0)))</f>
        <v>40961</v>
      </c>
      <c r="M11" s="32">
        <f t="shared" si="2"/>
        <v>-1525</v>
      </c>
      <c r="N11" s="37"/>
      <c r="O11" s="38"/>
      <c r="P11" s="39"/>
      <c r="Q11" s="32">
        <f>IF(C11="",SUMIFS($Q$3:$Q$868,$A$3:$A$868,A11,$C$3:$C$868,"&gt;0",$E$3:$E$868,""),IF(E11="",SUMIFS($Q$3:$Q$868,$A$3:$A$868,A11,$C$3:$C$868,C11,$E$3:$E$868,"&gt;0",$G$3:$G$868,""),IF(G11="",SUMIFS($Q$3:$Q$868,$A$3:$A$868,A11,$C$3:$C$868,C11,$E$3:$E$868,E11,$G$3:$G$868,"&gt;0"))))</f>
        <v>0</v>
      </c>
      <c r="R11" s="32" t="s">
        <v>438</v>
      </c>
    </row>
    <row r="12" spans="1:18" s="175" customFormat="1" ht="18" customHeight="1" x14ac:dyDescent="0.15">
      <c r="A12" s="177">
        <v>1</v>
      </c>
      <c r="B12" s="43" t="s">
        <v>5040</v>
      </c>
      <c r="C12" s="44">
        <v>1</v>
      </c>
      <c r="D12" s="43" t="s">
        <v>5041</v>
      </c>
      <c r="E12" s="44">
        <v>2</v>
      </c>
      <c r="F12" s="43" t="s">
        <v>5048</v>
      </c>
      <c r="G12" s="45">
        <v>1</v>
      </c>
      <c r="H12" s="49" t="s">
        <v>5043</v>
      </c>
      <c r="I12" s="45"/>
      <c r="J12" s="45"/>
      <c r="K12" s="41"/>
      <c r="L12" s="41"/>
      <c r="M12" s="41"/>
      <c r="N12" s="45"/>
      <c r="O12" s="41"/>
      <c r="P12" s="46"/>
      <c r="Q12" s="41"/>
      <c r="R12" s="178" t="s">
        <v>438</v>
      </c>
    </row>
    <row r="13" spans="1:18" s="175" customFormat="1" ht="18" customHeight="1" x14ac:dyDescent="0.15">
      <c r="A13" s="177">
        <v>1</v>
      </c>
      <c r="B13" s="43" t="s">
        <v>5040</v>
      </c>
      <c r="C13" s="44">
        <v>1</v>
      </c>
      <c r="D13" s="43" t="s">
        <v>5041</v>
      </c>
      <c r="E13" s="44">
        <v>2</v>
      </c>
      <c r="F13" s="43" t="s">
        <v>5048</v>
      </c>
      <c r="G13" s="44">
        <v>1</v>
      </c>
      <c r="H13" s="43" t="s">
        <v>5043</v>
      </c>
      <c r="I13" s="45">
        <v>1</v>
      </c>
      <c r="J13" s="45" t="s">
        <v>5043</v>
      </c>
      <c r="K13" s="41">
        <v>39386</v>
      </c>
      <c r="L13" s="41">
        <v>40911</v>
      </c>
      <c r="M13" s="41">
        <f t="shared" ref="M13" si="3">K13-L13</f>
        <v>-1525</v>
      </c>
      <c r="N13" s="45" t="s">
        <v>5049</v>
      </c>
      <c r="O13" s="41">
        <v>20766200</v>
      </c>
      <c r="P13" s="46"/>
      <c r="Q13" s="41"/>
      <c r="R13" s="46" t="s">
        <v>438</v>
      </c>
    </row>
    <row r="14" spans="1:18" s="175" customFormat="1" ht="18" customHeight="1" x14ac:dyDescent="0.15">
      <c r="A14" s="177">
        <v>1</v>
      </c>
      <c r="B14" s="43" t="s">
        <v>5040</v>
      </c>
      <c r="C14" s="44">
        <v>1</v>
      </c>
      <c r="D14" s="43" t="s">
        <v>5041</v>
      </c>
      <c r="E14" s="44">
        <v>2</v>
      </c>
      <c r="F14" s="43" t="s">
        <v>5048</v>
      </c>
      <c r="G14" s="44">
        <v>1</v>
      </c>
      <c r="H14" s="43" t="s">
        <v>5043</v>
      </c>
      <c r="I14" s="44">
        <v>1</v>
      </c>
      <c r="J14" s="44" t="s">
        <v>5043</v>
      </c>
      <c r="K14" s="41"/>
      <c r="L14" s="41"/>
      <c r="M14" s="41"/>
      <c r="N14" s="45" t="s">
        <v>5050</v>
      </c>
      <c r="O14" s="41">
        <v>18620000</v>
      </c>
      <c r="P14" s="46"/>
      <c r="Q14" s="41"/>
      <c r="R14" s="46" t="s">
        <v>438</v>
      </c>
    </row>
    <row r="15" spans="1:18" s="175" customFormat="1" ht="18" customHeight="1" x14ac:dyDescent="0.15">
      <c r="A15" s="177">
        <v>1</v>
      </c>
      <c r="B15" s="43" t="s">
        <v>5040</v>
      </c>
      <c r="C15" s="44">
        <v>1</v>
      </c>
      <c r="D15" s="43" t="s">
        <v>5041</v>
      </c>
      <c r="E15" s="44">
        <v>2</v>
      </c>
      <c r="F15" s="43" t="s">
        <v>5048</v>
      </c>
      <c r="G15" s="45">
        <v>2</v>
      </c>
      <c r="H15" s="49" t="s">
        <v>5046</v>
      </c>
      <c r="I15" s="45"/>
      <c r="J15" s="45"/>
      <c r="K15" s="41"/>
      <c r="L15" s="41"/>
      <c r="M15" s="41"/>
      <c r="N15" s="45"/>
      <c r="O15" s="41"/>
      <c r="P15" s="46"/>
      <c r="Q15" s="41"/>
      <c r="R15" s="178" t="s">
        <v>438</v>
      </c>
    </row>
    <row r="16" spans="1:18" s="175" customFormat="1" ht="18" customHeight="1" x14ac:dyDescent="0.15">
      <c r="A16" s="177">
        <v>1</v>
      </c>
      <c r="B16" s="43" t="s">
        <v>5040</v>
      </c>
      <c r="C16" s="44">
        <v>1</v>
      </c>
      <c r="D16" s="43" t="s">
        <v>5041</v>
      </c>
      <c r="E16" s="44">
        <v>2</v>
      </c>
      <c r="F16" s="43" t="s">
        <v>5048</v>
      </c>
      <c r="G16" s="44">
        <v>2</v>
      </c>
      <c r="H16" s="43" t="s">
        <v>5046</v>
      </c>
      <c r="I16" s="45">
        <v>1</v>
      </c>
      <c r="J16" s="45" t="s">
        <v>5046</v>
      </c>
      <c r="K16" s="41">
        <v>50</v>
      </c>
      <c r="L16" s="41">
        <v>50</v>
      </c>
      <c r="M16" s="41">
        <f t="shared" ref="M16:M18" si="4">K16-L16</f>
        <v>0</v>
      </c>
      <c r="N16" s="45" t="s">
        <v>5051</v>
      </c>
      <c r="O16" s="41">
        <v>50000</v>
      </c>
      <c r="P16" s="46"/>
      <c r="Q16" s="41"/>
      <c r="R16" s="46" t="s">
        <v>438</v>
      </c>
    </row>
    <row r="17" spans="1:18" s="175" customFormat="1" ht="18" customHeight="1" x14ac:dyDescent="0.15">
      <c r="A17" s="24">
        <v>1</v>
      </c>
      <c r="B17" s="25" t="s">
        <v>5040</v>
      </c>
      <c r="C17" s="27">
        <v>2</v>
      </c>
      <c r="D17" s="26" t="s">
        <v>5052</v>
      </c>
      <c r="E17" s="27"/>
      <c r="F17" s="26"/>
      <c r="G17" s="27"/>
      <c r="H17" s="26"/>
      <c r="I17" s="27"/>
      <c r="J17" s="27"/>
      <c r="K17" s="23">
        <f>IF(C17="",SUMIFS($K18:$K$868,$A18:$A$868,A17,$E18:$E$868,""),IF(E17="",SUMIFS($K18:$K$868,$A18:$A$868,A17,$C18:$C$868,C17,$G18:$G$868,""),IF(G17="",SUMIFS($K18:$K$868,$A18:$A$868,A17,$C18:$C$868,C17,$E18:$E$868,E17),0)))</f>
        <v>507477</v>
      </c>
      <c r="L17" s="23">
        <f>IF(C17="",SUMIFS($L18:$L$868,$A18:$A$868,A17,$E18:$E$868,""),IF(E17="",SUMIFS($L18:$L$868,$A18:$A$868,A17,$C18:$C$868,C17,$G18:$G$868,""),IF(G17="",SUMIFS($L18:$L$868,$A18:$A$868,A17,$C18:$C$868,C17,$E18:$E$868,E17),0)))</f>
        <v>464717</v>
      </c>
      <c r="M17" s="23">
        <f t="shared" si="4"/>
        <v>42760</v>
      </c>
      <c r="N17" s="28"/>
      <c r="O17" s="29"/>
      <c r="P17" s="30"/>
      <c r="Q17" s="23">
        <f>IF(C17="",SUMIFS($Q$3:$Q$868,$A$3:$A$868,A17,$C$3:$C$868,"&gt;0",$E$3:$E$868,""),IF(E17="",SUMIFS($Q$3:$Q$868,$A$3:$A$868,A17,$C$3:$C$868,C17,$E$3:$E$868,"&gt;0",$G$3:$G$868,""),IF(G17="",SUMIFS($Q$3:$Q$868,$A$3:$A$868,A17,$C$3:$C$868,C17,$E$3:$E$868,E17,$G$3:$G$868,"&gt;0"))))</f>
        <v>0</v>
      </c>
      <c r="R17" s="23"/>
    </row>
    <row r="18" spans="1:18" s="175" customFormat="1" ht="18" customHeight="1" x14ac:dyDescent="0.15">
      <c r="A18" s="24">
        <v>1</v>
      </c>
      <c r="B18" s="25" t="s">
        <v>5040</v>
      </c>
      <c r="C18" s="176">
        <v>2</v>
      </c>
      <c r="D18" s="25" t="s">
        <v>5052</v>
      </c>
      <c r="E18" s="35">
        <v>1</v>
      </c>
      <c r="F18" s="36" t="s">
        <v>5053</v>
      </c>
      <c r="G18" s="35"/>
      <c r="H18" s="36"/>
      <c r="I18" s="35"/>
      <c r="J18" s="35"/>
      <c r="K18" s="32">
        <f>IF(C18="",SUMIFS($K19:$K$868,$A19:$A$868,A18,$E19:$E$868,""),IF(E18="",SUMIFS($K19:$K$868,$A19:$A$868,A18,$C19:$C$868,C18,$G19:$G$868,""),IF(G18="",SUMIFS($K19:$K$868,$A19:$A$868,A18,$C19:$C$868,C18,$E19:$E$868,E18),0)))</f>
        <v>494344</v>
      </c>
      <c r="L18" s="32">
        <f>IF(C18="",SUMIFS($L19:$L$868,$A19:$A$868,A18,$E19:$E$868,""),IF(E18="",SUMIFS($L19:$L$868,$A19:$A$868,A18,$C19:$C$868,C18,$G19:$G$868,""),IF(G18="",SUMIFS($L19:$L$868,$A19:$A$868,A18,$C19:$C$868,C18,$E19:$E$868,E18),0)))</f>
        <v>451473</v>
      </c>
      <c r="M18" s="32">
        <f t="shared" si="4"/>
        <v>42871</v>
      </c>
      <c r="N18" s="37"/>
      <c r="O18" s="38"/>
      <c r="P18" s="39"/>
      <c r="Q18" s="32">
        <f>IF(C18="",SUMIFS($Q$3:$Q$868,$A$3:$A$868,A18,$C$3:$C$868,"&gt;0",$E$3:$E$868,""),IF(E18="",SUMIFS($Q$3:$Q$868,$A$3:$A$868,A18,$C$3:$C$868,C18,$E$3:$E$868,"&gt;0",$G$3:$G$868,""),IF(G18="",SUMIFS($Q$3:$Q$868,$A$3:$A$868,A18,$C$3:$C$868,C18,$E$3:$E$868,E18,$G$3:$G$868,"&gt;0"))))</f>
        <v>0</v>
      </c>
      <c r="R18" s="32" t="s">
        <v>438</v>
      </c>
    </row>
    <row r="19" spans="1:18" s="175" customFormat="1" ht="18" customHeight="1" x14ac:dyDescent="0.15">
      <c r="A19" s="177">
        <v>1</v>
      </c>
      <c r="B19" s="43" t="s">
        <v>5040</v>
      </c>
      <c r="C19" s="44">
        <v>2</v>
      </c>
      <c r="D19" s="43" t="s">
        <v>5052</v>
      </c>
      <c r="E19" s="44">
        <v>1</v>
      </c>
      <c r="F19" s="43" t="s">
        <v>5053</v>
      </c>
      <c r="G19" s="45">
        <v>1</v>
      </c>
      <c r="H19" s="49" t="s">
        <v>5043</v>
      </c>
      <c r="I19" s="45"/>
      <c r="J19" s="45"/>
      <c r="K19" s="41"/>
      <c r="L19" s="41"/>
      <c r="M19" s="41"/>
      <c r="N19" s="45"/>
      <c r="O19" s="41"/>
      <c r="P19" s="46"/>
      <c r="Q19" s="41"/>
      <c r="R19" s="178" t="s">
        <v>438</v>
      </c>
    </row>
    <row r="20" spans="1:18" s="175" customFormat="1" ht="18" customHeight="1" x14ac:dyDescent="0.15">
      <c r="A20" s="177">
        <v>1</v>
      </c>
      <c r="B20" s="43" t="s">
        <v>5040</v>
      </c>
      <c r="C20" s="44">
        <v>2</v>
      </c>
      <c r="D20" s="43" t="s">
        <v>5052</v>
      </c>
      <c r="E20" s="44">
        <v>1</v>
      </c>
      <c r="F20" s="43" t="s">
        <v>5053</v>
      </c>
      <c r="G20" s="44">
        <v>1</v>
      </c>
      <c r="H20" s="43" t="s">
        <v>5043</v>
      </c>
      <c r="I20" s="45">
        <v>1</v>
      </c>
      <c r="J20" s="45" t="s">
        <v>5043</v>
      </c>
      <c r="K20" s="41">
        <v>488163</v>
      </c>
      <c r="L20" s="41">
        <v>448565</v>
      </c>
      <c r="M20" s="41">
        <f t="shared" ref="M20" si="5">K20-L20</f>
        <v>39598</v>
      </c>
      <c r="N20" s="45" t="s">
        <v>5054</v>
      </c>
      <c r="O20" s="41">
        <v>127494217</v>
      </c>
      <c r="P20" s="46"/>
      <c r="Q20" s="41"/>
      <c r="R20" s="46" t="s">
        <v>438</v>
      </c>
    </row>
    <row r="21" spans="1:18" s="175" customFormat="1" ht="18" customHeight="1" x14ac:dyDescent="0.15">
      <c r="A21" s="177">
        <v>1</v>
      </c>
      <c r="B21" s="43" t="s">
        <v>5040</v>
      </c>
      <c r="C21" s="44">
        <v>2</v>
      </c>
      <c r="D21" s="43" t="s">
        <v>5052</v>
      </c>
      <c r="E21" s="44">
        <v>1</v>
      </c>
      <c r="F21" s="43" t="s">
        <v>5053</v>
      </c>
      <c r="G21" s="44">
        <v>1</v>
      </c>
      <c r="H21" s="43" t="s">
        <v>5043</v>
      </c>
      <c r="I21" s="44">
        <v>1</v>
      </c>
      <c r="J21" s="44" t="s">
        <v>5043</v>
      </c>
      <c r="K21" s="41"/>
      <c r="L21" s="41"/>
      <c r="M21" s="41"/>
      <c r="N21" s="45" t="s">
        <v>5055</v>
      </c>
      <c r="O21" s="41">
        <v>231387780</v>
      </c>
      <c r="P21" s="46"/>
      <c r="Q21" s="41"/>
      <c r="R21" s="46" t="s">
        <v>438</v>
      </c>
    </row>
    <row r="22" spans="1:18" s="175" customFormat="1" ht="18" customHeight="1" x14ac:dyDescent="0.15">
      <c r="A22" s="177">
        <v>1</v>
      </c>
      <c r="B22" s="43" t="s">
        <v>5040</v>
      </c>
      <c r="C22" s="44">
        <v>2</v>
      </c>
      <c r="D22" s="43" t="s">
        <v>5052</v>
      </c>
      <c r="E22" s="44">
        <v>1</v>
      </c>
      <c r="F22" s="43" t="s">
        <v>5053</v>
      </c>
      <c r="G22" s="44">
        <v>1</v>
      </c>
      <c r="H22" s="43" t="s">
        <v>5043</v>
      </c>
      <c r="I22" s="44">
        <v>1</v>
      </c>
      <c r="J22" s="44" t="s">
        <v>5043</v>
      </c>
      <c r="K22" s="41"/>
      <c r="L22" s="41"/>
      <c r="M22" s="41"/>
      <c r="N22" s="45" t="s">
        <v>5056</v>
      </c>
      <c r="O22" s="41">
        <v>129281587</v>
      </c>
      <c r="P22" s="46"/>
      <c r="Q22" s="41"/>
      <c r="R22" s="46" t="s">
        <v>438</v>
      </c>
    </row>
    <row r="23" spans="1:18" s="175" customFormat="1" ht="18" customHeight="1" x14ac:dyDescent="0.15">
      <c r="A23" s="177">
        <v>1</v>
      </c>
      <c r="B23" s="43" t="s">
        <v>5040</v>
      </c>
      <c r="C23" s="44">
        <v>2</v>
      </c>
      <c r="D23" s="43" t="s">
        <v>5052</v>
      </c>
      <c r="E23" s="44">
        <v>1</v>
      </c>
      <c r="F23" s="43" t="s">
        <v>5053</v>
      </c>
      <c r="G23" s="45">
        <v>2</v>
      </c>
      <c r="H23" s="49" t="s">
        <v>5046</v>
      </c>
      <c r="I23" s="45"/>
      <c r="J23" s="45"/>
      <c r="K23" s="41"/>
      <c r="L23" s="41"/>
      <c r="M23" s="41"/>
      <c r="N23" s="45"/>
      <c r="O23" s="41"/>
      <c r="P23" s="46"/>
      <c r="Q23" s="41"/>
      <c r="R23" s="178" t="s">
        <v>438</v>
      </c>
    </row>
    <row r="24" spans="1:18" s="175" customFormat="1" ht="18" customHeight="1" x14ac:dyDescent="0.15">
      <c r="A24" s="177">
        <v>1</v>
      </c>
      <c r="B24" s="43" t="s">
        <v>5040</v>
      </c>
      <c r="C24" s="44">
        <v>2</v>
      </c>
      <c r="D24" s="43" t="s">
        <v>5052</v>
      </c>
      <c r="E24" s="44">
        <v>1</v>
      </c>
      <c r="F24" s="43" t="s">
        <v>5053</v>
      </c>
      <c r="G24" s="44">
        <v>2</v>
      </c>
      <c r="H24" s="43" t="s">
        <v>5046</v>
      </c>
      <c r="I24" s="45">
        <v>1</v>
      </c>
      <c r="J24" s="45" t="s">
        <v>5046</v>
      </c>
      <c r="K24" s="41">
        <v>6181</v>
      </c>
      <c r="L24" s="41">
        <v>2908</v>
      </c>
      <c r="M24" s="41">
        <f t="shared" ref="M24:M25" si="6">K24-L24</f>
        <v>3273</v>
      </c>
      <c r="N24" s="45" t="s">
        <v>5057</v>
      </c>
      <c r="O24" s="41">
        <v>6181000</v>
      </c>
      <c r="P24" s="46"/>
      <c r="Q24" s="41"/>
      <c r="R24" s="46" t="s">
        <v>438</v>
      </c>
    </row>
    <row r="25" spans="1:18" s="175" customFormat="1" ht="18" customHeight="1" x14ac:dyDescent="0.15">
      <c r="A25" s="24">
        <v>1</v>
      </c>
      <c r="B25" s="25" t="s">
        <v>5040</v>
      </c>
      <c r="C25" s="176">
        <v>2</v>
      </c>
      <c r="D25" s="25" t="s">
        <v>5052</v>
      </c>
      <c r="E25" s="35">
        <v>2</v>
      </c>
      <c r="F25" s="36" t="s">
        <v>5058</v>
      </c>
      <c r="G25" s="35"/>
      <c r="H25" s="36"/>
      <c r="I25" s="35"/>
      <c r="J25" s="35"/>
      <c r="K25" s="32">
        <f>IF(C25="",SUMIFS($K26:$K$868,$A26:$A$868,A25,$E26:$E$868,""),IF(E25="",SUMIFS($K26:$K$868,$A26:$A$868,A25,$C26:$C$868,C25,$G26:$G$868,""),IF(G25="",SUMIFS($K26:$K$868,$A26:$A$868,A25,$C26:$C$868,C25,$E26:$E$868,E25),0)))</f>
        <v>13133</v>
      </c>
      <c r="L25" s="32">
        <f>IF(C25="",SUMIFS($L26:$L$868,$A26:$A$868,A25,$E26:$E$868,""),IF(E25="",SUMIFS($L26:$L$868,$A26:$A$868,A25,$C26:$C$868,C25,$G26:$G$868,""),IF(G25="",SUMIFS($L26:$L$868,$A26:$A$868,A25,$C26:$C$868,C25,$E26:$E$868,E25),0)))</f>
        <v>13244</v>
      </c>
      <c r="M25" s="32">
        <f t="shared" si="6"/>
        <v>-111</v>
      </c>
      <c r="N25" s="37"/>
      <c r="O25" s="38"/>
      <c r="P25" s="39"/>
      <c r="Q25" s="32">
        <f>IF(C25="",SUMIFS($Q$3:$Q$868,$A$3:$A$868,A25,$C$3:$C$868,"&gt;0",$E$3:$E$868,""),IF(E25="",SUMIFS($Q$3:$Q$868,$A$3:$A$868,A25,$C$3:$C$868,C25,$E$3:$E$868,"&gt;0",$G$3:$G$868,""),IF(G25="",SUMIFS($Q$3:$Q$868,$A$3:$A$868,A25,$C$3:$C$868,C25,$E$3:$E$868,E25,$G$3:$G$868,"&gt;0"))))</f>
        <v>0</v>
      </c>
      <c r="R25" s="32" t="s">
        <v>438</v>
      </c>
    </row>
    <row r="26" spans="1:18" s="175" customFormat="1" ht="18" customHeight="1" x14ac:dyDescent="0.15">
      <c r="A26" s="177">
        <v>1</v>
      </c>
      <c r="B26" s="43" t="s">
        <v>5040</v>
      </c>
      <c r="C26" s="44">
        <v>2</v>
      </c>
      <c r="D26" s="43" t="s">
        <v>5052</v>
      </c>
      <c r="E26" s="44">
        <v>2</v>
      </c>
      <c r="F26" s="43" t="s">
        <v>5058</v>
      </c>
      <c r="G26" s="45">
        <v>1</v>
      </c>
      <c r="H26" s="49" t="s">
        <v>5043</v>
      </c>
      <c r="I26" s="45"/>
      <c r="J26" s="45"/>
      <c r="K26" s="41"/>
      <c r="L26" s="41"/>
      <c r="M26" s="41"/>
      <c r="N26" s="45"/>
      <c r="O26" s="41"/>
      <c r="P26" s="46"/>
      <c r="Q26" s="41"/>
      <c r="R26" s="178" t="s">
        <v>438</v>
      </c>
    </row>
    <row r="27" spans="1:18" s="175" customFormat="1" ht="18" customHeight="1" x14ac:dyDescent="0.15">
      <c r="A27" s="177">
        <v>1</v>
      </c>
      <c r="B27" s="43" t="s">
        <v>5040</v>
      </c>
      <c r="C27" s="44">
        <v>2</v>
      </c>
      <c r="D27" s="43" t="s">
        <v>5052</v>
      </c>
      <c r="E27" s="44">
        <v>2</v>
      </c>
      <c r="F27" s="43" t="s">
        <v>5058</v>
      </c>
      <c r="G27" s="44">
        <v>1</v>
      </c>
      <c r="H27" s="43" t="s">
        <v>5043</v>
      </c>
      <c r="I27" s="45">
        <v>1</v>
      </c>
      <c r="J27" s="45" t="s">
        <v>5058</v>
      </c>
      <c r="K27" s="41">
        <v>13133</v>
      </c>
      <c r="L27" s="41">
        <v>13244</v>
      </c>
      <c r="M27" s="41">
        <f t="shared" ref="M27" si="7">K27-L27</f>
        <v>-111</v>
      </c>
      <c r="N27" s="45" t="s">
        <v>5059</v>
      </c>
      <c r="O27" s="41">
        <v>8619900</v>
      </c>
      <c r="P27" s="46"/>
      <c r="Q27" s="41"/>
      <c r="R27" s="46" t="s">
        <v>438</v>
      </c>
    </row>
    <row r="28" spans="1:18" s="175" customFormat="1" ht="18" customHeight="1" x14ac:dyDescent="0.15">
      <c r="A28" s="177">
        <v>1</v>
      </c>
      <c r="B28" s="43" t="s">
        <v>5040</v>
      </c>
      <c r="C28" s="44">
        <v>2</v>
      </c>
      <c r="D28" s="43" t="s">
        <v>5052</v>
      </c>
      <c r="E28" s="44">
        <v>2</v>
      </c>
      <c r="F28" s="43" t="s">
        <v>5058</v>
      </c>
      <c r="G28" s="44">
        <v>1</v>
      </c>
      <c r="H28" s="43" t="s">
        <v>5043</v>
      </c>
      <c r="I28" s="44">
        <v>1</v>
      </c>
      <c r="J28" s="44" t="s">
        <v>5058</v>
      </c>
      <c r="K28" s="41"/>
      <c r="L28" s="41"/>
      <c r="M28" s="41"/>
      <c r="N28" s="45" t="s">
        <v>5060</v>
      </c>
      <c r="O28" s="41">
        <v>4240800</v>
      </c>
      <c r="P28" s="46"/>
      <c r="Q28" s="41"/>
      <c r="R28" s="46" t="s">
        <v>438</v>
      </c>
    </row>
    <row r="29" spans="1:18" s="175" customFormat="1" ht="18" customHeight="1" x14ac:dyDescent="0.15">
      <c r="A29" s="177">
        <v>1</v>
      </c>
      <c r="B29" s="43" t="s">
        <v>5040</v>
      </c>
      <c r="C29" s="44">
        <v>2</v>
      </c>
      <c r="D29" s="43" t="s">
        <v>5052</v>
      </c>
      <c r="E29" s="44">
        <v>2</v>
      </c>
      <c r="F29" s="43" t="s">
        <v>5058</v>
      </c>
      <c r="G29" s="44">
        <v>1</v>
      </c>
      <c r="H29" s="43" t="s">
        <v>5043</v>
      </c>
      <c r="I29" s="44">
        <v>1</v>
      </c>
      <c r="J29" s="44" t="s">
        <v>5058</v>
      </c>
      <c r="K29" s="41"/>
      <c r="L29" s="41"/>
      <c r="M29" s="41"/>
      <c r="N29" s="45" t="s">
        <v>5061</v>
      </c>
      <c r="O29" s="41">
        <v>272400</v>
      </c>
      <c r="P29" s="46"/>
      <c r="Q29" s="41"/>
      <c r="R29" s="46" t="s">
        <v>438</v>
      </c>
    </row>
    <row r="30" spans="1:18" s="175" customFormat="1" ht="18" customHeight="1" x14ac:dyDescent="0.15">
      <c r="A30" s="24">
        <v>1</v>
      </c>
      <c r="B30" s="25" t="s">
        <v>5040</v>
      </c>
      <c r="C30" s="27">
        <v>3</v>
      </c>
      <c r="D30" s="26" t="s">
        <v>5062</v>
      </c>
      <c r="E30" s="27"/>
      <c r="F30" s="26"/>
      <c r="G30" s="27"/>
      <c r="H30" s="26"/>
      <c r="I30" s="27"/>
      <c r="J30" s="27"/>
      <c r="K30" s="23">
        <f>IF(C30="",SUMIFS($K31:$K$868,$A31:$A$868,A30,$E31:$E$868,""),IF(E30="",SUMIFS($K31:$K$868,$A31:$A$868,A30,$C31:$C$868,C30,$G31:$G$868,""),IF(G30="",SUMIFS($K31:$K$868,$A31:$A$868,A30,$C31:$C$868,C30,$E31:$E$868,E30),0)))</f>
        <v>33964</v>
      </c>
      <c r="L30" s="23">
        <f>IF(C30="",SUMIFS($L31:$L$868,$A31:$A$868,A30,$E31:$E$868,""),IF(E30="",SUMIFS($L31:$L$868,$A31:$A$868,A30,$C31:$C$868,C30,$G31:$G$868,""),IF(G30="",SUMIFS($L31:$L$868,$A31:$A$868,A30,$C31:$C$868,C30,$E31:$E$868,E30),0)))</f>
        <v>34720</v>
      </c>
      <c r="M30" s="23">
        <f t="shared" ref="M30:M31" si="8">K30-L30</f>
        <v>-756</v>
      </c>
      <c r="N30" s="28"/>
      <c r="O30" s="29"/>
      <c r="P30" s="30"/>
      <c r="Q30" s="23">
        <f>IF(C30="",SUMIFS($Q$3:$Q$868,$A$3:$A$868,A30,$C$3:$C$868,"&gt;0",$E$3:$E$868,""),IF(E30="",SUMIFS($Q$3:$Q$868,$A$3:$A$868,A30,$C$3:$C$868,C30,$E$3:$E$868,"&gt;0",$G$3:$G$868,""),IF(G30="",SUMIFS($Q$3:$Q$868,$A$3:$A$868,A30,$C$3:$C$868,C30,$E$3:$E$868,E30,$G$3:$G$868,"&gt;0"))))</f>
        <v>0</v>
      </c>
      <c r="R30" s="23"/>
    </row>
    <row r="31" spans="1:18" s="175" customFormat="1" ht="18" customHeight="1" x14ac:dyDescent="0.15">
      <c r="A31" s="24">
        <v>1</v>
      </c>
      <c r="B31" s="25" t="s">
        <v>5040</v>
      </c>
      <c r="C31" s="176">
        <v>3</v>
      </c>
      <c r="D31" s="25" t="s">
        <v>5062</v>
      </c>
      <c r="E31" s="35">
        <v>1</v>
      </c>
      <c r="F31" s="36" t="s">
        <v>5063</v>
      </c>
      <c r="G31" s="35"/>
      <c r="H31" s="36"/>
      <c r="I31" s="35"/>
      <c r="J31" s="35"/>
      <c r="K31" s="32">
        <f>IF(C31="",SUMIFS($K32:$K$868,$A32:$A$868,A31,$E32:$E$868,""),IF(E31="",SUMIFS($K32:$K$868,$A32:$A$868,A31,$C32:$C$868,C31,$G32:$G$868,""),IF(G31="",SUMIFS($K32:$K$868,$A32:$A$868,A31,$C32:$C$868,C31,$E32:$E$868,E31),0)))</f>
        <v>32974</v>
      </c>
      <c r="L31" s="32">
        <f>IF(C31="",SUMIFS($L32:$L$868,$A32:$A$868,A31,$E32:$E$868,""),IF(E31="",SUMIFS($L32:$L$868,$A32:$A$868,A31,$C32:$C$868,C31,$G32:$G$868,""),IF(G31="",SUMIFS($L32:$L$868,$A32:$A$868,A31,$C32:$C$868,C31,$E32:$E$868,E31),0)))</f>
        <v>33664</v>
      </c>
      <c r="M31" s="32">
        <f t="shared" si="8"/>
        <v>-690</v>
      </c>
      <c r="N31" s="37"/>
      <c r="O31" s="38"/>
      <c r="P31" s="39"/>
      <c r="Q31" s="32">
        <f>IF(C31="",SUMIFS($Q$3:$Q$868,$A$3:$A$868,A31,$C$3:$C$868,"&gt;0",$E$3:$E$868,""),IF(E31="",SUMIFS($Q$3:$Q$868,$A$3:$A$868,A31,$C$3:$C$868,C31,$E$3:$E$868,"&gt;0",$G$3:$G$868,""),IF(G31="",SUMIFS($Q$3:$Q$868,$A$3:$A$868,A31,$C$3:$C$868,C31,$E$3:$E$868,E31,$G$3:$G$868,"&gt;0"))))</f>
        <v>0</v>
      </c>
      <c r="R31" s="32" t="s">
        <v>438</v>
      </c>
    </row>
    <row r="32" spans="1:18" s="175" customFormat="1" ht="18" customHeight="1" x14ac:dyDescent="0.15">
      <c r="A32" s="177">
        <v>1</v>
      </c>
      <c r="B32" s="43" t="s">
        <v>5040</v>
      </c>
      <c r="C32" s="44">
        <v>3</v>
      </c>
      <c r="D32" s="43" t="s">
        <v>5062</v>
      </c>
      <c r="E32" s="44">
        <v>1</v>
      </c>
      <c r="F32" s="43" t="s">
        <v>5063</v>
      </c>
      <c r="G32" s="45">
        <v>1</v>
      </c>
      <c r="H32" s="49" t="s">
        <v>5043</v>
      </c>
      <c r="I32" s="45"/>
      <c r="J32" s="45"/>
      <c r="K32" s="41"/>
      <c r="L32" s="41"/>
      <c r="M32" s="41"/>
      <c r="N32" s="45"/>
      <c r="O32" s="41"/>
      <c r="P32" s="46"/>
      <c r="Q32" s="41"/>
      <c r="R32" s="178" t="s">
        <v>438</v>
      </c>
    </row>
    <row r="33" spans="1:18" s="175" customFormat="1" ht="18" customHeight="1" x14ac:dyDescent="0.15">
      <c r="A33" s="177">
        <v>1</v>
      </c>
      <c r="B33" s="43" t="s">
        <v>5040</v>
      </c>
      <c r="C33" s="44">
        <v>3</v>
      </c>
      <c r="D33" s="43" t="s">
        <v>5062</v>
      </c>
      <c r="E33" s="44">
        <v>1</v>
      </c>
      <c r="F33" s="43" t="s">
        <v>5063</v>
      </c>
      <c r="G33" s="44">
        <v>1</v>
      </c>
      <c r="H33" s="43" t="s">
        <v>5043</v>
      </c>
      <c r="I33" s="45">
        <v>1</v>
      </c>
      <c r="J33" s="45" t="s">
        <v>5043</v>
      </c>
      <c r="K33" s="41">
        <v>32393</v>
      </c>
      <c r="L33" s="41">
        <v>33427</v>
      </c>
      <c r="M33" s="41">
        <f t="shared" ref="M33" si="9">K33-L33</f>
        <v>-1034</v>
      </c>
      <c r="N33" s="45" t="s">
        <v>5064</v>
      </c>
      <c r="O33" s="41">
        <v>434560</v>
      </c>
      <c r="P33" s="46"/>
      <c r="Q33" s="41"/>
      <c r="R33" s="46" t="s">
        <v>438</v>
      </c>
    </row>
    <row r="34" spans="1:18" s="175" customFormat="1" ht="18" customHeight="1" x14ac:dyDescent="0.15">
      <c r="A34" s="177">
        <v>1</v>
      </c>
      <c r="B34" s="43" t="s">
        <v>5040</v>
      </c>
      <c r="C34" s="44">
        <v>3</v>
      </c>
      <c r="D34" s="43" t="s">
        <v>5062</v>
      </c>
      <c r="E34" s="44">
        <v>1</v>
      </c>
      <c r="F34" s="43" t="s">
        <v>5063</v>
      </c>
      <c r="G34" s="44">
        <v>1</v>
      </c>
      <c r="H34" s="43" t="s">
        <v>5043</v>
      </c>
      <c r="I34" s="44">
        <v>1</v>
      </c>
      <c r="J34" s="44" t="s">
        <v>5043</v>
      </c>
      <c r="K34" s="41"/>
      <c r="L34" s="41"/>
      <c r="M34" s="41"/>
      <c r="N34" s="45" t="s">
        <v>5065</v>
      </c>
      <c r="O34" s="41">
        <v>67900</v>
      </c>
      <c r="P34" s="46"/>
      <c r="Q34" s="41"/>
      <c r="R34" s="46" t="s">
        <v>438</v>
      </c>
    </row>
    <row r="35" spans="1:18" s="175" customFormat="1" ht="18" customHeight="1" x14ac:dyDescent="0.15">
      <c r="A35" s="177">
        <v>1</v>
      </c>
      <c r="B35" s="43" t="s">
        <v>5040</v>
      </c>
      <c r="C35" s="44">
        <v>3</v>
      </c>
      <c r="D35" s="43" t="s">
        <v>5062</v>
      </c>
      <c r="E35" s="44">
        <v>1</v>
      </c>
      <c r="F35" s="43" t="s">
        <v>5063</v>
      </c>
      <c r="G35" s="44">
        <v>1</v>
      </c>
      <c r="H35" s="43" t="s">
        <v>5043</v>
      </c>
      <c r="I35" s="44">
        <v>1</v>
      </c>
      <c r="J35" s="44" t="s">
        <v>5043</v>
      </c>
      <c r="K35" s="41"/>
      <c r="L35" s="41"/>
      <c r="M35" s="41"/>
      <c r="N35" s="45" t="s">
        <v>5066</v>
      </c>
      <c r="O35" s="41">
        <v>118728</v>
      </c>
      <c r="P35" s="46"/>
      <c r="Q35" s="41"/>
      <c r="R35" s="46" t="s">
        <v>438</v>
      </c>
    </row>
    <row r="36" spans="1:18" s="175" customFormat="1" ht="18" customHeight="1" x14ac:dyDescent="0.15">
      <c r="A36" s="177">
        <v>1</v>
      </c>
      <c r="B36" s="43" t="s">
        <v>5040</v>
      </c>
      <c r="C36" s="44">
        <v>3</v>
      </c>
      <c r="D36" s="43" t="s">
        <v>5062</v>
      </c>
      <c r="E36" s="44">
        <v>1</v>
      </c>
      <c r="F36" s="43" t="s">
        <v>5063</v>
      </c>
      <c r="G36" s="44">
        <v>1</v>
      </c>
      <c r="H36" s="43" t="s">
        <v>5043</v>
      </c>
      <c r="I36" s="44">
        <v>1</v>
      </c>
      <c r="J36" s="44" t="s">
        <v>5043</v>
      </c>
      <c r="K36" s="41"/>
      <c r="L36" s="41"/>
      <c r="M36" s="41"/>
      <c r="N36" s="45" t="s">
        <v>5067</v>
      </c>
      <c r="O36" s="41">
        <v>75369</v>
      </c>
      <c r="P36" s="46"/>
      <c r="Q36" s="41"/>
      <c r="R36" s="46" t="s">
        <v>438</v>
      </c>
    </row>
    <row r="37" spans="1:18" s="175" customFormat="1" ht="18" customHeight="1" x14ac:dyDescent="0.15">
      <c r="A37" s="177">
        <v>1</v>
      </c>
      <c r="B37" s="43" t="s">
        <v>5040</v>
      </c>
      <c r="C37" s="44">
        <v>3</v>
      </c>
      <c r="D37" s="43" t="s">
        <v>5062</v>
      </c>
      <c r="E37" s="44">
        <v>1</v>
      </c>
      <c r="F37" s="43" t="s">
        <v>5063</v>
      </c>
      <c r="G37" s="44">
        <v>1</v>
      </c>
      <c r="H37" s="43" t="s">
        <v>5043</v>
      </c>
      <c r="I37" s="44">
        <v>1</v>
      </c>
      <c r="J37" s="44" t="s">
        <v>5043</v>
      </c>
      <c r="K37" s="41"/>
      <c r="L37" s="41"/>
      <c r="M37" s="41"/>
      <c r="N37" s="45" t="s">
        <v>5068</v>
      </c>
      <c r="O37" s="41">
        <v>286150</v>
      </c>
      <c r="P37" s="46"/>
      <c r="Q37" s="41"/>
      <c r="R37" s="46" t="s">
        <v>438</v>
      </c>
    </row>
    <row r="38" spans="1:18" s="175" customFormat="1" ht="18" customHeight="1" x14ac:dyDescent="0.15">
      <c r="A38" s="177">
        <v>1</v>
      </c>
      <c r="B38" s="43" t="s">
        <v>5040</v>
      </c>
      <c r="C38" s="44">
        <v>3</v>
      </c>
      <c r="D38" s="43" t="s">
        <v>5062</v>
      </c>
      <c r="E38" s="44">
        <v>1</v>
      </c>
      <c r="F38" s="43" t="s">
        <v>5063</v>
      </c>
      <c r="G38" s="44">
        <v>1</v>
      </c>
      <c r="H38" s="43" t="s">
        <v>5043</v>
      </c>
      <c r="I38" s="44">
        <v>1</v>
      </c>
      <c r="J38" s="44" t="s">
        <v>5043</v>
      </c>
      <c r="K38" s="41"/>
      <c r="L38" s="41"/>
      <c r="M38" s="41"/>
      <c r="N38" s="45" t="s">
        <v>5069</v>
      </c>
      <c r="O38" s="41">
        <v>1310664</v>
      </c>
      <c r="P38" s="46"/>
      <c r="Q38" s="41"/>
      <c r="R38" s="46" t="s">
        <v>438</v>
      </c>
    </row>
    <row r="39" spans="1:18" s="175" customFormat="1" ht="18" customHeight="1" x14ac:dyDescent="0.15">
      <c r="A39" s="177">
        <v>1</v>
      </c>
      <c r="B39" s="43" t="s">
        <v>5040</v>
      </c>
      <c r="C39" s="44">
        <v>3</v>
      </c>
      <c r="D39" s="43" t="s">
        <v>5062</v>
      </c>
      <c r="E39" s="44">
        <v>1</v>
      </c>
      <c r="F39" s="43" t="s">
        <v>5063</v>
      </c>
      <c r="G39" s="44">
        <v>1</v>
      </c>
      <c r="H39" s="43" t="s">
        <v>5043</v>
      </c>
      <c r="I39" s="44">
        <v>1</v>
      </c>
      <c r="J39" s="44" t="s">
        <v>5043</v>
      </c>
      <c r="K39" s="41"/>
      <c r="L39" s="41"/>
      <c r="M39" s="41"/>
      <c r="N39" s="45" t="s">
        <v>5070</v>
      </c>
      <c r="O39" s="41">
        <v>398088</v>
      </c>
      <c r="P39" s="46"/>
      <c r="Q39" s="41"/>
      <c r="R39" s="46" t="s">
        <v>438</v>
      </c>
    </row>
    <row r="40" spans="1:18" s="175" customFormat="1" ht="18" customHeight="1" x14ac:dyDescent="0.15">
      <c r="A40" s="177">
        <v>1</v>
      </c>
      <c r="B40" s="43" t="s">
        <v>5040</v>
      </c>
      <c r="C40" s="44">
        <v>3</v>
      </c>
      <c r="D40" s="43" t="s">
        <v>5062</v>
      </c>
      <c r="E40" s="44">
        <v>1</v>
      </c>
      <c r="F40" s="43" t="s">
        <v>5063</v>
      </c>
      <c r="G40" s="44">
        <v>1</v>
      </c>
      <c r="H40" s="43" t="s">
        <v>5043</v>
      </c>
      <c r="I40" s="44">
        <v>1</v>
      </c>
      <c r="J40" s="44" t="s">
        <v>5043</v>
      </c>
      <c r="K40" s="41"/>
      <c r="L40" s="41"/>
      <c r="M40" s="41"/>
      <c r="N40" s="45" t="s">
        <v>5071</v>
      </c>
      <c r="O40" s="41">
        <v>907920</v>
      </c>
      <c r="P40" s="46"/>
      <c r="Q40" s="41"/>
      <c r="R40" s="46" t="s">
        <v>438</v>
      </c>
    </row>
    <row r="41" spans="1:18" s="175" customFormat="1" ht="18" customHeight="1" x14ac:dyDescent="0.15">
      <c r="A41" s="177">
        <v>1</v>
      </c>
      <c r="B41" s="43" t="s">
        <v>5040</v>
      </c>
      <c r="C41" s="44">
        <v>3</v>
      </c>
      <c r="D41" s="43" t="s">
        <v>5062</v>
      </c>
      <c r="E41" s="44">
        <v>1</v>
      </c>
      <c r="F41" s="43" t="s">
        <v>5063</v>
      </c>
      <c r="G41" s="44">
        <v>1</v>
      </c>
      <c r="H41" s="43" t="s">
        <v>5043</v>
      </c>
      <c r="I41" s="44">
        <v>1</v>
      </c>
      <c r="J41" s="44" t="s">
        <v>5043</v>
      </c>
      <c r="K41" s="41"/>
      <c r="L41" s="41"/>
      <c r="M41" s="41"/>
      <c r="N41" s="45" t="s">
        <v>5072</v>
      </c>
      <c r="O41" s="41">
        <v>4600</v>
      </c>
      <c r="P41" s="46"/>
      <c r="Q41" s="41"/>
      <c r="R41" s="46" t="s">
        <v>438</v>
      </c>
    </row>
    <row r="42" spans="1:18" s="175" customFormat="1" ht="18" customHeight="1" x14ac:dyDescent="0.15">
      <c r="A42" s="177">
        <v>1</v>
      </c>
      <c r="B42" s="43" t="s">
        <v>5040</v>
      </c>
      <c r="C42" s="44">
        <v>3</v>
      </c>
      <c r="D42" s="43" t="s">
        <v>5062</v>
      </c>
      <c r="E42" s="44">
        <v>1</v>
      </c>
      <c r="F42" s="43" t="s">
        <v>5063</v>
      </c>
      <c r="G42" s="44">
        <v>1</v>
      </c>
      <c r="H42" s="43" t="s">
        <v>5043</v>
      </c>
      <c r="I42" s="44">
        <v>1</v>
      </c>
      <c r="J42" s="44" t="s">
        <v>5043</v>
      </c>
      <c r="K42" s="41"/>
      <c r="L42" s="41"/>
      <c r="M42" s="41"/>
      <c r="N42" s="45" t="s">
        <v>5073</v>
      </c>
      <c r="O42" s="41">
        <v>1695560</v>
      </c>
      <c r="P42" s="46"/>
      <c r="Q42" s="41"/>
      <c r="R42" s="46" t="s">
        <v>438</v>
      </c>
    </row>
    <row r="43" spans="1:18" s="175" customFormat="1" ht="18" customHeight="1" x14ac:dyDescent="0.15">
      <c r="A43" s="177">
        <v>1</v>
      </c>
      <c r="B43" s="43" t="s">
        <v>5040</v>
      </c>
      <c r="C43" s="44">
        <v>3</v>
      </c>
      <c r="D43" s="43" t="s">
        <v>5062</v>
      </c>
      <c r="E43" s="44">
        <v>1</v>
      </c>
      <c r="F43" s="43" t="s">
        <v>5063</v>
      </c>
      <c r="G43" s="44">
        <v>1</v>
      </c>
      <c r="H43" s="43" t="s">
        <v>5043</v>
      </c>
      <c r="I43" s="44">
        <v>1</v>
      </c>
      <c r="J43" s="44" t="s">
        <v>5043</v>
      </c>
      <c r="K43" s="41"/>
      <c r="L43" s="41"/>
      <c r="M43" s="41"/>
      <c r="N43" s="45" t="s">
        <v>5074</v>
      </c>
      <c r="O43" s="41">
        <v>1508350</v>
      </c>
      <c r="P43" s="46"/>
      <c r="Q43" s="41"/>
      <c r="R43" s="46" t="s">
        <v>438</v>
      </c>
    </row>
    <row r="44" spans="1:18" s="175" customFormat="1" ht="18" customHeight="1" x14ac:dyDescent="0.15">
      <c r="A44" s="177">
        <v>1</v>
      </c>
      <c r="B44" s="43" t="s">
        <v>5040</v>
      </c>
      <c r="C44" s="44">
        <v>3</v>
      </c>
      <c r="D44" s="43" t="s">
        <v>5062</v>
      </c>
      <c r="E44" s="44">
        <v>1</v>
      </c>
      <c r="F44" s="43" t="s">
        <v>5063</v>
      </c>
      <c r="G44" s="44">
        <v>1</v>
      </c>
      <c r="H44" s="43" t="s">
        <v>5043</v>
      </c>
      <c r="I44" s="44">
        <v>1</v>
      </c>
      <c r="J44" s="44" t="s">
        <v>5043</v>
      </c>
      <c r="K44" s="41"/>
      <c r="L44" s="41"/>
      <c r="M44" s="41"/>
      <c r="N44" s="45" t="s">
        <v>5075</v>
      </c>
      <c r="O44" s="41">
        <v>2939100</v>
      </c>
      <c r="P44" s="46"/>
      <c r="Q44" s="41"/>
      <c r="R44" s="46" t="s">
        <v>438</v>
      </c>
    </row>
    <row r="45" spans="1:18" s="175" customFormat="1" ht="18" customHeight="1" x14ac:dyDescent="0.15">
      <c r="A45" s="177">
        <v>1</v>
      </c>
      <c r="B45" s="43" t="s">
        <v>5040</v>
      </c>
      <c r="C45" s="44">
        <v>3</v>
      </c>
      <c r="D45" s="43" t="s">
        <v>5062</v>
      </c>
      <c r="E45" s="44">
        <v>1</v>
      </c>
      <c r="F45" s="43" t="s">
        <v>5063</v>
      </c>
      <c r="G45" s="44">
        <v>1</v>
      </c>
      <c r="H45" s="43" t="s">
        <v>5043</v>
      </c>
      <c r="I45" s="44">
        <v>1</v>
      </c>
      <c r="J45" s="44" t="s">
        <v>5043</v>
      </c>
      <c r="K45" s="41"/>
      <c r="L45" s="41"/>
      <c r="M45" s="41"/>
      <c r="N45" s="45" t="s">
        <v>5076</v>
      </c>
      <c r="O45" s="41">
        <v>3800</v>
      </c>
      <c r="P45" s="46"/>
      <c r="Q45" s="41"/>
      <c r="R45" s="46" t="s">
        <v>438</v>
      </c>
    </row>
    <row r="46" spans="1:18" s="175" customFormat="1" ht="18" customHeight="1" x14ac:dyDescent="0.15">
      <c r="A46" s="177">
        <v>1</v>
      </c>
      <c r="B46" s="43" t="s">
        <v>5040</v>
      </c>
      <c r="C46" s="44">
        <v>3</v>
      </c>
      <c r="D46" s="43" t="s">
        <v>5062</v>
      </c>
      <c r="E46" s="44">
        <v>1</v>
      </c>
      <c r="F46" s="43" t="s">
        <v>5063</v>
      </c>
      <c r="G46" s="44">
        <v>1</v>
      </c>
      <c r="H46" s="43" t="s">
        <v>5043</v>
      </c>
      <c r="I46" s="44">
        <v>1</v>
      </c>
      <c r="J46" s="44" t="s">
        <v>5043</v>
      </c>
      <c r="K46" s="41"/>
      <c r="L46" s="41"/>
      <c r="M46" s="41"/>
      <c r="N46" s="45" t="s">
        <v>5077</v>
      </c>
      <c r="O46" s="41">
        <v>26190</v>
      </c>
      <c r="P46" s="46"/>
      <c r="Q46" s="41"/>
      <c r="R46" s="46" t="s">
        <v>438</v>
      </c>
    </row>
    <row r="47" spans="1:18" s="175" customFormat="1" ht="18" customHeight="1" x14ac:dyDescent="0.15">
      <c r="A47" s="177">
        <v>1</v>
      </c>
      <c r="B47" s="43" t="s">
        <v>5040</v>
      </c>
      <c r="C47" s="44">
        <v>3</v>
      </c>
      <c r="D47" s="43" t="s">
        <v>5062</v>
      </c>
      <c r="E47" s="44">
        <v>1</v>
      </c>
      <c r="F47" s="43" t="s">
        <v>5063</v>
      </c>
      <c r="G47" s="44">
        <v>1</v>
      </c>
      <c r="H47" s="43" t="s">
        <v>5043</v>
      </c>
      <c r="I47" s="44">
        <v>1</v>
      </c>
      <c r="J47" s="44" t="s">
        <v>5043</v>
      </c>
      <c r="K47" s="41"/>
      <c r="L47" s="41"/>
      <c r="M47" s="41"/>
      <c r="N47" s="45" t="s">
        <v>5078</v>
      </c>
      <c r="O47" s="41">
        <v>29480</v>
      </c>
      <c r="P47" s="46"/>
      <c r="Q47" s="41"/>
      <c r="R47" s="46" t="s">
        <v>438</v>
      </c>
    </row>
    <row r="48" spans="1:18" s="175" customFormat="1" ht="18" customHeight="1" x14ac:dyDescent="0.15">
      <c r="A48" s="177">
        <v>1</v>
      </c>
      <c r="B48" s="43" t="s">
        <v>5040</v>
      </c>
      <c r="C48" s="44">
        <v>3</v>
      </c>
      <c r="D48" s="43" t="s">
        <v>5062</v>
      </c>
      <c r="E48" s="44">
        <v>1</v>
      </c>
      <c r="F48" s="43" t="s">
        <v>5063</v>
      </c>
      <c r="G48" s="44">
        <v>1</v>
      </c>
      <c r="H48" s="43" t="s">
        <v>5043</v>
      </c>
      <c r="I48" s="44">
        <v>1</v>
      </c>
      <c r="J48" s="44" t="s">
        <v>5043</v>
      </c>
      <c r="K48" s="41"/>
      <c r="L48" s="41"/>
      <c r="M48" s="41"/>
      <c r="N48" s="45" t="s">
        <v>5079</v>
      </c>
      <c r="O48" s="41">
        <v>56745</v>
      </c>
      <c r="P48" s="46"/>
      <c r="Q48" s="41"/>
      <c r="R48" s="46" t="s">
        <v>438</v>
      </c>
    </row>
    <row r="49" spans="1:18" s="175" customFormat="1" ht="18" customHeight="1" x14ac:dyDescent="0.15">
      <c r="A49" s="177">
        <v>1</v>
      </c>
      <c r="B49" s="43" t="s">
        <v>5040</v>
      </c>
      <c r="C49" s="44">
        <v>3</v>
      </c>
      <c r="D49" s="43" t="s">
        <v>5062</v>
      </c>
      <c r="E49" s="44">
        <v>1</v>
      </c>
      <c r="F49" s="43" t="s">
        <v>5063</v>
      </c>
      <c r="G49" s="44">
        <v>1</v>
      </c>
      <c r="H49" s="43" t="s">
        <v>5043</v>
      </c>
      <c r="I49" s="44">
        <v>1</v>
      </c>
      <c r="J49" s="44" t="s">
        <v>5043</v>
      </c>
      <c r="K49" s="41"/>
      <c r="L49" s="41"/>
      <c r="M49" s="41"/>
      <c r="N49" s="45" t="s">
        <v>5080</v>
      </c>
      <c r="O49" s="41">
        <v>7521768</v>
      </c>
      <c r="P49" s="46"/>
      <c r="Q49" s="41"/>
      <c r="R49" s="46" t="s">
        <v>438</v>
      </c>
    </row>
    <row r="50" spans="1:18" s="175" customFormat="1" ht="18" customHeight="1" x14ac:dyDescent="0.15">
      <c r="A50" s="177">
        <v>1</v>
      </c>
      <c r="B50" s="43" t="s">
        <v>5040</v>
      </c>
      <c r="C50" s="44">
        <v>3</v>
      </c>
      <c r="D50" s="43" t="s">
        <v>5062</v>
      </c>
      <c r="E50" s="44">
        <v>1</v>
      </c>
      <c r="F50" s="43" t="s">
        <v>5063</v>
      </c>
      <c r="G50" s="44">
        <v>1</v>
      </c>
      <c r="H50" s="43" t="s">
        <v>5043</v>
      </c>
      <c r="I50" s="44">
        <v>1</v>
      </c>
      <c r="J50" s="44" t="s">
        <v>5043</v>
      </c>
      <c r="K50" s="41"/>
      <c r="L50" s="41"/>
      <c r="M50" s="41"/>
      <c r="N50" s="45" t="s">
        <v>5081</v>
      </c>
      <c r="O50" s="41">
        <v>7720812</v>
      </c>
      <c r="P50" s="46"/>
      <c r="Q50" s="41"/>
      <c r="R50" s="46" t="s">
        <v>438</v>
      </c>
    </row>
    <row r="51" spans="1:18" s="175" customFormat="1" ht="18" customHeight="1" x14ac:dyDescent="0.15">
      <c r="A51" s="177">
        <v>1</v>
      </c>
      <c r="B51" s="43" t="s">
        <v>5040</v>
      </c>
      <c r="C51" s="44">
        <v>3</v>
      </c>
      <c r="D51" s="43" t="s">
        <v>5062</v>
      </c>
      <c r="E51" s="44">
        <v>1</v>
      </c>
      <c r="F51" s="43" t="s">
        <v>5063</v>
      </c>
      <c r="G51" s="44">
        <v>1</v>
      </c>
      <c r="H51" s="43" t="s">
        <v>5043</v>
      </c>
      <c r="I51" s="44">
        <v>1</v>
      </c>
      <c r="J51" s="44" t="s">
        <v>5043</v>
      </c>
      <c r="K51" s="41"/>
      <c r="L51" s="41"/>
      <c r="M51" s="41"/>
      <c r="N51" s="45" t="s">
        <v>5082</v>
      </c>
      <c r="O51" s="41">
        <v>6882150</v>
      </c>
      <c r="P51" s="46"/>
      <c r="Q51" s="41"/>
      <c r="R51" s="46" t="s">
        <v>438</v>
      </c>
    </row>
    <row r="52" spans="1:18" s="175" customFormat="1" ht="18" customHeight="1" x14ac:dyDescent="0.15">
      <c r="A52" s="177">
        <v>1</v>
      </c>
      <c r="B52" s="43" t="s">
        <v>5040</v>
      </c>
      <c r="C52" s="44">
        <v>3</v>
      </c>
      <c r="D52" s="43" t="s">
        <v>5062</v>
      </c>
      <c r="E52" s="44">
        <v>1</v>
      </c>
      <c r="F52" s="43" t="s">
        <v>5063</v>
      </c>
      <c r="G52" s="44">
        <v>1</v>
      </c>
      <c r="H52" s="43" t="s">
        <v>5043</v>
      </c>
      <c r="I52" s="44">
        <v>1</v>
      </c>
      <c r="J52" s="44" t="s">
        <v>5043</v>
      </c>
      <c r="K52" s="41"/>
      <c r="L52" s="41"/>
      <c r="M52" s="41"/>
      <c r="N52" s="45" t="s">
        <v>5083</v>
      </c>
      <c r="O52" s="41">
        <v>68094</v>
      </c>
      <c r="P52" s="46"/>
      <c r="Q52" s="41"/>
      <c r="R52" s="46" t="s">
        <v>438</v>
      </c>
    </row>
    <row r="53" spans="1:18" s="175" customFormat="1" ht="18" customHeight="1" x14ac:dyDescent="0.15">
      <c r="A53" s="177">
        <v>1</v>
      </c>
      <c r="B53" s="43" t="s">
        <v>5040</v>
      </c>
      <c r="C53" s="44">
        <v>3</v>
      </c>
      <c r="D53" s="43" t="s">
        <v>5062</v>
      </c>
      <c r="E53" s="44">
        <v>1</v>
      </c>
      <c r="F53" s="43" t="s">
        <v>5063</v>
      </c>
      <c r="G53" s="44">
        <v>1</v>
      </c>
      <c r="H53" s="43" t="s">
        <v>5043</v>
      </c>
      <c r="I53" s="44">
        <v>1</v>
      </c>
      <c r="J53" s="44" t="s">
        <v>5043</v>
      </c>
      <c r="K53" s="41"/>
      <c r="L53" s="41"/>
      <c r="M53" s="41"/>
      <c r="N53" s="45" t="s">
        <v>5084</v>
      </c>
      <c r="O53" s="41">
        <v>337851</v>
      </c>
      <c r="P53" s="46"/>
      <c r="Q53" s="41"/>
      <c r="R53" s="46" t="s">
        <v>438</v>
      </c>
    </row>
    <row r="54" spans="1:18" s="175" customFormat="1" ht="18" customHeight="1" x14ac:dyDescent="0.15">
      <c r="A54" s="177">
        <v>1</v>
      </c>
      <c r="B54" s="43" t="s">
        <v>5040</v>
      </c>
      <c r="C54" s="44">
        <v>3</v>
      </c>
      <c r="D54" s="43" t="s">
        <v>5062</v>
      </c>
      <c r="E54" s="44">
        <v>1</v>
      </c>
      <c r="F54" s="43" t="s">
        <v>5063</v>
      </c>
      <c r="G54" s="45">
        <v>2</v>
      </c>
      <c r="H54" s="49" t="s">
        <v>5046</v>
      </c>
      <c r="I54" s="45"/>
      <c r="J54" s="45"/>
      <c r="K54" s="41"/>
      <c r="L54" s="41"/>
      <c r="M54" s="41"/>
      <c r="N54" s="45"/>
      <c r="O54" s="41"/>
      <c r="P54" s="46"/>
      <c r="Q54" s="41"/>
      <c r="R54" s="178" t="s">
        <v>438</v>
      </c>
    </row>
    <row r="55" spans="1:18" s="175" customFormat="1" ht="18" customHeight="1" x14ac:dyDescent="0.15">
      <c r="A55" s="177">
        <v>1</v>
      </c>
      <c r="B55" s="43" t="s">
        <v>5040</v>
      </c>
      <c r="C55" s="44">
        <v>3</v>
      </c>
      <c r="D55" s="43" t="s">
        <v>5062</v>
      </c>
      <c r="E55" s="44">
        <v>1</v>
      </c>
      <c r="F55" s="43" t="s">
        <v>5063</v>
      </c>
      <c r="G55" s="44">
        <v>2</v>
      </c>
      <c r="H55" s="43" t="s">
        <v>5046</v>
      </c>
      <c r="I55" s="45">
        <v>1</v>
      </c>
      <c r="J55" s="45" t="s">
        <v>5046</v>
      </c>
      <c r="K55" s="41">
        <v>581</v>
      </c>
      <c r="L55" s="41">
        <v>237</v>
      </c>
      <c r="M55" s="41">
        <f t="shared" ref="M55:M56" si="10">K55-L55</f>
        <v>344</v>
      </c>
      <c r="N55" s="45" t="s">
        <v>5085</v>
      </c>
      <c r="O55" s="41">
        <v>581400</v>
      </c>
      <c r="P55" s="46"/>
      <c r="Q55" s="41"/>
      <c r="R55" s="46" t="s">
        <v>438</v>
      </c>
    </row>
    <row r="56" spans="1:18" s="175" customFormat="1" ht="18" customHeight="1" x14ac:dyDescent="0.15">
      <c r="A56" s="24">
        <v>1</v>
      </c>
      <c r="B56" s="25" t="s">
        <v>5040</v>
      </c>
      <c r="C56" s="176">
        <v>3</v>
      </c>
      <c r="D56" s="25" t="s">
        <v>5062</v>
      </c>
      <c r="E56" s="35">
        <v>2</v>
      </c>
      <c r="F56" s="36" t="s">
        <v>5086</v>
      </c>
      <c r="G56" s="35"/>
      <c r="H56" s="36"/>
      <c r="I56" s="35"/>
      <c r="J56" s="35"/>
      <c r="K56" s="32">
        <f>IF(C56="",SUMIFS($K57:$K$868,$A57:$A$868,A56,$E57:$E$868,""),IF(E56="",SUMIFS($K57:$K$868,$A57:$A$868,A56,$C57:$C$868,C56,$G57:$G$868,""),IF(G56="",SUMIFS($K57:$K$868,$A57:$A$868,A56,$C57:$C$868,C56,$E57:$E$868,E56),0)))</f>
        <v>990</v>
      </c>
      <c r="L56" s="32">
        <f>IF(C56="",SUMIFS($L57:$L$868,$A57:$A$868,A56,$E57:$E$868,""),IF(E56="",SUMIFS($L57:$L$868,$A57:$A$868,A56,$C57:$C$868,C56,$G57:$G$868,""),IF(G56="",SUMIFS($L57:$L$868,$A57:$A$868,A56,$C57:$C$868,C56,$E57:$E$868,E56),0)))</f>
        <v>1056</v>
      </c>
      <c r="M56" s="32">
        <f t="shared" si="10"/>
        <v>-66</v>
      </c>
      <c r="N56" s="37"/>
      <c r="O56" s="38"/>
      <c r="P56" s="39"/>
      <c r="Q56" s="32">
        <f>IF(C56="",SUMIFS($Q$3:$Q$868,$A$3:$A$868,A56,$C$3:$C$868,"&gt;0",$E$3:$E$868,""),IF(E56="",SUMIFS($Q$3:$Q$868,$A$3:$A$868,A56,$C$3:$C$868,C56,$E$3:$E$868,"&gt;0",$G$3:$G$868,""),IF(G56="",SUMIFS($Q$3:$Q$868,$A$3:$A$868,A56,$C$3:$C$868,C56,$E$3:$E$868,E56,$G$3:$G$868,"&gt;0"))))</f>
        <v>0</v>
      </c>
      <c r="R56" s="32" t="s">
        <v>438</v>
      </c>
    </row>
    <row r="57" spans="1:18" s="175" customFormat="1" ht="18" customHeight="1" x14ac:dyDescent="0.15">
      <c r="A57" s="177">
        <v>1</v>
      </c>
      <c r="B57" s="43" t="s">
        <v>5040</v>
      </c>
      <c r="C57" s="44">
        <v>3</v>
      </c>
      <c r="D57" s="43" t="s">
        <v>5062</v>
      </c>
      <c r="E57" s="44">
        <v>2</v>
      </c>
      <c r="F57" s="43" t="s">
        <v>5086</v>
      </c>
      <c r="G57" s="45">
        <v>1</v>
      </c>
      <c r="H57" s="49" t="s">
        <v>5087</v>
      </c>
      <c r="I57" s="45"/>
      <c r="J57" s="45"/>
      <c r="K57" s="41"/>
      <c r="L57" s="41"/>
      <c r="M57" s="41"/>
      <c r="N57" s="45"/>
      <c r="O57" s="41"/>
      <c r="P57" s="46"/>
      <c r="Q57" s="41"/>
      <c r="R57" s="178" t="s">
        <v>438</v>
      </c>
    </row>
    <row r="58" spans="1:18" s="175" customFormat="1" ht="18" customHeight="1" x14ac:dyDescent="0.15">
      <c r="A58" s="177">
        <v>1</v>
      </c>
      <c r="B58" s="43" t="s">
        <v>5040</v>
      </c>
      <c r="C58" s="44">
        <v>3</v>
      </c>
      <c r="D58" s="43" t="s">
        <v>5062</v>
      </c>
      <c r="E58" s="44">
        <v>2</v>
      </c>
      <c r="F58" s="43" t="s">
        <v>5086</v>
      </c>
      <c r="G58" s="44">
        <v>1</v>
      </c>
      <c r="H58" s="43" t="s">
        <v>5087</v>
      </c>
      <c r="I58" s="45">
        <v>1</v>
      </c>
      <c r="J58" s="45" t="s">
        <v>5087</v>
      </c>
      <c r="K58" s="41">
        <v>990</v>
      </c>
      <c r="L58" s="41">
        <v>1056</v>
      </c>
      <c r="M58" s="41">
        <f t="shared" ref="M58:M60" si="11">K58-L58</f>
        <v>-66</v>
      </c>
      <c r="N58" s="45" t="s">
        <v>5088</v>
      </c>
      <c r="O58" s="41">
        <v>990000</v>
      </c>
      <c r="P58" s="46"/>
      <c r="Q58" s="41"/>
      <c r="R58" s="46" t="s">
        <v>438</v>
      </c>
    </row>
    <row r="59" spans="1:18" s="175" customFormat="1" ht="18" customHeight="1" x14ac:dyDescent="0.15">
      <c r="A59" s="24">
        <v>1</v>
      </c>
      <c r="B59" s="25" t="s">
        <v>5040</v>
      </c>
      <c r="C59" s="27">
        <v>4</v>
      </c>
      <c r="D59" s="26" t="s">
        <v>5089</v>
      </c>
      <c r="E59" s="27"/>
      <c r="F59" s="26"/>
      <c r="G59" s="27"/>
      <c r="H59" s="26"/>
      <c r="I59" s="27"/>
      <c r="J59" s="27"/>
      <c r="K59" s="23">
        <f>IF(C59="",SUMIFS($K60:$K$868,$A60:$A$868,A59,$E60:$E$868,""),IF(E59="",SUMIFS($K60:$K$868,$A60:$A$868,A59,$C60:$C$868,C59,$G60:$G$868,""),IF(G59="",SUMIFS($K60:$K$868,$A60:$A$868,A59,$C60:$C$868,C59,$E60:$E$868,E59),0)))</f>
        <v>63236</v>
      </c>
      <c r="L59" s="23">
        <f>IF(C59="",SUMIFS($L60:$L$868,$A60:$A$868,A59,$E60:$E$868,""),IF(E59="",SUMIFS($L60:$L$868,$A60:$A$868,A59,$C60:$C$868,C59,$G60:$G$868,""),IF(G59="",SUMIFS($L60:$L$868,$A60:$A$868,A59,$C60:$C$868,C59,$E60:$E$868,E59),0)))</f>
        <v>62352</v>
      </c>
      <c r="M59" s="23">
        <f t="shared" si="11"/>
        <v>884</v>
      </c>
      <c r="N59" s="28"/>
      <c r="O59" s="29"/>
      <c r="P59" s="30"/>
      <c r="Q59" s="23">
        <f>IF(C59="",SUMIFS($Q$3:$Q$868,$A$3:$A$868,A59,$C$3:$C$868,"&gt;0",$E$3:$E$868,""),IF(E59="",SUMIFS($Q$3:$Q$868,$A$3:$A$868,A59,$C$3:$C$868,C59,$E$3:$E$868,"&gt;0",$G$3:$G$868,""),IF(G59="",SUMIFS($Q$3:$Q$868,$A$3:$A$868,A59,$C$3:$C$868,C59,$E$3:$E$868,E59,$G$3:$G$868,"&gt;0"))))</f>
        <v>0</v>
      </c>
      <c r="R59" s="23"/>
    </row>
    <row r="60" spans="1:18" s="175" customFormat="1" ht="18" customHeight="1" x14ac:dyDescent="0.15">
      <c r="A60" s="24">
        <v>1</v>
      </c>
      <c r="B60" s="25" t="s">
        <v>5040</v>
      </c>
      <c r="C60" s="176">
        <v>4</v>
      </c>
      <c r="D60" s="25" t="s">
        <v>5089</v>
      </c>
      <c r="E60" s="35">
        <v>1</v>
      </c>
      <c r="F60" s="36" t="s">
        <v>5089</v>
      </c>
      <c r="G60" s="35"/>
      <c r="H60" s="36"/>
      <c r="I60" s="35"/>
      <c r="J60" s="35"/>
      <c r="K60" s="32">
        <f>IF(C60="",SUMIFS($K61:$K$868,$A61:$A$868,A60,$E61:$E$868,""),IF(E60="",SUMIFS($K61:$K$868,$A61:$A$868,A60,$C61:$C$868,C60,$G61:$G$868,""),IF(G60="",SUMIFS($K61:$K$868,$A61:$A$868,A60,$C61:$C$868,C60,$E61:$E$868,E60),0)))</f>
        <v>63236</v>
      </c>
      <c r="L60" s="32">
        <f>IF(C60="",SUMIFS($L61:$L$868,$A61:$A$868,A60,$E61:$E$868,""),IF(E60="",SUMIFS($L61:$L$868,$A61:$A$868,A60,$C61:$C$868,C60,$G61:$G$868,""),IF(G60="",SUMIFS($L61:$L$868,$A61:$A$868,A60,$C61:$C$868,C60,$E61:$E$868,E60),0)))</f>
        <v>62352</v>
      </c>
      <c r="M60" s="32">
        <f t="shared" si="11"/>
        <v>884</v>
      </c>
      <c r="N60" s="37"/>
      <c r="O60" s="38"/>
      <c r="P60" s="39"/>
      <c r="Q60" s="32">
        <f>IF(C60="",SUMIFS($Q$3:$Q$868,$A$3:$A$868,A60,$C$3:$C$868,"&gt;0",$E$3:$E$868,""),IF(E60="",SUMIFS($Q$3:$Q$868,$A$3:$A$868,A60,$C$3:$C$868,C60,$E$3:$E$868,"&gt;0",$G$3:$G$868,""),IF(G60="",SUMIFS($Q$3:$Q$868,$A$3:$A$868,A60,$C$3:$C$868,C60,$E$3:$E$868,E60,$G$3:$G$868,"&gt;0"))))</f>
        <v>0</v>
      </c>
      <c r="R60" s="32" t="s">
        <v>438</v>
      </c>
    </row>
    <row r="61" spans="1:18" s="175" customFormat="1" ht="18" customHeight="1" x14ac:dyDescent="0.15">
      <c r="A61" s="177">
        <v>1</v>
      </c>
      <c r="B61" s="43" t="s">
        <v>5040</v>
      </c>
      <c r="C61" s="44">
        <v>4</v>
      </c>
      <c r="D61" s="43" t="s">
        <v>5089</v>
      </c>
      <c r="E61" s="44">
        <v>1</v>
      </c>
      <c r="F61" s="43" t="s">
        <v>5089</v>
      </c>
      <c r="G61" s="45">
        <v>1</v>
      </c>
      <c r="H61" s="49" t="s">
        <v>5043</v>
      </c>
      <c r="I61" s="45"/>
      <c r="J61" s="45"/>
      <c r="K61" s="41"/>
      <c r="L61" s="41"/>
      <c r="M61" s="41"/>
      <c r="N61" s="45"/>
      <c r="O61" s="41"/>
      <c r="P61" s="46"/>
      <c r="Q61" s="41"/>
      <c r="R61" s="178" t="s">
        <v>438</v>
      </c>
    </row>
    <row r="62" spans="1:18" s="175" customFormat="1" ht="18" customHeight="1" x14ac:dyDescent="0.15">
      <c r="A62" s="177">
        <v>1</v>
      </c>
      <c r="B62" s="43" t="s">
        <v>5040</v>
      </c>
      <c r="C62" s="44">
        <v>4</v>
      </c>
      <c r="D62" s="43" t="s">
        <v>5089</v>
      </c>
      <c r="E62" s="44">
        <v>1</v>
      </c>
      <c r="F62" s="43" t="s">
        <v>5089</v>
      </c>
      <c r="G62" s="44">
        <v>1</v>
      </c>
      <c r="H62" s="43" t="s">
        <v>5043</v>
      </c>
      <c r="I62" s="45">
        <v>1</v>
      </c>
      <c r="J62" s="45" t="s">
        <v>5043</v>
      </c>
      <c r="K62" s="41">
        <v>63236</v>
      </c>
      <c r="L62" s="41">
        <v>62352</v>
      </c>
      <c r="M62" s="41">
        <f t="shared" ref="M62" si="12">K62-L62</f>
        <v>884</v>
      </c>
      <c r="N62" s="45" t="s">
        <v>5090</v>
      </c>
      <c r="O62" s="41">
        <v>60376680</v>
      </c>
      <c r="P62" s="46"/>
      <c r="Q62" s="41"/>
      <c r="R62" s="46" t="s">
        <v>438</v>
      </c>
    </row>
    <row r="63" spans="1:18" s="175" customFormat="1" ht="18" customHeight="1" x14ac:dyDescent="0.15">
      <c r="A63" s="177">
        <v>1</v>
      </c>
      <c r="B63" s="43" t="s">
        <v>5040</v>
      </c>
      <c r="C63" s="44">
        <v>4</v>
      </c>
      <c r="D63" s="43" t="s">
        <v>5089</v>
      </c>
      <c r="E63" s="44">
        <v>1</v>
      </c>
      <c r="F63" s="43" t="s">
        <v>5089</v>
      </c>
      <c r="G63" s="44">
        <v>1</v>
      </c>
      <c r="H63" s="43" t="s">
        <v>5043</v>
      </c>
      <c r="I63" s="44">
        <v>1</v>
      </c>
      <c r="J63" s="44" t="s">
        <v>5043</v>
      </c>
      <c r="K63" s="41"/>
      <c r="L63" s="41"/>
      <c r="M63" s="41"/>
      <c r="N63" s="45" t="s">
        <v>5091</v>
      </c>
      <c r="O63" s="41">
        <v>2859948</v>
      </c>
      <c r="P63" s="46"/>
      <c r="Q63" s="41"/>
      <c r="R63" s="46" t="s">
        <v>438</v>
      </c>
    </row>
    <row r="64" spans="1:18" s="175" customFormat="1" ht="18" customHeight="1" x14ac:dyDescent="0.15">
      <c r="A64" s="24">
        <v>1</v>
      </c>
      <c r="B64" s="25" t="s">
        <v>5040</v>
      </c>
      <c r="C64" s="27">
        <v>6</v>
      </c>
      <c r="D64" s="26" t="s">
        <v>5092</v>
      </c>
      <c r="E64" s="27"/>
      <c r="F64" s="26"/>
      <c r="G64" s="27"/>
      <c r="H64" s="26"/>
      <c r="I64" s="27"/>
      <c r="J64" s="27"/>
      <c r="K64" s="23">
        <f>IF(C64="",SUMIFS($K65:$K$868,$A65:$A$868,A64,$E65:$E$868,""),IF(E64="",SUMIFS($K65:$K$868,$A65:$A$868,A64,$C65:$C$868,C64,$G65:$G$868,""),IF(G64="",SUMIFS($K65:$K$868,$A65:$A$868,A64,$C65:$C$868,C64,$E65:$E$868,E64),0)))</f>
        <v>2500</v>
      </c>
      <c r="L64" s="23">
        <f>IF(C64="",SUMIFS($L65:$L$868,$A65:$A$868,A64,$E65:$E$868,""),IF(E64="",SUMIFS($L65:$L$868,$A65:$A$868,A64,$C65:$C$868,C64,$G65:$G$868,""),IF(G64="",SUMIFS($L65:$L$868,$A65:$A$868,A64,$C65:$C$868,C64,$E65:$E$868,E64),0)))</f>
        <v>2195</v>
      </c>
      <c r="M64" s="23">
        <f t="shared" ref="M64:M65" si="13">K64-L64</f>
        <v>305</v>
      </c>
      <c r="N64" s="28"/>
      <c r="O64" s="29"/>
      <c r="P64" s="30"/>
      <c r="Q64" s="23">
        <f>IF(C64="",SUMIFS($Q$3:$Q$868,$A$3:$A$868,A64,$C$3:$C$868,"&gt;0",$E$3:$E$868,""),IF(E64="",SUMIFS($Q$3:$Q$868,$A$3:$A$868,A64,$C$3:$C$868,C64,$E$3:$E$868,"&gt;0",$G$3:$G$868,""),IF(G64="",SUMIFS($Q$3:$Q$868,$A$3:$A$868,A64,$C$3:$C$868,C64,$E$3:$E$868,E64,$G$3:$G$868,"&gt;0"))))</f>
        <v>0</v>
      </c>
      <c r="R64" s="23"/>
    </row>
    <row r="65" spans="1:18" s="175" customFormat="1" ht="18" customHeight="1" x14ac:dyDescent="0.15">
      <c r="A65" s="24">
        <v>1</v>
      </c>
      <c r="B65" s="25" t="s">
        <v>5040</v>
      </c>
      <c r="C65" s="176">
        <v>6</v>
      </c>
      <c r="D65" s="25" t="s">
        <v>5092</v>
      </c>
      <c r="E65" s="35">
        <v>1</v>
      </c>
      <c r="F65" s="36" t="s">
        <v>5092</v>
      </c>
      <c r="G65" s="35"/>
      <c r="H65" s="36"/>
      <c r="I65" s="35"/>
      <c r="J65" s="35"/>
      <c r="K65" s="32">
        <f>IF(C65="",SUMIFS($K66:$K$868,$A66:$A$868,A65,$E66:$E$868,""),IF(E65="",SUMIFS($K66:$K$868,$A66:$A$868,A65,$C66:$C$868,C65,$G66:$G$868,""),IF(G65="",SUMIFS($K66:$K$868,$A66:$A$868,A65,$C66:$C$868,C65,$E66:$E$868,E65),0)))</f>
        <v>2500</v>
      </c>
      <c r="L65" s="32">
        <f>IF(C65="",SUMIFS($L66:$L$868,$A66:$A$868,A65,$E66:$E$868,""),IF(E65="",SUMIFS($L66:$L$868,$A66:$A$868,A65,$C66:$C$868,C65,$G66:$G$868,""),IF(G65="",SUMIFS($L66:$L$868,$A66:$A$868,A65,$C66:$C$868,C65,$E66:$E$868,E65),0)))</f>
        <v>2195</v>
      </c>
      <c r="M65" s="32">
        <f t="shared" si="13"/>
        <v>305</v>
      </c>
      <c r="N65" s="37"/>
      <c r="O65" s="38"/>
      <c r="P65" s="39"/>
      <c r="Q65" s="32">
        <f>IF(C65="",SUMIFS($Q$3:$Q$868,$A$3:$A$868,A65,$C$3:$C$868,"&gt;0",$E$3:$E$868,""),IF(E65="",SUMIFS($Q$3:$Q$868,$A$3:$A$868,A65,$C$3:$C$868,C65,$E$3:$E$868,"&gt;0",$G$3:$G$868,""),IF(G65="",SUMIFS($Q$3:$Q$868,$A$3:$A$868,A65,$C$3:$C$868,C65,$E$3:$E$868,E65,$G$3:$G$868,"&gt;0"))))</f>
        <v>0</v>
      </c>
      <c r="R65" s="32" t="s">
        <v>438</v>
      </c>
    </row>
    <row r="66" spans="1:18" s="175" customFormat="1" ht="18" customHeight="1" x14ac:dyDescent="0.15">
      <c r="A66" s="177">
        <v>1</v>
      </c>
      <c r="B66" s="43" t="s">
        <v>5040</v>
      </c>
      <c r="C66" s="44">
        <v>6</v>
      </c>
      <c r="D66" s="43" t="s">
        <v>5092</v>
      </c>
      <c r="E66" s="44">
        <v>1</v>
      </c>
      <c r="F66" s="43" t="s">
        <v>5092</v>
      </c>
      <c r="G66" s="45">
        <v>1</v>
      </c>
      <c r="H66" s="49" t="s">
        <v>5043</v>
      </c>
      <c r="I66" s="45"/>
      <c r="J66" s="45"/>
      <c r="K66" s="41"/>
      <c r="L66" s="41"/>
      <c r="M66" s="41"/>
      <c r="N66" s="45"/>
      <c r="O66" s="41"/>
      <c r="P66" s="46"/>
      <c r="Q66" s="41"/>
      <c r="R66" s="178" t="s">
        <v>438</v>
      </c>
    </row>
    <row r="67" spans="1:18" s="175" customFormat="1" ht="18" customHeight="1" x14ac:dyDescent="0.15">
      <c r="A67" s="177">
        <v>1</v>
      </c>
      <c r="B67" s="43" t="s">
        <v>5040</v>
      </c>
      <c r="C67" s="44">
        <v>6</v>
      </c>
      <c r="D67" s="43" t="s">
        <v>5092</v>
      </c>
      <c r="E67" s="44">
        <v>1</v>
      </c>
      <c r="F67" s="43" t="s">
        <v>5092</v>
      </c>
      <c r="G67" s="44">
        <v>1</v>
      </c>
      <c r="H67" s="43" t="s">
        <v>5043</v>
      </c>
      <c r="I67" s="45">
        <v>1</v>
      </c>
      <c r="J67" s="45" t="s">
        <v>5043</v>
      </c>
      <c r="K67" s="41">
        <v>2200</v>
      </c>
      <c r="L67" s="41">
        <v>1900</v>
      </c>
      <c r="M67" s="41">
        <f t="shared" ref="M67" si="14">K67-L67</f>
        <v>300</v>
      </c>
      <c r="N67" s="45" t="s">
        <v>5093</v>
      </c>
      <c r="O67" s="41">
        <v>1950000</v>
      </c>
      <c r="P67" s="46"/>
      <c r="Q67" s="41"/>
      <c r="R67" s="46" t="s">
        <v>438</v>
      </c>
    </row>
    <row r="68" spans="1:18" s="175" customFormat="1" ht="18" customHeight="1" x14ac:dyDescent="0.15">
      <c r="A68" s="177">
        <v>1</v>
      </c>
      <c r="B68" s="43" t="s">
        <v>5040</v>
      </c>
      <c r="C68" s="44">
        <v>6</v>
      </c>
      <c r="D68" s="43" t="s">
        <v>5092</v>
      </c>
      <c r="E68" s="44">
        <v>1</v>
      </c>
      <c r="F68" s="43" t="s">
        <v>5092</v>
      </c>
      <c r="G68" s="44">
        <v>1</v>
      </c>
      <c r="H68" s="43" t="s">
        <v>5043</v>
      </c>
      <c r="I68" s="44">
        <v>1</v>
      </c>
      <c r="J68" s="44" t="s">
        <v>5043</v>
      </c>
      <c r="K68" s="41"/>
      <c r="L68" s="41"/>
      <c r="M68" s="41"/>
      <c r="N68" s="45" t="s">
        <v>5094</v>
      </c>
      <c r="O68" s="41">
        <v>250000</v>
      </c>
      <c r="P68" s="46"/>
      <c r="Q68" s="41"/>
      <c r="R68" s="46" t="s">
        <v>438</v>
      </c>
    </row>
    <row r="69" spans="1:18" s="175" customFormat="1" ht="18" customHeight="1" x14ac:dyDescent="0.15">
      <c r="A69" s="177">
        <v>1</v>
      </c>
      <c r="B69" s="43" t="s">
        <v>5040</v>
      </c>
      <c r="C69" s="44">
        <v>6</v>
      </c>
      <c r="D69" s="43" t="s">
        <v>5092</v>
      </c>
      <c r="E69" s="44">
        <v>1</v>
      </c>
      <c r="F69" s="43" t="s">
        <v>5092</v>
      </c>
      <c r="G69" s="45">
        <v>2</v>
      </c>
      <c r="H69" s="49" t="s">
        <v>5046</v>
      </c>
      <c r="I69" s="45"/>
      <c r="J69" s="45"/>
      <c r="K69" s="41"/>
      <c r="L69" s="41"/>
      <c r="M69" s="41"/>
      <c r="N69" s="45"/>
      <c r="O69" s="41"/>
      <c r="P69" s="46"/>
      <c r="Q69" s="41"/>
      <c r="R69" s="178" t="s">
        <v>438</v>
      </c>
    </row>
    <row r="70" spans="1:18" s="175" customFormat="1" ht="18" customHeight="1" x14ac:dyDescent="0.15">
      <c r="A70" s="177">
        <v>1</v>
      </c>
      <c r="B70" s="43" t="s">
        <v>5040</v>
      </c>
      <c r="C70" s="44">
        <v>6</v>
      </c>
      <c r="D70" s="43" t="s">
        <v>5092</v>
      </c>
      <c r="E70" s="44">
        <v>1</v>
      </c>
      <c r="F70" s="43" t="s">
        <v>5092</v>
      </c>
      <c r="G70" s="44">
        <v>2</v>
      </c>
      <c r="H70" s="43" t="s">
        <v>5046</v>
      </c>
      <c r="I70" s="45">
        <v>1</v>
      </c>
      <c r="J70" s="45" t="s">
        <v>5046</v>
      </c>
      <c r="K70" s="41">
        <v>300</v>
      </c>
      <c r="L70" s="41">
        <v>295</v>
      </c>
      <c r="M70" s="41">
        <f t="shared" ref="M70:M73" si="15">K70-L70</f>
        <v>5</v>
      </c>
      <c r="N70" s="45" t="s">
        <v>5095</v>
      </c>
      <c r="O70" s="41">
        <v>300000</v>
      </c>
      <c r="P70" s="46"/>
      <c r="Q70" s="41"/>
      <c r="R70" s="46" t="s">
        <v>438</v>
      </c>
    </row>
    <row r="71" spans="1:18" s="175" customFormat="1" ht="18" customHeight="1" x14ac:dyDescent="0.15">
      <c r="A71" s="168">
        <v>2</v>
      </c>
      <c r="B71" s="169" t="s">
        <v>5096</v>
      </c>
      <c r="C71" s="170"/>
      <c r="D71" s="169"/>
      <c r="E71" s="170"/>
      <c r="F71" s="169"/>
      <c r="G71" s="170"/>
      <c r="H71" s="169"/>
      <c r="I71" s="170"/>
      <c r="J71" s="170"/>
      <c r="K71" s="171">
        <f>IF(C71="",SUMIFS($K72:$K$868,$A72:$A$868,A71,$E72:$E$868,""),IF(E71="",SUMIFS($K72:$K$868,$A72:$A$868,A71,$C72:$C$868,C71,$G72:$G$868,""),IF(G71="",SUMIFS($K72:$K$868,$A72:$A$868,A71,$C72:$C$868,C71,$E72:$E$868,E71),0)))</f>
        <v>70568</v>
      </c>
      <c r="L71" s="171">
        <f>IF(C71="",SUMIFS($L72:$L$868,$A72:$A$868,A71,$E72:$E$868,""),IF(E71="",SUMIFS($L72:$L$868,$A72:$A$868,A71,$C72:$C$868,C71,$G72:$G$868,""),IF(G71="",SUMIFS($L72:$L$868,$A72:$A$868,A71,$C72:$C$868,C71,$E72:$E$868,E71),0)))</f>
        <v>71153</v>
      </c>
      <c r="M71" s="171">
        <f t="shared" si="15"/>
        <v>-585</v>
      </c>
      <c r="N71" s="172"/>
      <c r="O71" s="173"/>
      <c r="P71" s="174"/>
      <c r="Q71" s="171">
        <f>IF(C71="",SUMIFS($Q$3:$Q$868,$A$3:$A$868,A71,$C$3:$C$868,"&gt;0",$E$3:$E$868,""),IF(E71="",SUMIFS($Q$3:$Q$868,$A$3:$A$868,A71,$C$3:$C$868,C71,$E$3:$E$868,"&gt;0",$G$3:$G$868,""),IF(G71="",SUMIFS($Q$3:$Q$868,$A$3:$A$868,A71,$C$3:$C$868,C71,$E$3:$E$868,E71,$G$3:$G$868,"&gt;0"))))</f>
        <v>0</v>
      </c>
      <c r="R71" s="171"/>
    </row>
    <row r="72" spans="1:18" s="175" customFormat="1" ht="18" customHeight="1" x14ac:dyDescent="0.15">
      <c r="A72" s="24">
        <v>2</v>
      </c>
      <c r="B72" s="25" t="s">
        <v>5096</v>
      </c>
      <c r="C72" s="27">
        <v>1</v>
      </c>
      <c r="D72" s="26" t="s">
        <v>5097</v>
      </c>
      <c r="E72" s="27"/>
      <c r="F72" s="26"/>
      <c r="G72" s="27"/>
      <c r="H72" s="26"/>
      <c r="I72" s="27"/>
      <c r="J72" s="27"/>
      <c r="K72" s="23">
        <f>IF(C72="",SUMIFS($K73:$K$868,$A73:$A$868,A72,$E73:$E$868,""),IF(E72="",SUMIFS($K73:$K$868,$A73:$A$868,A72,$C73:$C$868,C72,$G73:$G$868,""),IF(G72="",SUMIFS($K73:$K$868,$A73:$A$868,A72,$C73:$C$868,C72,$E73:$E$868,E72),0)))</f>
        <v>11214</v>
      </c>
      <c r="L72" s="23">
        <f>IF(C72="",SUMIFS($L73:$L$868,$A73:$A$868,A72,$E73:$E$868,""),IF(E72="",SUMIFS($L73:$L$868,$A73:$A$868,A72,$C73:$C$868,C72,$G73:$G$868,""),IF(G72="",SUMIFS($L73:$L$868,$A73:$A$868,A72,$C73:$C$868,C72,$E73:$E$868,E72),0)))</f>
        <v>13995</v>
      </c>
      <c r="M72" s="23">
        <f t="shared" si="15"/>
        <v>-2781</v>
      </c>
      <c r="N72" s="28"/>
      <c r="O72" s="29"/>
      <c r="P72" s="30"/>
      <c r="Q72" s="23">
        <f>IF(C72="",SUMIFS($Q$3:$Q$868,$A$3:$A$868,A72,$C$3:$C$868,"&gt;0",$E$3:$E$868,""),IF(E72="",SUMIFS($Q$3:$Q$868,$A$3:$A$868,A72,$C$3:$C$868,C72,$E$3:$E$868,"&gt;0",$G$3:$G$868,""),IF(G72="",SUMIFS($Q$3:$Q$868,$A$3:$A$868,A72,$C$3:$C$868,C72,$E$3:$E$868,E72,$G$3:$G$868,"&gt;0"))))</f>
        <v>0</v>
      </c>
      <c r="R72" s="23"/>
    </row>
    <row r="73" spans="1:18" s="175" customFormat="1" ht="18" customHeight="1" x14ac:dyDescent="0.15">
      <c r="A73" s="24">
        <v>2</v>
      </c>
      <c r="B73" s="25" t="s">
        <v>5096</v>
      </c>
      <c r="C73" s="176">
        <v>1</v>
      </c>
      <c r="D73" s="25" t="s">
        <v>5097</v>
      </c>
      <c r="E73" s="35">
        <v>1</v>
      </c>
      <c r="F73" s="36" t="s">
        <v>5097</v>
      </c>
      <c r="G73" s="35"/>
      <c r="H73" s="36"/>
      <c r="I73" s="35"/>
      <c r="J73" s="35"/>
      <c r="K73" s="32">
        <f>IF(C73="",SUMIFS($K74:$K$868,$A74:$A$868,A73,$E74:$E$868,""),IF(E73="",SUMIFS($K74:$K$868,$A74:$A$868,A73,$C74:$C$868,C73,$G74:$G$868,""),IF(G73="",SUMIFS($K74:$K$868,$A74:$A$868,A73,$C74:$C$868,C73,$E74:$E$868,E73),0)))</f>
        <v>11214</v>
      </c>
      <c r="L73" s="32">
        <f>IF(C73="",SUMIFS($L74:$L$868,$A74:$A$868,A73,$E74:$E$868,""),IF(E73="",SUMIFS($L74:$L$868,$A74:$A$868,A73,$C74:$C$868,C73,$G74:$G$868,""),IF(G73="",SUMIFS($L74:$L$868,$A74:$A$868,A73,$C74:$C$868,C73,$E74:$E$868,E73),0)))</f>
        <v>13995</v>
      </c>
      <c r="M73" s="32">
        <f t="shared" si="15"/>
        <v>-2781</v>
      </c>
      <c r="N73" s="37"/>
      <c r="O73" s="38"/>
      <c r="P73" s="39"/>
      <c r="Q73" s="32">
        <f>IF(C73="",SUMIFS($Q$3:$Q$868,$A$3:$A$868,A73,$C$3:$C$868,"&gt;0",$E$3:$E$868,""),IF(E73="",SUMIFS($Q$3:$Q$868,$A$3:$A$868,A73,$C$3:$C$868,C73,$E$3:$E$868,"&gt;0",$G$3:$G$868,""),IF(G73="",SUMIFS($Q$3:$Q$868,$A$3:$A$868,A73,$C$3:$C$868,C73,$E$3:$E$868,E73,$G$3:$G$868,"&gt;0"))))</f>
        <v>0</v>
      </c>
      <c r="R73" s="32" t="s">
        <v>90</v>
      </c>
    </row>
    <row r="74" spans="1:18" s="175" customFormat="1" ht="18" customHeight="1" x14ac:dyDescent="0.15">
      <c r="A74" s="177">
        <v>2</v>
      </c>
      <c r="B74" s="43" t="s">
        <v>5096</v>
      </c>
      <c r="C74" s="44">
        <v>1</v>
      </c>
      <c r="D74" s="43" t="s">
        <v>5097</v>
      </c>
      <c r="E74" s="44">
        <v>1</v>
      </c>
      <c r="F74" s="43" t="s">
        <v>5097</v>
      </c>
      <c r="G74" s="45">
        <v>1</v>
      </c>
      <c r="H74" s="49" t="s">
        <v>5097</v>
      </c>
      <c r="I74" s="45"/>
      <c r="J74" s="45"/>
      <c r="K74" s="41"/>
      <c r="L74" s="41"/>
      <c r="M74" s="41"/>
      <c r="N74" s="45"/>
      <c r="O74" s="41"/>
      <c r="P74" s="46"/>
      <c r="Q74" s="41"/>
      <c r="R74" s="178" t="s">
        <v>90</v>
      </c>
    </row>
    <row r="75" spans="1:18" s="175" customFormat="1" ht="18" customHeight="1" x14ac:dyDescent="0.15">
      <c r="A75" s="177">
        <v>2</v>
      </c>
      <c r="B75" s="43" t="s">
        <v>5096</v>
      </c>
      <c r="C75" s="44">
        <v>1</v>
      </c>
      <c r="D75" s="43" t="s">
        <v>5097</v>
      </c>
      <c r="E75" s="44">
        <v>1</v>
      </c>
      <c r="F75" s="43" t="s">
        <v>5097</v>
      </c>
      <c r="G75" s="44">
        <v>1</v>
      </c>
      <c r="H75" s="43" t="s">
        <v>5097</v>
      </c>
      <c r="I75" s="45">
        <v>1</v>
      </c>
      <c r="J75" s="45" t="s">
        <v>5097</v>
      </c>
      <c r="K75" s="41">
        <v>11214</v>
      </c>
      <c r="L75" s="41">
        <v>13995</v>
      </c>
      <c r="M75" s="41">
        <f t="shared" ref="M75" si="16">K75-L75</f>
        <v>-2781</v>
      </c>
      <c r="N75" s="45" t="s">
        <v>5098</v>
      </c>
      <c r="O75" s="41">
        <v>11214000</v>
      </c>
      <c r="P75" s="46"/>
      <c r="Q75" s="41"/>
      <c r="R75" s="46" t="s">
        <v>90</v>
      </c>
    </row>
    <row r="76" spans="1:18" s="175" customFormat="1" ht="18" customHeight="1" x14ac:dyDescent="0.15">
      <c r="A76" s="177">
        <v>2</v>
      </c>
      <c r="B76" s="43" t="s">
        <v>5096</v>
      </c>
      <c r="C76" s="44">
        <v>1</v>
      </c>
      <c r="D76" s="43" t="s">
        <v>5097</v>
      </c>
      <c r="E76" s="44">
        <v>1</v>
      </c>
      <c r="F76" s="43" t="s">
        <v>5097</v>
      </c>
      <c r="G76" s="44">
        <v>1</v>
      </c>
      <c r="H76" s="43" t="s">
        <v>5097</v>
      </c>
      <c r="I76" s="44">
        <v>1</v>
      </c>
      <c r="J76" s="44" t="s">
        <v>5097</v>
      </c>
      <c r="K76" s="41"/>
      <c r="L76" s="41"/>
      <c r="M76" s="41"/>
      <c r="N76" s="45" t="s">
        <v>5099</v>
      </c>
      <c r="O76" s="41"/>
      <c r="P76" s="46"/>
      <c r="Q76" s="41"/>
      <c r="R76" s="46" t="s">
        <v>90</v>
      </c>
    </row>
    <row r="77" spans="1:18" s="175" customFormat="1" ht="18" customHeight="1" x14ac:dyDescent="0.15">
      <c r="A77" s="177">
        <v>2</v>
      </c>
      <c r="B77" s="43" t="s">
        <v>5096</v>
      </c>
      <c r="C77" s="44">
        <v>1</v>
      </c>
      <c r="D77" s="43" t="s">
        <v>5097</v>
      </c>
      <c r="E77" s="44">
        <v>1</v>
      </c>
      <c r="F77" s="43" t="s">
        <v>5097</v>
      </c>
      <c r="G77" s="44">
        <v>1</v>
      </c>
      <c r="H77" s="43" t="s">
        <v>5097</v>
      </c>
      <c r="I77" s="44">
        <v>1</v>
      </c>
      <c r="J77" s="44" t="s">
        <v>5097</v>
      </c>
      <c r="K77" s="41"/>
      <c r="L77" s="41"/>
      <c r="M77" s="41"/>
      <c r="N77" s="45" t="s">
        <v>5100</v>
      </c>
      <c r="O77" s="41"/>
      <c r="P77" s="46"/>
      <c r="Q77" s="41"/>
      <c r="R77" s="46" t="s">
        <v>90</v>
      </c>
    </row>
    <row r="78" spans="1:18" s="175" customFormat="1" ht="18" customHeight="1" x14ac:dyDescent="0.15">
      <c r="A78" s="24">
        <v>2</v>
      </c>
      <c r="B78" s="25" t="s">
        <v>5096</v>
      </c>
      <c r="C78" s="27">
        <v>2</v>
      </c>
      <c r="D78" s="26" t="s">
        <v>5101</v>
      </c>
      <c r="E78" s="27"/>
      <c r="F78" s="26"/>
      <c r="G78" s="27"/>
      <c r="H78" s="26"/>
      <c r="I78" s="27"/>
      <c r="J78" s="27"/>
      <c r="K78" s="23">
        <f>IF(C78="",SUMIFS($K79:$K$868,$A79:$A$868,A78,$E79:$E$868,""),IF(E78="",SUMIFS($K79:$K$868,$A79:$A$868,A78,$C79:$C$868,C78,$G79:$G$868,""),IF(G78="",SUMIFS($K79:$K$868,$A79:$A$868,A78,$C79:$C$868,C78,$E79:$E$868,E78),0)))</f>
        <v>40416</v>
      </c>
      <c r="L78" s="23">
        <f>IF(C78="",SUMIFS($L79:$L$868,$A79:$A$868,A78,$E79:$E$868,""),IF(E78="",SUMIFS($L79:$L$868,$A79:$A$868,A78,$C79:$C$868,C78,$G79:$G$868,""),IF(G78="",SUMIFS($L79:$L$868,$A79:$A$868,A78,$C79:$C$868,C78,$E79:$E$868,E78),0)))</f>
        <v>37700</v>
      </c>
      <c r="M78" s="23">
        <f t="shared" ref="M78:M79" si="17">K78-L78</f>
        <v>2716</v>
      </c>
      <c r="N78" s="28"/>
      <c r="O78" s="29"/>
      <c r="P78" s="30"/>
      <c r="Q78" s="23">
        <f>IF(C78="",SUMIFS($Q$3:$Q$868,$A$3:$A$868,A78,$C$3:$C$868,"&gt;0",$E$3:$E$868,""),IF(E78="",SUMIFS($Q$3:$Q$868,$A$3:$A$868,A78,$C$3:$C$868,C78,$E$3:$E$868,"&gt;0",$G$3:$G$868,""),IF(G78="",SUMIFS($Q$3:$Q$868,$A$3:$A$868,A78,$C$3:$C$868,C78,$E$3:$E$868,E78,$G$3:$G$868,"&gt;0"))))</f>
        <v>0</v>
      </c>
      <c r="R78" s="23"/>
    </row>
    <row r="79" spans="1:18" s="175" customFormat="1" ht="18" customHeight="1" x14ac:dyDescent="0.15">
      <c r="A79" s="24">
        <v>2</v>
      </c>
      <c r="B79" s="25" t="s">
        <v>5096</v>
      </c>
      <c r="C79" s="176">
        <v>2</v>
      </c>
      <c r="D79" s="25" t="s">
        <v>5101</v>
      </c>
      <c r="E79" s="35">
        <v>1</v>
      </c>
      <c r="F79" s="36" t="s">
        <v>5101</v>
      </c>
      <c r="G79" s="35"/>
      <c r="H79" s="36"/>
      <c r="I79" s="35"/>
      <c r="J79" s="35"/>
      <c r="K79" s="32">
        <f>IF(C79="",SUMIFS($K80:$K$868,$A80:$A$868,A79,$E80:$E$868,""),IF(E79="",SUMIFS($K80:$K$868,$A80:$A$868,A79,$C80:$C$868,C79,$G80:$G$868,""),IF(G79="",SUMIFS($K80:$K$868,$A80:$A$868,A79,$C80:$C$868,C79,$E80:$E$868,E79),0)))</f>
        <v>40416</v>
      </c>
      <c r="L79" s="32">
        <f>IF(C79="",SUMIFS($L80:$L$868,$A80:$A$868,A79,$E80:$E$868,""),IF(E79="",SUMIFS($L80:$L$868,$A80:$A$868,A79,$C80:$C$868,C79,$G80:$G$868,""),IF(G79="",SUMIFS($L80:$L$868,$A80:$A$868,A79,$C80:$C$868,C79,$E80:$E$868,E79),0)))</f>
        <v>37700</v>
      </c>
      <c r="M79" s="32">
        <f t="shared" si="17"/>
        <v>2716</v>
      </c>
      <c r="N79" s="37"/>
      <c r="O79" s="38"/>
      <c r="P79" s="39"/>
      <c r="Q79" s="32">
        <f>IF(C79="",SUMIFS($Q$3:$Q$868,$A$3:$A$868,A79,$C$3:$C$868,"&gt;0",$E$3:$E$868,""),IF(E79="",SUMIFS($Q$3:$Q$868,$A$3:$A$868,A79,$C$3:$C$868,C79,$E$3:$E$868,"&gt;0",$G$3:$G$868,""),IF(G79="",SUMIFS($Q$3:$Q$868,$A$3:$A$868,A79,$C$3:$C$868,C79,$E$3:$E$868,E79,$G$3:$G$868,"&gt;0"))))</f>
        <v>0</v>
      </c>
      <c r="R79" s="32" t="s">
        <v>90</v>
      </c>
    </row>
    <row r="80" spans="1:18" s="175" customFormat="1" ht="18" customHeight="1" x14ac:dyDescent="0.15">
      <c r="A80" s="177">
        <v>2</v>
      </c>
      <c r="B80" s="43" t="s">
        <v>5096</v>
      </c>
      <c r="C80" s="44">
        <v>2</v>
      </c>
      <c r="D80" s="43" t="s">
        <v>5101</v>
      </c>
      <c r="E80" s="44">
        <v>1</v>
      </c>
      <c r="F80" s="43" t="s">
        <v>5101</v>
      </c>
      <c r="G80" s="45">
        <v>1</v>
      </c>
      <c r="H80" s="49" t="s">
        <v>5101</v>
      </c>
      <c r="I80" s="45"/>
      <c r="J80" s="45"/>
      <c r="K80" s="41"/>
      <c r="L80" s="41"/>
      <c r="M80" s="41"/>
      <c r="N80" s="45"/>
      <c r="O80" s="41"/>
      <c r="P80" s="46"/>
      <c r="Q80" s="41"/>
      <c r="R80" s="178" t="s">
        <v>90</v>
      </c>
    </row>
    <row r="81" spans="1:18" s="175" customFormat="1" ht="18" customHeight="1" x14ac:dyDescent="0.15">
      <c r="A81" s="177">
        <v>2</v>
      </c>
      <c r="B81" s="43" t="s">
        <v>5096</v>
      </c>
      <c r="C81" s="44">
        <v>2</v>
      </c>
      <c r="D81" s="43" t="s">
        <v>5101</v>
      </c>
      <c r="E81" s="44">
        <v>1</v>
      </c>
      <c r="F81" s="43" t="s">
        <v>5101</v>
      </c>
      <c r="G81" s="44">
        <v>1</v>
      </c>
      <c r="H81" s="43" t="s">
        <v>5101</v>
      </c>
      <c r="I81" s="45">
        <v>1</v>
      </c>
      <c r="J81" s="45" t="s">
        <v>5101</v>
      </c>
      <c r="K81" s="41">
        <v>40416</v>
      </c>
      <c r="L81" s="41">
        <v>37700</v>
      </c>
      <c r="M81" s="41">
        <f t="shared" ref="M81" si="18">K81-L81</f>
        <v>2716</v>
      </c>
      <c r="N81" s="45" t="s">
        <v>5102</v>
      </c>
      <c r="O81" s="41">
        <v>40416000</v>
      </c>
      <c r="P81" s="46"/>
      <c r="Q81" s="41"/>
      <c r="R81" s="46" t="s">
        <v>90</v>
      </c>
    </row>
    <row r="82" spans="1:18" s="175" customFormat="1" ht="18" customHeight="1" x14ac:dyDescent="0.15">
      <c r="A82" s="177">
        <v>2</v>
      </c>
      <c r="B82" s="43" t="s">
        <v>5096</v>
      </c>
      <c r="C82" s="44">
        <v>2</v>
      </c>
      <c r="D82" s="43" t="s">
        <v>5101</v>
      </c>
      <c r="E82" s="44">
        <v>1</v>
      </c>
      <c r="F82" s="43" t="s">
        <v>5101</v>
      </c>
      <c r="G82" s="44">
        <v>1</v>
      </c>
      <c r="H82" s="43" t="s">
        <v>5101</v>
      </c>
      <c r="I82" s="44">
        <v>1</v>
      </c>
      <c r="J82" s="44" t="s">
        <v>5101</v>
      </c>
      <c r="K82" s="41"/>
      <c r="L82" s="41"/>
      <c r="M82" s="41"/>
      <c r="N82" s="45" t="s">
        <v>5103</v>
      </c>
      <c r="O82" s="41"/>
      <c r="P82" s="46"/>
      <c r="Q82" s="41"/>
      <c r="R82" s="46" t="s">
        <v>90</v>
      </c>
    </row>
    <row r="83" spans="1:18" s="175" customFormat="1" ht="18" customHeight="1" x14ac:dyDescent="0.15">
      <c r="A83" s="177">
        <v>2</v>
      </c>
      <c r="B83" s="43" t="s">
        <v>5096</v>
      </c>
      <c r="C83" s="44">
        <v>2</v>
      </c>
      <c r="D83" s="43" t="s">
        <v>5101</v>
      </c>
      <c r="E83" s="44">
        <v>1</v>
      </c>
      <c r="F83" s="43" t="s">
        <v>5101</v>
      </c>
      <c r="G83" s="44">
        <v>1</v>
      </c>
      <c r="H83" s="43" t="s">
        <v>5101</v>
      </c>
      <c r="I83" s="44">
        <v>1</v>
      </c>
      <c r="J83" s="44" t="s">
        <v>5101</v>
      </c>
      <c r="K83" s="41"/>
      <c r="L83" s="41"/>
      <c r="M83" s="41"/>
      <c r="N83" s="45" t="s">
        <v>5104</v>
      </c>
      <c r="O83" s="41"/>
      <c r="P83" s="46"/>
      <c r="Q83" s="41"/>
      <c r="R83" s="46" t="s">
        <v>90</v>
      </c>
    </row>
    <row r="84" spans="1:18" s="175" customFormat="1" ht="18" customHeight="1" x14ac:dyDescent="0.15">
      <c r="A84" s="24">
        <v>2</v>
      </c>
      <c r="B84" s="25" t="s">
        <v>5096</v>
      </c>
      <c r="C84" s="27">
        <v>4</v>
      </c>
      <c r="D84" s="26" t="s">
        <v>5105</v>
      </c>
      <c r="E84" s="27"/>
      <c r="F84" s="26"/>
      <c r="G84" s="27"/>
      <c r="H84" s="26"/>
      <c r="I84" s="27"/>
      <c r="J84" s="27"/>
      <c r="K84" s="23">
        <f>IF(C84="",SUMIFS($K85:$K$868,$A85:$A$868,A84,$E85:$E$868,""),IF(E84="",SUMIFS($K85:$K$868,$A85:$A$868,A84,$C85:$C$868,C84,$G85:$G$868,""),IF(G84="",SUMIFS($K85:$K$868,$A85:$A$868,A84,$C85:$C$868,C84,$E85:$E$868,E84),0)))</f>
        <v>18938</v>
      </c>
      <c r="L84" s="23">
        <f>IF(C84="",SUMIFS($L85:$L$868,$A85:$A$868,A84,$E85:$E$868,""),IF(E84="",SUMIFS($L85:$L$868,$A85:$A$868,A84,$C85:$C$868,C84,$G85:$G$868,""),IF(G84="",SUMIFS($L85:$L$868,$A85:$A$868,A84,$C85:$C$868,C84,$E85:$E$868,E84),0)))</f>
        <v>19458</v>
      </c>
      <c r="M84" s="23">
        <f t="shared" ref="M84:M85" si="19">K84-L84</f>
        <v>-520</v>
      </c>
      <c r="N84" s="28"/>
      <c r="O84" s="29"/>
      <c r="P84" s="30"/>
      <c r="Q84" s="23">
        <f>IF(C84="",SUMIFS($Q$3:$Q$868,$A$3:$A$868,A84,$C$3:$C$868,"&gt;0",$E$3:$E$868,""),IF(E84="",SUMIFS($Q$3:$Q$868,$A$3:$A$868,A84,$C$3:$C$868,C84,$E$3:$E$868,"&gt;0",$G$3:$G$868,""),IF(G84="",SUMIFS($Q$3:$Q$868,$A$3:$A$868,A84,$C$3:$C$868,C84,$E$3:$E$868,E84,$G$3:$G$868,"&gt;0"))))</f>
        <v>0</v>
      </c>
      <c r="R84" s="23"/>
    </row>
    <row r="85" spans="1:18" s="175" customFormat="1" ht="18" customHeight="1" x14ac:dyDescent="0.15">
      <c r="A85" s="24">
        <v>2</v>
      </c>
      <c r="B85" s="25" t="s">
        <v>5096</v>
      </c>
      <c r="C85" s="176">
        <v>4</v>
      </c>
      <c r="D85" s="25" t="s">
        <v>5105</v>
      </c>
      <c r="E85" s="35">
        <v>1</v>
      </c>
      <c r="F85" s="36" t="s">
        <v>5105</v>
      </c>
      <c r="G85" s="35"/>
      <c r="H85" s="36"/>
      <c r="I85" s="35"/>
      <c r="J85" s="35"/>
      <c r="K85" s="32">
        <f>IF(C85="",SUMIFS($K86:$K$868,$A86:$A$868,A85,$E86:$E$868,""),IF(E85="",SUMIFS($K86:$K$868,$A86:$A$868,A85,$C86:$C$868,C85,$G86:$G$868,""),IF(G85="",SUMIFS($K86:$K$868,$A86:$A$868,A85,$C86:$C$868,C85,$E86:$E$868,E85),0)))</f>
        <v>18938</v>
      </c>
      <c r="L85" s="32">
        <f>IF(C85="",SUMIFS($L86:$L$868,$A86:$A$868,A85,$E86:$E$868,""),IF(E85="",SUMIFS($L86:$L$868,$A86:$A$868,A85,$C86:$C$868,C85,$G86:$G$868,""),IF(G85="",SUMIFS($L86:$L$868,$A86:$A$868,A85,$C86:$C$868,C85,$E86:$E$868,E85),0)))</f>
        <v>19458</v>
      </c>
      <c r="M85" s="32">
        <f t="shared" si="19"/>
        <v>-520</v>
      </c>
      <c r="N85" s="37"/>
      <c r="O85" s="38"/>
      <c r="P85" s="39"/>
      <c r="Q85" s="32">
        <f>IF(C85="",SUMIFS($Q$3:$Q$868,$A$3:$A$868,A85,$C$3:$C$868,"&gt;0",$E$3:$E$868,""),IF(E85="",SUMIFS($Q$3:$Q$868,$A$3:$A$868,A85,$C$3:$C$868,C85,$E$3:$E$868,"&gt;0",$G$3:$G$868,""),IF(G85="",SUMIFS($Q$3:$Q$868,$A$3:$A$868,A85,$C$3:$C$868,C85,$E$3:$E$868,E85,$G$3:$G$868,"&gt;0"))))</f>
        <v>0</v>
      </c>
      <c r="R85" s="32" t="s">
        <v>90</v>
      </c>
    </row>
    <row r="86" spans="1:18" s="175" customFormat="1" ht="18" customHeight="1" x14ac:dyDescent="0.15">
      <c r="A86" s="177">
        <v>2</v>
      </c>
      <c r="B86" s="43" t="s">
        <v>5096</v>
      </c>
      <c r="C86" s="44">
        <v>4</v>
      </c>
      <c r="D86" s="43" t="s">
        <v>5105</v>
      </c>
      <c r="E86" s="44">
        <v>1</v>
      </c>
      <c r="F86" s="43" t="s">
        <v>5105</v>
      </c>
      <c r="G86" s="45">
        <v>1</v>
      </c>
      <c r="H86" s="49" t="s">
        <v>5105</v>
      </c>
      <c r="I86" s="45"/>
      <c r="J86" s="45"/>
      <c r="K86" s="41"/>
      <c r="L86" s="41"/>
      <c r="M86" s="41"/>
      <c r="N86" s="45"/>
      <c r="O86" s="41"/>
      <c r="P86" s="46"/>
      <c r="Q86" s="41"/>
      <c r="R86" s="178" t="s">
        <v>90</v>
      </c>
    </row>
    <row r="87" spans="1:18" s="175" customFormat="1" ht="18" customHeight="1" x14ac:dyDescent="0.15">
      <c r="A87" s="177">
        <v>2</v>
      </c>
      <c r="B87" s="43" t="s">
        <v>5096</v>
      </c>
      <c r="C87" s="44">
        <v>4</v>
      </c>
      <c r="D87" s="43" t="s">
        <v>5105</v>
      </c>
      <c r="E87" s="44">
        <v>1</v>
      </c>
      <c r="F87" s="43" t="s">
        <v>5105</v>
      </c>
      <c r="G87" s="44">
        <v>1</v>
      </c>
      <c r="H87" s="43" t="s">
        <v>5105</v>
      </c>
      <c r="I87" s="45">
        <v>1</v>
      </c>
      <c r="J87" s="45" t="s">
        <v>5105</v>
      </c>
      <c r="K87" s="41">
        <v>18938</v>
      </c>
      <c r="L87" s="41">
        <v>19458</v>
      </c>
      <c r="M87" s="41">
        <f t="shared" ref="M87" si="20">K87-L87</f>
        <v>-520</v>
      </c>
      <c r="N87" s="45" t="s">
        <v>5106</v>
      </c>
      <c r="O87" s="41">
        <v>18938000</v>
      </c>
      <c r="P87" s="46"/>
      <c r="Q87" s="41"/>
      <c r="R87" s="46" t="s">
        <v>90</v>
      </c>
    </row>
    <row r="88" spans="1:18" s="175" customFormat="1" ht="18" customHeight="1" x14ac:dyDescent="0.15">
      <c r="A88" s="177">
        <v>2</v>
      </c>
      <c r="B88" s="43" t="s">
        <v>5096</v>
      </c>
      <c r="C88" s="44">
        <v>4</v>
      </c>
      <c r="D88" s="43" t="s">
        <v>5105</v>
      </c>
      <c r="E88" s="44">
        <v>1</v>
      </c>
      <c r="F88" s="43" t="s">
        <v>5105</v>
      </c>
      <c r="G88" s="44">
        <v>1</v>
      </c>
      <c r="H88" s="43" t="s">
        <v>5105</v>
      </c>
      <c r="I88" s="44">
        <v>1</v>
      </c>
      <c r="J88" s="44" t="s">
        <v>5105</v>
      </c>
      <c r="K88" s="41"/>
      <c r="L88" s="41"/>
      <c r="M88" s="41"/>
      <c r="N88" s="45" t="s">
        <v>5107</v>
      </c>
      <c r="O88" s="41"/>
      <c r="P88" s="46"/>
      <c r="Q88" s="41"/>
      <c r="R88" s="46" t="s">
        <v>90</v>
      </c>
    </row>
    <row r="89" spans="1:18" s="175" customFormat="1" ht="18" customHeight="1" x14ac:dyDescent="0.15">
      <c r="A89" s="168">
        <v>3</v>
      </c>
      <c r="B89" s="169" t="s">
        <v>5108</v>
      </c>
      <c r="C89" s="170"/>
      <c r="D89" s="169"/>
      <c r="E89" s="170"/>
      <c r="F89" s="169"/>
      <c r="G89" s="170"/>
      <c r="H89" s="169"/>
      <c r="I89" s="170"/>
      <c r="J89" s="170"/>
      <c r="K89" s="171">
        <f>IF(C89="",SUMIFS($K90:$K$868,$A90:$A$868,A89,$E90:$E$868,""),IF(E89="",SUMIFS($K90:$K$868,$A90:$A$868,A89,$C90:$C$868,C89,$G90:$G$868,""),IF(G89="",SUMIFS($K90:$K$868,$A90:$A$868,A89,$C90:$C$868,C89,$E90:$E$868,E89),0)))</f>
        <v>278</v>
      </c>
      <c r="L89" s="171">
        <f>IF(C89="",SUMIFS($L90:$L$868,$A90:$A$868,A89,$E90:$E$868,""),IF(E89="",SUMIFS($L90:$L$868,$A90:$A$868,A89,$C90:$C$868,C89,$G90:$G$868,""),IF(G89="",SUMIFS($L90:$L$868,$A90:$A$868,A89,$C90:$C$868,C89,$E90:$E$868,E89),0)))</f>
        <v>367</v>
      </c>
      <c r="M89" s="171">
        <f t="shared" ref="M89:M91" si="21">K89-L89</f>
        <v>-89</v>
      </c>
      <c r="N89" s="172"/>
      <c r="O89" s="173"/>
      <c r="P89" s="174"/>
      <c r="Q89" s="171">
        <f>IF(C89="",SUMIFS($Q$3:$Q$868,$A$3:$A$868,A89,$C$3:$C$868,"&gt;0",$E$3:$E$868,""),IF(E89="",SUMIFS($Q$3:$Q$868,$A$3:$A$868,A89,$C$3:$C$868,C89,$E$3:$E$868,"&gt;0",$G$3:$G$868,""),IF(G89="",SUMIFS($Q$3:$Q$868,$A$3:$A$868,A89,$C$3:$C$868,C89,$E$3:$E$868,E89,$G$3:$G$868,"&gt;0"))))</f>
        <v>0</v>
      </c>
      <c r="R89" s="171"/>
    </row>
    <row r="90" spans="1:18" s="175" customFormat="1" ht="18" customHeight="1" x14ac:dyDescent="0.15">
      <c r="A90" s="24">
        <v>3</v>
      </c>
      <c r="B90" s="25" t="s">
        <v>5108</v>
      </c>
      <c r="C90" s="27">
        <v>1</v>
      </c>
      <c r="D90" s="26" t="s">
        <v>5108</v>
      </c>
      <c r="E90" s="27"/>
      <c r="F90" s="26"/>
      <c r="G90" s="27"/>
      <c r="H90" s="26"/>
      <c r="I90" s="27"/>
      <c r="J90" s="27"/>
      <c r="K90" s="23">
        <f>IF(C90="",SUMIFS($K91:$K$868,$A91:$A$868,A90,$E91:$E$868,""),IF(E90="",SUMIFS($K91:$K$868,$A91:$A$868,A90,$C91:$C$868,C90,$G91:$G$868,""),IF(G90="",SUMIFS($K91:$K$868,$A91:$A$868,A90,$C91:$C$868,C90,$E91:$E$868,E90),0)))</f>
        <v>278</v>
      </c>
      <c r="L90" s="23">
        <f>IF(C90="",SUMIFS($L91:$L$868,$A91:$A$868,A90,$E91:$E$868,""),IF(E90="",SUMIFS($L91:$L$868,$A91:$A$868,A90,$C91:$C$868,C90,$G91:$G$868,""),IF(G90="",SUMIFS($L91:$L$868,$A91:$A$868,A90,$C91:$C$868,C90,$E91:$E$868,E90),0)))</f>
        <v>367</v>
      </c>
      <c r="M90" s="23">
        <f t="shared" si="21"/>
        <v>-89</v>
      </c>
      <c r="N90" s="28"/>
      <c r="O90" s="29"/>
      <c r="P90" s="30"/>
      <c r="Q90" s="23">
        <f>IF(C90="",SUMIFS($Q$3:$Q$868,$A$3:$A$868,A90,$C$3:$C$868,"&gt;0",$E$3:$E$868,""),IF(E90="",SUMIFS($Q$3:$Q$868,$A$3:$A$868,A90,$C$3:$C$868,C90,$E$3:$E$868,"&gt;0",$G$3:$G$868,""),IF(G90="",SUMIFS($Q$3:$Q$868,$A$3:$A$868,A90,$C$3:$C$868,C90,$E$3:$E$868,E90,$G$3:$G$868,"&gt;0"))))</f>
        <v>0</v>
      </c>
      <c r="R90" s="23"/>
    </row>
    <row r="91" spans="1:18" s="175" customFormat="1" ht="18" customHeight="1" x14ac:dyDescent="0.15">
      <c r="A91" s="24">
        <v>3</v>
      </c>
      <c r="B91" s="25" t="s">
        <v>5108</v>
      </c>
      <c r="C91" s="176">
        <v>1</v>
      </c>
      <c r="D91" s="25" t="s">
        <v>5108</v>
      </c>
      <c r="E91" s="35">
        <v>1</v>
      </c>
      <c r="F91" s="36" t="s">
        <v>5108</v>
      </c>
      <c r="G91" s="35"/>
      <c r="H91" s="36"/>
      <c r="I91" s="35"/>
      <c r="J91" s="35"/>
      <c r="K91" s="32">
        <f>IF(C91="",SUMIFS($K92:$K$868,$A92:$A$868,A91,$E92:$E$868,""),IF(E91="",SUMIFS($K92:$K$868,$A92:$A$868,A91,$C92:$C$868,C91,$G92:$G$868,""),IF(G91="",SUMIFS($K92:$K$868,$A92:$A$868,A91,$C92:$C$868,C91,$E92:$E$868,E91),0)))</f>
        <v>278</v>
      </c>
      <c r="L91" s="32">
        <f>IF(C91="",SUMIFS($L92:$L$868,$A92:$A$868,A91,$E92:$E$868,""),IF(E91="",SUMIFS($L92:$L$868,$A92:$A$868,A91,$C92:$C$868,C91,$G92:$G$868,""),IF(G91="",SUMIFS($L92:$L$868,$A92:$A$868,A91,$C92:$C$868,C91,$E92:$E$868,E91),0)))</f>
        <v>367</v>
      </c>
      <c r="M91" s="32">
        <f t="shared" si="21"/>
        <v>-89</v>
      </c>
      <c r="N91" s="37"/>
      <c r="O91" s="38"/>
      <c r="P91" s="39"/>
      <c r="Q91" s="32">
        <f>IF(C91="",SUMIFS($Q$3:$Q$868,$A$3:$A$868,A91,$C$3:$C$868,"&gt;0",$E$3:$E$868,""),IF(E91="",SUMIFS($Q$3:$Q$868,$A$3:$A$868,A91,$C$3:$C$868,C91,$E$3:$E$868,"&gt;0",$G$3:$G$868,""),IF(G91="",SUMIFS($Q$3:$Q$868,$A$3:$A$868,A91,$C$3:$C$868,C91,$E$3:$E$868,E91,$G$3:$G$868,"&gt;0"))))</f>
        <v>0</v>
      </c>
      <c r="R91" s="32" t="s">
        <v>90</v>
      </c>
    </row>
    <row r="92" spans="1:18" s="175" customFormat="1" ht="18" customHeight="1" x14ac:dyDescent="0.15">
      <c r="A92" s="177">
        <v>3</v>
      </c>
      <c r="B92" s="43" t="s">
        <v>5108</v>
      </c>
      <c r="C92" s="44">
        <v>1</v>
      </c>
      <c r="D92" s="43" t="s">
        <v>5108</v>
      </c>
      <c r="E92" s="44">
        <v>1</v>
      </c>
      <c r="F92" s="43" t="s">
        <v>5108</v>
      </c>
      <c r="G92" s="45">
        <v>1</v>
      </c>
      <c r="H92" s="49" t="s">
        <v>5108</v>
      </c>
      <c r="I92" s="45"/>
      <c r="J92" s="45"/>
      <c r="K92" s="41"/>
      <c r="L92" s="41"/>
      <c r="M92" s="41"/>
      <c r="N92" s="45"/>
      <c r="O92" s="41"/>
      <c r="P92" s="46"/>
      <c r="Q92" s="41"/>
      <c r="R92" s="178" t="s">
        <v>90</v>
      </c>
    </row>
    <row r="93" spans="1:18" s="175" customFormat="1" ht="18" customHeight="1" x14ac:dyDescent="0.15">
      <c r="A93" s="177">
        <v>3</v>
      </c>
      <c r="B93" s="43" t="s">
        <v>5108</v>
      </c>
      <c r="C93" s="44">
        <v>1</v>
      </c>
      <c r="D93" s="43" t="s">
        <v>5108</v>
      </c>
      <c r="E93" s="44">
        <v>1</v>
      </c>
      <c r="F93" s="43" t="s">
        <v>5108</v>
      </c>
      <c r="G93" s="44">
        <v>1</v>
      </c>
      <c r="H93" s="43" t="s">
        <v>5108</v>
      </c>
      <c r="I93" s="45">
        <v>1</v>
      </c>
      <c r="J93" s="45" t="s">
        <v>5108</v>
      </c>
      <c r="K93" s="41">
        <v>278</v>
      </c>
      <c r="L93" s="41">
        <v>367</v>
      </c>
      <c r="M93" s="41">
        <f t="shared" ref="M93" si="22">K93-L93</f>
        <v>-89</v>
      </c>
      <c r="N93" s="45" t="s">
        <v>5109</v>
      </c>
      <c r="O93" s="41">
        <v>278000</v>
      </c>
      <c r="P93" s="46"/>
      <c r="Q93" s="41"/>
      <c r="R93" s="46" t="s">
        <v>90</v>
      </c>
    </row>
    <row r="94" spans="1:18" s="175" customFormat="1" ht="18" customHeight="1" x14ac:dyDescent="0.15">
      <c r="A94" s="177">
        <v>3</v>
      </c>
      <c r="B94" s="43" t="s">
        <v>5108</v>
      </c>
      <c r="C94" s="44">
        <v>1</v>
      </c>
      <c r="D94" s="43" t="s">
        <v>5108</v>
      </c>
      <c r="E94" s="44">
        <v>1</v>
      </c>
      <c r="F94" s="43" t="s">
        <v>5108</v>
      </c>
      <c r="G94" s="44">
        <v>1</v>
      </c>
      <c r="H94" s="43" t="s">
        <v>5108</v>
      </c>
      <c r="I94" s="44">
        <v>1</v>
      </c>
      <c r="J94" s="44" t="s">
        <v>5108</v>
      </c>
      <c r="K94" s="41"/>
      <c r="L94" s="41"/>
      <c r="M94" s="41"/>
      <c r="N94" s="45" t="s">
        <v>5110</v>
      </c>
      <c r="O94" s="41"/>
      <c r="P94" s="46"/>
      <c r="Q94" s="41"/>
      <c r="R94" s="46" t="s">
        <v>90</v>
      </c>
    </row>
    <row r="95" spans="1:18" s="175" customFormat="1" ht="18" customHeight="1" x14ac:dyDescent="0.15">
      <c r="A95" s="177">
        <v>3</v>
      </c>
      <c r="B95" s="43" t="s">
        <v>5108</v>
      </c>
      <c r="C95" s="44">
        <v>1</v>
      </c>
      <c r="D95" s="43" t="s">
        <v>5108</v>
      </c>
      <c r="E95" s="44">
        <v>1</v>
      </c>
      <c r="F95" s="43" t="s">
        <v>5108</v>
      </c>
      <c r="G95" s="44">
        <v>1</v>
      </c>
      <c r="H95" s="43" t="s">
        <v>5108</v>
      </c>
      <c r="I95" s="44">
        <v>1</v>
      </c>
      <c r="J95" s="44" t="s">
        <v>5108</v>
      </c>
      <c r="K95" s="41"/>
      <c r="L95" s="41"/>
      <c r="M95" s="41"/>
      <c r="N95" s="45" t="s">
        <v>5111</v>
      </c>
      <c r="O95" s="41"/>
      <c r="P95" s="46"/>
      <c r="Q95" s="41"/>
      <c r="R95" s="46" t="s">
        <v>90</v>
      </c>
    </row>
    <row r="96" spans="1:18" s="175" customFormat="1" ht="18" customHeight="1" x14ac:dyDescent="0.15">
      <c r="A96" s="168">
        <v>4</v>
      </c>
      <c r="B96" s="169" t="s">
        <v>5112</v>
      </c>
      <c r="C96" s="170"/>
      <c r="D96" s="169"/>
      <c r="E96" s="170"/>
      <c r="F96" s="169"/>
      <c r="G96" s="170"/>
      <c r="H96" s="169"/>
      <c r="I96" s="170"/>
      <c r="J96" s="170"/>
      <c r="K96" s="171">
        <f>IF(C96="",SUMIFS($K97:$K$868,$A97:$A$868,A96,$E97:$E$868,""),IF(E96="",SUMIFS($K97:$K$868,$A97:$A$868,A96,$C97:$C$868,C96,$G97:$G$868,""),IF(G96="",SUMIFS($K97:$K$868,$A97:$A$868,A96,$C97:$C$868,C96,$E97:$E$868,E96),0)))</f>
        <v>1751</v>
      </c>
      <c r="L96" s="171">
        <f>IF(C96="",SUMIFS($L97:$L$868,$A97:$A$868,A96,$E97:$E$868,""),IF(E96="",SUMIFS($L97:$L$868,$A97:$A$868,A96,$C97:$C$868,C96,$G97:$G$868,""),IF(G96="",SUMIFS($L97:$L$868,$A97:$A$868,A96,$C97:$C$868,C96,$E97:$E$868,E96),0)))</f>
        <v>1804</v>
      </c>
      <c r="M96" s="171">
        <f t="shared" ref="M96:M98" si="23">K96-L96</f>
        <v>-53</v>
      </c>
      <c r="N96" s="172"/>
      <c r="O96" s="173"/>
      <c r="P96" s="174"/>
      <c r="Q96" s="171">
        <f>IF(C96="",SUMIFS($Q$3:$Q$868,$A$3:$A$868,A96,$C$3:$C$868,"&gt;0",$E$3:$E$868,""),IF(E96="",SUMIFS($Q$3:$Q$868,$A$3:$A$868,A96,$C$3:$C$868,C96,$E$3:$E$868,"&gt;0",$G$3:$G$868,""),IF(G96="",SUMIFS($Q$3:$Q$868,$A$3:$A$868,A96,$C$3:$C$868,C96,$E$3:$E$868,E96,$G$3:$G$868,"&gt;0"))))</f>
        <v>0</v>
      </c>
      <c r="R96" s="171"/>
    </row>
    <row r="97" spans="1:18" s="175" customFormat="1" ht="18" customHeight="1" x14ac:dyDescent="0.15">
      <c r="A97" s="24">
        <v>4</v>
      </c>
      <c r="B97" s="25" t="s">
        <v>5112</v>
      </c>
      <c r="C97" s="27">
        <v>1</v>
      </c>
      <c r="D97" s="26" t="s">
        <v>5112</v>
      </c>
      <c r="E97" s="27"/>
      <c r="F97" s="26"/>
      <c r="G97" s="27"/>
      <c r="H97" s="26"/>
      <c r="I97" s="27"/>
      <c r="J97" s="27"/>
      <c r="K97" s="23">
        <f>IF(C97="",SUMIFS($K98:$K$868,$A98:$A$868,A97,$E98:$E$868,""),IF(E97="",SUMIFS($K98:$K$868,$A98:$A$868,A97,$C98:$C$868,C97,$G98:$G$868,""),IF(G97="",SUMIFS($K98:$K$868,$A98:$A$868,A97,$C98:$C$868,C97,$E98:$E$868,E97),0)))</f>
        <v>1751</v>
      </c>
      <c r="L97" s="23">
        <f>IF(C97="",SUMIFS($L98:$L$868,$A98:$A$868,A97,$E98:$E$868,""),IF(E97="",SUMIFS($L98:$L$868,$A98:$A$868,A97,$C98:$C$868,C97,$G98:$G$868,""),IF(G97="",SUMIFS($L98:$L$868,$A98:$A$868,A97,$C98:$C$868,C97,$E98:$E$868,E97),0)))</f>
        <v>1804</v>
      </c>
      <c r="M97" s="23">
        <f t="shared" si="23"/>
        <v>-53</v>
      </c>
      <c r="N97" s="28"/>
      <c r="O97" s="29"/>
      <c r="P97" s="30"/>
      <c r="Q97" s="23">
        <f>IF(C97="",SUMIFS($Q$3:$Q$868,$A$3:$A$868,A97,$C$3:$C$868,"&gt;0",$E$3:$E$868,""),IF(E97="",SUMIFS($Q$3:$Q$868,$A$3:$A$868,A97,$C$3:$C$868,C97,$E$3:$E$868,"&gt;0",$G$3:$G$868,""),IF(G97="",SUMIFS($Q$3:$Q$868,$A$3:$A$868,A97,$C$3:$C$868,C97,$E$3:$E$868,E97,$G$3:$G$868,"&gt;0"))))</f>
        <v>0</v>
      </c>
      <c r="R97" s="23"/>
    </row>
    <row r="98" spans="1:18" s="175" customFormat="1" ht="18" customHeight="1" x14ac:dyDescent="0.15">
      <c r="A98" s="24">
        <v>4</v>
      </c>
      <c r="B98" s="25" t="s">
        <v>5112</v>
      </c>
      <c r="C98" s="176">
        <v>1</v>
      </c>
      <c r="D98" s="25" t="s">
        <v>5112</v>
      </c>
      <c r="E98" s="35">
        <v>1</v>
      </c>
      <c r="F98" s="36" t="s">
        <v>5112</v>
      </c>
      <c r="G98" s="35"/>
      <c r="H98" s="36"/>
      <c r="I98" s="35"/>
      <c r="J98" s="35"/>
      <c r="K98" s="32">
        <f>IF(C98="",SUMIFS($K99:$K$868,$A99:$A$868,A98,$E99:$E$868,""),IF(E98="",SUMIFS($K99:$K$868,$A99:$A$868,A98,$C99:$C$868,C98,$G99:$G$868,""),IF(G98="",SUMIFS($K99:$K$868,$A99:$A$868,A98,$C99:$C$868,C98,$E99:$E$868,E98),0)))</f>
        <v>1751</v>
      </c>
      <c r="L98" s="32">
        <f>IF(C98="",SUMIFS($L99:$L$868,$A99:$A$868,A98,$E99:$E$868,""),IF(E98="",SUMIFS($L99:$L$868,$A99:$A$868,A98,$C99:$C$868,C98,$G99:$G$868,""),IF(G98="",SUMIFS($L99:$L$868,$A99:$A$868,A98,$C99:$C$868,C98,$E99:$E$868,E98),0)))</f>
        <v>1804</v>
      </c>
      <c r="M98" s="32">
        <f t="shared" si="23"/>
        <v>-53</v>
      </c>
      <c r="N98" s="37"/>
      <c r="O98" s="38"/>
      <c r="P98" s="39"/>
      <c r="Q98" s="32">
        <f>IF(C98="",SUMIFS($Q$3:$Q$868,$A$3:$A$868,A98,$C$3:$C$868,"&gt;0",$E$3:$E$868,""),IF(E98="",SUMIFS($Q$3:$Q$868,$A$3:$A$868,A98,$C$3:$C$868,C98,$E$3:$E$868,"&gt;0",$G$3:$G$868,""),IF(G98="",SUMIFS($Q$3:$Q$868,$A$3:$A$868,A98,$C$3:$C$868,C98,$E$3:$E$868,E98,$G$3:$G$868,"&gt;0"))))</f>
        <v>0</v>
      </c>
      <c r="R98" s="32" t="s">
        <v>90</v>
      </c>
    </row>
    <row r="99" spans="1:18" s="175" customFormat="1" ht="18" customHeight="1" x14ac:dyDescent="0.15">
      <c r="A99" s="177">
        <v>4</v>
      </c>
      <c r="B99" s="43" t="s">
        <v>5112</v>
      </c>
      <c r="C99" s="44">
        <v>1</v>
      </c>
      <c r="D99" s="43" t="s">
        <v>5112</v>
      </c>
      <c r="E99" s="44">
        <v>1</v>
      </c>
      <c r="F99" s="43" t="s">
        <v>5112</v>
      </c>
      <c r="G99" s="45">
        <v>1</v>
      </c>
      <c r="H99" s="49" t="s">
        <v>5112</v>
      </c>
      <c r="I99" s="45"/>
      <c r="J99" s="45"/>
      <c r="K99" s="41"/>
      <c r="L99" s="41"/>
      <c r="M99" s="41"/>
      <c r="N99" s="45"/>
      <c r="O99" s="41"/>
      <c r="P99" s="46"/>
      <c r="Q99" s="41"/>
      <c r="R99" s="178" t="s">
        <v>90</v>
      </c>
    </row>
    <row r="100" spans="1:18" s="175" customFormat="1" ht="18" customHeight="1" x14ac:dyDescent="0.15">
      <c r="A100" s="177">
        <v>4</v>
      </c>
      <c r="B100" s="43" t="s">
        <v>5112</v>
      </c>
      <c r="C100" s="44">
        <v>1</v>
      </c>
      <c r="D100" s="43" t="s">
        <v>5112</v>
      </c>
      <c r="E100" s="44">
        <v>1</v>
      </c>
      <c r="F100" s="43" t="s">
        <v>5112</v>
      </c>
      <c r="G100" s="44">
        <v>1</v>
      </c>
      <c r="H100" s="43" t="s">
        <v>5112</v>
      </c>
      <c r="I100" s="45">
        <v>1</v>
      </c>
      <c r="J100" s="45" t="s">
        <v>5112</v>
      </c>
      <c r="K100" s="41">
        <v>1751</v>
      </c>
      <c r="L100" s="41">
        <v>1804</v>
      </c>
      <c r="M100" s="41">
        <f t="shared" ref="M100" si="24">K100-L100</f>
        <v>-53</v>
      </c>
      <c r="N100" s="45" t="s">
        <v>5113</v>
      </c>
      <c r="O100" s="41">
        <v>1751000</v>
      </c>
      <c r="P100" s="46"/>
      <c r="Q100" s="41"/>
      <c r="R100" s="46" t="s">
        <v>90</v>
      </c>
    </row>
    <row r="101" spans="1:18" s="175" customFormat="1" ht="18" customHeight="1" x14ac:dyDescent="0.15">
      <c r="A101" s="177">
        <v>4</v>
      </c>
      <c r="B101" s="43" t="s">
        <v>5112</v>
      </c>
      <c r="C101" s="44">
        <v>1</v>
      </c>
      <c r="D101" s="43" t="s">
        <v>5112</v>
      </c>
      <c r="E101" s="44">
        <v>1</v>
      </c>
      <c r="F101" s="43" t="s">
        <v>5112</v>
      </c>
      <c r="G101" s="44">
        <v>1</v>
      </c>
      <c r="H101" s="43" t="s">
        <v>5112</v>
      </c>
      <c r="I101" s="44">
        <v>1</v>
      </c>
      <c r="J101" s="44" t="s">
        <v>5112</v>
      </c>
      <c r="K101" s="41"/>
      <c r="L101" s="41"/>
      <c r="M101" s="41"/>
      <c r="N101" s="45" t="s">
        <v>5114</v>
      </c>
      <c r="O101" s="41"/>
      <c r="P101" s="46"/>
      <c r="Q101" s="41"/>
      <c r="R101" s="46" t="s">
        <v>90</v>
      </c>
    </row>
    <row r="102" spans="1:18" s="175" customFormat="1" ht="18" customHeight="1" x14ac:dyDescent="0.15">
      <c r="A102" s="168">
        <v>5</v>
      </c>
      <c r="B102" s="169" t="s">
        <v>5115</v>
      </c>
      <c r="C102" s="170"/>
      <c r="D102" s="169"/>
      <c r="E102" s="170"/>
      <c r="F102" s="169"/>
      <c r="G102" s="170"/>
      <c r="H102" s="169"/>
      <c r="I102" s="170"/>
      <c r="J102" s="170"/>
      <c r="K102" s="171">
        <f>IF(C102="",SUMIFS($K103:$K$868,$A103:$A$868,A102,$E103:$E$868,""),IF(E102="",SUMIFS($K103:$K$868,$A103:$A$868,A102,$C103:$C$868,C102,$G103:$G$868,""),IF(G102="",SUMIFS($K103:$K$868,$A103:$A$868,A102,$C103:$C$868,C102,$E103:$E$868,E102),0)))</f>
        <v>1985</v>
      </c>
      <c r="L102" s="171">
        <f>IF(C102="",SUMIFS($L103:$L$868,$A103:$A$868,A102,$E103:$E$868,""),IF(E102="",SUMIFS($L103:$L$868,$A103:$A$868,A102,$C103:$C$868,C102,$G103:$G$868,""),IF(G102="",SUMIFS($L103:$L$868,$A103:$A$868,A102,$C103:$C$868,C102,$E103:$E$868,E102),0)))</f>
        <v>1100</v>
      </c>
      <c r="M102" s="171">
        <f t="shared" ref="M102:M104" si="25">K102-L102</f>
        <v>885</v>
      </c>
      <c r="N102" s="172"/>
      <c r="O102" s="173"/>
      <c r="P102" s="174"/>
      <c r="Q102" s="171">
        <f>IF(C102="",SUMIFS($Q$3:$Q$868,$A$3:$A$868,A102,$C$3:$C$868,"&gt;0",$E$3:$E$868,""),IF(E102="",SUMIFS($Q$3:$Q$868,$A$3:$A$868,A102,$C$3:$C$868,C102,$E$3:$E$868,"&gt;0",$G$3:$G$868,""),IF(G102="",SUMIFS($Q$3:$Q$868,$A$3:$A$868,A102,$C$3:$C$868,C102,$E$3:$E$868,E102,$G$3:$G$868,"&gt;0"))))</f>
        <v>0</v>
      </c>
      <c r="R102" s="171"/>
    </row>
    <row r="103" spans="1:18" s="175" customFormat="1" ht="18" customHeight="1" x14ac:dyDescent="0.15">
      <c r="A103" s="24">
        <v>5</v>
      </c>
      <c r="B103" s="25" t="s">
        <v>5115</v>
      </c>
      <c r="C103" s="27">
        <v>1</v>
      </c>
      <c r="D103" s="26" t="s">
        <v>5115</v>
      </c>
      <c r="E103" s="27"/>
      <c r="F103" s="26"/>
      <c r="G103" s="27"/>
      <c r="H103" s="26"/>
      <c r="I103" s="27"/>
      <c r="J103" s="27"/>
      <c r="K103" s="23">
        <f>IF(C103="",SUMIFS($K104:$K$868,$A104:$A$868,A103,$E104:$E$868,""),IF(E103="",SUMIFS($K104:$K$868,$A104:$A$868,A103,$C104:$C$868,C103,$G104:$G$868,""),IF(G103="",SUMIFS($K104:$K$868,$A104:$A$868,A103,$C104:$C$868,C103,$E104:$E$868,E103),0)))</f>
        <v>1985</v>
      </c>
      <c r="L103" s="23">
        <f>IF(C103="",SUMIFS($L104:$L$868,$A104:$A$868,A103,$E104:$E$868,""),IF(E103="",SUMIFS($L104:$L$868,$A104:$A$868,A103,$C104:$C$868,C103,$G104:$G$868,""),IF(G103="",SUMIFS($L104:$L$868,$A104:$A$868,A103,$C104:$C$868,C103,$E104:$E$868,E103),0)))</f>
        <v>1100</v>
      </c>
      <c r="M103" s="23">
        <f t="shared" si="25"/>
        <v>885</v>
      </c>
      <c r="N103" s="28"/>
      <c r="O103" s="29"/>
      <c r="P103" s="30"/>
      <c r="Q103" s="23">
        <f>IF(C103="",SUMIFS($Q$3:$Q$868,$A$3:$A$868,A103,$C$3:$C$868,"&gt;0",$E$3:$E$868,""),IF(E103="",SUMIFS($Q$3:$Q$868,$A$3:$A$868,A103,$C$3:$C$868,C103,$E$3:$E$868,"&gt;0",$G$3:$G$868,""),IF(G103="",SUMIFS($Q$3:$Q$868,$A$3:$A$868,A103,$C$3:$C$868,C103,$E$3:$E$868,E103,$G$3:$G$868,"&gt;0"))))</f>
        <v>0</v>
      </c>
      <c r="R103" s="23"/>
    </row>
    <row r="104" spans="1:18" s="175" customFormat="1" ht="18" customHeight="1" x14ac:dyDescent="0.15">
      <c r="A104" s="24">
        <v>5</v>
      </c>
      <c r="B104" s="25" t="s">
        <v>5115</v>
      </c>
      <c r="C104" s="176">
        <v>1</v>
      </c>
      <c r="D104" s="25" t="s">
        <v>5115</v>
      </c>
      <c r="E104" s="35">
        <v>1</v>
      </c>
      <c r="F104" s="36" t="s">
        <v>5115</v>
      </c>
      <c r="G104" s="35"/>
      <c r="H104" s="36"/>
      <c r="I104" s="35"/>
      <c r="J104" s="35"/>
      <c r="K104" s="32">
        <f>IF(C104="",SUMIFS($K105:$K$868,$A105:$A$868,A104,$E105:$E$868,""),IF(E104="",SUMIFS($K105:$K$868,$A105:$A$868,A104,$C105:$C$868,C104,$G105:$G$868,""),IF(G104="",SUMIFS($K105:$K$868,$A105:$A$868,A104,$C105:$C$868,C104,$E105:$E$868,E104),0)))</f>
        <v>1985</v>
      </c>
      <c r="L104" s="32">
        <f>IF(C104="",SUMIFS($L105:$L$868,$A105:$A$868,A104,$E105:$E$868,""),IF(E104="",SUMIFS($L105:$L$868,$A105:$A$868,A104,$C105:$C$868,C104,$G105:$G$868,""),IF(G104="",SUMIFS($L105:$L$868,$A105:$A$868,A104,$C105:$C$868,C104,$E105:$E$868,E104),0)))</f>
        <v>1100</v>
      </c>
      <c r="M104" s="32">
        <f t="shared" si="25"/>
        <v>885</v>
      </c>
      <c r="N104" s="37"/>
      <c r="O104" s="38"/>
      <c r="P104" s="39"/>
      <c r="Q104" s="32">
        <f>IF(C104="",SUMIFS($Q$3:$Q$868,$A$3:$A$868,A104,$C$3:$C$868,"&gt;0",$E$3:$E$868,""),IF(E104="",SUMIFS($Q$3:$Q$868,$A$3:$A$868,A104,$C$3:$C$868,C104,$E$3:$E$868,"&gt;0",$G$3:$G$868,""),IF(G104="",SUMIFS($Q$3:$Q$868,$A$3:$A$868,A104,$C$3:$C$868,C104,$E$3:$E$868,E104,$G$3:$G$868,"&gt;0"))))</f>
        <v>0</v>
      </c>
      <c r="R104" s="32" t="s">
        <v>90</v>
      </c>
    </row>
    <row r="105" spans="1:18" s="175" customFormat="1" ht="18" customHeight="1" x14ac:dyDescent="0.15">
      <c r="A105" s="177">
        <v>5</v>
      </c>
      <c r="B105" s="43" t="s">
        <v>5115</v>
      </c>
      <c r="C105" s="44">
        <v>1</v>
      </c>
      <c r="D105" s="43" t="s">
        <v>5115</v>
      </c>
      <c r="E105" s="44">
        <v>1</v>
      </c>
      <c r="F105" s="43" t="s">
        <v>5115</v>
      </c>
      <c r="G105" s="45">
        <v>1</v>
      </c>
      <c r="H105" s="49" t="s">
        <v>5115</v>
      </c>
      <c r="I105" s="45"/>
      <c r="J105" s="45"/>
      <c r="K105" s="41"/>
      <c r="L105" s="41"/>
      <c r="M105" s="41"/>
      <c r="N105" s="45"/>
      <c r="O105" s="41"/>
      <c r="P105" s="46"/>
      <c r="Q105" s="41"/>
      <c r="R105" s="178" t="s">
        <v>90</v>
      </c>
    </row>
    <row r="106" spans="1:18" s="175" customFormat="1" ht="18" customHeight="1" x14ac:dyDescent="0.15">
      <c r="A106" s="177">
        <v>5</v>
      </c>
      <c r="B106" s="43" t="s">
        <v>5115</v>
      </c>
      <c r="C106" s="44">
        <v>1</v>
      </c>
      <c r="D106" s="43" t="s">
        <v>5115</v>
      </c>
      <c r="E106" s="44">
        <v>1</v>
      </c>
      <c r="F106" s="43" t="s">
        <v>5115</v>
      </c>
      <c r="G106" s="44">
        <v>1</v>
      </c>
      <c r="H106" s="43" t="s">
        <v>5115</v>
      </c>
      <c r="I106" s="45">
        <v>1</v>
      </c>
      <c r="J106" s="45" t="s">
        <v>5115</v>
      </c>
      <c r="K106" s="41">
        <v>1985</v>
      </c>
      <c r="L106" s="41">
        <v>1100</v>
      </c>
      <c r="M106" s="41">
        <f t="shared" ref="M106" si="26">K106-L106</f>
        <v>885</v>
      </c>
      <c r="N106" s="45" t="s">
        <v>5116</v>
      </c>
      <c r="O106" s="41">
        <v>1985000</v>
      </c>
      <c r="P106" s="46"/>
      <c r="Q106" s="41"/>
      <c r="R106" s="46" t="s">
        <v>90</v>
      </c>
    </row>
    <row r="107" spans="1:18" s="175" customFormat="1" ht="18" customHeight="1" x14ac:dyDescent="0.15">
      <c r="A107" s="177">
        <v>5</v>
      </c>
      <c r="B107" s="43" t="s">
        <v>5115</v>
      </c>
      <c r="C107" s="44">
        <v>1</v>
      </c>
      <c r="D107" s="43" t="s">
        <v>5115</v>
      </c>
      <c r="E107" s="44">
        <v>1</v>
      </c>
      <c r="F107" s="43" t="s">
        <v>5115</v>
      </c>
      <c r="G107" s="44">
        <v>1</v>
      </c>
      <c r="H107" s="43" t="s">
        <v>5115</v>
      </c>
      <c r="I107" s="44">
        <v>1</v>
      </c>
      <c r="J107" s="44" t="s">
        <v>5115</v>
      </c>
      <c r="K107" s="41"/>
      <c r="L107" s="41"/>
      <c r="M107" s="41"/>
      <c r="N107" s="45" t="s">
        <v>5117</v>
      </c>
      <c r="O107" s="41"/>
      <c r="P107" s="46"/>
      <c r="Q107" s="41"/>
      <c r="R107" s="46" t="s">
        <v>90</v>
      </c>
    </row>
    <row r="108" spans="1:18" s="175" customFormat="1" ht="18" customHeight="1" x14ac:dyDescent="0.15">
      <c r="A108" s="168">
        <v>6</v>
      </c>
      <c r="B108" s="169" t="s">
        <v>5118</v>
      </c>
      <c r="C108" s="170"/>
      <c r="D108" s="169"/>
      <c r="E108" s="170"/>
      <c r="F108" s="169"/>
      <c r="G108" s="170"/>
      <c r="H108" s="169"/>
      <c r="I108" s="170"/>
      <c r="J108" s="170"/>
      <c r="K108" s="171">
        <f>IF(C108="",SUMIFS($K109:$K$868,$A109:$A$868,A108,$E109:$E$868,""),IF(E108="",SUMIFS($K109:$K$868,$A109:$A$868,A108,$C109:$C$868,C108,$G109:$G$868,""),IF(G108="",SUMIFS($K109:$K$868,$A109:$A$868,A108,$C109:$C$868,C108,$E109:$E$868,E108),0)))</f>
        <v>11404</v>
      </c>
      <c r="L108" s="171">
        <f>IF(C108="",SUMIFS($L109:$L$868,$A109:$A$868,A108,$E109:$E$868,""),IF(E108="",SUMIFS($L109:$L$868,$A109:$A$868,A108,$C109:$C$868,C108,$G109:$G$868,""),IF(G108="",SUMIFS($L109:$L$868,$A109:$A$868,A108,$C109:$C$868,C108,$E109:$E$868,E108),0)))</f>
        <v>8784</v>
      </c>
      <c r="M108" s="171">
        <f t="shared" ref="M108:M110" si="27">K108-L108</f>
        <v>2620</v>
      </c>
      <c r="N108" s="172"/>
      <c r="O108" s="173"/>
      <c r="P108" s="174"/>
      <c r="Q108" s="171">
        <f>IF(C108="",SUMIFS($Q$3:$Q$868,$A$3:$A$868,A108,$C$3:$C$868,"&gt;0",$E$3:$E$868,""),IF(E108="",SUMIFS($Q$3:$Q$868,$A$3:$A$868,A108,$C$3:$C$868,C108,$E$3:$E$868,"&gt;0",$G$3:$G$868,""),IF(G108="",SUMIFS($Q$3:$Q$868,$A$3:$A$868,A108,$C$3:$C$868,C108,$E$3:$E$868,E108,$G$3:$G$868,"&gt;0"))))</f>
        <v>0</v>
      </c>
      <c r="R108" s="171"/>
    </row>
    <row r="109" spans="1:18" s="175" customFormat="1" ht="18" customHeight="1" x14ac:dyDescent="0.15">
      <c r="A109" s="24">
        <v>6</v>
      </c>
      <c r="B109" s="25" t="s">
        <v>5118</v>
      </c>
      <c r="C109" s="27">
        <v>1</v>
      </c>
      <c r="D109" s="26" t="s">
        <v>5118</v>
      </c>
      <c r="E109" s="27"/>
      <c r="F109" s="26"/>
      <c r="G109" s="27"/>
      <c r="H109" s="26"/>
      <c r="I109" s="27"/>
      <c r="J109" s="27"/>
      <c r="K109" s="23">
        <f>IF(C109="",SUMIFS($K110:$K$868,$A110:$A$868,A109,$E110:$E$868,""),IF(E109="",SUMIFS($K110:$K$868,$A110:$A$868,A109,$C110:$C$868,C109,$G110:$G$868,""),IF(G109="",SUMIFS($K110:$K$868,$A110:$A$868,A109,$C110:$C$868,C109,$E110:$E$868,E109),0)))</f>
        <v>11404</v>
      </c>
      <c r="L109" s="23">
        <f>IF(C109="",SUMIFS($L110:$L$868,$A110:$A$868,A109,$E110:$E$868,""),IF(E109="",SUMIFS($L110:$L$868,$A110:$A$868,A109,$C110:$C$868,C109,$G110:$G$868,""),IF(G109="",SUMIFS($L110:$L$868,$A110:$A$868,A109,$C110:$C$868,C109,$E110:$E$868,E109),0)))</f>
        <v>8784</v>
      </c>
      <c r="M109" s="23">
        <f t="shared" si="27"/>
        <v>2620</v>
      </c>
      <c r="N109" s="28"/>
      <c r="O109" s="29"/>
      <c r="P109" s="30"/>
      <c r="Q109" s="23">
        <f>IF(C109="",SUMIFS($Q$3:$Q$868,$A$3:$A$868,A109,$C$3:$C$868,"&gt;0",$E$3:$E$868,""),IF(E109="",SUMIFS($Q$3:$Q$868,$A$3:$A$868,A109,$C$3:$C$868,C109,$E$3:$E$868,"&gt;0",$G$3:$G$868,""),IF(G109="",SUMIFS($Q$3:$Q$868,$A$3:$A$868,A109,$C$3:$C$868,C109,$E$3:$E$868,E109,$G$3:$G$868,"&gt;0"))))</f>
        <v>0</v>
      </c>
      <c r="R109" s="23"/>
    </row>
    <row r="110" spans="1:18" s="175" customFormat="1" ht="18" customHeight="1" x14ac:dyDescent="0.15">
      <c r="A110" s="24">
        <v>6</v>
      </c>
      <c r="B110" s="25" t="s">
        <v>5118</v>
      </c>
      <c r="C110" s="176">
        <v>1</v>
      </c>
      <c r="D110" s="25" t="s">
        <v>5118</v>
      </c>
      <c r="E110" s="35">
        <v>1</v>
      </c>
      <c r="F110" s="36" t="s">
        <v>5118</v>
      </c>
      <c r="G110" s="35"/>
      <c r="H110" s="36"/>
      <c r="I110" s="35"/>
      <c r="J110" s="35"/>
      <c r="K110" s="32">
        <f>IF(C110="",SUMIFS($K111:$K$868,$A111:$A$868,A110,$E111:$E$868,""),IF(E110="",SUMIFS($K111:$K$868,$A111:$A$868,A110,$C111:$C$868,C110,$G111:$G$868,""),IF(G110="",SUMIFS($K111:$K$868,$A111:$A$868,A110,$C111:$C$868,C110,$E111:$E$868,E110),0)))</f>
        <v>11404</v>
      </c>
      <c r="L110" s="32">
        <f>IF(C110="",SUMIFS($L111:$L$868,$A111:$A$868,A110,$E111:$E$868,""),IF(E110="",SUMIFS($L111:$L$868,$A111:$A$868,A110,$C111:$C$868,C110,$G111:$G$868,""),IF(G110="",SUMIFS($L111:$L$868,$A111:$A$868,A110,$C111:$C$868,C110,$E111:$E$868,E110),0)))</f>
        <v>8784</v>
      </c>
      <c r="M110" s="32">
        <f t="shared" si="27"/>
        <v>2620</v>
      </c>
      <c r="N110" s="37"/>
      <c r="O110" s="38"/>
      <c r="P110" s="39"/>
      <c r="Q110" s="32">
        <f>IF(C110="",SUMIFS($Q$3:$Q$868,$A$3:$A$868,A110,$C$3:$C$868,"&gt;0",$E$3:$E$868,""),IF(E110="",SUMIFS($Q$3:$Q$868,$A$3:$A$868,A110,$C$3:$C$868,C110,$E$3:$E$868,"&gt;0",$G$3:$G$868,""),IF(G110="",SUMIFS($Q$3:$Q$868,$A$3:$A$868,A110,$C$3:$C$868,C110,$E$3:$E$868,E110,$G$3:$G$868,"&gt;0"))))</f>
        <v>0</v>
      </c>
      <c r="R110" s="32" t="s">
        <v>90</v>
      </c>
    </row>
    <row r="111" spans="1:18" s="175" customFormat="1" ht="18" customHeight="1" x14ac:dyDescent="0.15">
      <c r="A111" s="177">
        <v>6</v>
      </c>
      <c r="B111" s="43" t="s">
        <v>5118</v>
      </c>
      <c r="C111" s="44">
        <v>1</v>
      </c>
      <c r="D111" s="43" t="s">
        <v>5118</v>
      </c>
      <c r="E111" s="44">
        <v>1</v>
      </c>
      <c r="F111" s="43" t="s">
        <v>5118</v>
      </c>
      <c r="G111" s="45">
        <v>1</v>
      </c>
      <c r="H111" s="49" t="s">
        <v>5118</v>
      </c>
      <c r="I111" s="45"/>
      <c r="J111" s="45"/>
      <c r="K111" s="41"/>
      <c r="L111" s="41"/>
      <c r="M111" s="41"/>
      <c r="N111" s="45"/>
      <c r="O111" s="41"/>
      <c r="P111" s="46"/>
      <c r="Q111" s="41"/>
      <c r="R111" s="178" t="s">
        <v>90</v>
      </c>
    </row>
    <row r="112" spans="1:18" s="175" customFormat="1" ht="18" customHeight="1" x14ac:dyDescent="0.15">
      <c r="A112" s="177">
        <v>6</v>
      </c>
      <c r="B112" s="43" t="s">
        <v>5118</v>
      </c>
      <c r="C112" s="44">
        <v>1</v>
      </c>
      <c r="D112" s="43" t="s">
        <v>5118</v>
      </c>
      <c r="E112" s="44">
        <v>1</v>
      </c>
      <c r="F112" s="43" t="s">
        <v>5118</v>
      </c>
      <c r="G112" s="44">
        <v>1</v>
      </c>
      <c r="H112" s="43" t="s">
        <v>5118</v>
      </c>
      <c r="I112" s="45">
        <v>1</v>
      </c>
      <c r="J112" s="45" t="s">
        <v>5118</v>
      </c>
      <c r="K112" s="41">
        <v>11404</v>
      </c>
      <c r="L112" s="41">
        <v>8784</v>
      </c>
      <c r="M112" s="41">
        <f t="shared" ref="M112" si="28">K112-L112</f>
        <v>2620</v>
      </c>
      <c r="N112" s="45" t="s">
        <v>5119</v>
      </c>
      <c r="O112" s="41">
        <v>11404000</v>
      </c>
      <c r="P112" s="46"/>
      <c r="Q112" s="41"/>
      <c r="R112" s="46" t="s">
        <v>90</v>
      </c>
    </row>
    <row r="113" spans="1:18" s="175" customFormat="1" ht="18" customHeight="1" x14ac:dyDescent="0.15">
      <c r="A113" s="177">
        <v>6</v>
      </c>
      <c r="B113" s="43" t="s">
        <v>5118</v>
      </c>
      <c r="C113" s="44">
        <v>1</v>
      </c>
      <c r="D113" s="43" t="s">
        <v>5118</v>
      </c>
      <c r="E113" s="44">
        <v>1</v>
      </c>
      <c r="F113" s="43" t="s">
        <v>5118</v>
      </c>
      <c r="G113" s="44">
        <v>1</v>
      </c>
      <c r="H113" s="43" t="s">
        <v>5118</v>
      </c>
      <c r="I113" s="44">
        <v>1</v>
      </c>
      <c r="J113" s="44" t="s">
        <v>5118</v>
      </c>
      <c r="K113" s="41"/>
      <c r="L113" s="41"/>
      <c r="M113" s="41"/>
      <c r="N113" s="45" t="s">
        <v>5120</v>
      </c>
      <c r="O113" s="41"/>
      <c r="P113" s="46"/>
      <c r="Q113" s="41"/>
      <c r="R113" s="46" t="s">
        <v>90</v>
      </c>
    </row>
    <row r="114" spans="1:18" s="175" customFormat="1" ht="18" customHeight="1" x14ac:dyDescent="0.15">
      <c r="A114" s="168">
        <v>7</v>
      </c>
      <c r="B114" s="169" t="s">
        <v>5121</v>
      </c>
      <c r="C114" s="170"/>
      <c r="D114" s="169"/>
      <c r="E114" s="170"/>
      <c r="F114" s="169"/>
      <c r="G114" s="170"/>
      <c r="H114" s="169"/>
      <c r="I114" s="170"/>
      <c r="J114" s="170"/>
      <c r="K114" s="171">
        <f>IF(C114="",SUMIFS($K115:$K$868,$A115:$A$868,A114,$E115:$E$868,""),IF(E114="",SUMIFS($K115:$K$868,$A115:$A$868,A114,$C115:$C$868,C114,$G115:$G$868,""),IF(G114="",SUMIFS($K115:$K$868,$A115:$A$868,A114,$C115:$C$868,C114,$E115:$E$868,E114),0)))</f>
        <v>209337</v>
      </c>
      <c r="L114" s="171">
        <f>IF(C114="",SUMIFS($L115:$L$868,$A115:$A$868,A114,$E115:$E$868,""),IF(E114="",SUMIFS($L115:$L$868,$A115:$A$868,A114,$C115:$C$868,C114,$G115:$G$868,""),IF(G114="",SUMIFS($L115:$L$868,$A115:$A$868,A114,$C115:$C$868,C114,$E115:$E$868,E114),0)))</f>
        <v>197400</v>
      </c>
      <c r="M114" s="171">
        <f t="shared" ref="M114:M116" si="29">K114-L114</f>
        <v>11937</v>
      </c>
      <c r="N114" s="172"/>
      <c r="O114" s="173"/>
      <c r="P114" s="174"/>
      <c r="Q114" s="171">
        <f>IF(C114="",SUMIFS($Q$3:$Q$868,$A$3:$A$868,A114,$C$3:$C$868,"&gt;0",$E$3:$E$868,""),IF(E114="",SUMIFS($Q$3:$Q$868,$A$3:$A$868,A114,$C$3:$C$868,C114,$E$3:$E$868,"&gt;0",$G$3:$G$868,""),IF(G114="",SUMIFS($Q$3:$Q$868,$A$3:$A$868,A114,$C$3:$C$868,C114,$E$3:$E$868,E114,$G$3:$G$868,"&gt;0"))))</f>
        <v>0</v>
      </c>
      <c r="R114" s="171"/>
    </row>
    <row r="115" spans="1:18" s="175" customFormat="1" ht="18" customHeight="1" x14ac:dyDescent="0.15">
      <c r="A115" s="24">
        <v>7</v>
      </c>
      <c r="B115" s="25" t="s">
        <v>5121</v>
      </c>
      <c r="C115" s="27">
        <v>1</v>
      </c>
      <c r="D115" s="26" t="s">
        <v>5121</v>
      </c>
      <c r="E115" s="27"/>
      <c r="F115" s="26"/>
      <c r="G115" s="27"/>
      <c r="H115" s="26"/>
      <c r="I115" s="27"/>
      <c r="J115" s="27"/>
      <c r="K115" s="23">
        <f>IF(C115="",SUMIFS($K116:$K$868,$A116:$A$868,A115,$E116:$E$868,""),IF(E115="",SUMIFS($K116:$K$868,$A116:$A$868,A115,$C116:$C$868,C115,$G116:$G$868,""),IF(G115="",SUMIFS($K116:$K$868,$A116:$A$868,A115,$C116:$C$868,C115,$E116:$E$868,E115),0)))</f>
        <v>209337</v>
      </c>
      <c r="L115" s="23">
        <f>IF(C115="",SUMIFS($L116:$L$868,$A116:$A$868,A115,$E116:$E$868,""),IF(E115="",SUMIFS($L116:$L$868,$A116:$A$868,A115,$C116:$C$868,C115,$G116:$G$868,""),IF(G115="",SUMIFS($L116:$L$868,$A116:$A$868,A115,$C116:$C$868,C115,$E116:$E$868,E115),0)))</f>
        <v>197400</v>
      </c>
      <c r="M115" s="23">
        <f t="shared" si="29"/>
        <v>11937</v>
      </c>
      <c r="N115" s="28"/>
      <c r="O115" s="29"/>
      <c r="P115" s="30"/>
      <c r="Q115" s="23">
        <f>IF(C115="",SUMIFS($Q$3:$Q$868,$A$3:$A$868,A115,$C$3:$C$868,"&gt;0",$E$3:$E$868,""),IF(E115="",SUMIFS($Q$3:$Q$868,$A$3:$A$868,A115,$C$3:$C$868,C115,$E$3:$E$868,"&gt;0",$G$3:$G$868,""),IF(G115="",SUMIFS($Q$3:$Q$868,$A$3:$A$868,A115,$C$3:$C$868,C115,$E$3:$E$868,E115,$G$3:$G$868,"&gt;0"))))</f>
        <v>0</v>
      </c>
      <c r="R115" s="23"/>
    </row>
    <row r="116" spans="1:18" s="175" customFormat="1" ht="18" customHeight="1" x14ac:dyDescent="0.15">
      <c r="A116" s="24">
        <v>7</v>
      </c>
      <c r="B116" s="25" t="s">
        <v>5121</v>
      </c>
      <c r="C116" s="176">
        <v>1</v>
      </c>
      <c r="D116" s="25" t="s">
        <v>5121</v>
      </c>
      <c r="E116" s="35">
        <v>1</v>
      </c>
      <c r="F116" s="36" t="s">
        <v>5121</v>
      </c>
      <c r="G116" s="35"/>
      <c r="H116" s="36"/>
      <c r="I116" s="35"/>
      <c r="J116" s="35"/>
      <c r="K116" s="32">
        <f>IF(C116="",SUMIFS($K117:$K$868,$A117:$A$868,A116,$E117:$E$868,""),IF(E116="",SUMIFS($K117:$K$868,$A117:$A$868,A116,$C117:$C$868,C116,$G117:$G$868,""),IF(G116="",SUMIFS($K117:$K$868,$A117:$A$868,A116,$C117:$C$868,C116,$E117:$E$868,E116),0)))</f>
        <v>209337</v>
      </c>
      <c r="L116" s="32">
        <f>IF(C116="",SUMIFS($L117:$L$868,$A117:$A$868,A116,$E117:$E$868,""),IF(E116="",SUMIFS($L117:$L$868,$A117:$A$868,A116,$C117:$C$868,C116,$G117:$G$868,""),IF(G116="",SUMIFS($L117:$L$868,$A117:$A$868,A116,$C117:$C$868,C116,$E117:$E$868,E116),0)))</f>
        <v>197400</v>
      </c>
      <c r="M116" s="32">
        <f t="shared" si="29"/>
        <v>11937</v>
      </c>
      <c r="N116" s="37"/>
      <c r="O116" s="38"/>
      <c r="P116" s="39"/>
      <c r="Q116" s="32">
        <f>IF(C116="",SUMIFS($Q$3:$Q$868,$A$3:$A$868,A116,$C$3:$C$868,"&gt;0",$E$3:$E$868,""),IF(E116="",SUMIFS($Q$3:$Q$868,$A$3:$A$868,A116,$C$3:$C$868,C116,$E$3:$E$868,"&gt;0",$G$3:$G$868,""),IF(G116="",SUMIFS($Q$3:$Q$868,$A$3:$A$868,A116,$C$3:$C$868,C116,$E$3:$E$868,E116,$G$3:$G$868,"&gt;0"))))</f>
        <v>0</v>
      </c>
      <c r="R116" s="32" t="s">
        <v>90</v>
      </c>
    </row>
    <row r="117" spans="1:18" s="175" customFormat="1" ht="18" customHeight="1" x14ac:dyDescent="0.15">
      <c r="A117" s="177">
        <v>7</v>
      </c>
      <c r="B117" s="43" t="s">
        <v>5121</v>
      </c>
      <c r="C117" s="44">
        <v>1</v>
      </c>
      <c r="D117" s="43" t="s">
        <v>5121</v>
      </c>
      <c r="E117" s="44">
        <v>1</v>
      </c>
      <c r="F117" s="43" t="s">
        <v>5121</v>
      </c>
      <c r="G117" s="45">
        <v>1</v>
      </c>
      <c r="H117" s="49" t="s">
        <v>5121</v>
      </c>
      <c r="I117" s="45"/>
      <c r="J117" s="45"/>
      <c r="K117" s="41"/>
      <c r="L117" s="41"/>
      <c r="M117" s="41"/>
      <c r="N117" s="45"/>
      <c r="O117" s="41"/>
      <c r="P117" s="46"/>
      <c r="Q117" s="41"/>
      <c r="R117" s="178" t="s">
        <v>90</v>
      </c>
    </row>
    <row r="118" spans="1:18" s="175" customFormat="1" ht="18" customHeight="1" x14ac:dyDescent="0.15">
      <c r="A118" s="177">
        <v>7</v>
      </c>
      <c r="B118" s="43" t="s">
        <v>5121</v>
      </c>
      <c r="C118" s="44">
        <v>1</v>
      </c>
      <c r="D118" s="43" t="s">
        <v>5121</v>
      </c>
      <c r="E118" s="44">
        <v>1</v>
      </c>
      <c r="F118" s="43" t="s">
        <v>5121</v>
      </c>
      <c r="G118" s="44">
        <v>1</v>
      </c>
      <c r="H118" s="43" t="s">
        <v>5121</v>
      </c>
      <c r="I118" s="45">
        <v>1</v>
      </c>
      <c r="J118" s="45" t="s">
        <v>5121</v>
      </c>
      <c r="K118" s="41">
        <v>209337</v>
      </c>
      <c r="L118" s="41">
        <v>197400</v>
      </c>
      <c r="M118" s="41">
        <f t="shared" ref="M118" si="30">K118-L118</f>
        <v>11937</v>
      </c>
      <c r="N118" s="45" t="s">
        <v>5122</v>
      </c>
      <c r="O118" s="41">
        <v>209337000</v>
      </c>
      <c r="P118" s="46"/>
      <c r="Q118" s="41"/>
      <c r="R118" s="46" t="s">
        <v>90</v>
      </c>
    </row>
    <row r="119" spans="1:18" s="175" customFormat="1" ht="18" customHeight="1" x14ac:dyDescent="0.15">
      <c r="A119" s="177">
        <v>7</v>
      </c>
      <c r="B119" s="43" t="s">
        <v>5121</v>
      </c>
      <c r="C119" s="44">
        <v>1</v>
      </c>
      <c r="D119" s="43" t="s">
        <v>5121</v>
      </c>
      <c r="E119" s="44">
        <v>1</v>
      </c>
      <c r="F119" s="43" t="s">
        <v>5121</v>
      </c>
      <c r="G119" s="44">
        <v>1</v>
      </c>
      <c r="H119" s="43" t="s">
        <v>5121</v>
      </c>
      <c r="I119" s="44">
        <v>1</v>
      </c>
      <c r="J119" s="44" t="s">
        <v>5121</v>
      </c>
      <c r="K119" s="41"/>
      <c r="L119" s="41"/>
      <c r="M119" s="41"/>
      <c r="N119" s="45" t="s">
        <v>5123</v>
      </c>
      <c r="O119" s="41"/>
      <c r="P119" s="46"/>
      <c r="Q119" s="41"/>
      <c r="R119" s="46" t="s">
        <v>90</v>
      </c>
    </row>
    <row r="120" spans="1:18" s="175" customFormat="1" ht="18" customHeight="1" x14ac:dyDescent="0.15">
      <c r="A120" s="177">
        <v>7</v>
      </c>
      <c r="B120" s="43" t="s">
        <v>5121</v>
      </c>
      <c r="C120" s="44">
        <v>1</v>
      </c>
      <c r="D120" s="43" t="s">
        <v>5121</v>
      </c>
      <c r="E120" s="44">
        <v>1</v>
      </c>
      <c r="F120" s="43" t="s">
        <v>5121</v>
      </c>
      <c r="G120" s="44">
        <v>1</v>
      </c>
      <c r="H120" s="43" t="s">
        <v>5121</v>
      </c>
      <c r="I120" s="44">
        <v>1</v>
      </c>
      <c r="J120" s="44" t="s">
        <v>5121</v>
      </c>
      <c r="K120" s="41"/>
      <c r="L120" s="41"/>
      <c r="M120" s="41"/>
      <c r="N120" s="45" t="s">
        <v>5124</v>
      </c>
      <c r="O120" s="41"/>
      <c r="P120" s="46"/>
      <c r="Q120" s="41"/>
      <c r="R120" s="46" t="s">
        <v>90</v>
      </c>
    </row>
    <row r="121" spans="1:18" s="175" customFormat="1" ht="18" customHeight="1" x14ac:dyDescent="0.15">
      <c r="A121" s="168">
        <v>8</v>
      </c>
      <c r="B121" s="169" t="s">
        <v>5125</v>
      </c>
      <c r="C121" s="170"/>
      <c r="D121" s="169"/>
      <c r="E121" s="170"/>
      <c r="F121" s="169"/>
      <c r="G121" s="170"/>
      <c r="H121" s="169"/>
      <c r="I121" s="170"/>
      <c r="J121" s="170"/>
      <c r="K121" s="171">
        <f>IF(C121="",SUMIFS($K122:$K$868,$A122:$A$868,A121,$E122:$E$868,""),IF(E121="",SUMIFS($K122:$K$868,$A122:$A$868,A121,$C122:$C$868,C121,$G122:$G$868,""),IF(G121="",SUMIFS($K122:$K$868,$A122:$A$868,A121,$C122:$C$868,C121,$E122:$E$868,E121),0)))</f>
        <v>23167</v>
      </c>
      <c r="L121" s="171">
        <f>IF(C121="",SUMIFS($L122:$L$868,$A122:$A$868,A121,$E122:$E$868,""),IF(E121="",SUMIFS($L122:$L$868,$A122:$A$868,A121,$C122:$C$868,C121,$G122:$G$868,""),IF(G121="",SUMIFS($L122:$L$868,$A122:$A$868,A121,$C122:$C$868,C121,$E122:$E$868,E121),0)))</f>
        <v>24650</v>
      </c>
      <c r="M121" s="171">
        <f t="shared" ref="M121:M123" si="31">K121-L121</f>
        <v>-1483</v>
      </c>
      <c r="N121" s="172"/>
      <c r="O121" s="173"/>
      <c r="P121" s="174"/>
      <c r="Q121" s="171">
        <f>IF(C121="",SUMIFS($Q$3:$Q$868,$A$3:$A$868,A121,$C$3:$C$868,"&gt;0",$E$3:$E$868,""),IF(E121="",SUMIFS($Q$3:$Q$868,$A$3:$A$868,A121,$C$3:$C$868,C121,$E$3:$E$868,"&gt;0",$G$3:$G$868,""),IF(G121="",SUMIFS($Q$3:$Q$868,$A$3:$A$868,A121,$C$3:$C$868,C121,$E$3:$E$868,E121,$G$3:$G$868,"&gt;0"))))</f>
        <v>0</v>
      </c>
      <c r="R121" s="171"/>
    </row>
    <row r="122" spans="1:18" s="175" customFormat="1" ht="18" customHeight="1" x14ac:dyDescent="0.15">
      <c r="A122" s="24">
        <v>8</v>
      </c>
      <c r="B122" s="25" t="s">
        <v>5125</v>
      </c>
      <c r="C122" s="27">
        <v>1</v>
      </c>
      <c r="D122" s="26" t="s">
        <v>5125</v>
      </c>
      <c r="E122" s="27"/>
      <c r="F122" s="26"/>
      <c r="G122" s="27"/>
      <c r="H122" s="26"/>
      <c r="I122" s="27"/>
      <c r="J122" s="27"/>
      <c r="K122" s="23">
        <f>IF(C122="",SUMIFS($K123:$K$868,$A123:$A$868,A122,$E123:$E$868,""),IF(E122="",SUMIFS($K123:$K$868,$A123:$A$868,A122,$C123:$C$868,C122,$G123:$G$868,""),IF(G122="",SUMIFS($K123:$K$868,$A123:$A$868,A122,$C123:$C$868,C122,$E123:$E$868,E122),0)))</f>
        <v>23167</v>
      </c>
      <c r="L122" s="23">
        <f>IF(C122="",SUMIFS($L123:$L$868,$A123:$A$868,A122,$E123:$E$868,""),IF(E122="",SUMIFS($L123:$L$868,$A123:$A$868,A122,$C123:$C$868,C122,$G123:$G$868,""),IF(G122="",SUMIFS($L123:$L$868,$A123:$A$868,A122,$C123:$C$868,C122,$E123:$E$868,E122),0)))</f>
        <v>24650</v>
      </c>
      <c r="M122" s="23">
        <f t="shared" si="31"/>
        <v>-1483</v>
      </c>
      <c r="N122" s="28"/>
      <c r="O122" s="29"/>
      <c r="P122" s="30"/>
      <c r="Q122" s="23">
        <f>IF(C122="",SUMIFS($Q$3:$Q$868,$A$3:$A$868,A122,$C$3:$C$868,"&gt;0",$E$3:$E$868,""),IF(E122="",SUMIFS($Q$3:$Q$868,$A$3:$A$868,A122,$C$3:$C$868,C122,$E$3:$E$868,"&gt;0",$G$3:$G$868,""),IF(G122="",SUMIFS($Q$3:$Q$868,$A$3:$A$868,A122,$C$3:$C$868,C122,$E$3:$E$868,E122,$G$3:$G$868,"&gt;0"))))</f>
        <v>0</v>
      </c>
      <c r="R122" s="23"/>
    </row>
    <row r="123" spans="1:18" s="175" customFormat="1" ht="18" customHeight="1" x14ac:dyDescent="0.15">
      <c r="A123" s="24">
        <v>8</v>
      </c>
      <c r="B123" s="25" t="s">
        <v>5125</v>
      </c>
      <c r="C123" s="176">
        <v>1</v>
      </c>
      <c r="D123" s="25" t="s">
        <v>5125</v>
      </c>
      <c r="E123" s="35">
        <v>1</v>
      </c>
      <c r="F123" s="36" t="s">
        <v>5125</v>
      </c>
      <c r="G123" s="35"/>
      <c r="H123" s="36"/>
      <c r="I123" s="35"/>
      <c r="J123" s="35"/>
      <c r="K123" s="32">
        <f>IF(C123="",SUMIFS($K124:$K$868,$A124:$A$868,A123,$E124:$E$868,""),IF(E123="",SUMIFS($K124:$K$868,$A124:$A$868,A123,$C124:$C$868,C123,$G124:$G$868,""),IF(G123="",SUMIFS($K124:$K$868,$A124:$A$868,A123,$C124:$C$868,C123,$E124:$E$868,E123),0)))</f>
        <v>23167</v>
      </c>
      <c r="L123" s="32">
        <f>IF(C123="",SUMIFS($L124:$L$868,$A124:$A$868,A123,$E124:$E$868,""),IF(E123="",SUMIFS($L124:$L$868,$A124:$A$868,A123,$C124:$C$868,C123,$G124:$G$868,""),IF(G123="",SUMIFS($L124:$L$868,$A124:$A$868,A123,$C124:$C$868,C123,$E124:$E$868,E123),0)))</f>
        <v>24650</v>
      </c>
      <c r="M123" s="32">
        <f t="shared" si="31"/>
        <v>-1483</v>
      </c>
      <c r="N123" s="37"/>
      <c r="O123" s="38"/>
      <c r="P123" s="39"/>
      <c r="Q123" s="32">
        <f>IF(C123="",SUMIFS($Q$3:$Q$868,$A$3:$A$868,A123,$C$3:$C$868,"&gt;0",$E$3:$E$868,""),IF(E123="",SUMIFS($Q$3:$Q$868,$A$3:$A$868,A123,$C$3:$C$868,C123,$E$3:$E$868,"&gt;0",$G$3:$G$868,""),IF(G123="",SUMIFS($Q$3:$Q$868,$A$3:$A$868,A123,$C$3:$C$868,C123,$E$3:$E$868,E123,$G$3:$G$868,"&gt;0"))))</f>
        <v>0</v>
      </c>
      <c r="R123" s="32" t="s">
        <v>90</v>
      </c>
    </row>
    <row r="124" spans="1:18" s="175" customFormat="1" ht="18" customHeight="1" x14ac:dyDescent="0.15">
      <c r="A124" s="177">
        <v>8</v>
      </c>
      <c r="B124" s="43" t="s">
        <v>5125</v>
      </c>
      <c r="C124" s="44">
        <v>1</v>
      </c>
      <c r="D124" s="43" t="s">
        <v>5125</v>
      </c>
      <c r="E124" s="44">
        <v>1</v>
      </c>
      <c r="F124" s="43" t="s">
        <v>5125</v>
      </c>
      <c r="G124" s="45">
        <v>1</v>
      </c>
      <c r="H124" s="49" t="s">
        <v>5125</v>
      </c>
      <c r="I124" s="45"/>
      <c r="J124" s="45"/>
      <c r="K124" s="41"/>
      <c r="L124" s="41"/>
      <c r="M124" s="41"/>
      <c r="N124" s="45"/>
      <c r="O124" s="41"/>
      <c r="P124" s="46"/>
      <c r="Q124" s="41"/>
      <c r="R124" s="178" t="s">
        <v>90</v>
      </c>
    </row>
    <row r="125" spans="1:18" s="175" customFormat="1" ht="18" customHeight="1" x14ac:dyDescent="0.15">
      <c r="A125" s="177">
        <v>8</v>
      </c>
      <c r="B125" s="43" t="s">
        <v>5125</v>
      </c>
      <c r="C125" s="44">
        <v>1</v>
      </c>
      <c r="D125" s="43" t="s">
        <v>5125</v>
      </c>
      <c r="E125" s="44">
        <v>1</v>
      </c>
      <c r="F125" s="43" t="s">
        <v>5125</v>
      </c>
      <c r="G125" s="44">
        <v>1</v>
      </c>
      <c r="H125" s="43" t="s">
        <v>5125</v>
      </c>
      <c r="I125" s="45">
        <v>1</v>
      </c>
      <c r="J125" s="45" t="s">
        <v>5125</v>
      </c>
      <c r="K125" s="41">
        <v>23167</v>
      </c>
      <c r="L125" s="41">
        <v>24650</v>
      </c>
      <c r="M125" s="41">
        <f t="shared" ref="M125" si="32">K125-L125</f>
        <v>-1483</v>
      </c>
      <c r="N125" s="45" t="s">
        <v>5126</v>
      </c>
      <c r="O125" s="41">
        <v>23167000</v>
      </c>
      <c r="P125" s="46"/>
      <c r="Q125" s="41"/>
      <c r="R125" s="46" t="s">
        <v>90</v>
      </c>
    </row>
    <row r="126" spans="1:18" s="175" customFormat="1" ht="18" customHeight="1" x14ac:dyDescent="0.15">
      <c r="A126" s="177">
        <v>8</v>
      </c>
      <c r="B126" s="43" t="s">
        <v>5125</v>
      </c>
      <c r="C126" s="44">
        <v>1</v>
      </c>
      <c r="D126" s="43" t="s">
        <v>5125</v>
      </c>
      <c r="E126" s="44">
        <v>1</v>
      </c>
      <c r="F126" s="43" t="s">
        <v>5125</v>
      </c>
      <c r="G126" s="44">
        <v>1</v>
      </c>
      <c r="H126" s="43" t="s">
        <v>5125</v>
      </c>
      <c r="I126" s="44">
        <v>1</v>
      </c>
      <c r="J126" s="44" t="s">
        <v>5125</v>
      </c>
      <c r="K126" s="41"/>
      <c r="L126" s="41"/>
      <c r="M126" s="41"/>
      <c r="N126" s="45" t="s">
        <v>5127</v>
      </c>
      <c r="O126" s="41"/>
      <c r="P126" s="46"/>
      <c r="Q126" s="41"/>
      <c r="R126" s="46" t="s">
        <v>90</v>
      </c>
    </row>
    <row r="127" spans="1:18" s="175" customFormat="1" ht="18" customHeight="1" x14ac:dyDescent="0.15">
      <c r="A127" s="177">
        <v>8</v>
      </c>
      <c r="B127" s="43" t="s">
        <v>5125</v>
      </c>
      <c r="C127" s="44">
        <v>1</v>
      </c>
      <c r="D127" s="43" t="s">
        <v>5125</v>
      </c>
      <c r="E127" s="44">
        <v>1</v>
      </c>
      <c r="F127" s="43" t="s">
        <v>5125</v>
      </c>
      <c r="G127" s="44">
        <v>1</v>
      </c>
      <c r="H127" s="43" t="s">
        <v>5125</v>
      </c>
      <c r="I127" s="44">
        <v>1</v>
      </c>
      <c r="J127" s="44" t="s">
        <v>5125</v>
      </c>
      <c r="K127" s="41"/>
      <c r="L127" s="41"/>
      <c r="M127" s="41"/>
      <c r="N127" s="45" t="s">
        <v>5128</v>
      </c>
      <c r="O127" s="41"/>
      <c r="P127" s="46"/>
      <c r="Q127" s="41"/>
      <c r="R127" s="46" t="s">
        <v>90</v>
      </c>
    </row>
    <row r="128" spans="1:18" s="175" customFormat="1" ht="18" customHeight="1" x14ac:dyDescent="0.15">
      <c r="A128" s="177">
        <v>8</v>
      </c>
      <c r="B128" s="43" t="s">
        <v>5125</v>
      </c>
      <c r="C128" s="44">
        <v>1</v>
      </c>
      <c r="D128" s="43" t="s">
        <v>5125</v>
      </c>
      <c r="E128" s="44">
        <v>1</v>
      </c>
      <c r="F128" s="43" t="s">
        <v>5125</v>
      </c>
      <c r="G128" s="44">
        <v>1</v>
      </c>
      <c r="H128" s="43" t="s">
        <v>5125</v>
      </c>
      <c r="I128" s="44">
        <v>1</v>
      </c>
      <c r="J128" s="44" t="s">
        <v>5125</v>
      </c>
      <c r="K128" s="41"/>
      <c r="L128" s="41"/>
      <c r="M128" s="41"/>
      <c r="N128" s="45" t="s">
        <v>5129</v>
      </c>
      <c r="O128" s="41"/>
      <c r="P128" s="46"/>
      <c r="Q128" s="41"/>
      <c r="R128" s="46" t="s">
        <v>90</v>
      </c>
    </row>
    <row r="129" spans="1:18" s="175" customFormat="1" ht="18" customHeight="1" x14ac:dyDescent="0.15">
      <c r="A129" s="168">
        <v>9</v>
      </c>
      <c r="B129" s="169" t="s">
        <v>5130</v>
      </c>
      <c r="C129" s="170"/>
      <c r="D129" s="169"/>
      <c r="E129" s="170"/>
      <c r="F129" s="169"/>
      <c r="G129" s="170"/>
      <c r="H129" s="169"/>
      <c r="I129" s="170"/>
      <c r="J129" s="170"/>
      <c r="K129" s="171">
        <f>IF(C129="",SUMIFS($K130:$K$868,$A130:$A$868,A129,$E130:$E$868,""),IF(E129="",SUMIFS($K130:$K$868,$A130:$A$868,A129,$C130:$C$868,C129,$G130:$G$868,""),IF(G129="",SUMIFS($K130:$K$868,$A130:$A$868,A129,$C130:$C$868,C129,$E130:$E$868,E129),0)))</f>
        <v>5342</v>
      </c>
      <c r="L129" s="171">
        <f>IF(C129="",SUMIFS($L130:$L$868,$A130:$A$868,A129,$E130:$E$868,""),IF(E129="",SUMIFS($L130:$L$868,$A130:$A$868,A129,$C130:$C$868,C129,$G130:$G$868,""),IF(G129="",SUMIFS($L130:$L$868,$A130:$A$868,A129,$C130:$C$868,C129,$E130:$E$868,E129),0)))</f>
        <v>5167</v>
      </c>
      <c r="M129" s="171">
        <f t="shared" ref="M129:M131" si="33">K129-L129</f>
        <v>175</v>
      </c>
      <c r="N129" s="172"/>
      <c r="O129" s="173"/>
      <c r="P129" s="174"/>
      <c r="Q129" s="171">
        <f>IF(C129="",SUMIFS($Q$3:$Q$868,$A$3:$A$868,A129,$C$3:$C$868,"&gt;0",$E$3:$E$868,""),IF(E129="",SUMIFS($Q$3:$Q$868,$A$3:$A$868,A129,$C$3:$C$868,C129,$E$3:$E$868,"&gt;0",$G$3:$G$868,""),IF(G129="",SUMIFS($Q$3:$Q$868,$A$3:$A$868,A129,$C$3:$C$868,C129,$E$3:$E$868,E129,$G$3:$G$868,"&gt;0"))))</f>
        <v>0</v>
      </c>
      <c r="R129" s="171"/>
    </row>
    <row r="130" spans="1:18" s="175" customFormat="1" ht="18" customHeight="1" x14ac:dyDescent="0.15">
      <c r="A130" s="24">
        <v>9</v>
      </c>
      <c r="B130" s="25" t="s">
        <v>5130</v>
      </c>
      <c r="C130" s="27">
        <v>1</v>
      </c>
      <c r="D130" s="26" t="s">
        <v>5130</v>
      </c>
      <c r="E130" s="27"/>
      <c r="F130" s="26"/>
      <c r="G130" s="27"/>
      <c r="H130" s="26"/>
      <c r="I130" s="27"/>
      <c r="J130" s="27"/>
      <c r="K130" s="23">
        <f>IF(C130="",SUMIFS($K131:$K$868,$A131:$A$868,A130,$E131:$E$868,""),IF(E130="",SUMIFS($K131:$K$868,$A131:$A$868,A130,$C131:$C$868,C130,$G131:$G$868,""),IF(G130="",SUMIFS($K131:$K$868,$A131:$A$868,A130,$C131:$C$868,C130,$E131:$E$868,E130),0)))</f>
        <v>5342</v>
      </c>
      <c r="L130" s="23">
        <f>IF(C130="",SUMIFS($L131:$L$868,$A131:$A$868,A130,$E131:$E$868,""),IF(E130="",SUMIFS($L131:$L$868,$A131:$A$868,A130,$C131:$C$868,C130,$G131:$G$868,""),IF(G130="",SUMIFS($L131:$L$868,$A131:$A$868,A130,$C131:$C$868,C130,$E131:$E$868,E130),0)))</f>
        <v>5167</v>
      </c>
      <c r="M130" s="23">
        <f t="shared" si="33"/>
        <v>175</v>
      </c>
      <c r="N130" s="28"/>
      <c r="O130" s="29"/>
      <c r="P130" s="30"/>
      <c r="Q130" s="23">
        <f>IF(C130="",SUMIFS($Q$3:$Q$868,$A$3:$A$868,A130,$C$3:$C$868,"&gt;0",$E$3:$E$868,""),IF(E130="",SUMIFS($Q$3:$Q$868,$A$3:$A$868,A130,$C$3:$C$868,C130,$E$3:$E$868,"&gt;0",$G$3:$G$868,""),IF(G130="",SUMIFS($Q$3:$Q$868,$A$3:$A$868,A130,$C$3:$C$868,C130,$E$3:$E$868,E130,$G$3:$G$868,"&gt;0"))))</f>
        <v>0</v>
      </c>
      <c r="R130" s="23"/>
    </row>
    <row r="131" spans="1:18" s="175" customFormat="1" ht="18" customHeight="1" x14ac:dyDescent="0.15">
      <c r="A131" s="24">
        <v>9</v>
      </c>
      <c r="B131" s="25" t="s">
        <v>5130</v>
      </c>
      <c r="C131" s="176">
        <v>1</v>
      </c>
      <c r="D131" s="25" t="s">
        <v>5130</v>
      </c>
      <c r="E131" s="35">
        <v>1</v>
      </c>
      <c r="F131" s="36" t="s">
        <v>5130</v>
      </c>
      <c r="G131" s="35"/>
      <c r="H131" s="36"/>
      <c r="I131" s="35"/>
      <c r="J131" s="35"/>
      <c r="K131" s="32">
        <f>IF(C131="",SUMIFS($K132:$K$868,$A132:$A$868,A131,$E132:$E$868,""),IF(E131="",SUMIFS($K132:$K$868,$A132:$A$868,A131,$C132:$C$868,C131,$G132:$G$868,""),IF(G131="",SUMIFS($K132:$K$868,$A132:$A$868,A131,$C132:$C$868,C131,$E132:$E$868,E131),0)))</f>
        <v>5342</v>
      </c>
      <c r="L131" s="32">
        <f>IF(C131="",SUMIFS($L132:$L$868,$A132:$A$868,A131,$E132:$E$868,""),IF(E131="",SUMIFS($L132:$L$868,$A132:$A$868,A131,$C132:$C$868,C131,$G132:$G$868,""),IF(G131="",SUMIFS($L132:$L$868,$A132:$A$868,A131,$C132:$C$868,C131,$E132:$E$868,E131),0)))</f>
        <v>5167</v>
      </c>
      <c r="M131" s="32">
        <f t="shared" si="33"/>
        <v>175</v>
      </c>
      <c r="N131" s="37"/>
      <c r="O131" s="38"/>
      <c r="P131" s="39"/>
      <c r="Q131" s="32">
        <f>IF(C131="",SUMIFS($Q$3:$Q$868,$A$3:$A$868,A131,$C$3:$C$868,"&gt;0",$E$3:$E$868,""),IF(E131="",SUMIFS($Q$3:$Q$868,$A$3:$A$868,A131,$C$3:$C$868,C131,$E$3:$E$868,"&gt;0",$G$3:$G$868,""),IF(G131="",SUMIFS($Q$3:$Q$868,$A$3:$A$868,A131,$C$3:$C$868,C131,$E$3:$E$868,E131,$G$3:$G$868,"&gt;0"))))</f>
        <v>0</v>
      </c>
      <c r="R131" s="32" t="s">
        <v>90</v>
      </c>
    </row>
    <row r="132" spans="1:18" s="175" customFormat="1" ht="18" customHeight="1" x14ac:dyDescent="0.15">
      <c r="A132" s="177">
        <v>9</v>
      </c>
      <c r="B132" s="43" t="s">
        <v>5130</v>
      </c>
      <c r="C132" s="44">
        <v>1</v>
      </c>
      <c r="D132" s="43" t="s">
        <v>5130</v>
      </c>
      <c r="E132" s="44">
        <v>1</v>
      </c>
      <c r="F132" s="43" t="s">
        <v>5130</v>
      </c>
      <c r="G132" s="45">
        <v>1</v>
      </c>
      <c r="H132" s="49" t="s">
        <v>5130</v>
      </c>
      <c r="I132" s="45"/>
      <c r="J132" s="45"/>
      <c r="K132" s="41"/>
      <c r="L132" s="41"/>
      <c r="M132" s="41"/>
      <c r="N132" s="45"/>
      <c r="O132" s="41"/>
      <c r="P132" s="46"/>
      <c r="Q132" s="41"/>
      <c r="R132" s="178" t="s">
        <v>90</v>
      </c>
    </row>
    <row r="133" spans="1:18" s="175" customFormat="1" ht="18" customHeight="1" x14ac:dyDescent="0.15">
      <c r="A133" s="177">
        <v>9</v>
      </c>
      <c r="B133" s="43" t="s">
        <v>5130</v>
      </c>
      <c r="C133" s="44">
        <v>1</v>
      </c>
      <c r="D133" s="43" t="s">
        <v>5130</v>
      </c>
      <c r="E133" s="44">
        <v>1</v>
      </c>
      <c r="F133" s="43" t="s">
        <v>5130</v>
      </c>
      <c r="G133" s="44">
        <v>1</v>
      </c>
      <c r="H133" s="43" t="s">
        <v>5130</v>
      </c>
      <c r="I133" s="45">
        <v>1</v>
      </c>
      <c r="J133" s="45" t="s">
        <v>5130</v>
      </c>
      <c r="K133" s="41">
        <v>5342</v>
      </c>
      <c r="L133" s="41">
        <v>5167</v>
      </c>
      <c r="M133" s="41">
        <f t="shared" ref="M133" si="34">K133-L133</f>
        <v>175</v>
      </c>
      <c r="N133" s="45" t="s">
        <v>5131</v>
      </c>
      <c r="O133" s="41">
        <v>5342000</v>
      </c>
      <c r="P133" s="46"/>
      <c r="Q133" s="41"/>
      <c r="R133" s="46" t="s">
        <v>90</v>
      </c>
    </row>
    <row r="134" spans="1:18" s="175" customFormat="1" ht="18" customHeight="1" x14ac:dyDescent="0.15">
      <c r="A134" s="177">
        <v>9</v>
      </c>
      <c r="B134" s="43" t="s">
        <v>5130</v>
      </c>
      <c r="C134" s="44">
        <v>1</v>
      </c>
      <c r="D134" s="43" t="s">
        <v>5130</v>
      </c>
      <c r="E134" s="44">
        <v>1</v>
      </c>
      <c r="F134" s="43" t="s">
        <v>5130</v>
      </c>
      <c r="G134" s="44">
        <v>1</v>
      </c>
      <c r="H134" s="43" t="s">
        <v>5130</v>
      </c>
      <c r="I134" s="44">
        <v>1</v>
      </c>
      <c r="J134" s="44" t="s">
        <v>5130</v>
      </c>
      <c r="K134" s="41"/>
      <c r="L134" s="41"/>
      <c r="M134" s="41"/>
      <c r="N134" s="45" t="s">
        <v>5120</v>
      </c>
      <c r="O134" s="41"/>
      <c r="P134" s="46"/>
      <c r="Q134" s="41"/>
      <c r="R134" s="46" t="s">
        <v>90</v>
      </c>
    </row>
    <row r="135" spans="1:18" s="175" customFormat="1" ht="18" customHeight="1" x14ac:dyDescent="0.15">
      <c r="A135" s="168">
        <v>10</v>
      </c>
      <c r="B135" s="169" t="s">
        <v>5132</v>
      </c>
      <c r="C135" s="170"/>
      <c r="D135" s="169"/>
      <c r="E135" s="170"/>
      <c r="F135" s="169"/>
      <c r="G135" s="170"/>
      <c r="H135" s="169"/>
      <c r="I135" s="170"/>
      <c r="J135" s="170"/>
      <c r="K135" s="171">
        <f>IF(C135="",SUMIFS($K136:$K$868,$A136:$A$868,A135,$E136:$E$868,""),IF(E135="",SUMIFS($K136:$K$868,$A136:$A$868,A135,$C136:$C$868,C135,$G136:$G$868,""),IF(G135="",SUMIFS($K136:$K$868,$A136:$A$868,A135,$C136:$C$868,C135,$E136:$E$868,E135),0)))</f>
        <v>3300</v>
      </c>
      <c r="L135" s="171">
        <f>IF(C135="",SUMIFS($L136:$L$868,$A136:$A$868,A135,$E136:$E$868,""),IF(E135="",SUMIFS($L136:$L$868,$A136:$A$868,A135,$C136:$C$868,C135,$G136:$G$868,""),IF(G135="",SUMIFS($L136:$L$868,$A136:$A$868,A135,$C136:$C$868,C135,$E136:$E$868,E135),0)))</f>
        <v>5601</v>
      </c>
      <c r="M135" s="171">
        <f t="shared" ref="M135:M137" si="35">K135-L135</f>
        <v>-2301</v>
      </c>
      <c r="N135" s="172"/>
      <c r="O135" s="173"/>
      <c r="P135" s="174"/>
      <c r="Q135" s="171">
        <f>IF(C135="",SUMIFS($Q$3:$Q$868,$A$3:$A$868,A135,$C$3:$C$868,"&gt;0",$E$3:$E$868,""),IF(E135="",SUMIFS($Q$3:$Q$868,$A$3:$A$868,A135,$C$3:$C$868,C135,$E$3:$E$868,"&gt;0",$G$3:$G$868,""),IF(G135="",SUMIFS($Q$3:$Q$868,$A$3:$A$868,A135,$C$3:$C$868,C135,$E$3:$E$868,E135,$G$3:$G$868,"&gt;0"))))</f>
        <v>0</v>
      </c>
      <c r="R135" s="171"/>
    </row>
    <row r="136" spans="1:18" s="175" customFormat="1" ht="18" customHeight="1" x14ac:dyDescent="0.15">
      <c r="A136" s="24">
        <v>10</v>
      </c>
      <c r="B136" s="25" t="s">
        <v>5132</v>
      </c>
      <c r="C136" s="27">
        <v>1</v>
      </c>
      <c r="D136" s="26" t="s">
        <v>5132</v>
      </c>
      <c r="E136" s="27"/>
      <c r="F136" s="26"/>
      <c r="G136" s="27"/>
      <c r="H136" s="26"/>
      <c r="I136" s="27"/>
      <c r="J136" s="27"/>
      <c r="K136" s="23">
        <f>IF(C136="",SUMIFS($K137:$K$868,$A137:$A$868,A136,$E137:$E$868,""),IF(E136="",SUMIFS($K137:$K$868,$A137:$A$868,A136,$C137:$C$868,C136,$G137:$G$868,""),IF(G136="",SUMIFS($K137:$K$868,$A137:$A$868,A136,$C137:$C$868,C136,$E137:$E$868,E136),0)))</f>
        <v>3300</v>
      </c>
      <c r="L136" s="23">
        <f>IF(C136="",SUMIFS($L137:$L$868,$A137:$A$868,A136,$E137:$E$868,""),IF(E136="",SUMIFS($L137:$L$868,$A137:$A$868,A136,$C137:$C$868,C136,$G137:$G$868,""),IF(G136="",SUMIFS($L137:$L$868,$A137:$A$868,A136,$C137:$C$868,C136,$E137:$E$868,E136),0)))</f>
        <v>5600</v>
      </c>
      <c r="M136" s="23">
        <f t="shared" si="35"/>
        <v>-2300</v>
      </c>
      <c r="N136" s="28"/>
      <c r="O136" s="29"/>
      <c r="P136" s="30"/>
      <c r="Q136" s="23">
        <f>IF(C136="",SUMIFS($Q$3:$Q$868,$A$3:$A$868,A136,$C$3:$C$868,"&gt;0",$E$3:$E$868,""),IF(E136="",SUMIFS($Q$3:$Q$868,$A$3:$A$868,A136,$C$3:$C$868,C136,$E$3:$E$868,"&gt;0",$G$3:$G$868,""),IF(G136="",SUMIFS($Q$3:$Q$868,$A$3:$A$868,A136,$C$3:$C$868,C136,$E$3:$E$868,E136,$G$3:$G$868,"&gt;0"))))</f>
        <v>0</v>
      </c>
      <c r="R136" s="23"/>
    </row>
    <row r="137" spans="1:18" s="175" customFormat="1" ht="18" customHeight="1" x14ac:dyDescent="0.15">
      <c r="A137" s="24">
        <v>10</v>
      </c>
      <c r="B137" s="25" t="s">
        <v>5132</v>
      </c>
      <c r="C137" s="176">
        <v>1</v>
      </c>
      <c r="D137" s="25" t="s">
        <v>5132</v>
      </c>
      <c r="E137" s="35">
        <v>1</v>
      </c>
      <c r="F137" s="36" t="s">
        <v>5132</v>
      </c>
      <c r="G137" s="35"/>
      <c r="H137" s="36"/>
      <c r="I137" s="35"/>
      <c r="J137" s="35"/>
      <c r="K137" s="32">
        <f>IF(C137="",SUMIFS($K138:$K$868,$A138:$A$868,A137,$E138:$E$868,""),IF(E137="",SUMIFS($K138:$K$868,$A138:$A$868,A137,$C138:$C$868,C137,$G138:$G$868,""),IF(G137="",SUMIFS($K138:$K$868,$A138:$A$868,A137,$C138:$C$868,C137,$E138:$E$868,E137),0)))</f>
        <v>3300</v>
      </c>
      <c r="L137" s="32">
        <f>IF(C137="",SUMIFS($L138:$L$868,$A138:$A$868,A137,$E138:$E$868,""),IF(E137="",SUMIFS($L138:$L$868,$A138:$A$868,A137,$C138:$C$868,C137,$G138:$G$868,""),IF(G137="",SUMIFS($L138:$L$868,$A138:$A$868,A137,$C138:$C$868,C137,$E138:$E$868,E137),0)))</f>
        <v>5600</v>
      </c>
      <c r="M137" s="32">
        <f t="shared" si="35"/>
        <v>-2300</v>
      </c>
      <c r="N137" s="37"/>
      <c r="O137" s="38"/>
      <c r="P137" s="39"/>
      <c r="Q137" s="32">
        <f>IF(C137="",SUMIFS($Q$3:$Q$868,$A$3:$A$868,A137,$C$3:$C$868,"&gt;0",$E$3:$E$868,""),IF(E137="",SUMIFS($Q$3:$Q$868,$A$3:$A$868,A137,$C$3:$C$868,C137,$E$3:$E$868,"&gt;0",$G$3:$G$868,""),IF(G137="",SUMIFS($Q$3:$Q$868,$A$3:$A$868,A137,$C$3:$C$868,C137,$E$3:$E$868,E137,$G$3:$G$868,"&gt;0"))))</f>
        <v>0</v>
      </c>
      <c r="R137" s="32" t="s">
        <v>90</v>
      </c>
    </row>
    <row r="138" spans="1:18" s="175" customFormat="1" ht="18" customHeight="1" x14ac:dyDescent="0.15">
      <c r="A138" s="177">
        <v>10</v>
      </c>
      <c r="B138" s="43" t="s">
        <v>5132</v>
      </c>
      <c r="C138" s="44">
        <v>1</v>
      </c>
      <c r="D138" s="43" t="s">
        <v>5132</v>
      </c>
      <c r="E138" s="44">
        <v>1</v>
      </c>
      <c r="F138" s="43" t="s">
        <v>5132</v>
      </c>
      <c r="G138" s="45">
        <v>1</v>
      </c>
      <c r="H138" s="49" t="s">
        <v>5132</v>
      </c>
      <c r="I138" s="45"/>
      <c r="J138" s="45"/>
      <c r="K138" s="41"/>
      <c r="L138" s="41"/>
      <c r="M138" s="41"/>
      <c r="N138" s="45"/>
      <c r="O138" s="41"/>
      <c r="P138" s="46"/>
      <c r="Q138" s="41"/>
      <c r="R138" s="178" t="s">
        <v>90</v>
      </c>
    </row>
    <row r="139" spans="1:18" s="175" customFormat="1" ht="18" customHeight="1" x14ac:dyDescent="0.15">
      <c r="A139" s="177">
        <v>10</v>
      </c>
      <c r="B139" s="43" t="s">
        <v>5132</v>
      </c>
      <c r="C139" s="44">
        <v>1</v>
      </c>
      <c r="D139" s="43" t="s">
        <v>5132</v>
      </c>
      <c r="E139" s="44">
        <v>1</v>
      </c>
      <c r="F139" s="43" t="s">
        <v>5132</v>
      </c>
      <c r="G139" s="44">
        <v>1</v>
      </c>
      <c r="H139" s="43" t="s">
        <v>5132</v>
      </c>
      <c r="I139" s="45">
        <v>1</v>
      </c>
      <c r="J139" s="45" t="s">
        <v>5132</v>
      </c>
      <c r="K139" s="41">
        <v>3300</v>
      </c>
      <c r="L139" s="41">
        <v>5600</v>
      </c>
      <c r="M139" s="41">
        <f t="shared" ref="M139" si="36">K139-L139</f>
        <v>-2300</v>
      </c>
      <c r="N139" s="45" t="s">
        <v>5133</v>
      </c>
      <c r="O139" s="41"/>
      <c r="P139" s="46"/>
      <c r="Q139" s="41"/>
      <c r="R139" s="46" t="s">
        <v>90</v>
      </c>
    </row>
    <row r="140" spans="1:18" s="175" customFormat="1" ht="18" customHeight="1" x14ac:dyDescent="0.15">
      <c r="A140" s="177">
        <v>10</v>
      </c>
      <c r="B140" s="43" t="s">
        <v>5132</v>
      </c>
      <c r="C140" s="44">
        <v>1</v>
      </c>
      <c r="D140" s="43" t="s">
        <v>5132</v>
      </c>
      <c r="E140" s="44">
        <v>1</v>
      </c>
      <c r="F140" s="43" t="s">
        <v>5132</v>
      </c>
      <c r="G140" s="44">
        <v>1</v>
      </c>
      <c r="H140" s="43" t="s">
        <v>5132</v>
      </c>
      <c r="I140" s="44">
        <v>1</v>
      </c>
      <c r="J140" s="44" t="s">
        <v>5132</v>
      </c>
      <c r="K140" s="41"/>
      <c r="L140" s="41"/>
      <c r="M140" s="41"/>
      <c r="N140" s="45" t="s">
        <v>5134</v>
      </c>
      <c r="O140" s="41">
        <v>3300000</v>
      </c>
      <c r="P140" s="46"/>
      <c r="Q140" s="41"/>
      <c r="R140" s="46" t="s">
        <v>90</v>
      </c>
    </row>
    <row r="141" spans="1:18" s="175" customFormat="1" ht="18" customHeight="1" x14ac:dyDescent="0.15">
      <c r="A141" s="24">
        <v>10</v>
      </c>
      <c r="B141" s="25" t="s">
        <v>5132</v>
      </c>
      <c r="C141" s="27">
        <v>3</v>
      </c>
      <c r="D141" s="179" t="s">
        <v>5135</v>
      </c>
      <c r="E141" s="27"/>
      <c r="F141" s="26"/>
      <c r="G141" s="27"/>
      <c r="H141" s="26"/>
      <c r="I141" s="27"/>
      <c r="J141" s="27"/>
      <c r="K141" s="23">
        <f>IF(C141="",SUMIFS($K142:$K$868,$A142:$A$868,A141,$E142:$E$868,""),IF(E141="",SUMIFS($K142:$K$868,$A142:$A$868,A141,$C142:$C$868,C141,$G142:$G$868,""),IF(G141="",SUMIFS($K142:$K$868,$A142:$A$868,A141,$C142:$C$868,C141,$E142:$E$868,E141),0)))</f>
        <v>0</v>
      </c>
      <c r="L141" s="23">
        <f>IF(C141="",SUMIFS($L142:$L$868,$A142:$A$868,A141,$E142:$E$868,""),IF(E141="",SUMIFS($L142:$L$868,$A142:$A$868,A141,$C142:$C$868,C141,$G142:$G$868,""),IF(G141="",SUMIFS($L142:$L$868,$A142:$A$868,A141,$C142:$C$868,C141,$E142:$E$868,E141),0)))</f>
        <v>1</v>
      </c>
      <c r="M141" s="23">
        <f t="shared" ref="M141:M142" si="37">K141-L141</f>
        <v>-1</v>
      </c>
      <c r="N141" s="28"/>
      <c r="O141" s="29"/>
      <c r="P141" s="30"/>
      <c r="Q141" s="23">
        <f>IF(C141="",SUMIFS($Q$3:$Q$868,$A$3:$A$868,A141,$C$3:$C$868,"&gt;0",$E$3:$E$868,""),IF(E141="",SUMIFS($Q$3:$Q$868,$A$3:$A$868,A141,$C$3:$C$868,C141,$E$3:$E$868,"&gt;0",$G$3:$G$868,""),IF(G141="",SUMIFS($Q$3:$Q$868,$A$3:$A$868,A141,$C$3:$C$868,C141,$E$3:$E$868,E141,$G$3:$G$868,"&gt;0"))))</f>
        <v>0</v>
      </c>
      <c r="R141" s="23"/>
    </row>
    <row r="142" spans="1:18" s="175" customFormat="1" ht="18" customHeight="1" x14ac:dyDescent="0.15">
      <c r="A142" s="24">
        <v>10</v>
      </c>
      <c r="B142" s="25" t="s">
        <v>5132</v>
      </c>
      <c r="C142" s="176">
        <v>3</v>
      </c>
      <c r="D142" s="25" t="s">
        <v>5135</v>
      </c>
      <c r="E142" s="35">
        <v>1</v>
      </c>
      <c r="F142" s="180" t="s">
        <v>5135</v>
      </c>
      <c r="G142" s="35"/>
      <c r="H142" s="36"/>
      <c r="I142" s="35"/>
      <c r="J142" s="35"/>
      <c r="K142" s="32">
        <f>IF(C142="",SUMIFS($K143:$K$868,$A143:$A$868,A142,$E143:$E$868,""),IF(E142="",SUMIFS($K143:$K$868,$A143:$A$868,A142,$C143:$C$868,C142,$G143:$G$868,""),IF(G142="",SUMIFS($K143:$K$868,$A143:$A$868,A142,$C143:$C$868,C142,$E143:$E$868,E142),0)))</f>
        <v>0</v>
      </c>
      <c r="L142" s="32">
        <f>IF(C142="",SUMIFS($L143:$L$868,$A143:$A$868,A142,$E143:$E$868,""),IF(E142="",SUMIFS($L143:$L$868,$A143:$A$868,A142,$C143:$C$868,C142,$G143:$G$868,""),IF(G142="",SUMIFS($L143:$L$868,$A143:$A$868,A142,$C143:$C$868,C142,$E143:$E$868,E142),0)))</f>
        <v>1</v>
      </c>
      <c r="M142" s="32">
        <f t="shared" si="37"/>
        <v>-1</v>
      </c>
      <c r="N142" s="37"/>
      <c r="O142" s="38"/>
      <c r="P142" s="39"/>
      <c r="Q142" s="32">
        <f>IF(C142="",SUMIFS($Q$3:$Q$868,$A$3:$A$868,A142,$C$3:$C$868,"&gt;0",$E$3:$E$868,""),IF(E142="",SUMIFS($Q$3:$Q$868,$A$3:$A$868,A142,$C$3:$C$868,C142,$E$3:$E$868,"&gt;0",$G$3:$G$868,""),IF(G142="",SUMIFS($Q$3:$Q$868,$A$3:$A$868,A142,$C$3:$C$868,C142,$E$3:$E$868,E142,$G$3:$G$868,"&gt;0"))))</f>
        <v>0</v>
      </c>
      <c r="R142" s="32"/>
    </row>
    <row r="143" spans="1:18" s="175" customFormat="1" ht="18" customHeight="1" x14ac:dyDescent="0.15">
      <c r="A143" s="177">
        <v>10</v>
      </c>
      <c r="B143" s="43" t="s">
        <v>5132</v>
      </c>
      <c r="C143" s="44">
        <v>3</v>
      </c>
      <c r="D143" s="43" t="s">
        <v>5135</v>
      </c>
      <c r="E143" s="44">
        <v>1</v>
      </c>
      <c r="F143" s="43" t="s">
        <v>5135</v>
      </c>
      <c r="G143" s="45">
        <v>1</v>
      </c>
      <c r="H143" s="49" t="s">
        <v>5136</v>
      </c>
      <c r="I143" s="45"/>
      <c r="J143" s="45"/>
      <c r="K143" s="41"/>
      <c r="L143" s="41"/>
      <c r="M143" s="41"/>
      <c r="N143" s="45"/>
      <c r="O143" s="41"/>
      <c r="P143" s="46"/>
      <c r="Q143" s="41"/>
      <c r="R143" s="178" t="s">
        <v>90</v>
      </c>
    </row>
    <row r="144" spans="1:18" s="175" customFormat="1" ht="18" customHeight="1" x14ac:dyDescent="0.15">
      <c r="A144" s="177">
        <v>10</v>
      </c>
      <c r="B144" s="43" t="s">
        <v>5132</v>
      </c>
      <c r="C144" s="44">
        <v>3</v>
      </c>
      <c r="D144" s="43" t="s">
        <v>5135</v>
      </c>
      <c r="E144" s="44">
        <v>1</v>
      </c>
      <c r="F144" s="43" t="s">
        <v>5135</v>
      </c>
      <c r="G144" s="44">
        <v>1</v>
      </c>
      <c r="H144" s="49" t="s">
        <v>5137</v>
      </c>
      <c r="I144" s="45"/>
      <c r="J144" s="45"/>
      <c r="K144" s="41"/>
      <c r="L144" s="41"/>
      <c r="M144" s="41"/>
      <c r="N144" s="45"/>
      <c r="O144" s="41"/>
      <c r="P144" s="46"/>
      <c r="Q144" s="41"/>
      <c r="R144" s="178" t="s">
        <v>90</v>
      </c>
    </row>
    <row r="145" spans="1:18" s="175" customFormat="1" ht="18" customHeight="1" x14ac:dyDescent="0.15">
      <c r="A145" s="177">
        <v>10</v>
      </c>
      <c r="B145" s="43" t="s">
        <v>5132</v>
      </c>
      <c r="C145" s="44">
        <v>3</v>
      </c>
      <c r="D145" s="43" t="s">
        <v>5135</v>
      </c>
      <c r="E145" s="44">
        <v>1</v>
      </c>
      <c r="F145" s="43" t="s">
        <v>5135</v>
      </c>
      <c r="G145" s="44">
        <v>1</v>
      </c>
      <c r="H145" s="43" t="s">
        <v>5135</v>
      </c>
      <c r="I145" s="45">
        <v>1</v>
      </c>
      <c r="J145" s="45" t="s">
        <v>5136</v>
      </c>
      <c r="K145" s="41">
        <v>0</v>
      </c>
      <c r="L145" s="41">
        <v>1</v>
      </c>
      <c r="M145" s="41">
        <f t="shared" ref="M145" si="38">K145-L145</f>
        <v>-1</v>
      </c>
      <c r="N145" s="45"/>
      <c r="O145" s="41"/>
      <c r="P145" s="46"/>
      <c r="Q145" s="41"/>
      <c r="R145" s="46" t="s">
        <v>90</v>
      </c>
    </row>
    <row r="146" spans="1:18" s="175" customFormat="1" ht="18" customHeight="1" x14ac:dyDescent="0.15">
      <c r="A146" s="177">
        <v>10</v>
      </c>
      <c r="B146" s="43" t="s">
        <v>5132</v>
      </c>
      <c r="C146" s="44">
        <v>3</v>
      </c>
      <c r="D146" s="43" t="s">
        <v>5135</v>
      </c>
      <c r="E146" s="44">
        <v>1</v>
      </c>
      <c r="F146" s="43" t="s">
        <v>5135</v>
      </c>
      <c r="G146" s="44">
        <v>1</v>
      </c>
      <c r="H146" s="43" t="s">
        <v>5135</v>
      </c>
      <c r="I146" s="44">
        <v>1</v>
      </c>
      <c r="J146" s="45" t="s">
        <v>5137</v>
      </c>
      <c r="K146" s="41"/>
      <c r="L146" s="41"/>
      <c r="M146" s="41"/>
      <c r="N146" s="45"/>
      <c r="O146" s="41"/>
      <c r="P146" s="46"/>
      <c r="Q146" s="41"/>
      <c r="R146" s="46" t="s">
        <v>90</v>
      </c>
    </row>
    <row r="147" spans="1:18" s="175" customFormat="1" ht="18" customHeight="1" x14ac:dyDescent="0.15">
      <c r="A147" s="168">
        <v>11</v>
      </c>
      <c r="B147" s="169" t="s">
        <v>5138</v>
      </c>
      <c r="C147" s="170"/>
      <c r="D147" s="169"/>
      <c r="E147" s="170"/>
      <c r="F147" s="169"/>
      <c r="G147" s="170"/>
      <c r="H147" s="169"/>
      <c r="I147" s="170"/>
      <c r="J147" s="170"/>
      <c r="K147" s="171">
        <f>IF(C147="",SUMIFS($K148:$K$868,$A148:$A$868,A147,$E148:$E$868,""),IF(E147="",SUMIFS($K148:$K$868,$A148:$A$868,A147,$C148:$C$868,C147,$G148:$G$868,""),IF(G147="",SUMIFS($K148:$K$868,$A148:$A$868,A147,$C148:$C$868,C147,$E148:$E$868,E147),0)))</f>
        <v>2340000</v>
      </c>
      <c r="L147" s="171">
        <f>IF(C147="",SUMIFS($L148:$L$868,$A148:$A$868,A147,$E148:$E$868,""),IF(E147="",SUMIFS($L148:$L$868,$A148:$A$868,A147,$C148:$C$868,C147,$G148:$G$868,""),IF(G147="",SUMIFS($L148:$L$868,$A148:$A$868,A147,$C148:$C$868,C147,$E148:$E$868,E147),0)))</f>
        <v>2275000</v>
      </c>
      <c r="M147" s="171">
        <f t="shared" ref="M147:M149" si="39">K147-L147</f>
        <v>65000</v>
      </c>
      <c r="N147" s="172"/>
      <c r="O147" s="173"/>
      <c r="P147" s="174"/>
      <c r="Q147" s="171">
        <f>IF(C147="",SUMIFS($Q$3:$Q$868,$A$3:$A$868,A147,$C$3:$C$868,"&gt;0",$E$3:$E$868,""),IF(E147="",SUMIFS($Q$3:$Q$868,$A$3:$A$868,A147,$C$3:$C$868,C147,$E$3:$E$868,"&gt;0",$G$3:$G$868,""),IF(G147="",SUMIFS($Q$3:$Q$868,$A$3:$A$868,A147,$C$3:$C$868,C147,$E$3:$E$868,E147,$G$3:$G$868,"&gt;0"))))</f>
        <v>0</v>
      </c>
      <c r="R147" s="171"/>
    </row>
    <row r="148" spans="1:18" s="175" customFormat="1" ht="18" customHeight="1" x14ac:dyDescent="0.15">
      <c r="A148" s="24">
        <v>11</v>
      </c>
      <c r="B148" s="25" t="s">
        <v>5138</v>
      </c>
      <c r="C148" s="27">
        <v>1</v>
      </c>
      <c r="D148" s="26" t="s">
        <v>5138</v>
      </c>
      <c r="E148" s="27"/>
      <c r="F148" s="26"/>
      <c r="G148" s="27"/>
      <c r="H148" s="26"/>
      <c r="I148" s="27"/>
      <c r="J148" s="27"/>
      <c r="K148" s="23">
        <f>IF(C148="",SUMIFS($K149:$K$868,$A149:$A$868,A148,$E149:$E$868,""),IF(E148="",SUMIFS($K149:$K$868,$A149:$A$868,A148,$C149:$C$868,C148,$G149:$G$868,""),IF(G148="",SUMIFS($K149:$K$868,$A149:$A$868,A148,$C149:$C$868,C148,$E149:$E$868,E148),0)))</f>
        <v>2340000</v>
      </c>
      <c r="L148" s="23">
        <f>IF(C148="",SUMIFS($L149:$L$868,$A149:$A$868,A148,$E149:$E$868,""),IF(E148="",SUMIFS($L149:$L$868,$A149:$A$868,A148,$C149:$C$868,C148,$G149:$G$868,""),IF(G148="",SUMIFS($L149:$L$868,$A149:$A$868,A148,$C149:$C$868,C148,$E149:$E$868,E148),0)))</f>
        <v>2275000</v>
      </c>
      <c r="M148" s="23">
        <f t="shared" si="39"/>
        <v>65000</v>
      </c>
      <c r="N148" s="28"/>
      <c r="O148" s="29"/>
      <c r="P148" s="30"/>
      <c r="Q148" s="23">
        <f>IF(C148="",SUMIFS($Q$3:$Q$868,$A$3:$A$868,A148,$C$3:$C$868,"&gt;0",$E$3:$E$868,""),IF(E148="",SUMIFS($Q$3:$Q$868,$A$3:$A$868,A148,$C$3:$C$868,C148,$E$3:$E$868,"&gt;0",$G$3:$G$868,""),IF(G148="",SUMIFS($Q$3:$Q$868,$A$3:$A$868,A148,$C$3:$C$868,C148,$E$3:$E$868,E148,$G$3:$G$868,"&gt;0"))))</f>
        <v>0</v>
      </c>
      <c r="R148" s="23"/>
    </row>
    <row r="149" spans="1:18" s="175" customFormat="1" ht="18" customHeight="1" x14ac:dyDescent="0.15">
      <c r="A149" s="24">
        <v>11</v>
      </c>
      <c r="B149" s="25" t="s">
        <v>5138</v>
      </c>
      <c r="C149" s="176">
        <v>1</v>
      </c>
      <c r="D149" s="25" t="s">
        <v>5138</v>
      </c>
      <c r="E149" s="35">
        <v>1</v>
      </c>
      <c r="F149" s="36" t="s">
        <v>5138</v>
      </c>
      <c r="G149" s="35"/>
      <c r="H149" s="36"/>
      <c r="I149" s="35"/>
      <c r="J149" s="35"/>
      <c r="K149" s="32">
        <f>IF(C149="",SUMIFS($K150:$K$868,$A150:$A$868,A149,$E150:$E$868,""),IF(E149="",SUMIFS($K150:$K$868,$A150:$A$868,A149,$C150:$C$868,C149,$G150:$G$868,""),IF(G149="",SUMIFS($K150:$K$868,$A150:$A$868,A149,$C150:$C$868,C149,$E150:$E$868,E149),0)))</f>
        <v>2340000</v>
      </c>
      <c r="L149" s="32">
        <f>IF(C149="",SUMIFS($L150:$L$868,$A150:$A$868,A149,$E150:$E$868,""),IF(E149="",SUMIFS($L150:$L$868,$A150:$A$868,A149,$C150:$C$868,C149,$G150:$G$868,""),IF(G149="",SUMIFS($L150:$L$868,$A150:$A$868,A149,$C150:$C$868,C149,$E150:$E$868,E149),0)))</f>
        <v>2275000</v>
      </c>
      <c r="M149" s="32">
        <f t="shared" si="39"/>
        <v>65000</v>
      </c>
      <c r="N149" s="37"/>
      <c r="O149" s="38"/>
      <c r="P149" s="39"/>
      <c r="Q149" s="32">
        <f>IF(C149="",SUMIFS($Q$3:$Q$868,$A$3:$A$868,A149,$C$3:$C$868,"&gt;0",$E$3:$E$868,""),IF(E149="",SUMIFS($Q$3:$Q$868,$A$3:$A$868,A149,$C$3:$C$868,C149,$E$3:$E$868,"&gt;0",$G$3:$G$868,""),IF(G149="",SUMIFS($Q$3:$Q$868,$A$3:$A$868,A149,$C$3:$C$868,C149,$E$3:$E$868,E149,$G$3:$G$868,"&gt;0"))))</f>
        <v>0</v>
      </c>
      <c r="R149" s="32" t="s">
        <v>90</v>
      </c>
    </row>
    <row r="150" spans="1:18" s="175" customFormat="1" ht="18" customHeight="1" x14ac:dyDescent="0.15">
      <c r="A150" s="177">
        <v>11</v>
      </c>
      <c r="B150" s="43" t="s">
        <v>5138</v>
      </c>
      <c r="C150" s="44">
        <v>1</v>
      </c>
      <c r="D150" s="43" t="s">
        <v>5138</v>
      </c>
      <c r="E150" s="44">
        <v>1</v>
      </c>
      <c r="F150" s="43" t="s">
        <v>5138</v>
      </c>
      <c r="G150" s="45">
        <v>1</v>
      </c>
      <c r="H150" s="49" t="s">
        <v>5138</v>
      </c>
      <c r="I150" s="45"/>
      <c r="J150" s="45"/>
      <c r="K150" s="41"/>
      <c r="L150" s="41"/>
      <c r="M150" s="41"/>
      <c r="N150" s="45"/>
      <c r="O150" s="41"/>
      <c r="P150" s="46"/>
      <c r="Q150" s="41"/>
      <c r="R150" s="178" t="s">
        <v>90</v>
      </c>
    </row>
    <row r="151" spans="1:18" s="175" customFormat="1" ht="18" customHeight="1" x14ac:dyDescent="0.15">
      <c r="A151" s="177">
        <v>11</v>
      </c>
      <c r="B151" s="43" t="s">
        <v>5138</v>
      </c>
      <c r="C151" s="44">
        <v>1</v>
      </c>
      <c r="D151" s="43" t="s">
        <v>5138</v>
      </c>
      <c r="E151" s="44">
        <v>1</v>
      </c>
      <c r="F151" s="43" t="s">
        <v>5138</v>
      </c>
      <c r="G151" s="44">
        <v>1</v>
      </c>
      <c r="H151" s="43" t="s">
        <v>5138</v>
      </c>
      <c r="I151" s="45">
        <v>1</v>
      </c>
      <c r="J151" s="45" t="s">
        <v>5139</v>
      </c>
      <c r="K151" s="41">
        <v>2050000</v>
      </c>
      <c r="L151" s="41">
        <v>1985000</v>
      </c>
      <c r="M151" s="41">
        <f t="shared" ref="M151" si="40">K151-L151</f>
        <v>65000</v>
      </c>
      <c r="N151" s="45" t="s">
        <v>5140</v>
      </c>
      <c r="O151" s="41">
        <v>2050000000</v>
      </c>
      <c r="P151" s="46"/>
      <c r="Q151" s="41"/>
      <c r="R151" s="46" t="s">
        <v>90</v>
      </c>
    </row>
    <row r="152" spans="1:18" s="175" customFormat="1" ht="18" customHeight="1" x14ac:dyDescent="0.15">
      <c r="A152" s="177">
        <v>11</v>
      </c>
      <c r="B152" s="43" t="s">
        <v>5138</v>
      </c>
      <c r="C152" s="44">
        <v>1</v>
      </c>
      <c r="D152" s="43" t="s">
        <v>5138</v>
      </c>
      <c r="E152" s="44">
        <v>1</v>
      </c>
      <c r="F152" s="43" t="s">
        <v>5138</v>
      </c>
      <c r="G152" s="44">
        <v>1</v>
      </c>
      <c r="H152" s="43" t="s">
        <v>5138</v>
      </c>
      <c r="I152" s="44">
        <v>1</v>
      </c>
      <c r="J152" s="44" t="s">
        <v>5139</v>
      </c>
      <c r="K152" s="41"/>
      <c r="L152" s="41"/>
      <c r="M152" s="41"/>
      <c r="N152" s="45" t="s">
        <v>5141</v>
      </c>
      <c r="O152" s="41"/>
      <c r="P152" s="46"/>
      <c r="Q152" s="41"/>
      <c r="R152" s="46" t="s">
        <v>90</v>
      </c>
    </row>
    <row r="153" spans="1:18" s="175" customFormat="1" ht="18" customHeight="1" x14ac:dyDescent="0.15">
      <c r="A153" s="177">
        <v>11</v>
      </c>
      <c r="B153" s="43" t="s">
        <v>5138</v>
      </c>
      <c r="C153" s="44">
        <v>1</v>
      </c>
      <c r="D153" s="43" t="s">
        <v>5138</v>
      </c>
      <c r="E153" s="44">
        <v>1</v>
      </c>
      <c r="F153" s="43" t="s">
        <v>5138</v>
      </c>
      <c r="G153" s="44">
        <v>1</v>
      </c>
      <c r="H153" s="43" t="s">
        <v>5138</v>
      </c>
      <c r="I153" s="45">
        <v>2</v>
      </c>
      <c r="J153" s="45" t="s">
        <v>5142</v>
      </c>
      <c r="K153" s="41">
        <v>290000</v>
      </c>
      <c r="L153" s="41">
        <v>290000</v>
      </c>
      <c r="M153" s="41">
        <f t="shared" ref="M153" si="41">K153-L153</f>
        <v>0</v>
      </c>
      <c r="N153" s="45" t="s">
        <v>5143</v>
      </c>
      <c r="O153" s="41"/>
      <c r="P153" s="46"/>
      <c r="Q153" s="41"/>
      <c r="R153" s="46" t="s">
        <v>90</v>
      </c>
    </row>
    <row r="154" spans="1:18" s="175" customFormat="1" ht="18" customHeight="1" x14ac:dyDescent="0.15">
      <c r="A154" s="177">
        <v>11</v>
      </c>
      <c r="B154" s="43" t="s">
        <v>5138</v>
      </c>
      <c r="C154" s="44">
        <v>1</v>
      </c>
      <c r="D154" s="43" t="s">
        <v>5138</v>
      </c>
      <c r="E154" s="44">
        <v>1</v>
      </c>
      <c r="F154" s="43" t="s">
        <v>5138</v>
      </c>
      <c r="G154" s="44">
        <v>1</v>
      </c>
      <c r="H154" s="43" t="s">
        <v>5138</v>
      </c>
      <c r="I154" s="44">
        <v>2</v>
      </c>
      <c r="J154" s="44" t="s">
        <v>5142</v>
      </c>
      <c r="K154" s="41"/>
      <c r="L154" s="41"/>
      <c r="M154" s="41"/>
      <c r="N154" s="45" t="s">
        <v>5144</v>
      </c>
      <c r="O154" s="41">
        <v>280000000</v>
      </c>
      <c r="P154" s="46"/>
      <c r="Q154" s="41"/>
      <c r="R154" s="46" t="s">
        <v>90</v>
      </c>
    </row>
    <row r="155" spans="1:18" s="175" customFormat="1" ht="18" customHeight="1" x14ac:dyDescent="0.15">
      <c r="A155" s="177">
        <v>11</v>
      </c>
      <c r="B155" s="43" t="s">
        <v>5138</v>
      </c>
      <c r="C155" s="44">
        <v>1</v>
      </c>
      <c r="D155" s="43" t="s">
        <v>5138</v>
      </c>
      <c r="E155" s="44">
        <v>1</v>
      </c>
      <c r="F155" s="43" t="s">
        <v>5138</v>
      </c>
      <c r="G155" s="44">
        <v>1</v>
      </c>
      <c r="H155" s="43" t="s">
        <v>5138</v>
      </c>
      <c r="I155" s="44">
        <v>2</v>
      </c>
      <c r="J155" s="44" t="s">
        <v>5142</v>
      </c>
      <c r="K155" s="41"/>
      <c r="L155" s="41"/>
      <c r="M155" s="41"/>
      <c r="N155" s="45" t="s">
        <v>5145</v>
      </c>
      <c r="O155" s="41">
        <v>10000000</v>
      </c>
      <c r="P155" s="46"/>
      <c r="Q155" s="41"/>
      <c r="R155" s="46" t="s">
        <v>90</v>
      </c>
    </row>
    <row r="156" spans="1:18" s="175" customFormat="1" ht="18" customHeight="1" x14ac:dyDescent="0.15">
      <c r="A156" s="177">
        <v>11</v>
      </c>
      <c r="B156" s="43" t="s">
        <v>5138</v>
      </c>
      <c r="C156" s="44">
        <v>1</v>
      </c>
      <c r="D156" s="43" t="s">
        <v>5138</v>
      </c>
      <c r="E156" s="44">
        <v>1</v>
      </c>
      <c r="F156" s="43" t="s">
        <v>5138</v>
      </c>
      <c r="G156" s="44">
        <v>1</v>
      </c>
      <c r="H156" s="43" t="s">
        <v>5138</v>
      </c>
      <c r="I156" s="44">
        <v>2</v>
      </c>
      <c r="J156" s="44" t="s">
        <v>5142</v>
      </c>
      <c r="K156" s="41"/>
      <c r="L156" s="41"/>
      <c r="M156" s="41"/>
      <c r="N156" s="45" t="s">
        <v>5146</v>
      </c>
      <c r="O156" s="41"/>
      <c r="P156" s="46"/>
      <c r="Q156" s="41"/>
      <c r="R156" s="46" t="s">
        <v>90</v>
      </c>
    </row>
    <row r="157" spans="1:18" s="175" customFormat="1" ht="18" customHeight="1" x14ac:dyDescent="0.15">
      <c r="A157" s="177">
        <v>11</v>
      </c>
      <c r="B157" s="43" t="s">
        <v>5138</v>
      </c>
      <c r="C157" s="44">
        <v>1</v>
      </c>
      <c r="D157" s="43" t="s">
        <v>5138</v>
      </c>
      <c r="E157" s="44">
        <v>1</v>
      </c>
      <c r="F157" s="43" t="s">
        <v>5138</v>
      </c>
      <c r="G157" s="44">
        <v>1</v>
      </c>
      <c r="H157" s="43" t="s">
        <v>5138</v>
      </c>
      <c r="I157" s="44">
        <v>2</v>
      </c>
      <c r="J157" s="44" t="s">
        <v>5142</v>
      </c>
      <c r="K157" s="41"/>
      <c r="L157" s="41"/>
      <c r="M157" s="41"/>
      <c r="N157" s="45" t="s">
        <v>5147</v>
      </c>
      <c r="O157" s="41"/>
      <c r="P157" s="46"/>
      <c r="Q157" s="41"/>
      <c r="R157" s="46" t="s">
        <v>90</v>
      </c>
    </row>
    <row r="158" spans="1:18" s="175" customFormat="1" ht="18" customHeight="1" x14ac:dyDescent="0.15">
      <c r="A158" s="177">
        <v>11</v>
      </c>
      <c r="B158" s="43" t="s">
        <v>5138</v>
      </c>
      <c r="C158" s="44">
        <v>1</v>
      </c>
      <c r="D158" s="43" t="s">
        <v>5138</v>
      </c>
      <c r="E158" s="44">
        <v>1</v>
      </c>
      <c r="F158" s="43" t="s">
        <v>5138</v>
      </c>
      <c r="G158" s="44">
        <v>1</v>
      </c>
      <c r="H158" s="43" t="s">
        <v>5138</v>
      </c>
      <c r="I158" s="44">
        <v>2</v>
      </c>
      <c r="J158" s="44" t="s">
        <v>5142</v>
      </c>
      <c r="K158" s="41"/>
      <c r="L158" s="41"/>
      <c r="M158" s="41"/>
      <c r="N158" s="45" t="s">
        <v>5148</v>
      </c>
      <c r="O158" s="41"/>
      <c r="P158" s="46"/>
      <c r="Q158" s="41"/>
      <c r="R158" s="46" t="s">
        <v>90</v>
      </c>
    </row>
    <row r="159" spans="1:18" s="175" customFormat="1" ht="18" customHeight="1" x14ac:dyDescent="0.15">
      <c r="A159" s="168">
        <v>12</v>
      </c>
      <c r="B159" s="169" t="s">
        <v>5149</v>
      </c>
      <c r="C159" s="170"/>
      <c r="D159" s="169"/>
      <c r="E159" s="170"/>
      <c r="F159" s="169"/>
      <c r="G159" s="170"/>
      <c r="H159" s="169"/>
      <c r="I159" s="170"/>
      <c r="J159" s="170"/>
      <c r="K159" s="171">
        <f>IF(C159="",SUMIFS($K160:$K$868,$A160:$A$868,A159,$E160:$E$868,""),IF(E159="",SUMIFS($K160:$K$868,$A160:$A$868,A159,$C160:$C$868,C159,$G160:$G$868,""),IF(G159="",SUMIFS($K160:$K$868,$A160:$A$868,A159,$C160:$C$868,C159,$E160:$E$868,E159),0)))</f>
        <v>800</v>
      </c>
      <c r="L159" s="171">
        <f>IF(C159="",SUMIFS($L160:$L$868,$A160:$A$868,A159,$E160:$E$868,""),IF(E159="",SUMIFS($L160:$L$868,$A160:$A$868,A159,$C160:$C$868,C159,$G160:$G$868,""),IF(G159="",SUMIFS($L160:$L$868,$A160:$A$868,A159,$C160:$C$868,C159,$E160:$E$868,E159),0)))</f>
        <v>800</v>
      </c>
      <c r="M159" s="171">
        <f t="shared" ref="M159:M161" si="42">K159-L159</f>
        <v>0</v>
      </c>
      <c r="N159" s="172"/>
      <c r="O159" s="173"/>
      <c r="P159" s="174"/>
      <c r="Q159" s="171">
        <f>IF(C159="",SUMIFS($Q$3:$Q$868,$A$3:$A$868,A159,$C$3:$C$868,"&gt;0",$E$3:$E$868,""),IF(E159="",SUMIFS($Q$3:$Q$868,$A$3:$A$868,A159,$C$3:$C$868,C159,$E$3:$E$868,"&gt;0",$G$3:$G$868,""),IF(G159="",SUMIFS($Q$3:$Q$868,$A$3:$A$868,A159,$C$3:$C$868,C159,$E$3:$E$868,E159,$G$3:$G$868,"&gt;0"))))</f>
        <v>0</v>
      </c>
      <c r="R159" s="171"/>
    </row>
    <row r="160" spans="1:18" s="175" customFormat="1" ht="18" customHeight="1" x14ac:dyDescent="0.15">
      <c r="A160" s="24">
        <v>12</v>
      </c>
      <c r="B160" s="25" t="s">
        <v>5149</v>
      </c>
      <c r="C160" s="27">
        <v>1</v>
      </c>
      <c r="D160" s="26" t="s">
        <v>5149</v>
      </c>
      <c r="E160" s="27"/>
      <c r="F160" s="26"/>
      <c r="G160" s="27"/>
      <c r="H160" s="26"/>
      <c r="I160" s="27"/>
      <c r="J160" s="27"/>
      <c r="K160" s="23">
        <f>IF(C160="",SUMIFS($K161:$K$868,$A161:$A$868,A160,$E161:$E$868,""),IF(E160="",SUMIFS($K161:$K$868,$A161:$A$868,A160,$C161:$C$868,C160,$G161:$G$868,""),IF(G160="",SUMIFS($K161:$K$868,$A161:$A$868,A160,$C161:$C$868,C160,$E161:$E$868,E160),0)))</f>
        <v>800</v>
      </c>
      <c r="L160" s="23">
        <f>IF(C160="",SUMIFS($L161:$L$868,$A161:$A$868,A160,$E161:$E$868,""),IF(E160="",SUMIFS($L161:$L$868,$A161:$A$868,A160,$C161:$C$868,C160,$G161:$G$868,""),IF(G160="",SUMIFS($L161:$L$868,$A161:$A$868,A160,$C161:$C$868,C160,$E161:$E$868,E160),0)))</f>
        <v>800</v>
      </c>
      <c r="M160" s="23">
        <f t="shared" si="42"/>
        <v>0</v>
      </c>
      <c r="N160" s="28"/>
      <c r="O160" s="29"/>
      <c r="P160" s="30"/>
      <c r="Q160" s="23">
        <f>IF(C160="",SUMIFS($Q$3:$Q$868,$A$3:$A$868,A160,$C$3:$C$868,"&gt;0",$E$3:$E$868,""),IF(E160="",SUMIFS($Q$3:$Q$868,$A$3:$A$868,A160,$C$3:$C$868,C160,$E$3:$E$868,"&gt;0",$G$3:$G$868,""),IF(G160="",SUMIFS($Q$3:$Q$868,$A$3:$A$868,A160,$C$3:$C$868,C160,$E$3:$E$868,E160,$G$3:$G$868,"&gt;0"))))</f>
        <v>0</v>
      </c>
      <c r="R160" s="23"/>
    </row>
    <row r="161" spans="1:18" s="175" customFormat="1" ht="18" customHeight="1" x14ac:dyDescent="0.15">
      <c r="A161" s="24">
        <v>12</v>
      </c>
      <c r="B161" s="25" t="s">
        <v>5149</v>
      </c>
      <c r="C161" s="176">
        <v>1</v>
      </c>
      <c r="D161" s="25" t="s">
        <v>5149</v>
      </c>
      <c r="E161" s="35">
        <v>1</v>
      </c>
      <c r="F161" s="36" t="s">
        <v>5149</v>
      </c>
      <c r="G161" s="35"/>
      <c r="H161" s="36"/>
      <c r="I161" s="35"/>
      <c r="J161" s="35"/>
      <c r="K161" s="32">
        <f>IF(C161="",SUMIFS($K162:$K$868,$A162:$A$868,A161,$E162:$E$868,""),IF(E161="",SUMIFS($K162:$K$868,$A162:$A$868,A161,$C162:$C$868,C161,$G162:$G$868,""),IF(G161="",SUMIFS($K162:$K$868,$A162:$A$868,A161,$C162:$C$868,C161,$E162:$E$868,E161),0)))</f>
        <v>800</v>
      </c>
      <c r="L161" s="32">
        <f>IF(C161="",SUMIFS($L162:$L$868,$A162:$A$868,A161,$E162:$E$868,""),IF(E161="",SUMIFS($L162:$L$868,$A162:$A$868,A161,$C162:$C$868,C161,$G162:$G$868,""),IF(G161="",SUMIFS($L162:$L$868,$A162:$A$868,A161,$C162:$C$868,C161,$E162:$E$868,E161),0)))</f>
        <v>800</v>
      </c>
      <c r="M161" s="32">
        <f t="shared" si="42"/>
        <v>0</v>
      </c>
      <c r="N161" s="37"/>
      <c r="O161" s="38"/>
      <c r="P161" s="39"/>
      <c r="Q161" s="32">
        <f>IF(C161="",SUMIFS($Q$3:$Q$868,$A$3:$A$868,A161,$C$3:$C$868,"&gt;0",$E$3:$E$868,""),IF(E161="",SUMIFS($Q$3:$Q$868,$A$3:$A$868,A161,$C$3:$C$868,C161,$E$3:$E$868,"&gt;0",$G$3:$G$868,""),IF(G161="",SUMIFS($Q$3:$Q$868,$A$3:$A$868,A161,$C$3:$C$868,C161,$E$3:$E$868,E161,$G$3:$G$868,"&gt;0"))))</f>
        <v>0</v>
      </c>
      <c r="R161" s="32" t="s">
        <v>90</v>
      </c>
    </row>
    <row r="162" spans="1:18" s="175" customFormat="1" ht="18" customHeight="1" x14ac:dyDescent="0.15">
      <c r="A162" s="177">
        <v>12</v>
      </c>
      <c r="B162" s="43" t="s">
        <v>5149</v>
      </c>
      <c r="C162" s="44">
        <v>1</v>
      </c>
      <c r="D162" s="43" t="s">
        <v>5149</v>
      </c>
      <c r="E162" s="44">
        <v>1</v>
      </c>
      <c r="F162" s="43" t="s">
        <v>5149</v>
      </c>
      <c r="G162" s="45">
        <v>1</v>
      </c>
      <c r="H162" s="49" t="s">
        <v>5149</v>
      </c>
      <c r="I162" s="45"/>
      <c r="J162" s="45"/>
      <c r="K162" s="41"/>
      <c r="L162" s="41"/>
      <c r="M162" s="41"/>
      <c r="N162" s="45"/>
      <c r="O162" s="41"/>
      <c r="P162" s="46"/>
      <c r="Q162" s="41"/>
      <c r="R162" s="178" t="s">
        <v>90</v>
      </c>
    </row>
    <row r="163" spans="1:18" s="175" customFormat="1" ht="18" customHeight="1" x14ac:dyDescent="0.15">
      <c r="A163" s="177">
        <v>12</v>
      </c>
      <c r="B163" s="43" t="s">
        <v>5149</v>
      </c>
      <c r="C163" s="44">
        <v>1</v>
      </c>
      <c r="D163" s="43" t="s">
        <v>5149</v>
      </c>
      <c r="E163" s="44">
        <v>1</v>
      </c>
      <c r="F163" s="43" t="s">
        <v>5149</v>
      </c>
      <c r="G163" s="44">
        <v>1</v>
      </c>
      <c r="H163" s="43" t="s">
        <v>5149</v>
      </c>
      <c r="I163" s="45">
        <v>1</v>
      </c>
      <c r="J163" s="45" t="s">
        <v>5149</v>
      </c>
      <c r="K163" s="41">
        <v>800</v>
      </c>
      <c r="L163" s="41">
        <v>800</v>
      </c>
      <c r="M163" s="41">
        <f t="shared" ref="M163" si="43">K163-L163</f>
        <v>0</v>
      </c>
      <c r="N163" s="45" t="s">
        <v>5150</v>
      </c>
      <c r="O163" s="41"/>
      <c r="P163" s="46"/>
      <c r="Q163" s="41"/>
      <c r="R163" s="46" t="s">
        <v>90</v>
      </c>
    </row>
    <row r="164" spans="1:18" s="175" customFormat="1" ht="18" customHeight="1" x14ac:dyDescent="0.15">
      <c r="A164" s="177">
        <v>12</v>
      </c>
      <c r="B164" s="43" t="s">
        <v>5149</v>
      </c>
      <c r="C164" s="44">
        <v>1</v>
      </c>
      <c r="D164" s="43" t="s">
        <v>5149</v>
      </c>
      <c r="E164" s="44">
        <v>1</v>
      </c>
      <c r="F164" s="43" t="s">
        <v>5149</v>
      </c>
      <c r="G164" s="44">
        <v>1</v>
      </c>
      <c r="H164" s="43" t="s">
        <v>5149</v>
      </c>
      <c r="I164" s="44">
        <v>1</v>
      </c>
      <c r="J164" s="44" t="s">
        <v>5149</v>
      </c>
      <c r="K164" s="41"/>
      <c r="L164" s="41"/>
      <c r="M164" s="41"/>
      <c r="N164" s="45" t="s">
        <v>5151</v>
      </c>
      <c r="O164" s="41">
        <v>800000</v>
      </c>
      <c r="P164" s="46"/>
      <c r="Q164" s="41"/>
      <c r="R164" s="46" t="s">
        <v>90</v>
      </c>
    </row>
    <row r="165" spans="1:18" s="175" customFormat="1" ht="18" customHeight="1" x14ac:dyDescent="0.15">
      <c r="A165" s="168">
        <v>13</v>
      </c>
      <c r="B165" s="169" t="s">
        <v>5152</v>
      </c>
      <c r="C165" s="170"/>
      <c r="D165" s="169"/>
      <c r="E165" s="170"/>
      <c r="F165" s="169"/>
      <c r="G165" s="170"/>
      <c r="H165" s="169"/>
      <c r="I165" s="170"/>
      <c r="J165" s="170"/>
      <c r="K165" s="171">
        <f>IF(C165="",SUMIFS($K166:$K$868,$A166:$A$868,A165,$E166:$E$868,""),IF(E165="",SUMIFS($K166:$K$868,$A166:$A$868,A165,$C166:$C$868,C165,$G166:$G$868,""),IF(G165="",SUMIFS($K166:$K$868,$A166:$A$868,A165,$C166:$C$868,C165,$E166:$E$868,E165),0)))</f>
        <v>20691</v>
      </c>
      <c r="L165" s="171">
        <f>IF(C165="",SUMIFS($L166:$L$868,$A166:$A$868,A165,$E166:$E$868,""),IF(E165="",SUMIFS($L166:$L$868,$A166:$A$868,A165,$C166:$C$868,C165,$G166:$G$868,""),IF(G165="",SUMIFS($L166:$L$868,$A166:$A$868,A165,$C166:$C$868,C165,$E166:$E$868,E165),0)))</f>
        <v>13023</v>
      </c>
      <c r="M165" s="171">
        <f t="shared" ref="M165:M167" si="44">K165-L165</f>
        <v>7668</v>
      </c>
      <c r="N165" s="172"/>
      <c r="O165" s="173"/>
      <c r="P165" s="174"/>
      <c r="Q165" s="171">
        <f>IF(C165="",SUMIFS($Q$3:$Q$868,$A$3:$A$868,A165,$C$3:$C$868,"&gt;0",$E$3:$E$868,""),IF(E165="",SUMIFS($Q$3:$Q$868,$A$3:$A$868,A165,$C$3:$C$868,C165,$E$3:$E$868,"&gt;0",$G$3:$G$868,""),IF(G165="",SUMIFS($Q$3:$Q$868,$A$3:$A$868,A165,$C$3:$C$868,C165,$E$3:$E$868,E165,$G$3:$G$868,"&gt;0"))))</f>
        <v>20691</v>
      </c>
      <c r="R165" s="171"/>
    </row>
    <row r="166" spans="1:18" s="175" customFormat="1" ht="18" customHeight="1" x14ac:dyDescent="0.15">
      <c r="A166" s="24">
        <v>13</v>
      </c>
      <c r="B166" s="25" t="s">
        <v>5152</v>
      </c>
      <c r="C166" s="27">
        <v>2</v>
      </c>
      <c r="D166" s="26" t="s">
        <v>5153</v>
      </c>
      <c r="E166" s="27"/>
      <c r="F166" s="26"/>
      <c r="G166" s="27"/>
      <c r="H166" s="26"/>
      <c r="I166" s="27"/>
      <c r="J166" s="27"/>
      <c r="K166" s="23">
        <f>IF(C166="",SUMIFS($K167:$K$868,$A167:$A$868,A166,$E167:$E$868,""),IF(E166="",SUMIFS($K167:$K$868,$A167:$A$868,A166,$C167:$C$868,C166,$G167:$G$868,""),IF(G166="",SUMIFS($K167:$K$868,$A167:$A$868,A166,$C167:$C$868,C166,$E167:$E$868,E166),0)))</f>
        <v>20691</v>
      </c>
      <c r="L166" s="23">
        <f>IF(C166="",SUMIFS($L167:$L$868,$A167:$A$868,A166,$E167:$E$868,""),IF(E166="",SUMIFS($L167:$L$868,$A167:$A$868,A166,$C167:$C$868,C166,$G167:$G$868,""),IF(G166="",SUMIFS($L167:$L$868,$A167:$A$868,A166,$C167:$C$868,C166,$E167:$E$868,E166),0)))</f>
        <v>13023</v>
      </c>
      <c r="M166" s="23">
        <f t="shared" si="44"/>
        <v>7668</v>
      </c>
      <c r="N166" s="28"/>
      <c r="O166" s="29"/>
      <c r="P166" s="30"/>
      <c r="Q166" s="23">
        <f>IF(C166="",SUMIFS($Q$3:$Q$868,$A$3:$A$868,A166,$C$3:$C$868,"&gt;0",$E$3:$E$868,""),IF(E166="",SUMIFS($Q$3:$Q$868,$A$3:$A$868,A166,$C$3:$C$868,C166,$E$3:$E$868,"&gt;0",$G$3:$G$868,""),IF(G166="",SUMIFS($Q$3:$Q$868,$A$3:$A$868,A166,$C$3:$C$868,C166,$E$3:$E$868,E166,$G$3:$G$868,"&gt;0"))))</f>
        <v>20691</v>
      </c>
      <c r="R166" s="23"/>
    </row>
    <row r="167" spans="1:18" s="175" customFormat="1" ht="18" customHeight="1" x14ac:dyDescent="0.15">
      <c r="A167" s="24">
        <v>13</v>
      </c>
      <c r="B167" s="25" t="s">
        <v>5152</v>
      </c>
      <c r="C167" s="176">
        <v>2</v>
      </c>
      <c r="D167" s="25" t="s">
        <v>5153</v>
      </c>
      <c r="E167" s="35">
        <v>1</v>
      </c>
      <c r="F167" s="36" t="s">
        <v>5154</v>
      </c>
      <c r="G167" s="35"/>
      <c r="H167" s="36"/>
      <c r="I167" s="35"/>
      <c r="J167" s="35"/>
      <c r="K167" s="32">
        <f>IF(C167="",SUMIFS($K168:$K$868,$A168:$A$868,A167,$E168:$E$868,""),IF(E167="",SUMIFS($K168:$K$868,$A168:$A$868,A167,$C168:$C$868,C167,$G168:$G$868,""),IF(G167="",SUMIFS($K168:$K$868,$A168:$A$868,A167,$C168:$C$868,C167,$E168:$E$868,E167),0)))</f>
        <v>800</v>
      </c>
      <c r="L167" s="32">
        <f>IF(C167="",SUMIFS($L168:$L$868,$A168:$A$868,A167,$E168:$E$868,""),IF(E167="",SUMIFS($L168:$L$868,$A168:$A$868,A167,$C168:$C$868,C167,$G168:$G$868,""),IF(G167="",SUMIFS($L168:$L$868,$A168:$A$868,A167,$C168:$C$868,C167,$E168:$E$868,E167),0)))</f>
        <v>1277</v>
      </c>
      <c r="M167" s="32">
        <f t="shared" si="44"/>
        <v>-477</v>
      </c>
      <c r="N167" s="37"/>
      <c r="O167" s="38"/>
      <c r="P167" s="39"/>
      <c r="Q167" s="32">
        <f>IF(C167="",SUMIFS($Q$3:$Q$868,$A$3:$A$868,A167,$C$3:$C$868,"&gt;0",$E$3:$E$868,""),IF(E167="",SUMIFS($Q$3:$Q$868,$A$3:$A$868,A167,$C$3:$C$868,C167,$E$3:$E$868,"&gt;0",$G$3:$G$868,""),IF(G167="",SUMIFS($Q$3:$Q$868,$A$3:$A$868,A167,$C$3:$C$868,C167,$E$3:$E$868,E167,$G$3:$G$868,"&gt;0"))))</f>
        <v>800</v>
      </c>
      <c r="R167" s="32" t="s">
        <v>663</v>
      </c>
    </row>
    <row r="168" spans="1:18" s="175" customFormat="1" ht="18" customHeight="1" x14ac:dyDescent="0.15">
      <c r="A168" s="177">
        <v>13</v>
      </c>
      <c r="B168" s="43" t="s">
        <v>5152</v>
      </c>
      <c r="C168" s="44">
        <v>2</v>
      </c>
      <c r="D168" s="43" t="s">
        <v>5153</v>
      </c>
      <c r="E168" s="44">
        <v>1</v>
      </c>
      <c r="F168" s="43" t="s">
        <v>5154</v>
      </c>
      <c r="G168" s="45">
        <v>2</v>
      </c>
      <c r="H168" s="49" t="s">
        <v>5155</v>
      </c>
      <c r="I168" s="45"/>
      <c r="J168" s="45"/>
      <c r="K168" s="41"/>
      <c r="L168" s="41"/>
      <c r="M168" s="41"/>
      <c r="N168" s="45"/>
      <c r="O168" s="41"/>
      <c r="P168" s="46"/>
      <c r="Q168" s="41"/>
      <c r="R168" s="178" t="s">
        <v>663</v>
      </c>
    </row>
    <row r="169" spans="1:18" s="175" customFormat="1" ht="18" customHeight="1" x14ac:dyDescent="0.15">
      <c r="A169" s="177">
        <v>13</v>
      </c>
      <c r="B169" s="43" t="s">
        <v>5152</v>
      </c>
      <c r="C169" s="44">
        <v>2</v>
      </c>
      <c r="D169" s="43" t="s">
        <v>5153</v>
      </c>
      <c r="E169" s="44">
        <v>1</v>
      </c>
      <c r="F169" s="43" t="s">
        <v>5154</v>
      </c>
      <c r="G169" s="44">
        <v>2</v>
      </c>
      <c r="H169" s="43" t="s">
        <v>5155</v>
      </c>
      <c r="I169" s="45">
        <v>1</v>
      </c>
      <c r="J169" s="45" t="s">
        <v>5156</v>
      </c>
      <c r="K169" s="41">
        <v>549</v>
      </c>
      <c r="L169" s="41">
        <v>910</v>
      </c>
      <c r="M169" s="41">
        <f t="shared" ref="M169" si="45">K169-L169</f>
        <v>-361</v>
      </c>
      <c r="N169" s="45" t="s">
        <v>5157</v>
      </c>
      <c r="O169" s="41"/>
      <c r="P169" s="46"/>
      <c r="Q169" s="41"/>
      <c r="R169" s="46" t="s">
        <v>663</v>
      </c>
    </row>
    <row r="170" spans="1:18" s="175" customFormat="1" ht="18" customHeight="1" x14ac:dyDescent="0.15">
      <c r="A170" s="177">
        <v>13</v>
      </c>
      <c r="B170" s="43" t="s">
        <v>5152</v>
      </c>
      <c r="C170" s="44">
        <v>2</v>
      </c>
      <c r="D170" s="43" t="s">
        <v>5153</v>
      </c>
      <c r="E170" s="44">
        <v>1</v>
      </c>
      <c r="F170" s="43" t="s">
        <v>5154</v>
      </c>
      <c r="G170" s="44">
        <v>2</v>
      </c>
      <c r="H170" s="43" t="s">
        <v>5155</v>
      </c>
      <c r="I170" s="44">
        <v>1</v>
      </c>
      <c r="J170" s="44" t="s">
        <v>5156</v>
      </c>
      <c r="K170" s="41"/>
      <c r="L170" s="41"/>
      <c r="M170" s="41"/>
      <c r="N170" s="45" t="s">
        <v>5158</v>
      </c>
      <c r="O170" s="41">
        <v>549600</v>
      </c>
      <c r="P170" s="46" t="s">
        <v>701</v>
      </c>
      <c r="Q170" s="41">
        <v>549</v>
      </c>
      <c r="R170" s="46" t="s">
        <v>663</v>
      </c>
    </row>
    <row r="171" spans="1:18" s="175" customFormat="1" ht="18" customHeight="1" x14ac:dyDescent="0.15">
      <c r="A171" s="177">
        <v>13</v>
      </c>
      <c r="B171" s="43" t="s">
        <v>5152</v>
      </c>
      <c r="C171" s="44">
        <v>2</v>
      </c>
      <c r="D171" s="43" t="s">
        <v>5153</v>
      </c>
      <c r="E171" s="44">
        <v>1</v>
      </c>
      <c r="F171" s="43" t="s">
        <v>5154</v>
      </c>
      <c r="G171" s="44">
        <v>2</v>
      </c>
      <c r="H171" s="43" t="s">
        <v>5155</v>
      </c>
      <c r="I171" s="45">
        <v>4</v>
      </c>
      <c r="J171" s="45" t="s">
        <v>5159</v>
      </c>
      <c r="K171" s="41">
        <v>168</v>
      </c>
      <c r="L171" s="41">
        <v>252</v>
      </c>
      <c r="M171" s="41">
        <f t="shared" ref="M171:M173" si="46">K171-L171</f>
        <v>-84</v>
      </c>
      <c r="N171" s="45" t="s">
        <v>5160</v>
      </c>
      <c r="O171" s="41">
        <v>168000</v>
      </c>
      <c r="P171" s="46" t="s">
        <v>701</v>
      </c>
      <c r="Q171" s="41">
        <v>168</v>
      </c>
      <c r="R171" s="46" t="s">
        <v>663</v>
      </c>
    </row>
    <row r="172" spans="1:18" s="175" customFormat="1" ht="18" customHeight="1" x14ac:dyDescent="0.15">
      <c r="A172" s="177">
        <v>13</v>
      </c>
      <c r="B172" s="43" t="s">
        <v>5152</v>
      </c>
      <c r="C172" s="44">
        <v>2</v>
      </c>
      <c r="D172" s="43" t="s">
        <v>5153</v>
      </c>
      <c r="E172" s="44">
        <v>1</v>
      </c>
      <c r="F172" s="43" t="s">
        <v>5154</v>
      </c>
      <c r="G172" s="44">
        <v>2</v>
      </c>
      <c r="H172" s="43" t="s">
        <v>5155</v>
      </c>
      <c r="I172" s="45">
        <v>7</v>
      </c>
      <c r="J172" s="45" t="s">
        <v>5161</v>
      </c>
      <c r="K172" s="41">
        <v>78</v>
      </c>
      <c r="L172" s="41">
        <v>110</v>
      </c>
      <c r="M172" s="41">
        <f t="shared" si="46"/>
        <v>-32</v>
      </c>
      <c r="N172" s="45" t="s">
        <v>5162</v>
      </c>
      <c r="O172" s="41">
        <v>78000</v>
      </c>
      <c r="P172" s="46" t="s">
        <v>701</v>
      </c>
      <c r="Q172" s="41">
        <v>78</v>
      </c>
      <c r="R172" s="46" t="s">
        <v>663</v>
      </c>
    </row>
    <row r="173" spans="1:18" s="175" customFormat="1" ht="18" customHeight="1" x14ac:dyDescent="0.15">
      <c r="A173" s="177">
        <v>13</v>
      </c>
      <c r="B173" s="43" t="s">
        <v>5152</v>
      </c>
      <c r="C173" s="44">
        <v>2</v>
      </c>
      <c r="D173" s="43" t="s">
        <v>5153</v>
      </c>
      <c r="E173" s="44">
        <v>1</v>
      </c>
      <c r="F173" s="43" t="s">
        <v>5154</v>
      </c>
      <c r="G173" s="44">
        <v>2</v>
      </c>
      <c r="H173" s="43" t="s">
        <v>5155</v>
      </c>
      <c r="I173" s="45">
        <v>11</v>
      </c>
      <c r="J173" s="45" t="s">
        <v>5163</v>
      </c>
      <c r="K173" s="41">
        <v>4</v>
      </c>
      <c r="L173" s="41">
        <v>4</v>
      </c>
      <c r="M173" s="41">
        <f t="shared" si="46"/>
        <v>0</v>
      </c>
      <c r="N173" s="45" t="s">
        <v>5164</v>
      </c>
      <c r="O173" s="41">
        <v>4200</v>
      </c>
      <c r="P173" s="46" t="s">
        <v>701</v>
      </c>
      <c r="Q173" s="41">
        <v>4</v>
      </c>
      <c r="R173" s="46" t="s">
        <v>663</v>
      </c>
    </row>
    <row r="174" spans="1:18" s="175" customFormat="1" ht="18" customHeight="1" x14ac:dyDescent="0.15">
      <c r="A174" s="177">
        <v>13</v>
      </c>
      <c r="B174" s="43" t="s">
        <v>5152</v>
      </c>
      <c r="C174" s="44">
        <v>2</v>
      </c>
      <c r="D174" s="43" t="s">
        <v>5153</v>
      </c>
      <c r="E174" s="44">
        <v>1</v>
      </c>
      <c r="F174" s="43" t="s">
        <v>5154</v>
      </c>
      <c r="G174" s="45">
        <v>3</v>
      </c>
      <c r="H174" s="49" t="s">
        <v>5165</v>
      </c>
      <c r="I174" s="45"/>
      <c r="J174" s="45"/>
      <c r="K174" s="41"/>
      <c r="L174" s="41"/>
      <c r="M174" s="41"/>
      <c r="N174" s="45"/>
      <c r="O174" s="41"/>
      <c r="P174" s="46"/>
      <c r="Q174" s="41"/>
      <c r="R174" s="178" t="s">
        <v>663</v>
      </c>
    </row>
    <row r="175" spans="1:18" s="175" customFormat="1" ht="18" customHeight="1" x14ac:dyDescent="0.15">
      <c r="A175" s="177">
        <v>13</v>
      </c>
      <c r="B175" s="43" t="s">
        <v>5152</v>
      </c>
      <c r="C175" s="44">
        <v>2</v>
      </c>
      <c r="D175" s="43" t="s">
        <v>5153</v>
      </c>
      <c r="E175" s="44">
        <v>1</v>
      </c>
      <c r="F175" s="43" t="s">
        <v>5154</v>
      </c>
      <c r="G175" s="44">
        <v>3</v>
      </c>
      <c r="H175" s="43" t="s">
        <v>5165</v>
      </c>
      <c r="I175" s="45">
        <v>10</v>
      </c>
      <c r="J175" s="45" t="s">
        <v>4634</v>
      </c>
      <c r="K175" s="41">
        <v>1</v>
      </c>
      <c r="L175" s="41">
        <v>1</v>
      </c>
      <c r="M175" s="41">
        <f t="shared" ref="M175:M176" si="47">K175-L175</f>
        <v>0</v>
      </c>
      <c r="N175" s="45" t="s">
        <v>4634</v>
      </c>
      <c r="O175" s="41">
        <v>1000</v>
      </c>
      <c r="P175" s="46" t="s">
        <v>808</v>
      </c>
      <c r="Q175" s="41">
        <v>1</v>
      </c>
      <c r="R175" s="46" t="s">
        <v>663</v>
      </c>
    </row>
    <row r="176" spans="1:18" s="175" customFormat="1" ht="18" customHeight="1" x14ac:dyDescent="0.15">
      <c r="A176" s="24">
        <v>13</v>
      </c>
      <c r="B176" s="25" t="s">
        <v>5152</v>
      </c>
      <c r="C176" s="176">
        <v>2</v>
      </c>
      <c r="D176" s="25" t="s">
        <v>5153</v>
      </c>
      <c r="E176" s="35">
        <v>2</v>
      </c>
      <c r="F176" s="36" t="s">
        <v>5166</v>
      </c>
      <c r="G176" s="35"/>
      <c r="H176" s="36"/>
      <c r="I176" s="35"/>
      <c r="J176" s="35"/>
      <c r="K176" s="32">
        <f>IF(C176="",SUMIFS($K177:$K$868,$A177:$A$868,A176,$E177:$E$868,""),IF(E176="",SUMIFS($K177:$K$868,$A177:$A$868,A176,$C177:$C$868,C176,$G177:$G$868,""),IF(G176="",SUMIFS($K177:$K$868,$A177:$A$868,A176,$C177:$C$868,C176,$E177:$E$868,E176),0)))</f>
        <v>10608</v>
      </c>
      <c r="L176" s="32">
        <f>IF(C176="",SUMIFS($L177:$L$868,$A177:$A$868,A176,$E177:$E$868,""),IF(E176="",SUMIFS($L177:$L$868,$A177:$A$868,A176,$C177:$C$868,C176,$G177:$G$868,""),IF(G176="",SUMIFS($L177:$L$868,$A177:$A$868,A176,$C177:$C$868,C176,$E177:$E$868,E176),0)))</f>
        <v>10551</v>
      </c>
      <c r="M176" s="32">
        <f t="shared" si="47"/>
        <v>57</v>
      </c>
      <c r="N176" s="37"/>
      <c r="O176" s="38"/>
      <c r="P176" s="39"/>
      <c r="Q176" s="32">
        <f>IF(C176="",SUMIFS($Q$3:$Q$868,$A$3:$A$868,A176,$C$3:$C$868,"&gt;0",$E$3:$E$868,""),IF(E176="",SUMIFS($Q$3:$Q$868,$A$3:$A$868,A176,$C$3:$C$868,C176,$E$3:$E$868,"&gt;0",$G$3:$G$868,""),IF(G176="",SUMIFS($Q$3:$Q$868,$A$3:$A$868,A176,$C$3:$C$868,C176,$E$3:$E$868,E176,$G$3:$G$868,"&gt;0"))))</f>
        <v>10608</v>
      </c>
      <c r="R176" s="32" t="s">
        <v>663</v>
      </c>
    </row>
    <row r="177" spans="1:18" s="175" customFormat="1" ht="18" customHeight="1" x14ac:dyDescent="0.15">
      <c r="A177" s="177">
        <v>13</v>
      </c>
      <c r="B177" s="43" t="s">
        <v>5152</v>
      </c>
      <c r="C177" s="44">
        <v>2</v>
      </c>
      <c r="D177" s="43" t="s">
        <v>5153</v>
      </c>
      <c r="E177" s="44">
        <v>2</v>
      </c>
      <c r="F177" s="43" t="s">
        <v>5166</v>
      </c>
      <c r="G177" s="45">
        <v>1</v>
      </c>
      <c r="H177" s="49" t="s">
        <v>5167</v>
      </c>
      <c r="I177" s="45"/>
      <c r="J177" s="45"/>
      <c r="K177" s="41"/>
      <c r="L177" s="41"/>
      <c r="M177" s="41"/>
      <c r="N177" s="45"/>
      <c r="O177" s="41"/>
      <c r="P177" s="46"/>
      <c r="Q177" s="41"/>
      <c r="R177" s="178" t="s">
        <v>663</v>
      </c>
    </row>
    <row r="178" spans="1:18" s="175" customFormat="1" ht="18" customHeight="1" x14ac:dyDescent="0.15">
      <c r="A178" s="177">
        <v>13</v>
      </c>
      <c r="B178" s="43" t="s">
        <v>5152</v>
      </c>
      <c r="C178" s="44">
        <v>2</v>
      </c>
      <c r="D178" s="43" t="s">
        <v>5153</v>
      </c>
      <c r="E178" s="44">
        <v>2</v>
      </c>
      <c r="F178" s="43" t="s">
        <v>5166</v>
      </c>
      <c r="G178" s="44">
        <v>1</v>
      </c>
      <c r="H178" s="43" t="s">
        <v>5167</v>
      </c>
      <c r="I178" s="45">
        <v>3</v>
      </c>
      <c r="J178" s="45" t="s">
        <v>4663</v>
      </c>
      <c r="K178" s="41">
        <v>709</v>
      </c>
      <c r="L178" s="41">
        <v>709</v>
      </c>
      <c r="M178" s="41">
        <f t="shared" ref="M178" si="48">K178-L178</f>
        <v>0</v>
      </c>
      <c r="N178" s="45" t="s">
        <v>5168</v>
      </c>
      <c r="O178" s="41">
        <v>684000</v>
      </c>
      <c r="P178" s="46" t="s">
        <v>877</v>
      </c>
      <c r="Q178" s="41">
        <v>709</v>
      </c>
      <c r="R178" s="46" t="s">
        <v>663</v>
      </c>
    </row>
    <row r="179" spans="1:18" s="175" customFormat="1" ht="18" customHeight="1" x14ac:dyDescent="0.15">
      <c r="A179" s="177">
        <v>13</v>
      </c>
      <c r="B179" s="43" t="s">
        <v>5152</v>
      </c>
      <c r="C179" s="44">
        <v>2</v>
      </c>
      <c r="D179" s="43" t="s">
        <v>5153</v>
      </c>
      <c r="E179" s="44">
        <v>2</v>
      </c>
      <c r="F179" s="43" t="s">
        <v>5166</v>
      </c>
      <c r="G179" s="44">
        <v>1</v>
      </c>
      <c r="H179" s="43" t="s">
        <v>5167</v>
      </c>
      <c r="I179" s="44">
        <v>3</v>
      </c>
      <c r="J179" s="44" t="s">
        <v>4663</v>
      </c>
      <c r="K179" s="41"/>
      <c r="L179" s="41"/>
      <c r="M179" s="41"/>
      <c r="N179" s="45" t="s">
        <v>5169</v>
      </c>
      <c r="O179" s="41">
        <v>25000</v>
      </c>
      <c r="P179" s="46"/>
      <c r="Q179" s="41"/>
      <c r="R179" s="46" t="s">
        <v>663</v>
      </c>
    </row>
    <row r="180" spans="1:18" s="175" customFormat="1" ht="18" customHeight="1" x14ac:dyDescent="0.15">
      <c r="A180" s="177">
        <v>13</v>
      </c>
      <c r="B180" s="43" t="s">
        <v>5152</v>
      </c>
      <c r="C180" s="44">
        <v>2</v>
      </c>
      <c r="D180" s="43" t="s">
        <v>5153</v>
      </c>
      <c r="E180" s="44">
        <v>2</v>
      </c>
      <c r="F180" s="43" t="s">
        <v>5166</v>
      </c>
      <c r="G180" s="44">
        <v>1</v>
      </c>
      <c r="H180" s="43" t="s">
        <v>5167</v>
      </c>
      <c r="I180" s="45">
        <v>4</v>
      </c>
      <c r="J180" s="45" t="s">
        <v>5170</v>
      </c>
      <c r="K180" s="41">
        <v>1250</v>
      </c>
      <c r="L180" s="41">
        <v>1250</v>
      </c>
      <c r="M180" s="41">
        <f t="shared" ref="M180" si="49">K180-L180</f>
        <v>0</v>
      </c>
      <c r="N180" s="45" t="s">
        <v>5171</v>
      </c>
      <c r="O180" s="41">
        <v>1200000</v>
      </c>
      <c r="P180" s="46" t="s">
        <v>877</v>
      </c>
      <c r="Q180" s="41">
        <v>1250</v>
      </c>
      <c r="R180" s="46" t="s">
        <v>663</v>
      </c>
    </row>
    <row r="181" spans="1:18" s="175" customFormat="1" ht="18" customHeight="1" x14ac:dyDescent="0.15">
      <c r="A181" s="177">
        <v>13</v>
      </c>
      <c r="B181" s="43" t="s">
        <v>5152</v>
      </c>
      <c r="C181" s="44">
        <v>2</v>
      </c>
      <c r="D181" s="43" t="s">
        <v>5153</v>
      </c>
      <c r="E181" s="44">
        <v>2</v>
      </c>
      <c r="F181" s="43" t="s">
        <v>5166</v>
      </c>
      <c r="G181" s="44">
        <v>1</v>
      </c>
      <c r="H181" s="43" t="s">
        <v>5167</v>
      </c>
      <c r="I181" s="44">
        <v>4</v>
      </c>
      <c r="J181" s="44" t="s">
        <v>5170</v>
      </c>
      <c r="K181" s="41"/>
      <c r="L181" s="41"/>
      <c r="M181" s="41"/>
      <c r="N181" s="45" t="s">
        <v>5172</v>
      </c>
      <c r="O181" s="41">
        <v>50000</v>
      </c>
      <c r="P181" s="46"/>
      <c r="Q181" s="41"/>
      <c r="R181" s="46" t="s">
        <v>663</v>
      </c>
    </row>
    <row r="182" spans="1:18" s="175" customFormat="1" ht="18" customHeight="1" x14ac:dyDescent="0.15">
      <c r="A182" s="177">
        <v>13</v>
      </c>
      <c r="B182" s="43" t="s">
        <v>5152</v>
      </c>
      <c r="C182" s="44">
        <v>2</v>
      </c>
      <c r="D182" s="43" t="s">
        <v>5153</v>
      </c>
      <c r="E182" s="44">
        <v>2</v>
      </c>
      <c r="F182" s="43" t="s">
        <v>5166</v>
      </c>
      <c r="G182" s="44">
        <v>1</v>
      </c>
      <c r="H182" s="43" t="s">
        <v>5167</v>
      </c>
      <c r="I182" s="45">
        <v>5</v>
      </c>
      <c r="J182" s="45" t="s">
        <v>4665</v>
      </c>
      <c r="K182" s="41">
        <v>616</v>
      </c>
      <c r="L182" s="41">
        <v>616</v>
      </c>
      <c r="M182" s="41">
        <f t="shared" ref="M182" si="50">K182-L182</f>
        <v>0</v>
      </c>
      <c r="N182" s="45" t="s">
        <v>5173</v>
      </c>
      <c r="O182" s="41">
        <v>64000</v>
      </c>
      <c r="P182" s="46" t="s">
        <v>877</v>
      </c>
      <c r="Q182" s="41">
        <v>616</v>
      </c>
      <c r="R182" s="46" t="s">
        <v>663</v>
      </c>
    </row>
    <row r="183" spans="1:18" s="175" customFormat="1" ht="18" customHeight="1" x14ac:dyDescent="0.15">
      <c r="A183" s="177">
        <v>13</v>
      </c>
      <c r="B183" s="43" t="s">
        <v>5152</v>
      </c>
      <c r="C183" s="44">
        <v>2</v>
      </c>
      <c r="D183" s="43" t="s">
        <v>5153</v>
      </c>
      <c r="E183" s="44">
        <v>2</v>
      </c>
      <c r="F183" s="43" t="s">
        <v>5166</v>
      </c>
      <c r="G183" s="44">
        <v>1</v>
      </c>
      <c r="H183" s="43" t="s">
        <v>5167</v>
      </c>
      <c r="I183" s="44">
        <v>5</v>
      </c>
      <c r="J183" s="44" t="s">
        <v>4665</v>
      </c>
      <c r="K183" s="41"/>
      <c r="L183" s="41"/>
      <c r="M183" s="41"/>
      <c r="N183" s="45" t="s">
        <v>5174</v>
      </c>
      <c r="O183" s="41">
        <v>400000</v>
      </c>
      <c r="P183" s="46"/>
      <c r="Q183" s="41"/>
      <c r="R183" s="46" t="s">
        <v>663</v>
      </c>
    </row>
    <row r="184" spans="1:18" s="175" customFormat="1" ht="18" customHeight="1" x14ac:dyDescent="0.15">
      <c r="A184" s="177">
        <v>13</v>
      </c>
      <c r="B184" s="43" t="s">
        <v>5152</v>
      </c>
      <c r="C184" s="44">
        <v>2</v>
      </c>
      <c r="D184" s="43" t="s">
        <v>5153</v>
      </c>
      <c r="E184" s="44">
        <v>2</v>
      </c>
      <c r="F184" s="43" t="s">
        <v>5166</v>
      </c>
      <c r="G184" s="44">
        <v>1</v>
      </c>
      <c r="H184" s="43" t="s">
        <v>5167</v>
      </c>
      <c r="I184" s="44">
        <v>5</v>
      </c>
      <c r="J184" s="44" t="s">
        <v>4665</v>
      </c>
      <c r="K184" s="41"/>
      <c r="L184" s="41"/>
      <c r="M184" s="41"/>
      <c r="N184" s="45" t="s">
        <v>5175</v>
      </c>
      <c r="O184" s="41">
        <v>152000</v>
      </c>
      <c r="P184" s="46"/>
      <c r="Q184" s="41"/>
      <c r="R184" s="46" t="s">
        <v>663</v>
      </c>
    </row>
    <row r="185" spans="1:18" s="175" customFormat="1" ht="18" customHeight="1" x14ac:dyDescent="0.15">
      <c r="A185" s="177">
        <v>13</v>
      </c>
      <c r="B185" s="43" t="s">
        <v>5152</v>
      </c>
      <c r="C185" s="44">
        <v>2</v>
      </c>
      <c r="D185" s="43" t="s">
        <v>5153</v>
      </c>
      <c r="E185" s="44">
        <v>2</v>
      </c>
      <c r="F185" s="43" t="s">
        <v>5166</v>
      </c>
      <c r="G185" s="44">
        <v>1</v>
      </c>
      <c r="H185" s="43" t="s">
        <v>5167</v>
      </c>
      <c r="I185" s="45">
        <v>6</v>
      </c>
      <c r="J185" s="45" t="s">
        <v>4666</v>
      </c>
      <c r="K185" s="41">
        <v>250</v>
      </c>
      <c r="L185" s="41">
        <v>270</v>
      </c>
      <c r="M185" s="41">
        <f t="shared" ref="M185" si="51">K185-L185</f>
        <v>-20</v>
      </c>
      <c r="N185" s="45" t="s">
        <v>5176</v>
      </c>
      <c r="O185" s="41">
        <v>172500</v>
      </c>
      <c r="P185" s="46" t="s">
        <v>877</v>
      </c>
      <c r="Q185" s="41">
        <v>250</v>
      </c>
      <c r="R185" s="46" t="s">
        <v>663</v>
      </c>
    </row>
    <row r="186" spans="1:18" s="175" customFormat="1" ht="18" customHeight="1" x14ac:dyDescent="0.15">
      <c r="A186" s="177">
        <v>13</v>
      </c>
      <c r="B186" s="43" t="s">
        <v>5152</v>
      </c>
      <c r="C186" s="44">
        <v>2</v>
      </c>
      <c r="D186" s="43" t="s">
        <v>5153</v>
      </c>
      <c r="E186" s="44">
        <v>2</v>
      </c>
      <c r="F186" s="43" t="s">
        <v>5166</v>
      </c>
      <c r="G186" s="44">
        <v>1</v>
      </c>
      <c r="H186" s="43" t="s">
        <v>5167</v>
      </c>
      <c r="I186" s="44">
        <v>6</v>
      </c>
      <c r="J186" s="44" t="s">
        <v>4666</v>
      </c>
      <c r="K186" s="41"/>
      <c r="L186" s="41"/>
      <c r="M186" s="41"/>
      <c r="N186" s="45" t="s">
        <v>5177</v>
      </c>
      <c r="O186" s="41">
        <v>7500</v>
      </c>
      <c r="P186" s="46"/>
      <c r="Q186" s="41"/>
      <c r="R186" s="46" t="s">
        <v>663</v>
      </c>
    </row>
    <row r="187" spans="1:18" s="175" customFormat="1" ht="18" customHeight="1" x14ac:dyDescent="0.15">
      <c r="A187" s="177">
        <v>13</v>
      </c>
      <c r="B187" s="43" t="s">
        <v>5152</v>
      </c>
      <c r="C187" s="44">
        <v>2</v>
      </c>
      <c r="D187" s="43" t="s">
        <v>5153</v>
      </c>
      <c r="E187" s="44">
        <v>2</v>
      </c>
      <c r="F187" s="43" t="s">
        <v>5166</v>
      </c>
      <c r="G187" s="44">
        <v>1</v>
      </c>
      <c r="H187" s="43" t="s">
        <v>5167</v>
      </c>
      <c r="I187" s="44">
        <v>6</v>
      </c>
      <c r="J187" s="44" t="s">
        <v>4666</v>
      </c>
      <c r="K187" s="41"/>
      <c r="L187" s="41"/>
      <c r="M187" s="41"/>
      <c r="N187" s="45" t="s">
        <v>5178</v>
      </c>
      <c r="O187" s="41">
        <v>70000</v>
      </c>
      <c r="P187" s="46"/>
      <c r="Q187" s="41"/>
      <c r="R187" s="46" t="s">
        <v>663</v>
      </c>
    </row>
    <row r="188" spans="1:18" s="175" customFormat="1" ht="18" customHeight="1" x14ac:dyDescent="0.15">
      <c r="A188" s="177">
        <v>13</v>
      </c>
      <c r="B188" s="43" t="s">
        <v>5152</v>
      </c>
      <c r="C188" s="44">
        <v>2</v>
      </c>
      <c r="D188" s="43" t="s">
        <v>5153</v>
      </c>
      <c r="E188" s="44">
        <v>2</v>
      </c>
      <c r="F188" s="43" t="s">
        <v>5166</v>
      </c>
      <c r="G188" s="44">
        <v>1</v>
      </c>
      <c r="H188" s="43" t="s">
        <v>5167</v>
      </c>
      <c r="I188" s="45">
        <v>7</v>
      </c>
      <c r="J188" s="45" t="s">
        <v>4667</v>
      </c>
      <c r="K188" s="41">
        <v>60</v>
      </c>
      <c r="L188" s="41">
        <v>60</v>
      </c>
      <c r="M188" s="41">
        <f t="shared" ref="M188:M192" si="52">K188-L188</f>
        <v>0</v>
      </c>
      <c r="N188" s="45" t="s">
        <v>5179</v>
      </c>
      <c r="O188" s="41">
        <v>60000</v>
      </c>
      <c r="P188" s="46" t="s">
        <v>877</v>
      </c>
      <c r="Q188" s="41">
        <v>60</v>
      </c>
      <c r="R188" s="46" t="s">
        <v>663</v>
      </c>
    </row>
    <row r="189" spans="1:18" s="175" customFormat="1" ht="18" customHeight="1" x14ac:dyDescent="0.15">
      <c r="A189" s="177">
        <v>13</v>
      </c>
      <c r="B189" s="43" t="s">
        <v>5152</v>
      </c>
      <c r="C189" s="44">
        <v>2</v>
      </c>
      <c r="D189" s="43" t="s">
        <v>5153</v>
      </c>
      <c r="E189" s="44">
        <v>2</v>
      </c>
      <c r="F189" s="43" t="s">
        <v>5166</v>
      </c>
      <c r="G189" s="44">
        <v>1</v>
      </c>
      <c r="H189" s="43" t="s">
        <v>5167</v>
      </c>
      <c r="I189" s="45">
        <v>8</v>
      </c>
      <c r="J189" s="45" t="s">
        <v>4668</v>
      </c>
      <c r="K189" s="41">
        <v>300</v>
      </c>
      <c r="L189" s="41">
        <v>300</v>
      </c>
      <c r="M189" s="41">
        <f t="shared" si="52"/>
        <v>0</v>
      </c>
      <c r="N189" s="45" t="s">
        <v>5180</v>
      </c>
      <c r="O189" s="41">
        <v>300000</v>
      </c>
      <c r="P189" s="46" t="s">
        <v>877</v>
      </c>
      <c r="Q189" s="41">
        <v>300</v>
      </c>
      <c r="R189" s="46" t="s">
        <v>663</v>
      </c>
    </row>
    <row r="190" spans="1:18" s="175" customFormat="1" ht="18" customHeight="1" x14ac:dyDescent="0.15">
      <c r="A190" s="177">
        <v>13</v>
      </c>
      <c r="B190" s="43" t="s">
        <v>5152</v>
      </c>
      <c r="C190" s="44">
        <v>2</v>
      </c>
      <c r="D190" s="43" t="s">
        <v>5153</v>
      </c>
      <c r="E190" s="44">
        <v>2</v>
      </c>
      <c r="F190" s="43" t="s">
        <v>5166</v>
      </c>
      <c r="G190" s="44">
        <v>1</v>
      </c>
      <c r="H190" s="43" t="s">
        <v>5167</v>
      </c>
      <c r="I190" s="45">
        <v>10</v>
      </c>
      <c r="J190" s="45" t="s">
        <v>4669</v>
      </c>
      <c r="K190" s="41">
        <v>170</v>
      </c>
      <c r="L190" s="41">
        <v>160</v>
      </c>
      <c r="M190" s="41">
        <f t="shared" si="52"/>
        <v>10</v>
      </c>
      <c r="N190" s="45" t="s">
        <v>5181</v>
      </c>
      <c r="O190" s="41">
        <v>170000</v>
      </c>
      <c r="P190" s="46" t="s">
        <v>877</v>
      </c>
      <c r="Q190" s="41">
        <v>170</v>
      </c>
      <c r="R190" s="46" t="s">
        <v>663</v>
      </c>
    </row>
    <row r="191" spans="1:18" s="175" customFormat="1" ht="18" customHeight="1" x14ac:dyDescent="0.15">
      <c r="A191" s="177">
        <v>13</v>
      </c>
      <c r="B191" s="43" t="s">
        <v>5152</v>
      </c>
      <c r="C191" s="44">
        <v>2</v>
      </c>
      <c r="D191" s="43" t="s">
        <v>5153</v>
      </c>
      <c r="E191" s="44">
        <v>2</v>
      </c>
      <c r="F191" s="43" t="s">
        <v>5166</v>
      </c>
      <c r="G191" s="44">
        <v>1</v>
      </c>
      <c r="H191" s="43" t="s">
        <v>5167</v>
      </c>
      <c r="I191" s="45">
        <v>11</v>
      </c>
      <c r="J191" s="45" t="s">
        <v>5182</v>
      </c>
      <c r="K191" s="41">
        <v>45</v>
      </c>
      <c r="L191" s="41">
        <v>45</v>
      </c>
      <c r="M191" s="41">
        <f t="shared" si="52"/>
        <v>0</v>
      </c>
      <c r="N191" s="45" t="s">
        <v>5183</v>
      </c>
      <c r="O191" s="41">
        <v>45000</v>
      </c>
      <c r="P191" s="46" t="s">
        <v>877</v>
      </c>
      <c r="Q191" s="41">
        <v>45</v>
      </c>
      <c r="R191" s="46" t="s">
        <v>663</v>
      </c>
    </row>
    <row r="192" spans="1:18" s="175" customFormat="1" ht="18" customHeight="1" x14ac:dyDescent="0.15">
      <c r="A192" s="177">
        <v>13</v>
      </c>
      <c r="B192" s="43" t="s">
        <v>5152</v>
      </c>
      <c r="C192" s="44">
        <v>2</v>
      </c>
      <c r="D192" s="43" t="s">
        <v>5153</v>
      </c>
      <c r="E192" s="44">
        <v>2</v>
      </c>
      <c r="F192" s="43" t="s">
        <v>5166</v>
      </c>
      <c r="G192" s="44">
        <v>1</v>
      </c>
      <c r="H192" s="43" t="s">
        <v>5167</v>
      </c>
      <c r="I192" s="45">
        <v>13</v>
      </c>
      <c r="J192" s="45" t="s">
        <v>4670</v>
      </c>
      <c r="K192" s="41">
        <v>18</v>
      </c>
      <c r="L192" s="41">
        <v>18</v>
      </c>
      <c r="M192" s="41">
        <f t="shared" si="52"/>
        <v>0</v>
      </c>
      <c r="N192" s="45" t="s">
        <v>5184</v>
      </c>
      <c r="O192" s="41">
        <v>18000</v>
      </c>
      <c r="P192" s="46" t="s">
        <v>877</v>
      </c>
      <c r="Q192" s="41">
        <v>18</v>
      </c>
      <c r="R192" s="46" t="s">
        <v>663</v>
      </c>
    </row>
    <row r="193" spans="1:18" s="175" customFormat="1" ht="18" customHeight="1" x14ac:dyDescent="0.15">
      <c r="A193" s="177">
        <v>13</v>
      </c>
      <c r="B193" s="43" t="s">
        <v>5152</v>
      </c>
      <c r="C193" s="44">
        <v>2</v>
      </c>
      <c r="D193" s="43" t="s">
        <v>5153</v>
      </c>
      <c r="E193" s="44">
        <v>2</v>
      </c>
      <c r="F193" s="43" t="s">
        <v>5166</v>
      </c>
      <c r="G193" s="45">
        <v>2</v>
      </c>
      <c r="H193" s="49" t="s">
        <v>5185</v>
      </c>
      <c r="I193" s="45"/>
      <c r="J193" s="45"/>
      <c r="K193" s="41"/>
      <c r="L193" s="41"/>
      <c r="M193" s="41"/>
      <c r="N193" s="45"/>
      <c r="O193" s="41"/>
      <c r="P193" s="46"/>
      <c r="Q193" s="41"/>
      <c r="R193" s="178" t="s">
        <v>663</v>
      </c>
    </row>
    <row r="194" spans="1:18" s="175" customFormat="1" ht="18" customHeight="1" x14ac:dyDescent="0.15">
      <c r="A194" s="177">
        <v>13</v>
      </c>
      <c r="B194" s="43" t="s">
        <v>5152</v>
      </c>
      <c r="C194" s="44">
        <v>2</v>
      </c>
      <c r="D194" s="43" t="s">
        <v>5153</v>
      </c>
      <c r="E194" s="44">
        <v>2</v>
      </c>
      <c r="F194" s="43" t="s">
        <v>5166</v>
      </c>
      <c r="G194" s="44">
        <v>2</v>
      </c>
      <c r="H194" s="43" t="s">
        <v>5185</v>
      </c>
      <c r="I194" s="45">
        <v>1</v>
      </c>
      <c r="J194" s="45" t="s">
        <v>5185</v>
      </c>
      <c r="K194" s="41">
        <v>7190</v>
      </c>
      <c r="L194" s="41">
        <v>7123</v>
      </c>
      <c r="M194" s="41">
        <f t="shared" ref="M194" si="53">K194-L194</f>
        <v>67</v>
      </c>
      <c r="N194" s="45" t="s">
        <v>5186</v>
      </c>
      <c r="O194" s="41">
        <v>7190880</v>
      </c>
      <c r="P194" s="46" t="s">
        <v>849</v>
      </c>
      <c r="Q194" s="41">
        <v>6690</v>
      </c>
      <c r="R194" s="46" t="s">
        <v>663</v>
      </c>
    </row>
    <row r="195" spans="1:18" s="175" customFormat="1" ht="18" customHeight="1" x14ac:dyDescent="0.15">
      <c r="A195" s="177">
        <v>13</v>
      </c>
      <c r="B195" s="43" t="s">
        <v>5152</v>
      </c>
      <c r="C195" s="44">
        <v>2</v>
      </c>
      <c r="D195" s="43" t="s">
        <v>5153</v>
      </c>
      <c r="E195" s="44">
        <v>2</v>
      </c>
      <c r="F195" s="43" t="s">
        <v>5166</v>
      </c>
      <c r="G195" s="44">
        <v>2</v>
      </c>
      <c r="H195" s="43" t="s">
        <v>5185</v>
      </c>
      <c r="I195" s="44">
        <v>1</v>
      </c>
      <c r="J195" s="44" t="s">
        <v>5185</v>
      </c>
      <c r="K195" s="41"/>
      <c r="L195" s="41"/>
      <c r="M195" s="41"/>
      <c r="N195" s="45" t="s">
        <v>5187</v>
      </c>
      <c r="O195" s="41"/>
      <c r="P195" s="46" t="s">
        <v>877</v>
      </c>
      <c r="Q195" s="41">
        <v>500</v>
      </c>
      <c r="R195" s="46" t="s">
        <v>663</v>
      </c>
    </row>
    <row r="196" spans="1:18" s="175" customFormat="1" ht="18" customHeight="1" x14ac:dyDescent="0.15">
      <c r="A196" s="177">
        <v>13</v>
      </c>
      <c r="B196" s="43" t="s">
        <v>5152</v>
      </c>
      <c r="C196" s="44">
        <v>2</v>
      </c>
      <c r="D196" s="43" t="s">
        <v>5153</v>
      </c>
      <c r="E196" s="44">
        <v>2</v>
      </c>
      <c r="F196" s="43" t="s">
        <v>5166</v>
      </c>
      <c r="G196" s="44">
        <v>2</v>
      </c>
      <c r="H196" s="43" t="s">
        <v>5185</v>
      </c>
      <c r="I196" s="44">
        <v>1</v>
      </c>
      <c r="J196" s="44" t="s">
        <v>5185</v>
      </c>
      <c r="K196" s="41"/>
      <c r="L196" s="41"/>
      <c r="M196" s="41"/>
      <c r="N196" s="45" t="s">
        <v>5188</v>
      </c>
      <c r="O196" s="41"/>
      <c r="P196" s="46"/>
      <c r="Q196" s="41"/>
      <c r="R196" s="46" t="s">
        <v>663</v>
      </c>
    </row>
    <row r="197" spans="1:18" s="175" customFormat="1" ht="18" customHeight="1" x14ac:dyDescent="0.15">
      <c r="A197" s="177">
        <v>13</v>
      </c>
      <c r="B197" s="43" t="s">
        <v>5152</v>
      </c>
      <c r="C197" s="44">
        <v>2</v>
      </c>
      <c r="D197" s="43" t="s">
        <v>5153</v>
      </c>
      <c r="E197" s="44">
        <v>2</v>
      </c>
      <c r="F197" s="43" t="s">
        <v>5166</v>
      </c>
      <c r="G197" s="44">
        <v>2</v>
      </c>
      <c r="H197" s="43" t="s">
        <v>5185</v>
      </c>
      <c r="I197" s="44">
        <v>1</v>
      </c>
      <c r="J197" s="44" t="s">
        <v>5185</v>
      </c>
      <c r="K197" s="41"/>
      <c r="L197" s="41"/>
      <c r="M197" s="41"/>
      <c r="N197" s="45" t="s">
        <v>5189</v>
      </c>
      <c r="O197" s="41"/>
      <c r="P197" s="46"/>
      <c r="Q197" s="41"/>
      <c r="R197" s="46" t="s">
        <v>663</v>
      </c>
    </row>
    <row r="198" spans="1:18" s="175" customFormat="1" ht="18" customHeight="1" x14ac:dyDescent="0.15">
      <c r="A198" s="177">
        <v>13</v>
      </c>
      <c r="B198" s="43" t="s">
        <v>5152</v>
      </c>
      <c r="C198" s="44">
        <v>2</v>
      </c>
      <c r="D198" s="43" t="s">
        <v>5153</v>
      </c>
      <c r="E198" s="44">
        <v>2</v>
      </c>
      <c r="F198" s="43" t="s">
        <v>5166</v>
      </c>
      <c r="G198" s="44">
        <v>2</v>
      </c>
      <c r="H198" s="43" t="s">
        <v>5185</v>
      </c>
      <c r="I198" s="44">
        <v>1</v>
      </c>
      <c r="J198" s="44" t="s">
        <v>5185</v>
      </c>
      <c r="K198" s="41"/>
      <c r="L198" s="41"/>
      <c r="M198" s="41"/>
      <c r="N198" s="45" t="s">
        <v>5190</v>
      </c>
      <c r="O198" s="41"/>
      <c r="P198" s="46"/>
      <c r="Q198" s="41"/>
      <c r="R198" s="46" t="s">
        <v>663</v>
      </c>
    </row>
    <row r="199" spans="1:18" s="175" customFormat="1" ht="18" customHeight="1" x14ac:dyDescent="0.15">
      <c r="A199" s="177">
        <v>13</v>
      </c>
      <c r="B199" s="43" t="s">
        <v>5152</v>
      </c>
      <c r="C199" s="44">
        <v>2</v>
      </c>
      <c r="D199" s="43" t="s">
        <v>5153</v>
      </c>
      <c r="E199" s="44">
        <v>2</v>
      </c>
      <c r="F199" s="43" t="s">
        <v>5166</v>
      </c>
      <c r="G199" s="44">
        <v>2</v>
      </c>
      <c r="H199" s="43" t="s">
        <v>5185</v>
      </c>
      <c r="I199" s="44">
        <v>1</v>
      </c>
      <c r="J199" s="44" t="s">
        <v>5185</v>
      </c>
      <c r="K199" s="41"/>
      <c r="L199" s="41"/>
      <c r="M199" s="41"/>
      <c r="N199" s="45" t="s">
        <v>5191</v>
      </c>
      <c r="O199" s="41"/>
      <c r="P199" s="46"/>
      <c r="Q199" s="41"/>
      <c r="R199" s="46" t="s">
        <v>663</v>
      </c>
    </row>
    <row r="200" spans="1:18" s="175" customFormat="1" ht="18" customHeight="1" x14ac:dyDescent="0.15">
      <c r="A200" s="177">
        <v>13</v>
      </c>
      <c r="B200" s="43" t="s">
        <v>5152</v>
      </c>
      <c r="C200" s="44">
        <v>2</v>
      </c>
      <c r="D200" s="43" t="s">
        <v>5153</v>
      </c>
      <c r="E200" s="44">
        <v>2</v>
      </c>
      <c r="F200" s="43" t="s">
        <v>5166</v>
      </c>
      <c r="G200" s="44">
        <v>2</v>
      </c>
      <c r="H200" s="43" t="s">
        <v>5185</v>
      </c>
      <c r="I200" s="44">
        <v>1</v>
      </c>
      <c r="J200" s="44" t="s">
        <v>5185</v>
      </c>
      <c r="K200" s="41"/>
      <c r="L200" s="41"/>
      <c r="M200" s="41"/>
      <c r="N200" s="45" t="s">
        <v>5192</v>
      </c>
      <c r="O200" s="41"/>
      <c r="P200" s="46"/>
      <c r="Q200" s="41"/>
      <c r="R200" s="46" t="s">
        <v>663</v>
      </c>
    </row>
    <row r="201" spans="1:18" s="175" customFormat="1" ht="18" customHeight="1" x14ac:dyDescent="0.15">
      <c r="A201" s="177">
        <v>13</v>
      </c>
      <c r="B201" s="43" t="s">
        <v>5152</v>
      </c>
      <c r="C201" s="44">
        <v>2</v>
      </c>
      <c r="D201" s="43" t="s">
        <v>5153</v>
      </c>
      <c r="E201" s="44">
        <v>2</v>
      </c>
      <c r="F201" s="43" t="s">
        <v>5166</v>
      </c>
      <c r="G201" s="44">
        <v>2</v>
      </c>
      <c r="H201" s="43" t="s">
        <v>5185</v>
      </c>
      <c r="I201" s="44">
        <v>1</v>
      </c>
      <c r="J201" s="44" t="s">
        <v>5185</v>
      </c>
      <c r="K201" s="41"/>
      <c r="L201" s="41"/>
      <c r="M201" s="41"/>
      <c r="N201" s="45" t="s">
        <v>5193</v>
      </c>
      <c r="O201" s="41"/>
      <c r="P201" s="46"/>
      <c r="Q201" s="41"/>
      <c r="R201" s="46" t="s">
        <v>663</v>
      </c>
    </row>
    <row r="202" spans="1:18" s="175" customFormat="1" ht="18" customHeight="1" x14ac:dyDescent="0.15">
      <c r="A202" s="177">
        <v>13</v>
      </c>
      <c r="B202" s="43" t="s">
        <v>5152</v>
      </c>
      <c r="C202" s="44">
        <v>2</v>
      </c>
      <c r="D202" s="43" t="s">
        <v>5153</v>
      </c>
      <c r="E202" s="44">
        <v>2</v>
      </c>
      <c r="F202" s="43" t="s">
        <v>5166</v>
      </c>
      <c r="G202" s="44">
        <v>2</v>
      </c>
      <c r="H202" s="43" t="s">
        <v>5185</v>
      </c>
      <c r="I202" s="44">
        <v>1</v>
      </c>
      <c r="J202" s="44" t="s">
        <v>5185</v>
      </c>
      <c r="K202" s="41"/>
      <c r="L202" s="41"/>
      <c r="M202" s="41"/>
      <c r="N202" s="45" t="s">
        <v>5194</v>
      </c>
      <c r="O202" s="41"/>
      <c r="P202" s="46"/>
      <c r="Q202" s="41"/>
      <c r="R202" s="46" t="s">
        <v>663</v>
      </c>
    </row>
    <row r="203" spans="1:18" s="175" customFormat="1" ht="18" customHeight="1" x14ac:dyDescent="0.15">
      <c r="A203" s="177">
        <v>13</v>
      </c>
      <c r="B203" s="43" t="s">
        <v>5152</v>
      </c>
      <c r="C203" s="44">
        <v>2</v>
      </c>
      <c r="D203" s="43" t="s">
        <v>5153</v>
      </c>
      <c r="E203" s="44">
        <v>2</v>
      </c>
      <c r="F203" s="43" t="s">
        <v>5166</v>
      </c>
      <c r="G203" s="44">
        <v>2</v>
      </c>
      <c r="H203" s="43" t="s">
        <v>5185</v>
      </c>
      <c r="I203" s="44">
        <v>1</v>
      </c>
      <c r="J203" s="44" t="s">
        <v>5185</v>
      </c>
      <c r="K203" s="41"/>
      <c r="L203" s="41"/>
      <c r="M203" s="41"/>
      <c r="N203" s="45" t="s">
        <v>5195</v>
      </c>
      <c r="O203" s="41"/>
      <c r="P203" s="46"/>
      <c r="Q203" s="41"/>
      <c r="R203" s="46" t="s">
        <v>663</v>
      </c>
    </row>
    <row r="204" spans="1:18" s="175" customFormat="1" ht="18" customHeight="1" x14ac:dyDescent="0.15">
      <c r="A204" s="177">
        <v>13</v>
      </c>
      <c r="B204" s="43" t="s">
        <v>5152</v>
      </c>
      <c r="C204" s="44">
        <v>2</v>
      </c>
      <c r="D204" s="43" t="s">
        <v>5153</v>
      </c>
      <c r="E204" s="44">
        <v>2</v>
      </c>
      <c r="F204" s="43" t="s">
        <v>5166</v>
      </c>
      <c r="G204" s="44">
        <v>2</v>
      </c>
      <c r="H204" s="43" t="s">
        <v>5185</v>
      </c>
      <c r="I204" s="44">
        <v>1</v>
      </c>
      <c r="J204" s="44" t="s">
        <v>5185</v>
      </c>
      <c r="K204" s="41"/>
      <c r="L204" s="41"/>
      <c r="M204" s="41"/>
      <c r="N204" s="45" t="s">
        <v>5196</v>
      </c>
      <c r="O204" s="41"/>
      <c r="P204" s="46"/>
      <c r="Q204" s="41"/>
      <c r="R204" s="46" t="s">
        <v>663</v>
      </c>
    </row>
    <row r="205" spans="1:18" s="175" customFormat="1" ht="18" customHeight="1" x14ac:dyDescent="0.15">
      <c r="A205" s="177">
        <v>13</v>
      </c>
      <c r="B205" s="43" t="s">
        <v>5152</v>
      </c>
      <c r="C205" s="44">
        <v>2</v>
      </c>
      <c r="D205" s="43" t="s">
        <v>5153</v>
      </c>
      <c r="E205" s="44">
        <v>2</v>
      </c>
      <c r="F205" s="43" t="s">
        <v>5166</v>
      </c>
      <c r="G205" s="44">
        <v>2</v>
      </c>
      <c r="H205" s="43" t="s">
        <v>5185</v>
      </c>
      <c r="I205" s="44">
        <v>1</v>
      </c>
      <c r="J205" s="44" t="s">
        <v>5185</v>
      </c>
      <c r="K205" s="41"/>
      <c r="L205" s="41"/>
      <c r="M205" s="41"/>
      <c r="N205" s="45" t="s">
        <v>5197</v>
      </c>
      <c r="O205" s="41"/>
      <c r="P205" s="46"/>
      <c r="Q205" s="41"/>
      <c r="R205" s="46" t="s">
        <v>663</v>
      </c>
    </row>
    <row r="206" spans="1:18" s="175" customFormat="1" ht="18" customHeight="1" x14ac:dyDescent="0.15">
      <c r="A206" s="177">
        <v>13</v>
      </c>
      <c r="B206" s="43" t="s">
        <v>5152</v>
      </c>
      <c r="C206" s="44">
        <v>2</v>
      </c>
      <c r="D206" s="43" t="s">
        <v>5153</v>
      </c>
      <c r="E206" s="44">
        <v>2</v>
      </c>
      <c r="F206" s="43" t="s">
        <v>5166</v>
      </c>
      <c r="G206" s="44">
        <v>2</v>
      </c>
      <c r="H206" s="43" t="s">
        <v>5185</v>
      </c>
      <c r="I206" s="44">
        <v>1</v>
      </c>
      <c r="J206" s="44" t="s">
        <v>5185</v>
      </c>
      <c r="K206" s="41"/>
      <c r="L206" s="41"/>
      <c r="M206" s="41"/>
      <c r="N206" s="45" t="s">
        <v>5198</v>
      </c>
      <c r="O206" s="41"/>
      <c r="P206" s="46"/>
      <c r="Q206" s="41"/>
      <c r="R206" s="46" t="s">
        <v>663</v>
      </c>
    </row>
    <row r="207" spans="1:18" s="175" customFormat="1" ht="18" customHeight="1" x14ac:dyDescent="0.15">
      <c r="A207" s="24">
        <v>13</v>
      </c>
      <c r="B207" s="25" t="s">
        <v>5152</v>
      </c>
      <c r="C207" s="176">
        <v>2</v>
      </c>
      <c r="D207" s="25" t="s">
        <v>5153</v>
      </c>
      <c r="E207" s="35">
        <v>3</v>
      </c>
      <c r="F207" s="36" t="s">
        <v>5199</v>
      </c>
      <c r="G207" s="35"/>
      <c r="H207" s="36"/>
      <c r="I207" s="35"/>
      <c r="J207" s="35"/>
      <c r="K207" s="32">
        <f>IF(C207="",SUMIFS($K208:$K$868,$A208:$A$868,A207,$E208:$E$868,""),IF(E207="",SUMIFS($K208:$K$868,$A208:$A$868,A207,$C208:$C$868,C207,$G208:$G$868,""),IF(G207="",SUMIFS($K208:$K$868,$A208:$A$868,A207,$C208:$C$868,C207,$E208:$E$868,E207),0)))</f>
        <v>530</v>
      </c>
      <c r="L207" s="32">
        <f>IF(C207="",SUMIFS($L208:$L$868,$A208:$A$868,A207,$E208:$E$868,""),IF(E207="",SUMIFS($L208:$L$868,$A208:$A$868,A207,$C208:$C$868,C207,$G208:$G$868,""),IF(G207="",SUMIFS($L208:$L$868,$A208:$A$868,A207,$C208:$C$868,C207,$E208:$E$868,E207),0)))</f>
        <v>988</v>
      </c>
      <c r="M207" s="32">
        <f t="shared" ref="M207" si="54">K207-L207</f>
        <v>-458</v>
      </c>
      <c r="N207" s="37"/>
      <c r="O207" s="38"/>
      <c r="P207" s="39"/>
      <c r="Q207" s="32">
        <f>IF(C207="",SUMIFS($Q$3:$Q$868,$A$3:$A$868,A207,$C$3:$C$868,"&gt;0",$E$3:$E$868,""),IF(E207="",SUMIFS($Q$3:$Q$868,$A$3:$A$868,A207,$C$3:$C$868,C207,$E$3:$E$868,"&gt;0",$G$3:$G$868,""),IF(G207="",SUMIFS($Q$3:$Q$868,$A$3:$A$868,A207,$C$3:$C$868,C207,$E$3:$E$868,E207,$G$3:$G$868,"&gt;0"))))</f>
        <v>530</v>
      </c>
      <c r="R207" s="32" t="s">
        <v>1042</v>
      </c>
    </row>
    <row r="208" spans="1:18" s="175" customFormat="1" ht="18" customHeight="1" x14ac:dyDescent="0.15">
      <c r="A208" s="177">
        <v>13</v>
      </c>
      <c r="B208" s="43" t="s">
        <v>5152</v>
      </c>
      <c r="C208" s="44">
        <v>2</v>
      </c>
      <c r="D208" s="43" t="s">
        <v>5153</v>
      </c>
      <c r="E208" s="44">
        <v>3</v>
      </c>
      <c r="F208" s="43" t="s">
        <v>5199</v>
      </c>
      <c r="G208" s="45">
        <v>1</v>
      </c>
      <c r="H208" s="49" t="s">
        <v>5200</v>
      </c>
      <c r="I208" s="45"/>
      <c r="J208" s="45"/>
      <c r="K208" s="41"/>
      <c r="L208" s="41"/>
      <c r="M208" s="41"/>
      <c r="N208" s="45"/>
      <c r="O208" s="41"/>
      <c r="P208" s="46"/>
      <c r="Q208" s="41"/>
      <c r="R208" s="178" t="s">
        <v>1042</v>
      </c>
    </row>
    <row r="209" spans="1:18" s="175" customFormat="1" ht="18" customHeight="1" x14ac:dyDescent="0.15">
      <c r="A209" s="177">
        <v>13</v>
      </c>
      <c r="B209" s="43" t="s">
        <v>5152</v>
      </c>
      <c r="C209" s="44">
        <v>2</v>
      </c>
      <c r="D209" s="43" t="s">
        <v>5153</v>
      </c>
      <c r="E209" s="44">
        <v>3</v>
      </c>
      <c r="F209" s="43" t="s">
        <v>5199</v>
      </c>
      <c r="G209" s="44">
        <v>1</v>
      </c>
      <c r="H209" s="43" t="s">
        <v>5200</v>
      </c>
      <c r="I209" s="45">
        <v>1</v>
      </c>
      <c r="J209" s="45" t="s">
        <v>4715</v>
      </c>
      <c r="K209" s="41">
        <v>530</v>
      </c>
      <c r="L209" s="41">
        <v>988</v>
      </c>
      <c r="M209" s="41">
        <f t="shared" ref="M209" si="55">K209-L209</f>
        <v>-458</v>
      </c>
      <c r="N209" s="45" t="s">
        <v>5201</v>
      </c>
      <c r="O209" s="41"/>
      <c r="P209" s="46"/>
      <c r="Q209" s="41"/>
      <c r="R209" s="46" t="s">
        <v>1042</v>
      </c>
    </row>
    <row r="210" spans="1:18" s="175" customFormat="1" ht="18" customHeight="1" x14ac:dyDescent="0.15">
      <c r="A210" s="177">
        <v>13</v>
      </c>
      <c r="B210" s="43" t="s">
        <v>5152</v>
      </c>
      <c r="C210" s="44">
        <v>2</v>
      </c>
      <c r="D210" s="43" t="s">
        <v>5153</v>
      </c>
      <c r="E210" s="44">
        <v>3</v>
      </c>
      <c r="F210" s="43" t="s">
        <v>5199</v>
      </c>
      <c r="G210" s="44">
        <v>1</v>
      </c>
      <c r="H210" s="43" t="s">
        <v>5200</v>
      </c>
      <c r="I210" s="44">
        <v>1</v>
      </c>
      <c r="J210" s="44" t="s">
        <v>4715</v>
      </c>
      <c r="K210" s="41"/>
      <c r="L210" s="41"/>
      <c r="M210" s="41"/>
      <c r="N210" s="45" t="s">
        <v>5202</v>
      </c>
      <c r="O210" s="41">
        <v>330000</v>
      </c>
      <c r="P210" s="46" t="s">
        <v>1129</v>
      </c>
      <c r="Q210" s="41">
        <v>530</v>
      </c>
      <c r="R210" s="46" t="s">
        <v>1042</v>
      </c>
    </row>
    <row r="211" spans="1:18" s="175" customFormat="1" ht="18" customHeight="1" x14ac:dyDescent="0.15">
      <c r="A211" s="177">
        <v>13</v>
      </c>
      <c r="B211" s="43" t="s">
        <v>5152</v>
      </c>
      <c r="C211" s="44">
        <v>2</v>
      </c>
      <c r="D211" s="43" t="s">
        <v>5153</v>
      </c>
      <c r="E211" s="44">
        <v>3</v>
      </c>
      <c r="F211" s="43" t="s">
        <v>5199</v>
      </c>
      <c r="G211" s="44">
        <v>1</v>
      </c>
      <c r="H211" s="43" t="s">
        <v>5200</v>
      </c>
      <c r="I211" s="44">
        <v>1</v>
      </c>
      <c r="J211" s="44" t="s">
        <v>4715</v>
      </c>
      <c r="K211" s="41"/>
      <c r="L211" s="41"/>
      <c r="M211" s="41"/>
      <c r="N211" s="45" t="s">
        <v>5203</v>
      </c>
      <c r="O211" s="41">
        <v>200000</v>
      </c>
      <c r="P211" s="46"/>
      <c r="Q211" s="41"/>
      <c r="R211" s="46" t="s">
        <v>1042</v>
      </c>
    </row>
    <row r="212" spans="1:18" s="175" customFormat="1" ht="18" customHeight="1" x14ac:dyDescent="0.15">
      <c r="A212" s="24">
        <v>13</v>
      </c>
      <c r="B212" s="25" t="s">
        <v>5152</v>
      </c>
      <c r="C212" s="176">
        <v>2</v>
      </c>
      <c r="D212" s="25" t="s">
        <v>5153</v>
      </c>
      <c r="E212" s="35">
        <v>4</v>
      </c>
      <c r="F212" s="36" t="s">
        <v>5204</v>
      </c>
      <c r="G212" s="35"/>
      <c r="H212" s="36"/>
      <c r="I212" s="35"/>
      <c r="J212" s="35"/>
      <c r="K212" s="32">
        <f>IF(C212="",SUMIFS($K213:$K$868,$A213:$A$868,A212,$E213:$E$868,""),IF(E212="",SUMIFS($K213:$K$868,$A213:$A$868,A212,$C213:$C$868,C212,$G213:$G$868,""),IF(G212="",SUMIFS($K213:$K$868,$A213:$A$868,A212,$C213:$C$868,C212,$E213:$E$868,E212),0)))</f>
        <v>220</v>
      </c>
      <c r="L212" s="32">
        <f>IF(C212="",SUMIFS($L213:$L$868,$A213:$A$868,A212,$E213:$E$868,""),IF(E212="",SUMIFS($L213:$L$868,$A213:$A$868,A212,$C213:$C$868,C212,$G213:$G$868,""),IF(G212="",SUMIFS($L213:$L$868,$A213:$A$868,A212,$C213:$C$868,C212,$E213:$E$868,E212),0)))</f>
        <v>207</v>
      </c>
      <c r="M212" s="32">
        <f t="shared" ref="M212" si="56">K212-L212</f>
        <v>13</v>
      </c>
      <c r="N212" s="37"/>
      <c r="O212" s="38"/>
      <c r="P212" s="39"/>
      <c r="Q212" s="32">
        <f>IF(C212="",SUMIFS($Q$3:$Q$868,$A$3:$A$868,A212,$C$3:$C$868,"&gt;0",$E$3:$E$868,""),IF(E212="",SUMIFS($Q$3:$Q$868,$A$3:$A$868,A212,$C$3:$C$868,C212,$E$3:$E$868,"&gt;0",$G$3:$G$868,""),IF(G212="",SUMIFS($Q$3:$Q$868,$A$3:$A$868,A212,$C$3:$C$868,C212,$E$3:$E$868,E212,$G$3:$G$868,"&gt;0"))))</f>
        <v>220</v>
      </c>
      <c r="R212" s="32" t="s">
        <v>1540</v>
      </c>
    </row>
    <row r="213" spans="1:18" s="175" customFormat="1" ht="18" customHeight="1" x14ac:dyDescent="0.15">
      <c r="A213" s="177">
        <v>13</v>
      </c>
      <c r="B213" s="43" t="s">
        <v>5152</v>
      </c>
      <c r="C213" s="44">
        <v>2</v>
      </c>
      <c r="D213" s="43" t="s">
        <v>5153</v>
      </c>
      <c r="E213" s="44">
        <v>4</v>
      </c>
      <c r="F213" s="43" t="s">
        <v>5204</v>
      </c>
      <c r="G213" s="45">
        <v>1</v>
      </c>
      <c r="H213" s="49" t="s">
        <v>5204</v>
      </c>
      <c r="I213" s="45"/>
      <c r="J213" s="45"/>
      <c r="K213" s="41"/>
      <c r="L213" s="41"/>
      <c r="M213" s="41"/>
      <c r="N213" s="45"/>
      <c r="O213" s="41"/>
      <c r="P213" s="46"/>
      <c r="Q213" s="41"/>
      <c r="R213" s="178" t="s">
        <v>1540</v>
      </c>
    </row>
    <row r="214" spans="1:18" s="175" customFormat="1" ht="18" customHeight="1" x14ac:dyDescent="0.15">
      <c r="A214" s="177">
        <v>13</v>
      </c>
      <c r="B214" s="43" t="s">
        <v>5152</v>
      </c>
      <c r="C214" s="44">
        <v>2</v>
      </c>
      <c r="D214" s="43" t="s">
        <v>5153</v>
      </c>
      <c r="E214" s="44">
        <v>4</v>
      </c>
      <c r="F214" s="43" t="s">
        <v>5204</v>
      </c>
      <c r="G214" s="44">
        <v>1</v>
      </c>
      <c r="H214" s="43" t="s">
        <v>5204</v>
      </c>
      <c r="I214" s="45">
        <v>1</v>
      </c>
      <c r="J214" s="45" t="s">
        <v>5205</v>
      </c>
      <c r="K214" s="41">
        <v>220</v>
      </c>
      <c r="L214" s="41">
        <v>207</v>
      </c>
      <c r="M214" s="41">
        <f t="shared" ref="M214:M215" si="57">K214-L214</f>
        <v>13</v>
      </c>
      <c r="N214" s="45" t="s">
        <v>5206</v>
      </c>
      <c r="O214" s="41">
        <v>220800</v>
      </c>
      <c r="P214" s="46" t="s">
        <v>1549</v>
      </c>
      <c r="Q214" s="41">
        <v>220</v>
      </c>
      <c r="R214" s="46" t="s">
        <v>1540</v>
      </c>
    </row>
    <row r="215" spans="1:18" s="175" customFormat="1" ht="18" customHeight="1" x14ac:dyDescent="0.15">
      <c r="A215" s="24">
        <v>13</v>
      </c>
      <c r="B215" s="25" t="s">
        <v>5152</v>
      </c>
      <c r="C215" s="176">
        <v>2</v>
      </c>
      <c r="D215" s="25" t="s">
        <v>5153</v>
      </c>
      <c r="E215" s="35">
        <v>7</v>
      </c>
      <c r="F215" s="36" t="s">
        <v>5207</v>
      </c>
      <c r="G215" s="35"/>
      <c r="H215" s="36"/>
      <c r="I215" s="35"/>
      <c r="J215" s="35"/>
      <c r="K215" s="32">
        <f>IF(C215="",SUMIFS($K216:$K$868,$A216:$A$868,A215,$E216:$E$868,""),IF(E215="",SUMIFS($K216:$K$868,$A216:$A$868,A215,$C216:$C$868,C215,$G216:$G$868,""),IF(G215="",SUMIFS($K216:$K$868,$A216:$A$868,A215,$C216:$C$868,C215,$E216:$E$868,E215),0)))</f>
        <v>8533</v>
      </c>
      <c r="L215" s="32">
        <f>IF(C215="",SUMIFS($L216:$L$868,$A216:$A$868,A215,$E216:$E$868,""),IF(E215="",SUMIFS($L216:$L$868,$A216:$A$868,A215,$C216:$C$868,C215,$G216:$G$868,""),IF(G215="",SUMIFS($L216:$L$868,$A216:$A$868,A215,$C216:$C$868,C215,$E216:$E$868,E215),0)))</f>
        <v>0</v>
      </c>
      <c r="M215" s="32">
        <f t="shared" si="57"/>
        <v>8533</v>
      </c>
      <c r="N215" s="37"/>
      <c r="O215" s="38"/>
      <c r="P215" s="39"/>
      <c r="Q215" s="32">
        <f>IF(C215="",SUMIFS($Q$3:$Q$868,$A$3:$A$868,A215,$C$3:$C$868,"&gt;0",$E$3:$E$868,""),IF(E215="",SUMIFS($Q$3:$Q$868,$A$3:$A$868,A215,$C$3:$C$868,C215,$E$3:$E$868,"&gt;0",$G$3:$G$868,""),IF(G215="",SUMIFS($Q$3:$Q$868,$A$3:$A$868,A215,$C$3:$C$868,C215,$E$3:$E$868,E215,$G$3:$G$868,"&gt;0"))))</f>
        <v>8533</v>
      </c>
      <c r="R215" s="32" t="s">
        <v>90</v>
      </c>
    </row>
    <row r="216" spans="1:18" s="175" customFormat="1" ht="18" customHeight="1" x14ac:dyDescent="0.15">
      <c r="A216" s="177">
        <v>13</v>
      </c>
      <c r="B216" s="43" t="s">
        <v>5152</v>
      </c>
      <c r="C216" s="44">
        <v>2</v>
      </c>
      <c r="D216" s="43" t="s">
        <v>5153</v>
      </c>
      <c r="E216" s="44">
        <v>7</v>
      </c>
      <c r="F216" s="43" t="s">
        <v>5207</v>
      </c>
      <c r="G216" s="45">
        <v>1</v>
      </c>
      <c r="H216" s="49" t="s">
        <v>5207</v>
      </c>
      <c r="I216" s="45"/>
      <c r="J216" s="45"/>
      <c r="K216" s="41"/>
      <c r="L216" s="41"/>
      <c r="M216" s="41"/>
      <c r="N216" s="45"/>
      <c r="O216" s="41"/>
      <c r="P216" s="46"/>
      <c r="Q216" s="41"/>
      <c r="R216" s="178" t="s">
        <v>90</v>
      </c>
    </row>
    <row r="217" spans="1:18" s="175" customFormat="1" ht="18" customHeight="1" x14ac:dyDescent="0.15">
      <c r="A217" s="177">
        <v>13</v>
      </c>
      <c r="B217" s="43" t="s">
        <v>5152</v>
      </c>
      <c r="C217" s="44">
        <v>2</v>
      </c>
      <c r="D217" s="43" t="s">
        <v>5153</v>
      </c>
      <c r="E217" s="44">
        <v>7</v>
      </c>
      <c r="F217" s="43" t="s">
        <v>5207</v>
      </c>
      <c r="G217" s="44">
        <v>1</v>
      </c>
      <c r="H217" s="43" t="s">
        <v>5207</v>
      </c>
      <c r="I217" s="45">
        <v>1</v>
      </c>
      <c r="J217" s="45" t="s">
        <v>4527</v>
      </c>
      <c r="K217" s="41">
        <v>8533</v>
      </c>
      <c r="L217" s="41">
        <v>0</v>
      </c>
      <c r="M217" s="41">
        <f t="shared" ref="M217" si="58">K217-L217</f>
        <v>8533</v>
      </c>
      <c r="N217" s="45" t="s">
        <v>5208</v>
      </c>
      <c r="O217" s="41">
        <v>4663000</v>
      </c>
      <c r="P217" s="46" t="s">
        <v>88</v>
      </c>
      <c r="Q217" s="41">
        <v>8533</v>
      </c>
      <c r="R217" s="46" t="s">
        <v>90</v>
      </c>
    </row>
    <row r="218" spans="1:18" s="175" customFormat="1" ht="18" customHeight="1" x14ac:dyDescent="0.15">
      <c r="A218" s="177">
        <v>13</v>
      </c>
      <c r="B218" s="43" t="s">
        <v>5152</v>
      </c>
      <c r="C218" s="44">
        <v>2</v>
      </c>
      <c r="D218" s="43" t="s">
        <v>5153</v>
      </c>
      <c r="E218" s="44">
        <v>7</v>
      </c>
      <c r="F218" s="43" t="s">
        <v>5207</v>
      </c>
      <c r="G218" s="44">
        <v>1</v>
      </c>
      <c r="H218" s="43" t="s">
        <v>5207</v>
      </c>
      <c r="I218" s="44">
        <v>1</v>
      </c>
      <c r="J218" s="44" t="s">
        <v>4527</v>
      </c>
      <c r="K218" s="41"/>
      <c r="L218" s="41"/>
      <c r="M218" s="41"/>
      <c r="N218" s="45" t="s">
        <v>5209</v>
      </c>
      <c r="O218" s="41">
        <v>3870000</v>
      </c>
      <c r="P218" s="46"/>
      <c r="Q218" s="41"/>
      <c r="R218" s="46" t="s">
        <v>90</v>
      </c>
    </row>
    <row r="219" spans="1:18" s="175" customFormat="1" ht="18" customHeight="1" x14ac:dyDescent="0.15">
      <c r="A219" s="168">
        <v>14</v>
      </c>
      <c r="B219" s="169" t="s">
        <v>5210</v>
      </c>
      <c r="C219" s="170"/>
      <c r="D219" s="169"/>
      <c r="E219" s="170"/>
      <c r="F219" s="169"/>
      <c r="G219" s="170"/>
      <c r="H219" s="169"/>
      <c r="I219" s="170"/>
      <c r="J219" s="170"/>
      <c r="K219" s="171">
        <f>IF(C219="",SUMIFS($K220:$K$868,$A220:$A$868,A219,$E220:$E$868,""),IF(E219="",SUMIFS($K220:$K$868,$A220:$A$868,A219,$C220:$C$868,C219,$G220:$G$868,""),IF(G219="",SUMIFS($K220:$K$868,$A220:$A$868,A219,$C220:$C$868,C219,$E220:$E$868,E219),0)))</f>
        <v>69805</v>
      </c>
      <c r="L219" s="171">
        <f>IF(C219="",SUMIFS($L220:$L$868,$A220:$A$868,A219,$E220:$E$868,""),IF(E219="",SUMIFS($L220:$L$868,$A220:$A$868,A219,$C220:$C$868,C219,$G220:$G$868,""),IF(G219="",SUMIFS($L220:$L$868,$A220:$A$868,A219,$C220:$C$868,C219,$E220:$E$868,E219),0)))</f>
        <v>68784</v>
      </c>
      <c r="M219" s="171">
        <f t="shared" ref="M219:M221" si="59">K219-L219</f>
        <v>1021</v>
      </c>
      <c r="N219" s="172"/>
      <c r="O219" s="173"/>
      <c r="P219" s="174"/>
      <c r="Q219" s="171">
        <f>IF(C219="",SUMIFS($Q$3:$Q$868,$A$3:$A$868,A219,$C$3:$C$868,"&gt;0",$E$3:$E$868,""),IF(E219="",SUMIFS($Q$3:$Q$868,$A$3:$A$868,A219,$C$3:$C$868,C219,$E$3:$E$868,"&gt;0",$G$3:$G$868,""),IF(G219="",SUMIFS($Q$3:$Q$868,$A$3:$A$868,A219,$C$3:$C$868,C219,$E$3:$E$868,E219,$G$3:$G$868,"&gt;0"))))</f>
        <v>66254</v>
      </c>
      <c r="R219" s="171"/>
    </row>
    <row r="220" spans="1:18" s="175" customFormat="1" ht="18" customHeight="1" x14ac:dyDescent="0.15">
      <c r="A220" s="24">
        <v>14</v>
      </c>
      <c r="B220" s="25" t="s">
        <v>5210</v>
      </c>
      <c r="C220" s="27">
        <v>1</v>
      </c>
      <c r="D220" s="26" t="s">
        <v>5211</v>
      </c>
      <c r="E220" s="27"/>
      <c r="F220" s="26"/>
      <c r="G220" s="27"/>
      <c r="H220" s="26"/>
      <c r="I220" s="27"/>
      <c r="J220" s="27"/>
      <c r="K220" s="23">
        <f>IF(C220="",SUMIFS($K221:$K$868,$A221:$A$868,A220,$E221:$E$868,""),IF(E220="",SUMIFS($K221:$K$868,$A221:$A$868,A220,$C221:$C$868,C220,$G221:$G$868,""),IF(G220="",SUMIFS($K221:$K$868,$A221:$A$868,A220,$C221:$C$868,C220,$E221:$E$868,E220),0)))</f>
        <v>49833</v>
      </c>
      <c r="L220" s="23">
        <f>IF(C220="",SUMIFS($L221:$L$868,$A221:$A$868,A220,$E221:$E$868,""),IF(E220="",SUMIFS($L221:$L$868,$A221:$A$868,A220,$C221:$C$868,C220,$G221:$G$868,""),IF(G220="",SUMIFS($L221:$L$868,$A221:$A$868,A220,$C221:$C$868,C220,$E221:$E$868,E220),0)))</f>
        <v>48821</v>
      </c>
      <c r="M220" s="23">
        <f t="shared" si="59"/>
        <v>1012</v>
      </c>
      <c r="N220" s="28"/>
      <c r="O220" s="29"/>
      <c r="P220" s="30"/>
      <c r="Q220" s="23">
        <f>IF(C220="",SUMIFS($Q$3:$Q$868,$A$3:$A$868,A220,$C$3:$C$868,"&gt;0",$E$3:$E$868,""),IF(E220="",SUMIFS($Q$3:$Q$868,$A$3:$A$868,A220,$C$3:$C$868,C220,$E$3:$E$868,"&gt;0",$G$3:$G$868,""),IF(G220="",SUMIFS($Q$3:$Q$868,$A$3:$A$868,A220,$C$3:$C$868,C220,$E$3:$E$868,E220,$G$3:$G$868,"&gt;0"))))</f>
        <v>46282</v>
      </c>
      <c r="R220" s="23"/>
    </row>
    <row r="221" spans="1:18" s="175" customFormat="1" ht="18" customHeight="1" x14ac:dyDescent="0.15">
      <c r="A221" s="24">
        <v>14</v>
      </c>
      <c r="B221" s="25" t="s">
        <v>5210</v>
      </c>
      <c r="C221" s="176">
        <v>1</v>
      </c>
      <c r="D221" s="25" t="s">
        <v>5211</v>
      </c>
      <c r="E221" s="35">
        <v>1</v>
      </c>
      <c r="F221" s="36" t="s">
        <v>5212</v>
      </c>
      <c r="G221" s="35"/>
      <c r="H221" s="36"/>
      <c r="I221" s="35"/>
      <c r="J221" s="35"/>
      <c r="K221" s="32">
        <f>IF(C221="",SUMIFS($K222:$K$868,$A222:$A$868,A221,$E222:$E$868,""),IF(E221="",SUMIFS($K222:$K$868,$A222:$A$868,A221,$C222:$C$868,C221,$G222:$G$868,""),IF(G221="",SUMIFS($K222:$K$868,$A222:$A$868,A221,$C222:$C$868,C221,$E222:$E$868,E221),0)))</f>
        <v>12031</v>
      </c>
      <c r="L221" s="32">
        <f>IF(C221="",SUMIFS($L222:$L$868,$A222:$A$868,A221,$E222:$E$868,""),IF(E221="",SUMIFS($L222:$L$868,$A222:$A$868,A221,$C222:$C$868,C221,$G222:$G$868,""),IF(G221="",SUMIFS($L222:$L$868,$A222:$A$868,A221,$C222:$C$868,C221,$E222:$E$868,E221),0)))</f>
        <v>12998</v>
      </c>
      <c r="M221" s="32">
        <f t="shared" si="59"/>
        <v>-967</v>
      </c>
      <c r="N221" s="37"/>
      <c r="O221" s="38"/>
      <c r="P221" s="39"/>
      <c r="Q221" s="32">
        <f>IF(C221="",SUMIFS($Q$3:$Q$868,$A$3:$A$868,A221,$C$3:$C$868,"&gt;0",$E$3:$E$868,""),IF(E221="",SUMIFS($Q$3:$Q$868,$A$3:$A$868,A221,$C$3:$C$868,C221,$E$3:$E$868,"&gt;0",$G$3:$G$868,""),IF(G221="",SUMIFS($Q$3:$Q$868,$A$3:$A$868,A221,$C$3:$C$868,C221,$E$3:$E$868,E221,$G$3:$G$868,"&gt;0"))))</f>
        <v>12031</v>
      </c>
      <c r="R221" s="32" t="s">
        <v>254</v>
      </c>
    </row>
    <row r="222" spans="1:18" s="175" customFormat="1" ht="18" customHeight="1" x14ac:dyDescent="0.15">
      <c r="A222" s="177">
        <v>14</v>
      </c>
      <c r="B222" s="43" t="s">
        <v>5210</v>
      </c>
      <c r="C222" s="44">
        <v>1</v>
      </c>
      <c r="D222" s="43" t="s">
        <v>5211</v>
      </c>
      <c r="E222" s="44">
        <v>1</v>
      </c>
      <c r="F222" s="43" t="s">
        <v>5212</v>
      </c>
      <c r="G222" s="45">
        <v>1</v>
      </c>
      <c r="H222" s="49" t="s">
        <v>5213</v>
      </c>
      <c r="I222" s="45"/>
      <c r="J222" s="45"/>
      <c r="K222" s="41"/>
      <c r="L222" s="41"/>
      <c r="M222" s="41"/>
      <c r="N222" s="45"/>
      <c r="O222" s="41"/>
      <c r="P222" s="46"/>
      <c r="Q222" s="41"/>
      <c r="R222" s="178" t="s">
        <v>254</v>
      </c>
    </row>
    <row r="223" spans="1:18" s="175" customFormat="1" ht="18" customHeight="1" x14ac:dyDescent="0.15">
      <c r="A223" s="177">
        <v>14</v>
      </c>
      <c r="B223" s="43" t="s">
        <v>5210</v>
      </c>
      <c r="C223" s="44">
        <v>1</v>
      </c>
      <c r="D223" s="43" t="s">
        <v>5211</v>
      </c>
      <c r="E223" s="44">
        <v>1</v>
      </c>
      <c r="F223" s="43" t="s">
        <v>5212</v>
      </c>
      <c r="G223" s="44">
        <v>1</v>
      </c>
      <c r="H223" s="43" t="s">
        <v>5213</v>
      </c>
      <c r="I223" s="45">
        <v>1</v>
      </c>
      <c r="J223" s="45" t="s">
        <v>5214</v>
      </c>
      <c r="K223" s="41">
        <v>30</v>
      </c>
      <c r="L223" s="41">
        <v>24</v>
      </c>
      <c r="M223" s="41">
        <f t="shared" ref="M223:M224" si="60">K223-L223</f>
        <v>6</v>
      </c>
      <c r="N223" s="45" t="s">
        <v>5215</v>
      </c>
      <c r="O223" s="41">
        <v>30000</v>
      </c>
      <c r="P223" s="46" t="s">
        <v>5216</v>
      </c>
      <c r="Q223" s="41">
        <v>30</v>
      </c>
      <c r="R223" s="46" t="s">
        <v>254</v>
      </c>
    </row>
    <row r="224" spans="1:18" s="175" customFormat="1" ht="18" customHeight="1" x14ac:dyDescent="0.15">
      <c r="A224" s="177">
        <v>14</v>
      </c>
      <c r="B224" s="43" t="s">
        <v>5210</v>
      </c>
      <c r="C224" s="44">
        <v>1</v>
      </c>
      <c r="D224" s="43" t="s">
        <v>5211</v>
      </c>
      <c r="E224" s="44">
        <v>1</v>
      </c>
      <c r="F224" s="43" t="s">
        <v>5212</v>
      </c>
      <c r="G224" s="44">
        <v>1</v>
      </c>
      <c r="H224" s="43" t="s">
        <v>5213</v>
      </c>
      <c r="I224" s="45">
        <v>3</v>
      </c>
      <c r="J224" s="45" t="s">
        <v>5217</v>
      </c>
      <c r="K224" s="41">
        <v>2400</v>
      </c>
      <c r="L224" s="41">
        <v>2400</v>
      </c>
      <c r="M224" s="41">
        <f t="shared" si="60"/>
        <v>0</v>
      </c>
      <c r="N224" s="45" t="s">
        <v>5218</v>
      </c>
      <c r="O224" s="41"/>
      <c r="P224" s="46" t="s">
        <v>5219</v>
      </c>
      <c r="Q224" s="41"/>
      <c r="R224" s="46" t="s">
        <v>254</v>
      </c>
    </row>
    <row r="225" spans="1:18" s="175" customFormat="1" ht="18" customHeight="1" x14ac:dyDescent="0.15">
      <c r="A225" s="177">
        <v>14</v>
      </c>
      <c r="B225" s="43" t="s">
        <v>5210</v>
      </c>
      <c r="C225" s="44">
        <v>1</v>
      </c>
      <c r="D225" s="43" t="s">
        <v>5211</v>
      </c>
      <c r="E225" s="44">
        <v>1</v>
      </c>
      <c r="F225" s="43" t="s">
        <v>5212</v>
      </c>
      <c r="G225" s="44">
        <v>1</v>
      </c>
      <c r="H225" s="43" t="s">
        <v>5213</v>
      </c>
      <c r="I225" s="44">
        <v>3</v>
      </c>
      <c r="J225" s="44" t="s">
        <v>5217</v>
      </c>
      <c r="K225" s="41"/>
      <c r="L225" s="41"/>
      <c r="M225" s="41"/>
      <c r="N225" s="45" t="s">
        <v>5220</v>
      </c>
      <c r="O225" s="41">
        <v>2400000</v>
      </c>
      <c r="P225" s="46" t="s">
        <v>5221</v>
      </c>
      <c r="Q225" s="41">
        <v>2400</v>
      </c>
      <c r="R225" s="46" t="s">
        <v>254</v>
      </c>
    </row>
    <row r="226" spans="1:18" s="175" customFormat="1" ht="18" customHeight="1" x14ac:dyDescent="0.15">
      <c r="A226" s="177">
        <v>14</v>
      </c>
      <c r="B226" s="43" t="s">
        <v>5210</v>
      </c>
      <c r="C226" s="44">
        <v>1</v>
      </c>
      <c r="D226" s="43" t="s">
        <v>5211</v>
      </c>
      <c r="E226" s="44">
        <v>1</v>
      </c>
      <c r="F226" s="43" t="s">
        <v>5212</v>
      </c>
      <c r="G226" s="45">
        <v>2</v>
      </c>
      <c r="H226" s="49" t="s">
        <v>4551</v>
      </c>
      <c r="I226" s="45"/>
      <c r="J226" s="45"/>
      <c r="K226" s="41"/>
      <c r="L226" s="41"/>
      <c r="M226" s="41"/>
      <c r="N226" s="45"/>
      <c r="O226" s="41"/>
      <c r="P226" s="46" t="s">
        <v>5219</v>
      </c>
      <c r="Q226" s="41"/>
      <c r="R226" s="178" t="s">
        <v>380</v>
      </c>
    </row>
    <row r="227" spans="1:18" s="175" customFormat="1" ht="18" customHeight="1" x14ac:dyDescent="0.15">
      <c r="A227" s="177">
        <v>14</v>
      </c>
      <c r="B227" s="43" t="s">
        <v>5210</v>
      </c>
      <c r="C227" s="44">
        <v>1</v>
      </c>
      <c r="D227" s="43" t="s">
        <v>5211</v>
      </c>
      <c r="E227" s="44">
        <v>1</v>
      </c>
      <c r="F227" s="43" t="s">
        <v>5212</v>
      </c>
      <c r="G227" s="44">
        <v>2</v>
      </c>
      <c r="H227" s="43" t="s">
        <v>4551</v>
      </c>
      <c r="I227" s="45">
        <v>1</v>
      </c>
      <c r="J227" s="45" t="s">
        <v>4551</v>
      </c>
      <c r="K227" s="41">
        <v>816</v>
      </c>
      <c r="L227" s="41">
        <v>960</v>
      </c>
      <c r="M227" s="41">
        <f t="shared" ref="M227" si="61">K227-L227</f>
        <v>-144</v>
      </c>
      <c r="N227" s="45" t="s">
        <v>5222</v>
      </c>
      <c r="O227" s="41">
        <v>816000</v>
      </c>
      <c r="P227" s="46" t="s">
        <v>397</v>
      </c>
      <c r="Q227" s="41">
        <v>816</v>
      </c>
      <c r="R227" s="46" t="s">
        <v>380</v>
      </c>
    </row>
    <row r="228" spans="1:18" s="175" customFormat="1" ht="18" customHeight="1" x14ac:dyDescent="0.15">
      <c r="A228" s="177">
        <v>14</v>
      </c>
      <c r="B228" s="43" t="s">
        <v>5210</v>
      </c>
      <c r="C228" s="44">
        <v>1</v>
      </c>
      <c r="D228" s="43" t="s">
        <v>5211</v>
      </c>
      <c r="E228" s="44">
        <v>1</v>
      </c>
      <c r="F228" s="43" t="s">
        <v>5212</v>
      </c>
      <c r="G228" s="45">
        <v>3</v>
      </c>
      <c r="H228" s="49" t="s">
        <v>4553</v>
      </c>
      <c r="I228" s="45"/>
      <c r="J228" s="45"/>
      <c r="K228" s="41"/>
      <c r="L228" s="41"/>
      <c r="M228" s="41"/>
      <c r="N228" s="45"/>
      <c r="O228" s="41"/>
      <c r="P228" s="46"/>
      <c r="Q228" s="41"/>
      <c r="R228" s="178" t="s">
        <v>254</v>
      </c>
    </row>
    <row r="229" spans="1:18" s="175" customFormat="1" ht="18" customHeight="1" x14ac:dyDescent="0.15">
      <c r="A229" s="177">
        <v>14</v>
      </c>
      <c r="B229" s="43" t="s">
        <v>5210</v>
      </c>
      <c r="C229" s="44">
        <v>1</v>
      </c>
      <c r="D229" s="43" t="s">
        <v>5211</v>
      </c>
      <c r="E229" s="44">
        <v>1</v>
      </c>
      <c r="F229" s="43" t="s">
        <v>5212</v>
      </c>
      <c r="G229" s="44">
        <v>3</v>
      </c>
      <c r="H229" s="43" t="s">
        <v>4553</v>
      </c>
      <c r="I229" s="45">
        <v>1</v>
      </c>
      <c r="J229" s="45" t="s">
        <v>4553</v>
      </c>
      <c r="K229" s="41">
        <v>8785</v>
      </c>
      <c r="L229" s="41">
        <v>9614</v>
      </c>
      <c r="M229" s="41">
        <f t="shared" ref="M229" si="62">K229-L229</f>
        <v>-829</v>
      </c>
      <c r="N229" s="45" t="s">
        <v>4553</v>
      </c>
      <c r="O229" s="41">
        <v>8785508</v>
      </c>
      <c r="P229" s="46" t="s">
        <v>407</v>
      </c>
      <c r="Q229" s="41">
        <v>8785</v>
      </c>
      <c r="R229" s="46" t="s">
        <v>254</v>
      </c>
    </row>
    <row r="230" spans="1:18" s="175" customFormat="1" ht="18" customHeight="1" x14ac:dyDescent="0.15">
      <c r="A230" s="177">
        <v>14</v>
      </c>
      <c r="B230" s="43" t="s">
        <v>5210</v>
      </c>
      <c r="C230" s="44">
        <v>1</v>
      </c>
      <c r="D230" s="43" t="s">
        <v>5211</v>
      </c>
      <c r="E230" s="44">
        <v>1</v>
      </c>
      <c r="F230" s="43" t="s">
        <v>5212</v>
      </c>
      <c r="G230" s="44">
        <v>3</v>
      </c>
      <c r="H230" s="43" t="s">
        <v>4553</v>
      </c>
      <c r="I230" s="44">
        <v>1</v>
      </c>
      <c r="J230" s="44" t="s">
        <v>4553</v>
      </c>
      <c r="K230" s="41"/>
      <c r="L230" s="41"/>
      <c r="M230" s="41"/>
      <c r="N230" s="45" t="s">
        <v>5223</v>
      </c>
      <c r="O230" s="41"/>
      <c r="P230" s="46"/>
      <c r="Q230" s="41"/>
      <c r="R230" s="46" t="s">
        <v>254</v>
      </c>
    </row>
    <row r="231" spans="1:18" s="175" customFormat="1" ht="18" customHeight="1" x14ac:dyDescent="0.15">
      <c r="A231" s="24">
        <v>14</v>
      </c>
      <c r="B231" s="25" t="s">
        <v>5210</v>
      </c>
      <c r="C231" s="176">
        <v>1</v>
      </c>
      <c r="D231" s="25" t="s">
        <v>5211</v>
      </c>
      <c r="E231" s="35">
        <v>2</v>
      </c>
      <c r="F231" s="36" t="s">
        <v>5224</v>
      </c>
      <c r="G231" s="35"/>
      <c r="H231" s="36"/>
      <c r="I231" s="35"/>
      <c r="J231" s="35"/>
      <c r="K231" s="32">
        <f>IF(C231="",SUMIFS($K232:$K$868,$A232:$A$868,A231,$E232:$E$868,""),IF(E231="",SUMIFS($K232:$K$868,$A232:$A$868,A231,$C232:$C$868,C231,$G232:$G$868,""),IF(G231="",SUMIFS($K232:$K$868,$A232:$A$868,A231,$C232:$C$868,C231,$E232:$E$868,E231),0)))</f>
        <v>7460</v>
      </c>
      <c r="L231" s="32">
        <f>IF(C231="",SUMIFS($L232:$L$868,$A232:$A$868,A231,$E232:$E$868,""),IF(E231="",SUMIFS($L232:$L$868,$A232:$A$868,A231,$C232:$C$868,C231,$G232:$G$868,""),IF(G231="",SUMIFS($L232:$L$868,$A232:$A$868,A231,$C232:$C$868,C231,$E232:$E$868,E231),0)))</f>
        <v>7060</v>
      </c>
      <c r="M231" s="32">
        <f t="shared" ref="M231" si="63">K231-L231</f>
        <v>400</v>
      </c>
      <c r="N231" s="37"/>
      <c r="O231" s="38"/>
      <c r="P231" s="39"/>
      <c r="Q231" s="32">
        <f>IF(C231="",SUMIFS($Q$3:$Q$868,$A$3:$A$868,A231,$C$3:$C$868,"&gt;0",$E$3:$E$868,""),IF(E231="",SUMIFS($Q$3:$Q$868,$A$3:$A$868,A231,$C$3:$C$868,C231,$E$3:$E$868,"&gt;0",$G$3:$G$868,""),IF(G231="",SUMIFS($Q$3:$Q$868,$A$3:$A$868,A231,$C$3:$C$868,C231,$E$3:$E$868,E231,$G$3:$G$868,"&gt;0"))))</f>
        <v>7460</v>
      </c>
      <c r="R231" s="32" t="s">
        <v>663</v>
      </c>
    </row>
    <row r="232" spans="1:18" s="175" customFormat="1" ht="18" customHeight="1" x14ac:dyDescent="0.15">
      <c r="A232" s="177">
        <v>14</v>
      </c>
      <c r="B232" s="43" t="s">
        <v>5210</v>
      </c>
      <c r="C232" s="44">
        <v>1</v>
      </c>
      <c r="D232" s="43" t="s">
        <v>5211</v>
      </c>
      <c r="E232" s="44">
        <v>2</v>
      </c>
      <c r="F232" s="43" t="s">
        <v>5224</v>
      </c>
      <c r="G232" s="45">
        <v>1</v>
      </c>
      <c r="H232" s="49" t="s">
        <v>5225</v>
      </c>
      <c r="I232" s="45"/>
      <c r="J232" s="45"/>
      <c r="K232" s="41"/>
      <c r="L232" s="41"/>
      <c r="M232" s="41"/>
      <c r="N232" s="45"/>
      <c r="O232" s="41"/>
      <c r="P232" s="46"/>
      <c r="Q232" s="41"/>
      <c r="R232" s="178" t="s">
        <v>663</v>
      </c>
    </row>
    <row r="233" spans="1:18" s="175" customFormat="1" ht="18" customHeight="1" x14ac:dyDescent="0.15">
      <c r="A233" s="177">
        <v>14</v>
      </c>
      <c r="B233" s="43" t="s">
        <v>5210</v>
      </c>
      <c r="C233" s="44">
        <v>1</v>
      </c>
      <c r="D233" s="43" t="s">
        <v>5211</v>
      </c>
      <c r="E233" s="44">
        <v>2</v>
      </c>
      <c r="F233" s="43" t="s">
        <v>5224</v>
      </c>
      <c r="G233" s="44">
        <v>1</v>
      </c>
      <c r="H233" s="43" t="s">
        <v>5225</v>
      </c>
      <c r="I233" s="45">
        <v>1</v>
      </c>
      <c r="J233" s="45" t="s">
        <v>5226</v>
      </c>
      <c r="K233" s="41">
        <v>4556</v>
      </c>
      <c r="L233" s="41">
        <v>4156</v>
      </c>
      <c r="M233" s="41">
        <f t="shared" ref="M233" si="64">K233-L233</f>
        <v>400</v>
      </c>
      <c r="N233" s="45" t="s">
        <v>5227</v>
      </c>
      <c r="O233" s="41">
        <v>36000</v>
      </c>
      <c r="P233" s="46" t="s">
        <v>782</v>
      </c>
      <c r="Q233" s="41">
        <v>4556</v>
      </c>
      <c r="R233" s="46" t="s">
        <v>663</v>
      </c>
    </row>
    <row r="234" spans="1:18" s="175" customFormat="1" ht="18" customHeight="1" x14ac:dyDescent="0.15">
      <c r="A234" s="177">
        <v>14</v>
      </c>
      <c r="B234" s="43" t="s">
        <v>5210</v>
      </c>
      <c r="C234" s="44">
        <v>1</v>
      </c>
      <c r="D234" s="43" t="s">
        <v>5211</v>
      </c>
      <c r="E234" s="44">
        <v>2</v>
      </c>
      <c r="F234" s="43" t="s">
        <v>5224</v>
      </c>
      <c r="G234" s="44">
        <v>1</v>
      </c>
      <c r="H234" s="43" t="s">
        <v>5225</v>
      </c>
      <c r="I234" s="44">
        <v>1</v>
      </c>
      <c r="J234" s="44" t="s">
        <v>5226</v>
      </c>
      <c r="K234" s="41"/>
      <c r="L234" s="41"/>
      <c r="M234" s="41"/>
      <c r="N234" s="45" t="s">
        <v>5228</v>
      </c>
      <c r="O234" s="41">
        <v>4520000</v>
      </c>
      <c r="P234" s="46"/>
      <c r="Q234" s="41"/>
      <c r="R234" s="46" t="s">
        <v>663</v>
      </c>
    </row>
    <row r="235" spans="1:18" s="175" customFormat="1" ht="18" customHeight="1" x14ac:dyDescent="0.15">
      <c r="A235" s="177">
        <v>14</v>
      </c>
      <c r="B235" s="43" t="s">
        <v>5210</v>
      </c>
      <c r="C235" s="44">
        <v>1</v>
      </c>
      <c r="D235" s="43" t="s">
        <v>5211</v>
      </c>
      <c r="E235" s="44">
        <v>2</v>
      </c>
      <c r="F235" s="43" t="s">
        <v>5224</v>
      </c>
      <c r="G235" s="45">
        <v>2</v>
      </c>
      <c r="H235" s="49" t="s">
        <v>5229</v>
      </c>
      <c r="I235" s="45"/>
      <c r="J235" s="45"/>
      <c r="K235" s="41"/>
      <c r="L235" s="41"/>
      <c r="M235" s="41"/>
      <c r="N235" s="45"/>
      <c r="O235" s="41"/>
      <c r="P235" s="46"/>
      <c r="Q235" s="41"/>
      <c r="R235" s="178" t="s">
        <v>663</v>
      </c>
    </row>
    <row r="236" spans="1:18" s="175" customFormat="1" ht="18" customHeight="1" x14ac:dyDescent="0.15">
      <c r="A236" s="177">
        <v>14</v>
      </c>
      <c r="B236" s="43" t="s">
        <v>5210</v>
      </c>
      <c r="C236" s="44">
        <v>1</v>
      </c>
      <c r="D236" s="43" t="s">
        <v>5211</v>
      </c>
      <c r="E236" s="44">
        <v>2</v>
      </c>
      <c r="F236" s="43" t="s">
        <v>5224</v>
      </c>
      <c r="G236" s="44">
        <v>2</v>
      </c>
      <c r="H236" s="43" t="s">
        <v>5229</v>
      </c>
      <c r="I236" s="45">
        <v>1</v>
      </c>
      <c r="J236" s="45" t="s">
        <v>5230</v>
      </c>
      <c r="K236" s="41">
        <v>2904</v>
      </c>
      <c r="L236" s="41">
        <v>2904</v>
      </c>
      <c r="M236" s="41">
        <f t="shared" ref="M236" si="65">K236-L236</f>
        <v>0</v>
      </c>
      <c r="N236" s="45" t="s">
        <v>5231</v>
      </c>
      <c r="O236" s="41">
        <v>504000</v>
      </c>
      <c r="P236" s="46" t="s">
        <v>782</v>
      </c>
      <c r="Q236" s="41">
        <v>2904</v>
      </c>
      <c r="R236" s="46" t="s">
        <v>663</v>
      </c>
    </row>
    <row r="237" spans="1:18" s="175" customFormat="1" ht="18" customHeight="1" x14ac:dyDescent="0.15">
      <c r="A237" s="177">
        <v>14</v>
      </c>
      <c r="B237" s="43" t="s">
        <v>5210</v>
      </c>
      <c r="C237" s="44">
        <v>1</v>
      </c>
      <c r="D237" s="43" t="s">
        <v>5211</v>
      </c>
      <c r="E237" s="44">
        <v>2</v>
      </c>
      <c r="F237" s="43" t="s">
        <v>5224</v>
      </c>
      <c r="G237" s="44">
        <v>2</v>
      </c>
      <c r="H237" s="43" t="s">
        <v>5229</v>
      </c>
      <c r="I237" s="44">
        <v>1</v>
      </c>
      <c r="J237" s="44" t="s">
        <v>5230</v>
      </c>
      <c r="K237" s="41"/>
      <c r="L237" s="41"/>
      <c r="M237" s="41"/>
      <c r="N237" s="45" t="s">
        <v>5232</v>
      </c>
      <c r="O237" s="41">
        <v>2400000</v>
      </c>
      <c r="P237" s="46"/>
      <c r="Q237" s="41"/>
      <c r="R237" s="46" t="s">
        <v>663</v>
      </c>
    </row>
    <row r="238" spans="1:18" s="175" customFormat="1" ht="18" customHeight="1" x14ac:dyDescent="0.15">
      <c r="A238" s="24">
        <v>14</v>
      </c>
      <c r="B238" s="25" t="s">
        <v>5210</v>
      </c>
      <c r="C238" s="176">
        <v>1</v>
      </c>
      <c r="D238" s="25" t="s">
        <v>5211</v>
      </c>
      <c r="E238" s="35">
        <v>3</v>
      </c>
      <c r="F238" s="36" t="s">
        <v>5233</v>
      </c>
      <c r="G238" s="35"/>
      <c r="H238" s="36"/>
      <c r="I238" s="35"/>
      <c r="J238" s="35"/>
      <c r="K238" s="32">
        <f>IF(C238="",SUMIFS($K239:$K$868,$A239:$A$868,A238,$E239:$E$868,""),IF(E238="",SUMIFS($K239:$K$868,$A239:$A$868,A238,$C239:$C$868,C238,$G239:$G$868,""),IF(G238="",SUMIFS($K239:$K$868,$A239:$A$868,A238,$C239:$C$868,C238,$E239:$E$868,E238),0)))</f>
        <v>518</v>
      </c>
      <c r="L238" s="32">
        <f>IF(C238="",SUMIFS($L239:$L$868,$A239:$A$868,A238,$E239:$E$868,""),IF(E238="",SUMIFS($L239:$L$868,$A239:$A$868,A238,$C239:$C$868,C238,$G239:$G$868,""),IF(G238="",SUMIFS($L239:$L$868,$A239:$A$868,A238,$C239:$C$868,C238,$E239:$E$868,E238),0)))</f>
        <v>578</v>
      </c>
      <c r="M238" s="32">
        <f t="shared" ref="M238" si="66">K238-L238</f>
        <v>-60</v>
      </c>
      <c r="N238" s="37"/>
      <c r="O238" s="38"/>
      <c r="P238" s="39"/>
      <c r="Q238" s="32">
        <f>IF(C238="",SUMIFS($Q$3:$Q$868,$A$3:$A$868,A238,$C$3:$C$868,"&gt;0",$E$3:$E$868,""),IF(E238="",SUMIFS($Q$3:$Q$868,$A$3:$A$868,A238,$C$3:$C$868,C238,$E$3:$E$868,"&gt;0",$G$3:$G$868,""),IF(G238="",SUMIFS($Q$3:$Q$868,$A$3:$A$868,A238,$C$3:$C$868,C238,$E$3:$E$868,E238,$G$3:$G$868,"&gt;0"))))</f>
        <v>518</v>
      </c>
      <c r="R238" s="32" t="s">
        <v>1042</v>
      </c>
    </row>
    <row r="239" spans="1:18" s="175" customFormat="1" ht="18" customHeight="1" x14ac:dyDescent="0.15">
      <c r="A239" s="177">
        <v>14</v>
      </c>
      <c r="B239" s="43" t="s">
        <v>5210</v>
      </c>
      <c r="C239" s="44">
        <v>1</v>
      </c>
      <c r="D239" s="43" t="s">
        <v>5211</v>
      </c>
      <c r="E239" s="44">
        <v>3</v>
      </c>
      <c r="F239" s="43" t="s">
        <v>5233</v>
      </c>
      <c r="G239" s="45">
        <v>1</v>
      </c>
      <c r="H239" s="49" t="s">
        <v>5234</v>
      </c>
      <c r="I239" s="45"/>
      <c r="J239" s="45"/>
      <c r="K239" s="41"/>
      <c r="L239" s="41"/>
      <c r="M239" s="41"/>
      <c r="N239" s="45"/>
      <c r="O239" s="41"/>
      <c r="P239" s="46"/>
      <c r="Q239" s="41"/>
      <c r="R239" s="178" t="s">
        <v>1042</v>
      </c>
    </row>
    <row r="240" spans="1:18" s="175" customFormat="1" ht="18" customHeight="1" x14ac:dyDescent="0.15">
      <c r="A240" s="177">
        <v>14</v>
      </c>
      <c r="B240" s="43" t="s">
        <v>5210</v>
      </c>
      <c r="C240" s="44">
        <v>1</v>
      </c>
      <c r="D240" s="43" t="s">
        <v>5211</v>
      </c>
      <c r="E240" s="44">
        <v>3</v>
      </c>
      <c r="F240" s="43" t="s">
        <v>5233</v>
      </c>
      <c r="G240" s="44">
        <v>1</v>
      </c>
      <c r="H240" s="43" t="s">
        <v>5234</v>
      </c>
      <c r="I240" s="45">
        <v>1</v>
      </c>
      <c r="J240" s="45" t="s">
        <v>5235</v>
      </c>
      <c r="K240" s="41">
        <v>70</v>
      </c>
      <c r="L240" s="41">
        <v>70</v>
      </c>
      <c r="M240" s="41">
        <f t="shared" ref="M240:M241" si="67">K240-L240</f>
        <v>0</v>
      </c>
      <c r="N240" s="45" t="s">
        <v>5236</v>
      </c>
      <c r="O240" s="41">
        <v>70000</v>
      </c>
      <c r="P240" s="46" t="s">
        <v>5237</v>
      </c>
      <c r="Q240" s="41">
        <v>70</v>
      </c>
      <c r="R240" s="46" t="s">
        <v>1042</v>
      </c>
    </row>
    <row r="241" spans="1:18" s="175" customFormat="1" ht="18" customHeight="1" x14ac:dyDescent="0.15">
      <c r="A241" s="177">
        <v>14</v>
      </c>
      <c r="B241" s="43" t="s">
        <v>5210</v>
      </c>
      <c r="C241" s="44">
        <v>1</v>
      </c>
      <c r="D241" s="43" t="s">
        <v>5211</v>
      </c>
      <c r="E241" s="44">
        <v>3</v>
      </c>
      <c r="F241" s="43" t="s">
        <v>5233</v>
      </c>
      <c r="G241" s="44">
        <v>1</v>
      </c>
      <c r="H241" s="43" t="s">
        <v>5234</v>
      </c>
      <c r="I241" s="45">
        <v>2</v>
      </c>
      <c r="J241" s="45" t="s">
        <v>5238</v>
      </c>
      <c r="K241" s="41">
        <v>448</v>
      </c>
      <c r="L241" s="41">
        <v>508</v>
      </c>
      <c r="M241" s="41">
        <f t="shared" si="67"/>
        <v>-60</v>
      </c>
      <c r="N241" s="45" t="s">
        <v>5239</v>
      </c>
      <c r="O241" s="41"/>
      <c r="P241" s="46" t="s">
        <v>5219</v>
      </c>
      <c r="Q241" s="41"/>
      <c r="R241" s="46" t="s">
        <v>1042</v>
      </c>
    </row>
    <row r="242" spans="1:18" s="175" customFormat="1" ht="18" customHeight="1" x14ac:dyDescent="0.15">
      <c r="A242" s="177">
        <v>14</v>
      </c>
      <c r="B242" s="43" t="s">
        <v>5210</v>
      </c>
      <c r="C242" s="44">
        <v>1</v>
      </c>
      <c r="D242" s="43" t="s">
        <v>5211</v>
      </c>
      <c r="E242" s="44">
        <v>3</v>
      </c>
      <c r="F242" s="43" t="s">
        <v>5233</v>
      </c>
      <c r="G242" s="44">
        <v>1</v>
      </c>
      <c r="H242" s="43" t="s">
        <v>5234</v>
      </c>
      <c r="I242" s="44">
        <v>2</v>
      </c>
      <c r="J242" s="44" t="s">
        <v>5238</v>
      </c>
      <c r="K242" s="41"/>
      <c r="L242" s="41"/>
      <c r="M242" s="41"/>
      <c r="N242" s="45" t="s">
        <v>5240</v>
      </c>
      <c r="O242" s="41">
        <v>13200</v>
      </c>
      <c r="P242" s="46" t="s">
        <v>1070</v>
      </c>
      <c r="Q242" s="41">
        <v>448</v>
      </c>
      <c r="R242" s="46" t="s">
        <v>1042</v>
      </c>
    </row>
    <row r="243" spans="1:18" s="175" customFormat="1" ht="18" customHeight="1" x14ac:dyDescent="0.15">
      <c r="A243" s="177">
        <v>14</v>
      </c>
      <c r="B243" s="43" t="s">
        <v>5210</v>
      </c>
      <c r="C243" s="44">
        <v>1</v>
      </c>
      <c r="D243" s="43" t="s">
        <v>5211</v>
      </c>
      <c r="E243" s="44">
        <v>3</v>
      </c>
      <c r="F243" s="43" t="s">
        <v>5233</v>
      </c>
      <c r="G243" s="44">
        <v>1</v>
      </c>
      <c r="H243" s="43" t="s">
        <v>5234</v>
      </c>
      <c r="I243" s="44">
        <v>2</v>
      </c>
      <c r="J243" s="44" t="s">
        <v>5238</v>
      </c>
      <c r="K243" s="41"/>
      <c r="L243" s="41"/>
      <c r="M243" s="41"/>
      <c r="N243" s="45" t="s">
        <v>5241</v>
      </c>
      <c r="O243" s="41">
        <v>435600</v>
      </c>
      <c r="P243" s="46"/>
      <c r="Q243" s="41"/>
      <c r="R243" s="46" t="s">
        <v>1042</v>
      </c>
    </row>
    <row r="244" spans="1:18" s="175" customFormat="1" ht="18" customHeight="1" x14ac:dyDescent="0.15">
      <c r="A244" s="24">
        <v>14</v>
      </c>
      <c r="B244" s="25" t="s">
        <v>5210</v>
      </c>
      <c r="C244" s="176">
        <v>1</v>
      </c>
      <c r="D244" s="25" t="s">
        <v>5211</v>
      </c>
      <c r="E244" s="35">
        <v>5</v>
      </c>
      <c r="F244" s="36" t="s">
        <v>5242</v>
      </c>
      <c r="G244" s="35"/>
      <c r="H244" s="36"/>
      <c r="I244" s="35"/>
      <c r="J244" s="35"/>
      <c r="K244" s="32">
        <f>IF(C244="",SUMIFS($K245:$K$868,$A245:$A$868,A244,$E245:$E$868,""),IF(E244="",SUMIFS($K245:$K$868,$A245:$A$868,A244,$C245:$C$868,C244,$G245:$G$868,""),IF(G244="",SUMIFS($K245:$K$868,$A245:$A$868,A244,$C245:$C$868,C244,$E245:$E$868,E244),0)))</f>
        <v>15629</v>
      </c>
      <c r="L244" s="32">
        <f>IF(C244="",SUMIFS($L245:$L$868,$A245:$A$868,A244,$E245:$E$868,""),IF(E244="",SUMIFS($L245:$L$868,$A245:$A$868,A244,$C245:$C$868,C244,$G245:$G$868,""),IF(G244="",SUMIFS($L245:$L$868,$A245:$A$868,A244,$C245:$C$868,C244,$E245:$E$868,E244),0)))</f>
        <v>14070</v>
      </c>
      <c r="M244" s="32">
        <f t="shared" ref="M244" si="68">K244-L244</f>
        <v>1559</v>
      </c>
      <c r="N244" s="37"/>
      <c r="O244" s="38"/>
      <c r="P244" s="39"/>
      <c r="Q244" s="32">
        <f>IF(C244="",SUMIFS($Q$3:$Q$868,$A$3:$A$868,A244,$C$3:$C$868,"&gt;0",$E$3:$E$868,""),IF(E244="",SUMIFS($Q$3:$Q$868,$A$3:$A$868,A244,$C$3:$C$868,C244,$E$3:$E$868,"&gt;0",$G$3:$G$868,""),IF(G244="",SUMIFS($Q$3:$Q$868,$A$3:$A$868,A244,$C$3:$C$868,C244,$E$3:$E$868,E244,$G$3:$G$868,"&gt;0"))))</f>
        <v>12078</v>
      </c>
      <c r="R244" s="32" t="s">
        <v>1336</v>
      </c>
    </row>
    <row r="245" spans="1:18" s="175" customFormat="1" ht="18" customHeight="1" x14ac:dyDescent="0.15">
      <c r="A245" s="177">
        <v>14</v>
      </c>
      <c r="B245" s="43" t="s">
        <v>5210</v>
      </c>
      <c r="C245" s="44">
        <v>1</v>
      </c>
      <c r="D245" s="43" t="s">
        <v>5211</v>
      </c>
      <c r="E245" s="44">
        <v>5</v>
      </c>
      <c r="F245" s="43" t="s">
        <v>5242</v>
      </c>
      <c r="G245" s="45">
        <v>1</v>
      </c>
      <c r="H245" s="49" t="s">
        <v>5243</v>
      </c>
      <c r="I245" s="45"/>
      <c r="J245" s="45"/>
      <c r="K245" s="41"/>
      <c r="L245" s="41"/>
      <c r="M245" s="41"/>
      <c r="N245" s="45"/>
      <c r="O245" s="41"/>
      <c r="P245" s="46"/>
      <c r="Q245" s="41"/>
      <c r="R245" s="178" t="s">
        <v>1336</v>
      </c>
    </row>
    <row r="246" spans="1:18" s="175" customFormat="1" ht="18" customHeight="1" x14ac:dyDescent="0.15">
      <c r="A246" s="177">
        <v>14</v>
      </c>
      <c r="B246" s="43" t="s">
        <v>5210</v>
      </c>
      <c r="C246" s="44">
        <v>1</v>
      </c>
      <c r="D246" s="43" t="s">
        <v>5211</v>
      </c>
      <c r="E246" s="44">
        <v>5</v>
      </c>
      <c r="F246" s="43" t="s">
        <v>5242</v>
      </c>
      <c r="G246" s="44">
        <v>1</v>
      </c>
      <c r="H246" s="43" t="s">
        <v>5243</v>
      </c>
      <c r="I246" s="45">
        <v>1</v>
      </c>
      <c r="J246" s="45" t="s">
        <v>5244</v>
      </c>
      <c r="K246" s="41">
        <v>2937</v>
      </c>
      <c r="L246" s="41">
        <v>2911</v>
      </c>
      <c r="M246" s="41">
        <f t="shared" ref="M246" si="69">K246-L246</f>
        <v>26</v>
      </c>
      <c r="N246" s="45" t="s">
        <v>5245</v>
      </c>
      <c r="O246" s="41">
        <v>2937630</v>
      </c>
      <c r="P246" s="46"/>
      <c r="Q246" s="41"/>
      <c r="R246" s="46" t="s">
        <v>1336</v>
      </c>
    </row>
    <row r="247" spans="1:18" s="175" customFormat="1" ht="18" customHeight="1" x14ac:dyDescent="0.15">
      <c r="A247" s="177">
        <v>14</v>
      </c>
      <c r="B247" s="43" t="s">
        <v>5210</v>
      </c>
      <c r="C247" s="44">
        <v>1</v>
      </c>
      <c r="D247" s="43" t="s">
        <v>5211</v>
      </c>
      <c r="E247" s="44">
        <v>5</v>
      </c>
      <c r="F247" s="43" t="s">
        <v>5242</v>
      </c>
      <c r="G247" s="45">
        <v>2</v>
      </c>
      <c r="H247" s="49" t="s">
        <v>5246</v>
      </c>
      <c r="I247" s="45"/>
      <c r="J247" s="45"/>
      <c r="K247" s="41"/>
      <c r="L247" s="41"/>
      <c r="M247" s="41"/>
      <c r="N247" s="45"/>
      <c r="O247" s="41"/>
      <c r="P247" s="46"/>
      <c r="Q247" s="41"/>
      <c r="R247" s="178" t="s">
        <v>1336</v>
      </c>
    </row>
    <row r="248" spans="1:18" s="175" customFormat="1" ht="18" customHeight="1" x14ac:dyDescent="0.15">
      <c r="A248" s="177">
        <v>14</v>
      </c>
      <c r="B248" s="43" t="s">
        <v>5210</v>
      </c>
      <c r="C248" s="44">
        <v>1</v>
      </c>
      <c r="D248" s="43" t="s">
        <v>5211</v>
      </c>
      <c r="E248" s="44">
        <v>5</v>
      </c>
      <c r="F248" s="43" t="s">
        <v>5242</v>
      </c>
      <c r="G248" s="44">
        <v>2</v>
      </c>
      <c r="H248" s="43" t="s">
        <v>5246</v>
      </c>
      <c r="I248" s="45">
        <v>1</v>
      </c>
      <c r="J248" s="45" t="s">
        <v>4764</v>
      </c>
      <c r="K248" s="41">
        <v>12078</v>
      </c>
      <c r="L248" s="41">
        <v>10474</v>
      </c>
      <c r="M248" s="41">
        <f t="shared" ref="M248" si="70">K248-L248</f>
        <v>1604</v>
      </c>
      <c r="N248" s="45" t="s">
        <v>5247</v>
      </c>
      <c r="O248" s="41">
        <v>476520</v>
      </c>
      <c r="P248" s="46" t="s">
        <v>1459</v>
      </c>
      <c r="Q248" s="41">
        <v>12078</v>
      </c>
      <c r="R248" s="46" t="s">
        <v>1336</v>
      </c>
    </row>
    <row r="249" spans="1:18" s="175" customFormat="1" ht="18" customHeight="1" x14ac:dyDescent="0.15">
      <c r="A249" s="177">
        <v>14</v>
      </c>
      <c r="B249" s="43" t="s">
        <v>5210</v>
      </c>
      <c r="C249" s="44">
        <v>1</v>
      </c>
      <c r="D249" s="43" t="s">
        <v>5211</v>
      </c>
      <c r="E249" s="44">
        <v>5</v>
      </c>
      <c r="F249" s="43" t="s">
        <v>5242</v>
      </c>
      <c r="G249" s="44">
        <v>2</v>
      </c>
      <c r="H249" s="43" t="s">
        <v>5246</v>
      </c>
      <c r="I249" s="44">
        <v>1</v>
      </c>
      <c r="J249" s="44" t="s">
        <v>4764</v>
      </c>
      <c r="K249" s="41"/>
      <c r="L249" s="41"/>
      <c r="M249" s="41"/>
      <c r="N249" s="45" t="s">
        <v>5248</v>
      </c>
      <c r="O249" s="41">
        <v>5839080</v>
      </c>
      <c r="P249" s="46"/>
      <c r="Q249" s="41"/>
      <c r="R249" s="46" t="s">
        <v>1336</v>
      </c>
    </row>
    <row r="250" spans="1:18" s="175" customFormat="1" ht="18" customHeight="1" x14ac:dyDescent="0.15">
      <c r="A250" s="177">
        <v>14</v>
      </c>
      <c r="B250" s="43" t="s">
        <v>5210</v>
      </c>
      <c r="C250" s="44">
        <v>1</v>
      </c>
      <c r="D250" s="43" t="s">
        <v>5211</v>
      </c>
      <c r="E250" s="44">
        <v>5</v>
      </c>
      <c r="F250" s="43" t="s">
        <v>5242</v>
      </c>
      <c r="G250" s="44">
        <v>2</v>
      </c>
      <c r="H250" s="43" t="s">
        <v>5246</v>
      </c>
      <c r="I250" s="44">
        <v>1</v>
      </c>
      <c r="J250" s="44" t="s">
        <v>4764</v>
      </c>
      <c r="K250" s="41"/>
      <c r="L250" s="41"/>
      <c r="M250" s="41"/>
      <c r="N250" s="45" t="s">
        <v>5249</v>
      </c>
      <c r="O250" s="41">
        <v>77520</v>
      </c>
      <c r="P250" s="46"/>
      <c r="Q250" s="41"/>
      <c r="R250" s="46" t="s">
        <v>1336</v>
      </c>
    </row>
    <row r="251" spans="1:18" s="175" customFormat="1" ht="18" customHeight="1" x14ac:dyDescent="0.15">
      <c r="A251" s="177">
        <v>14</v>
      </c>
      <c r="B251" s="43" t="s">
        <v>5210</v>
      </c>
      <c r="C251" s="44">
        <v>1</v>
      </c>
      <c r="D251" s="43" t="s">
        <v>5211</v>
      </c>
      <c r="E251" s="44">
        <v>5</v>
      </c>
      <c r="F251" s="43" t="s">
        <v>5242</v>
      </c>
      <c r="G251" s="44">
        <v>2</v>
      </c>
      <c r="H251" s="43" t="s">
        <v>5246</v>
      </c>
      <c r="I251" s="44">
        <v>1</v>
      </c>
      <c r="J251" s="44" t="s">
        <v>4764</v>
      </c>
      <c r="K251" s="41"/>
      <c r="L251" s="41"/>
      <c r="M251" s="41"/>
      <c r="N251" s="45" t="s">
        <v>5250</v>
      </c>
      <c r="O251" s="41">
        <v>36480</v>
      </c>
      <c r="P251" s="46"/>
      <c r="Q251" s="41"/>
      <c r="R251" s="46" t="s">
        <v>1336</v>
      </c>
    </row>
    <row r="252" spans="1:18" s="175" customFormat="1" ht="18" customHeight="1" x14ac:dyDescent="0.15">
      <c r="A252" s="177">
        <v>14</v>
      </c>
      <c r="B252" s="43" t="s">
        <v>5210</v>
      </c>
      <c r="C252" s="44">
        <v>1</v>
      </c>
      <c r="D252" s="43" t="s">
        <v>5211</v>
      </c>
      <c r="E252" s="44">
        <v>5</v>
      </c>
      <c r="F252" s="43" t="s">
        <v>5242</v>
      </c>
      <c r="G252" s="44">
        <v>2</v>
      </c>
      <c r="H252" s="43" t="s">
        <v>5246</v>
      </c>
      <c r="I252" s="44">
        <v>1</v>
      </c>
      <c r="J252" s="44" t="s">
        <v>4764</v>
      </c>
      <c r="K252" s="41"/>
      <c r="L252" s="41"/>
      <c r="M252" s="41"/>
      <c r="N252" s="45" t="s">
        <v>5251</v>
      </c>
      <c r="O252" s="41">
        <v>5548200</v>
      </c>
      <c r="P252" s="46"/>
      <c r="Q252" s="41"/>
      <c r="R252" s="46" t="s">
        <v>1336</v>
      </c>
    </row>
    <row r="253" spans="1:18" s="175" customFormat="1" ht="18" customHeight="1" x14ac:dyDescent="0.15">
      <c r="A253" s="177">
        <v>14</v>
      </c>
      <c r="B253" s="43" t="s">
        <v>5210</v>
      </c>
      <c r="C253" s="44">
        <v>1</v>
      </c>
      <c r="D253" s="43" t="s">
        <v>5211</v>
      </c>
      <c r="E253" s="44">
        <v>5</v>
      </c>
      <c r="F253" s="43" t="s">
        <v>5242</v>
      </c>
      <c r="G253" s="44">
        <v>2</v>
      </c>
      <c r="H253" s="43" t="s">
        <v>5246</v>
      </c>
      <c r="I253" s="44">
        <v>1</v>
      </c>
      <c r="J253" s="44" t="s">
        <v>4764</v>
      </c>
      <c r="K253" s="41"/>
      <c r="L253" s="41"/>
      <c r="M253" s="41"/>
      <c r="N253" s="45" t="s">
        <v>5252</v>
      </c>
      <c r="O253" s="41">
        <v>100800</v>
      </c>
      <c r="P253" s="46"/>
      <c r="Q253" s="41"/>
      <c r="R253" s="46" t="s">
        <v>1336</v>
      </c>
    </row>
    <row r="254" spans="1:18" s="175" customFormat="1" ht="18" customHeight="1" x14ac:dyDescent="0.15">
      <c r="A254" s="177">
        <v>14</v>
      </c>
      <c r="B254" s="43" t="s">
        <v>5210</v>
      </c>
      <c r="C254" s="44">
        <v>1</v>
      </c>
      <c r="D254" s="43" t="s">
        <v>5211</v>
      </c>
      <c r="E254" s="44">
        <v>5</v>
      </c>
      <c r="F254" s="43" t="s">
        <v>5242</v>
      </c>
      <c r="G254" s="44">
        <v>2</v>
      </c>
      <c r="H254" s="43" t="s">
        <v>5246</v>
      </c>
      <c r="I254" s="45">
        <v>2</v>
      </c>
      <c r="J254" s="45" t="s">
        <v>5253</v>
      </c>
      <c r="K254" s="41">
        <v>614</v>
      </c>
      <c r="L254" s="41">
        <v>685</v>
      </c>
      <c r="M254" s="41">
        <f t="shared" ref="M254" si="71">K254-L254</f>
        <v>-71</v>
      </c>
      <c r="N254" s="45" t="s">
        <v>5254</v>
      </c>
      <c r="O254" s="41"/>
      <c r="P254" s="46"/>
      <c r="Q254" s="41"/>
      <c r="R254" s="46" t="s">
        <v>1336</v>
      </c>
    </row>
    <row r="255" spans="1:18" s="175" customFormat="1" ht="18" customHeight="1" x14ac:dyDescent="0.15">
      <c r="A255" s="177">
        <v>14</v>
      </c>
      <c r="B255" s="43" t="s">
        <v>5210</v>
      </c>
      <c r="C255" s="44">
        <v>1</v>
      </c>
      <c r="D255" s="43" t="s">
        <v>5211</v>
      </c>
      <c r="E255" s="44">
        <v>5</v>
      </c>
      <c r="F255" s="43" t="s">
        <v>5242</v>
      </c>
      <c r="G255" s="44">
        <v>2</v>
      </c>
      <c r="H255" s="43" t="s">
        <v>5246</v>
      </c>
      <c r="I255" s="44">
        <v>2</v>
      </c>
      <c r="J255" s="44" t="s">
        <v>5253</v>
      </c>
      <c r="K255" s="41"/>
      <c r="L255" s="41"/>
      <c r="M255" s="41"/>
      <c r="N255" s="45" t="s">
        <v>5255</v>
      </c>
      <c r="O255" s="41">
        <v>614790</v>
      </c>
      <c r="P255" s="46"/>
      <c r="Q255" s="41"/>
      <c r="R255" s="46" t="s">
        <v>1336</v>
      </c>
    </row>
    <row r="256" spans="1:18" s="175" customFormat="1" ht="18" customHeight="1" x14ac:dyDescent="0.15">
      <c r="A256" s="24">
        <v>14</v>
      </c>
      <c r="B256" s="25" t="s">
        <v>5210</v>
      </c>
      <c r="C256" s="176">
        <v>1</v>
      </c>
      <c r="D256" s="25" t="s">
        <v>5211</v>
      </c>
      <c r="E256" s="35">
        <v>6</v>
      </c>
      <c r="F256" s="36" t="s">
        <v>5256</v>
      </c>
      <c r="G256" s="35"/>
      <c r="H256" s="36"/>
      <c r="I256" s="35"/>
      <c r="J256" s="35"/>
      <c r="K256" s="32">
        <f>IF(C256="",SUMIFS($K257:$K$868,$A257:$A$868,A256,$E257:$E$868,""),IF(E256="",SUMIFS($K257:$K$868,$A257:$A$868,A256,$C257:$C$868,C256,$G257:$G$868,""),IF(G256="",SUMIFS($K257:$K$868,$A257:$A$868,A256,$C257:$C$868,C256,$E257:$E$868,E256),0)))</f>
        <v>14195</v>
      </c>
      <c r="L256" s="32">
        <f>IF(C256="",SUMIFS($L257:$L$868,$A257:$A$868,A256,$E257:$E$868,""),IF(E256="",SUMIFS($L257:$L$868,$A257:$A$868,A256,$C257:$C$868,C256,$G257:$G$868,""),IF(G256="",SUMIFS($L257:$L$868,$A257:$A$868,A256,$C257:$C$868,C256,$E257:$E$868,E256),0)))</f>
        <v>14115</v>
      </c>
      <c r="M256" s="32">
        <f t="shared" ref="M256" si="72">K256-L256</f>
        <v>80</v>
      </c>
      <c r="N256" s="37"/>
      <c r="O256" s="38"/>
      <c r="P256" s="39"/>
      <c r="Q256" s="32">
        <f>IF(C256="",SUMIFS($Q$3:$Q$868,$A$3:$A$868,A256,$C$3:$C$868,"&gt;0",$E$3:$E$868,""),IF(E256="",SUMIFS($Q$3:$Q$868,$A$3:$A$868,A256,$C$3:$C$868,C256,$E$3:$E$868,"&gt;0",$G$3:$G$868,""),IF(G256="",SUMIFS($Q$3:$Q$868,$A$3:$A$868,A256,$C$3:$C$868,C256,$E$3:$E$868,E256,$G$3:$G$868,"&gt;0"))))</f>
        <v>14195</v>
      </c>
      <c r="R256" s="32" t="s">
        <v>1838</v>
      </c>
    </row>
    <row r="257" spans="1:18" s="175" customFormat="1" ht="18" customHeight="1" x14ac:dyDescent="0.15">
      <c r="A257" s="177">
        <v>14</v>
      </c>
      <c r="B257" s="43" t="s">
        <v>5210</v>
      </c>
      <c r="C257" s="44">
        <v>1</v>
      </c>
      <c r="D257" s="43" t="s">
        <v>5211</v>
      </c>
      <c r="E257" s="44">
        <v>6</v>
      </c>
      <c r="F257" s="43" t="s">
        <v>5256</v>
      </c>
      <c r="G257" s="45">
        <v>1</v>
      </c>
      <c r="H257" s="49" t="s">
        <v>5257</v>
      </c>
      <c r="I257" s="45"/>
      <c r="J257" s="45"/>
      <c r="K257" s="41"/>
      <c r="L257" s="41"/>
      <c r="M257" s="41"/>
      <c r="N257" s="45"/>
      <c r="O257" s="41"/>
      <c r="P257" s="46"/>
      <c r="Q257" s="41"/>
      <c r="R257" s="178" t="s">
        <v>1838</v>
      </c>
    </row>
    <row r="258" spans="1:18" s="175" customFormat="1" ht="18" customHeight="1" x14ac:dyDescent="0.15">
      <c r="A258" s="177">
        <v>14</v>
      </c>
      <c r="B258" s="43" t="s">
        <v>5210</v>
      </c>
      <c r="C258" s="44">
        <v>1</v>
      </c>
      <c r="D258" s="43" t="s">
        <v>5211</v>
      </c>
      <c r="E258" s="44">
        <v>6</v>
      </c>
      <c r="F258" s="43" t="s">
        <v>5256</v>
      </c>
      <c r="G258" s="44">
        <v>1</v>
      </c>
      <c r="H258" s="43" t="s">
        <v>5257</v>
      </c>
      <c r="I258" s="45">
        <v>2</v>
      </c>
      <c r="J258" s="45" t="s">
        <v>5258</v>
      </c>
      <c r="K258" s="41">
        <v>10200</v>
      </c>
      <c r="L258" s="41">
        <v>10200</v>
      </c>
      <c r="M258" s="41">
        <f t="shared" ref="M258" si="73">K258-L258</f>
        <v>0</v>
      </c>
      <c r="N258" s="45" t="s">
        <v>5259</v>
      </c>
      <c r="O258" s="41">
        <v>10200000</v>
      </c>
      <c r="P258" s="46" t="s">
        <v>1837</v>
      </c>
      <c r="Q258" s="41">
        <v>10200</v>
      </c>
      <c r="R258" s="46" t="s">
        <v>1838</v>
      </c>
    </row>
    <row r="259" spans="1:18" s="175" customFormat="1" ht="18" customHeight="1" x14ac:dyDescent="0.15">
      <c r="A259" s="177">
        <v>14</v>
      </c>
      <c r="B259" s="43" t="s">
        <v>5210</v>
      </c>
      <c r="C259" s="44">
        <v>1</v>
      </c>
      <c r="D259" s="43" t="s">
        <v>5211</v>
      </c>
      <c r="E259" s="44">
        <v>6</v>
      </c>
      <c r="F259" s="43" t="s">
        <v>5256</v>
      </c>
      <c r="G259" s="45">
        <v>3</v>
      </c>
      <c r="H259" s="49" t="s">
        <v>5260</v>
      </c>
      <c r="I259" s="45"/>
      <c r="J259" s="45"/>
      <c r="K259" s="41"/>
      <c r="L259" s="41"/>
      <c r="M259" s="41"/>
      <c r="N259" s="45"/>
      <c r="O259" s="41"/>
      <c r="P259" s="46"/>
      <c r="Q259" s="41"/>
      <c r="R259" s="178" t="s">
        <v>1838</v>
      </c>
    </row>
    <row r="260" spans="1:18" s="175" customFormat="1" ht="18" customHeight="1" x14ac:dyDescent="0.15">
      <c r="A260" s="177">
        <v>14</v>
      </c>
      <c r="B260" s="43" t="s">
        <v>5210</v>
      </c>
      <c r="C260" s="44">
        <v>1</v>
      </c>
      <c r="D260" s="43" t="s">
        <v>5211</v>
      </c>
      <c r="E260" s="44">
        <v>6</v>
      </c>
      <c r="F260" s="43" t="s">
        <v>5256</v>
      </c>
      <c r="G260" s="44">
        <v>3</v>
      </c>
      <c r="H260" s="43" t="s">
        <v>5260</v>
      </c>
      <c r="I260" s="45">
        <v>1</v>
      </c>
      <c r="J260" s="45" t="s">
        <v>5261</v>
      </c>
      <c r="K260" s="41">
        <v>120</v>
      </c>
      <c r="L260" s="41">
        <v>120</v>
      </c>
      <c r="M260" s="41">
        <f t="shared" ref="M260:M261" si="74">K260-L260</f>
        <v>0</v>
      </c>
      <c r="N260" s="45" t="s">
        <v>5262</v>
      </c>
      <c r="O260" s="41">
        <v>120000</v>
      </c>
      <c r="P260" s="46" t="s">
        <v>1837</v>
      </c>
      <c r="Q260" s="41">
        <v>120</v>
      </c>
      <c r="R260" s="46" t="s">
        <v>1838</v>
      </c>
    </row>
    <row r="261" spans="1:18" s="175" customFormat="1" ht="18" customHeight="1" x14ac:dyDescent="0.15">
      <c r="A261" s="177">
        <v>14</v>
      </c>
      <c r="B261" s="43" t="s">
        <v>5210</v>
      </c>
      <c r="C261" s="44">
        <v>1</v>
      </c>
      <c r="D261" s="43" t="s">
        <v>5211</v>
      </c>
      <c r="E261" s="44">
        <v>6</v>
      </c>
      <c r="F261" s="43" t="s">
        <v>5256</v>
      </c>
      <c r="G261" s="44">
        <v>3</v>
      </c>
      <c r="H261" s="43" t="s">
        <v>5260</v>
      </c>
      <c r="I261" s="45">
        <v>3</v>
      </c>
      <c r="J261" s="45" t="s">
        <v>5263</v>
      </c>
      <c r="K261" s="41">
        <v>180</v>
      </c>
      <c r="L261" s="41">
        <v>120</v>
      </c>
      <c r="M261" s="41">
        <f t="shared" si="74"/>
        <v>60</v>
      </c>
      <c r="N261" s="45" t="s">
        <v>5264</v>
      </c>
      <c r="O261" s="41">
        <v>180000</v>
      </c>
      <c r="P261" s="46" t="s">
        <v>1894</v>
      </c>
      <c r="Q261" s="41">
        <v>180</v>
      </c>
      <c r="R261" s="46" t="s">
        <v>1838</v>
      </c>
    </row>
    <row r="262" spans="1:18" s="175" customFormat="1" ht="18" customHeight="1" x14ac:dyDescent="0.15">
      <c r="A262" s="177">
        <v>14</v>
      </c>
      <c r="B262" s="43" t="s">
        <v>5210</v>
      </c>
      <c r="C262" s="44">
        <v>1</v>
      </c>
      <c r="D262" s="43" t="s">
        <v>5211</v>
      </c>
      <c r="E262" s="44">
        <v>6</v>
      </c>
      <c r="F262" s="43" t="s">
        <v>5256</v>
      </c>
      <c r="G262" s="45">
        <v>4</v>
      </c>
      <c r="H262" s="49" t="s">
        <v>5265</v>
      </c>
      <c r="I262" s="45"/>
      <c r="J262" s="45"/>
      <c r="K262" s="41"/>
      <c r="L262" s="41"/>
      <c r="M262" s="41"/>
      <c r="N262" s="45"/>
      <c r="O262" s="41"/>
      <c r="P262" s="46"/>
      <c r="Q262" s="41"/>
      <c r="R262" s="178" t="s">
        <v>1948</v>
      </c>
    </row>
    <row r="263" spans="1:18" s="175" customFormat="1" ht="18" customHeight="1" x14ac:dyDescent="0.15">
      <c r="A263" s="177">
        <v>14</v>
      </c>
      <c r="B263" s="43" t="s">
        <v>5210</v>
      </c>
      <c r="C263" s="44">
        <v>1</v>
      </c>
      <c r="D263" s="43" t="s">
        <v>5211</v>
      </c>
      <c r="E263" s="44">
        <v>6</v>
      </c>
      <c r="F263" s="43" t="s">
        <v>5256</v>
      </c>
      <c r="G263" s="44">
        <v>4</v>
      </c>
      <c r="H263" s="43" t="s">
        <v>5265</v>
      </c>
      <c r="I263" s="45">
        <v>1</v>
      </c>
      <c r="J263" s="45" t="s">
        <v>4812</v>
      </c>
      <c r="K263" s="41">
        <v>140</v>
      </c>
      <c r="L263" s="41">
        <v>140</v>
      </c>
      <c r="M263" s="41">
        <f t="shared" ref="M263:M264" si="75">K263-L263</f>
        <v>0</v>
      </c>
      <c r="N263" s="45" t="s">
        <v>5266</v>
      </c>
      <c r="O263" s="41">
        <v>140000</v>
      </c>
      <c r="P263" s="46" t="s">
        <v>2009</v>
      </c>
      <c r="Q263" s="41">
        <v>140</v>
      </c>
      <c r="R263" s="46" t="s">
        <v>1948</v>
      </c>
    </row>
    <row r="264" spans="1:18" s="175" customFormat="1" ht="18" customHeight="1" x14ac:dyDescent="0.15">
      <c r="A264" s="177">
        <v>14</v>
      </c>
      <c r="B264" s="43" t="s">
        <v>5210</v>
      </c>
      <c r="C264" s="44">
        <v>1</v>
      </c>
      <c r="D264" s="43" t="s">
        <v>5211</v>
      </c>
      <c r="E264" s="44">
        <v>6</v>
      </c>
      <c r="F264" s="43" t="s">
        <v>5256</v>
      </c>
      <c r="G264" s="44">
        <v>4</v>
      </c>
      <c r="H264" s="43" t="s">
        <v>5265</v>
      </c>
      <c r="I264" s="45">
        <v>11</v>
      </c>
      <c r="J264" s="45" t="s">
        <v>4815</v>
      </c>
      <c r="K264" s="41">
        <v>40</v>
      </c>
      <c r="L264" s="41">
        <v>40</v>
      </c>
      <c r="M264" s="41">
        <f t="shared" si="75"/>
        <v>0</v>
      </c>
      <c r="N264" s="45" t="s">
        <v>5267</v>
      </c>
      <c r="O264" s="41">
        <v>40000</v>
      </c>
      <c r="P264" s="46" t="s">
        <v>2041</v>
      </c>
      <c r="Q264" s="41">
        <v>40</v>
      </c>
      <c r="R264" s="46" t="s">
        <v>1948</v>
      </c>
    </row>
    <row r="265" spans="1:18" s="175" customFormat="1" ht="18" customHeight="1" x14ac:dyDescent="0.15">
      <c r="A265" s="177">
        <v>14</v>
      </c>
      <c r="B265" s="43" t="s">
        <v>5210</v>
      </c>
      <c r="C265" s="44">
        <v>1</v>
      </c>
      <c r="D265" s="43" t="s">
        <v>5211</v>
      </c>
      <c r="E265" s="44">
        <v>6</v>
      </c>
      <c r="F265" s="43" t="s">
        <v>5256</v>
      </c>
      <c r="G265" s="45">
        <v>5</v>
      </c>
      <c r="H265" s="49" t="s">
        <v>5268</v>
      </c>
      <c r="I265" s="45"/>
      <c r="J265" s="45"/>
      <c r="K265" s="41"/>
      <c r="L265" s="41"/>
      <c r="M265" s="41"/>
      <c r="N265" s="45"/>
      <c r="O265" s="41"/>
      <c r="P265" s="46"/>
      <c r="Q265" s="41"/>
      <c r="R265" s="178" t="s">
        <v>1948</v>
      </c>
    </row>
    <row r="266" spans="1:18" s="175" customFormat="1" ht="18" customHeight="1" x14ac:dyDescent="0.15">
      <c r="A266" s="177">
        <v>14</v>
      </c>
      <c r="B266" s="43" t="s">
        <v>5210</v>
      </c>
      <c r="C266" s="44">
        <v>1</v>
      </c>
      <c r="D266" s="43" t="s">
        <v>5211</v>
      </c>
      <c r="E266" s="44">
        <v>6</v>
      </c>
      <c r="F266" s="43" t="s">
        <v>5256</v>
      </c>
      <c r="G266" s="44">
        <v>5</v>
      </c>
      <c r="H266" s="43" t="s">
        <v>5268</v>
      </c>
      <c r="I266" s="45">
        <v>11</v>
      </c>
      <c r="J266" s="45" t="s">
        <v>4817</v>
      </c>
      <c r="K266" s="41">
        <v>432</v>
      </c>
      <c r="L266" s="41">
        <v>432</v>
      </c>
      <c r="M266" s="41">
        <f t="shared" ref="M266" si="76">K266-L266</f>
        <v>0</v>
      </c>
      <c r="N266" s="45" t="s">
        <v>5269</v>
      </c>
      <c r="O266" s="41">
        <v>432000</v>
      </c>
      <c r="P266" s="46" t="s">
        <v>2084</v>
      </c>
      <c r="Q266" s="41">
        <v>432</v>
      </c>
      <c r="R266" s="46" t="s">
        <v>1948</v>
      </c>
    </row>
    <row r="267" spans="1:18" s="175" customFormat="1" ht="18" customHeight="1" x14ac:dyDescent="0.15">
      <c r="A267" s="177">
        <v>14</v>
      </c>
      <c r="B267" s="43" t="s">
        <v>5210</v>
      </c>
      <c r="C267" s="44">
        <v>1</v>
      </c>
      <c r="D267" s="43" t="s">
        <v>5211</v>
      </c>
      <c r="E267" s="44">
        <v>6</v>
      </c>
      <c r="F267" s="43" t="s">
        <v>5256</v>
      </c>
      <c r="G267" s="44">
        <v>5</v>
      </c>
      <c r="H267" s="43" t="s">
        <v>5268</v>
      </c>
      <c r="I267" s="44">
        <v>11</v>
      </c>
      <c r="J267" s="44" t="s">
        <v>4817</v>
      </c>
      <c r="K267" s="41"/>
      <c r="L267" s="41"/>
      <c r="M267" s="41"/>
      <c r="N267" s="45" t="s">
        <v>5270</v>
      </c>
      <c r="O267" s="41"/>
      <c r="P267" s="46"/>
      <c r="Q267" s="41"/>
      <c r="R267" s="46" t="s">
        <v>1948</v>
      </c>
    </row>
    <row r="268" spans="1:18" s="175" customFormat="1" ht="18" customHeight="1" x14ac:dyDescent="0.15">
      <c r="A268" s="177">
        <v>14</v>
      </c>
      <c r="B268" s="43" t="s">
        <v>5210</v>
      </c>
      <c r="C268" s="44">
        <v>1</v>
      </c>
      <c r="D268" s="43" t="s">
        <v>5211</v>
      </c>
      <c r="E268" s="44">
        <v>6</v>
      </c>
      <c r="F268" s="43" t="s">
        <v>5256</v>
      </c>
      <c r="G268" s="44">
        <v>5</v>
      </c>
      <c r="H268" s="43" t="s">
        <v>5268</v>
      </c>
      <c r="I268" s="45">
        <v>12</v>
      </c>
      <c r="J268" s="45" t="s">
        <v>4818</v>
      </c>
      <c r="K268" s="41">
        <v>120</v>
      </c>
      <c r="L268" s="41">
        <v>120</v>
      </c>
      <c r="M268" s="41">
        <f t="shared" ref="M268:M269" si="77">K268-L268</f>
        <v>0</v>
      </c>
      <c r="N268" s="45" t="s">
        <v>5271</v>
      </c>
      <c r="O268" s="41">
        <v>120000</v>
      </c>
      <c r="P268" s="46" t="s">
        <v>2084</v>
      </c>
      <c r="Q268" s="41">
        <v>120</v>
      </c>
      <c r="R268" s="46" t="s">
        <v>1948</v>
      </c>
    </row>
    <row r="269" spans="1:18" s="175" customFormat="1" ht="18" customHeight="1" x14ac:dyDescent="0.15">
      <c r="A269" s="177">
        <v>14</v>
      </c>
      <c r="B269" s="43" t="s">
        <v>5210</v>
      </c>
      <c r="C269" s="44">
        <v>1</v>
      </c>
      <c r="D269" s="43" t="s">
        <v>5211</v>
      </c>
      <c r="E269" s="44">
        <v>6</v>
      </c>
      <c r="F269" s="43" t="s">
        <v>5256</v>
      </c>
      <c r="G269" s="44">
        <v>5</v>
      </c>
      <c r="H269" s="43" t="s">
        <v>5268</v>
      </c>
      <c r="I269" s="45">
        <v>13</v>
      </c>
      <c r="J269" s="45" t="s">
        <v>4819</v>
      </c>
      <c r="K269" s="41">
        <v>105</v>
      </c>
      <c r="L269" s="41">
        <v>105</v>
      </c>
      <c r="M269" s="41">
        <f t="shared" si="77"/>
        <v>0</v>
      </c>
      <c r="N269" s="45" t="s">
        <v>5272</v>
      </c>
      <c r="O269" s="41">
        <v>105000</v>
      </c>
      <c r="P269" s="46" t="s">
        <v>2084</v>
      </c>
      <c r="Q269" s="41">
        <v>105</v>
      </c>
      <c r="R269" s="46" t="s">
        <v>1948</v>
      </c>
    </row>
    <row r="270" spans="1:18" s="175" customFormat="1" ht="18" customHeight="1" x14ac:dyDescent="0.15">
      <c r="A270" s="177">
        <v>14</v>
      </c>
      <c r="B270" s="43" t="s">
        <v>5210</v>
      </c>
      <c r="C270" s="44">
        <v>1</v>
      </c>
      <c r="D270" s="43" t="s">
        <v>5211</v>
      </c>
      <c r="E270" s="44">
        <v>6</v>
      </c>
      <c r="F270" s="43" t="s">
        <v>5256</v>
      </c>
      <c r="G270" s="44">
        <v>5</v>
      </c>
      <c r="H270" s="43" t="s">
        <v>5268</v>
      </c>
      <c r="I270" s="44">
        <v>13</v>
      </c>
      <c r="J270" s="44" t="s">
        <v>4819</v>
      </c>
      <c r="K270" s="41"/>
      <c r="L270" s="41"/>
      <c r="M270" s="41"/>
      <c r="N270" s="45" t="s">
        <v>5273</v>
      </c>
      <c r="O270" s="41"/>
      <c r="P270" s="46"/>
      <c r="Q270" s="41"/>
      <c r="R270" s="46" t="s">
        <v>1948</v>
      </c>
    </row>
    <row r="271" spans="1:18" s="175" customFormat="1" ht="18" customHeight="1" x14ac:dyDescent="0.15">
      <c r="A271" s="177">
        <v>14</v>
      </c>
      <c r="B271" s="43" t="s">
        <v>5210</v>
      </c>
      <c r="C271" s="44">
        <v>1</v>
      </c>
      <c r="D271" s="43" t="s">
        <v>5211</v>
      </c>
      <c r="E271" s="44">
        <v>6</v>
      </c>
      <c r="F271" s="43" t="s">
        <v>5256</v>
      </c>
      <c r="G271" s="44">
        <v>5</v>
      </c>
      <c r="H271" s="43" t="s">
        <v>5268</v>
      </c>
      <c r="I271" s="45">
        <v>14</v>
      </c>
      <c r="J271" s="45" t="s">
        <v>4820</v>
      </c>
      <c r="K271" s="41">
        <v>90</v>
      </c>
      <c r="L271" s="41">
        <v>120</v>
      </c>
      <c r="M271" s="41">
        <f t="shared" ref="M271" si="78">K271-L271</f>
        <v>-30</v>
      </c>
      <c r="N271" s="45" t="s">
        <v>5274</v>
      </c>
      <c r="O271" s="41">
        <v>90000</v>
      </c>
      <c r="P271" s="46" t="s">
        <v>2084</v>
      </c>
      <c r="Q271" s="41">
        <v>90</v>
      </c>
      <c r="R271" s="46" t="s">
        <v>1948</v>
      </c>
    </row>
    <row r="272" spans="1:18" s="175" customFormat="1" ht="18" customHeight="1" x14ac:dyDescent="0.15">
      <c r="A272" s="177">
        <v>14</v>
      </c>
      <c r="B272" s="43" t="s">
        <v>5210</v>
      </c>
      <c r="C272" s="44">
        <v>1</v>
      </c>
      <c r="D272" s="43" t="s">
        <v>5211</v>
      </c>
      <c r="E272" s="44">
        <v>6</v>
      </c>
      <c r="F272" s="43" t="s">
        <v>5256</v>
      </c>
      <c r="G272" s="44">
        <v>5</v>
      </c>
      <c r="H272" s="43" t="s">
        <v>5268</v>
      </c>
      <c r="I272" s="44">
        <v>14</v>
      </c>
      <c r="J272" s="44" t="s">
        <v>4820</v>
      </c>
      <c r="K272" s="41"/>
      <c r="L272" s="41"/>
      <c r="M272" s="41"/>
      <c r="N272" s="45" t="s">
        <v>5275</v>
      </c>
      <c r="O272" s="41"/>
      <c r="P272" s="46"/>
      <c r="Q272" s="41"/>
      <c r="R272" s="46" t="s">
        <v>1948</v>
      </c>
    </row>
    <row r="273" spans="1:18" s="175" customFormat="1" ht="18" customHeight="1" x14ac:dyDescent="0.15">
      <c r="A273" s="177">
        <v>14</v>
      </c>
      <c r="B273" s="43" t="s">
        <v>5210</v>
      </c>
      <c r="C273" s="44">
        <v>1</v>
      </c>
      <c r="D273" s="43" t="s">
        <v>5211</v>
      </c>
      <c r="E273" s="44">
        <v>6</v>
      </c>
      <c r="F273" s="43" t="s">
        <v>5256</v>
      </c>
      <c r="G273" s="44">
        <v>5</v>
      </c>
      <c r="H273" s="43" t="s">
        <v>5268</v>
      </c>
      <c r="I273" s="45">
        <v>15</v>
      </c>
      <c r="J273" s="45" t="s">
        <v>4821</v>
      </c>
      <c r="K273" s="41">
        <v>50</v>
      </c>
      <c r="L273" s="41">
        <v>50</v>
      </c>
      <c r="M273" s="41">
        <f t="shared" ref="M273" si="79">K273-L273</f>
        <v>0</v>
      </c>
      <c r="N273" s="45" t="s">
        <v>5276</v>
      </c>
      <c r="O273" s="41">
        <v>50000</v>
      </c>
      <c r="P273" s="46" t="s">
        <v>2084</v>
      </c>
      <c r="Q273" s="41">
        <v>50</v>
      </c>
      <c r="R273" s="46" t="s">
        <v>1948</v>
      </c>
    </row>
    <row r="274" spans="1:18" s="175" customFormat="1" ht="18" customHeight="1" x14ac:dyDescent="0.15">
      <c r="A274" s="177">
        <v>14</v>
      </c>
      <c r="B274" s="43" t="s">
        <v>5210</v>
      </c>
      <c r="C274" s="44">
        <v>1</v>
      </c>
      <c r="D274" s="43" t="s">
        <v>5211</v>
      </c>
      <c r="E274" s="44">
        <v>6</v>
      </c>
      <c r="F274" s="43" t="s">
        <v>5256</v>
      </c>
      <c r="G274" s="44">
        <v>5</v>
      </c>
      <c r="H274" s="43" t="s">
        <v>5268</v>
      </c>
      <c r="I274" s="44">
        <v>15</v>
      </c>
      <c r="J274" s="44" t="s">
        <v>4821</v>
      </c>
      <c r="K274" s="41"/>
      <c r="L274" s="41"/>
      <c r="M274" s="41"/>
      <c r="N274" s="45" t="s">
        <v>5273</v>
      </c>
      <c r="O274" s="41"/>
      <c r="P274" s="46"/>
      <c r="Q274" s="41"/>
      <c r="R274" s="46" t="s">
        <v>1948</v>
      </c>
    </row>
    <row r="275" spans="1:18" s="175" customFormat="1" ht="18" customHeight="1" x14ac:dyDescent="0.15">
      <c r="A275" s="177">
        <v>14</v>
      </c>
      <c r="B275" s="43" t="s">
        <v>5210</v>
      </c>
      <c r="C275" s="44">
        <v>1</v>
      </c>
      <c r="D275" s="43" t="s">
        <v>5211</v>
      </c>
      <c r="E275" s="44">
        <v>6</v>
      </c>
      <c r="F275" s="43" t="s">
        <v>5256</v>
      </c>
      <c r="G275" s="44">
        <v>5</v>
      </c>
      <c r="H275" s="43" t="s">
        <v>5268</v>
      </c>
      <c r="I275" s="45">
        <v>16</v>
      </c>
      <c r="J275" s="45" t="s">
        <v>5277</v>
      </c>
      <c r="K275" s="41">
        <v>108</v>
      </c>
      <c r="L275" s="41">
        <v>108</v>
      </c>
      <c r="M275" s="41">
        <f t="shared" ref="M275" si="80">K275-L275</f>
        <v>0</v>
      </c>
      <c r="N275" s="45" t="s">
        <v>5278</v>
      </c>
      <c r="O275" s="41">
        <v>108000</v>
      </c>
      <c r="P275" s="46" t="s">
        <v>2084</v>
      </c>
      <c r="Q275" s="41">
        <v>108</v>
      </c>
      <c r="R275" s="46" t="s">
        <v>1948</v>
      </c>
    </row>
    <row r="276" spans="1:18" s="175" customFormat="1" ht="18" customHeight="1" x14ac:dyDescent="0.15">
      <c r="A276" s="177">
        <v>14</v>
      </c>
      <c r="B276" s="43" t="s">
        <v>5210</v>
      </c>
      <c r="C276" s="44">
        <v>1</v>
      </c>
      <c r="D276" s="43" t="s">
        <v>5211</v>
      </c>
      <c r="E276" s="44">
        <v>6</v>
      </c>
      <c r="F276" s="43" t="s">
        <v>5256</v>
      </c>
      <c r="G276" s="44">
        <v>5</v>
      </c>
      <c r="H276" s="43" t="s">
        <v>5268</v>
      </c>
      <c r="I276" s="44">
        <v>16</v>
      </c>
      <c r="J276" s="44" t="s">
        <v>5277</v>
      </c>
      <c r="K276" s="41"/>
      <c r="L276" s="41"/>
      <c r="M276" s="41"/>
      <c r="N276" s="45" t="s">
        <v>5273</v>
      </c>
      <c r="O276" s="41"/>
      <c r="P276" s="46"/>
      <c r="Q276" s="41"/>
      <c r="R276" s="46" t="s">
        <v>1948</v>
      </c>
    </row>
    <row r="277" spans="1:18" s="175" customFormat="1" ht="18" customHeight="1" x14ac:dyDescent="0.15">
      <c r="A277" s="177">
        <v>14</v>
      </c>
      <c r="B277" s="43" t="s">
        <v>5210</v>
      </c>
      <c r="C277" s="44">
        <v>1</v>
      </c>
      <c r="D277" s="43" t="s">
        <v>5211</v>
      </c>
      <c r="E277" s="44">
        <v>6</v>
      </c>
      <c r="F277" s="43" t="s">
        <v>5256</v>
      </c>
      <c r="G277" s="44">
        <v>5</v>
      </c>
      <c r="H277" s="43" t="s">
        <v>5268</v>
      </c>
      <c r="I277" s="45">
        <v>17</v>
      </c>
      <c r="J277" s="45" t="s">
        <v>5279</v>
      </c>
      <c r="K277" s="41">
        <v>90</v>
      </c>
      <c r="L277" s="41">
        <v>40</v>
      </c>
      <c r="M277" s="41">
        <f t="shared" ref="M277" si="81">K277-L277</f>
        <v>50</v>
      </c>
      <c r="N277" s="45" t="s">
        <v>5280</v>
      </c>
      <c r="O277" s="41">
        <v>90000</v>
      </c>
      <c r="P277" s="46" t="s">
        <v>2084</v>
      </c>
      <c r="Q277" s="41">
        <v>90</v>
      </c>
      <c r="R277" s="46" t="s">
        <v>1948</v>
      </c>
    </row>
    <row r="278" spans="1:18" s="175" customFormat="1" ht="18" customHeight="1" x14ac:dyDescent="0.15">
      <c r="A278" s="177">
        <v>14</v>
      </c>
      <c r="B278" s="43" t="s">
        <v>5210</v>
      </c>
      <c r="C278" s="44">
        <v>1</v>
      </c>
      <c r="D278" s="43" t="s">
        <v>5211</v>
      </c>
      <c r="E278" s="44">
        <v>6</v>
      </c>
      <c r="F278" s="43" t="s">
        <v>5256</v>
      </c>
      <c r="G278" s="44">
        <v>5</v>
      </c>
      <c r="H278" s="43" t="s">
        <v>5268</v>
      </c>
      <c r="I278" s="44">
        <v>17</v>
      </c>
      <c r="J278" s="44" t="s">
        <v>5279</v>
      </c>
      <c r="K278" s="41"/>
      <c r="L278" s="41"/>
      <c r="M278" s="41"/>
      <c r="N278" s="45" t="s">
        <v>5281</v>
      </c>
      <c r="O278" s="41"/>
      <c r="P278" s="46"/>
      <c r="Q278" s="41"/>
      <c r="R278" s="46" t="s">
        <v>1948</v>
      </c>
    </row>
    <row r="279" spans="1:18" s="175" customFormat="1" ht="18" customHeight="1" x14ac:dyDescent="0.15">
      <c r="A279" s="177">
        <v>14</v>
      </c>
      <c r="B279" s="43" t="s">
        <v>5210</v>
      </c>
      <c r="C279" s="44">
        <v>1</v>
      </c>
      <c r="D279" s="43" t="s">
        <v>5211</v>
      </c>
      <c r="E279" s="44">
        <v>6</v>
      </c>
      <c r="F279" s="43" t="s">
        <v>5256</v>
      </c>
      <c r="G279" s="45">
        <v>6</v>
      </c>
      <c r="H279" s="49" t="s">
        <v>5282</v>
      </c>
      <c r="I279" s="45"/>
      <c r="J279" s="45"/>
      <c r="K279" s="41"/>
      <c r="L279" s="41"/>
      <c r="M279" s="41"/>
      <c r="N279" s="45"/>
      <c r="O279" s="41"/>
      <c r="P279" s="46"/>
      <c r="Q279" s="41"/>
      <c r="R279" s="178" t="s">
        <v>1838</v>
      </c>
    </row>
    <row r="280" spans="1:18" s="175" customFormat="1" ht="18" customHeight="1" x14ac:dyDescent="0.15">
      <c r="A280" s="177">
        <v>14</v>
      </c>
      <c r="B280" s="43" t="s">
        <v>5210</v>
      </c>
      <c r="C280" s="44">
        <v>1</v>
      </c>
      <c r="D280" s="43" t="s">
        <v>5211</v>
      </c>
      <c r="E280" s="44">
        <v>6</v>
      </c>
      <c r="F280" s="43" t="s">
        <v>5256</v>
      </c>
      <c r="G280" s="44">
        <v>6</v>
      </c>
      <c r="H280" s="43" t="s">
        <v>5282</v>
      </c>
      <c r="I280" s="45">
        <v>1</v>
      </c>
      <c r="J280" s="45" t="s">
        <v>5283</v>
      </c>
      <c r="K280" s="41">
        <v>2520</v>
      </c>
      <c r="L280" s="41">
        <v>2520</v>
      </c>
      <c r="M280" s="41">
        <f t="shared" ref="M280:M282" si="82">K280-L280</f>
        <v>0</v>
      </c>
      <c r="N280" s="45" t="s">
        <v>5284</v>
      </c>
      <c r="O280" s="41">
        <v>2520000</v>
      </c>
      <c r="P280" s="46" t="s">
        <v>1899</v>
      </c>
      <c r="Q280" s="41">
        <v>2520</v>
      </c>
      <c r="R280" s="46" t="s">
        <v>1838</v>
      </c>
    </row>
    <row r="281" spans="1:18" s="175" customFormat="1" ht="18" customHeight="1" x14ac:dyDescent="0.15">
      <c r="A281" s="24">
        <v>14</v>
      </c>
      <c r="B281" s="25" t="s">
        <v>5210</v>
      </c>
      <c r="C281" s="27">
        <v>2</v>
      </c>
      <c r="D281" s="26" t="s">
        <v>70</v>
      </c>
      <c r="E281" s="27"/>
      <c r="F281" s="26"/>
      <c r="G281" s="27"/>
      <c r="H281" s="26"/>
      <c r="I281" s="27"/>
      <c r="J281" s="27"/>
      <c r="K281" s="23">
        <f>IF(C281="",SUMIFS($K282:$K$868,$A282:$A$868,A281,$E282:$E$868,""),IF(E281="",SUMIFS($K282:$K$868,$A282:$A$868,A281,$C282:$C$868,C281,$G282:$G$868,""),IF(G281="",SUMIFS($K282:$K$868,$A282:$A$868,A281,$C282:$C$868,C281,$E282:$E$868,E281),0)))</f>
        <v>19972</v>
      </c>
      <c r="L281" s="23">
        <f>IF(C281="",SUMIFS($L282:$L$868,$A282:$A$868,A281,$E282:$E$868,""),IF(E281="",SUMIFS($L282:$L$868,$A282:$A$868,A281,$C282:$C$868,C281,$G282:$G$868,""),IF(G281="",SUMIFS($L282:$L$868,$A282:$A$868,A281,$C282:$C$868,C281,$E282:$E$868,E281),0)))</f>
        <v>19963</v>
      </c>
      <c r="M281" s="23">
        <f t="shared" si="82"/>
        <v>9</v>
      </c>
      <c r="N281" s="28"/>
      <c r="O281" s="29"/>
      <c r="P281" s="30"/>
      <c r="Q281" s="23">
        <f>IF(C281="",SUMIFS($Q$3:$Q$868,$A$3:$A$868,A281,$C$3:$C$868,"&gt;0",$E$3:$E$868,""),IF(E281="",SUMIFS($Q$3:$Q$868,$A$3:$A$868,A281,$C$3:$C$868,C281,$E$3:$E$868,"&gt;0",$G$3:$G$868,""),IF(G281="",SUMIFS($Q$3:$Q$868,$A$3:$A$868,A281,$C$3:$C$868,C281,$E$3:$E$868,E281,$G$3:$G$868,"&gt;0"))))</f>
        <v>19972</v>
      </c>
      <c r="R281" s="23"/>
    </row>
    <row r="282" spans="1:18" s="175" customFormat="1" ht="18" customHeight="1" x14ac:dyDescent="0.15">
      <c r="A282" s="24">
        <v>14</v>
      </c>
      <c r="B282" s="25" t="s">
        <v>5210</v>
      </c>
      <c r="C282" s="176">
        <v>2</v>
      </c>
      <c r="D282" s="25" t="s">
        <v>70</v>
      </c>
      <c r="E282" s="35">
        <v>1</v>
      </c>
      <c r="F282" s="36" t="s">
        <v>5285</v>
      </c>
      <c r="G282" s="35"/>
      <c r="H282" s="36"/>
      <c r="I282" s="35"/>
      <c r="J282" s="35"/>
      <c r="K282" s="32">
        <f>IF(C282="",SUMIFS($K283:$K$868,$A283:$A$868,A282,$E283:$E$868,""),IF(E282="",SUMIFS($K283:$K$868,$A283:$A$868,A282,$C283:$C$868,C282,$G283:$G$868,""),IF(G282="",SUMIFS($K283:$K$868,$A283:$A$868,A282,$C283:$C$868,C282,$E283:$E$868,E282),0)))</f>
        <v>5223</v>
      </c>
      <c r="L282" s="32">
        <f>IF(C282="",SUMIFS($L283:$L$868,$A283:$A$868,A282,$E283:$E$868,""),IF(E282="",SUMIFS($L283:$L$868,$A283:$A$868,A282,$C283:$C$868,C282,$G283:$G$868,""),IF(G282="",SUMIFS($L283:$L$868,$A283:$A$868,A282,$C283:$C$868,C282,$E283:$E$868,E282),0)))</f>
        <v>5247</v>
      </c>
      <c r="M282" s="32">
        <f t="shared" si="82"/>
        <v>-24</v>
      </c>
      <c r="N282" s="37"/>
      <c r="O282" s="38"/>
      <c r="P282" s="39"/>
      <c r="Q282" s="32">
        <f>IF(C282="",SUMIFS($Q$3:$Q$868,$A$3:$A$868,A282,$C$3:$C$868,"&gt;0",$E$3:$E$868,""),IF(E282="",SUMIFS($Q$3:$Q$868,$A$3:$A$868,A282,$C$3:$C$868,C282,$E$3:$E$868,"&gt;0",$G$3:$G$868,""),IF(G282="",SUMIFS($Q$3:$Q$868,$A$3:$A$868,A282,$C$3:$C$868,C282,$E$3:$E$868,E282,$G$3:$G$868,"&gt;0"))))</f>
        <v>5223</v>
      </c>
      <c r="R282" s="32" t="s">
        <v>438</v>
      </c>
    </row>
    <row r="283" spans="1:18" s="175" customFormat="1" ht="18" customHeight="1" x14ac:dyDescent="0.15">
      <c r="A283" s="177">
        <v>14</v>
      </c>
      <c r="B283" s="43" t="s">
        <v>5210</v>
      </c>
      <c r="C283" s="44">
        <v>2</v>
      </c>
      <c r="D283" s="43" t="s">
        <v>70</v>
      </c>
      <c r="E283" s="44">
        <v>1</v>
      </c>
      <c r="F283" s="43" t="s">
        <v>5285</v>
      </c>
      <c r="G283" s="45">
        <v>1</v>
      </c>
      <c r="H283" s="49" t="s">
        <v>5286</v>
      </c>
      <c r="I283" s="45"/>
      <c r="J283" s="45"/>
      <c r="K283" s="41"/>
      <c r="L283" s="41"/>
      <c r="M283" s="41"/>
      <c r="N283" s="45"/>
      <c r="O283" s="41"/>
      <c r="P283" s="46"/>
      <c r="Q283" s="41"/>
      <c r="R283" s="178" t="s">
        <v>438</v>
      </c>
    </row>
    <row r="284" spans="1:18" s="175" customFormat="1" ht="18" customHeight="1" x14ac:dyDescent="0.15">
      <c r="A284" s="177">
        <v>14</v>
      </c>
      <c r="B284" s="43" t="s">
        <v>5210</v>
      </c>
      <c r="C284" s="44">
        <v>2</v>
      </c>
      <c r="D284" s="43" t="s">
        <v>70</v>
      </c>
      <c r="E284" s="44">
        <v>1</v>
      </c>
      <c r="F284" s="43" t="s">
        <v>5285</v>
      </c>
      <c r="G284" s="44">
        <v>1</v>
      </c>
      <c r="H284" s="43" t="s">
        <v>5286</v>
      </c>
      <c r="I284" s="45">
        <v>1</v>
      </c>
      <c r="J284" s="45" t="s">
        <v>4564</v>
      </c>
      <c r="K284" s="41">
        <v>797</v>
      </c>
      <c r="L284" s="41">
        <v>725</v>
      </c>
      <c r="M284" s="41">
        <f t="shared" ref="M284" si="83">K284-L284</f>
        <v>72</v>
      </c>
      <c r="N284" s="45" t="s">
        <v>5287</v>
      </c>
      <c r="O284" s="41">
        <v>771000</v>
      </c>
      <c r="P284" s="46" t="s">
        <v>504</v>
      </c>
      <c r="Q284" s="41">
        <v>797</v>
      </c>
      <c r="R284" s="46" t="s">
        <v>438</v>
      </c>
    </row>
    <row r="285" spans="1:18" s="175" customFormat="1" ht="18" customHeight="1" x14ac:dyDescent="0.15">
      <c r="A285" s="177">
        <v>14</v>
      </c>
      <c r="B285" s="43" t="s">
        <v>5210</v>
      </c>
      <c r="C285" s="44">
        <v>2</v>
      </c>
      <c r="D285" s="43" t="s">
        <v>70</v>
      </c>
      <c r="E285" s="44">
        <v>1</v>
      </c>
      <c r="F285" s="43" t="s">
        <v>5285</v>
      </c>
      <c r="G285" s="44">
        <v>1</v>
      </c>
      <c r="H285" s="43" t="s">
        <v>5286</v>
      </c>
      <c r="I285" s="44">
        <v>1</v>
      </c>
      <c r="J285" s="44" t="s">
        <v>4564</v>
      </c>
      <c r="K285" s="41"/>
      <c r="L285" s="41"/>
      <c r="M285" s="41"/>
      <c r="N285" s="45" t="s">
        <v>5288</v>
      </c>
      <c r="O285" s="41">
        <v>26000</v>
      </c>
      <c r="P285" s="46"/>
      <c r="Q285" s="41"/>
      <c r="R285" s="46" t="s">
        <v>438</v>
      </c>
    </row>
    <row r="286" spans="1:18" s="175" customFormat="1" ht="18" customHeight="1" x14ac:dyDescent="0.15">
      <c r="A286" s="177">
        <v>14</v>
      </c>
      <c r="B286" s="43" t="s">
        <v>5210</v>
      </c>
      <c r="C286" s="44">
        <v>2</v>
      </c>
      <c r="D286" s="43" t="s">
        <v>70</v>
      </c>
      <c r="E286" s="44">
        <v>1</v>
      </c>
      <c r="F286" s="43" t="s">
        <v>5285</v>
      </c>
      <c r="G286" s="44">
        <v>1</v>
      </c>
      <c r="H286" s="43" t="s">
        <v>5286</v>
      </c>
      <c r="I286" s="45">
        <v>2</v>
      </c>
      <c r="J286" s="45" t="s">
        <v>4565</v>
      </c>
      <c r="K286" s="41">
        <v>200</v>
      </c>
      <c r="L286" s="41">
        <v>250</v>
      </c>
      <c r="M286" s="41">
        <f t="shared" ref="M286:M288" si="84">K286-L286</f>
        <v>-50</v>
      </c>
      <c r="N286" s="45" t="s">
        <v>4565</v>
      </c>
      <c r="O286" s="41">
        <v>200000</v>
      </c>
      <c r="P286" s="46" t="s">
        <v>504</v>
      </c>
      <c r="Q286" s="41">
        <v>200</v>
      </c>
      <c r="R286" s="46" t="s">
        <v>438</v>
      </c>
    </row>
    <row r="287" spans="1:18" s="175" customFormat="1" ht="18" customHeight="1" x14ac:dyDescent="0.15">
      <c r="A287" s="177">
        <v>14</v>
      </c>
      <c r="B287" s="43" t="s">
        <v>5210</v>
      </c>
      <c r="C287" s="44">
        <v>2</v>
      </c>
      <c r="D287" s="43" t="s">
        <v>70</v>
      </c>
      <c r="E287" s="44">
        <v>1</v>
      </c>
      <c r="F287" s="43" t="s">
        <v>5285</v>
      </c>
      <c r="G287" s="44">
        <v>1</v>
      </c>
      <c r="H287" s="43" t="s">
        <v>5286</v>
      </c>
      <c r="I287" s="45">
        <v>2</v>
      </c>
      <c r="J287" s="45" t="s">
        <v>4565</v>
      </c>
      <c r="K287" s="41">
        <v>10</v>
      </c>
      <c r="L287" s="41">
        <v>10</v>
      </c>
      <c r="M287" s="41">
        <f t="shared" si="84"/>
        <v>0</v>
      </c>
      <c r="N287" s="45" t="s">
        <v>5289</v>
      </c>
      <c r="O287" s="41">
        <v>10000</v>
      </c>
      <c r="P287" s="46" t="s">
        <v>1837</v>
      </c>
      <c r="Q287" s="41">
        <v>10</v>
      </c>
      <c r="R287" s="46" t="s">
        <v>1838</v>
      </c>
    </row>
    <row r="288" spans="1:18" s="175" customFormat="1" ht="18" customHeight="1" x14ac:dyDescent="0.15">
      <c r="A288" s="177">
        <v>14</v>
      </c>
      <c r="B288" s="43" t="s">
        <v>5210</v>
      </c>
      <c r="C288" s="44">
        <v>2</v>
      </c>
      <c r="D288" s="43" t="s">
        <v>70</v>
      </c>
      <c r="E288" s="44">
        <v>1</v>
      </c>
      <c r="F288" s="43" t="s">
        <v>5285</v>
      </c>
      <c r="G288" s="44">
        <v>1</v>
      </c>
      <c r="H288" s="43" t="s">
        <v>5286</v>
      </c>
      <c r="I288" s="45">
        <v>3</v>
      </c>
      <c r="J288" s="45" t="s">
        <v>5290</v>
      </c>
      <c r="K288" s="41">
        <v>300</v>
      </c>
      <c r="L288" s="41">
        <v>308</v>
      </c>
      <c r="M288" s="41">
        <f t="shared" si="84"/>
        <v>-8</v>
      </c>
      <c r="N288" s="45" t="s">
        <v>5291</v>
      </c>
      <c r="O288" s="41">
        <v>300000</v>
      </c>
      <c r="P288" s="46" t="s">
        <v>504</v>
      </c>
      <c r="Q288" s="41">
        <v>300</v>
      </c>
      <c r="R288" s="46" t="s">
        <v>438</v>
      </c>
    </row>
    <row r="289" spans="1:18" s="175" customFormat="1" ht="18" customHeight="1" x14ac:dyDescent="0.15">
      <c r="A289" s="177">
        <v>14</v>
      </c>
      <c r="B289" s="43" t="s">
        <v>5210</v>
      </c>
      <c r="C289" s="44">
        <v>2</v>
      </c>
      <c r="D289" s="43" t="s">
        <v>70</v>
      </c>
      <c r="E289" s="44">
        <v>1</v>
      </c>
      <c r="F289" s="43" t="s">
        <v>5285</v>
      </c>
      <c r="G289" s="45">
        <v>2</v>
      </c>
      <c r="H289" s="49" t="s">
        <v>5292</v>
      </c>
      <c r="I289" s="45"/>
      <c r="J289" s="45"/>
      <c r="K289" s="41"/>
      <c r="L289" s="41"/>
      <c r="M289" s="41"/>
      <c r="N289" s="45"/>
      <c r="O289" s="41"/>
      <c r="P289" s="46"/>
      <c r="Q289" s="41"/>
      <c r="R289" s="178" t="s">
        <v>380</v>
      </c>
    </row>
    <row r="290" spans="1:18" s="175" customFormat="1" ht="18" customHeight="1" x14ac:dyDescent="0.15">
      <c r="A290" s="177">
        <v>14</v>
      </c>
      <c r="B290" s="43" t="s">
        <v>5210</v>
      </c>
      <c r="C290" s="44">
        <v>2</v>
      </c>
      <c r="D290" s="43" t="s">
        <v>70</v>
      </c>
      <c r="E290" s="44">
        <v>1</v>
      </c>
      <c r="F290" s="43" t="s">
        <v>5285</v>
      </c>
      <c r="G290" s="44">
        <v>2</v>
      </c>
      <c r="H290" s="43" t="s">
        <v>5292</v>
      </c>
      <c r="I290" s="45">
        <v>1</v>
      </c>
      <c r="J290" s="45" t="s">
        <v>5293</v>
      </c>
      <c r="K290" s="41">
        <v>1777</v>
      </c>
      <c r="L290" s="41">
        <v>1678</v>
      </c>
      <c r="M290" s="41">
        <f t="shared" ref="M290" si="85">K290-L290</f>
        <v>99</v>
      </c>
      <c r="N290" s="45" t="s">
        <v>5294</v>
      </c>
      <c r="O290" s="41">
        <v>585000</v>
      </c>
      <c r="P290" s="46" t="s">
        <v>5295</v>
      </c>
      <c r="Q290" s="41">
        <v>1777</v>
      </c>
      <c r="R290" s="46" t="s">
        <v>380</v>
      </c>
    </row>
    <row r="291" spans="1:18" s="175" customFormat="1" ht="18" customHeight="1" x14ac:dyDescent="0.15">
      <c r="A291" s="177">
        <v>14</v>
      </c>
      <c r="B291" s="43" t="s">
        <v>5210</v>
      </c>
      <c r="C291" s="44">
        <v>2</v>
      </c>
      <c r="D291" s="43" t="s">
        <v>70</v>
      </c>
      <c r="E291" s="44">
        <v>1</v>
      </c>
      <c r="F291" s="43" t="s">
        <v>5285</v>
      </c>
      <c r="G291" s="44">
        <v>2</v>
      </c>
      <c r="H291" s="43" t="s">
        <v>5292</v>
      </c>
      <c r="I291" s="44">
        <v>1</v>
      </c>
      <c r="J291" s="44" t="s">
        <v>5293</v>
      </c>
      <c r="K291" s="41"/>
      <c r="L291" s="41"/>
      <c r="M291" s="41"/>
      <c r="N291" s="45" t="s">
        <v>5296</v>
      </c>
      <c r="O291" s="41">
        <v>135000</v>
      </c>
      <c r="P291" s="46"/>
      <c r="Q291" s="41"/>
      <c r="R291" s="46" t="s">
        <v>380</v>
      </c>
    </row>
    <row r="292" spans="1:18" s="175" customFormat="1" ht="18" customHeight="1" x14ac:dyDescent="0.15">
      <c r="A292" s="177">
        <v>14</v>
      </c>
      <c r="B292" s="43" t="s">
        <v>5210</v>
      </c>
      <c r="C292" s="44">
        <v>2</v>
      </c>
      <c r="D292" s="43" t="s">
        <v>70</v>
      </c>
      <c r="E292" s="44">
        <v>1</v>
      </c>
      <c r="F292" s="43" t="s">
        <v>5285</v>
      </c>
      <c r="G292" s="44">
        <v>2</v>
      </c>
      <c r="H292" s="43" t="s">
        <v>5292</v>
      </c>
      <c r="I292" s="44">
        <v>1</v>
      </c>
      <c r="J292" s="44" t="s">
        <v>5293</v>
      </c>
      <c r="K292" s="41"/>
      <c r="L292" s="41"/>
      <c r="M292" s="41"/>
      <c r="N292" s="45" t="s">
        <v>5297</v>
      </c>
      <c r="O292" s="41">
        <v>1050000</v>
      </c>
      <c r="P292" s="46"/>
      <c r="Q292" s="41"/>
      <c r="R292" s="46" t="s">
        <v>380</v>
      </c>
    </row>
    <row r="293" spans="1:18" s="175" customFormat="1" ht="18" customHeight="1" x14ac:dyDescent="0.15">
      <c r="A293" s="177">
        <v>14</v>
      </c>
      <c r="B293" s="43" t="s">
        <v>5210</v>
      </c>
      <c r="C293" s="44">
        <v>2</v>
      </c>
      <c r="D293" s="43" t="s">
        <v>70</v>
      </c>
      <c r="E293" s="44">
        <v>1</v>
      </c>
      <c r="F293" s="43" t="s">
        <v>5285</v>
      </c>
      <c r="G293" s="44">
        <v>2</v>
      </c>
      <c r="H293" s="43" t="s">
        <v>5292</v>
      </c>
      <c r="I293" s="44">
        <v>1</v>
      </c>
      <c r="J293" s="44" t="s">
        <v>5293</v>
      </c>
      <c r="K293" s="41"/>
      <c r="L293" s="41"/>
      <c r="M293" s="41"/>
      <c r="N293" s="45" t="s">
        <v>5298</v>
      </c>
      <c r="O293" s="41">
        <v>7000</v>
      </c>
      <c r="P293" s="46"/>
      <c r="Q293" s="41"/>
      <c r="R293" s="46" t="s">
        <v>380</v>
      </c>
    </row>
    <row r="294" spans="1:18" s="175" customFormat="1" ht="18" customHeight="1" x14ac:dyDescent="0.15">
      <c r="A294" s="177">
        <v>14</v>
      </c>
      <c r="B294" s="43" t="s">
        <v>5210</v>
      </c>
      <c r="C294" s="44">
        <v>2</v>
      </c>
      <c r="D294" s="43" t="s">
        <v>70</v>
      </c>
      <c r="E294" s="44">
        <v>1</v>
      </c>
      <c r="F294" s="43" t="s">
        <v>5285</v>
      </c>
      <c r="G294" s="44">
        <v>2</v>
      </c>
      <c r="H294" s="43" t="s">
        <v>5292</v>
      </c>
      <c r="I294" s="45">
        <v>2</v>
      </c>
      <c r="J294" s="45" t="s">
        <v>5299</v>
      </c>
      <c r="K294" s="41">
        <v>1254</v>
      </c>
      <c r="L294" s="41">
        <v>1377</v>
      </c>
      <c r="M294" s="41">
        <f t="shared" ref="M294" si="86">K294-L294</f>
        <v>-123</v>
      </c>
      <c r="N294" s="45" t="s">
        <v>5300</v>
      </c>
      <c r="O294" s="41">
        <v>300000</v>
      </c>
      <c r="P294" s="46" t="s">
        <v>538</v>
      </c>
      <c r="Q294" s="41">
        <v>1254</v>
      </c>
      <c r="R294" s="46" t="s">
        <v>380</v>
      </c>
    </row>
    <row r="295" spans="1:18" s="175" customFormat="1" ht="18" customHeight="1" x14ac:dyDescent="0.15">
      <c r="A295" s="177">
        <v>14</v>
      </c>
      <c r="B295" s="43" t="s">
        <v>5210</v>
      </c>
      <c r="C295" s="44">
        <v>2</v>
      </c>
      <c r="D295" s="43" t="s">
        <v>70</v>
      </c>
      <c r="E295" s="44">
        <v>1</v>
      </c>
      <c r="F295" s="43" t="s">
        <v>5285</v>
      </c>
      <c r="G295" s="44">
        <v>2</v>
      </c>
      <c r="H295" s="43" t="s">
        <v>5292</v>
      </c>
      <c r="I295" s="44">
        <v>2</v>
      </c>
      <c r="J295" s="44" t="s">
        <v>5299</v>
      </c>
      <c r="K295" s="41"/>
      <c r="L295" s="41"/>
      <c r="M295" s="41"/>
      <c r="N295" s="45" t="s">
        <v>5301</v>
      </c>
      <c r="O295" s="41">
        <v>840000</v>
      </c>
      <c r="P295" s="46"/>
      <c r="Q295" s="41"/>
      <c r="R295" s="46" t="s">
        <v>380</v>
      </c>
    </row>
    <row r="296" spans="1:18" s="175" customFormat="1" ht="18" customHeight="1" x14ac:dyDescent="0.15">
      <c r="A296" s="177">
        <v>14</v>
      </c>
      <c r="B296" s="43" t="s">
        <v>5210</v>
      </c>
      <c r="C296" s="44">
        <v>2</v>
      </c>
      <c r="D296" s="43" t="s">
        <v>70</v>
      </c>
      <c r="E296" s="44">
        <v>1</v>
      </c>
      <c r="F296" s="43" t="s">
        <v>5285</v>
      </c>
      <c r="G296" s="44">
        <v>2</v>
      </c>
      <c r="H296" s="43" t="s">
        <v>5292</v>
      </c>
      <c r="I296" s="44">
        <v>2</v>
      </c>
      <c r="J296" s="44" t="s">
        <v>5299</v>
      </c>
      <c r="K296" s="41"/>
      <c r="L296" s="41"/>
      <c r="M296" s="41"/>
      <c r="N296" s="45" t="s">
        <v>5302</v>
      </c>
      <c r="O296" s="41">
        <v>51000</v>
      </c>
      <c r="P296" s="46"/>
      <c r="Q296" s="41"/>
      <c r="R296" s="46" t="s">
        <v>380</v>
      </c>
    </row>
    <row r="297" spans="1:18" s="175" customFormat="1" ht="18" customHeight="1" x14ac:dyDescent="0.15">
      <c r="A297" s="177">
        <v>14</v>
      </c>
      <c r="B297" s="43" t="s">
        <v>5210</v>
      </c>
      <c r="C297" s="44">
        <v>2</v>
      </c>
      <c r="D297" s="43" t="s">
        <v>70</v>
      </c>
      <c r="E297" s="44">
        <v>1</v>
      </c>
      <c r="F297" s="43" t="s">
        <v>5285</v>
      </c>
      <c r="G297" s="44">
        <v>2</v>
      </c>
      <c r="H297" s="43" t="s">
        <v>5292</v>
      </c>
      <c r="I297" s="44">
        <v>2</v>
      </c>
      <c r="J297" s="44" t="s">
        <v>5299</v>
      </c>
      <c r="K297" s="41"/>
      <c r="L297" s="41"/>
      <c r="M297" s="41"/>
      <c r="N297" s="45" t="s">
        <v>5303</v>
      </c>
      <c r="O297" s="41">
        <v>63000</v>
      </c>
      <c r="P297" s="46"/>
      <c r="Q297" s="41"/>
      <c r="R297" s="46" t="s">
        <v>380</v>
      </c>
    </row>
    <row r="298" spans="1:18" s="175" customFormat="1" ht="18" customHeight="1" x14ac:dyDescent="0.15">
      <c r="A298" s="177">
        <v>14</v>
      </c>
      <c r="B298" s="43" t="s">
        <v>5210</v>
      </c>
      <c r="C298" s="44">
        <v>2</v>
      </c>
      <c r="D298" s="43" t="s">
        <v>70</v>
      </c>
      <c r="E298" s="44">
        <v>1</v>
      </c>
      <c r="F298" s="43" t="s">
        <v>5285</v>
      </c>
      <c r="G298" s="44">
        <v>2</v>
      </c>
      <c r="H298" s="43" t="s">
        <v>5292</v>
      </c>
      <c r="I298" s="45">
        <v>3</v>
      </c>
      <c r="J298" s="45" t="s">
        <v>5304</v>
      </c>
      <c r="K298" s="41">
        <v>885</v>
      </c>
      <c r="L298" s="41">
        <v>891</v>
      </c>
      <c r="M298" s="41">
        <f t="shared" ref="M298" si="87">K298-L298</f>
        <v>-6</v>
      </c>
      <c r="N298" s="45" t="s">
        <v>5305</v>
      </c>
      <c r="O298" s="41">
        <v>780000</v>
      </c>
      <c r="P298" s="46" t="s">
        <v>538</v>
      </c>
      <c r="Q298" s="41">
        <v>885</v>
      </c>
      <c r="R298" s="46" t="s">
        <v>380</v>
      </c>
    </row>
    <row r="299" spans="1:18" s="175" customFormat="1" ht="18" customHeight="1" x14ac:dyDescent="0.15">
      <c r="A299" s="177">
        <v>14</v>
      </c>
      <c r="B299" s="43" t="s">
        <v>5210</v>
      </c>
      <c r="C299" s="44">
        <v>2</v>
      </c>
      <c r="D299" s="43" t="s">
        <v>70</v>
      </c>
      <c r="E299" s="44">
        <v>1</v>
      </c>
      <c r="F299" s="43" t="s">
        <v>5285</v>
      </c>
      <c r="G299" s="44">
        <v>2</v>
      </c>
      <c r="H299" s="43" t="s">
        <v>5292</v>
      </c>
      <c r="I299" s="44">
        <v>3</v>
      </c>
      <c r="J299" s="44" t="s">
        <v>5304</v>
      </c>
      <c r="K299" s="41"/>
      <c r="L299" s="41"/>
      <c r="M299" s="41"/>
      <c r="N299" s="45" t="s">
        <v>5306</v>
      </c>
      <c r="O299" s="41">
        <v>36000</v>
      </c>
      <c r="P299" s="46"/>
      <c r="Q299" s="41"/>
      <c r="R299" s="46" t="s">
        <v>380</v>
      </c>
    </row>
    <row r="300" spans="1:18" s="175" customFormat="1" ht="18" customHeight="1" x14ac:dyDescent="0.15">
      <c r="A300" s="177">
        <v>14</v>
      </c>
      <c r="B300" s="43" t="s">
        <v>5210</v>
      </c>
      <c r="C300" s="44">
        <v>2</v>
      </c>
      <c r="D300" s="43" t="s">
        <v>70</v>
      </c>
      <c r="E300" s="44">
        <v>1</v>
      </c>
      <c r="F300" s="43" t="s">
        <v>5285</v>
      </c>
      <c r="G300" s="44">
        <v>2</v>
      </c>
      <c r="H300" s="43" t="s">
        <v>5292</v>
      </c>
      <c r="I300" s="44">
        <v>3</v>
      </c>
      <c r="J300" s="44" t="s">
        <v>5304</v>
      </c>
      <c r="K300" s="41"/>
      <c r="L300" s="41"/>
      <c r="M300" s="41"/>
      <c r="N300" s="45" t="s">
        <v>5307</v>
      </c>
      <c r="O300" s="41">
        <v>69000</v>
      </c>
      <c r="P300" s="46"/>
      <c r="Q300" s="41"/>
      <c r="R300" s="46" t="s">
        <v>380</v>
      </c>
    </row>
    <row r="301" spans="1:18" s="175" customFormat="1" ht="18" customHeight="1" x14ac:dyDescent="0.15">
      <c r="A301" s="177">
        <v>14</v>
      </c>
      <c r="B301" s="43" t="s">
        <v>5210</v>
      </c>
      <c r="C301" s="44">
        <v>2</v>
      </c>
      <c r="D301" s="43" t="s">
        <v>70</v>
      </c>
      <c r="E301" s="44">
        <v>1</v>
      </c>
      <c r="F301" s="43" t="s">
        <v>5285</v>
      </c>
      <c r="G301" s="44">
        <v>2</v>
      </c>
      <c r="H301" s="43" t="s">
        <v>5292</v>
      </c>
      <c r="I301" s="45">
        <v>6</v>
      </c>
      <c r="J301" s="45" t="s">
        <v>5308</v>
      </c>
      <c r="K301" s="41">
        <v>0</v>
      </c>
      <c r="L301" s="41">
        <v>8</v>
      </c>
      <c r="M301" s="41">
        <f t="shared" ref="M301:M302" si="88">K301-L301</f>
        <v>-8</v>
      </c>
      <c r="N301" s="45"/>
      <c r="O301" s="41"/>
      <c r="P301" s="46"/>
      <c r="Q301" s="41"/>
      <c r="R301" s="46" t="s">
        <v>380</v>
      </c>
    </row>
    <row r="302" spans="1:18" s="175" customFormat="1" ht="18" customHeight="1" x14ac:dyDescent="0.15">
      <c r="A302" s="24">
        <v>14</v>
      </c>
      <c r="B302" s="25" t="s">
        <v>5210</v>
      </c>
      <c r="C302" s="176">
        <v>2</v>
      </c>
      <c r="D302" s="25" t="s">
        <v>70</v>
      </c>
      <c r="E302" s="35">
        <v>2</v>
      </c>
      <c r="F302" s="36" t="s">
        <v>5309</v>
      </c>
      <c r="G302" s="35"/>
      <c r="H302" s="36"/>
      <c r="I302" s="35"/>
      <c r="J302" s="35"/>
      <c r="K302" s="32">
        <f>IF(C302="",SUMIFS($K303:$K$868,$A303:$A$868,A302,$E303:$E$868,""),IF(E302="",SUMIFS($K303:$K$868,$A303:$A$868,A302,$C303:$C$868,C302,$G303:$G$868,""),IF(G302="",SUMIFS($K303:$K$868,$A303:$A$868,A302,$C303:$C$868,C302,$E303:$E$868,E302),0)))</f>
        <v>3000</v>
      </c>
      <c r="L302" s="32">
        <f>IF(C302="",SUMIFS($L303:$L$868,$A303:$A$868,A302,$E303:$E$868,""),IF(E302="",SUMIFS($L303:$L$868,$A303:$A$868,A302,$C303:$C$868,C302,$G303:$G$868,""),IF(G302="",SUMIFS($L303:$L$868,$A303:$A$868,A302,$C303:$C$868,C302,$E303:$E$868,E302),0)))</f>
        <v>3000</v>
      </c>
      <c r="M302" s="32">
        <f t="shared" si="88"/>
        <v>0</v>
      </c>
      <c r="N302" s="37"/>
      <c r="O302" s="38"/>
      <c r="P302" s="39"/>
      <c r="Q302" s="32">
        <f>IF(C302="",SUMIFS($Q$3:$Q$868,$A$3:$A$868,A302,$C$3:$C$868,"&gt;0",$E$3:$E$868,""),IF(E302="",SUMIFS($Q$3:$Q$868,$A$3:$A$868,A302,$C$3:$C$868,C302,$E$3:$E$868,"&gt;0",$G$3:$G$868,""),IF(G302="",SUMIFS($Q$3:$Q$868,$A$3:$A$868,A302,$C$3:$C$868,C302,$E$3:$E$868,E302,$G$3:$G$868,"&gt;0"))))</f>
        <v>3000</v>
      </c>
      <c r="R302" s="32" t="s">
        <v>663</v>
      </c>
    </row>
    <row r="303" spans="1:18" s="175" customFormat="1" ht="18" customHeight="1" x14ac:dyDescent="0.15">
      <c r="A303" s="177">
        <v>14</v>
      </c>
      <c r="B303" s="43" t="s">
        <v>5210</v>
      </c>
      <c r="C303" s="44">
        <v>2</v>
      </c>
      <c r="D303" s="43" t="s">
        <v>70</v>
      </c>
      <c r="E303" s="44">
        <v>2</v>
      </c>
      <c r="F303" s="43" t="s">
        <v>5309</v>
      </c>
      <c r="G303" s="45">
        <v>1</v>
      </c>
      <c r="H303" s="49" t="s">
        <v>5310</v>
      </c>
      <c r="I303" s="45"/>
      <c r="J303" s="45"/>
      <c r="K303" s="41"/>
      <c r="L303" s="41"/>
      <c r="M303" s="41"/>
      <c r="N303" s="45"/>
      <c r="O303" s="41"/>
      <c r="P303" s="46"/>
      <c r="Q303" s="41"/>
      <c r="R303" s="178" t="s">
        <v>663</v>
      </c>
    </row>
    <row r="304" spans="1:18" s="175" customFormat="1" ht="18" customHeight="1" x14ac:dyDescent="0.15">
      <c r="A304" s="177">
        <v>14</v>
      </c>
      <c r="B304" s="43" t="s">
        <v>5210</v>
      </c>
      <c r="C304" s="44">
        <v>2</v>
      </c>
      <c r="D304" s="43" t="s">
        <v>70</v>
      </c>
      <c r="E304" s="44">
        <v>2</v>
      </c>
      <c r="F304" s="43" t="s">
        <v>5309</v>
      </c>
      <c r="G304" s="44">
        <v>1</v>
      </c>
      <c r="H304" s="43" t="s">
        <v>5310</v>
      </c>
      <c r="I304" s="45">
        <v>4</v>
      </c>
      <c r="J304" s="45" t="s">
        <v>5311</v>
      </c>
      <c r="K304" s="41">
        <v>3000</v>
      </c>
      <c r="L304" s="41">
        <v>3000</v>
      </c>
      <c r="M304" s="41">
        <f t="shared" ref="M304:M305" si="89">K304-L304</f>
        <v>0</v>
      </c>
      <c r="N304" s="45" t="s">
        <v>5312</v>
      </c>
      <c r="O304" s="41">
        <v>3000000</v>
      </c>
      <c r="P304" s="46" t="s">
        <v>701</v>
      </c>
      <c r="Q304" s="41">
        <v>3000</v>
      </c>
      <c r="R304" s="46" t="s">
        <v>663</v>
      </c>
    </row>
    <row r="305" spans="1:18" s="175" customFormat="1" ht="18" customHeight="1" x14ac:dyDescent="0.15">
      <c r="A305" s="24">
        <v>14</v>
      </c>
      <c r="B305" s="25" t="s">
        <v>5210</v>
      </c>
      <c r="C305" s="176">
        <v>2</v>
      </c>
      <c r="D305" s="25" t="s">
        <v>70</v>
      </c>
      <c r="E305" s="35">
        <v>3</v>
      </c>
      <c r="F305" s="36" t="s">
        <v>5313</v>
      </c>
      <c r="G305" s="35"/>
      <c r="H305" s="36"/>
      <c r="I305" s="35"/>
      <c r="J305" s="35"/>
      <c r="K305" s="32">
        <f>IF(C305="",SUMIFS($K306:$K$868,$A306:$A$868,A305,$E306:$E$868,""),IF(E305="",SUMIFS($K306:$K$868,$A306:$A$868,A305,$C306:$C$868,C305,$G306:$G$868,""),IF(G305="",SUMIFS($K306:$K$868,$A306:$A$868,A305,$C306:$C$868,C305,$E306:$E$868,E305),0)))</f>
        <v>11749</v>
      </c>
      <c r="L305" s="32">
        <f>IF(C305="",SUMIFS($L306:$L$868,$A306:$A$868,A305,$E306:$E$868,""),IF(E305="",SUMIFS($L306:$L$868,$A306:$A$868,A305,$C306:$C$868,C305,$G306:$G$868,""),IF(G305="",SUMIFS($L306:$L$868,$A306:$A$868,A305,$C306:$C$868,C305,$E306:$E$868,E305),0)))</f>
        <v>11716</v>
      </c>
      <c r="M305" s="32">
        <f t="shared" si="89"/>
        <v>33</v>
      </c>
      <c r="N305" s="37"/>
      <c r="O305" s="38"/>
      <c r="P305" s="39"/>
      <c r="Q305" s="32">
        <f>IF(C305="",SUMIFS($Q$3:$Q$868,$A$3:$A$868,A305,$C$3:$C$868,"&gt;0",$E$3:$E$868,""),IF(E305="",SUMIFS($Q$3:$Q$868,$A$3:$A$868,A305,$C$3:$C$868,C305,$E$3:$E$868,"&gt;0",$G$3:$G$868,""),IF(G305="",SUMIFS($Q$3:$Q$868,$A$3:$A$868,A305,$C$3:$C$868,C305,$E$3:$E$868,E305,$G$3:$G$868,"&gt;0"))))</f>
        <v>11749</v>
      </c>
      <c r="R305" s="32" t="s">
        <v>380</v>
      </c>
    </row>
    <row r="306" spans="1:18" s="175" customFormat="1" ht="18" customHeight="1" x14ac:dyDescent="0.15">
      <c r="A306" s="177">
        <v>14</v>
      </c>
      <c r="B306" s="43" t="s">
        <v>5210</v>
      </c>
      <c r="C306" s="44">
        <v>2</v>
      </c>
      <c r="D306" s="43" t="s">
        <v>70</v>
      </c>
      <c r="E306" s="44">
        <v>3</v>
      </c>
      <c r="F306" s="43" t="s">
        <v>5313</v>
      </c>
      <c r="G306" s="45">
        <v>1</v>
      </c>
      <c r="H306" s="49" t="s">
        <v>5314</v>
      </c>
      <c r="I306" s="45"/>
      <c r="J306" s="45"/>
      <c r="K306" s="41"/>
      <c r="L306" s="41"/>
      <c r="M306" s="41"/>
      <c r="N306" s="45"/>
      <c r="O306" s="41"/>
      <c r="P306" s="46"/>
      <c r="Q306" s="41"/>
      <c r="R306" s="178" t="s">
        <v>380</v>
      </c>
    </row>
    <row r="307" spans="1:18" s="175" customFormat="1" ht="18" customHeight="1" x14ac:dyDescent="0.15">
      <c r="A307" s="177">
        <v>14</v>
      </c>
      <c r="B307" s="43" t="s">
        <v>5210</v>
      </c>
      <c r="C307" s="44">
        <v>2</v>
      </c>
      <c r="D307" s="43" t="s">
        <v>70</v>
      </c>
      <c r="E307" s="44">
        <v>3</v>
      </c>
      <c r="F307" s="43" t="s">
        <v>5313</v>
      </c>
      <c r="G307" s="44">
        <v>1</v>
      </c>
      <c r="H307" s="43" t="s">
        <v>5314</v>
      </c>
      <c r="I307" s="45">
        <v>1</v>
      </c>
      <c r="J307" s="45" t="s">
        <v>4687</v>
      </c>
      <c r="K307" s="41">
        <v>11000</v>
      </c>
      <c r="L307" s="41">
        <v>11000</v>
      </c>
      <c r="M307" s="41">
        <f t="shared" ref="M307:M309" si="90">K307-L307</f>
        <v>0</v>
      </c>
      <c r="N307" s="45" t="s">
        <v>5315</v>
      </c>
      <c r="O307" s="41">
        <v>11000000</v>
      </c>
      <c r="P307" s="46" t="s">
        <v>997</v>
      </c>
      <c r="Q307" s="41">
        <v>11000</v>
      </c>
      <c r="R307" s="46" t="s">
        <v>380</v>
      </c>
    </row>
    <row r="308" spans="1:18" s="175" customFormat="1" ht="18" customHeight="1" x14ac:dyDescent="0.15">
      <c r="A308" s="177">
        <v>14</v>
      </c>
      <c r="B308" s="43" t="s">
        <v>5210</v>
      </c>
      <c r="C308" s="44">
        <v>2</v>
      </c>
      <c r="D308" s="43" t="s">
        <v>70</v>
      </c>
      <c r="E308" s="44">
        <v>3</v>
      </c>
      <c r="F308" s="43" t="s">
        <v>5313</v>
      </c>
      <c r="G308" s="44">
        <v>1</v>
      </c>
      <c r="H308" s="43" t="s">
        <v>5314</v>
      </c>
      <c r="I308" s="45">
        <v>2</v>
      </c>
      <c r="J308" s="45" t="s">
        <v>4685</v>
      </c>
      <c r="K308" s="41">
        <v>45</v>
      </c>
      <c r="L308" s="41">
        <v>12</v>
      </c>
      <c r="M308" s="41">
        <f t="shared" si="90"/>
        <v>33</v>
      </c>
      <c r="N308" s="45" t="s">
        <v>5316</v>
      </c>
      <c r="O308" s="41">
        <v>45000</v>
      </c>
      <c r="P308" s="46" t="s">
        <v>977</v>
      </c>
      <c r="Q308" s="41">
        <v>45</v>
      </c>
      <c r="R308" s="46" t="s">
        <v>380</v>
      </c>
    </row>
    <row r="309" spans="1:18" s="175" customFormat="1" ht="18" customHeight="1" x14ac:dyDescent="0.15">
      <c r="A309" s="177">
        <v>14</v>
      </c>
      <c r="B309" s="43" t="s">
        <v>5210</v>
      </c>
      <c r="C309" s="44">
        <v>2</v>
      </c>
      <c r="D309" s="43" t="s">
        <v>70</v>
      </c>
      <c r="E309" s="44">
        <v>3</v>
      </c>
      <c r="F309" s="43" t="s">
        <v>5313</v>
      </c>
      <c r="G309" s="44">
        <v>1</v>
      </c>
      <c r="H309" s="43" t="s">
        <v>5314</v>
      </c>
      <c r="I309" s="45">
        <v>3</v>
      </c>
      <c r="J309" s="45" t="s">
        <v>4686</v>
      </c>
      <c r="K309" s="41">
        <v>250</v>
      </c>
      <c r="L309" s="41">
        <v>250</v>
      </c>
      <c r="M309" s="41">
        <f t="shared" si="90"/>
        <v>0</v>
      </c>
      <c r="N309" s="45" t="s">
        <v>5317</v>
      </c>
      <c r="O309" s="41">
        <v>250000</v>
      </c>
      <c r="P309" s="46" t="s">
        <v>977</v>
      </c>
      <c r="Q309" s="41">
        <v>250</v>
      </c>
      <c r="R309" s="46" t="s">
        <v>380</v>
      </c>
    </row>
    <row r="310" spans="1:18" s="175" customFormat="1" ht="18" customHeight="1" x14ac:dyDescent="0.15">
      <c r="A310" s="177">
        <v>14</v>
      </c>
      <c r="B310" s="43" t="s">
        <v>5210</v>
      </c>
      <c r="C310" s="44">
        <v>2</v>
      </c>
      <c r="D310" s="43" t="s">
        <v>70</v>
      </c>
      <c r="E310" s="44">
        <v>3</v>
      </c>
      <c r="F310" s="43" t="s">
        <v>5313</v>
      </c>
      <c r="G310" s="45">
        <v>2</v>
      </c>
      <c r="H310" s="49" t="s">
        <v>5318</v>
      </c>
      <c r="I310" s="45"/>
      <c r="J310" s="45"/>
      <c r="K310" s="41"/>
      <c r="L310" s="41"/>
      <c r="M310" s="41"/>
      <c r="N310" s="45"/>
      <c r="O310" s="41"/>
      <c r="P310" s="46"/>
      <c r="Q310" s="41"/>
      <c r="R310" s="178" t="s">
        <v>380</v>
      </c>
    </row>
    <row r="311" spans="1:18" s="175" customFormat="1" ht="18" customHeight="1" x14ac:dyDescent="0.15">
      <c r="A311" s="177">
        <v>14</v>
      </c>
      <c r="B311" s="43" t="s">
        <v>5210</v>
      </c>
      <c r="C311" s="44">
        <v>2</v>
      </c>
      <c r="D311" s="43" t="s">
        <v>70</v>
      </c>
      <c r="E311" s="44">
        <v>3</v>
      </c>
      <c r="F311" s="43" t="s">
        <v>5313</v>
      </c>
      <c r="G311" s="44">
        <v>2</v>
      </c>
      <c r="H311" s="43" t="s">
        <v>5318</v>
      </c>
      <c r="I311" s="45">
        <v>1</v>
      </c>
      <c r="J311" s="45" t="s">
        <v>4650</v>
      </c>
      <c r="K311" s="41">
        <v>124</v>
      </c>
      <c r="L311" s="41">
        <v>124</v>
      </c>
      <c r="M311" s="41">
        <f t="shared" ref="M311" si="91">K311-L311</f>
        <v>0</v>
      </c>
      <c r="N311" s="45" t="s">
        <v>5319</v>
      </c>
      <c r="O311" s="41">
        <v>120000</v>
      </c>
      <c r="P311" s="46" t="s">
        <v>841</v>
      </c>
      <c r="Q311" s="41">
        <v>124</v>
      </c>
      <c r="R311" s="46" t="s">
        <v>380</v>
      </c>
    </row>
    <row r="312" spans="1:18" s="175" customFormat="1" ht="18" customHeight="1" x14ac:dyDescent="0.15">
      <c r="A312" s="177">
        <v>14</v>
      </c>
      <c r="B312" s="43" t="s">
        <v>5210</v>
      </c>
      <c r="C312" s="44">
        <v>2</v>
      </c>
      <c r="D312" s="43" t="s">
        <v>70</v>
      </c>
      <c r="E312" s="44">
        <v>3</v>
      </c>
      <c r="F312" s="43" t="s">
        <v>5313</v>
      </c>
      <c r="G312" s="44">
        <v>2</v>
      </c>
      <c r="H312" s="43" t="s">
        <v>5318</v>
      </c>
      <c r="I312" s="44">
        <v>1</v>
      </c>
      <c r="J312" s="44" t="s">
        <v>4650</v>
      </c>
      <c r="K312" s="41"/>
      <c r="L312" s="41"/>
      <c r="M312" s="41"/>
      <c r="N312" s="45" t="s">
        <v>5320</v>
      </c>
      <c r="O312" s="41">
        <v>4800</v>
      </c>
      <c r="P312" s="46"/>
      <c r="Q312" s="41"/>
      <c r="R312" s="46" t="s">
        <v>380</v>
      </c>
    </row>
    <row r="313" spans="1:18" s="175" customFormat="1" ht="18" customHeight="1" x14ac:dyDescent="0.15">
      <c r="A313" s="177">
        <v>14</v>
      </c>
      <c r="B313" s="43" t="s">
        <v>5210</v>
      </c>
      <c r="C313" s="44">
        <v>2</v>
      </c>
      <c r="D313" s="43" t="s">
        <v>70</v>
      </c>
      <c r="E313" s="44">
        <v>3</v>
      </c>
      <c r="F313" s="43" t="s">
        <v>5313</v>
      </c>
      <c r="G313" s="44">
        <v>2</v>
      </c>
      <c r="H313" s="43" t="s">
        <v>5318</v>
      </c>
      <c r="I313" s="45">
        <v>2</v>
      </c>
      <c r="J313" s="45" t="s">
        <v>5321</v>
      </c>
      <c r="K313" s="41">
        <v>330</v>
      </c>
      <c r="L313" s="41">
        <v>330</v>
      </c>
      <c r="M313" s="41">
        <f t="shared" ref="M313:M316" si="92">K313-L313</f>
        <v>0</v>
      </c>
      <c r="N313" s="45" t="s">
        <v>5322</v>
      </c>
      <c r="O313" s="41">
        <v>330000</v>
      </c>
      <c r="P313" s="46" t="s">
        <v>841</v>
      </c>
      <c r="Q313" s="41">
        <v>330</v>
      </c>
      <c r="R313" s="46" t="s">
        <v>380</v>
      </c>
    </row>
    <row r="314" spans="1:18" s="175" customFormat="1" ht="18" customHeight="1" x14ac:dyDescent="0.15">
      <c r="A314" s="168">
        <v>15</v>
      </c>
      <c r="B314" s="169" t="s">
        <v>5323</v>
      </c>
      <c r="C314" s="170"/>
      <c r="D314" s="169"/>
      <c r="E314" s="170"/>
      <c r="F314" s="169"/>
      <c r="G314" s="170"/>
      <c r="H314" s="169"/>
      <c r="I314" s="170"/>
      <c r="J314" s="170"/>
      <c r="K314" s="171">
        <f>IF(C314="",SUMIFS($K315:$K$868,$A315:$A$868,A314,$E315:$E$868,""),IF(E314="",SUMIFS($K315:$K$868,$A315:$A$868,A314,$C315:$C$868,C314,$G315:$G$868,""),IF(G314="",SUMIFS($K315:$K$868,$A315:$A$868,A314,$C315:$C$868,C314,$E315:$E$868,E314),0)))</f>
        <v>429759</v>
      </c>
      <c r="L314" s="171">
        <f>IF(C314="",SUMIFS($L315:$L$868,$A315:$A$868,A314,$E315:$E$868,""),IF(E314="",SUMIFS($L315:$L$868,$A315:$A$868,A314,$C315:$C$868,C314,$G315:$G$868,""),IF(G314="",SUMIFS($L315:$L$868,$A315:$A$868,A314,$C315:$C$868,C314,$E315:$E$868,E314),0)))</f>
        <v>349434</v>
      </c>
      <c r="M314" s="171">
        <f t="shared" si="92"/>
        <v>80325</v>
      </c>
      <c r="N314" s="172"/>
      <c r="O314" s="173"/>
      <c r="P314" s="174"/>
      <c r="Q314" s="171">
        <f>IF(C314="",SUMIFS($Q$3:$Q$868,$A$3:$A$868,A314,$C$3:$C$868,"&gt;0",$E$3:$E$868,""),IF(E314="",SUMIFS($Q$3:$Q$868,$A$3:$A$868,A314,$C$3:$C$868,C314,$E$3:$E$868,"&gt;0",$G$3:$G$868,""),IF(G314="",SUMIFS($Q$3:$Q$868,$A$3:$A$868,A314,$C$3:$C$868,C314,$E$3:$E$868,E314,$G$3:$G$868,"&gt;0"))))</f>
        <v>429759</v>
      </c>
      <c r="R314" s="171"/>
    </row>
    <row r="315" spans="1:18" s="175" customFormat="1" ht="18" customHeight="1" x14ac:dyDescent="0.15">
      <c r="A315" s="24">
        <v>15</v>
      </c>
      <c r="B315" s="25" t="s">
        <v>5323</v>
      </c>
      <c r="C315" s="27">
        <v>1</v>
      </c>
      <c r="D315" s="26" t="s">
        <v>5324</v>
      </c>
      <c r="E315" s="27"/>
      <c r="F315" s="26"/>
      <c r="G315" s="27"/>
      <c r="H315" s="26"/>
      <c r="I315" s="27"/>
      <c r="J315" s="27"/>
      <c r="K315" s="23">
        <f>IF(C315="",SUMIFS($K316:$K$868,$A316:$A$868,A315,$E316:$E$868,""),IF(E315="",SUMIFS($K316:$K$868,$A316:$A$868,A315,$C316:$C$868,C315,$G316:$G$868,""),IF(G315="",SUMIFS($K316:$K$868,$A316:$A$868,A315,$C316:$C$868,C315,$E316:$E$868,E315),0)))</f>
        <v>180655</v>
      </c>
      <c r="L315" s="23">
        <f>IF(C315="",SUMIFS($L316:$L$868,$A316:$A$868,A315,$E316:$E$868,""),IF(E315="",SUMIFS($L316:$L$868,$A316:$A$868,A315,$C316:$C$868,C315,$G316:$G$868,""),IF(G315="",SUMIFS($L316:$L$868,$A316:$A$868,A315,$C316:$C$868,C315,$E316:$E$868,E315),0)))</f>
        <v>213374</v>
      </c>
      <c r="M315" s="23">
        <f t="shared" si="92"/>
        <v>-32719</v>
      </c>
      <c r="N315" s="28"/>
      <c r="O315" s="29"/>
      <c r="P315" s="30"/>
      <c r="Q315" s="23">
        <f>IF(C315="",SUMIFS($Q$3:$Q$868,$A$3:$A$868,A315,$C$3:$C$868,"&gt;0",$E$3:$E$868,""),IF(E315="",SUMIFS($Q$3:$Q$868,$A$3:$A$868,A315,$C$3:$C$868,C315,$E$3:$E$868,"&gt;0",$G$3:$G$868,""),IF(G315="",SUMIFS($Q$3:$Q$868,$A$3:$A$868,A315,$C$3:$C$868,C315,$E$3:$E$868,E315,$G$3:$G$868,"&gt;0"))))</f>
        <v>180655</v>
      </c>
      <c r="R315" s="23"/>
    </row>
    <row r="316" spans="1:18" s="175" customFormat="1" ht="18" customHeight="1" x14ac:dyDescent="0.15">
      <c r="A316" s="24">
        <v>15</v>
      </c>
      <c r="B316" s="25" t="s">
        <v>5323</v>
      </c>
      <c r="C316" s="176">
        <v>1</v>
      </c>
      <c r="D316" s="25" t="s">
        <v>5324</v>
      </c>
      <c r="E316" s="35">
        <v>1</v>
      </c>
      <c r="F316" s="36" t="s">
        <v>5325</v>
      </c>
      <c r="G316" s="35"/>
      <c r="H316" s="36"/>
      <c r="I316" s="35"/>
      <c r="J316" s="35"/>
      <c r="K316" s="32">
        <f>IF(C316="",SUMIFS($K317:$K$868,$A317:$A$868,A316,$E317:$E$868,""),IF(E316="",SUMIFS($K317:$K$868,$A317:$A$868,A316,$C317:$C$868,C316,$G317:$G$868,""),IF(G316="",SUMIFS($K317:$K$868,$A317:$A$868,A316,$C317:$C$868,C316,$E317:$E$868,E316),0)))</f>
        <v>169248</v>
      </c>
      <c r="L316" s="32">
        <f>IF(C316="",SUMIFS($L317:$L$868,$A317:$A$868,A316,$E317:$E$868,""),IF(E316="",SUMIFS($L317:$L$868,$A317:$A$868,A316,$C317:$C$868,C316,$G317:$G$868,""),IF(G316="",SUMIFS($L317:$L$868,$A317:$A$868,A316,$C317:$C$868,C316,$E317:$E$868,E316),0)))</f>
        <v>175683</v>
      </c>
      <c r="M316" s="32">
        <f t="shared" si="92"/>
        <v>-6435</v>
      </c>
      <c r="N316" s="37"/>
      <c r="O316" s="38"/>
      <c r="P316" s="39"/>
      <c r="Q316" s="32">
        <f>IF(C316="",SUMIFS($Q$3:$Q$868,$A$3:$A$868,A316,$C$3:$C$868,"&gt;0",$E$3:$E$868,""),IF(E316="",SUMIFS($Q$3:$Q$868,$A$3:$A$868,A316,$C$3:$C$868,C316,$E$3:$E$868,"&gt;0",$G$3:$G$868,""),IF(G316="",SUMIFS($Q$3:$Q$868,$A$3:$A$868,A316,$C$3:$C$868,C316,$E$3:$E$868,E316,$G$3:$G$868,"&gt;0"))))</f>
        <v>169248</v>
      </c>
      <c r="R316" s="32" t="s">
        <v>663</v>
      </c>
    </row>
    <row r="317" spans="1:18" s="175" customFormat="1" ht="18" customHeight="1" x14ac:dyDescent="0.15">
      <c r="A317" s="177">
        <v>15</v>
      </c>
      <c r="B317" s="43" t="s">
        <v>5323</v>
      </c>
      <c r="C317" s="44">
        <v>1</v>
      </c>
      <c r="D317" s="43" t="s">
        <v>5324</v>
      </c>
      <c r="E317" s="44">
        <v>1</v>
      </c>
      <c r="F317" s="43" t="s">
        <v>5325</v>
      </c>
      <c r="G317" s="45">
        <v>1</v>
      </c>
      <c r="H317" s="49" t="s">
        <v>5326</v>
      </c>
      <c r="I317" s="45"/>
      <c r="J317" s="45"/>
      <c r="K317" s="41"/>
      <c r="L317" s="41"/>
      <c r="M317" s="41"/>
      <c r="N317" s="45"/>
      <c r="O317" s="41"/>
      <c r="P317" s="46"/>
      <c r="Q317" s="41"/>
      <c r="R317" s="178" t="s">
        <v>663</v>
      </c>
    </row>
    <row r="318" spans="1:18" s="175" customFormat="1" ht="18" customHeight="1" x14ac:dyDescent="0.15">
      <c r="A318" s="177">
        <v>15</v>
      </c>
      <c r="B318" s="43" t="s">
        <v>5323</v>
      </c>
      <c r="C318" s="44">
        <v>1</v>
      </c>
      <c r="D318" s="43" t="s">
        <v>5324</v>
      </c>
      <c r="E318" s="44">
        <v>1</v>
      </c>
      <c r="F318" s="43" t="s">
        <v>5325</v>
      </c>
      <c r="G318" s="44">
        <v>1</v>
      </c>
      <c r="H318" s="43" t="s">
        <v>5326</v>
      </c>
      <c r="I318" s="45">
        <v>1</v>
      </c>
      <c r="J318" s="45" t="s">
        <v>5327</v>
      </c>
      <c r="K318" s="41">
        <v>9702</v>
      </c>
      <c r="L318" s="41">
        <v>9502</v>
      </c>
      <c r="M318" s="41">
        <f t="shared" ref="M318" si="93">K318-L318</f>
        <v>200</v>
      </c>
      <c r="N318" s="45" t="s">
        <v>5327</v>
      </c>
      <c r="O318" s="41"/>
      <c r="P318" s="46"/>
      <c r="Q318" s="41"/>
      <c r="R318" s="46" t="s">
        <v>663</v>
      </c>
    </row>
    <row r="319" spans="1:18" s="175" customFormat="1" ht="18" customHeight="1" x14ac:dyDescent="0.15">
      <c r="A319" s="177">
        <v>15</v>
      </c>
      <c r="B319" s="43" t="s">
        <v>5323</v>
      </c>
      <c r="C319" s="44">
        <v>1</v>
      </c>
      <c r="D319" s="43" t="s">
        <v>5324</v>
      </c>
      <c r="E319" s="44">
        <v>1</v>
      </c>
      <c r="F319" s="43" t="s">
        <v>5325</v>
      </c>
      <c r="G319" s="44">
        <v>1</v>
      </c>
      <c r="H319" s="43" t="s">
        <v>5326</v>
      </c>
      <c r="I319" s="44">
        <v>1</v>
      </c>
      <c r="J319" s="44" t="s">
        <v>5327</v>
      </c>
      <c r="K319" s="41"/>
      <c r="L319" s="41"/>
      <c r="M319" s="41"/>
      <c r="N319" s="45" t="s">
        <v>5328</v>
      </c>
      <c r="O319" s="41">
        <v>9702879</v>
      </c>
      <c r="P319" s="46" t="s">
        <v>662</v>
      </c>
      <c r="Q319" s="41">
        <v>9702</v>
      </c>
      <c r="R319" s="46" t="s">
        <v>663</v>
      </c>
    </row>
    <row r="320" spans="1:18" s="175" customFormat="1" ht="18" customHeight="1" x14ac:dyDescent="0.15">
      <c r="A320" s="177">
        <v>15</v>
      </c>
      <c r="B320" s="43" t="s">
        <v>5323</v>
      </c>
      <c r="C320" s="44">
        <v>1</v>
      </c>
      <c r="D320" s="43" t="s">
        <v>5324</v>
      </c>
      <c r="E320" s="44">
        <v>1</v>
      </c>
      <c r="F320" s="43" t="s">
        <v>5325</v>
      </c>
      <c r="G320" s="44">
        <v>1</v>
      </c>
      <c r="H320" s="43" t="s">
        <v>5326</v>
      </c>
      <c r="I320" s="45">
        <v>11</v>
      </c>
      <c r="J320" s="45" t="s">
        <v>5329</v>
      </c>
      <c r="K320" s="41">
        <v>1275</v>
      </c>
      <c r="L320" s="41">
        <v>1055</v>
      </c>
      <c r="M320" s="41">
        <f t="shared" ref="M320:M327" si="94">K320-L320</f>
        <v>220</v>
      </c>
      <c r="N320" s="45" t="s">
        <v>5330</v>
      </c>
      <c r="O320" s="41">
        <v>1275000</v>
      </c>
      <c r="P320" s="46" t="s">
        <v>745</v>
      </c>
      <c r="Q320" s="41">
        <v>1275</v>
      </c>
      <c r="R320" s="46" t="s">
        <v>663</v>
      </c>
    </row>
    <row r="321" spans="1:18" s="175" customFormat="1" ht="18" customHeight="1" x14ac:dyDescent="0.15">
      <c r="A321" s="177">
        <v>15</v>
      </c>
      <c r="B321" s="43" t="s">
        <v>5323</v>
      </c>
      <c r="C321" s="44">
        <v>1</v>
      </c>
      <c r="D321" s="43" t="s">
        <v>5324</v>
      </c>
      <c r="E321" s="44">
        <v>1</v>
      </c>
      <c r="F321" s="43" t="s">
        <v>5325</v>
      </c>
      <c r="G321" s="44">
        <v>1</v>
      </c>
      <c r="H321" s="43" t="s">
        <v>5326</v>
      </c>
      <c r="I321" s="45">
        <v>12</v>
      </c>
      <c r="J321" s="45" t="s">
        <v>5331</v>
      </c>
      <c r="K321" s="41">
        <v>1500</v>
      </c>
      <c r="L321" s="41">
        <v>1200</v>
      </c>
      <c r="M321" s="41">
        <f t="shared" si="94"/>
        <v>300</v>
      </c>
      <c r="N321" s="45" t="s">
        <v>5332</v>
      </c>
      <c r="O321" s="41">
        <v>1500000</v>
      </c>
      <c r="P321" s="46" t="s">
        <v>745</v>
      </c>
      <c r="Q321" s="41">
        <v>1500</v>
      </c>
      <c r="R321" s="46" t="s">
        <v>663</v>
      </c>
    </row>
    <row r="322" spans="1:18" s="175" customFormat="1" ht="18" customHeight="1" x14ac:dyDescent="0.15">
      <c r="A322" s="177">
        <v>15</v>
      </c>
      <c r="B322" s="43" t="s">
        <v>5323</v>
      </c>
      <c r="C322" s="44">
        <v>1</v>
      </c>
      <c r="D322" s="43" t="s">
        <v>5324</v>
      </c>
      <c r="E322" s="44">
        <v>1</v>
      </c>
      <c r="F322" s="43" t="s">
        <v>5325</v>
      </c>
      <c r="G322" s="44">
        <v>1</v>
      </c>
      <c r="H322" s="43" t="s">
        <v>5326</v>
      </c>
      <c r="I322" s="45">
        <v>13</v>
      </c>
      <c r="J322" s="45" t="s">
        <v>5333</v>
      </c>
      <c r="K322" s="41">
        <v>125</v>
      </c>
      <c r="L322" s="41">
        <v>250</v>
      </c>
      <c r="M322" s="41">
        <f t="shared" si="94"/>
        <v>-125</v>
      </c>
      <c r="N322" s="45" t="s">
        <v>5334</v>
      </c>
      <c r="O322" s="41">
        <v>125000</v>
      </c>
      <c r="P322" s="46" t="s">
        <v>745</v>
      </c>
      <c r="Q322" s="41">
        <v>125</v>
      </c>
      <c r="R322" s="46" t="s">
        <v>663</v>
      </c>
    </row>
    <row r="323" spans="1:18" s="175" customFormat="1" ht="18" customHeight="1" x14ac:dyDescent="0.15">
      <c r="A323" s="177">
        <v>15</v>
      </c>
      <c r="B323" s="43" t="s">
        <v>5323</v>
      </c>
      <c r="C323" s="44">
        <v>1</v>
      </c>
      <c r="D323" s="43" t="s">
        <v>5324</v>
      </c>
      <c r="E323" s="44">
        <v>1</v>
      </c>
      <c r="F323" s="43" t="s">
        <v>5325</v>
      </c>
      <c r="G323" s="44">
        <v>1</v>
      </c>
      <c r="H323" s="43" t="s">
        <v>5326</v>
      </c>
      <c r="I323" s="45">
        <v>30</v>
      </c>
      <c r="J323" s="45" t="s">
        <v>5335</v>
      </c>
      <c r="K323" s="41">
        <v>81600</v>
      </c>
      <c r="L323" s="41">
        <v>84500</v>
      </c>
      <c r="M323" s="41">
        <f t="shared" si="94"/>
        <v>-2900</v>
      </c>
      <c r="N323" s="45" t="s">
        <v>5336</v>
      </c>
      <c r="O323" s="41">
        <v>81600000</v>
      </c>
      <c r="P323" s="46" t="s">
        <v>745</v>
      </c>
      <c r="Q323" s="41">
        <v>81600</v>
      </c>
      <c r="R323" s="46" t="s">
        <v>663</v>
      </c>
    </row>
    <row r="324" spans="1:18" s="175" customFormat="1" ht="18" customHeight="1" x14ac:dyDescent="0.15">
      <c r="A324" s="177">
        <v>15</v>
      </c>
      <c r="B324" s="43" t="s">
        <v>5323</v>
      </c>
      <c r="C324" s="44">
        <v>1</v>
      </c>
      <c r="D324" s="43" t="s">
        <v>5324</v>
      </c>
      <c r="E324" s="44">
        <v>1</v>
      </c>
      <c r="F324" s="43" t="s">
        <v>5325</v>
      </c>
      <c r="G324" s="44">
        <v>1</v>
      </c>
      <c r="H324" s="43" t="s">
        <v>5326</v>
      </c>
      <c r="I324" s="45">
        <v>32</v>
      </c>
      <c r="J324" s="45" t="s">
        <v>5337</v>
      </c>
      <c r="K324" s="41">
        <v>2040</v>
      </c>
      <c r="L324" s="41">
        <v>400</v>
      </c>
      <c r="M324" s="41">
        <f t="shared" si="94"/>
        <v>1640</v>
      </c>
      <c r="N324" s="45" t="s">
        <v>5338</v>
      </c>
      <c r="O324" s="41">
        <v>2040000</v>
      </c>
      <c r="P324" s="46" t="s">
        <v>745</v>
      </c>
      <c r="Q324" s="41">
        <v>2040</v>
      </c>
      <c r="R324" s="46" t="s">
        <v>663</v>
      </c>
    </row>
    <row r="325" spans="1:18" s="175" customFormat="1" ht="18" customHeight="1" x14ac:dyDescent="0.15">
      <c r="A325" s="177">
        <v>15</v>
      </c>
      <c r="B325" s="43" t="s">
        <v>5323</v>
      </c>
      <c r="C325" s="44">
        <v>1</v>
      </c>
      <c r="D325" s="43" t="s">
        <v>5324</v>
      </c>
      <c r="E325" s="44">
        <v>1</v>
      </c>
      <c r="F325" s="43" t="s">
        <v>5325</v>
      </c>
      <c r="G325" s="44">
        <v>1</v>
      </c>
      <c r="H325" s="43" t="s">
        <v>5326</v>
      </c>
      <c r="I325" s="45">
        <v>59</v>
      </c>
      <c r="J325" s="45" t="s">
        <v>5339</v>
      </c>
      <c r="K325" s="41">
        <v>2760</v>
      </c>
      <c r="L325" s="41">
        <v>2350</v>
      </c>
      <c r="M325" s="41">
        <f t="shared" si="94"/>
        <v>410</v>
      </c>
      <c r="N325" s="45" t="s">
        <v>5340</v>
      </c>
      <c r="O325" s="41">
        <v>2760000</v>
      </c>
      <c r="P325" s="46" t="s">
        <v>745</v>
      </c>
      <c r="Q325" s="41">
        <v>2760</v>
      </c>
      <c r="R325" s="46" t="s">
        <v>663</v>
      </c>
    </row>
    <row r="326" spans="1:18" s="175" customFormat="1" ht="18" customHeight="1" x14ac:dyDescent="0.15">
      <c r="A326" s="177">
        <v>15</v>
      </c>
      <c r="B326" s="43" t="s">
        <v>5323</v>
      </c>
      <c r="C326" s="44">
        <v>1</v>
      </c>
      <c r="D326" s="43" t="s">
        <v>5324</v>
      </c>
      <c r="E326" s="44">
        <v>1</v>
      </c>
      <c r="F326" s="43" t="s">
        <v>5325</v>
      </c>
      <c r="G326" s="44">
        <v>1</v>
      </c>
      <c r="H326" s="43" t="s">
        <v>5326</v>
      </c>
      <c r="I326" s="45">
        <v>60</v>
      </c>
      <c r="J326" s="45" t="s">
        <v>5341</v>
      </c>
      <c r="K326" s="41">
        <v>60</v>
      </c>
      <c r="L326" s="41">
        <v>50</v>
      </c>
      <c r="M326" s="41">
        <f t="shared" si="94"/>
        <v>10</v>
      </c>
      <c r="N326" s="45" t="s">
        <v>5342</v>
      </c>
      <c r="O326" s="41">
        <v>60000</v>
      </c>
      <c r="P326" s="46" t="s">
        <v>745</v>
      </c>
      <c r="Q326" s="41">
        <v>60</v>
      </c>
      <c r="R326" s="46" t="s">
        <v>663</v>
      </c>
    </row>
    <row r="327" spans="1:18" s="175" customFormat="1" ht="18" customHeight="1" x14ac:dyDescent="0.15">
      <c r="A327" s="177">
        <v>15</v>
      </c>
      <c r="B327" s="43" t="s">
        <v>5323</v>
      </c>
      <c r="C327" s="44">
        <v>1</v>
      </c>
      <c r="D327" s="43" t="s">
        <v>5324</v>
      </c>
      <c r="E327" s="44">
        <v>1</v>
      </c>
      <c r="F327" s="43" t="s">
        <v>5325</v>
      </c>
      <c r="G327" s="44">
        <v>1</v>
      </c>
      <c r="H327" s="43" t="s">
        <v>5326</v>
      </c>
      <c r="I327" s="45">
        <v>61</v>
      </c>
      <c r="J327" s="45" t="s">
        <v>5343</v>
      </c>
      <c r="K327" s="41">
        <v>415</v>
      </c>
      <c r="L327" s="41">
        <v>0</v>
      </c>
      <c r="M327" s="41">
        <f t="shared" si="94"/>
        <v>415</v>
      </c>
      <c r="N327" s="45" t="s">
        <v>5344</v>
      </c>
      <c r="O327" s="41"/>
      <c r="P327" s="46"/>
      <c r="Q327" s="41"/>
      <c r="R327" s="46" t="s">
        <v>663</v>
      </c>
    </row>
    <row r="328" spans="1:18" s="175" customFormat="1" ht="18" customHeight="1" x14ac:dyDescent="0.15">
      <c r="A328" s="177">
        <v>15</v>
      </c>
      <c r="B328" s="43" t="s">
        <v>5323</v>
      </c>
      <c r="C328" s="44">
        <v>1</v>
      </c>
      <c r="D328" s="43" t="s">
        <v>5324</v>
      </c>
      <c r="E328" s="44">
        <v>1</v>
      </c>
      <c r="F328" s="43" t="s">
        <v>5325</v>
      </c>
      <c r="G328" s="44">
        <v>1</v>
      </c>
      <c r="H328" s="43" t="s">
        <v>5326</v>
      </c>
      <c r="I328" s="44">
        <v>61</v>
      </c>
      <c r="J328" s="44" t="s">
        <v>5343</v>
      </c>
      <c r="K328" s="41"/>
      <c r="L328" s="41"/>
      <c r="M328" s="41"/>
      <c r="N328" s="45" t="s">
        <v>5345</v>
      </c>
      <c r="O328" s="41">
        <v>415000</v>
      </c>
      <c r="P328" s="46" t="s">
        <v>662</v>
      </c>
      <c r="Q328" s="41">
        <v>415</v>
      </c>
      <c r="R328" s="46" t="s">
        <v>663</v>
      </c>
    </row>
    <row r="329" spans="1:18" s="175" customFormat="1" ht="18" customHeight="1" x14ac:dyDescent="0.15">
      <c r="A329" s="177">
        <v>15</v>
      </c>
      <c r="B329" s="43" t="s">
        <v>5323</v>
      </c>
      <c r="C329" s="44">
        <v>1</v>
      </c>
      <c r="D329" s="43" t="s">
        <v>5324</v>
      </c>
      <c r="E329" s="44">
        <v>1</v>
      </c>
      <c r="F329" s="43" t="s">
        <v>5325</v>
      </c>
      <c r="G329" s="45">
        <v>2</v>
      </c>
      <c r="H329" s="49" t="s">
        <v>5346</v>
      </c>
      <c r="I329" s="45"/>
      <c r="J329" s="45"/>
      <c r="K329" s="41"/>
      <c r="L329" s="41"/>
      <c r="M329" s="41"/>
      <c r="N329" s="45"/>
      <c r="O329" s="41"/>
      <c r="P329" s="46"/>
      <c r="Q329" s="41"/>
      <c r="R329" s="178" t="s">
        <v>663</v>
      </c>
    </row>
    <row r="330" spans="1:18" s="175" customFormat="1" ht="18" customHeight="1" x14ac:dyDescent="0.15">
      <c r="A330" s="177">
        <v>15</v>
      </c>
      <c r="B330" s="43" t="s">
        <v>5323</v>
      </c>
      <c r="C330" s="44">
        <v>1</v>
      </c>
      <c r="D330" s="43" t="s">
        <v>5324</v>
      </c>
      <c r="E330" s="44">
        <v>1</v>
      </c>
      <c r="F330" s="43" t="s">
        <v>5325</v>
      </c>
      <c r="G330" s="44">
        <v>2</v>
      </c>
      <c r="H330" s="43" t="s">
        <v>5346</v>
      </c>
      <c r="I330" s="45">
        <v>2</v>
      </c>
      <c r="J330" s="45" t="s">
        <v>5347</v>
      </c>
      <c r="K330" s="41">
        <v>6635</v>
      </c>
      <c r="L330" s="41">
        <v>6496</v>
      </c>
      <c r="M330" s="41">
        <f t="shared" ref="M330" si="95">K330-L330</f>
        <v>139</v>
      </c>
      <c r="N330" s="45" t="s">
        <v>5348</v>
      </c>
      <c r="O330" s="41"/>
      <c r="P330" s="46"/>
      <c r="Q330" s="41"/>
      <c r="R330" s="46" t="s">
        <v>663</v>
      </c>
    </row>
    <row r="331" spans="1:18" s="175" customFormat="1" ht="18" customHeight="1" x14ac:dyDescent="0.15">
      <c r="A331" s="177">
        <v>15</v>
      </c>
      <c r="B331" s="43" t="s">
        <v>5323</v>
      </c>
      <c r="C331" s="44">
        <v>1</v>
      </c>
      <c r="D331" s="43" t="s">
        <v>5324</v>
      </c>
      <c r="E331" s="44">
        <v>1</v>
      </c>
      <c r="F331" s="43" t="s">
        <v>5325</v>
      </c>
      <c r="G331" s="44">
        <v>2</v>
      </c>
      <c r="H331" s="43" t="s">
        <v>5346</v>
      </c>
      <c r="I331" s="44">
        <v>2</v>
      </c>
      <c r="J331" s="44" t="s">
        <v>5347</v>
      </c>
      <c r="K331" s="41"/>
      <c r="L331" s="41"/>
      <c r="M331" s="41"/>
      <c r="N331" s="45" t="s">
        <v>5349</v>
      </c>
      <c r="O331" s="41">
        <v>6635985</v>
      </c>
      <c r="P331" s="46" t="s">
        <v>701</v>
      </c>
      <c r="Q331" s="41">
        <v>6635</v>
      </c>
      <c r="R331" s="46" t="s">
        <v>663</v>
      </c>
    </row>
    <row r="332" spans="1:18" s="175" customFormat="1" ht="18" customHeight="1" x14ac:dyDescent="0.15">
      <c r="A332" s="177">
        <v>15</v>
      </c>
      <c r="B332" s="43" t="s">
        <v>5323</v>
      </c>
      <c r="C332" s="44">
        <v>1</v>
      </c>
      <c r="D332" s="43" t="s">
        <v>5324</v>
      </c>
      <c r="E332" s="44">
        <v>1</v>
      </c>
      <c r="F332" s="43" t="s">
        <v>5325</v>
      </c>
      <c r="G332" s="45">
        <v>3</v>
      </c>
      <c r="H332" s="49" t="s">
        <v>5350</v>
      </c>
      <c r="I332" s="45"/>
      <c r="J332" s="45"/>
      <c r="K332" s="41"/>
      <c r="L332" s="41"/>
      <c r="M332" s="41"/>
      <c r="N332" s="45"/>
      <c r="O332" s="41"/>
      <c r="P332" s="46"/>
      <c r="Q332" s="41"/>
      <c r="R332" s="178" t="s">
        <v>663</v>
      </c>
    </row>
    <row r="333" spans="1:18" s="175" customFormat="1" ht="18" customHeight="1" x14ac:dyDescent="0.15">
      <c r="A333" s="177">
        <v>15</v>
      </c>
      <c r="B333" s="43" t="s">
        <v>5323</v>
      </c>
      <c r="C333" s="44">
        <v>1</v>
      </c>
      <c r="D333" s="43" t="s">
        <v>5324</v>
      </c>
      <c r="E333" s="44">
        <v>1</v>
      </c>
      <c r="F333" s="43" t="s">
        <v>5325</v>
      </c>
      <c r="G333" s="44">
        <v>3</v>
      </c>
      <c r="H333" s="43" t="s">
        <v>5350</v>
      </c>
      <c r="I333" s="45">
        <v>10</v>
      </c>
      <c r="J333" s="45" t="s">
        <v>5351</v>
      </c>
      <c r="K333" s="41">
        <v>63016</v>
      </c>
      <c r="L333" s="41">
        <v>69760</v>
      </c>
      <c r="M333" s="41">
        <f t="shared" ref="M333" si="96">K333-L333</f>
        <v>-6744</v>
      </c>
      <c r="N333" s="45" t="s">
        <v>100</v>
      </c>
      <c r="O333" s="41"/>
      <c r="P333" s="46"/>
      <c r="Q333" s="41"/>
      <c r="R333" s="46" t="s">
        <v>663</v>
      </c>
    </row>
    <row r="334" spans="1:18" s="175" customFormat="1" ht="18" customHeight="1" x14ac:dyDescent="0.15">
      <c r="A334" s="177">
        <v>15</v>
      </c>
      <c r="B334" s="43" t="s">
        <v>5323</v>
      </c>
      <c r="C334" s="44">
        <v>1</v>
      </c>
      <c r="D334" s="43" t="s">
        <v>5324</v>
      </c>
      <c r="E334" s="44">
        <v>1</v>
      </c>
      <c r="F334" s="43" t="s">
        <v>5325</v>
      </c>
      <c r="G334" s="44">
        <v>3</v>
      </c>
      <c r="H334" s="43" t="s">
        <v>5350</v>
      </c>
      <c r="I334" s="44">
        <v>10</v>
      </c>
      <c r="J334" s="44" t="s">
        <v>5351</v>
      </c>
      <c r="K334" s="41"/>
      <c r="L334" s="41"/>
      <c r="M334" s="41"/>
      <c r="N334" s="45" t="s">
        <v>5352</v>
      </c>
      <c r="O334" s="41">
        <v>12136000</v>
      </c>
      <c r="P334" s="46" t="s">
        <v>808</v>
      </c>
      <c r="Q334" s="41">
        <v>63016</v>
      </c>
      <c r="R334" s="46" t="s">
        <v>663</v>
      </c>
    </row>
    <row r="335" spans="1:18" s="175" customFormat="1" ht="18" customHeight="1" x14ac:dyDescent="0.15">
      <c r="A335" s="177">
        <v>15</v>
      </c>
      <c r="B335" s="43" t="s">
        <v>5323</v>
      </c>
      <c r="C335" s="44">
        <v>1</v>
      </c>
      <c r="D335" s="43" t="s">
        <v>5324</v>
      </c>
      <c r="E335" s="44">
        <v>1</v>
      </c>
      <c r="F335" s="43" t="s">
        <v>5325</v>
      </c>
      <c r="G335" s="44">
        <v>3</v>
      </c>
      <c r="H335" s="43" t="s">
        <v>5350</v>
      </c>
      <c r="I335" s="44">
        <v>10</v>
      </c>
      <c r="J335" s="44" t="s">
        <v>5351</v>
      </c>
      <c r="K335" s="41"/>
      <c r="L335" s="41"/>
      <c r="M335" s="41"/>
      <c r="N335" s="45" t="s">
        <v>5353</v>
      </c>
      <c r="O335" s="41">
        <v>2760000</v>
      </c>
      <c r="P335" s="46"/>
      <c r="Q335" s="41"/>
      <c r="R335" s="46" t="s">
        <v>663</v>
      </c>
    </row>
    <row r="336" spans="1:18" s="175" customFormat="1" ht="18" customHeight="1" x14ac:dyDescent="0.15">
      <c r="A336" s="177">
        <v>15</v>
      </c>
      <c r="B336" s="43" t="s">
        <v>5323</v>
      </c>
      <c r="C336" s="44">
        <v>1</v>
      </c>
      <c r="D336" s="43" t="s">
        <v>5324</v>
      </c>
      <c r="E336" s="44">
        <v>1</v>
      </c>
      <c r="F336" s="43" t="s">
        <v>5325</v>
      </c>
      <c r="G336" s="44">
        <v>3</v>
      </c>
      <c r="H336" s="43" t="s">
        <v>5350</v>
      </c>
      <c r="I336" s="44">
        <v>10</v>
      </c>
      <c r="J336" s="44" t="s">
        <v>5351</v>
      </c>
      <c r="K336" s="41"/>
      <c r="L336" s="41"/>
      <c r="M336" s="41"/>
      <c r="N336" s="45" t="s">
        <v>5354</v>
      </c>
      <c r="O336" s="41">
        <v>34960000</v>
      </c>
      <c r="P336" s="46"/>
      <c r="Q336" s="41"/>
      <c r="R336" s="46" t="s">
        <v>663</v>
      </c>
    </row>
    <row r="337" spans="1:18" s="175" customFormat="1" ht="18" customHeight="1" x14ac:dyDescent="0.15">
      <c r="A337" s="177">
        <v>15</v>
      </c>
      <c r="B337" s="43" t="s">
        <v>5323</v>
      </c>
      <c r="C337" s="44">
        <v>1</v>
      </c>
      <c r="D337" s="43" t="s">
        <v>5324</v>
      </c>
      <c r="E337" s="44">
        <v>1</v>
      </c>
      <c r="F337" s="43" t="s">
        <v>5325</v>
      </c>
      <c r="G337" s="44">
        <v>3</v>
      </c>
      <c r="H337" s="43" t="s">
        <v>5350</v>
      </c>
      <c r="I337" s="44">
        <v>10</v>
      </c>
      <c r="J337" s="44" t="s">
        <v>5351</v>
      </c>
      <c r="K337" s="41"/>
      <c r="L337" s="41"/>
      <c r="M337" s="41"/>
      <c r="N337" s="45" t="s">
        <v>5355</v>
      </c>
      <c r="O337" s="41">
        <v>12960000</v>
      </c>
      <c r="P337" s="46"/>
      <c r="Q337" s="41"/>
      <c r="R337" s="46" t="s">
        <v>663</v>
      </c>
    </row>
    <row r="338" spans="1:18" s="175" customFormat="1" ht="18" customHeight="1" x14ac:dyDescent="0.15">
      <c r="A338" s="177">
        <v>15</v>
      </c>
      <c r="B338" s="43" t="s">
        <v>5323</v>
      </c>
      <c r="C338" s="44">
        <v>1</v>
      </c>
      <c r="D338" s="43" t="s">
        <v>5324</v>
      </c>
      <c r="E338" s="44">
        <v>1</v>
      </c>
      <c r="F338" s="43" t="s">
        <v>5325</v>
      </c>
      <c r="G338" s="44">
        <v>3</v>
      </c>
      <c r="H338" s="43" t="s">
        <v>5350</v>
      </c>
      <c r="I338" s="44">
        <v>10</v>
      </c>
      <c r="J338" s="44" t="s">
        <v>5351</v>
      </c>
      <c r="K338" s="41"/>
      <c r="L338" s="41"/>
      <c r="M338" s="41"/>
      <c r="N338" s="45" t="s">
        <v>5356</v>
      </c>
      <c r="O338" s="41">
        <v>200000</v>
      </c>
      <c r="P338" s="46"/>
      <c r="Q338" s="41"/>
      <c r="R338" s="46" t="s">
        <v>663</v>
      </c>
    </row>
    <row r="339" spans="1:18" s="175" customFormat="1" ht="18" customHeight="1" x14ac:dyDescent="0.15">
      <c r="A339" s="177">
        <v>15</v>
      </c>
      <c r="B339" s="43" t="s">
        <v>5323</v>
      </c>
      <c r="C339" s="44">
        <v>1</v>
      </c>
      <c r="D339" s="43" t="s">
        <v>5324</v>
      </c>
      <c r="E339" s="44">
        <v>1</v>
      </c>
      <c r="F339" s="43" t="s">
        <v>5325</v>
      </c>
      <c r="G339" s="44">
        <v>3</v>
      </c>
      <c r="H339" s="43" t="s">
        <v>5350</v>
      </c>
      <c r="I339" s="45">
        <v>30</v>
      </c>
      <c r="J339" s="45" t="s">
        <v>5357</v>
      </c>
      <c r="K339" s="41">
        <v>120</v>
      </c>
      <c r="L339" s="41">
        <v>120</v>
      </c>
      <c r="M339" s="41">
        <f t="shared" ref="M339:M340" si="97">K339-L339</f>
        <v>0</v>
      </c>
      <c r="N339" s="45" t="s">
        <v>5358</v>
      </c>
      <c r="O339" s="41">
        <v>120000</v>
      </c>
      <c r="P339" s="46" t="s">
        <v>808</v>
      </c>
      <c r="Q339" s="41">
        <v>120</v>
      </c>
      <c r="R339" s="46" t="s">
        <v>663</v>
      </c>
    </row>
    <row r="340" spans="1:18" s="175" customFormat="1" ht="18" customHeight="1" x14ac:dyDescent="0.15">
      <c r="A340" s="24">
        <v>15</v>
      </c>
      <c r="B340" s="25" t="s">
        <v>5323</v>
      </c>
      <c r="C340" s="176">
        <v>1</v>
      </c>
      <c r="D340" s="25" t="s">
        <v>5324</v>
      </c>
      <c r="E340" s="35">
        <v>2</v>
      </c>
      <c r="F340" s="36" t="s">
        <v>5359</v>
      </c>
      <c r="G340" s="35"/>
      <c r="H340" s="36"/>
      <c r="I340" s="35"/>
      <c r="J340" s="35"/>
      <c r="K340" s="32">
        <f>IF(C340="",SUMIFS($K341:$K$868,$A341:$A$868,A340,$E341:$E$868,""),IF(E340="",SUMIFS($K341:$K$868,$A341:$A$868,A340,$C341:$C$868,C340,$G341:$G$868,""),IF(G340="",SUMIFS($K341:$K$868,$A341:$A$868,A340,$C341:$C$868,C340,$E341:$E$868,E340),0)))</f>
        <v>11407</v>
      </c>
      <c r="L340" s="32">
        <f>IF(C340="",SUMIFS($L341:$L$868,$A341:$A$868,A340,$E341:$E$868,""),IF(E340="",SUMIFS($L341:$L$868,$A341:$A$868,A340,$C341:$C$868,C340,$G341:$G$868,""),IF(G340="",SUMIFS($L341:$L$868,$A341:$A$868,A340,$C341:$C$868,C340,$E341:$E$868,E340),0)))</f>
        <v>37691</v>
      </c>
      <c r="M340" s="32">
        <f t="shared" si="97"/>
        <v>-26284</v>
      </c>
      <c r="N340" s="37"/>
      <c r="O340" s="38"/>
      <c r="P340" s="39"/>
      <c r="Q340" s="32">
        <f>IF(C340="",SUMIFS($Q$3:$Q$868,$A$3:$A$868,A340,$C$3:$C$868,"&gt;0",$E$3:$E$868,""),IF(E340="",SUMIFS($Q$3:$Q$868,$A$3:$A$868,A340,$C$3:$C$868,C340,$E$3:$E$868,"&gt;0",$G$3:$G$868,""),IF(G340="",SUMIFS($Q$3:$Q$868,$A$3:$A$868,A340,$C$3:$C$868,C340,$E$3:$E$868,E340,$G$3:$G$868,"&gt;0"))))</f>
        <v>11407</v>
      </c>
      <c r="R340" s="32" t="s">
        <v>663</v>
      </c>
    </row>
    <row r="341" spans="1:18" s="175" customFormat="1" ht="18" customHeight="1" x14ac:dyDescent="0.15">
      <c r="A341" s="177">
        <v>15</v>
      </c>
      <c r="B341" s="43" t="s">
        <v>5323</v>
      </c>
      <c r="C341" s="44">
        <v>1</v>
      </c>
      <c r="D341" s="43" t="s">
        <v>5324</v>
      </c>
      <c r="E341" s="44">
        <v>2</v>
      </c>
      <c r="F341" s="43" t="s">
        <v>5359</v>
      </c>
      <c r="G341" s="45">
        <v>2</v>
      </c>
      <c r="H341" s="181" t="s">
        <v>5360</v>
      </c>
      <c r="I341" s="45"/>
      <c r="J341" s="45"/>
      <c r="K341" s="41"/>
      <c r="L341" s="41"/>
      <c r="M341" s="41"/>
      <c r="N341" s="45"/>
      <c r="O341" s="41"/>
      <c r="P341" s="46"/>
      <c r="Q341" s="41"/>
      <c r="R341" s="178" t="s">
        <v>663</v>
      </c>
    </row>
    <row r="342" spans="1:18" s="175" customFormat="1" ht="18" customHeight="1" x14ac:dyDescent="0.15">
      <c r="A342" s="177">
        <v>15</v>
      </c>
      <c r="B342" s="43" t="s">
        <v>5323</v>
      </c>
      <c r="C342" s="44">
        <v>1</v>
      </c>
      <c r="D342" s="43" t="s">
        <v>5324</v>
      </c>
      <c r="E342" s="44">
        <v>2</v>
      </c>
      <c r="F342" s="43" t="s">
        <v>5359</v>
      </c>
      <c r="G342" s="44">
        <v>2</v>
      </c>
      <c r="H342" s="43" t="s">
        <v>5360</v>
      </c>
      <c r="I342" s="45">
        <v>1</v>
      </c>
      <c r="J342" s="45" t="s">
        <v>5360</v>
      </c>
      <c r="K342" s="41">
        <v>11407</v>
      </c>
      <c r="L342" s="41">
        <v>37691</v>
      </c>
      <c r="M342" s="41">
        <f t="shared" ref="M342" si="98">K342-L342</f>
        <v>-26284</v>
      </c>
      <c r="N342" s="45" t="s">
        <v>5361</v>
      </c>
      <c r="O342" s="41">
        <v>5077710</v>
      </c>
      <c r="P342" s="46" t="s">
        <v>877</v>
      </c>
      <c r="Q342" s="41">
        <v>11407</v>
      </c>
      <c r="R342" s="46" t="s">
        <v>663</v>
      </c>
    </row>
    <row r="343" spans="1:18" s="175" customFormat="1" ht="18" customHeight="1" x14ac:dyDescent="0.15">
      <c r="A343" s="177">
        <v>15</v>
      </c>
      <c r="B343" s="43" t="s">
        <v>5323</v>
      </c>
      <c r="C343" s="44">
        <v>1</v>
      </c>
      <c r="D343" s="43" t="s">
        <v>5324</v>
      </c>
      <c r="E343" s="44">
        <v>2</v>
      </c>
      <c r="F343" s="43" t="s">
        <v>5359</v>
      </c>
      <c r="G343" s="44">
        <v>2</v>
      </c>
      <c r="H343" s="43" t="s">
        <v>5360</v>
      </c>
      <c r="I343" s="44">
        <v>1</v>
      </c>
      <c r="J343" s="44" t="s">
        <v>5360</v>
      </c>
      <c r="K343" s="41"/>
      <c r="L343" s="41"/>
      <c r="M343" s="41"/>
      <c r="N343" s="45" t="s">
        <v>5362</v>
      </c>
      <c r="O343" s="41">
        <v>6329400</v>
      </c>
      <c r="P343" s="46"/>
      <c r="Q343" s="41"/>
      <c r="R343" s="46" t="s">
        <v>663</v>
      </c>
    </row>
    <row r="344" spans="1:18" s="175" customFormat="1" ht="18" customHeight="1" x14ac:dyDescent="0.15">
      <c r="A344" s="24">
        <v>15</v>
      </c>
      <c r="B344" s="25" t="s">
        <v>5323</v>
      </c>
      <c r="C344" s="27">
        <v>2</v>
      </c>
      <c r="D344" s="26" t="s">
        <v>5363</v>
      </c>
      <c r="E344" s="27"/>
      <c r="F344" s="26"/>
      <c r="G344" s="27"/>
      <c r="H344" s="26"/>
      <c r="I344" s="27"/>
      <c r="J344" s="27"/>
      <c r="K344" s="23">
        <f>IF(C344="",SUMIFS($K345:$K$868,$A345:$A$868,A344,$E345:$E$868,""),IF(E344="",SUMIFS($K345:$K$868,$A345:$A$868,A344,$C345:$C$868,C344,$G345:$G$868,""),IF(G344="",SUMIFS($K345:$K$868,$A345:$A$868,A344,$C345:$C$868,C344,$E345:$E$868,E344),0)))</f>
        <v>246367</v>
      </c>
      <c r="L344" s="23">
        <f>IF(C344="",SUMIFS($L345:$L$868,$A345:$A$868,A344,$E345:$E$868,""),IF(E344="",SUMIFS($L345:$L$868,$A345:$A$868,A344,$C345:$C$868,C344,$G345:$G$868,""),IF(G344="",SUMIFS($L345:$L$868,$A345:$A$868,A344,$C345:$C$868,C344,$E345:$E$868,E344),0)))</f>
        <v>133413</v>
      </c>
      <c r="M344" s="23">
        <f t="shared" ref="M344:M345" si="99">K344-L344</f>
        <v>112954</v>
      </c>
      <c r="N344" s="28"/>
      <c r="O344" s="29"/>
      <c r="P344" s="30"/>
      <c r="Q344" s="23">
        <f>IF(C344="",SUMIFS($Q$3:$Q$868,$A$3:$A$868,A344,$C$3:$C$868,"&gt;0",$E$3:$E$868,""),IF(E344="",SUMIFS($Q$3:$Q$868,$A$3:$A$868,A344,$C$3:$C$868,C344,$E$3:$E$868,"&gt;0",$G$3:$G$868,""),IF(G344="",SUMIFS($Q$3:$Q$868,$A$3:$A$868,A344,$C$3:$C$868,C344,$E$3:$E$868,E344,$G$3:$G$868,"&gt;0"))))</f>
        <v>246367</v>
      </c>
      <c r="R344" s="23"/>
    </row>
    <row r="345" spans="1:18" s="175" customFormat="1" ht="18" customHeight="1" x14ac:dyDescent="0.15">
      <c r="A345" s="24">
        <v>15</v>
      </c>
      <c r="B345" s="25" t="s">
        <v>5323</v>
      </c>
      <c r="C345" s="176">
        <v>2</v>
      </c>
      <c r="D345" s="25" t="s">
        <v>5363</v>
      </c>
      <c r="E345" s="35">
        <v>1</v>
      </c>
      <c r="F345" s="36" t="s">
        <v>5364</v>
      </c>
      <c r="G345" s="35"/>
      <c r="H345" s="36"/>
      <c r="I345" s="35"/>
      <c r="J345" s="35"/>
      <c r="K345" s="32">
        <f>IF(C345="",SUMIFS($K346:$K$868,$A346:$A$868,A345,$E346:$E$868,""),IF(E345="",SUMIFS($K346:$K$868,$A346:$A$868,A345,$C346:$C$868,C345,$G346:$G$868,""),IF(G345="",SUMIFS($K346:$K$868,$A346:$A$868,A345,$C346:$C$868,C345,$E346:$E$868,E345),0)))</f>
        <v>97023</v>
      </c>
      <c r="L345" s="32">
        <f>IF(C345="",SUMIFS($L346:$L$868,$A346:$A$868,A345,$E346:$E$868,""),IF(E345="",SUMIFS($L346:$L$868,$A346:$A$868,A345,$C346:$C$868,C345,$G346:$G$868,""),IF(G345="",SUMIFS($L346:$L$868,$A346:$A$868,A345,$C346:$C$868,C345,$E346:$E$868,E345),0)))</f>
        <v>20678</v>
      </c>
      <c r="M345" s="32">
        <f t="shared" si="99"/>
        <v>76345</v>
      </c>
      <c r="N345" s="37"/>
      <c r="O345" s="38"/>
      <c r="P345" s="39"/>
      <c r="Q345" s="32">
        <f>IF(C345="",SUMIFS($Q$3:$Q$868,$A$3:$A$868,A345,$C$3:$C$868,"&gt;0",$E$3:$E$868,""),IF(E345="",SUMIFS($Q$3:$Q$868,$A$3:$A$868,A345,$C$3:$C$868,C345,$E$3:$E$868,"&gt;0",$G$3:$G$868,""),IF(G345="",SUMIFS($Q$3:$Q$868,$A$3:$A$868,A345,$C$3:$C$868,C345,$E$3:$E$868,E345,$G$3:$G$868,"&gt;0"))))</f>
        <v>97023</v>
      </c>
      <c r="R345" s="32" t="s">
        <v>254</v>
      </c>
    </row>
    <row r="346" spans="1:18" s="175" customFormat="1" ht="18" customHeight="1" x14ac:dyDescent="0.15">
      <c r="A346" s="177">
        <v>15</v>
      </c>
      <c r="B346" s="43" t="s">
        <v>5323</v>
      </c>
      <c r="C346" s="44">
        <v>2</v>
      </c>
      <c r="D346" s="43" t="s">
        <v>5363</v>
      </c>
      <c r="E346" s="44">
        <v>1</v>
      </c>
      <c r="F346" s="43" t="s">
        <v>5364</v>
      </c>
      <c r="G346" s="45">
        <v>11</v>
      </c>
      <c r="H346" s="49" t="s">
        <v>5365</v>
      </c>
      <c r="I346" s="45"/>
      <c r="J346" s="45"/>
      <c r="K346" s="41"/>
      <c r="L346" s="41"/>
      <c r="M346" s="41"/>
      <c r="N346" s="45"/>
      <c r="O346" s="41"/>
      <c r="P346" s="46"/>
      <c r="Q346" s="41"/>
      <c r="R346" s="178" t="s">
        <v>254</v>
      </c>
    </row>
    <row r="347" spans="1:18" s="175" customFormat="1" ht="18" customHeight="1" x14ac:dyDescent="0.15">
      <c r="A347" s="177">
        <v>15</v>
      </c>
      <c r="B347" s="43" t="s">
        <v>5323</v>
      </c>
      <c r="C347" s="44">
        <v>2</v>
      </c>
      <c r="D347" s="43" t="s">
        <v>5363</v>
      </c>
      <c r="E347" s="44">
        <v>1</v>
      </c>
      <c r="F347" s="43" t="s">
        <v>5364</v>
      </c>
      <c r="G347" s="44">
        <v>11</v>
      </c>
      <c r="H347" s="43" t="s">
        <v>5365</v>
      </c>
      <c r="I347" s="45">
        <v>1</v>
      </c>
      <c r="J347" s="45" t="s">
        <v>5366</v>
      </c>
      <c r="K347" s="41">
        <v>2096</v>
      </c>
      <c r="L347" s="41">
        <v>720</v>
      </c>
      <c r="M347" s="41">
        <f t="shared" ref="M347" si="100">K347-L347</f>
        <v>1376</v>
      </c>
      <c r="N347" s="45" t="s">
        <v>5367</v>
      </c>
      <c r="O347" s="41">
        <v>2096000</v>
      </c>
      <c r="P347" s="46" t="s">
        <v>407</v>
      </c>
      <c r="Q347" s="41">
        <v>2096</v>
      </c>
      <c r="R347" s="46" t="s">
        <v>254</v>
      </c>
    </row>
    <row r="348" spans="1:18" s="175" customFormat="1" ht="18" customHeight="1" x14ac:dyDescent="0.15">
      <c r="A348" s="177">
        <v>15</v>
      </c>
      <c r="B348" s="43" t="s">
        <v>5323</v>
      </c>
      <c r="C348" s="44">
        <v>2</v>
      </c>
      <c r="D348" s="43" t="s">
        <v>5363</v>
      </c>
      <c r="E348" s="44">
        <v>1</v>
      </c>
      <c r="F348" s="43" t="s">
        <v>5364</v>
      </c>
      <c r="G348" s="44">
        <v>11</v>
      </c>
      <c r="H348" s="43" t="s">
        <v>5365</v>
      </c>
      <c r="I348" s="44">
        <v>1</v>
      </c>
      <c r="J348" s="44" t="s">
        <v>5366</v>
      </c>
      <c r="K348" s="41"/>
      <c r="L348" s="41"/>
      <c r="M348" s="41"/>
      <c r="N348" s="45" t="s">
        <v>5368</v>
      </c>
      <c r="O348" s="41"/>
      <c r="P348" s="46"/>
      <c r="Q348" s="41"/>
      <c r="R348" s="46" t="s">
        <v>254</v>
      </c>
    </row>
    <row r="349" spans="1:18" s="175" customFormat="1" ht="18" customHeight="1" x14ac:dyDescent="0.15">
      <c r="A349" s="177">
        <v>15</v>
      </c>
      <c r="B349" s="43" t="s">
        <v>5323</v>
      </c>
      <c r="C349" s="44">
        <v>2</v>
      </c>
      <c r="D349" s="43" t="s">
        <v>5363</v>
      </c>
      <c r="E349" s="44">
        <v>1</v>
      </c>
      <c r="F349" s="43" t="s">
        <v>5364</v>
      </c>
      <c r="G349" s="44">
        <v>11</v>
      </c>
      <c r="H349" s="43" t="s">
        <v>5365</v>
      </c>
      <c r="I349" s="45">
        <v>1</v>
      </c>
      <c r="J349" s="45" t="s">
        <v>5366</v>
      </c>
      <c r="K349" s="41">
        <v>396</v>
      </c>
      <c r="L349" s="41">
        <v>594</v>
      </c>
      <c r="M349" s="41">
        <f t="shared" ref="M349:M350" si="101">K349-L349</f>
        <v>-198</v>
      </c>
      <c r="N349" s="45" t="s">
        <v>5369</v>
      </c>
      <c r="O349" s="41">
        <v>396000</v>
      </c>
      <c r="P349" s="46" t="s">
        <v>538</v>
      </c>
      <c r="Q349" s="41">
        <v>396</v>
      </c>
      <c r="R349" s="46" t="s">
        <v>380</v>
      </c>
    </row>
    <row r="350" spans="1:18" s="175" customFormat="1" ht="18" customHeight="1" x14ac:dyDescent="0.15">
      <c r="A350" s="177">
        <v>15</v>
      </c>
      <c r="B350" s="43" t="s">
        <v>5323</v>
      </c>
      <c r="C350" s="44">
        <v>2</v>
      </c>
      <c r="D350" s="43" t="s">
        <v>5363</v>
      </c>
      <c r="E350" s="44">
        <v>1</v>
      </c>
      <c r="F350" s="43" t="s">
        <v>5364</v>
      </c>
      <c r="G350" s="44">
        <v>11</v>
      </c>
      <c r="H350" s="43" t="s">
        <v>5365</v>
      </c>
      <c r="I350" s="45">
        <v>2</v>
      </c>
      <c r="J350" s="45" t="s">
        <v>5370</v>
      </c>
      <c r="K350" s="41">
        <v>2500</v>
      </c>
      <c r="L350" s="41">
        <v>1189</v>
      </c>
      <c r="M350" s="41">
        <f t="shared" si="101"/>
        <v>1311</v>
      </c>
      <c r="N350" s="45" t="s">
        <v>5370</v>
      </c>
      <c r="O350" s="41">
        <v>2500000</v>
      </c>
      <c r="P350" s="46" t="s">
        <v>538</v>
      </c>
      <c r="Q350" s="41">
        <v>2500</v>
      </c>
      <c r="R350" s="46" t="s">
        <v>380</v>
      </c>
    </row>
    <row r="351" spans="1:18" s="175" customFormat="1" ht="18" customHeight="1" x14ac:dyDescent="0.15">
      <c r="A351" s="177">
        <v>15</v>
      </c>
      <c r="B351" s="43" t="s">
        <v>5323</v>
      </c>
      <c r="C351" s="44">
        <v>2</v>
      </c>
      <c r="D351" s="43" t="s">
        <v>5363</v>
      </c>
      <c r="E351" s="44">
        <v>1</v>
      </c>
      <c r="F351" s="43" t="s">
        <v>5364</v>
      </c>
      <c r="G351" s="44">
        <v>11</v>
      </c>
      <c r="H351" s="43" t="s">
        <v>5365</v>
      </c>
      <c r="I351" s="44">
        <v>2</v>
      </c>
      <c r="J351" s="44" t="s">
        <v>5370</v>
      </c>
      <c r="K351" s="41"/>
      <c r="L351" s="41"/>
      <c r="M351" s="41"/>
      <c r="N351" s="45" t="s">
        <v>5371</v>
      </c>
      <c r="O351" s="41"/>
      <c r="P351" s="46"/>
      <c r="Q351" s="41"/>
      <c r="R351" s="46" t="s">
        <v>380</v>
      </c>
    </row>
    <row r="352" spans="1:18" s="175" customFormat="1" ht="18" customHeight="1" x14ac:dyDescent="0.15">
      <c r="A352" s="177">
        <v>15</v>
      </c>
      <c r="B352" s="43" t="s">
        <v>5323</v>
      </c>
      <c r="C352" s="44">
        <v>2</v>
      </c>
      <c r="D352" s="43" t="s">
        <v>5363</v>
      </c>
      <c r="E352" s="44">
        <v>1</v>
      </c>
      <c r="F352" s="43" t="s">
        <v>5364</v>
      </c>
      <c r="G352" s="45">
        <v>15</v>
      </c>
      <c r="H352" s="49" t="s">
        <v>4541</v>
      </c>
      <c r="I352" s="45"/>
      <c r="J352" s="45"/>
      <c r="K352" s="41"/>
      <c r="L352" s="41"/>
      <c r="M352" s="41"/>
      <c r="N352" s="45"/>
      <c r="O352" s="41"/>
      <c r="P352" s="46"/>
      <c r="Q352" s="41"/>
      <c r="R352" s="178" t="s">
        <v>254</v>
      </c>
    </row>
    <row r="353" spans="1:18" s="175" customFormat="1" ht="18" customHeight="1" x14ac:dyDescent="0.15">
      <c r="A353" s="177">
        <v>15</v>
      </c>
      <c r="B353" s="43" t="s">
        <v>5323</v>
      </c>
      <c r="C353" s="44">
        <v>2</v>
      </c>
      <c r="D353" s="43" t="s">
        <v>5363</v>
      </c>
      <c r="E353" s="44">
        <v>1</v>
      </c>
      <c r="F353" s="43" t="s">
        <v>5364</v>
      </c>
      <c r="G353" s="44">
        <v>15</v>
      </c>
      <c r="H353" s="43" t="s">
        <v>4541</v>
      </c>
      <c r="I353" s="45">
        <v>1</v>
      </c>
      <c r="J353" s="45" t="s">
        <v>4541</v>
      </c>
      <c r="K353" s="41">
        <v>2500</v>
      </c>
      <c r="L353" s="41">
        <v>18175</v>
      </c>
      <c r="M353" s="41">
        <f t="shared" ref="M353" si="102">K353-L353</f>
        <v>-15675</v>
      </c>
      <c r="N353" s="45" t="s">
        <v>5372</v>
      </c>
      <c r="O353" s="41">
        <v>2500000</v>
      </c>
      <c r="P353" s="46" t="s">
        <v>252</v>
      </c>
      <c r="Q353" s="41">
        <v>2500</v>
      </c>
      <c r="R353" s="46" t="s">
        <v>254</v>
      </c>
    </row>
    <row r="354" spans="1:18" s="175" customFormat="1" ht="18" customHeight="1" x14ac:dyDescent="0.15">
      <c r="A354" s="177">
        <v>15</v>
      </c>
      <c r="B354" s="43" t="s">
        <v>5323</v>
      </c>
      <c r="C354" s="44">
        <v>2</v>
      </c>
      <c r="D354" s="43" t="s">
        <v>5363</v>
      </c>
      <c r="E354" s="44">
        <v>1</v>
      </c>
      <c r="F354" s="43" t="s">
        <v>5364</v>
      </c>
      <c r="G354" s="45">
        <v>16</v>
      </c>
      <c r="H354" s="857" t="s">
        <v>7520</v>
      </c>
      <c r="I354" s="45"/>
      <c r="J354" s="45"/>
      <c r="K354" s="41"/>
      <c r="L354" s="41"/>
      <c r="M354" s="41"/>
      <c r="N354" s="45"/>
      <c r="O354" s="41"/>
      <c r="P354" s="46"/>
      <c r="Q354" s="41"/>
      <c r="R354" s="178" t="s">
        <v>90</v>
      </c>
    </row>
    <row r="355" spans="1:18" s="175" customFormat="1" ht="18" customHeight="1" x14ac:dyDescent="0.15">
      <c r="A355" s="177">
        <v>15</v>
      </c>
      <c r="B355" s="43" t="s">
        <v>5323</v>
      </c>
      <c r="C355" s="44">
        <v>2</v>
      </c>
      <c r="D355" s="43" t="s">
        <v>5363</v>
      </c>
      <c r="E355" s="44">
        <v>1</v>
      </c>
      <c r="F355" s="43" t="s">
        <v>5364</v>
      </c>
      <c r="G355" s="44">
        <v>16</v>
      </c>
      <c r="H355" s="43" t="s">
        <v>5373</v>
      </c>
      <c r="I355" s="45">
        <v>1</v>
      </c>
      <c r="J355" s="45" t="s">
        <v>5374</v>
      </c>
      <c r="K355" s="41">
        <v>89531</v>
      </c>
      <c r="L355" s="41">
        <v>0</v>
      </c>
      <c r="M355" s="41">
        <f t="shared" ref="M355" si="103">K355-L355</f>
        <v>89531</v>
      </c>
      <c r="N355" s="45" t="s">
        <v>7534</v>
      </c>
      <c r="O355" s="41"/>
      <c r="P355" s="46" t="s">
        <v>6</v>
      </c>
      <c r="Q355" s="41">
        <v>1718</v>
      </c>
      <c r="R355" s="46" t="s">
        <v>90</v>
      </c>
    </row>
    <row r="356" spans="1:18" s="175" customFormat="1" ht="18" customHeight="1" x14ac:dyDescent="0.15">
      <c r="A356" s="177">
        <v>15</v>
      </c>
      <c r="B356" s="43" t="s">
        <v>5323</v>
      </c>
      <c r="C356" s="44">
        <v>2</v>
      </c>
      <c r="D356" s="43" t="s">
        <v>5363</v>
      </c>
      <c r="E356" s="44">
        <v>1</v>
      </c>
      <c r="F356" s="43" t="s">
        <v>5364</v>
      </c>
      <c r="G356" s="44">
        <v>16</v>
      </c>
      <c r="H356" s="43" t="s">
        <v>5373</v>
      </c>
      <c r="I356" s="44">
        <v>1</v>
      </c>
      <c r="J356" s="182" t="s">
        <v>5375</v>
      </c>
      <c r="K356" s="41"/>
      <c r="L356" s="41"/>
      <c r="M356" s="41"/>
      <c r="N356" s="45" t="s">
        <v>5376</v>
      </c>
      <c r="O356" s="41">
        <v>89531000</v>
      </c>
      <c r="P356" s="46" t="s">
        <v>407</v>
      </c>
      <c r="Q356" s="41">
        <v>409</v>
      </c>
      <c r="R356" s="46" t="s">
        <v>90</v>
      </c>
    </row>
    <row r="357" spans="1:18" s="175" customFormat="1" ht="18" customHeight="1" x14ac:dyDescent="0.15">
      <c r="A357" s="177">
        <v>15</v>
      </c>
      <c r="B357" s="43" t="s">
        <v>5323</v>
      </c>
      <c r="C357" s="44">
        <v>2</v>
      </c>
      <c r="D357" s="43" t="s">
        <v>5363</v>
      </c>
      <c r="E357" s="44">
        <v>1</v>
      </c>
      <c r="F357" s="43" t="s">
        <v>5364</v>
      </c>
      <c r="G357" s="44">
        <v>16</v>
      </c>
      <c r="H357" s="43" t="s">
        <v>5373</v>
      </c>
      <c r="I357" s="44">
        <v>1</v>
      </c>
      <c r="J357" s="44" t="s">
        <v>5373</v>
      </c>
      <c r="K357" s="41"/>
      <c r="L357" s="41"/>
      <c r="M357" s="41"/>
      <c r="N357" s="45"/>
      <c r="O357" s="41"/>
      <c r="P357" s="46" t="s">
        <v>1003</v>
      </c>
      <c r="Q357" s="41">
        <v>3318</v>
      </c>
      <c r="R357" s="46" t="s">
        <v>90</v>
      </c>
    </row>
    <row r="358" spans="1:18" s="175" customFormat="1" ht="18" customHeight="1" x14ac:dyDescent="0.15">
      <c r="A358" s="177">
        <v>15</v>
      </c>
      <c r="B358" s="43" t="s">
        <v>5323</v>
      </c>
      <c r="C358" s="44">
        <v>2</v>
      </c>
      <c r="D358" s="43" t="s">
        <v>5363</v>
      </c>
      <c r="E358" s="44">
        <v>1</v>
      </c>
      <c r="F358" s="43" t="s">
        <v>5364</v>
      </c>
      <c r="G358" s="44">
        <v>16</v>
      </c>
      <c r="H358" s="43" t="s">
        <v>5373</v>
      </c>
      <c r="I358" s="44">
        <v>1</v>
      </c>
      <c r="J358" s="44" t="s">
        <v>5373</v>
      </c>
      <c r="K358" s="41"/>
      <c r="L358" s="41"/>
      <c r="M358" s="41"/>
      <c r="N358" s="45"/>
      <c r="O358" s="41"/>
      <c r="P358" s="46" t="s">
        <v>1238</v>
      </c>
      <c r="Q358" s="41">
        <v>18960</v>
      </c>
      <c r="R358" s="46" t="s">
        <v>90</v>
      </c>
    </row>
    <row r="359" spans="1:18" s="175" customFormat="1" ht="18" customHeight="1" x14ac:dyDescent="0.15">
      <c r="A359" s="177">
        <v>15</v>
      </c>
      <c r="B359" s="43" t="s">
        <v>5323</v>
      </c>
      <c r="C359" s="44">
        <v>2</v>
      </c>
      <c r="D359" s="43" t="s">
        <v>5363</v>
      </c>
      <c r="E359" s="44">
        <v>1</v>
      </c>
      <c r="F359" s="43" t="s">
        <v>5364</v>
      </c>
      <c r="G359" s="44">
        <v>16</v>
      </c>
      <c r="H359" s="43" t="s">
        <v>5373</v>
      </c>
      <c r="I359" s="44">
        <v>1</v>
      </c>
      <c r="J359" s="44" t="s">
        <v>5373</v>
      </c>
      <c r="K359" s="41"/>
      <c r="L359" s="41"/>
      <c r="M359" s="41"/>
      <c r="N359" s="45"/>
      <c r="O359" s="41"/>
      <c r="P359" s="46" t="s">
        <v>1257</v>
      </c>
      <c r="Q359" s="41">
        <v>13606</v>
      </c>
      <c r="R359" s="46" t="s">
        <v>90</v>
      </c>
    </row>
    <row r="360" spans="1:18" s="175" customFormat="1" ht="18" customHeight="1" x14ac:dyDescent="0.15">
      <c r="A360" s="177">
        <v>15</v>
      </c>
      <c r="B360" s="43" t="s">
        <v>5323</v>
      </c>
      <c r="C360" s="44">
        <v>2</v>
      </c>
      <c r="D360" s="43" t="s">
        <v>5363</v>
      </c>
      <c r="E360" s="44">
        <v>1</v>
      </c>
      <c r="F360" s="43" t="s">
        <v>5364</v>
      </c>
      <c r="G360" s="44">
        <v>16</v>
      </c>
      <c r="H360" s="43" t="s">
        <v>5373</v>
      </c>
      <c r="I360" s="44">
        <v>1</v>
      </c>
      <c r="J360" s="44" t="s">
        <v>5373</v>
      </c>
      <c r="K360" s="41"/>
      <c r="L360" s="41"/>
      <c r="M360" s="41"/>
      <c r="N360" s="45"/>
      <c r="O360" s="41"/>
      <c r="P360" s="46" t="s">
        <v>1302</v>
      </c>
      <c r="Q360" s="41">
        <v>945</v>
      </c>
      <c r="R360" s="46" t="s">
        <v>90</v>
      </c>
    </row>
    <row r="361" spans="1:18" s="175" customFormat="1" ht="18" customHeight="1" x14ac:dyDescent="0.15">
      <c r="A361" s="177">
        <v>15</v>
      </c>
      <c r="B361" s="43" t="s">
        <v>5323</v>
      </c>
      <c r="C361" s="44">
        <v>2</v>
      </c>
      <c r="D361" s="43" t="s">
        <v>5363</v>
      </c>
      <c r="E361" s="44">
        <v>1</v>
      </c>
      <c r="F361" s="43" t="s">
        <v>5364</v>
      </c>
      <c r="G361" s="44">
        <v>16</v>
      </c>
      <c r="H361" s="43" t="s">
        <v>5373</v>
      </c>
      <c r="I361" s="44">
        <v>1</v>
      </c>
      <c r="J361" s="44" t="s">
        <v>5373</v>
      </c>
      <c r="K361" s="41"/>
      <c r="L361" s="41"/>
      <c r="M361" s="41"/>
      <c r="N361" s="45"/>
      <c r="O361" s="41"/>
      <c r="P361" s="46" t="s">
        <v>5377</v>
      </c>
      <c r="Q361" s="41">
        <v>40315</v>
      </c>
      <c r="R361" s="46" t="s">
        <v>90</v>
      </c>
    </row>
    <row r="362" spans="1:18" s="175" customFormat="1" ht="18" customHeight="1" x14ac:dyDescent="0.15">
      <c r="A362" s="177">
        <v>15</v>
      </c>
      <c r="B362" s="43" t="s">
        <v>5323</v>
      </c>
      <c r="C362" s="44">
        <v>2</v>
      </c>
      <c r="D362" s="43" t="s">
        <v>5363</v>
      </c>
      <c r="E362" s="44">
        <v>1</v>
      </c>
      <c r="F362" s="43" t="s">
        <v>5364</v>
      </c>
      <c r="G362" s="44">
        <v>16</v>
      </c>
      <c r="H362" s="43" t="s">
        <v>5373</v>
      </c>
      <c r="I362" s="44">
        <v>1</v>
      </c>
      <c r="J362" s="44" t="s">
        <v>5373</v>
      </c>
      <c r="K362" s="41"/>
      <c r="L362" s="41"/>
      <c r="M362" s="41"/>
      <c r="N362" s="45"/>
      <c r="O362" s="41"/>
      <c r="P362" s="46" t="s">
        <v>5378</v>
      </c>
      <c r="Q362" s="41"/>
      <c r="R362" s="46" t="s">
        <v>90</v>
      </c>
    </row>
    <row r="363" spans="1:18" s="175" customFormat="1" ht="18" customHeight="1" x14ac:dyDescent="0.15">
      <c r="A363" s="177">
        <v>15</v>
      </c>
      <c r="B363" s="43" t="s">
        <v>5323</v>
      </c>
      <c r="C363" s="44">
        <v>2</v>
      </c>
      <c r="D363" s="43" t="s">
        <v>5363</v>
      </c>
      <c r="E363" s="44">
        <v>1</v>
      </c>
      <c r="F363" s="43" t="s">
        <v>5364</v>
      </c>
      <c r="G363" s="44">
        <v>16</v>
      </c>
      <c r="H363" s="43" t="s">
        <v>5373</v>
      </c>
      <c r="I363" s="44">
        <v>1</v>
      </c>
      <c r="J363" s="44" t="s">
        <v>5373</v>
      </c>
      <c r="K363" s="41"/>
      <c r="L363" s="41"/>
      <c r="M363" s="41"/>
      <c r="N363" s="45"/>
      <c r="O363" s="41"/>
      <c r="P363" s="46" t="s">
        <v>1606</v>
      </c>
      <c r="Q363" s="41">
        <v>5260</v>
      </c>
      <c r="R363" s="46" t="s">
        <v>90</v>
      </c>
    </row>
    <row r="364" spans="1:18" s="175" customFormat="1" ht="18" customHeight="1" x14ac:dyDescent="0.15">
      <c r="A364" s="177">
        <v>15</v>
      </c>
      <c r="B364" s="43" t="s">
        <v>5323</v>
      </c>
      <c r="C364" s="44">
        <v>2</v>
      </c>
      <c r="D364" s="43" t="s">
        <v>5363</v>
      </c>
      <c r="E364" s="44">
        <v>1</v>
      </c>
      <c r="F364" s="43" t="s">
        <v>5364</v>
      </c>
      <c r="G364" s="44">
        <v>16</v>
      </c>
      <c r="H364" s="43" t="s">
        <v>5373</v>
      </c>
      <c r="I364" s="44">
        <v>1</v>
      </c>
      <c r="J364" s="44" t="s">
        <v>5373</v>
      </c>
      <c r="K364" s="41"/>
      <c r="L364" s="41"/>
      <c r="M364" s="41"/>
      <c r="N364" s="45"/>
      <c r="O364" s="41"/>
      <c r="P364" s="46" t="s">
        <v>1606</v>
      </c>
      <c r="Q364" s="41">
        <v>4031</v>
      </c>
      <c r="R364" s="46" t="s">
        <v>90</v>
      </c>
    </row>
    <row r="365" spans="1:18" s="175" customFormat="1" ht="18" customHeight="1" x14ac:dyDescent="0.15">
      <c r="A365" s="177">
        <v>15</v>
      </c>
      <c r="B365" s="43" t="s">
        <v>5323</v>
      </c>
      <c r="C365" s="44">
        <v>2</v>
      </c>
      <c r="D365" s="43" t="s">
        <v>5363</v>
      </c>
      <c r="E365" s="44">
        <v>1</v>
      </c>
      <c r="F365" s="43" t="s">
        <v>5364</v>
      </c>
      <c r="G365" s="44">
        <v>16</v>
      </c>
      <c r="H365" s="43" t="s">
        <v>5373</v>
      </c>
      <c r="I365" s="44">
        <v>1</v>
      </c>
      <c r="J365" s="44" t="s">
        <v>5373</v>
      </c>
      <c r="K365" s="41"/>
      <c r="L365" s="41"/>
      <c r="M365" s="41"/>
      <c r="N365" s="45"/>
      <c r="O365" s="41"/>
      <c r="P365" s="46" t="s">
        <v>2109</v>
      </c>
      <c r="Q365" s="41">
        <v>969</v>
      </c>
      <c r="R365" s="46" t="s">
        <v>90</v>
      </c>
    </row>
    <row r="366" spans="1:18" s="175" customFormat="1" ht="18" customHeight="1" x14ac:dyDescent="0.15">
      <c r="A366" s="24">
        <v>15</v>
      </c>
      <c r="B366" s="25" t="s">
        <v>5323</v>
      </c>
      <c r="C366" s="176">
        <v>2</v>
      </c>
      <c r="D366" s="25" t="s">
        <v>5363</v>
      </c>
      <c r="E366" s="35">
        <v>2</v>
      </c>
      <c r="F366" s="36" t="s">
        <v>5379</v>
      </c>
      <c r="G366" s="35"/>
      <c r="H366" s="36"/>
      <c r="I366" s="35"/>
      <c r="J366" s="35"/>
      <c r="K366" s="32">
        <f>IF(C366="",SUMIFS($K367:$K$868,$A367:$A$868,A366,$E367:$E$868,""),IF(E366="",SUMIFS($K367:$K$868,$A367:$A$868,A366,$C367:$C$868,C366,$G367:$G$868,""),IF(G366="",SUMIFS($K367:$K$868,$A367:$A$868,A366,$C367:$C$868,C366,$E367:$E$868,E366),0)))</f>
        <v>2150</v>
      </c>
      <c r="L366" s="32">
        <f>IF(C366="",SUMIFS($L367:$L$868,$A367:$A$868,A366,$E367:$E$868,""),IF(E366="",SUMIFS($L367:$L$868,$A367:$A$868,A366,$C367:$C$868,C366,$G367:$G$868,""),IF(G366="",SUMIFS($L367:$L$868,$A367:$A$868,A366,$C367:$C$868,C366,$E367:$E$868,E366),0)))</f>
        <v>1600</v>
      </c>
      <c r="M366" s="32">
        <f t="shared" ref="M366" si="104">K366-L366</f>
        <v>550</v>
      </c>
      <c r="N366" s="37"/>
      <c r="O366" s="38"/>
      <c r="P366" s="39"/>
      <c r="Q366" s="32">
        <f>IF(C366="",SUMIFS($Q$3:$Q$868,$A$3:$A$868,A366,$C$3:$C$868,"&gt;0",$E$3:$E$868,""),IF(E366="",SUMIFS($Q$3:$Q$868,$A$3:$A$868,A366,$C$3:$C$868,C366,$E$3:$E$868,"&gt;0",$G$3:$G$868,""),IF(G366="",SUMIFS($Q$3:$Q$868,$A$3:$A$868,A366,$C$3:$C$868,C366,$E$3:$E$868,E366,$G$3:$G$868,"&gt;0"))))</f>
        <v>2150</v>
      </c>
      <c r="R366" s="32" t="s">
        <v>663</v>
      </c>
    </row>
    <row r="367" spans="1:18" s="175" customFormat="1" ht="18" customHeight="1" x14ac:dyDescent="0.15">
      <c r="A367" s="177">
        <v>15</v>
      </c>
      <c r="B367" s="43" t="s">
        <v>5323</v>
      </c>
      <c r="C367" s="44">
        <v>2</v>
      </c>
      <c r="D367" s="43" t="s">
        <v>5363</v>
      </c>
      <c r="E367" s="44">
        <v>2</v>
      </c>
      <c r="F367" s="43" t="s">
        <v>5379</v>
      </c>
      <c r="G367" s="45">
        <v>1</v>
      </c>
      <c r="H367" s="49" t="s">
        <v>5380</v>
      </c>
      <c r="I367" s="45"/>
      <c r="J367" s="45"/>
      <c r="K367" s="41"/>
      <c r="L367" s="41"/>
      <c r="M367" s="41"/>
      <c r="N367" s="45"/>
      <c r="O367" s="41"/>
      <c r="P367" s="46"/>
      <c r="Q367" s="41"/>
      <c r="R367" s="178" t="s">
        <v>663</v>
      </c>
    </row>
    <row r="368" spans="1:18" s="175" customFormat="1" ht="18" customHeight="1" x14ac:dyDescent="0.15">
      <c r="A368" s="177">
        <v>15</v>
      </c>
      <c r="B368" s="43" t="s">
        <v>5323</v>
      </c>
      <c r="C368" s="44">
        <v>2</v>
      </c>
      <c r="D368" s="43" t="s">
        <v>5363</v>
      </c>
      <c r="E368" s="44">
        <v>2</v>
      </c>
      <c r="F368" s="43" t="s">
        <v>5379</v>
      </c>
      <c r="G368" s="44">
        <v>1</v>
      </c>
      <c r="H368" s="43" t="s">
        <v>5380</v>
      </c>
      <c r="I368" s="45">
        <v>44</v>
      </c>
      <c r="J368" s="45" t="s">
        <v>5381</v>
      </c>
      <c r="K368" s="41">
        <v>2150</v>
      </c>
      <c r="L368" s="41">
        <v>1600</v>
      </c>
      <c r="M368" s="41">
        <f t="shared" ref="M368" si="105">K368-L368</f>
        <v>550</v>
      </c>
      <c r="N368" s="45" t="s">
        <v>5382</v>
      </c>
      <c r="O368" s="41">
        <v>1850000</v>
      </c>
      <c r="P368" s="46" t="s">
        <v>745</v>
      </c>
      <c r="Q368" s="41">
        <v>1850</v>
      </c>
      <c r="R368" s="46" t="s">
        <v>663</v>
      </c>
    </row>
    <row r="369" spans="1:18" s="175" customFormat="1" ht="18" customHeight="1" x14ac:dyDescent="0.15">
      <c r="A369" s="177">
        <v>15</v>
      </c>
      <c r="B369" s="43" t="s">
        <v>5323</v>
      </c>
      <c r="C369" s="44">
        <v>2</v>
      </c>
      <c r="D369" s="43" t="s">
        <v>5363</v>
      </c>
      <c r="E369" s="44">
        <v>2</v>
      </c>
      <c r="F369" s="43" t="s">
        <v>5379</v>
      </c>
      <c r="G369" s="44">
        <v>1</v>
      </c>
      <c r="H369" s="43" t="s">
        <v>5380</v>
      </c>
      <c r="I369" s="44">
        <v>44</v>
      </c>
      <c r="J369" s="44" t="s">
        <v>5381</v>
      </c>
      <c r="K369" s="41"/>
      <c r="L369" s="41"/>
      <c r="M369" s="41"/>
      <c r="N369" s="45" t="s">
        <v>5383</v>
      </c>
      <c r="O369" s="41">
        <v>300000</v>
      </c>
      <c r="P369" s="46" t="s">
        <v>877</v>
      </c>
      <c r="Q369" s="41">
        <v>300</v>
      </c>
      <c r="R369" s="46" t="s">
        <v>663</v>
      </c>
    </row>
    <row r="370" spans="1:18" s="175" customFormat="1" ht="18" customHeight="1" x14ac:dyDescent="0.15">
      <c r="A370" s="24">
        <v>15</v>
      </c>
      <c r="B370" s="25" t="s">
        <v>5323</v>
      </c>
      <c r="C370" s="176">
        <v>2</v>
      </c>
      <c r="D370" s="25" t="s">
        <v>5363</v>
      </c>
      <c r="E370" s="35">
        <v>3</v>
      </c>
      <c r="F370" s="36" t="s">
        <v>5384</v>
      </c>
      <c r="G370" s="35"/>
      <c r="H370" s="36"/>
      <c r="I370" s="35"/>
      <c r="J370" s="35"/>
      <c r="K370" s="32">
        <f>IF(C370="",SUMIFS($K371:$K$868,$A371:$A$868,A370,$E371:$E$868,""),IF(E370="",SUMIFS($K371:$K$868,$A371:$A$868,A370,$C371:$C$868,C370,$G371:$G$868,""),IF(G370="",SUMIFS($K371:$K$868,$A371:$A$868,A370,$C371:$C$868,C370,$E371:$E$868,E370),0)))</f>
        <v>4212</v>
      </c>
      <c r="L370" s="32">
        <f>IF(C370="",SUMIFS($L371:$L$868,$A371:$A$868,A370,$E371:$E$868,""),IF(E370="",SUMIFS($L371:$L$868,$A371:$A$868,A370,$C371:$C$868,C370,$G371:$G$868,""),IF(G370="",SUMIFS($L371:$L$868,$A371:$A$868,A370,$C371:$C$868,C370,$E371:$E$868,E370),0)))</f>
        <v>3612</v>
      </c>
      <c r="M370" s="32">
        <f t="shared" ref="M370" si="106">K370-L370</f>
        <v>600</v>
      </c>
      <c r="N370" s="37"/>
      <c r="O370" s="38"/>
      <c r="P370" s="39"/>
      <c r="Q370" s="32">
        <f>IF(C370="",SUMIFS($Q$3:$Q$868,$A$3:$A$868,A370,$C$3:$C$868,"&gt;0",$E$3:$E$868,""),IF(E370="",SUMIFS($Q$3:$Q$868,$A$3:$A$868,A370,$C$3:$C$868,C370,$E$3:$E$868,"&gt;0",$G$3:$G$868,""),IF(G370="",SUMIFS($Q$3:$Q$868,$A$3:$A$868,A370,$C$3:$C$868,C370,$E$3:$E$868,E370,$G$3:$G$868,"&gt;0"))))</f>
        <v>4212</v>
      </c>
      <c r="R370" s="32" t="s">
        <v>380</v>
      </c>
    </row>
    <row r="371" spans="1:18" s="175" customFormat="1" ht="18" customHeight="1" x14ac:dyDescent="0.15">
      <c r="A371" s="177">
        <v>15</v>
      </c>
      <c r="B371" s="43" t="s">
        <v>5323</v>
      </c>
      <c r="C371" s="44">
        <v>2</v>
      </c>
      <c r="D371" s="43" t="s">
        <v>5363</v>
      </c>
      <c r="E371" s="44">
        <v>3</v>
      </c>
      <c r="F371" s="43" t="s">
        <v>5384</v>
      </c>
      <c r="G371" s="45">
        <v>1</v>
      </c>
      <c r="H371" s="49" t="s">
        <v>5385</v>
      </c>
      <c r="I371" s="45"/>
      <c r="J371" s="45"/>
      <c r="K371" s="41"/>
      <c r="L371" s="41"/>
      <c r="M371" s="41"/>
      <c r="N371" s="45"/>
      <c r="O371" s="41"/>
      <c r="P371" s="46"/>
      <c r="Q371" s="41"/>
      <c r="R371" s="178" t="s">
        <v>380</v>
      </c>
    </row>
    <row r="372" spans="1:18" s="175" customFormat="1" ht="18" customHeight="1" x14ac:dyDescent="0.15">
      <c r="A372" s="177">
        <v>15</v>
      </c>
      <c r="B372" s="43" t="s">
        <v>5323</v>
      </c>
      <c r="C372" s="44">
        <v>2</v>
      </c>
      <c r="D372" s="43" t="s">
        <v>5363</v>
      </c>
      <c r="E372" s="44">
        <v>3</v>
      </c>
      <c r="F372" s="43" t="s">
        <v>5384</v>
      </c>
      <c r="G372" s="44">
        <v>1</v>
      </c>
      <c r="H372" s="43" t="s">
        <v>5385</v>
      </c>
      <c r="I372" s="45">
        <v>1</v>
      </c>
      <c r="J372" s="45" t="s">
        <v>5386</v>
      </c>
      <c r="K372" s="41">
        <v>1352</v>
      </c>
      <c r="L372" s="41">
        <v>1352</v>
      </c>
      <c r="M372" s="41">
        <f t="shared" ref="M372" si="107">K372-L372</f>
        <v>0</v>
      </c>
      <c r="N372" s="45" t="s">
        <v>5387</v>
      </c>
      <c r="O372" s="41">
        <v>1352000</v>
      </c>
      <c r="P372" s="46" t="s">
        <v>951</v>
      </c>
      <c r="Q372" s="41">
        <v>1352</v>
      </c>
      <c r="R372" s="46" t="s">
        <v>380</v>
      </c>
    </row>
    <row r="373" spans="1:18" s="175" customFormat="1" ht="18" customHeight="1" x14ac:dyDescent="0.15">
      <c r="A373" s="177">
        <v>15</v>
      </c>
      <c r="B373" s="43" t="s">
        <v>5323</v>
      </c>
      <c r="C373" s="44">
        <v>2</v>
      </c>
      <c r="D373" s="43" t="s">
        <v>5363</v>
      </c>
      <c r="E373" s="44">
        <v>3</v>
      </c>
      <c r="F373" s="43" t="s">
        <v>5384</v>
      </c>
      <c r="G373" s="44">
        <v>1</v>
      </c>
      <c r="H373" s="43" t="s">
        <v>5385</v>
      </c>
      <c r="I373" s="44">
        <v>1</v>
      </c>
      <c r="J373" s="44" t="s">
        <v>5386</v>
      </c>
      <c r="K373" s="41"/>
      <c r="L373" s="41"/>
      <c r="M373" s="41"/>
      <c r="N373" s="45" t="s">
        <v>5388</v>
      </c>
      <c r="O373" s="41"/>
      <c r="P373" s="46"/>
      <c r="Q373" s="41"/>
      <c r="R373" s="46" t="s">
        <v>380</v>
      </c>
    </row>
    <row r="374" spans="1:18" s="175" customFormat="1" ht="18" customHeight="1" x14ac:dyDescent="0.15">
      <c r="A374" s="177">
        <v>15</v>
      </c>
      <c r="B374" s="43" t="s">
        <v>5323</v>
      </c>
      <c r="C374" s="44">
        <v>2</v>
      </c>
      <c r="D374" s="43" t="s">
        <v>5363</v>
      </c>
      <c r="E374" s="44">
        <v>3</v>
      </c>
      <c r="F374" s="43" t="s">
        <v>5384</v>
      </c>
      <c r="G374" s="44">
        <v>1</v>
      </c>
      <c r="H374" s="43" t="s">
        <v>5385</v>
      </c>
      <c r="I374" s="44">
        <v>1</v>
      </c>
      <c r="J374" s="44" t="s">
        <v>5386</v>
      </c>
      <c r="K374" s="41"/>
      <c r="L374" s="41"/>
      <c r="M374" s="41"/>
      <c r="N374" s="45" t="s">
        <v>5389</v>
      </c>
      <c r="O374" s="41"/>
      <c r="P374" s="46"/>
      <c r="Q374" s="41"/>
      <c r="R374" s="46" t="s">
        <v>380</v>
      </c>
    </row>
    <row r="375" spans="1:18" s="175" customFormat="1" ht="18" customHeight="1" x14ac:dyDescent="0.15">
      <c r="A375" s="177">
        <v>15</v>
      </c>
      <c r="B375" s="43" t="s">
        <v>5323</v>
      </c>
      <c r="C375" s="44">
        <v>2</v>
      </c>
      <c r="D375" s="43" t="s">
        <v>5363</v>
      </c>
      <c r="E375" s="44">
        <v>3</v>
      </c>
      <c r="F375" s="43" t="s">
        <v>5384</v>
      </c>
      <c r="G375" s="45">
        <v>6</v>
      </c>
      <c r="H375" s="49" t="s">
        <v>5390</v>
      </c>
      <c r="I375" s="45"/>
      <c r="J375" s="45"/>
      <c r="K375" s="41"/>
      <c r="L375" s="41"/>
      <c r="M375" s="41"/>
      <c r="N375" s="45"/>
      <c r="O375" s="41"/>
      <c r="P375" s="46"/>
      <c r="Q375" s="41"/>
      <c r="R375" s="178" t="s">
        <v>663</v>
      </c>
    </row>
    <row r="376" spans="1:18" s="175" customFormat="1" ht="18" customHeight="1" x14ac:dyDescent="0.15">
      <c r="A376" s="177">
        <v>15</v>
      </c>
      <c r="B376" s="43" t="s">
        <v>5323</v>
      </c>
      <c r="C376" s="44">
        <v>2</v>
      </c>
      <c r="D376" s="43" t="s">
        <v>5363</v>
      </c>
      <c r="E376" s="44">
        <v>3</v>
      </c>
      <c r="F376" s="43" t="s">
        <v>5384</v>
      </c>
      <c r="G376" s="44">
        <v>6</v>
      </c>
      <c r="H376" s="43" t="s">
        <v>5390</v>
      </c>
      <c r="I376" s="45">
        <v>1</v>
      </c>
      <c r="J376" s="45" t="s">
        <v>5391</v>
      </c>
      <c r="K376" s="41">
        <v>308</v>
      </c>
      <c r="L376" s="41">
        <v>595</v>
      </c>
      <c r="M376" s="41">
        <f t="shared" ref="M376" si="108">K376-L376</f>
        <v>-287</v>
      </c>
      <c r="N376" s="45" t="s">
        <v>5392</v>
      </c>
      <c r="O376" s="41">
        <v>308000</v>
      </c>
      <c r="P376" s="46" t="s">
        <v>877</v>
      </c>
      <c r="Q376" s="41">
        <v>308</v>
      </c>
      <c r="R376" s="46" t="s">
        <v>663</v>
      </c>
    </row>
    <row r="377" spans="1:18" s="175" customFormat="1" ht="18" customHeight="1" x14ac:dyDescent="0.15">
      <c r="A377" s="177">
        <v>15</v>
      </c>
      <c r="B377" s="43" t="s">
        <v>5323</v>
      </c>
      <c r="C377" s="44">
        <v>2</v>
      </c>
      <c r="D377" s="43" t="s">
        <v>5363</v>
      </c>
      <c r="E377" s="44">
        <v>3</v>
      </c>
      <c r="F377" s="43" t="s">
        <v>5384</v>
      </c>
      <c r="G377" s="45">
        <v>7</v>
      </c>
      <c r="H377" s="863" t="s">
        <v>5393</v>
      </c>
      <c r="I377" s="45"/>
      <c r="J377" s="45"/>
      <c r="K377" s="41"/>
      <c r="L377" s="41"/>
      <c r="M377" s="41"/>
      <c r="N377" s="45"/>
      <c r="O377" s="41"/>
      <c r="P377" s="46"/>
      <c r="Q377" s="41"/>
      <c r="R377" s="178" t="s">
        <v>663</v>
      </c>
    </row>
    <row r="378" spans="1:18" s="175" customFormat="1" ht="18" customHeight="1" x14ac:dyDescent="0.15">
      <c r="A378" s="177">
        <v>15</v>
      </c>
      <c r="B378" s="43" t="s">
        <v>5323</v>
      </c>
      <c r="C378" s="44">
        <v>2</v>
      </c>
      <c r="D378" s="43" t="s">
        <v>5363</v>
      </c>
      <c r="E378" s="44">
        <v>3</v>
      </c>
      <c r="F378" s="43" t="s">
        <v>5384</v>
      </c>
      <c r="G378" s="44">
        <v>7</v>
      </c>
      <c r="H378" s="43" t="s">
        <v>5393</v>
      </c>
      <c r="I378" s="45">
        <v>1</v>
      </c>
      <c r="J378" s="45" t="s">
        <v>7550</v>
      </c>
      <c r="K378" s="41">
        <v>2552</v>
      </c>
      <c r="L378" s="41">
        <v>1665</v>
      </c>
      <c r="M378" s="41">
        <f t="shared" ref="M378" si="109">K378-L378</f>
        <v>887</v>
      </c>
      <c r="N378" s="45" t="s">
        <v>5394</v>
      </c>
      <c r="O378" s="41"/>
      <c r="P378" s="46"/>
      <c r="Q378" s="41"/>
      <c r="R378" s="46" t="s">
        <v>663</v>
      </c>
    </row>
    <row r="379" spans="1:18" s="175" customFormat="1" ht="18" customHeight="1" x14ac:dyDescent="0.15">
      <c r="A379" s="177">
        <v>15</v>
      </c>
      <c r="B379" s="43" t="s">
        <v>5323</v>
      </c>
      <c r="C379" s="44">
        <v>2</v>
      </c>
      <c r="D379" s="43" t="s">
        <v>5363</v>
      </c>
      <c r="E379" s="44">
        <v>3</v>
      </c>
      <c r="F379" s="43" t="s">
        <v>5384</v>
      </c>
      <c r="G379" s="44">
        <v>7</v>
      </c>
      <c r="H379" s="43" t="s">
        <v>5393</v>
      </c>
      <c r="I379" s="44">
        <v>1</v>
      </c>
      <c r="J379" s="182" t="s">
        <v>7551</v>
      </c>
      <c r="K379" s="41"/>
      <c r="L379" s="41"/>
      <c r="M379" s="41"/>
      <c r="N379" s="45" t="s">
        <v>5395</v>
      </c>
      <c r="O379" s="41">
        <v>2552235</v>
      </c>
      <c r="P379" s="46" t="s">
        <v>849</v>
      </c>
      <c r="Q379" s="41">
        <v>2020</v>
      </c>
      <c r="R379" s="46" t="s">
        <v>663</v>
      </c>
    </row>
    <row r="380" spans="1:18" s="175" customFormat="1" ht="18" customHeight="1" x14ac:dyDescent="0.15">
      <c r="A380" s="177">
        <v>15</v>
      </c>
      <c r="B380" s="43" t="s">
        <v>5323</v>
      </c>
      <c r="C380" s="44">
        <v>2</v>
      </c>
      <c r="D380" s="43" t="s">
        <v>5363</v>
      </c>
      <c r="E380" s="44">
        <v>3</v>
      </c>
      <c r="F380" s="43" t="s">
        <v>5384</v>
      </c>
      <c r="G380" s="44">
        <v>7</v>
      </c>
      <c r="H380" s="43" t="s">
        <v>5393</v>
      </c>
      <c r="I380" s="44">
        <v>1</v>
      </c>
      <c r="J380" s="44" t="s">
        <v>5393</v>
      </c>
      <c r="K380" s="41"/>
      <c r="L380" s="41"/>
      <c r="M380" s="41"/>
      <c r="N380" s="45" t="s">
        <v>5396</v>
      </c>
      <c r="O380" s="41"/>
      <c r="P380" s="46" t="s">
        <v>877</v>
      </c>
      <c r="Q380" s="41">
        <v>532</v>
      </c>
      <c r="R380" s="46" t="s">
        <v>663</v>
      </c>
    </row>
    <row r="381" spans="1:18" s="175" customFormat="1" ht="18" customHeight="1" x14ac:dyDescent="0.15">
      <c r="A381" s="24">
        <v>15</v>
      </c>
      <c r="B381" s="25" t="s">
        <v>5323</v>
      </c>
      <c r="C381" s="176">
        <v>2</v>
      </c>
      <c r="D381" s="25" t="s">
        <v>5363</v>
      </c>
      <c r="E381" s="35">
        <v>4</v>
      </c>
      <c r="F381" s="36" t="s">
        <v>5397</v>
      </c>
      <c r="G381" s="35"/>
      <c r="H381" s="36"/>
      <c r="I381" s="35"/>
      <c r="J381" s="35"/>
      <c r="K381" s="32">
        <f>IF(C381="",SUMIFS($K382:$K$868,$A382:$A$868,A381,$E382:$E$868,""),IF(E381="",SUMIFS($K382:$K$868,$A382:$A$868,A381,$C382:$C$868,C381,$G382:$G$868,""),IF(G381="",SUMIFS($K382:$K$868,$A382:$A$868,A381,$C382:$C$868,C381,$E382:$E$868,E381),0)))</f>
        <v>14393</v>
      </c>
      <c r="L381" s="32">
        <f>IF(C381="",SUMIFS($L382:$L$868,$A382:$A$868,A381,$E382:$E$868,""),IF(E381="",SUMIFS($L382:$L$868,$A382:$A$868,A381,$C382:$C$868,C381,$G382:$G$868,""),IF(G381="",SUMIFS($L382:$L$868,$A382:$A$868,A381,$C382:$C$868,C381,$E382:$E$868,E381),0)))</f>
        <v>0</v>
      </c>
      <c r="M381" s="32">
        <f t="shared" ref="M381" si="110">K381-L381</f>
        <v>14393</v>
      </c>
      <c r="N381" s="37"/>
      <c r="O381" s="38"/>
      <c r="P381" s="39"/>
      <c r="Q381" s="32">
        <f>IF(C381="",SUMIFS($Q$3:$Q$868,$A$3:$A$868,A381,$C$3:$C$868,"&gt;0",$E$3:$E$868,""),IF(E381="",SUMIFS($Q$3:$Q$868,$A$3:$A$868,A381,$C$3:$C$868,C381,$E$3:$E$868,"&gt;0",$G$3:$G$868,""),IF(G381="",SUMIFS($Q$3:$Q$868,$A$3:$A$868,A381,$C$3:$C$868,C381,$E$3:$E$868,E381,$G$3:$G$868,"&gt;0"))))</f>
        <v>14393</v>
      </c>
      <c r="R381" s="32" t="s">
        <v>1042</v>
      </c>
    </row>
    <row r="382" spans="1:18" s="175" customFormat="1" ht="18" customHeight="1" x14ac:dyDescent="0.15">
      <c r="A382" s="177">
        <v>15</v>
      </c>
      <c r="B382" s="43" t="s">
        <v>5323</v>
      </c>
      <c r="C382" s="44">
        <v>2</v>
      </c>
      <c r="D382" s="43" t="s">
        <v>5363</v>
      </c>
      <c r="E382" s="44">
        <v>4</v>
      </c>
      <c r="F382" s="43" t="s">
        <v>5397</v>
      </c>
      <c r="G382" s="45">
        <v>1</v>
      </c>
      <c r="H382" s="49" t="s">
        <v>5398</v>
      </c>
      <c r="I382" s="45"/>
      <c r="J382" s="45"/>
      <c r="K382" s="41"/>
      <c r="L382" s="41"/>
      <c r="M382" s="41"/>
      <c r="N382" s="45"/>
      <c r="O382" s="41"/>
      <c r="P382" s="46"/>
      <c r="Q382" s="41"/>
      <c r="R382" s="178" t="s">
        <v>1042</v>
      </c>
    </row>
    <row r="383" spans="1:18" s="175" customFormat="1" ht="18" customHeight="1" x14ac:dyDescent="0.15">
      <c r="A383" s="177">
        <v>15</v>
      </c>
      <c r="B383" s="43" t="s">
        <v>5323</v>
      </c>
      <c r="C383" s="44">
        <v>2</v>
      </c>
      <c r="D383" s="43" t="s">
        <v>5363</v>
      </c>
      <c r="E383" s="44">
        <v>4</v>
      </c>
      <c r="F383" s="43" t="s">
        <v>5397</v>
      </c>
      <c r="G383" s="44">
        <v>1</v>
      </c>
      <c r="H383" s="43" t="s">
        <v>5398</v>
      </c>
      <c r="I383" s="45">
        <v>4</v>
      </c>
      <c r="J383" s="45" t="s">
        <v>7535</v>
      </c>
      <c r="K383" s="41">
        <v>14393</v>
      </c>
      <c r="L383" s="41">
        <v>0</v>
      </c>
      <c r="M383" s="41">
        <f t="shared" ref="M383:M384" si="111">K383-L383</f>
        <v>14393</v>
      </c>
      <c r="N383" s="45" t="s">
        <v>5399</v>
      </c>
      <c r="O383" s="41">
        <v>14393000</v>
      </c>
      <c r="P383" s="46" t="s">
        <v>1118</v>
      </c>
      <c r="Q383" s="41">
        <v>14393</v>
      </c>
      <c r="R383" s="46" t="s">
        <v>1042</v>
      </c>
    </row>
    <row r="384" spans="1:18" s="175" customFormat="1" ht="18" customHeight="1" x14ac:dyDescent="0.15">
      <c r="A384" s="24">
        <v>15</v>
      </c>
      <c r="B384" s="25" t="s">
        <v>5323</v>
      </c>
      <c r="C384" s="176">
        <v>2</v>
      </c>
      <c r="D384" s="25" t="s">
        <v>5363</v>
      </c>
      <c r="E384" s="35">
        <v>5</v>
      </c>
      <c r="F384" s="36" t="s">
        <v>5400</v>
      </c>
      <c r="G384" s="35"/>
      <c r="H384" s="36"/>
      <c r="I384" s="35"/>
      <c r="J384" s="35"/>
      <c r="K384" s="32">
        <f>IF(C384="",SUMIFS($K385:$K$868,$A385:$A$868,A384,$E385:$E$868,""),IF(E384="",SUMIFS($K385:$K$868,$A385:$A$868,A384,$C385:$C$868,C384,$G385:$G$868,""),IF(G384="",SUMIFS($K385:$K$868,$A385:$A$868,A384,$C385:$C$868,C384,$E385:$E$868,E384),0)))</f>
        <v>111274</v>
      </c>
      <c r="L384" s="32">
        <f>IF(C384="",SUMIFS($L385:$L$868,$A385:$A$868,A384,$E385:$E$868,""),IF(E384="",SUMIFS($L385:$L$868,$A385:$A$868,A384,$C385:$C$868,C384,$G385:$G$868,""),IF(G384="",SUMIFS($L385:$L$868,$A385:$A$868,A384,$C385:$C$868,C384,$E385:$E$868,E384),0)))</f>
        <v>92054</v>
      </c>
      <c r="M384" s="32">
        <f t="shared" si="111"/>
        <v>19220</v>
      </c>
      <c r="N384" s="37"/>
      <c r="O384" s="38"/>
      <c r="P384" s="39"/>
      <c r="Q384" s="32">
        <f>IF(C384="",SUMIFS($Q$3:$Q$868,$A$3:$A$868,A384,$C$3:$C$868,"&gt;0",$E$3:$E$868,""),IF(E384="",SUMIFS($Q$3:$Q$868,$A$3:$A$868,A384,$C$3:$C$868,C384,$E$3:$E$868,"&gt;0",$G$3:$G$868,""),IF(G384="",SUMIFS($Q$3:$Q$868,$A$3:$A$868,A384,$C$3:$C$868,C384,$E$3:$E$868,E384,$G$3:$G$868,"&gt;0"))))</f>
        <v>111274</v>
      </c>
      <c r="R384" s="32" t="s">
        <v>1336</v>
      </c>
    </row>
    <row r="385" spans="1:18" s="175" customFormat="1" ht="18" customHeight="1" x14ac:dyDescent="0.15">
      <c r="A385" s="177">
        <v>15</v>
      </c>
      <c r="B385" s="43" t="s">
        <v>5323</v>
      </c>
      <c r="C385" s="44">
        <v>2</v>
      </c>
      <c r="D385" s="43" t="s">
        <v>5363</v>
      </c>
      <c r="E385" s="44">
        <v>5</v>
      </c>
      <c r="F385" s="43" t="s">
        <v>5400</v>
      </c>
      <c r="G385" s="45">
        <v>4</v>
      </c>
      <c r="H385" s="49" t="s">
        <v>5401</v>
      </c>
      <c r="I385" s="45"/>
      <c r="J385" s="45"/>
      <c r="K385" s="41"/>
      <c r="L385" s="41"/>
      <c r="M385" s="41"/>
      <c r="N385" s="45"/>
      <c r="O385" s="41"/>
      <c r="P385" s="46"/>
      <c r="Q385" s="41"/>
      <c r="R385" s="178" t="s">
        <v>1336</v>
      </c>
    </row>
    <row r="386" spans="1:18" s="175" customFormat="1" ht="18" customHeight="1" x14ac:dyDescent="0.15">
      <c r="A386" s="177">
        <v>15</v>
      </c>
      <c r="B386" s="43" t="s">
        <v>5323</v>
      </c>
      <c r="C386" s="44">
        <v>2</v>
      </c>
      <c r="D386" s="43" t="s">
        <v>5363</v>
      </c>
      <c r="E386" s="44">
        <v>5</v>
      </c>
      <c r="F386" s="43" t="s">
        <v>5400</v>
      </c>
      <c r="G386" s="44">
        <v>4</v>
      </c>
      <c r="H386" s="43" t="s">
        <v>5401</v>
      </c>
      <c r="I386" s="45">
        <v>1</v>
      </c>
      <c r="J386" s="45" t="s">
        <v>5402</v>
      </c>
      <c r="K386" s="41">
        <v>71</v>
      </c>
      <c r="L386" s="41">
        <v>71</v>
      </c>
      <c r="M386" s="41">
        <f t="shared" ref="M386:M388" si="112">K386-L386</f>
        <v>0</v>
      </c>
      <c r="N386" s="45" t="s">
        <v>5403</v>
      </c>
      <c r="O386" s="41">
        <v>71000</v>
      </c>
      <c r="P386" s="46" t="s">
        <v>1335</v>
      </c>
      <c r="Q386" s="41">
        <v>71</v>
      </c>
      <c r="R386" s="46" t="s">
        <v>1336</v>
      </c>
    </row>
    <row r="387" spans="1:18" s="175" customFormat="1" ht="18" customHeight="1" x14ac:dyDescent="0.15">
      <c r="A387" s="177">
        <v>15</v>
      </c>
      <c r="B387" s="43" t="s">
        <v>5323</v>
      </c>
      <c r="C387" s="44">
        <v>2</v>
      </c>
      <c r="D387" s="43" t="s">
        <v>5363</v>
      </c>
      <c r="E387" s="44">
        <v>5</v>
      </c>
      <c r="F387" s="43" t="s">
        <v>5400</v>
      </c>
      <c r="G387" s="44">
        <v>4</v>
      </c>
      <c r="H387" s="43" t="s">
        <v>5401</v>
      </c>
      <c r="I387" s="45">
        <v>3</v>
      </c>
      <c r="J387" s="45" t="s">
        <v>5404</v>
      </c>
      <c r="K387" s="41">
        <v>500</v>
      </c>
      <c r="L387" s="41">
        <v>500</v>
      </c>
      <c r="M387" s="41">
        <f t="shared" si="112"/>
        <v>0</v>
      </c>
      <c r="N387" s="45" t="s">
        <v>5405</v>
      </c>
      <c r="O387" s="41">
        <v>500000</v>
      </c>
      <c r="P387" s="46" t="s">
        <v>1335</v>
      </c>
      <c r="Q387" s="41">
        <v>500</v>
      </c>
      <c r="R387" s="46" t="s">
        <v>1336</v>
      </c>
    </row>
    <row r="388" spans="1:18" s="175" customFormat="1" ht="18" customHeight="1" x14ac:dyDescent="0.15">
      <c r="A388" s="177">
        <v>15</v>
      </c>
      <c r="B388" s="43" t="s">
        <v>5323</v>
      </c>
      <c r="C388" s="44">
        <v>2</v>
      </c>
      <c r="D388" s="43" t="s">
        <v>5363</v>
      </c>
      <c r="E388" s="44">
        <v>5</v>
      </c>
      <c r="F388" s="43" t="s">
        <v>5400</v>
      </c>
      <c r="G388" s="44">
        <v>4</v>
      </c>
      <c r="H388" s="43" t="s">
        <v>5401</v>
      </c>
      <c r="I388" s="45">
        <v>4</v>
      </c>
      <c r="J388" s="45" t="s">
        <v>5406</v>
      </c>
      <c r="K388" s="41">
        <v>625</v>
      </c>
      <c r="L388" s="41">
        <v>625</v>
      </c>
      <c r="M388" s="41">
        <f t="shared" si="112"/>
        <v>0</v>
      </c>
      <c r="N388" s="45" t="s">
        <v>5407</v>
      </c>
      <c r="O388" s="41">
        <v>375000</v>
      </c>
      <c r="P388" s="46" t="s">
        <v>1335</v>
      </c>
      <c r="Q388" s="41">
        <v>625</v>
      </c>
      <c r="R388" s="46" t="s">
        <v>1336</v>
      </c>
    </row>
    <row r="389" spans="1:18" s="175" customFormat="1" ht="18" customHeight="1" x14ac:dyDescent="0.15">
      <c r="A389" s="177">
        <v>15</v>
      </c>
      <c r="B389" s="43" t="s">
        <v>5323</v>
      </c>
      <c r="C389" s="44">
        <v>2</v>
      </c>
      <c r="D389" s="43" t="s">
        <v>5363</v>
      </c>
      <c r="E389" s="44">
        <v>5</v>
      </c>
      <c r="F389" s="43" t="s">
        <v>5400</v>
      </c>
      <c r="G389" s="44">
        <v>4</v>
      </c>
      <c r="H389" s="43" t="s">
        <v>5401</v>
      </c>
      <c r="I389" s="44">
        <v>4</v>
      </c>
      <c r="J389" s="44" t="s">
        <v>5406</v>
      </c>
      <c r="K389" s="41"/>
      <c r="L389" s="41"/>
      <c r="M389" s="41"/>
      <c r="N389" s="45" t="s">
        <v>5408</v>
      </c>
      <c r="O389" s="41"/>
      <c r="P389" s="46"/>
      <c r="Q389" s="41"/>
      <c r="R389" s="46" t="s">
        <v>1336</v>
      </c>
    </row>
    <row r="390" spans="1:18" s="175" customFormat="1" ht="18" customHeight="1" x14ac:dyDescent="0.15">
      <c r="A390" s="177">
        <v>15</v>
      </c>
      <c r="B390" s="43" t="s">
        <v>5323</v>
      </c>
      <c r="C390" s="44">
        <v>2</v>
      </c>
      <c r="D390" s="43" t="s">
        <v>5363</v>
      </c>
      <c r="E390" s="44">
        <v>5</v>
      </c>
      <c r="F390" s="43" t="s">
        <v>5400</v>
      </c>
      <c r="G390" s="44">
        <v>4</v>
      </c>
      <c r="H390" s="43" t="s">
        <v>5401</v>
      </c>
      <c r="I390" s="44">
        <v>4</v>
      </c>
      <c r="J390" s="44" t="s">
        <v>5406</v>
      </c>
      <c r="K390" s="41"/>
      <c r="L390" s="41"/>
      <c r="M390" s="41"/>
      <c r="N390" s="45" t="s">
        <v>5409</v>
      </c>
      <c r="O390" s="41">
        <v>250000</v>
      </c>
      <c r="P390" s="46"/>
      <c r="Q390" s="41"/>
      <c r="R390" s="46" t="s">
        <v>1336</v>
      </c>
    </row>
    <row r="391" spans="1:18" s="175" customFormat="1" ht="18" customHeight="1" x14ac:dyDescent="0.15">
      <c r="A391" s="177">
        <v>15</v>
      </c>
      <c r="B391" s="43" t="s">
        <v>5323</v>
      </c>
      <c r="C391" s="44">
        <v>2</v>
      </c>
      <c r="D391" s="43" t="s">
        <v>5363</v>
      </c>
      <c r="E391" s="44">
        <v>5</v>
      </c>
      <c r="F391" s="43" t="s">
        <v>5400</v>
      </c>
      <c r="G391" s="44">
        <v>4</v>
      </c>
      <c r="H391" s="43" t="s">
        <v>5401</v>
      </c>
      <c r="I391" s="44">
        <v>4</v>
      </c>
      <c r="J391" s="44" t="s">
        <v>5406</v>
      </c>
      <c r="K391" s="41"/>
      <c r="L391" s="41"/>
      <c r="M391" s="41"/>
      <c r="N391" s="45" t="s">
        <v>5410</v>
      </c>
      <c r="O391" s="41"/>
      <c r="P391" s="46"/>
      <c r="Q391" s="41"/>
      <c r="R391" s="46" t="s">
        <v>1336</v>
      </c>
    </row>
    <row r="392" spans="1:18" s="175" customFormat="1" ht="18" customHeight="1" x14ac:dyDescent="0.15">
      <c r="A392" s="177">
        <v>15</v>
      </c>
      <c r="B392" s="43" t="s">
        <v>5323</v>
      </c>
      <c r="C392" s="44">
        <v>2</v>
      </c>
      <c r="D392" s="43" t="s">
        <v>5363</v>
      </c>
      <c r="E392" s="44">
        <v>5</v>
      </c>
      <c r="F392" s="43" t="s">
        <v>5400</v>
      </c>
      <c r="G392" s="45">
        <v>7</v>
      </c>
      <c r="H392" s="49" t="s">
        <v>5411</v>
      </c>
      <c r="I392" s="45"/>
      <c r="J392" s="45"/>
      <c r="K392" s="41"/>
      <c r="L392" s="41"/>
      <c r="M392" s="41"/>
      <c r="N392" s="45"/>
      <c r="O392" s="41"/>
      <c r="P392" s="46"/>
      <c r="Q392" s="41"/>
      <c r="R392" s="178" t="s">
        <v>1336</v>
      </c>
    </row>
    <row r="393" spans="1:18" s="175" customFormat="1" ht="18" customHeight="1" x14ac:dyDescent="0.15">
      <c r="A393" s="177">
        <v>15</v>
      </c>
      <c r="B393" s="43" t="s">
        <v>5323</v>
      </c>
      <c r="C393" s="44">
        <v>2</v>
      </c>
      <c r="D393" s="43" t="s">
        <v>5363</v>
      </c>
      <c r="E393" s="44">
        <v>5</v>
      </c>
      <c r="F393" s="43" t="s">
        <v>5400</v>
      </c>
      <c r="G393" s="44">
        <v>7</v>
      </c>
      <c r="H393" s="43" t="s">
        <v>5411</v>
      </c>
      <c r="I393" s="45">
        <v>1</v>
      </c>
      <c r="J393" s="45" t="s">
        <v>5411</v>
      </c>
      <c r="K393" s="41">
        <v>24950</v>
      </c>
      <c r="L393" s="41">
        <v>41100</v>
      </c>
      <c r="M393" s="41">
        <f t="shared" ref="M393" si="113">K393-L393</f>
        <v>-16150</v>
      </c>
      <c r="N393" s="45" t="s">
        <v>5412</v>
      </c>
      <c r="O393" s="41"/>
      <c r="P393" s="46"/>
      <c r="Q393" s="41"/>
      <c r="R393" s="46" t="s">
        <v>1336</v>
      </c>
    </row>
    <row r="394" spans="1:18" s="175" customFormat="1" ht="18" customHeight="1" x14ac:dyDescent="0.15">
      <c r="A394" s="177">
        <v>15</v>
      </c>
      <c r="B394" s="43" t="s">
        <v>5323</v>
      </c>
      <c r="C394" s="44">
        <v>2</v>
      </c>
      <c r="D394" s="43" t="s">
        <v>5363</v>
      </c>
      <c r="E394" s="44">
        <v>5</v>
      </c>
      <c r="F394" s="43" t="s">
        <v>5400</v>
      </c>
      <c r="G394" s="44">
        <v>7</v>
      </c>
      <c r="H394" s="43" t="s">
        <v>5411</v>
      </c>
      <c r="I394" s="44">
        <v>1</v>
      </c>
      <c r="J394" s="44" t="s">
        <v>5411</v>
      </c>
      <c r="K394" s="41"/>
      <c r="L394" s="41"/>
      <c r="M394" s="41"/>
      <c r="N394" s="45" t="s">
        <v>5413</v>
      </c>
      <c r="O394" s="41"/>
      <c r="P394" s="46"/>
      <c r="Q394" s="41"/>
      <c r="R394" s="46" t="s">
        <v>1336</v>
      </c>
    </row>
    <row r="395" spans="1:18" s="175" customFormat="1" ht="18" customHeight="1" x14ac:dyDescent="0.15">
      <c r="A395" s="177">
        <v>15</v>
      </c>
      <c r="B395" s="43" t="s">
        <v>5323</v>
      </c>
      <c r="C395" s="44">
        <v>2</v>
      </c>
      <c r="D395" s="43" t="s">
        <v>5363</v>
      </c>
      <c r="E395" s="44">
        <v>5</v>
      </c>
      <c r="F395" s="43" t="s">
        <v>5400</v>
      </c>
      <c r="G395" s="44">
        <v>7</v>
      </c>
      <c r="H395" s="43" t="s">
        <v>5411</v>
      </c>
      <c r="I395" s="44">
        <v>1</v>
      </c>
      <c r="J395" s="44" t="s">
        <v>5411</v>
      </c>
      <c r="K395" s="41"/>
      <c r="L395" s="41"/>
      <c r="M395" s="41"/>
      <c r="N395" s="45" t="s">
        <v>5414</v>
      </c>
      <c r="O395" s="41">
        <v>24200000</v>
      </c>
      <c r="P395" s="46" t="s">
        <v>1466</v>
      </c>
      <c r="Q395" s="41">
        <v>24950</v>
      </c>
      <c r="R395" s="46" t="s">
        <v>1336</v>
      </c>
    </row>
    <row r="396" spans="1:18" s="175" customFormat="1" ht="18" customHeight="1" x14ac:dyDescent="0.15">
      <c r="A396" s="177">
        <v>15</v>
      </c>
      <c r="B396" s="43" t="s">
        <v>5323</v>
      </c>
      <c r="C396" s="44">
        <v>2</v>
      </c>
      <c r="D396" s="43" t="s">
        <v>5363</v>
      </c>
      <c r="E396" s="44">
        <v>5</v>
      </c>
      <c r="F396" s="43" t="s">
        <v>5400</v>
      </c>
      <c r="G396" s="44">
        <v>7</v>
      </c>
      <c r="H396" s="43" t="s">
        <v>5411</v>
      </c>
      <c r="I396" s="44">
        <v>1</v>
      </c>
      <c r="J396" s="44" t="s">
        <v>5411</v>
      </c>
      <c r="K396" s="41"/>
      <c r="L396" s="41"/>
      <c r="M396" s="41"/>
      <c r="N396" s="45" t="s">
        <v>5415</v>
      </c>
      <c r="O396" s="41">
        <v>750000</v>
      </c>
      <c r="P396" s="46"/>
      <c r="Q396" s="41"/>
      <c r="R396" s="46" t="s">
        <v>1336</v>
      </c>
    </row>
    <row r="397" spans="1:18" s="175" customFormat="1" ht="18" customHeight="1" x14ac:dyDescent="0.15">
      <c r="A397" s="177">
        <v>15</v>
      </c>
      <c r="B397" s="43" t="s">
        <v>5323</v>
      </c>
      <c r="C397" s="44">
        <v>2</v>
      </c>
      <c r="D397" s="43" t="s">
        <v>5363</v>
      </c>
      <c r="E397" s="44">
        <v>5</v>
      </c>
      <c r="F397" s="43" t="s">
        <v>5400</v>
      </c>
      <c r="G397" s="45">
        <v>8</v>
      </c>
      <c r="H397" s="49" t="s">
        <v>5416</v>
      </c>
      <c r="I397" s="45"/>
      <c r="J397" s="45"/>
      <c r="K397" s="41"/>
      <c r="L397" s="41"/>
      <c r="M397" s="41"/>
      <c r="N397" s="45"/>
      <c r="O397" s="41"/>
      <c r="P397" s="46"/>
      <c r="Q397" s="41"/>
      <c r="R397" s="178" t="s">
        <v>1336</v>
      </c>
    </row>
    <row r="398" spans="1:18" s="175" customFormat="1" ht="18" customHeight="1" x14ac:dyDescent="0.15">
      <c r="A398" s="177">
        <v>15</v>
      </c>
      <c r="B398" s="43" t="s">
        <v>5323</v>
      </c>
      <c r="C398" s="44">
        <v>2</v>
      </c>
      <c r="D398" s="43" t="s">
        <v>5363</v>
      </c>
      <c r="E398" s="44">
        <v>5</v>
      </c>
      <c r="F398" s="43" t="s">
        <v>5400</v>
      </c>
      <c r="G398" s="44">
        <v>8</v>
      </c>
      <c r="H398" s="43" t="s">
        <v>5416</v>
      </c>
      <c r="I398" s="45">
        <v>1</v>
      </c>
      <c r="J398" s="45" t="s">
        <v>5416</v>
      </c>
      <c r="K398" s="41">
        <v>0</v>
      </c>
      <c r="L398" s="41">
        <v>49758</v>
      </c>
      <c r="M398" s="41">
        <f t="shared" ref="M398" si="114">K398-L398</f>
        <v>-49758</v>
      </c>
      <c r="N398" s="45"/>
      <c r="O398" s="41"/>
      <c r="P398" s="46"/>
      <c r="Q398" s="41"/>
      <c r="R398" s="46" t="s">
        <v>1336</v>
      </c>
    </row>
    <row r="399" spans="1:18" s="175" customFormat="1" ht="18" customHeight="1" x14ac:dyDescent="0.15">
      <c r="A399" s="177">
        <v>15</v>
      </c>
      <c r="B399" s="43" t="s">
        <v>5323</v>
      </c>
      <c r="C399" s="44">
        <v>2</v>
      </c>
      <c r="D399" s="43" t="s">
        <v>5363</v>
      </c>
      <c r="E399" s="44">
        <v>5</v>
      </c>
      <c r="F399" s="43" t="s">
        <v>5400</v>
      </c>
      <c r="G399" s="45">
        <v>9</v>
      </c>
      <c r="H399" s="49" t="s">
        <v>5417</v>
      </c>
      <c r="I399" s="45"/>
      <c r="J399" s="45"/>
      <c r="K399" s="41"/>
      <c r="L399" s="41"/>
      <c r="M399" s="41"/>
      <c r="N399" s="45"/>
      <c r="O399" s="41"/>
      <c r="P399" s="46"/>
      <c r="Q399" s="41"/>
      <c r="R399" s="178" t="s">
        <v>1336</v>
      </c>
    </row>
    <row r="400" spans="1:18" s="175" customFormat="1" ht="18" customHeight="1" x14ac:dyDescent="0.15">
      <c r="A400" s="177">
        <v>15</v>
      </c>
      <c r="B400" s="43" t="s">
        <v>5323</v>
      </c>
      <c r="C400" s="44">
        <v>2</v>
      </c>
      <c r="D400" s="43" t="s">
        <v>5363</v>
      </c>
      <c r="E400" s="44">
        <v>5</v>
      </c>
      <c r="F400" s="43" t="s">
        <v>5400</v>
      </c>
      <c r="G400" s="44">
        <v>9</v>
      </c>
      <c r="H400" s="43" t="s">
        <v>5417</v>
      </c>
      <c r="I400" s="45">
        <v>1</v>
      </c>
      <c r="J400" s="45" t="s">
        <v>5417</v>
      </c>
      <c r="K400" s="41">
        <v>67143</v>
      </c>
      <c r="L400" s="41">
        <v>0</v>
      </c>
      <c r="M400" s="41">
        <f t="shared" ref="M400" si="115">K400-L400</f>
        <v>67143</v>
      </c>
      <c r="N400" s="45" t="s">
        <v>5418</v>
      </c>
      <c r="O400" s="41"/>
      <c r="P400" s="46"/>
      <c r="Q400" s="41"/>
      <c r="R400" s="46" t="s">
        <v>1336</v>
      </c>
    </row>
    <row r="401" spans="1:18" s="175" customFormat="1" ht="18" customHeight="1" x14ac:dyDescent="0.15">
      <c r="A401" s="177">
        <v>15</v>
      </c>
      <c r="B401" s="43" t="s">
        <v>5323</v>
      </c>
      <c r="C401" s="44">
        <v>2</v>
      </c>
      <c r="D401" s="43" t="s">
        <v>5363</v>
      </c>
      <c r="E401" s="44">
        <v>5</v>
      </c>
      <c r="F401" s="43" t="s">
        <v>5400</v>
      </c>
      <c r="G401" s="44">
        <v>9</v>
      </c>
      <c r="H401" s="43" t="s">
        <v>5417</v>
      </c>
      <c r="I401" s="44">
        <v>1</v>
      </c>
      <c r="J401" s="44" t="s">
        <v>5417</v>
      </c>
      <c r="K401" s="41"/>
      <c r="L401" s="41"/>
      <c r="M401" s="41"/>
      <c r="N401" s="45" t="s">
        <v>5419</v>
      </c>
      <c r="O401" s="41">
        <v>56353000</v>
      </c>
      <c r="P401" s="46" t="s">
        <v>1428</v>
      </c>
      <c r="Q401" s="41">
        <v>59650</v>
      </c>
      <c r="R401" s="46" t="s">
        <v>1336</v>
      </c>
    </row>
    <row r="402" spans="1:18" s="175" customFormat="1" ht="18" customHeight="1" x14ac:dyDescent="0.15">
      <c r="A402" s="177">
        <v>15</v>
      </c>
      <c r="B402" s="43" t="s">
        <v>5323</v>
      </c>
      <c r="C402" s="44">
        <v>2</v>
      </c>
      <c r="D402" s="43" t="s">
        <v>5363</v>
      </c>
      <c r="E402" s="44">
        <v>5</v>
      </c>
      <c r="F402" s="43" t="s">
        <v>5400</v>
      </c>
      <c r="G402" s="44">
        <v>9</v>
      </c>
      <c r="H402" s="43" t="s">
        <v>5417</v>
      </c>
      <c r="I402" s="44">
        <v>1</v>
      </c>
      <c r="J402" s="44" t="s">
        <v>5417</v>
      </c>
      <c r="K402" s="41"/>
      <c r="L402" s="41"/>
      <c r="M402" s="41"/>
      <c r="N402" s="45" t="s">
        <v>5420</v>
      </c>
      <c r="O402" s="41"/>
      <c r="P402" s="46"/>
      <c r="Q402" s="41"/>
      <c r="R402" s="46" t="s">
        <v>1336</v>
      </c>
    </row>
    <row r="403" spans="1:18" s="175" customFormat="1" ht="18" customHeight="1" x14ac:dyDescent="0.15">
      <c r="A403" s="177">
        <v>15</v>
      </c>
      <c r="B403" s="43" t="s">
        <v>5323</v>
      </c>
      <c r="C403" s="44">
        <v>2</v>
      </c>
      <c r="D403" s="43" t="s">
        <v>5363</v>
      </c>
      <c r="E403" s="44">
        <v>5</v>
      </c>
      <c r="F403" s="43" t="s">
        <v>5400</v>
      </c>
      <c r="G403" s="44">
        <v>9</v>
      </c>
      <c r="H403" s="43" t="s">
        <v>5417</v>
      </c>
      <c r="I403" s="44">
        <v>1</v>
      </c>
      <c r="J403" s="44" t="s">
        <v>5417</v>
      </c>
      <c r="K403" s="41"/>
      <c r="L403" s="41"/>
      <c r="M403" s="41"/>
      <c r="N403" s="45" t="s">
        <v>5421</v>
      </c>
      <c r="O403" s="41">
        <v>3297000</v>
      </c>
      <c r="P403" s="46"/>
      <c r="Q403" s="41"/>
      <c r="R403" s="46" t="s">
        <v>1336</v>
      </c>
    </row>
    <row r="404" spans="1:18" s="175" customFormat="1" ht="18" customHeight="1" x14ac:dyDescent="0.15">
      <c r="A404" s="177">
        <v>15</v>
      </c>
      <c r="B404" s="43" t="s">
        <v>5323</v>
      </c>
      <c r="C404" s="44">
        <v>2</v>
      </c>
      <c r="D404" s="43" t="s">
        <v>5363</v>
      </c>
      <c r="E404" s="44">
        <v>5</v>
      </c>
      <c r="F404" s="43" t="s">
        <v>5400</v>
      </c>
      <c r="G404" s="44">
        <v>9</v>
      </c>
      <c r="H404" s="43" t="s">
        <v>5417</v>
      </c>
      <c r="I404" s="44">
        <v>1</v>
      </c>
      <c r="J404" s="44" t="s">
        <v>5417</v>
      </c>
      <c r="K404" s="41"/>
      <c r="L404" s="41"/>
      <c r="M404" s="41"/>
      <c r="N404" s="45" t="s">
        <v>5422</v>
      </c>
      <c r="O404" s="41"/>
      <c r="P404" s="46"/>
      <c r="Q404" s="41"/>
      <c r="R404" s="46" t="s">
        <v>1336</v>
      </c>
    </row>
    <row r="405" spans="1:18" s="175" customFormat="1" ht="18" customHeight="1" x14ac:dyDescent="0.15">
      <c r="A405" s="177">
        <v>15</v>
      </c>
      <c r="B405" s="43" t="s">
        <v>5323</v>
      </c>
      <c r="C405" s="44">
        <v>2</v>
      </c>
      <c r="D405" s="43" t="s">
        <v>5363</v>
      </c>
      <c r="E405" s="44">
        <v>5</v>
      </c>
      <c r="F405" s="43" t="s">
        <v>5400</v>
      </c>
      <c r="G405" s="44">
        <v>9</v>
      </c>
      <c r="H405" s="43" t="s">
        <v>5417</v>
      </c>
      <c r="I405" s="44">
        <v>1</v>
      </c>
      <c r="J405" s="44" t="s">
        <v>5417</v>
      </c>
      <c r="K405" s="41"/>
      <c r="L405" s="41"/>
      <c r="M405" s="41"/>
      <c r="N405" s="45" t="s">
        <v>5423</v>
      </c>
      <c r="O405" s="41">
        <v>7493000</v>
      </c>
      <c r="P405" s="46" t="s">
        <v>1425</v>
      </c>
      <c r="Q405" s="41">
        <v>7493</v>
      </c>
      <c r="R405" s="46" t="s">
        <v>1336</v>
      </c>
    </row>
    <row r="406" spans="1:18" s="175" customFormat="1" ht="18" customHeight="1" x14ac:dyDescent="0.15">
      <c r="A406" s="177">
        <v>15</v>
      </c>
      <c r="B406" s="43" t="s">
        <v>5323</v>
      </c>
      <c r="C406" s="44">
        <v>2</v>
      </c>
      <c r="D406" s="43" t="s">
        <v>5363</v>
      </c>
      <c r="E406" s="44">
        <v>5</v>
      </c>
      <c r="F406" s="43" t="s">
        <v>5400</v>
      </c>
      <c r="G406" s="45">
        <v>10</v>
      </c>
      <c r="H406" s="181" t="s">
        <v>5424</v>
      </c>
      <c r="I406" s="45"/>
      <c r="J406" s="45"/>
      <c r="K406" s="41"/>
      <c r="L406" s="41"/>
      <c r="M406" s="41"/>
      <c r="N406" s="45"/>
      <c r="O406" s="41"/>
      <c r="P406" s="46"/>
      <c r="Q406" s="41"/>
      <c r="R406" s="178" t="s">
        <v>1336</v>
      </c>
    </row>
    <row r="407" spans="1:18" s="175" customFormat="1" ht="18" customHeight="1" x14ac:dyDescent="0.15">
      <c r="A407" s="177">
        <v>15</v>
      </c>
      <c r="B407" s="43" t="s">
        <v>5323</v>
      </c>
      <c r="C407" s="44">
        <v>2</v>
      </c>
      <c r="D407" s="43" t="s">
        <v>5363</v>
      </c>
      <c r="E407" s="44">
        <v>5</v>
      </c>
      <c r="F407" s="43" t="s">
        <v>5400</v>
      </c>
      <c r="G407" s="44">
        <v>10</v>
      </c>
      <c r="H407" s="43" t="s">
        <v>5424</v>
      </c>
      <c r="I407" s="45">
        <v>1</v>
      </c>
      <c r="J407" s="45" t="s">
        <v>5424</v>
      </c>
      <c r="K407" s="41">
        <v>17985</v>
      </c>
      <c r="L407" s="41">
        <v>0</v>
      </c>
      <c r="M407" s="41">
        <f t="shared" ref="M407" si="116">K407-L407</f>
        <v>17985</v>
      </c>
      <c r="N407" s="45" t="s">
        <v>5425</v>
      </c>
      <c r="O407" s="41"/>
      <c r="P407" s="46"/>
      <c r="Q407" s="41"/>
      <c r="R407" s="46" t="s">
        <v>1336</v>
      </c>
    </row>
    <row r="408" spans="1:18" s="175" customFormat="1" ht="18" customHeight="1" x14ac:dyDescent="0.15">
      <c r="A408" s="177">
        <v>15</v>
      </c>
      <c r="B408" s="43" t="s">
        <v>5323</v>
      </c>
      <c r="C408" s="44">
        <v>2</v>
      </c>
      <c r="D408" s="43" t="s">
        <v>5363</v>
      </c>
      <c r="E408" s="44">
        <v>5</v>
      </c>
      <c r="F408" s="43" t="s">
        <v>5400</v>
      </c>
      <c r="G408" s="44">
        <v>10</v>
      </c>
      <c r="H408" s="43" t="s">
        <v>5424</v>
      </c>
      <c r="I408" s="44">
        <v>1</v>
      </c>
      <c r="J408" s="44" t="s">
        <v>5424</v>
      </c>
      <c r="K408" s="41"/>
      <c r="L408" s="41"/>
      <c r="M408" s="41"/>
      <c r="N408" s="45" t="s">
        <v>5426</v>
      </c>
      <c r="O408" s="41">
        <v>17985000</v>
      </c>
      <c r="P408" s="46" t="s">
        <v>1379</v>
      </c>
      <c r="Q408" s="41">
        <v>17985</v>
      </c>
      <c r="R408" s="46" t="s">
        <v>1336</v>
      </c>
    </row>
    <row r="409" spans="1:18" s="175" customFormat="1" ht="18" customHeight="1" x14ac:dyDescent="0.15">
      <c r="A409" s="24">
        <v>15</v>
      </c>
      <c r="B409" s="25" t="s">
        <v>5323</v>
      </c>
      <c r="C409" s="176">
        <v>2</v>
      </c>
      <c r="D409" s="25" t="s">
        <v>5363</v>
      </c>
      <c r="E409" s="35">
        <v>6</v>
      </c>
      <c r="F409" s="36" t="s">
        <v>5427</v>
      </c>
      <c r="G409" s="35"/>
      <c r="H409" s="36"/>
      <c r="I409" s="35"/>
      <c r="J409" s="35"/>
      <c r="K409" s="32">
        <f>IF(C409="",SUMIFS($K410:$K$868,$A410:$A$868,A409,$E410:$E$868,""),IF(E409="",SUMIFS($K410:$K$868,$A410:$A$868,A409,$C410:$C$868,C409,$G410:$G$868,""),IF(G409="",SUMIFS($K410:$K$868,$A410:$A$868,A409,$C410:$C$868,C409,$E410:$E$868,E409),0)))</f>
        <v>17315</v>
      </c>
      <c r="L409" s="32">
        <f>IF(C409="",SUMIFS($L410:$L$868,$A410:$A$868,A409,$E410:$E$868,""),IF(E409="",SUMIFS($L410:$L$868,$A410:$A$868,A409,$C410:$C$868,C409,$G410:$G$868,""),IF(G409="",SUMIFS($L410:$L$868,$A410:$A$868,A409,$C410:$C$868,C409,$E410:$E$868,E409),0)))</f>
        <v>15469</v>
      </c>
      <c r="M409" s="32">
        <f t="shared" ref="M409" si="117">K409-L409</f>
        <v>1846</v>
      </c>
      <c r="N409" s="37"/>
      <c r="O409" s="38"/>
      <c r="P409" s="39"/>
      <c r="Q409" s="32">
        <f>IF(C409="",SUMIFS($Q$3:$Q$868,$A$3:$A$868,A409,$C$3:$C$868,"&gt;0",$E$3:$E$868,""),IF(E409="",SUMIFS($Q$3:$Q$868,$A$3:$A$868,A409,$C$3:$C$868,C409,$E$3:$E$868,"&gt;0",$G$3:$G$868,""),IF(G409="",SUMIFS($Q$3:$Q$868,$A$3:$A$868,A409,$C$3:$C$868,C409,$E$3:$E$868,E409,$G$3:$G$868,"&gt;0"))))</f>
        <v>17315</v>
      </c>
      <c r="R409" s="32" t="s">
        <v>1540</v>
      </c>
    </row>
    <row r="410" spans="1:18" s="175" customFormat="1" ht="18" customHeight="1" x14ac:dyDescent="0.15">
      <c r="A410" s="177">
        <v>15</v>
      </c>
      <c r="B410" s="43" t="s">
        <v>5323</v>
      </c>
      <c r="C410" s="44">
        <v>2</v>
      </c>
      <c r="D410" s="43" t="s">
        <v>5363</v>
      </c>
      <c r="E410" s="44">
        <v>6</v>
      </c>
      <c r="F410" s="43" t="s">
        <v>5427</v>
      </c>
      <c r="G410" s="45">
        <v>4</v>
      </c>
      <c r="H410" s="49" t="s">
        <v>5428</v>
      </c>
      <c r="I410" s="45"/>
      <c r="J410" s="45"/>
      <c r="K410" s="41"/>
      <c r="L410" s="41"/>
      <c r="M410" s="41"/>
      <c r="N410" s="45"/>
      <c r="O410" s="41"/>
      <c r="P410" s="46"/>
      <c r="Q410" s="41"/>
      <c r="R410" s="178" t="s">
        <v>1540</v>
      </c>
    </row>
    <row r="411" spans="1:18" s="175" customFormat="1" ht="18" customHeight="1" x14ac:dyDescent="0.15">
      <c r="A411" s="177">
        <v>15</v>
      </c>
      <c r="B411" s="43" t="s">
        <v>5323</v>
      </c>
      <c r="C411" s="44">
        <v>2</v>
      </c>
      <c r="D411" s="43" t="s">
        <v>5363</v>
      </c>
      <c r="E411" s="44">
        <v>6</v>
      </c>
      <c r="F411" s="43" t="s">
        <v>5427</v>
      </c>
      <c r="G411" s="44">
        <v>4</v>
      </c>
      <c r="H411" s="43" t="s">
        <v>5428</v>
      </c>
      <c r="I411" s="45">
        <v>1</v>
      </c>
      <c r="J411" s="45" t="s">
        <v>5429</v>
      </c>
      <c r="K411" s="41">
        <v>120</v>
      </c>
      <c r="L411" s="41">
        <v>75</v>
      </c>
      <c r="M411" s="41">
        <f t="shared" ref="M411:M412" si="118">K411-L411</f>
        <v>45</v>
      </c>
      <c r="N411" s="45" t="s">
        <v>5430</v>
      </c>
      <c r="O411" s="41">
        <v>120000</v>
      </c>
      <c r="P411" s="46" t="s">
        <v>1705</v>
      </c>
      <c r="Q411" s="41">
        <v>120</v>
      </c>
      <c r="R411" s="46" t="s">
        <v>1540</v>
      </c>
    </row>
    <row r="412" spans="1:18" s="175" customFormat="1" ht="18" customHeight="1" x14ac:dyDescent="0.15">
      <c r="A412" s="177">
        <v>15</v>
      </c>
      <c r="B412" s="43" t="s">
        <v>5323</v>
      </c>
      <c r="C412" s="44">
        <v>2</v>
      </c>
      <c r="D412" s="43" t="s">
        <v>5363</v>
      </c>
      <c r="E412" s="44">
        <v>6</v>
      </c>
      <c r="F412" s="43" t="s">
        <v>5427</v>
      </c>
      <c r="G412" s="44">
        <v>4</v>
      </c>
      <c r="H412" s="43" t="s">
        <v>5428</v>
      </c>
      <c r="I412" s="45">
        <v>11</v>
      </c>
      <c r="J412" s="45" t="s">
        <v>5431</v>
      </c>
      <c r="K412" s="41">
        <v>142</v>
      </c>
      <c r="L412" s="41">
        <v>92</v>
      </c>
      <c r="M412" s="41">
        <f t="shared" si="118"/>
        <v>50</v>
      </c>
      <c r="N412" s="45" t="s">
        <v>5432</v>
      </c>
      <c r="O412" s="41">
        <v>142000</v>
      </c>
      <c r="P412" s="46" t="s">
        <v>1705</v>
      </c>
      <c r="Q412" s="41">
        <v>142</v>
      </c>
      <c r="R412" s="46" t="s">
        <v>1540</v>
      </c>
    </row>
    <row r="413" spans="1:18" s="175" customFormat="1" ht="18" customHeight="1" x14ac:dyDescent="0.15">
      <c r="A413" s="177">
        <v>15</v>
      </c>
      <c r="B413" s="43" t="s">
        <v>5323</v>
      </c>
      <c r="C413" s="44">
        <v>2</v>
      </c>
      <c r="D413" s="43" t="s">
        <v>5363</v>
      </c>
      <c r="E413" s="44">
        <v>6</v>
      </c>
      <c r="F413" s="43" t="s">
        <v>5427</v>
      </c>
      <c r="G413" s="45">
        <v>6</v>
      </c>
      <c r="H413" s="49" t="s">
        <v>5433</v>
      </c>
      <c r="I413" s="45"/>
      <c r="J413" s="45"/>
      <c r="K413" s="41"/>
      <c r="L413" s="41"/>
      <c r="M413" s="41"/>
      <c r="N413" s="45"/>
      <c r="O413" s="41"/>
      <c r="P413" s="46"/>
      <c r="Q413" s="41"/>
      <c r="R413" s="178" t="s">
        <v>1540</v>
      </c>
    </row>
    <row r="414" spans="1:18" s="175" customFormat="1" ht="18" customHeight="1" x14ac:dyDescent="0.15">
      <c r="A414" s="177">
        <v>15</v>
      </c>
      <c r="B414" s="43" t="s">
        <v>5323</v>
      </c>
      <c r="C414" s="44">
        <v>2</v>
      </c>
      <c r="D414" s="43" t="s">
        <v>5363</v>
      </c>
      <c r="E414" s="44">
        <v>6</v>
      </c>
      <c r="F414" s="43" t="s">
        <v>5427</v>
      </c>
      <c r="G414" s="44">
        <v>6</v>
      </c>
      <c r="H414" s="43" t="s">
        <v>5433</v>
      </c>
      <c r="I414" s="45">
        <v>1</v>
      </c>
      <c r="J414" s="45" t="s">
        <v>5433</v>
      </c>
      <c r="K414" s="41">
        <v>1600</v>
      </c>
      <c r="L414" s="41">
        <v>0</v>
      </c>
      <c r="M414" s="41">
        <f t="shared" ref="M414" si="119">K414-L414</f>
        <v>1600</v>
      </c>
      <c r="N414" s="45" t="s">
        <v>5434</v>
      </c>
      <c r="O414" s="41">
        <v>1600000</v>
      </c>
      <c r="P414" s="46" t="s">
        <v>1606</v>
      </c>
      <c r="Q414" s="41">
        <v>1600</v>
      </c>
      <c r="R414" s="46" t="s">
        <v>1540</v>
      </c>
    </row>
    <row r="415" spans="1:18" s="175" customFormat="1" ht="18" customHeight="1" x14ac:dyDescent="0.15">
      <c r="A415" s="177">
        <v>15</v>
      </c>
      <c r="B415" s="43" t="s">
        <v>5323</v>
      </c>
      <c r="C415" s="44">
        <v>2</v>
      </c>
      <c r="D415" s="43" t="s">
        <v>5363</v>
      </c>
      <c r="E415" s="44">
        <v>6</v>
      </c>
      <c r="F415" s="43" t="s">
        <v>5427</v>
      </c>
      <c r="G415" s="45">
        <v>11</v>
      </c>
      <c r="H415" s="49" t="s">
        <v>5435</v>
      </c>
      <c r="I415" s="45"/>
      <c r="J415" s="45"/>
      <c r="K415" s="41"/>
      <c r="L415" s="41"/>
      <c r="M415" s="41"/>
      <c r="N415" s="45"/>
      <c r="O415" s="41"/>
      <c r="P415" s="46"/>
      <c r="Q415" s="41"/>
      <c r="R415" s="178" t="s">
        <v>1540</v>
      </c>
    </row>
    <row r="416" spans="1:18" s="175" customFormat="1" ht="18" customHeight="1" x14ac:dyDescent="0.15">
      <c r="A416" s="177">
        <v>15</v>
      </c>
      <c r="B416" s="43" t="s">
        <v>5323</v>
      </c>
      <c r="C416" s="44">
        <v>2</v>
      </c>
      <c r="D416" s="43" t="s">
        <v>5363</v>
      </c>
      <c r="E416" s="44">
        <v>6</v>
      </c>
      <c r="F416" s="43" t="s">
        <v>5427</v>
      </c>
      <c r="G416" s="44">
        <v>11</v>
      </c>
      <c r="H416" s="43" t="s">
        <v>5435</v>
      </c>
      <c r="I416" s="45">
        <v>1</v>
      </c>
      <c r="J416" s="45" t="s">
        <v>5435</v>
      </c>
      <c r="K416" s="41">
        <v>75</v>
      </c>
      <c r="L416" s="41">
        <v>120</v>
      </c>
      <c r="M416" s="41">
        <f t="shared" ref="M416" si="120">K416-L416</f>
        <v>-45</v>
      </c>
      <c r="N416" s="45" t="s">
        <v>5436</v>
      </c>
      <c r="O416" s="41">
        <v>75000</v>
      </c>
      <c r="P416" s="46" t="s">
        <v>1705</v>
      </c>
      <c r="Q416" s="41">
        <v>75</v>
      </c>
      <c r="R416" s="46" t="s">
        <v>1540</v>
      </c>
    </row>
    <row r="417" spans="1:18" s="175" customFormat="1" ht="18" customHeight="1" x14ac:dyDescent="0.15">
      <c r="A417" s="177">
        <v>15</v>
      </c>
      <c r="B417" s="43" t="s">
        <v>5323</v>
      </c>
      <c r="C417" s="44">
        <v>2</v>
      </c>
      <c r="D417" s="43" t="s">
        <v>5363</v>
      </c>
      <c r="E417" s="44">
        <v>6</v>
      </c>
      <c r="F417" s="43" t="s">
        <v>5427</v>
      </c>
      <c r="G417" s="45">
        <v>15</v>
      </c>
      <c r="H417" s="49" t="s">
        <v>5437</v>
      </c>
      <c r="I417" s="45"/>
      <c r="J417" s="45"/>
      <c r="K417" s="41"/>
      <c r="L417" s="41"/>
      <c r="M417" s="41"/>
      <c r="N417" s="45"/>
      <c r="O417" s="41"/>
      <c r="P417" s="46"/>
      <c r="Q417" s="41"/>
      <c r="R417" s="178" t="s">
        <v>1838</v>
      </c>
    </row>
    <row r="418" spans="1:18" s="175" customFormat="1" ht="18" customHeight="1" x14ac:dyDescent="0.15">
      <c r="A418" s="177">
        <v>15</v>
      </c>
      <c r="B418" s="43" t="s">
        <v>5323</v>
      </c>
      <c r="C418" s="44">
        <v>2</v>
      </c>
      <c r="D418" s="43" t="s">
        <v>5363</v>
      </c>
      <c r="E418" s="44">
        <v>6</v>
      </c>
      <c r="F418" s="43" t="s">
        <v>5427</v>
      </c>
      <c r="G418" s="44">
        <v>15</v>
      </c>
      <c r="H418" s="43" t="s">
        <v>5437</v>
      </c>
      <c r="I418" s="45">
        <v>1</v>
      </c>
      <c r="J418" s="45" t="s">
        <v>5437</v>
      </c>
      <c r="K418" s="41">
        <v>14234</v>
      </c>
      <c r="L418" s="41">
        <v>15028</v>
      </c>
      <c r="M418" s="41">
        <f t="shared" ref="M418" si="121">K418-L418</f>
        <v>-794</v>
      </c>
      <c r="N418" s="45" t="s">
        <v>5437</v>
      </c>
      <c r="O418" s="41"/>
      <c r="P418" s="46"/>
      <c r="Q418" s="41"/>
      <c r="R418" s="46" t="s">
        <v>1838</v>
      </c>
    </row>
    <row r="419" spans="1:18" s="175" customFormat="1" ht="18" customHeight="1" x14ac:dyDescent="0.15">
      <c r="A419" s="177">
        <v>15</v>
      </c>
      <c r="B419" s="43" t="s">
        <v>5323</v>
      </c>
      <c r="C419" s="44">
        <v>2</v>
      </c>
      <c r="D419" s="43" t="s">
        <v>5363</v>
      </c>
      <c r="E419" s="44">
        <v>6</v>
      </c>
      <c r="F419" s="43" t="s">
        <v>5427</v>
      </c>
      <c r="G419" s="44">
        <v>15</v>
      </c>
      <c r="H419" s="43" t="s">
        <v>5437</v>
      </c>
      <c r="I419" s="44">
        <v>1</v>
      </c>
      <c r="J419" s="44" t="s">
        <v>5437</v>
      </c>
      <c r="K419" s="41"/>
      <c r="L419" s="41"/>
      <c r="M419" s="41"/>
      <c r="N419" s="45" t="s">
        <v>5438</v>
      </c>
      <c r="O419" s="41"/>
      <c r="P419" s="46"/>
      <c r="Q419" s="41"/>
      <c r="R419" s="46" t="s">
        <v>1838</v>
      </c>
    </row>
    <row r="420" spans="1:18" s="175" customFormat="1" ht="18" customHeight="1" x14ac:dyDescent="0.15">
      <c r="A420" s="177">
        <v>15</v>
      </c>
      <c r="B420" s="43" t="s">
        <v>5323</v>
      </c>
      <c r="C420" s="44">
        <v>2</v>
      </c>
      <c r="D420" s="43" t="s">
        <v>5363</v>
      </c>
      <c r="E420" s="44">
        <v>6</v>
      </c>
      <c r="F420" s="43" t="s">
        <v>5427</v>
      </c>
      <c r="G420" s="44">
        <v>15</v>
      </c>
      <c r="H420" s="43" t="s">
        <v>5437</v>
      </c>
      <c r="I420" s="44">
        <v>1</v>
      </c>
      <c r="J420" s="44" t="s">
        <v>5437</v>
      </c>
      <c r="K420" s="41"/>
      <c r="L420" s="41"/>
      <c r="M420" s="41"/>
      <c r="N420" s="45" t="s">
        <v>5439</v>
      </c>
      <c r="O420" s="41">
        <v>7602666</v>
      </c>
      <c r="P420" s="46" t="s">
        <v>1899</v>
      </c>
      <c r="Q420" s="41">
        <v>8033</v>
      </c>
      <c r="R420" s="46" t="s">
        <v>1838</v>
      </c>
    </row>
    <row r="421" spans="1:18" s="175" customFormat="1" ht="18" customHeight="1" x14ac:dyDescent="0.15">
      <c r="A421" s="177">
        <v>15</v>
      </c>
      <c r="B421" s="43" t="s">
        <v>5323</v>
      </c>
      <c r="C421" s="44">
        <v>2</v>
      </c>
      <c r="D421" s="43" t="s">
        <v>5363</v>
      </c>
      <c r="E421" s="44">
        <v>6</v>
      </c>
      <c r="F421" s="43" t="s">
        <v>5427</v>
      </c>
      <c r="G421" s="44">
        <v>15</v>
      </c>
      <c r="H421" s="43" t="s">
        <v>5437</v>
      </c>
      <c r="I421" s="44">
        <v>1</v>
      </c>
      <c r="J421" s="44" t="s">
        <v>5437</v>
      </c>
      <c r="K421" s="41"/>
      <c r="L421" s="41"/>
      <c r="M421" s="41"/>
      <c r="N421" s="45" t="s">
        <v>5440</v>
      </c>
      <c r="O421" s="41">
        <v>431333</v>
      </c>
      <c r="P421" s="46"/>
      <c r="Q421" s="41"/>
      <c r="R421" s="46" t="s">
        <v>1838</v>
      </c>
    </row>
    <row r="422" spans="1:18" s="175" customFormat="1" ht="18" customHeight="1" x14ac:dyDescent="0.15">
      <c r="A422" s="177">
        <v>15</v>
      </c>
      <c r="B422" s="43" t="s">
        <v>5323</v>
      </c>
      <c r="C422" s="44">
        <v>2</v>
      </c>
      <c r="D422" s="43" t="s">
        <v>5363</v>
      </c>
      <c r="E422" s="44">
        <v>6</v>
      </c>
      <c r="F422" s="43" t="s">
        <v>5427</v>
      </c>
      <c r="G422" s="44">
        <v>15</v>
      </c>
      <c r="H422" s="43" t="s">
        <v>5437</v>
      </c>
      <c r="I422" s="44">
        <v>1</v>
      </c>
      <c r="J422" s="44" t="s">
        <v>5437</v>
      </c>
      <c r="K422" s="41"/>
      <c r="L422" s="41"/>
      <c r="M422" s="41"/>
      <c r="N422" s="45" t="s">
        <v>5441</v>
      </c>
      <c r="O422" s="41"/>
      <c r="P422" s="46"/>
      <c r="Q422" s="41"/>
      <c r="R422" s="46" t="s">
        <v>1838</v>
      </c>
    </row>
    <row r="423" spans="1:18" s="175" customFormat="1" ht="18" customHeight="1" x14ac:dyDescent="0.15">
      <c r="A423" s="177">
        <v>15</v>
      </c>
      <c r="B423" s="43" t="s">
        <v>5323</v>
      </c>
      <c r="C423" s="44">
        <v>2</v>
      </c>
      <c r="D423" s="43" t="s">
        <v>5363</v>
      </c>
      <c r="E423" s="44">
        <v>6</v>
      </c>
      <c r="F423" s="43" t="s">
        <v>5427</v>
      </c>
      <c r="G423" s="44">
        <v>15</v>
      </c>
      <c r="H423" s="43" t="s">
        <v>5437</v>
      </c>
      <c r="I423" s="44">
        <v>1</v>
      </c>
      <c r="J423" s="44" t="s">
        <v>5437</v>
      </c>
      <c r="K423" s="41"/>
      <c r="L423" s="41"/>
      <c r="M423" s="41"/>
      <c r="N423" s="45" t="s">
        <v>5442</v>
      </c>
      <c r="O423" s="41">
        <v>702000</v>
      </c>
      <c r="P423" s="46" t="s">
        <v>1894</v>
      </c>
      <c r="Q423" s="41">
        <v>3501</v>
      </c>
      <c r="R423" s="46" t="s">
        <v>1838</v>
      </c>
    </row>
    <row r="424" spans="1:18" s="175" customFormat="1" ht="18" customHeight="1" x14ac:dyDescent="0.15">
      <c r="A424" s="177">
        <v>15</v>
      </c>
      <c r="B424" s="43" t="s">
        <v>5323</v>
      </c>
      <c r="C424" s="44">
        <v>2</v>
      </c>
      <c r="D424" s="43" t="s">
        <v>5363</v>
      </c>
      <c r="E424" s="44">
        <v>6</v>
      </c>
      <c r="F424" s="43" t="s">
        <v>5427</v>
      </c>
      <c r="G424" s="44">
        <v>15</v>
      </c>
      <c r="H424" s="43" t="s">
        <v>5437</v>
      </c>
      <c r="I424" s="44">
        <v>1</v>
      </c>
      <c r="J424" s="44" t="s">
        <v>5437</v>
      </c>
      <c r="K424" s="41"/>
      <c r="L424" s="41"/>
      <c r="M424" s="41"/>
      <c r="N424" s="45" t="s">
        <v>5443</v>
      </c>
      <c r="O424" s="41">
        <v>2799333</v>
      </c>
      <c r="P424" s="46"/>
      <c r="Q424" s="41"/>
      <c r="R424" s="46" t="s">
        <v>1838</v>
      </c>
    </row>
    <row r="425" spans="1:18" s="175" customFormat="1" ht="18" customHeight="1" x14ac:dyDescent="0.15">
      <c r="A425" s="177">
        <v>15</v>
      </c>
      <c r="B425" s="43" t="s">
        <v>5323</v>
      </c>
      <c r="C425" s="44">
        <v>2</v>
      </c>
      <c r="D425" s="43" t="s">
        <v>5363</v>
      </c>
      <c r="E425" s="44">
        <v>6</v>
      </c>
      <c r="F425" s="43" t="s">
        <v>5427</v>
      </c>
      <c r="G425" s="44">
        <v>15</v>
      </c>
      <c r="H425" s="43" t="s">
        <v>5437</v>
      </c>
      <c r="I425" s="44">
        <v>1</v>
      </c>
      <c r="J425" s="44" t="s">
        <v>5437</v>
      </c>
      <c r="K425" s="41"/>
      <c r="L425" s="41"/>
      <c r="M425" s="41"/>
      <c r="N425" s="45" t="s">
        <v>5444</v>
      </c>
      <c r="O425" s="41"/>
      <c r="P425" s="46"/>
      <c r="Q425" s="41"/>
      <c r="R425" s="46" t="s">
        <v>1838</v>
      </c>
    </row>
    <row r="426" spans="1:18" s="175" customFormat="1" ht="18" customHeight="1" x14ac:dyDescent="0.15">
      <c r="A426" s="177">
        <v>15</v>
      </c>
      <c r="B426" s="43" t="s">
        <v>5323</v>
      </c>
      <c r="C426" s="44">
        <v>2</v>
      </c>
      <c r="D426" s="43" t="s">
        <v>5363</v>
      </c>
      <c r="E426" s="44">
        <v>6</v>
      </c>
      <c r="F426" s="43" t="s">
        <v>5427</v>
      </c>
      <c r="G426" s="44">
        <v>15</v>
      </c>
      <c r="H426" s="43" t="s">
        <v>5437</v>
      </c>
      <c r="I426" s="44">
        <v>1</v>
      </c>
      <c r="J426" s="44" t="s">
        <v>5437</v>
      </c>
      <c r="K426" s="41"/>
      <c r="L426" s="41"/>
      <c r="M426" s="41"/>
      <c r="N426" s="45" t="s">
        <v>5445</v>
      </c>
      <c r="O426" s="41">
        <v>2699333</v>
      </c>
      <c r="P426" s="46" t="s">
        <v>849</v>
      </c>
      <c r="Q426" s="41">
        <v>2700</v>
      </c>
      <c r="R426" s="46" t="s">
        <v>1838</v>
      </c>
    </row>
    <row r="427" spans="1:18" s="175" customFormat="1" ht="18" customHeight="1" x14ac:dyDescent="0.15">
      <c r="A427" s="177">
        <v>15</v>
      </c>
      <c r="B427" s="43" t="s">
        <v>5323</v>
      </c>
      <c r="C427" s="44">
        <v>2</v>
      </c>
      <c r="D427" s="43" t="s">
        <v>5363</v>
      </c>
      <c r="E427" s="44">
        <v>6</v>
      </c>
      <c r="F427" s="43" t="s">
        <v>5427</v>
      </c>
      <c r="G427" s="45">
        <v>18</v>
      </c>
      <c r="H427" s="49" t="s">
        <v>5446</v>
      </c>
      <c r="I427" s="45"/>
      <c r="J427" s="45"/>
      <c r="K427" s="41"/>
      <c r="L427" s="41"/>
      <c r="M427" s="41"/>
      <c r="N427" s="45"/>
      <c r="O427" s="41"/>
      <c r="P427" s="46"/>
      <c r="Q427" s="41"/>
      <c r="R427" s="178" t="s">
        <v>1838</v>
      </c>
    </row>
    <row r="428" spans="1:18" s="175" customFormat="1" ht="18" customHeight="1" x14ac:dyDescent="0.15">
      <c r="A428" s="177">
        <v>15</v>
      </c>
      <c r="B428" s="43" t="s">
        <v>5323</v>
      </c>
      <c r="C428" s="44">
        <v>2</v>
      </c>
      <c r="D428" s="43" t="s">
        <v>5363</v>
      </c>
      <c r="E428" s="44">
        <v>6</v>
      </c>
      <c r="F428" s="43" t="s">
        <v>5427</v>
      </c>
      <c r="G428" s="44">
        <v>18</v>
      </c>
      <c r="H428" s="43" t="s">
        <v>5446</v>
      </c>
      <c r="I428" s="45">
        <v>1</v>
      </c>
      <c r="J428" s="45" t="s">
        <v>5446</v>
      </c>
      <c r="K428" s="41">
        <v>450</v>
      </c>
      <c r="L428" s="41">
        <v>0</v>
      </c>
      <c r="M428" s="41">
        <f t="shared" ref="M428" si="122">K428-L428</f>
        <v>450</v>
      </c>
      <c r="N428" s="45" t="s">
        <v>5447</v>
      </c>
      <c r="O428" s="41"/>
      <c r="P428" s="46"/>
      <c r="Q428" s="41"/>
      <c r="R428" s="46" t="s">
        <v>1838</v>
      </c>
    </row>
    <row r="429" spans="1:18" s="175" customFormat="1" ht="18" customHeight="1" x14ac:dyDescent="0.15">
      <c r="A429" s="177">
        <v>15</v>
      </c>
      <c r="B429" s="43" t="s">
        <v>5323</v>
      </c>
      <c r="C429" s="44">
        <v>2</v>
      </c>
      <c r="D429" s="43" t="s">
        <v>5363</v>
      </c>
      <c r="E429" s="44">
        <v>6</v>
      </c>
      <c r="F429" s="43" t="s">
        <v>5427</v>
      </c>
      <c r="G429" s="44">
        <v>18</v>
      </c>
      <c r="H429" s="43" t="s">
        <v>5446</v>
      </c>
      <c r="I429" s="44">
        <v>1</v>
      </c>
      <c r="J429" s="44" t="s">
        <v>5446</v>
      </c>
      <c r="K429" s="41"/>
      <c r="L429" s="41"/>
      <c r="M429" s="41"/>
      <c r="N429" s="45" t="s">
        <v>5448</v>
      </c>
      <c r="O429" s="41">
        <v>450000</v>
      </c>
      <c r="P429" s="46" t="s">
        <v>1837</v>
      </c>
      <c r="Q429" s="41">
        <v>450</v>
      </c>
      <c r="R429" s="46" t="s">
        <v>1838</v>
      </c>
    </row>
    <row r="430" spans="1:18" s="175" customFormat="1" ht="18" customHeight="1" x14ac:dyDescent="0.15">
      <c r="A430" s="177">
        <v>15</v>
      </c>
      <c r="B430" s="43" t="s">
        <v>5323</v>
      </c>
      <c r="C430" s="44">
        <v>2</v>
      </c>
      <c r="D430" s="43" t="s">
        <v>5363</v>
      </c>
      <c r="E430" s="44">
        <v>6</v>
      </c>
      <c r="F430" s="43" t="s">
        <v>5427</v>
      </c>
      <c r="G430" s="45">
        <v>20</v>
      </c>
      <c r="H430" s="49" t="s">
        <v>5449</v>
      </c>
      <c r="I430" s="45"/>
      <c r="J430" s="45"/>
      <c r="K430" s="41"/>
      <c r="L430" s="41"/>
      <c r="M430" s="41"/>
      <c r="N430" s="45"/>
      <c r="O430" s="41"/>
      <c r="P430" s="46"/>
      <c r="Q430" s="41"/>
      <c r="R430" s="178" t="s">
        <v>1540</v>
      </c>
    </row>
    <row r="431" spans="1:18" s="175" customFormat="1" ht="18" customHeight="1" x14ac:dyDescent="0.15">
      <c r="A431" s="177">
        <v>15</v>
      </c>
      <c r="B431" s="43" t="s">
        <v>5323</v>
      </c>
      <c r="C431" s="44">
        <v>2</v>
      </c>
      <c r="D431" s="43" t="s">
        <v>5363</v>
      </c>
      <c r="E431" s="44">
        <v>6</v>
      </c>
      <c r="F431" s="43" t="s">
        <v>5427</v>
      </c>
      <c r="G431" s="44">
        <v>11</v>
      </c>
      <c r="H431" s="43" t="s">
        <v>5435</v>
      </c>
      <c r="I431" s="45">
        <v>1</v>
      </c>
      <c r="J431" s="45" t="s">
        <v>5449</v>
      </c>
      <c r="K431" s="41">
        <v>540</v>
      </c>
      <c r="L431" s="41">
        <v>0</v>
      </c>
      <c r="M431" s="41">
        <f t="shared" ref="M431" si="123">K431-L431</f>
        <v>540</v>
      </c>
      <c r="N431" s="45" t="s">
        <v>5449</v>
      </c>
      <c r="O431" s="41">
        <v>540000</v>
      </c>
      <c r="P431" s="46" t="s">
        <v>1705</v>
      </c>
      <c r="Q431" s="41">
        <v>225</v>
      </c>
      <c r="R431" s="46" t="s">
        <v>1540</v>
      </c>
    </row>
    <row r="432" spans="1:18" s="175" customFormat="1" ht="18" customHeight="1" x14ac:dyDescent="0.15">
      <c r="A432" s="177">
        <v>15</v>
      </c>
      <c r="B432" s="43" t="s">
        <v>5323</v>
      </c>
      <c r="C432" s="44">
        <v>2</v>
      </c>
      <c r="D432" s="43" t="s">
        <v>5363</v>
      </c>
      <c r="E432" s="44">
        <v>6</v>
      </c>
      <c r="F432" s="43" t="s">
        <v>5427</v>
      </c>
      <c r="G432" s="45">
        <v>23</v>
      </c>
      <c r="H432" s="49" t="s">
        <v>5450</v>
      </c>
      <c r="I432" s="45"/>
      <c r="J432" s="45"/>
      <c r="K432" s="41"/>
      <c r="L432" s="41"/>
      <c r="M432" s="41"/>
      <c r="N432" s="45"/>
      <c r="O432" s="41"/>
      <c r="P432" s="46" t="s">
        <v>1705</v>
      </c>
      <c r="Q432" s="41">
        <v>315</v>
      </c>
      <c r="R432" s="178" t="s">
        <v>1838</v>
      </c>
    </row>
    <row r="433" spans="1:18" s="175" customFormat="1" ht="18" customHeight="1" x14ac:dyDescent="0.15">
      <c r="A433" s="177">
        <v>15</v>
      </c>
      <c r="B433" s="43" t="s">
        <v>5323</v>
      </c>
      <c r="C433" s="44">
        <v>2</v>
      </c>
      <c r="D433" s="43" t="s">
        <v>5363</v>
      </c>
      <c r="E433" s="44">
        <v>6</v>
      </c>
      <c r="F433" s="43" t="s">
        <v>5427</v>
      </c>
      <c r="G433" s="44">
        <v>23</v>
      </c>
      <c r="H433" s="43" t="s">
        <v>5450</v>
      </c>
      <c r="I433" s="45">
        <v>1</v>
      </c>
      <c r="J433" s="45" t="s">
        <v>5450</v>
      </c>
      <c r="K433" s="41">
        <v>154</v>
      </c>
      <c r="L433" s="41">
        <v>154</v>
      </c>
      <c r="M433" s="41">
        <f t="shared" ref="M433" si="124">K433-L433</f>
        <v>0</v>
      </c>
      <c r="N433" s="45" t="s">
        <v>5450</v>
      </c>
      <c r="O433" s="41"/>
      <c r="P433" s="46"/>
      <c r="Q433" s="41"/>
      <c r="R433" s="46" t="s">
        <v>1838</v>
      </c>
    </row>
    <row r="434" spans="1:18" s="175" customFormat="1" ht="18" customHeight="1" x14ac:dyDescent="0.15">
      <c r="A434" s="177">
        <v>15</v>
      </c>
      <c r="B434" s="43" t="s">
        <v>5323</v>
      </c>
      <c r="C434" s="44">
        <v>2</v>
      </c>
      <c r="D434" s="43" t="s">
        <v>5363</v>
      </c>
      <c r="E434" s="44">
        <v>6</v>
      </c>
      <c r="F434" s="43" t="s">
        <v>5427</v>
      </c>
      <c r="G434" s="44">
        <v>23</v>
      </c>
      <c r="H434" s="43" t="s">
        <v>5450</v>
      </c>
      <c r="I434" s="44">
        <v>1</v>
      </c>
      <c r="J434" s="44" t="s">
        <v>5450</v>
      </c>
      <c r="K434" s="41"/>
      <c r="L434" s="41"/>
      <c r="M434" s="41"/>
      <c r="N434" s="45" t="s">
        <v>5451</v>
      </c>
      <c r="O434" s="41">
        <v>154200</v>
      </c>
      <c r="P434" s="46" t="s">
        <v>1837</v>
      </c>
      <c r="Q434" s="41">
        <v>154</v>
      </c>
      <c r="R434" s="46" t="s">
        <v>1838</v>
      </c>
    </row>
    <row r="435" spans="1:18" s="175" customFormat="1" ht="18" customHeight="1" x14ac:dyDescent="0.15">
      <c r="A435" s="24">
        <v>15</v>
      </c>
      <c r="B435" s="25" t="s">
        <v>5323</v>
      </c>
      <c r="C435" s="27">
        <v>3</v>
      </c>
      <c r="D435" s="26" t="s">
        <v>5452</v>
      </c>
      <c r="E435" s="27"/>
      <c r="F435" s="26"/>
      <c r="G435" s="27"/>
      <c r="H435" s="26"/>
      <c r="I435" s="27"/>
      <c r="J435" s="27"/>
      <c r="K435" s="23">
        <f>IF(C435="",SUMIFS($K436:$K$868,$A436:$A$868,A435,$E436:$E$868,""),IF(E435="",SUMIFS($K436:$K$868,$A436:$A$868,A435,$C436:$C$868,C435,$G436:$G$868,""),IF(G435="",SUMIFS($K436:$K$868,$A436:$A$868,A435,$C436:$C$868,C435,$E436:$E$868,E435),0)))</f>
        <v>2737</v>
      </c>
      <c r="L435" s="23">
        <f>IF(C435="",SUMIFS($L436:$L$868,$A436:$A$868,A435,$E436:$E$868,""),IF(E435="",SUMIFS($L436:$L$868,$A436:$A$868,A435,$C436:$C$868,C435,$G436:$G$868,""),IF(G435="",SUMIFS($L436:$L$868,$A436:$A$868,A435,$C436:$C$868,C435,$E436:$E$868,E435),0)))</f>
        <v>2647</v>
      </c>
      <c r="M435" s="23">
        <f t="shared" ref="M435:M436" si="125">K435-L435</f>
        <v>90</v>
      </c>
      <c r="N435" s="28"/>
      <c r="O435" s="29"/>
      <c r="P435" s="30"/>
      <c r="Q435" s="23">
        <f>IF(C435="",SUMIFS($Q$3:$Q$868,$A$3:$A$868,A435,$C$3:$C$868,"&gt;0",$E$3:$E$868,""),IF(E435="",SUMIFS($Q$3:$Q$868,$A$3:$A$868,A435,$C$3:$C$868,C435,$E$3:$E$868,"&gt;0",$G$3:$G$868,""),IF(G435="",SUMIFS($Q$3:$Q$868,$A$3:$A$868,A435,$C$3:$C$868,C435,$E$3:$E$868,E435,$G$3:$G$868,"&gt;0"))))</f>
        <v>2737</v>
      </c>
      <c r="R435" s="23"/>
    </row>
    <row r="436" spans="1:18" s="175" customFormat="1" ht="18" customHeight="1" x14ac:dyDescent="0.15">
      <c r="A436" s="24">
        <v>15</v>
      </c>
      <c r="B436" s="25" t="s">
        <v>5323</v>
      </c>
      <c r="C436" s="176">
        <v>3</v>
      </c>
      <c r="D436" s="25" t="s">
        <v>5452</v>
      </c>
      <c r="E436" s="35">
        <v>1</v>
      </c>
      <c r="F436" s="36" t="s">
        <v>5453</v>
      </c>
      <c r="G436" s="35"/>
      <c r="H436" s="36"/>
      <c r="I436" s="35"/>
      <c r="J436" s="35"/>
      <c r="K436" s="32">
        <f>IF(C436="",SUMIFS($K437:$K$868,$A437:$A$868,A436,$E437:$E$868,""),IF(E436="",SUMIFS($K437:$K$868,$A437:$A$868,A436,$C437:$C$868,C436,$G437:$G$868,""),IF(G436="",SUMIFS($K437:$K$868,$A437:$A$868,A436,$C437:$C$868,C436,$E437:$E$868,E436),0)))</f>
        <v>273</v>
      </c>
      <c r="L436" s="32">
        <f>IF(C436="",SUMIFS($L437:$L$868,$A437:$A$868,A436,$E437:$E$868,""),IF(E436="",SUMIFS($L437:$L$868,$A437:$A$868,A436,$C437:$C$868,C436,$G437:$G$868,""),IF(G436="",SUMIFS($L437:$L$868,$A437:$A$868,A436,$C437:$C$868,C436,$E437:$E$868,E436),0)))</f>
        <v>245</v>
      </c>
      <c r="M436" s="32">
        <f t="shared" si="125"/>
        <v>28</v>
      </c>
      <c r="N436" s="37"/>
      <c r="O436" s="38"/>
      <c r="P436" s="39"/>
      <c r="Q436" s="32">
        <f>IF(C436="",SUMIFS($Q$3:$Q$868,$A$3:$A$868,A436,$C$3:$C$868,"&gt;0",$E$3:$E$868,""),IF(E436="",SUMIFS($Q$3:$Q$868,$A$3:$A$868,A436,$C$3:$C$868,C436,$E$3:$E$868,"&gt;0",$G$3:$G$868,""),IF(G436="",SUMIFS($Q$3:$Q$868,$A$3:$A$868,A436,$C$3:$C$868,C436,$E$3:$E$868,E436,$G$3:$G$868,"&gt;0"))))</f>
        <v>273</v>
      </c>
      <c r="R436" s="32" t="s">
        <v>380</v>
      </c>
    </row>
    <row r="437" spans="1:18" s="175" customFormat="1" ht="18" customHeight="1" x14ac:dyDescent="0.15">
      <c r="A437" s="177">
        <v>15</v>
      </c>
      <c r="B437" s="43" t="s">
        <v>5323</v>
      </c>
      <c r="C437" s="44">
        <v>3</v>
      </c>
      <c r="D437" s="43" t="s">
        <v>5452</v>
      </c>
      <c r="E437" s="44">
        <v>1</v>
      </c>
      <c r="F437" s="43" t="s">
        <v>5453</v>
      </c>
      <c r="G437" s="45">
        <v>1</v>
      </c>
      <c r="H437" s="49" t="s">
        <v>5454</v>
      </c>
      <c r="I437" s="45"/>
      <c r="J437" s="45"/>
      <c r="K437" s="41"/>
      <c r="L437" s="41"/>
      <c r="M437" s="41"/>
      <c r="N437" s="45"/>
      <c r="O437" s="41"/>
      <c r="P437" s="46"/>
      <c r="Q437" s="41"/>
      <c r="R437" s="178" t="s">
        <v>380</v>
      </c>
    </row>
    <row r="438" spans="1:18" s="175" customFormat="1" ht="18" customHeight="1" x14ac:dyDescent="0.15">
      <c r="A438" s="177">
        <v>15</v>
      </c>
      <c r="B438" s="43" t="s">
        <v>5323</v>
      </c>
      <c r="C438" s="44">
        <v>3</v>
      </c>
      <c r="D438" s="43" t="s">
        <v>5452</v>
      </c>
      <c r="E438" s="44">
        <v>1</v>
      </c>
      <c r="F438" s="43" t="s">
        <v>5453</v>
      </c>
      <c r="G438" s="44">
        <v>1</v>
      </c>
      <c r="H438" s="43" t="s">
        <v>5454</v>
      </c>
      <c r="I438" s="45">
        <v>2</v>
      </c>
      <c r="J438" s="45" t="s">
        <v>5455</v>
      </c>
      <c r="K438" s="41">
        <v>20</v>
      </c>
      <c r="L438" s="41">
        <v>20</v>
      </c>
      <c r="M438" s="41">
        <f t="shared" ref="M438" si="126">K438-L438</f>
        <v>0</v>
      </c>
      <c r="N438" s="45" t="s">
        <v>5455</v>
      </c>
      <c r="O438" s="41">
        <v>20000</v>
      </c>
      <c r="P438" s="46" t="s">
        <v>378</v>
      </c>
      <c r="Q438" s="41">
        <v>20</v>
      </c>
      <c r="R438" s="46" t="s">
        <v>380</v>
      </c>
    </row>
    <row r="439" spans="1:18" s="175" customFormat="1" ht="18" customHeight="1" x14ac:dyDescent="0.15">
      <c r="A439" s="177">
        <v>15</v>
      </c>
      <c r="B439" s="43" t="s">
        <v>5323</v>
      </c>
      <c r="C439" s="44">
        <v>3</v>
      </c>
      <c r="D439" s="43" t="s">
        <v>5452</v>
      </c>
      <c r="E439" s="44">
        <v>1</v>
      </c>
      <c r="F439" s="43" t="s">
        <v>5453</v>
      </c>
      <c r="G439" s="45">
        <v>2</v>
      </c>
      <c r="H439" s="49" t="s">
        <v>5456</v>
      </c>
      <c r="I439" s="45"/>
      <c r="J439" s="45"/>
      <c r="K439" s="41"/>
      <c r="L439" s="41"/>
      <c r="M439" s="41"/>
      <c r="N439" s="45"/>
      <c r="O439" s="41"/>
      <c r="P439" s="46"/>
      <c r="Q439" s="41"/>
      <c r="R439" s="178" t="s">
        <v>380</v>
      </c>
    </row>
    <row r="440" spans="1:18" s="175" customFormat="1" ht="18" customHeight="1" x14ac:dyDescent="0.15">
      <c r="A440" s="177">
        <v>15</v>
      </c>
      <c r="B440" s="43" t="s">
        <v>5323</v>
      </c>
      <c r="C440" s="44">
        <v>3</v>
      </c>
      <c r="D440" s="43" t="s">
        <v>5452</v>
      </c>
      <c r="E440" s="44">
        <v>1</v>
      </c>
      <c r="F440" s="43" t="s">
        <v>5453</v>
      </c>
      <c r="G440" s="44">
        <v>2</v>
      </c>
      <c r="H440" s="43" t="s">
        <v>5456</v>
      </c>
      <c r="I440" s="45">
        <v>2</v>
      </c>
      <c r="J440" s="45" t="s">
        <v>5457</v>
      </c>
      <c r="K440" s="41">
        <v>253</v>
      </c>
      <c r="L440" s="41">
        <v>225</v>
      </c>
      <c r="M440" s="41">
        <f t="shared" ref="M440:M441" si="127">K440-L440</f>
        <v>28</v>
      </c>
      <c r="N440" s="45" t="s">
        <v>5458</v>
      </c>
      <c r="O440" s="41">
        <v>253000</v>
      </c>
      <c r="P440" s="46" t="s">
        <v>538</v>
      </c>
      <c r="Q440" s="41">
        <v>253</v>
      </c>
      <c r="R440" s="46" t="s">
        <v>380</v>
      </c>
    </row>
    <row r="441" spans="1:18" s="175" customFormat="1" ht="18" customHeight="1" x14ac:dyDescent="0.15">
      <c r="A441" s="24">
        <v>15</v>
      </c>
      <c r="B441" s="25" t="s">
        <v>5323</v>
      </c>
      <c r="C441" s="176">
        <v>3</v>
      </c>
      <c r="D441" s="25" t="s">
        <v>5452</v>
      </c>
      <c r="E441" s="35">
        <v>2</v>
      </c>
      <c r="F441" s="36" t="s">
        <v>5459</v>
      </c>
      <c r="G441" s="35"/>
      <c r="H441" s="36"/>
      <c r="I441" s="35"/>
      <c r="J441" s="35"/>
      <c r="K441" s="32">
        <f>IF(C441="",SUMIFS($K442:$K$868,$A442:$A$868,A441,$E442:$E$868,""),IF(E441="",SUMIFS($K442:$K$868,$A442:$A$868,A441,$C442:$C$868,C441,$G442:$G$868,""),IF(G441="",SUMIFS($K442:$K$868,$A442:$A$868,A441,$C442:$C$868,C441,$E442:$E$868,E441),0)))</f>
        <v>2464</v>
      </c>
      <c r="L441" s="32">
        <f>IF(C441="",SUMIFS($L442:$L$868,$A442:$A$868,A441,$E442:$E$868,""),IF(E441="",SUMIFS($L442:$L$868,$A442:$A$868,A441,$C442:$C$868,C441,$G442:$G$868,""),IF(G441="",SUMIFS($L442:$L$868,$A442:$A$868,A441,$C442:$C$868,C441,$E442:$E$868,E441),0)))</f>
        <v>2402</v>
      </c>
      <c r="M441" s="32">
        <f t="shared" si="127"/>
        <v>62</v>
      </c>
      <c r="N441" s="37"/>
      <c r="O441" s="38"/>
      <c r="P441" s="39"/>
      <c r="Q441" s="32">
        <f>IF(C441="",SUMIFS($Q$3:$Q$868,$A$3:$A$868,A441,$C$3:$C$868,"&gt;0",$E$3:$E$868,""),IF(E441="",SUMIFS($Q$3:$Q$868,$A$3:$A$868,A441,$C$3:$C$868,C441,$E$3:$E$868,"&gt;0",$G$3:$G$868,""),IF(G441="",SUMIFS($Q$3:$Q$868,$A$3:$A$868,A441,$C$3:$C$868,C441,$E$3:$E$868,E441,$G$3:$G$868,"&gt;0"))))</f>
        <v>2464</v>
      </c>
      <c r="R441" s="32" t="s">
        <v>380</v>
      </c>
    </row>
    <row r="442" spans="1:18" s="175" customFormat="1" ht="18" customHeight="1" x14ac:dyDescent="0.15">
      <c r="A442" s="177">
        <v>15</v>
      </c>
      <c r="B442" s="43" t="s">
        <v>5323</v>
      </c>
      <c r="C442" s="44">
        <v>3</v>
      </c>
      <c r="D442" s="43" t="s">
        <v>5452</v>
      </c>
      <c r="E442" s="44">
        <v>2</v>
      </c>
      <c r="F442" s="43" t="s">
        <v>5459</v>
      </c>
      <c r="G442" s="45">
        <v>1</v>
      </c>
      <c r="H442" s="49" t="s">
        <v>5460</v>
      </c>
      <c r="I442" s="45"/>
      <c r="J442" s="45"/>
      <c r="K442" s="41"/>
      <c r="L442" s="41"/>
      <c r="M442" s="41"/>
      <c r="N442" s="45"/>
      <c r="O442" s="41"/>
      <c r="P442" s="46"/>
      <c r="Q442" s="41"/>
      <c r="R442" s="178" t="s">
        <v>380</v>
      </c>
    </row>
    <row r="443" spans="1:18" s="175" customFormat="1" ht="18" customHeight="1" x14ac:dyDescent="0.15">
      <c r="A443" s="177">
        <v>15</v>
      </c>
      <c r="B443" s="43" t="s">
        <v>5323</v>
      </c>
      <c r="C443" s="44">
        <v>3</v>
      </c>
      <c r="D443" s="43" t="s">
        <v>5452</v>
      </c>
      <c r="E443" s="44">
        <v>2</v>
      </c>
      <c r="F443" s="43" t="s">
        <v>5459</v>
      </c>
      <c r="G443" s="44">
        <v>1</v>
      </c>
      <c r="H443" s="43" t="s">
        <v>5460</v>
      </c>
      <c r="I443" s="45">
        <v>2</v>
      </c>
      <c r="J443" s="45" t="s">
        <v>5461</v>
      </c>
      <c r="K443" s="41">
        <v>2450</v>
      </c>
      <c r="L443" s="41">
        <v>2388</v>
      </c>
      <c r="M443" s="41">
        <f t="shared" ref="M443" si="128">K443-L443</f>
        <v>62</v>
      </c>
      <c r="N443" s="45" t="s">
        <v>5462</v>
      </c>
      <c r="O443" s="41">
        <v>2450265</v>
      </c>
      <c r="P443" s="46" t="s">
        <v>697</v>
      </c>
      <c r="Q443" s="41">
        <v>2450</v>
      </c>
      <c r="R443" s="46" t="s">
        <v>380</v>
      </c>
    </row>
    <row r="444" spans="1:18" s="175" customFormat="1" ht="18" customHeight="1" x14ac:dyDescent="0.15">
      <c r="A444" s="177">
        <v>15</v>
      </c>
      <c r="B444" s="43" t="s">
        <v>5323</v>
      </c>
      <c r="C444" s="44">
        <v>3</v>
      </c>
      <c r="D444" s="43" t="s">
        <v>5452</v>
      </c>
      <c r="E444" s="44">
        <v>2</v>
      </c>
      <c r="F444" s="43" t="s">
        <v>5459</v>
      </c>
      <c r="G444" s="44">
        <v>1</v>
      </c>
      <c r="H444" s="43" t="s">
        <v>5460</v>
      </c>
      <c r="I444" s="44">
        <v>2</v>
      </c>
      <c r="J444" s="44" t="s">
        <v>5461</v>
      </c>
      <c r="K444" s="41"/>
      <c r="L444" s="41"/>
      <c r="M444" s="41"/>
      <c r="N444" s="45" t="s">
        <v>5463</v>
      </c>
      <c r="O444" s="41"/>
      <c r="P444" s="46"/>
      <c r="Q444" s="41"/>
      <c r="R444" s="46" t="s">
        <v>380</v>
      </c>
    </row>
    <row r="445" spans="1:18" s="175" customFormat="1" ht="18" customHeight="1" x14ac:dyDescent="0.15">
      <c r="A445" s="177">
        <v>15</v>
      </c>
      <c r="B445" s="43" t="s">
        <v>5323</v>
      </c>
      <c r="C445" s="44">
        <v>3</v>
      </c>
      <c r="D445" s="43" t="s">
        <v>5452</v>
      </c>
      <c r="E445" s="44">
        <v>2</v>
      </c>
      <c r="F445" s="43" t="s">
        <v>5459</v>
      </c>
      <c r="G445" s="44">
        <v>1</v>
      </c>
      <c r="H445" s="43" t="s">
        <v>5460</v>
      </c>
      <c r="I445" s="44">
        <v>2</v>
      </c>
      <c r="J445" s="44" t="s">
        <v>5461</v>
      </c>
      <c r="K445" s="41"/>
      <c r="L445" s="41"/>
      <c r="M445" s="41"/>
      <c r="N445" s="45" t="s">
        <v>7498</v>
      </c>
      <c r="O445" s="41"/>
      <c r="P445" s="46"/>
      <c r="Q445" s="41"/>
      <c r="R445" s="46" t="s">
        <v>380</v>
      </c>
    </row>
    <row r="446" spans="1:18" s="175" customFormat="1" ht="18" customHeight="1" x14ac:dyDescent="0.15">
      <c r="A446" s="177">
        <v>15</v>
      </c>
      <c r="B446" s="43" t="s">
        <v>5323</v>
      </c>
      <c r="C446" s="44">
        <v>3</v>
      </c>
      <c r="D446" s="43" t="s">
        <v>5452</v>
      </c>
      <c r="E446" s="44">
        <v>2</v>
      </c>
      <c r="F446" s="43" t="s">
        <v>5459</v>
      </c>
      <c r="G446" s="45">
        <v>2</v>
      </c>
      <c r="H446" s="49" t="s">
        <v>5464</v>
      </c>
      <c r="I446" s="45"/>
      <c r="J446" s="45"/>
      <c r="K446" s="41"/>
      <c r="L446" s="41"/>
      <c r="M446" s="41"/>
      <c r="N446" s="45"/>
      <c r="O446" s="41"/>
      <c r="P446" s="46"/>
      <c r="Q446" s="41"/>
      <c r="R446" s="178" t="s">
        <v>663</v>
      </c>
    </row>
    <row r="447" spans="1:18" s="175" customFormat="1" ht="18" customHeight="1" x14ac:dyDescent="0.15">
      <c r="A447" s="177">
        <v>15</v>
      </c>
      <c r="B447" s="43" t="s">
        <v>5323</v>
      </c>
      <c r="C447" s="44">
        <v>3</v>
      </c>
      <c r="D447" s="43" t="s">
        <v>5452</v>
      </c>
      <c r="E447" s="44">
        <v>2</v>
      </c>
      <c r="F447" s="43" t="s">
        <v>5459</v>
      </c>
      <c r="G447" s="44">
        <v>2</v>
      </c>
      <c r="H447" s="43" t="s">
        <v>5464</v>
      </c>
      <c r="I447" s="45">
        <v>3</v>
      </c>
      <c r="J447" s="45" t="s">
        <v>5465</v>
      </c>
      <c r="K447" s="41">
        <v>14</v>
      </c>
      <c r="L447" s="41">
        <v>14</v>
      </c>
      <c r="M447" s="41">
        <f t="shared" ref="M447:M450" si="129">K447-L447</f>
        <v>0</v>
      </c>
      <c r="N447" s="45" t="s">
        <v>5466</v>
      </c>
      <c r="O447" s="41">
        <v>14752</v>
      </c>
      <c r="P447" s="46" t="s">
        <v>808</v>
      </c>
      <c r="Q447" s="41">
        <v>14</v>
      </c>
      <c r="R447" s="46" t="s">
        <v>663</v>
      </c>
    </row>
    <row r="448" spans="1:18" s="175" customFormat="1" ht="18" customHeight="1" x14ac:dyDescent="0.15">
      <c r="A448" s="168">
        <v>16</v>
      </c>
      <c r="B448" s="169" t="s">
        <v>5467</v>
      </c>
      <c r="C448" s="170"/>
      <c r="D448" s="169"/>
      <c r="E448" s="170"/>
      <c r="F448" s="169"/>
      <c r="G448" s="170"/>
      <c r="H448" s="169"/>
      <c r="I448" s="170"/>
      <c r="J448" s="170"/>
      <c r="K448" s="171">
        <f>IF(C448="",SUMIFS($K449:$K$868,$A449:$A$868,A448,$E449:$E$868,""),IF(E448="",SUMIFS($K449:$K$868,$A449:$A$868,A448,$C449:$C$868,C448,$G449:$G$868,""),IF(G448="",SUMIFS($K449:$K$868,$A449:$A$868,A448,$C449:$C$868,C448,$E449:$E$868,E448),0)))</f>
        <v>274376</v>
      </c>
      <c r="L448" s="171">
        <f>IF(C448="",SUMIFS($L449:$L$868,$A449:$A$868,A448,$E449:$E$868,""),IF(E448="",SUMIFS($L449:$L$868,$A449:$A$868,A448,$C449:$C$868,C448,$G449:$G$868,""),IF(G448="",SUMIFS($L449:$L$868,$A449:$A$868,A448,$C449:$C$868,C448,$E449:$E$868,E448),0)))</f>
        <v>270525</v>
      </c>
      <c r="M448" s="171">
        <f t="shared" si="129"/>
        <v>3851</v>
      </c>
      <c r="N448" s="172"/>
      <c r="O448" s="173"/>
      <c r="P448" s="174"/>
      <c r="Q448" s="171">
        <f>IF(C448="",SUMIFS($Q$3:$Q$868,$A$3:$A$868,A448,$C$3:$C$868,"&gt;0",$E$3:$E$868,""),IF(E448="",SUMIFS($Q$3:$Q$868,$A$3:$A$868,A448,$C$3:$C$868,C448,$E$3:$E$868,"&gt;0",$G$3:$G$868,""),IF(G448="",SUMIFS($Q$3:$Q$868,$A$3:$A$868,A448,$C$3:$C$868,C448,$E$3:$E$868,E448,$G$3:$G$868,"&gt;0"))))</f>
        <v>268711</v>
      </c>
      <c r="R448" s="171"/>
    </row>
    <row r="449" spans="1:18" s="175" customFormat="1" ht="18" customHeight="1" x14ac:dyDescent="0.15">
      <c r="A449" s="24">
        <v>16</v>
      </c>
      <c r="B449" s="25" t="s">
        <v>5467</v>
      </c>
      <c r="C449" s="27">
        <v>1</v>
      </c>
      <c r="D449" s="26" t="s">
        <v>5468</v>
      </c>
      <c r="E449" s="27"/>
      <c r="F449" s="26"/>
      <c r="G449" s="27"/>
      <c r="H449" s="26"/>
      <c r="I449" s="27"/>
      <c r="J449" s="27"/>
      <c r="K449" s="23">
        <f>IF(C449="",SUMIFS($K450:$K$868,$A450:$A$868,A449,$E450:$E$868,""),IF(E449="",SUMIFS($K450:$K$868,$A450:$A$868,A449,$C450:$C$868,C449,$G450:$G$868,""),IF(G449="",SUMIFS($K450:$K$868,$A450:$A$868,A449,$C450:$C$868,C449,$E450:$E$868,E449),0)))</f>
        <v>127454</v>
      </c>
      <c r="L449" s="23">
        <f>IF(C449="",SUMIFS($L450:$L$868,$A450:$A$868,A449,$E450:$E$868,""),IF(E449="",SUMIFS($L450:$L$868,$A450:$A$868,A449,$C450:$C$868,C449,$G450:$G$868,""),IF(G449="",SUMIFS($L450:$L$868,$A450:$A$868,A449,$C450:$C$868,C449,$E450:$E$868,E449),0)))</f>
        <v>126454</v>
      </c>
      <c r="M449" s="23">
        <f t="shared" si="129"/>
        <v>1000</v>
      </c>
      <c r="N449" s="28"/>
      <c r="O449" s="29"/>
      <c r="P449" s="30"/>
      <c r="Q449" s="23">
        <f>IF(C449="",SUMIFS($Q$3:$Q$868,$A$3:$A$868,A449,$C$3:$C$868,"&gt;0",$E$3:$E$868,""),IF(E449="",SUMIFS($Q$3:$Q$868,$A$3:$A$868,A449,$C$3:$C$868,C449,$E$3:$E$868,"&gt;0",$G$3:$G$868,""),IF(G449="",SUMIFS($Q$3:$Q$868,$A$3:$A$868,A449,$C$3:$C$868,C449,$E$3:$E$868,E449,$G$3:$G$868,"&gt;0"))))</f>
        <v>127454</v>
      </c>
      <c r="R449" s="23"/>
    </row>
    <row r="450" spans="1:18" s="175" customFormat="1" ht="18" customHeight="1" x14ac:dyDescent="0.15">
      <c r="A450" s="24">
        <v>16</v>
      </c>
      <c r="B450" s="25" t="s">
        <v>5467</v>
      </c>
      <c r="C450" s="176">
        <v>1</v>
      </c>
      <c r="D450" s="25" t="s">
        <v>5468</v>
      </c>
      <c r="E450" s="35">
        <v>1</v>
      </c>
      <c r="F450" s="36" t="s">
        <v>5469</v>
      </c>
      <c r="G450" s="35"/>
      <c r="H450" s="36"/>
      <c r="I450" s="35"/>
      <c r="J450" s="35"/>
      <c r="K450" s="32">
        <f>IF(C450="",SUMIFS($K451:$K$868,$A451:$A$868,A450,$E451:$E$868,""),IF(E450="",SUMIFS($K451:$K$868,$A451:$A$868,A450,$C451:$C$868,C450,$G451:$G$868,""),IF(G450="",SUMIFS($K451:$K$868,$A451:$A$868,A450,$C451:$C$868,C450,$E451:$E$868,E450),0)))</f>
        <v>11790</v>
      </c>
      <c r="L450" s="32">
        <f>IF(C450="",SUMIFS($L451:$L$868,$A451:$A$868,A450,$E451:$E$868,""),IF(E450="",SUMIFS($L451:$L$868,$A451:$A$868,A450,$C451:$C$868,C450,$G451:$G$868,""),IF(G450="",SUMIFS($L451:$L$868,$A451:$A$868,A450,$C451:$C$868,C450,$E451:$E$868,E450),0)))</f>
        <v>12240</v>
      </c>
      <c r="M450" s="32">
        <f t="shared" si="129"/>
        <v>-450</v>
      </c>
      <c r="N450" s="37"/>
      <c r="O450" s="38"/>
      <c r="P450" s="39"/>
      <c r="Q450" s="32">
        <f>IF(C450="",SUMIFS($Q$3:$Q$868,$A$3:$A$868,A450,$C$3:$C$868,"&gt;0",$E$3:$E$868,""),IF(E450="",SUMIFS($Q$3:$Q$868,$A$3:$A$868,A450,$C$3:$C$868,C450,$E$3:$E$868,"&gt;0",$G$3:$G$868,""),IF(G450="",SUMIFS($Q$3:$Q$868,$A$3:$A$868,A450,$C$3:$C$868,C450,$E$3:$E$868,E450,$G$3:$G$868,"&gt;0"))))</f>
        <v>11790</v>
      </c>
      <c r="R450" s="32" t="s">
        <v>616</v>
      </c>
    </row>
    <row r="451" spans="1:18" s="175" customFormat="1" ht="18" customHeight="1" x14ac:dyDescent="0.15">
      <c r="A451" s="177">
        <v>16</v>
      </c>
      <c r="B451" s="43" t="s">
        <v>5467</v>
      </c>
      <c r="C451" s="44">
        <v>1</v>
      </c>
      <c r="D451" s="43" t="s">
        <v>5468</v>
      </c>
      <c r="E451" s="44">
        <v>1</v>
      </c>
      <c r="F451" s="43" t="s">
        <v>5469</v>
      </c>
      <c r="G451" s="45">
        <v>1</v>
      </c>
      <c r="H451" s="49" t="s">
        <v>5469</v>
      </c>
      <c r="I451" s="45"/>
      <c r="J451" s="45"/>
      <c r="K451" s="41"/>
      <c r="L451" s="41"/>
      <c r="M451" s="41"/>
      <c r="N451" s="45"/>
      <c r="O451" s="41"/>
      <c r="P451" s="46"/>
      <c r="Q451" s="41"/>
      <c r="R451" s="178" t="s">
        <v>616</v>
      </c>
    </row>
    <row r="452" spans="1:18" s="175" customFormat="1" ht="18" customHeight="1" x14ac:dyDescent="0.15">
      <c r="A452" s="177">
        <v>16</v>
      </c>
      <c r="B452" s="43" t="s">
        <v>5467</v>
      </c>
      <c r="C452" s="44">
        <v>1</v>
      </c>
      <c r="D452" s="43" t="s">
        <v>5468</v>
      </c>
      <c r="E452" s="44">
        <v>1</v>
      </c>
      <c r="F452" s="43" t="s">
        <v>5469</v>
      </c>
      <c r="G452" s="44">
        <v>1</v>
      </c>
      <c r="H452" s="43" t="s">
        <v>5469</v>
      </c>
      <c r="I452" s="45">
        <v>1</v>
      </c>
      <c r="J452" s="45" t="s">
        <v>5470</v>
      </c>
      <c r="K452" s="41">
        <v>11790</v>
      </c>
      <c r="L452" s="41">
        <v>12240</v>
      </c>
      <c r="M452" s="41">
        <f t="shared" ref="M452:M453" si="130">K452-L452</f>
        <v>-450</v>
      </c>
      <c r="N452" s="45" t="s">
        <v>5471</v>
      </c>
      <c r="O452" s="41">
        <v>11790000</v>
      </c>
      <c r="P452" s="46" t="s">
        <v>615</v>
      </c>
      <c r="Q452" s="41">
        <v>11790</v>
      </c>
      <c r="R452" s="46" t="s">
        <v>616</v>
      </c>
    </row>
    <row r="453" spans="1:18" s="175" customFormat="1" ht="18" customHeight="1" x14ac:dyDescent="0.15">
      <c r="A453" s="24">
        <v>16</v>
      </c>
      <c r="B453" s="25" t="s">
        <v>5467</v>
      </c>
      <c r="C453" s="176">
        <v>1</v>
      </c>
      <c r="D453" s="25" t="s">
        <v>5468</v>
      </c>
      <c r="E453" s="35">
        <v>2</v>
      </c>
      <c r="F453" s="36" t="s">
        <v>5472</v>
      </c>
      <c r="G453" s="35"/>
      <c r="H453" s="36"/>
      <c r="I453" s="35"/>
      <c r="J453" s="35"/>
      <c r="K453" s="32">
        <f>IF(C453="",SUMIFS($K454:$K$868,$A454:$A$868,A453,$E454:$E$868,""),IF(E453="",SUMIFS($K454:$K$868,$A454:$A$868,A453,$C454:$C$868,C453,$G454:$G$868,""),IF(G453="",SUMIFS($K454:$K$868,$A454:$A$868,A453,$C454:$C$868,C453,$E454:$E$868,E453),0)))</f>
        <v>115664</v>
      </c>
      <c r="L453" s="32">
        <f>IF(C453="",SUMIFS($L454:$L$868,$A454:$A$868,A453,$E454:$E$868,""),IF(E453="",SUMIFS($L454:$L$868,$A454:$A$868,A453,$C454:$C$868,C453,$G454:$G$868,""),IF(G453="",SUMIFS($L454:$L$868,$A454:$A$868,A453,$C454:$C$868,C453,$E454:$E$868,E453),0)))</f>
        <v>114214</v>
      </c>
      <c r="M453" s="32">
        <f t="shared" si="130"/>
        <v>1450</v>
      </c>
      <c r="N453" s="37"/>
      <c r="O453" s="38"/>
      <c r="P453" s="39"/>
      <c r="Q453" s="32">
        <f>IF(C453="",SUMIFS($Q$3:$Q$868,$A$3:$A$868,A453,$C$3:$C$868,"&gt;0",$E$3:$E$868,""),IF(E453="",SUMIFS($Q$3:$Q$868,$A$3:$A$868,A453,$C$3:$C$868,C453,$E$3:$E$868,"&gt;0",$G$3:$G$868,""),IF(G453="",SUMIFS($Q$3:$Q$868,$A$3:$A$868,A453,$C$3:$C$868,C453,$E$3:$E$868,E453,$G$3:$G$868,"&gt;0"))))</f>
        <v>115664</v>
      </c>
      <c r="R453" s="32" t="s">
        <v>663</v>
      </c>
    </row>
    <row r="454" spans="1:18" s="175" customFormat="1" ht="18" customHeight="1" x14ac:dyDescent="0.15">
      <c r="A454" s="177">
        <v>16</v>
      </c>
      <c r="B454" s="43" t="s">
        <v>5467</v>
      </c>
      <c r="C454" s="44">
        <v>1</v>
      </c>
      <c r="D454" s="43" t="s">
        <v>5468</v>
      </c>
      <c r="E454" s="44">
        <v>2</v>
      </c>
      <c r="F454" s="43" t="s">
        <v>5472</v>
      </c>
      <c r="G454" s="45">
        <v>1</v>
      </c>
      <c r="H454" s="49" t="s">
        <v>5473</v>
      </c>
      <c r="I454" s="45"/>
      <c r="J454" s="45"/>
      <c r="K454" s="41"/>
      <c r="L454" s="41"/>
      <c r="M454" s="41"/>
      <c r="N454" s="45"/>
      <c r="O454" s="41"/>
      <c r="P454" s="46"/>
      <c r="Q454" s="41"/>
      <c r="R454" s="178" t="s">
        <v>663</v>
      </c>
    </row>
    <row r="455" spans="1:18" s="175" customFormat="1" ht="18" customHeight="1" x14ac:dyDescent="0.15">
      <c r="A455" s="177">
        <v>16</v>
      </c>
      <c r="B455" s="43" t="s">
        <v>5467</v>
      </c>
      <c r="C455" s="44">
        <v>1</v>
      </c>
      <c r="D455" s="43" t="s">
        <v>5468</v>
      </c>
      <c r="E455" s="44">
        <v>2</v>
      </c>
      <c r="F455" s="43" t="s">
        <v>5472</v>
      </c>
      <c r="G455" s="44">
        <v>1</v>
      </c>
      <c r="H455" s="43" t="s">
        <v>5473</v>
      </c>
      <c r="I455" s="45">
        <v>1</v>
      </c>
      <c r="J455" s="45" t="s">
        <v>5474</v>
      </c>
      <c r="K455" s="41">
        <v>32603</v>
      </c>
      <c r="L455" s="41">
        <v>31180</v>
      </c>
      <c r="M455" s="41">
        <f t="shared" ref="M455" si="131">K455-L455</f>
        <v>1423</v>
      </c>
      <c r="N455" s="45" t="s">
        <v>5475</v>
      </c>
      <c r="O455" s="41"/>
      <c r="P455" s="46"/>
      <c r="Q455" s="41"/>
      <c r="R455" s="46" t="s">
        <v>663</v>
      </c>
    </row>
    <row r="456" spans="1:18" s="175" customFormat="1" ht="18" customHeight="1" x14ac:dyDescent="0.15">
      <c r="A456" s="177">
        <v>16</v>
      </c>
      <c r="B456" s="43" t="s">
        <v>5467</v>
      </c>
      <c r="C456" s="44">
        <v>1</v>
      </c>
      <c r="D456" s="43" t="s">
        <v>5468</v>
      </c>
      <c r="E456" s="44">
        <v>2</v>
      </c>
      <c r="F456" s="43" t="s">
        <v>5472</v>
      </c>
      <c r="G456" s="44">
        <v>1</v>
      </c>
      <c r="H456" s="43" t="s">
        <v>5473</v>
      </c>
      <c r="I456" s="44">
        <v>1</v>
      </c>
      <c r="J456" s="44" t="s">
        <v>5474</v>
      </c>
      <c r="K456" s="41"/>
      <c r="L456" s="41"/>
      <c r="M456" s="41"/>
      <c r="N456" s="45" t="s">
        <v>5476</v>
      </c>
      <c r="O456" s="41">
        <v>27751625</v>
      </c>
      <c r="P456" s="46" t="s">
        <v>662</v>
      </c>
      <c r="Q456" s="41">
        <v>32603</v>
      </c>
      <c r="R456" s="46" t="s">
        <v>663</v>
      </c>
    </row>
    <row r="457" spans="1:18" s="175" customFormat="1" ht="18" customHeight="1" x14ac:dyDescent="0.15">
      <c r="A457" s="177">
        <v>16</v>
      </c>
      <c r="B457" s="43" t="s">
        <v>5467</v>
      </c>
      <c r="C457" s="44">
        <v>1</v>
      </c>
      <c r="D457" s="43" t="s">
        <v>5468</v>
      </c>
      <c r="E457" s="44">
        <v>2</v>
      </c>
      <c r="F457" s="43" t="s">
        <v>5472</v>
      </c>
      <c r="G457" s="44">
        <v>1</v>
      </c>
      <c r="H457" s="43" t="s">
        <v>5473</v>
      </c>
      <c r="I457" s="44">
        <v>1</v>
      </c>
      <c r="J457" s="44" t="s">
        <v>5474</v>
      </c>
      <c r="K457" s="41"/>
      <c r="L457" s="41"/>
      <c r="M457" s="41"/>
      <c r="N457" s="45" t="s">
        <v>5477</v>
      </c>
      <c r="O457" s="41"/>
      <c r="P457" s="46"/>
      <c r="Q457" s="41"/>
      <c r="R457" s="46" t="s">
        <v>663</v>
      </c>
    </row>
    <row r="458" spans="1:18" s="175" customFormat="1" ht="18" customHeight="1" x14ac:dyDescent="0.15">
      <c r="A458" s="177">
        <v>16</v>
      </c>
      <c r="B458" s="43" t="s">
        <v>5467</v>
      </c>
      <c r="C458" s="44">
        <v>1</v>
      </c>
      <c r="D458" s="43" t="s">
        <v>5468</v>
      </c>
      <c r="E458" s="44">
        <v>2</v>
      </c>
      <c r="F458" s="43" t="s">
        <v>5472</v>
      </c>
      <c r="G458" s="44">
        <v>1</v>
      </c>
      <c r="H458" s="43" t="s">
        <v>5473</v>
      </c>
      <c r="I458" s="44">
        <v>1</v>
      </c>
      <c r="J458" s="44" t="s">
        <v>5474</v>
      </c>
      <c r="K458" s="41"/>
      <c r="L458" s="41"/>
      <c r="M458" s="41"/>
      <c r="N458" s="45" t="s">
        <v>5478</v>
      </c>
      <c r="O458" s="41">
        <v>4851439</v>
      </c>
      <c r="P458" s="46"/>
      <c r="Q458" s="41"/>
      <c r="R458" s="46" t="s">
        <v>663</v>
      </c>
    </row>
    <row r="459" spans="1:18" s="175" customFormat="1" ht="18" customHeight="1" x14ac:dyDescent="0.15">
      <c r="A459" s="177">
        <v>16</v>
      </c>
      <c r="B459" s="43" t="s">
        <v>5467</v>
      </c>
      <c r="C459" s="44">
        <v>1</v>
      </c>
      <c r="D459" s="43" t="s">
        <v>5468</v>
      </c>
      <c r="E459" s="44">
        <v>2</v>
      </c>
      <c r="F459" s="43" t="s">
        <v>5472</v>
      </c>
      <c r="G459" s="44">
        <v>1</v>
      </c>
      <c r="H459" s="43" t="s">
        <v>5473</v>
      </c>
      <c r="I459" s="45">
        <v>2</v>
      </c>
      <c r="J459" s="45" t="s">
        <v>5479</v>
      </c>
      <c r="K459" s="41">
        <v>20766</v>
      </c>
      <c r="L459" s="41">
        <v>19274</v>
      </c>
      <c r="M459" s="41">
        <f t="shared" ref="M459" si="132">K459-L459</f>
        <v>1492</v>
      </c>
      <c r="N459" s="45" t="s">
        <v>5480</v>
      </c>
      <c r="O459" s="41"/>
      <c r="P459" s="46"/>
      <c r="Q459" s="41"/>
      <c r="R459" s="46" t="s">
        <v>663</v>
      </c>
    </row>
    <row r="460" spans="1:18" s="175" customFormat="1" ht="18" customHeight="1" x14ac:dyDescent="0.15">
      <c r="A460" s="177">
        <v>16</v>
      </c>
      <c r="B460" s="43" t="s">
        <v>5467</v>
      </c>
      <c r="C460" s="44">
        <v>1</v>
      </c>
      <c r="D460" s="43" t="s">
        <v>5468</v>
      </c>
      <c r="E460" s="44">
        <v>2</v>
      </c>
      <c r="F460" s="43" t="s">
        <v>5472</v>
      </c>
      <c r="G460" s="44">
        <v>1</v>
      </c>
      <c r="H460" s="43" t="s">
        <v>5473</v>
      </c>
      <c r="I460" s="44">
        <v>2</v>
      </c>
      <c r="J460" s="44" t="s">
        <v>5479</v>
      </c>
      <c r="K460" s="41"/>
      <c r="L460" s="41"/>
      <c r="M460" s="41"/>
      <c r="N460" s="45" t="s">
        <v>5481</v>
      </c>
      <c r="O460" s="41">
        <v>20766750</v>
      </c>
      <c r="P460" s="46" t="s">
        <v>701</v>
      </c>
      <c r="Q460" s="41">
        <v>20766</v>
      </c>
      <c r="R460" s="46" t="s">
        <v>663</v>
      </c>
    </row>
    <row r="461" spans="1:18" s="175" customFormat="1" ht="18" customHeight="1" x14ac:dyDescent="0.15">
      <c r="A461" s="177">
        <v>16</v>
      </c>
      <c r="B461" s="43" t="s">
        <v>5467</v>
      </c>
      <c r="C461" s="44">
        <v>1</v>
      </c>
      <c r="D461" s="43" t="s">
        <v>5468</v>
      </c>
      <c r="E461" s="44">
        <v>2</v>
      </c>
      <c r="F461" s="43" t="s">
        <v>5472</v>
      </c>
      <c r="G461" s="44">
        <v>1</v>
      </c>
      <c r="H461" s="43" t="s">
        <v>5473</v>
      </c>
      <c r="I461" s="45">
        <v>11</v>
      </c>
      <c r="J461" s="45" t="s">
        <v>5482</v>
      </c>
      <c r="K461" s="41">
        <v>637</v>
      </c>
      <c r="L461" s="41">
        <v>527</v>
      </c>
      <c r="M461" s="41">
        <f t="shared" ref="M461:M468" si="133">K461-L461</f>
        <v>110</v>
      </c>
      <c r="N461" s="45" t="s">
        <v>5483</v>
      </c>
      <c r="O461" s="41">
        <v>637500</v>
      </c>
      <c r="P461" s="46" t="s">
        <v>745</v>
      </c>
      <c r="Q461" s="41">
        <v>637</v>
      </c>
      <c r="R461" s="46" t="s">
        <v>663</v>
      </c>
    </row>
    <row r="462" spans="1:18" s="175" customFormat="1" ht="18" customHeight="1" x14ac:dyDescent="0.15">
      <c r="A462" s="177">
        <v>16</v>
      </c>
      <c r="B462" s="43" t="s">
        <v>5467</v>
      </c>
      <c r="C462" s="44">
        <v>1</v>
      </c>
      <c r="D462" s="43" t="s">
        <v>5468</v>
      </c>
      <c r="E462" s="44">
        <v>2</v>
      </c>
      <c r="F462" s="43" t="s">
        <v>5472</v>
      </c>
      <c r="G462" s="44">
        <v>1</v>
      </c>
      <c r="H462" s="43" t="s">
        <v>5473</v>
      </c>
      <c r="I462" s="45">
        <v>12</v>
      </c>
      <c r="J462" s="45" t="s">
        <v>5484</v>
      </c>
      <c r="K462" s="41">
        <v>750</v>
      </c>
      <c r="L462" s="41">
        <v>600</v>
      </c>
      <c r="M462" s="41">
        <f t="shared" si="133"/>
        <v>150</v>
      </c>
      <c r="N462" s="45" t="s">
        <v>5485</v>
      </c>
      <c r="O462" s="41">
        <v>750000</v>
      </c>
      <c r="P462" s="46" t="s">
        <v>745</v>
      </c>
      <c r="Q462" s="41">
        <v>750</v>
      </c>
      <c r="R462" s="46" t="s">
        <v>663</v>
      </c>
    </row>
    <row r="463" spans="1:18" s="175" customFormat="1" ht="18" customHeight="1" x14ac:dyDescent="0.15">
      <c r="A463" s="177">
        <v>16</v>
      </c>
      <c r="B463" s="43" t="s">
        <v>5467</v>
      </c>
      <c r="C463" s="44">
        <v>1</v>
      </c>
      <c r="D463" s="43" t="s">
        <v>5468</v>
      </c>
      <c r="E463" s="44">
        <v>2</v>
      </c>
      <c r="F463" s="43" t="s">
        <v>5472</v>
      </c>
      <c r="G463" s="44">
        <v>1</v>
      </c>
      <c r="H463" s="43" t="s">
        <v>5473</v>
      </c>
      <c r="I463" s="45">
        <v>13</v>
      </c>
      <c r="J463" s="45" t="s">
        <v>5486</v>
      </c>
      <c r="K463" s="41">
        <v>62</v>
      </c>
      <c r="L463" s="41">
        <v>125</v>
      </c>
      <c r="M463" s="41">
        <f t="shared" si="133"/>
        <v>-63</v>
      </c>
      <c r="N463" s="45" t="s">
        <v>5487</v>
      </c>
      <c r="O463" s="41">
        <v>62500</v>
      </c>
      <c r="P463" s="46" t="s">
        <v>745</v>
      </c>
      <c r="Q463" s="41">
        <v>62</v>
      </c>
      <c r="R463" s="46" t="s">
        <v>663</v>
      </c>
    </row>
    <row r="464" spans="1:18" s="175" customFormat="1" ht="18" customHeight="1" x14ac:dyDescent="0.15">
      <c r="A464" s="177">
        <v>16</v>
      </c>
      <c r="B464" s="43" t="s">
        <v>5467</v>
      </c>
      <c r="C464" s="44">
        <v>1</v>
      </c>
      <c r="D464" s="43" t="s">
        <v>5468</v>
      </c>
      <c r="E464" s="44">
        <v>2</v>
      </c>
      <c r="F464" s="43" t="s">
        <v>5472</v>
      </c>
      <c r="G464" s="44">
        <v>1</v>
      </c>
      <c r="H464" s="43" t="s">
        <v>5473</v>
      </c>
      <c r="I464" s="45">
        <v>20</v>
      </c>
      <c r="J464" s="45" t="s">
        <v>5488</v>
      </c>
      <c r="K464" s="41">
        <v>40800</v>
      </c>
      <c r="L464" s="41">
        <v>42250</v>
      </c>
      <c r="M464" s="41">
        <f t="shared" si="133"/>
        <v>-1450</v>
      </c>
      <c r="N464" s="45" t="s">
        <v>5489</v>
      </c>
      <c r="O464" s="41">
        <v>40800000</v>
      </c>
      <c r="P464" s="46" t="s">
        <v>745</v>
      </c>
      <c r="Q464" s="41">
        <v>40800</v>
      </c>
      <c r="R464" s="46" t="s">
        <v>663</v>
      </c>
    </row>
    <row r="465" spans="1:18" s="175" customFormat="1" ht="18" customHeight="1" x14ac:dyDescent="0.15">
      <c r="A465" s="177">
        <v>16</v>
      </c>
      <c r="B465" s="43" t="s">
        <v>5467</v>
      </c>
      <c r="C465" s="44">
        <v>1</v>
      </c>
      <c r="D465" s="43" t="s">
        <v>5468</v>
      </c>
      <c r="E465" s="44">
        <v>2</v>
      </c>
      <c r="F465" s="43" t="s">
        <v>5472</v>
      </c>
      <c r="G465" s="44">
        <v>1</v>
      </c>
      <c r="H465" s="43" t="s">
        <v>5473</v>
      </c>
      <c r="I465" s="45">
        <v>24</v>
      </c>
      <c r="J465" s="45" t="s">
        <v>5490</v>
      </c>
      <c r="K465" s="41">
        <v>1020</v>
      </c>
      <c r="L465" s="41">
        <v>200</v>
      </c>
      <c r="M465" s="41">
        <f t="shared" si="133"/>
        <v>820</v>
      </c>
      <c r="N465" s="45" t="s">
        <v>5491</v>
      </c>
      <c r="O465" s="41">
        <v>1020000</v>
      </c>
      <c r="P465" s="46" t="s">
        <v>745</v>
      </c>
      <c r="Q465" s="41">
        <v>1020</v>
      </c>
      <c r="R465" s="46" t="s">
        <v>663</v>
      </c>
    </row>
    <row r="466" spans="1:18" s="175" customFormat="1" ht="18" customHeight="1" x14ac:dyDescent="0.15">
      <c r="A466" s="177">
        <v>16</v>
      </c>
      <c r="B466" s="43" t="s">
        <v>5467</v>
      </c>
      <c r="C466" s="44">
        <v>1</v>
      </c>
      <c r="D466" s="43" t="s">
        <v>5468</v>
      </c>
      <c r="E466" s="44">
        <v>2</v>
      </c>
      <c r="F466" s="43" t="s">
        <v>5472</v>
      </c>
      <c r="G466" s="44">
        <v>1</v>
      </c>
      <c r="H466" s="43" t="s">
        <v>5473</v>
      </c>
      <c r="I466" s="45">
        <v>59</v>
      </c>
      <c r="J466" s="45" t="s">
        <v>5492</v>
      </c>
      <c r="K466" s="41">
        <v>1380</v>
      </c>
      <c r="L466" s="41">
        <v>1175</v>
      </c>
      <c r="M466" s="41">
        <f t="shared" si="133"/>
        <v>205</v>
      </c>
      <c r="N466" s="45" t="s">
        <v>5493</v>
      </c>
      <c r="O466" s="41">
        <v>1380000</v>
      </c>
      <c r="P466" s="46" t="s">
        <v>745</v>
      </c>
      <c r="Q466" s="41">
        <v>1380</v>
      </c>
      <c r="R466" s="46" t="s">
        <v>663</v>
      </c>
    </row>
    <row r="467" spans="1:18" s="175" customFormat="1" ht="18" customHeight="1" x14ac:dyDescent="0.15">
      <c r="A467" s="177">
        <v>16</v>
      </c>
      <c r="B467" s="43" t="s">
        <v>5467</v>
      </c>
      <c r="C467" s="44">
        <v>1</v>
      </c>
      <c r="D467" s="43" t="s">
        <v>5468</v>
      </c>
      <c r="E467" s="44">
        <v>2</v>
      </c>
      <c r="F467" s="43" t="s">
        <v>5472</v>
      </c>
      <c r="G467" s="44">
        <v>1</v>
      </c>
      <c r="H467" s="43" t="s">
        <v>5473</v>
      </c>
      <c r="I467" s="45">
        <v>60</v>
      </c>
      <c r="J467" s="45" t="s">
        <v>5494</v>
      </c>
      <c r="K467" s="41">
        <v>30</v>
      </c>
      <c r="L467" s="41">
        <v>25</v>
      </c>
      <c r="M467" s="41">
        <f t="shared" si="133"/>
        <v>5</v>
      </c>
      <c r="N467" s="45" t="s">
        <v>5495</v>
      </c>
      <c r="O467" s="41">
        <v>30000</v>
      </c>
      <c r="P467" s="46" t="s">
        <v>745</v>
      </c>
      <c r="Q467" s="41">
        <v>30</v>
      </c>
      <c r="R467" s="46" t="s">
        <v>663</v>
      </c>
    </row>
    <row r="468" spans="1:18" s="175" customFormat="1" ht="18" customHeight="1" x14ac:dyDescent="0.15">
      <c r="A468" s="177">
        <v>16</v>
      </c>
      <c r="B468" s="43" t="s">
        <v>5467</v>
      </c>
      <c r="C468" s="44">
        <v>1</v>
      </c>
      <c r="D468" s="43" t="s">
        <v>5468</v>
      </c>
      <c r="E468" s="44">
        <v>2</v>
      </c>
      <c r="F468" s="43" t="s">
        <v>5472</v>
      </c>
      <c r="G468" s="44">
        <v>1</v>
      </c>
      <c r="H468" s="43" t="s">
        <v>5473</v>
      </c>
      <c r="I468" s="45">
        <v>61</v>
      </c>
      <c r="J468" s="45" t="s">
        <v>5496</v>
      </c>
      <c r="K468" s="41">
        <v>207</v>
      </c>
      <c r="L468" s="41">
        <v>0</v>
      </c>
      <c r="M468" s="41">
        <f t="shared" si="133"/>
        <v>207</v>
      </c>
      <c r="N468" s="45" t="s">
        <v>5497</v>
      </c>
      <c r="O468" s="41">
        <v>207500</v>
      </c>
      <c r="P468" s="46" t="s">
        <v>662</v>
      </c>
      <c r="Q468" s="41">
        <v>207</v>
      </c>
      <c r="R468" s="46" t="s">
        <v>663</v>
      </c>
    </row>
    <row r="469" spans="1:18" s="175" customFormat="1" ht="18" customHeight="1" x14ac:dyDescent="0.15">
      <c r="A469" s="177">
        <v>16</v>
      </c>
      <c r="B469" s="43" t="s">
        <v>5467</v>
      </c>
      <c r="C469" s="44">
        <v>1</v>
      </c>
      <c r="D469" s="43" t="s">
        <v>5468</v>
      </c>
      <c r="E469" s="44">
        <v>2</v>
      </c>
      <c r="F469" s="43" t="s">
        <v>5472</v>
      </c>
      <c r="G469" s="45">
        <v>2</v>
      </c>
      <c r="H469" s="49" t="s">
        <v>5498</v>
      </c>
      <c r="I469" s="45"/>
      <c r="J469" s="45"/>
      <c r="K469" s="41"/>
      <c r="L469" s="41"/>
      <c r="M469" s="41"/>
      <c r="N469" s="45"/>
      <c r="O469" s="41"/>
      <c r="P469" s="46"/>
      <c r="Q469" s="41"/>
      <c r="R469" s="178" t="s">
        <v>663</v>
      </c>
    </row>
    <row r="470" spans="1:18" s="175" customFormat="1" ht="18" customHeight="1" x14ac:dyDescent="0.15">
      <c r="A470" s="177">
        <v>16</v>
      </c>
      <c r="B470" s="43" t="s">
        <v>5467</v>
      </c>
      <c r="C470" s="44">
        <v>1</v>
      </c>
      <c r="D470" s="43" t="s">
        <v>5468</v>
      </c>
      <c r="E470" s="44">
        <v>2</v>
      </c>
      <c r="F470" s="43" t="s">
        <v>5472</v>
      </c>
      <c r="G470" s="44">
        <v>2</v>
      </c>
      <c r="H470" s="43" t="s">
        <v>5498</v>
      </c>
      <c r="I470" s="45">
        <v>2</v>
      </c>
      <c r="J470" s="45" t="s">
        <v>5499</v>
      </c>
      <c r="K470" s="41">
        <v>3317</v>
      </c>
      <c r="L470" s="41">
        <v>3248</v>
      </c>
      <c r="M470" s="41">
        <f t="shared" ref="M470" si="134">K470-L470</f>
        <v>69</v>
      </c>
      <c r="N470" s="45" t="s">
        <v>5348</v>
      </c>
      <c r="O470" s="41"/>
      <c r="P470" s="46"/>
      <c r="Q470" s="41"/>
      <c r="R470" s="46" t="s">
        <v>663</v>
      </c>
    </row>
    <row r="471" spans="1:18" s="175" customFormat="1" ht="18" customHeight="1" x14ac:dyDescent="0.15">
      <c r="A471" s="177">
        <v>16</v>
      </c>
      <c r="B471" s="43" t="s">
        <v>5467</v>
      </c>
      <c r="C471" s="44">
        <v>1</v>
      </c>
      <c r="D471" s="43" t="s">
        <v>5468</v>
      </c>
      <c r="E471" s="44">
        <v>2</v>
      </c>
      <c r="F471" s="43" t="s">
        <v>5472</v>
      </c>
      <c r="G471" s="44">
        <v>2</v>
      </c>
      <c r="H471" s="43" t="s">
        <v>5498</v>
      </c>
      <c r="I471" s="44">
        <v>2</v>
      </c>
      <c r="J471" s="44" t="s">
        <v>5499</v>
      </c>
      <c r="K471" s="41"/>
      <c r="L471" s="41"/>
      <c r="M471" s="41"/>
      <c r="N471" s="45" t="s">
        <v>5500</v>
      </c>
      <c r="O471" s="41">
        <v>3317992</v>
      </c>
      <c r="P471" s="46" t="s">
        <v>701</v>
      </c>
      <c r="Q471" s="41">
        <v>3317</v>
      </c>
      <c r="R471" s="46" t="s">
        <v>663</v>
      </c>
    </row>
    <row r="472" spans="1:18" s="175" customFormat="1" ht="18" customHeight="1" x14ac:dyDescent="0.15">
      <c r="A472" s="177">
        <v>16</v>
      </c>
      <c r="B472" s="43" t="s">
        <v>5467</v>
      </c>
      <c r="C472" s="44">
        <v>1</v>
      </c>
      <c r="D472" s="43" t="s">
        <v>5468</v>
      </c>
      <c r="E472" s="44">
        <v>2</v>
      </c>
      <c r="F472" s="43" t="s">
        <v>5472</v>
      </c>
      <c r="G472" s="45">
        <v>3</v>
      </c>
      <c r="H472" s="49" t="s">
        <v>5501</v>
      </c>
      <c r="I472" s="45"/>
      <c r="J472" s="45"/>
      <c r="K472" s="41"/>
      <c r="L472" s="41"/>
      <c r="M472" s="41"/>
      <c r="N472" s="45"/>
      <c r="O472" s="41"/>
      <c r="P472" s="46"/>
      <c r="Q472" s="41"/>
      <c r="R472" s="178" t="s">
        <v>663</v>
      </c>
    </row>
    <row r="473" spans="1:18" s="175" customFormat="1" ht="18" customHeight="1" x14ac:dyDescent="0.15">
      <c r="A473" s="177">
        <v>16</v>
      </c>
      <c r="B473" s="43" t="s">
        <v>5467</v>
      </c>
      <c r="C473" s="44">
        <v>1</v>
      </c>
      <c r="D473" s="43" t="s">
        <v>5468</v>
      </c>
      <c r="E473" s="44">
        <v>2</v>
      </c>
      <c r="F473" s="43" t="s">
        <v>5472</v>
      </c>
      <c r="G473" s="44">
        <v>3</v>
      </c>
      <c r="H473" s="43" t="s">
        <v>5501</v>
      </c>
      <c r="I473" s="45">
        <v>10</v>
      </c>
      <c r="J473" s="45" t="s">
        <v>5502</v>
      </c>
      <c r="K473" s="41">
        <v>14032</v>
      </c>
      <c r="L473" s="41">
        <v>15550</v>
      </c>
      <c r="M473" s="41">
        <f t="shared" ref="M473" si="135">K473-L473</f>
        <v>-1518</v>
      </c>
      <c r="N473" s="45" t="s">
        <v>5503</v>
      </c>
      <c r="O473" s="41"/>
      <c r="P473" s="46"/>
      <c r="Q473" s="41"/>
      <c r="R473" s="46" t="s">
        <v>663</v>
      </c>
    </row>
    <row r="474" spans="1:18" s="175" customFormat="1" ht="18" customHeight="1" x14ac:dyDescent="0.15">
      <c r="A474" s="177">
        <v>16</v>
      </c>
      <c r="B474" s="43" t="s">
        <v>5467</v>
      </c>
      <c r="C474" s="44">
        <v>1</v>
      </c>
      <c r="D474" s="43" t="s">
        <v>5468</v>
      </c>
      <c r="E474" s="44">
        <v>2</v>
      </c>
      <c r="F474" s="43" t="s">
        <v>5472</v>
      </c>
      <c r="G474" s="44">
        <v>3</v>
      </c>
      <c r="H474" s="43" t="s">
        <v>5501</v>
      </c>
      <c r="I474" s="44">
        <v>10</v>
      </c>
      <c r="J474" s="44" t="s">
        <v>5502</v>
      </c>
      <c r="K474" s="41"/>
      <c r="L474" s="41"/>
      <c r="M474" s="41"/>
      <c r="N474" s="45" t="s">
        <v>5504</v>
      </c>
      <c r="O474" s="41">
        <v>1312000</v>
      </c>
      <c r="P474" s="46" t="s">
        <v>808</v>
      </c>
      <c r="Q474" s="41">
        <v>14032</v>
      </c>
      <c r="R474" s="46" t="s">
        <v>663</v>
      </c>
    </row>
    <row r="475" spans="1:18" s="175" customFormat="1" ht="18" customHeight="1" x14ac:dyDescent="0.15">
      <c r="A475" s="177">
        <v>16</v>
      </c>
      <c r="B475" s="43" t="s">
        <v>5467</v>
      </c>
      <c r="C475" s="44">
        <v>1</v>
      </c>
      <c r="D475" s="43" t="s">
        <v>5468</v>
      </c>
      <c r="E475" s="44">
        <v>2</v>
      </c>
      <c r="F475" s="43" t="s">
        <v>5472</v>
      </c>
      <c r="G475" s="44">
        <v>3</v>
      </c>
      <c r="H475" s="43" t="s">
        <v>5501</v>
      </c>
      <c r="I475" s="44">
        <v>10</v>
      </c>
      <c r="J475" s="44" t="s">
        <v>5502</v>
      </c>
      <c r="K475" s="41"/>
      <c r="L475" s="41"/>
      <c r="M475" s="41"/>
      <c r="N475" s="45" t="s">
        <v>5505</v>
      </c>
      <c r="O475" s="41">
        <v>690000</v>
      </c>
      <c r="P475" s="46"/>
      <c r="Q475" s="41"/>
      <c r="R475" s="46" t="s">
        <v>663</v>
      </c>
    </row>
    <row r="476" spans="1:18" s="175" customFormat="1" ht="18" customHeight="1" x14ac:dyDescent="0.15">
      <c r="A476" s="177">
        <v>16</v>
      </c>
      <c r="B476" s="43" t="s">
        <v>5467</v>
      </c>
      <c r="C476" s="44">
        <v>1</v>
      </c>
      <c r="D476" s="43" t="s">
        <v>5468</v>
      </c>
      <c r="E476" s="44">
        <v>2</v>
      </c>
      <c r="F476" s="43" t="s">
        <v>5472</v>
      </c>
      <c r="G476" s="44">
        <v>3</v>
      </c>
      <c r="H476" s="43" t="s">
        <v>5501</v>
      </c>
      <c r="I476" s="44">
        <v>10</v>
      </c>
      <c r="J476" s="44" t="s">
        <v>5502</v>
      </c>
      <c r="K476" s="41"/>
      <c r="L476" s="41"/>
      <c r="M476" s="41"/>
      <c r="N476" s="45" t="s">
        <v>5506</v>
      </c>
      <c r="O476" s="41">
        <v>8740000</v>
      </c>
      <c r="P476" s="46"/>
      <c r="Q476" s="41"/>
      <c r="R476" s="46" t="s">
        <v>663</v>
      </c>
    </row>
    <row r="477" spans="1:18" s="175" customFormat="1" ht="18" customHeight="1" x14ac:dyDescent="0.15">
      <c r="A477" s="177">
        <v>16</v>
      </c>
      <c r="B477" s="43" t="s">
        <v>5467</v>
      </c>
      <c r="C477" s="44">
        <v>1</v>
      </c>
      <c r="D477" s="43" t="s">
        <v>5468</v>
      </c>
      <c r="E477" s="44">
        <v>2</v>
      </c>
      <c r="F477" s="43" t="s">
        <v>5472</v>
      </c>
      <c r="G477" s="44">
        <v>3</v>
      </c>
      <c r="H477" s="43" t="s">
        <v>5501</v>
      </c>
      <c r="I477" s="44">
        <v>10</v>
      </c>
      <c r="J477" s="44" t="s">
        <v>5502</v>
      </c>
      <c r="K477" s="41"/>
      <c r="L477" s="41"/>
      <c r="M477" s="41"/>
      <c r="N477" s="45" t="s">
        <v>5507</v>
      </c>
      <c r="O477" s="41">
        <v>3240000</v>
      </c>
      <c r="P477" s="46"/>
      <c r="Q477" s="41"/>
      <c r="R477" s="46" t="s">
        <v>663</v>
      </c>
    </row>
    <row r="478" spans="1:18" s="175" customFormat="1" ht="18" customHeight="1" x14ac:dyDescent="0.15">
      <c r="A478" s="177">
        <v>16</v>
      </c>
      <c r="B478" s="43" t="s">
        <v>5467</v>
      </c>
      <c r="C478" s="44">
        <v>1</v>
      </c>
      <c r="D478" s="43" t="s">
        <v>5468</v>
      </c>
      <c r="E478" s="44">
        <v>2</v>
      </c>
      <c r="F478" s="43" t="s">
        <v>5472</v>
      </c>
      <c r="G478" s="44">
        <v>3</v>
      </c>
      <c r="H478" s="43" t="s">
        <v>5501</v>
      </c>
      <c r="I478" s="44">
        <v>10</v>
      </c>
      <c r="J478" s="44" t="s">
        <v>5502</v>
      </c>
      <c r="K478" s="41"/>
      <c r="L478" s="41"/>
      <c r="M478" s="41"/>
      <c r="N478" s="45" t="s">
        <v>5508</v>
      </c>
      <c r="O478" s="41">
        <v>50000</v>
      </c>
      <c r="P478" s="46"/>
      <c r="Q478" s="41"/>
      <c r="R478" s="46" t="s">
        <v>663</v>
      </c>
    </row>
    <row r="479" spans="1:18" s="175" customFormat="1" ht="18" customHeight="1" x14ac:dyDescent="0.15">
      <c r="A479" s="177">
        <v>16</v>
      </c>
      <c r="B479" s="43" t="s">
        <v>5467</v>
      </c>
      <c r="C479" s="44">
        <v>1</v>
      </c>
      <c r="D479" s="43" t="s">
        <v>5468</v>
      </c>
      <c r="E479" s="44">
        <v>2</v>
      </c>
      <c r="F479" s="43" t="s">
        <v>5472</v>
      </c>
      <c r="G479" s="44">
        <v>3</v>
      </c>
      <c r="H479" s="43" t="s">
        <v>5501</v>
      </c>
      <c r="I479" s="45">
        <v>30</v>
      </c>
      <c r="J479" s="45" t="s">
        <v>5509</v>
      </c>
      <c r="K479" s="41">
        <v>60</v>
      </c>
      <c r="L479" s="41">
        <v>60</v>
      </c>
      <c r="M479" s="41">
        <f t="shared" ref="M479:M481" si="136">K479-L479</f>
        <v>0</v>
      </c>
      <c r="N479" s="45" t="s">
        <v>5510</v>
      </c>
      <c r="O479" s="41">
        <v>60000</v>
      </c>
      <c r="P479" s="46" t="s">
        <v>808</v>
      </c>
      <c r="Q479" s="41">
        <v>60</v>
      </c>
      <c r="R479" s="46" t="s">
        <v>663</v>
      </c>
    </row>
    <row r="480" spans="1:18" s="175" customFormat="1" ht="18" customHeight="1" x14ac:dyDescent="0.15">
      <c r="A480" s="24">
        <v>16</v>
      </c>
      <c r="B480" s="25" t="s">
        <v>5467</v>
      </c>
      <c r="C480" s="27">
        <v>2</v>
      </c>
      <c r="D480" s="26" t="s">
        <v>5511</v>
      </c>
      <c r="E480" s="27"/>
      <c r="F480" s="26"/>
      <c r="G480" s="27"/>
      <c r="H480" s="26"/>
      <c r="I480" s="27"/>
      <c r="J480" s="27"/>
      <c r="K480" s="23">
        <f>IF(C480="",SUMIFS($K481:$K$868,$A481:$A$868,A480,$E481:$E$868,""),IF(E480="",SUMIFS($K481:$K$868,$A481:$A$868,A480,$C481:$C$868,C480,$G481:$G$868,""),IF(G480="",SUMIFS($K481:$K$868,$A481:$A$868,A480,$C481:$C$868,C480,$E481:$E$868,E480),0)))</f>
        <v>107229</v>
      </c>
      <c r="L480" s="23">
        <f>IF(C480="",SUMIFS($L481:$L$868,$A481:$A$868,A480,$E481:$E$868,""),IF(E480="",SUMIFS($L481:$L$868,$A481:$A$868,A480,$C481:$C$868,C480,$G481:$G$868,""),IF(G480="",SUMIFS($L481:$L$868,$A481:$A$868,A480,$C481:$C$868,C480,$E481:$E$868,E480),0)))</f>
        <v>109658</v>
      </c>
      <c r="M480" s="23">
        <f t="shared" si="136"/>
        <v>-2429</v>
      </c>
      <c r="N480" s="28"/>
      <c r="O480" s="29"/>
      <c r="P480" s="30"/>
      <c r="Q480" s="23">
        <f>IF(C480="",SUMIFS($Q$3:$Q$868,$A$3:$A$868,A480,$C$3:$C$868,"&gt;0",$E$3:$E$868,""),IF(E480="",SUMIFS($Q$3:$Q$868,$A$3:$A$868,A480,$C$3:$C$868,C480,$E$3:$E$868,"&gt;0",$G$3:$G$868,""),IF(G480="",SUMIFS($Q$3:$Q$868,$A$3:$A$868,A480,$C$3:$C$868,C480,$E$3:$E$868,E480,$G$3:$G$868,"&gt;0"))))</f>
        <v>101564</v>
      </c>
      <c r="R480" s="23"/>
    </row>
    <row r="481" spans="1:18" s="175" customFormat="1" ht="18" customHeight="1" x14ac:dyDescent="0.15">
      <c r="A481" s="24">
        <v>16</v>
      </c>
      <c r="B481" s="25" t="s">
        <v>5467</v>
      </c>
      <c r="C481" s="176">
        <v>2</v>
      </c>
      <c r="D481" s="25" t="s">
        <v>5511</v>
      </c>
      <c r="E481" s="35">
        <v>1</v>
      </c>
      <c r="F481" s="36" t="s">
        <v>5512</v>
      </c>
      <c r="G481" s="35"/>
      <c r="H481" s="36"/>
      <c r="I481" s="35"/>
      <c r="J481" s="35"/>
      <c r="K481" s="32">
        <f>IF(C481="",SUMIFS($K482:$K$868,$A482:$A$868,A481,$E482:$E$868,""),IF(E481="",SUMIFS($K482:$K$868,$A482:$A$868,A481,$C482:$C$868,C481,$G482:$G$868,""),IF(G481="",SUMIFS($K482:$K$868,$A482:$A$868,A481,$C482:$C$868,C481,$E482:$E$868,E481),0)))</f>
        <v>18978</v>
      </c>
      <c r="L481" s="32">
        <f>IF(C481="",SUMIFS($L482:$L$868,$A482:$A$868,A481,$E482:$E$868,""),IF(E481="",SUMIFS($L482:$L$868,$A482:$A$868,A481,$C482:$C$868,C481,$G482:$G$868,""),IF(G481="",SUMIFS($L482:$L$868,$A482:$A$868,A481,$C482:$C$868,C481,$E482:$E$868,E481),0)))</f>
        <v>18552</v>
      </c>
      <c r="M481" s="32">
        <f t="shared" si="136"/>
        <v>426</v>
      </c>
      <c r="N481" s="37"/>
      <c r="O481" s="38"/>
      <c r="P481" s="39"/>
      <c r="Q481" s="32">
        <f>IF(C481="",SUMIFS($Q$3:$Q$868,$A$3:$A$868,A481,$C$3:$C$868,"&gt;0",$E$3:$E$868,""),IF(E481="",SUMIFS($Q$3:$Q$868,$A$3:$A$868,A481,$C$3:$C$868,C481,$E$3:$E$868,"&gt;0",$G$3:$G$868,""),IF(G481="",SUMIFS($Q$3:$Q$868,$A$3:$A$868,A481,$C$3:$C$868,C481,$E$3:$E$868,E481,$G$3:$G$868,"&gt;0"))))</f>
        <v>18313</v>
      </c>
      <c r="R481" s="32" t="s">
        <v>438</v>
      </c>
    </row>
    <row r="482" spans="1:18" s="175" customFormat="1" ht="18" customHeight="1" x14ac:dyDescent="0.15">
      <c r="A482" s="177">
        <v>16</v>
      </c>
      <c r="B482" s="43" t="s">
        <v>5467</v>
      </c>
      <c r="C482" s="44">
        <v>2</v>
      </c>
      <c r="D482" s="43" t="s">
        <v>5511</v>
      </c>
      <c r="E482" s="44">
        <v>1</v>
      </c>
      <c r="F482" s="43" t="s">
        <v>5512</v>
      </c>
      <c r="G482" s="45">
        <v>2</v>
      </c>
      <c r="H482" s="49" t="s">
        <v>5513</v>
      </c>
      <c r="I482" s="45"/>
      <c r="J482" s="45"/>
      <c r="K482" s="41"/>
      <c r="L482" s="41"/>
      <c r="M482" s="41"/>
      <c r="N482" s="45"/>
      <c r="O482" s="41"/>
      <c r="P482" s="46"/>
      <c r="Q482" s="41"/>
      <c r="R482" s="178" t="s">
        <v>438</v>
      </c>
    </row>
    <row r="483" spans="1:18" s="175" customFormat="1" ht="18" customHeight="1" x14ac:dyDescent="0.15">
      <c r="A483" s="177">
        <v>16</v>
      </c>
      <c r="B483" s="43" t="s">
        <v>5467</v>
      </c>
      <c r="C483" s="44">
        <v>2</v>
      </c>
      <c r="D483" s="43" t="s">
        <v>5511</v>
      </c>
      <c r="E483" s="44">
        <v>1</v>
      </c>
      <c r="F483" s="43" t="s">
        <v>5512</v>
      </c>
      <c r="G483" s="44">
        <v>2</v>
      </c>
      <c r="H483" s="43" t="s">
        <v>5513</v>
      </c>
      <c r="I483" s="45">
        <v>1</v>
      </c>
      <c r="J483" s="45" t="s">
        <v>5514</v>
      </c>
      <c r="K483" s="41">
        <v>665</v>
      </c>
      <c r="L483" s="41">
        <v>644</v>
      </c>
      <c r="M483" s="41">
        <f t="shared" ref="M483" si="137">K483-L483</f>
        <v>21</v>
      </c>
      <c r="N483" s="45" t="s">
        <v>5514</v>
      </c>
      <c r="O483" s="41"/>
      <c r="P483" s="46"/>
      <c r="Q483" s="41"/>
      <c r="R483" s="46" t="s">
        <v>438</v>
      </c>
    </row>
    <row r="484" spans="1:18" s="175" customFormat="1" ht="18" customHeight="1" x14ac:dyDescent="0.15">
      <c r="A484" s="177">
        <v>16</v>
      </c>
      <c r="B484" s="43" t="s">
        <v>5467</v>
      </c>
      <c r="C484" s="44">
        <v>2</v>
      </c>
      <c r="D484" s="43" t="s">
        <v>5511</v>
      </c>
      <c r="E484" s="44">
        <v>1</v>
      </c>
      <c r="F484" s="43" t="s">
        <v>5512</v>
      </c>
      <c r="G484" s="44">
        <v>2</v>
      </c>
      <c r="H484" s="43" t="s">
        <v>5513</v>
      </c>
      <c r="I484" s="44">
        <v>1</v>
      </c>
      <c r="J484" s="44" t="s">
        <v>5514</v>
      </c>
      <c r="K484" s="41"/>
      <c r="L484" s="41"/>
      <c r="M484" s="41"/>
      <c r="N484" s="45" t="s">
        <v>5515</v>
      </c>
      <c r="O484" s="41">
        <v>665100</v>
      </c>
      <c r="P484" s="46"/>
      <c r="Q484" s="41"/>
      <c r="R484" s="46" t="s">
        <v>438</v>
      </c>
    </row>
    <row r="485" spans="1:18" s="175" customFormat="1" ht="18" customHeight="1" x14ac:dyDescent="0.15">
      <c r="A485" s="177">
        <v>16</v>
      </c>
      <c r="B485" s="43" t="s">
        <v>5467</v>
      </c>
      <c r="C485" s="44">
        <v>2</v>
      </c>
      <c r="D485" s="43" t="s">
        <v>5511</v>
      </c>
      <c r="E485" s="44">
        <v>1</v>
      </c>
      <c r="F485" s="43" t="s">
        <v>5512</v>
      </c>
      <c r="G485" s="45">
        <v>4</v>
      </c>
      <c r="H485" s="49" t="s">
        <v>5516</v>
      </c>
      <c r="I485" s="45"/>
      <c r="J485" s="45"/>
      <c r="K485" s="41"/>
      <c r="L485" s="41"/>
      <c r="M485" s="41"/>
      <c r="N485" s="45"/>
      <c r="O485" s="41"/>
      <c r="P485" s="46"/>
      <c r="Q485" s="41"/>
      <c r="R485" s="178" t="s">
        <v>254</v>
      </c>
    </row>
    <row r="486" spans="1:18" s="175" customFormat="1" ht="18" customHeight="1" x14ac:dyDescent="0.15">
      <c r="A486" s="177">
        <v>16</v>
      </c>
      <c r="B486" s="43" t="s">
        <v>5467</v>
      </c>
      <c r="C486" s="44">
        <v>2</v>
      </c>
      <c r="D486" s="43" t="s">
        <v>5511</v>
      </c>
      <c r="E486" s="44">
        <v>1</v>
      </c>
      <c r="F486" s="43" t="s">
        <v>5512</v>
      </c>
      <c r="G486" s="44">
        <v>4</v>
      </c>
      <c r="H486" s="43" t="s">
        <v>5516</v>
      </c>
      <c r="I486" s="45">
        <v>1</v>
      </c>
      <c r="J486" s="45" t="s">
        <v>5516</v>
      </c>
      <c r="K486" s="41">
        <v>4400</v>
      </c>
      <c r="L486" s="41">
        <v>4400</v>
      </c>
      <c r="M486" s="41">
        <f t="shared" ref="M486" si="138">K486-L486</f>
        <v>0</v>
      </c>
      <c r="N486" s="45" t="s">
        <v>5517</v>
      </c>
      <c r="O486" s="41">
        <v>4400000</v>
      </c>
      <c r="P486" s="46" t="s">
        <v>1837</v>
      </c>
      <c r="Q486" s="41">
        <v>4400</v>
      </c>
      <c r="R486" s="46" t="s">
        <v>254</v>
      </c>
    </row>
    <row r="487" spans="1:18" s="175" customFormat="1" ht="18" customHeight="1" x14ac:dyDescent="0.15">
      <c r="A487" s="177">
        <v>16</v>
      </c>
      <c r="B487" s="43" t="s">
        <v>5467</v>
      </c>
      <c r="C487" s="44">
        <v>2</v>
      </c>
      <c r="D487" s="43" t="s">
        <v>5511</v>
      </c>
      <c r="E487" s="44">
        <v>1</v>
      </c>
      <c r="F487" s="43" t="s">
        <v>5512</v>
      </c>
      <c r="G487" s="44">
        <v>4</v>
      </c>
      <c r="H487" s="43" t="s">
        <v>5516</v>
      </c>
      <c r="I487" s="44">
        <v>1</v>
      </c>
      <c r="J487" s="44" t="s">
        <v>5516</v>
      </c>
      <c r="K487" s="41"/>
      <c r="L487" s="41"/>
      <c r="M487" s="41"/>
      <c r="N487" s="45" t="s">
        <v>5518</v>
      </c>
      <c r="O487" s="41"/>
      <c r="P487" s="46"/>
      <c r="Q487" s="41"/>
      <c r="R487" s="46" t="s">
        <v>254</v>
      </c>
    </row>
    <row r="488" spans="1:18" s="175" customFormat="1" ht="18" customHeight="1" x14ac:dyDescent="0.15">
      <c r="A488" s="177">
        <v>16</v>
      </c>
      <c r="B488" s="43" t="s">
        <v>5467</v>
      </c>
      <c r="C488" s="44">
        <v>2</v>
      </c>
      <c r="D488" s="43" t="s">
        <v>5511</v>
      </c>
      <c r="E488" s="44">
        <v>1</v>
      </c>
      <c r="F488" s="43" t="s">
        <v>5512</v>
      </c>
      <c r="G488" s="45">
        <v>10</v>
      </c>
      <c r="H488" s="49" t="s">
        <v>4542</v>
      </c>
      <c r="I488" s="45"/>
      <c r="J488" s="45"/>
      <c r="K488" s="41"/>
      <c r="L488" s="41"/>
      <c r="M488" s="41"/>
      <c r="N488" s="45"/>
      <c r="O488" s="41"/>
      <c r="P488" s="46"/>
      <c r="Q488" s="41"/>
      <c r="R488" s="178" t="s">
        <v>254</v>
      </c>
    </row>
    <row r="489" spans="1:18" s="175" customFormat="1" ht="18" customHeight="1" x14ac:dyDescent="0.15">
      <c r="A489" s="177">
        <v>16</v>
      </c>
      <c r="B489" s="43" t="s">
        <v>5467</v>
      </c>
      <c r="C489" s="44">
        <v>2</v>
      </c>
      <c r="D489" s="43" t="s">
        <v>5511</v>
      </c>
      <c r="E489" s="44">
        <v>1</v>
      </c>
      <c r="F489" s="43" t="s">
        <v>5512</v>
      </c>
      <c r="G489" s="44">
        <v>10</v>
      </c>
      <c r="H489" s="43" t="s">
        <v>4542</v>
      </c>
      <c r="I489" s="45">
        <v>1</v>
      </c>
      <c r="J489" s="45" t="s">
        <v>4542</v>
      </c>
      <c r="K489" s="41">
        <v>11663</v>
      </c>
      <c r="L489" s="41">
        <v>11258</v>
      </c>
      <c r="M489" s="41">
        <f t="shared" ref="M489" si="139">K489-L489</f>
        <v>405</v>
      </c>
      <c r="N489" s="45" t="s">
        <v>5519</v>
      </c>
      <c r="O489" s="41"/>
      <c r="P489" s="46"/>
      <c r="Q489" s="41"/>
      <c r="R489" s="46" t="s">
        <v>254</v>
      </c>
    </row>
    <row r="490" spans="1:18" s="175" customFormat="1" ht="18" customHeight="1" x14ac:dyDescent="0.15">
      <c r="A490" s="177">
        <v>16</v>
      </c>
      <c r="B490" s="43" t="s">
        <v>5467</v>
      </c>
      <c r="C490" s="44">
        <v>2</v>
      </c>
      <c r="D490" s="43" t="s">
        <v>5511</v>
      </c>
      <c r="E490" s="44">
        <v>1</v>
      </c>
      <c r="F490" s="43" t="s">
        <v>5512</v>
      </c>
      <c r="G490" s="44">
        <v>10</v>
      </c>
      <c r="H490" s="43" t="s">
        <v>4542</v>
      </c>
      <c r="I490" s="44">
        <v>1</v>
      </c>
      <c r="J490" s="44" t="s">
        <v>4542</v>
      </c>
      <c r="K490" s="41"/>
      <c r="L490" s="41"/>
      <c r="M490" s="41"/>
      <c r="N490" s="45" t="s">
        <v>5520</v>
      </c>
      <c r="O490" s="41"/>
      <c r="P490" s="46"/>
      <c r="Q490" s="41"/>
      <c r="R490" s="46" t="s">
        <v>254</v>
      </c>
    </row>
    <row r="491" spans="1:18" s="175" customFormat="1" ht="18" customHeight="1" x14ac:dyDescent="0.15">
      <c r="A491" s="177">
        <v>16</v>
      </c>
      <c r="B491" s="43" t="s">
        <v>5467</v>
      </c>
      <c r="C491" s="44">
        <v>2</v>
      </c>
      <c r="D491" s="43" t="s">
        <v>5511</v>
      </c>
      <c r="E491" s="44">
        <v>1</v>
      </c>
      <c r="F491" s="43" t="s">
        <v>5512</v>
      </c>
      <c r="G491" s="44">
        <v>10</v>
      </c>
      <c r="H491" s="43" t="s">
        <v>4542</v>
      </c>
      <c r="I491" s="44">
        <v>1</v>
      </c>
      <c r="J491" s="44" t="s">
        <v>4542</v>
      </c>
      <c r="K491" s="41"/>
      <c r="L491" s="41"/>
      <c r="M491" s="41"/>
      <c r="N491" s="45" t="s">
        <v>5521</v>
      </c>
      <c r="O491" s="41">
        <v>5333000</v>
      </c>
      <c r="P491" s="46" t="s">
        <v>1506</v>
      </c>
      <c r="Q491" s="41">
        <v>5333</v>
      </c>
      <c r="R491" s="46" t="s">
        <v>254</v>
      </c>
    </row>
    <row r="492" spans="1:18" s="175" customFormat="1" ht="18" customHeight="1" x14ac:dyDescent="0.15">
      <c r="A492" s="177">
        <v>16</v>
      </c>
      <c r="B492" s="43" t="s">
        <v>5467</v>
      </c>
      <c r="C492" s="44">
        <v>2</v>
      </c>
      <c r="D492" s="43" t="s">
        <v>5511</v>
      </c>
      <c r="E492" s="44">
        <v>1</v>
      </c>
      <c r="F492" s="43" t="s">
        <v>5512</v>
      </c>
      <c r="G492" s="44">
        <v>10</v>
      </c>
      <c r="H492" s="43" t="s">
        <v>4542</v>
      </c>
      <c r="I492" s="44">
        <v>1</v>
      </c>
      <c r="J492" s="44" t="s">
        <v>4542</v>
      </c>
      <c r="K492" s="41"/>
      <c r="L492" s="41"/>
      <c r="M492" s="41"/>
      <c r="N492" s="45" t="s">
        <v>5522</v>
      </c>
      <c r="O492" s="41">
        <v>1545000</v>
      </c>
      <c r="P492" s="46" t="s">
        <v>252</v>
      </c>
      <c r="Q492" s="41">
        <v>1545</v>
      </c>
      <c r="R492" s="46" t="s">
        <v>254</v>
      </c>
    </row>
    <row r="493" spans="1:18" s="175" customFormat="1" ht="18" customHeight="1" x14ac:dyDescent="0.15">
      <c r="A493" s="177">
        <v>16</v>
      </c>
      <c r="B493" s="43" t="s">
        <v>5467</v>
      </c>
      <c r="C493" s="44">
        <v>2</v>
      </c>
      <c r="D493" s="43" t="s">
        <v>5511</v>
      </c>
      <c r="E493" s="44">
        <v>1</v>
      </c>
      <c r="F493" s="43" t="s">
        <v>5512</v>
      </c>
      <c r="G493" s="44">
        <v>10</v>
      </c>
      <c r="H493" s="43" t="s">
        <v>4542</v>
      </c>
      <c r="I493" s="44">
        <v>1</v>
      </c>
      <c r="J493" s="44" t="s">
        <v>4542</v>
      </c>
      <c r="K493" s="41"/>
      <c r="L493" s="41"/>
      <c r="M493" s="41"/>
      <c r="N493" s="45" t="s">
        <v>5523</v>
      </c>
      <c r="O493" s="41">
        <v>352000</v>
      </c>
      <c r="P493" s="46" t="s">
        <v>337</v>
      </c>
      <c r="Q493" s="41">
        <v>352</v>
      </c>
      <c r="R493" s="46" t="s">
        <v>254</v>
      </c>
    </row>
    <row r="494" spans="1:18" s="175" customFormat="1" ht="18" customHeight="1" x14ac:dyDescent="0.15">
      <c r="A494" s="177">
        <v>16</v>
      </c>
      <c r="B494" s="43" t="s">
        <v>5467</v>
      </c>
      <c r="C494" s="44">
        <v>2</v>
      </c>
      <c r="D494" s="43" t="s">
        <v>5511</v>
      </c>
      <c r="E494" s="44">
        <v>1</v>
      </c>
      <c r="F494" s="43" t="s">
        <v>5512</v>
      </c>
      <c r="G494" s="44">
        <v>10</v>
      </c>
      <c r="H494" s="43" t="s">
        <v>4542</v>
      </c>
      <c r="I494" s="44">
        <v>1</v>
      </c>
      <c r="J494" s="44" t="s">
        <v>4542</v>
      </c>
      <c r="K494" s="41"/>
      <c r="L494" s="41"/>
      <c r="M494" s="41"/>
      <c r="N494" s="45" t="s">
        <v>5524</v>
      </c>
      <c r="O494" s="41">
        <v>50000</v>
      </c>
      <c r="P494" s="46" t="s">
        <v>877</v>
      </c>
      <c r="Q494" s="41">
        <v>96</v>
      </c>
      <c r="R494" s="46" t="s">
        <v>254</v>
      </c>
    </row>
    <row r="495" spans="1:18" s="175" customFormat="1" ht="18" customHeight="1" x14ac:dyDescent="0.15">
      <c r="A495" s="177">
        <v>16</v>
      </c>
      <c r="B495" s="43" t="s">
        <v>5467</v>
      </c>
      <c r="C495" s="44">
        <v>2</v>
      </c>
      <c r="D495" s="43" t="s">
        <v>5511</v>
      </c>
      <c r="E495" s="44">
        <v>1</v>
      </c>
      <c r="F495" s="43" t="s">
        <v>5512</v>
      </c>
      <c r="G495" s="44">
        <v>10</v>
      </c>
      <c r="H495" s="43" t="s">
        <v>4542</v>
      </c>
      <c r="I495" s="44">
        <v>1</v>
      </c>
      <c r="J495" s="44" t="s">
        <v>4542</v>
      </c>
      <c r="K495" s="41"/>
      <c r="L495" s="41"/>
      <c r="M495" s="41"/>
      <c r="N495" s="45" t="s">
        <v>5525</v>
      </c>
      <c r="O495" s="41">
        <v>49000</v>
      </c>
      <c r="P495" s="46" t="s">
        <v>745</v>
      </c>
      <c r="Q495" s="41">
        <v>49</v>
      </c>
      <c r="R495" s="46" t="s">
        <v>254</v>
      </c>
    </row>
    <row r="496" spans="1:18" s="175" customFormat="1" ht="18" customHeight="1" x14ac:dyDescent="0.15">
      <c r="A496" s="177">
        <v>16</v>
      </c>
      <c r="B496" s="43" t="s">
        <v>5467</v>
      </c>
      <c r="C496" s="44">
        <v>2</v>
      </c>
      <c r="D496" s="43" t="s">
        <v>5511</v>
      </c>
      <c r="E496" s="44">
        <v>1</v>
      </c>
      <c r="F496" s="43" t="s">
        <v>5512</v>
      </c>
      <c r="G496" s="44">
        <v>10</v>
      </c>
      <c r="H496" s="43" t="s">
        <v>4542</v>
      </c>
      <c r="I496" s="44">
        <v>1</v>
      </c>
      <c r="J496" s="44" t="s">
        <v>4542</v>
      </c>
      <c r="K496" s="41"/>
      <c r="L496" s="41"/>
      <c r="M496" s="41"/>
      <c r="N496" s="45" t="s">
        <v>5526</v>
      </c>
      <c r="O496" s="41">
        <v>46000</v>
      </c>
      <c r="P496" s="46" t="s">
        <v>1129</v>
      </c>
      <c r="Q496" s="41">
        <v>2200</v>
      </c>
      <c r="R496" s="46" t="s">
        <v>254</v>
      </c>
    </row>
    <row r="497" spans="1:18" s="175" customFormat="1" ht="18" customHeight="1" x14ac:dyDescent="0.15">
      <c r="A497" s="177">
        <v>16</v>
      </c>
      <c r="B497" s="43" t="s">
        <v>5467</v>
      </c>
      <c r="C497" s="44">
        <v>2</v>
      </c>
      <c r="D497" s="43" t="s">
        <v>5511</v>
      </c>
      <c r="E497" s="44">
        <v>1</v>
      </c>
      <c r="F497" s="43" t="s">
        <v>5512</v>
      </c>
      <c r="G497" s="44">
        <v>10</v>
      </c>
      <c r="H497" s="43" t="s">
        <v>4542</v>
      </c>
      <c r="I497" s="44">
        <v>1</v>
      </c>
      <c r="J497" s="44" t="s">
        <v>4542</v>
      </c>
      <c r="K497" s="41"/>
      <c r="L497" s="41"/>
      <c r="M497" s="41"/>
      <c r="N497" s="45" t="s">
        <v>5527</v>
      </c>
      <c r="O497" s="41">
        <v>2200000</v>
      </c>
      <c r="P497" s="46" t="s">
        <v>1606</v>
      </c>
      <c r="Q497" s="41">
        <v>1271</v>
      </c>
      <c r="R497" s="46" t="s">
        <v>254</v>
      </c>
    </row>
    <row r="498" spans="1:18" s="175" customFormat="1" ht="18" customHeight="1" x14ac:dyDescent="0.15">
      <c r="A498" s="177">
        <v>16</v>
      </c>
      <c r="B498" s="43" t="s">
        <v>5467</v>
      </c>
      <c r="C498" s="44">
        <v>2</v>
      </c>
      <c r="D498" s="43" t="s">
        <v>5511</v>
      </c>
      <c r="E498" s="44">
        <v>1</v>
      </c>
      <c r="F498" s="43" t="s">
        <v>5512</v>
      </c>
      <c r="G498" s="44">
        <v>10</v>
      </c>
      <c r="H498" s="43" t="s">
        <v>4542</v>
      </c>
      <c r="I498" s="44">
        <v>1</v>
      </c>
      <c r="J498" s="44" t="s">
        <v>4542</v>
      </c>
      <c r="K498" s="41"/>
      <c r="L498" s="41"/>
      <c r="M498" s="41"/>
      <c r="N498" s="45" t="s">
        <v>5528</v>
      </c>
      <c r="O498" s="41">
        <v>2088000</v>
      </c>
      <c r="P498" s="46" t="s">
        <v>1606</v>
      </c>
      <c r="Q498" s="41">
        <v>817</v>
      </c>
      <c r="R498" s="46" t="s">
        <v>254</v>
      </c>
    </row>
    <row r="499" spans="1:18" s="175" customFormat="1" ht="18" customHeight="1" x14ac:dyDescent="0.15">
      <c r="A499" s="177">
        <v>16</v>
      </c>
      <c r="B499" s="43" t="s">
        <v>5467</v>
      </c>
      <c r="C499" s="44">
        <v>2</v>
      </c>
      <c r="D499" s="43" t="s">
        <v>5511</v>
      </c>
      <c r="E499" s="44">
        <v>1</v>
      </c>
      <c r="F499" s="43" t="s">
        <v>5512</v>
      </c>
      <c r="G499" s="45">
        <v>15</v>
      </c>
      <c r="H499" s="49" t="s">
        <v>4541</v>
      </c>
      <c r="I499" s="45"/>
      <c r="J499" s="45"/>
      <c r="K499" s="41"/>
      <c r="L499" s="41"/>
      <c r="M499" s="41"/>
      <c r="N499" s="45"/>
      <c r="O499" s="41"/>
      <c r="P499" s="46"/>
      <c r="Q499" s="41"/>
      <c r="R499" s="178" t="s">
        <v>254</v>
      </c>
    </row>
    <row r="500" spans="1:18" s="175" customFormat="1" ht="18" customHeight="1" x14ac:dyDescent="0.15">
      <c r="A500" s="177">
        <v>16</v>
      </c>
      <c r="B500" s="43" t="s">
        <v>5467</v>
      </c>
      <c r="C500" s="44">
        <v>2</v>
      </c>
      <c r="D500" s="43" t="s">
        <v>5511</v>
      </c>
      <c r="E500" s="44">
        <v>1</v>
      </c>
      <c r="F500" s="43" t="s">
        <v>5512</v>
      </c>
      <c r="G500" s="44">
        <v>15</v>
      </c>
      <c r="H500" s="43" t="s">
        <v>4541</v>
      </c>
      <c r="I500" s="45">
        <v>1</v>
      </c>
      <c r="J500" s="45" t="s">
        <v>4543</v>
      </c>
      <c r="K500" s="41">
        <v>2250</v>
      </c>
      <c r="L500" s="41">
        <v>2250</v>
      </c>
      <c r="M500" s="41">
        <f t="shared" ref="M500" si="140">K500-L500</f>
        <v>0</v>
      </c>
      <c r="N500" s="45" t="s">
        <v>5529</v>
      </c>
      <c r="O500" s="41">
        <v>2250000</v>
      </c>
      <c r="P500" s="46" t="s">
        <v>252</v>
      </c>
      <c r="Q500" s="41">
        <v>2250</v>
      </c>
      <c r="R500" s="46" t="s">
        <v>254</v>
      </c>
    </row>
    <row r="501" spans="1:18" s="175" customFormat="1" ht="18" customHeight="1" x14ac:dyDescent="0.15">
      <c r="A501" s="177">
        <v>16</v>
      </c>
      <c r="B501" s="43" t="s">
        <v>5467</v>
      </c>
      <c r="C501" s="44">
        <v>2</v>
      </c>
      <c r="D501" s="43" t="s">
        <v>5511</v>
      </c>
      <c r="E501" s="44">
        <v>1</v>
      </c>
      <c r="F501" s="43" t="s">
        <v>5512</v>
      </c>
      <c r="G501" s="44">
        <v>15</v>
      </c>
      <c r="H501" s="43" t="s">
        <v>4541</v>
      </c>
      <c r="I501" s="44">
        <v>1</v>
      </c>
      <c r="J501" s="44" t="s">
        <v>4543</v>
      </c>
      <c r="K501" s="41"/>
      <c r="L501" s="41"/>
      <c r="M501" s="41"/>
      <c r="N501" s="45" t="s">
        <v>5530</v>
      </c>
      <c r="O501" s="41"/>
      <c r="P501" s="46"/>
      <c r="Q501" s="41"/>
      <c r="R501" s="46" t="s">
        <v>254</v>
      </c>
    </row>
    <row r="502" spans="1:18" s="175" customFormat="1" ht="18" customHeight="1" x14ac:dyDescent="0.15">
      <c r="A502" s="177">
        <v>16</v>
      </c>
      <c r="B502" s="43" t="s">
        <v>5467</v>
      </c>
      <c r="C502" s="44">
        <v>2</v>
      </c>
      <c r="D502" s="43" t="s">
        <v>5511</v>
      </c>
      <c r="E502" s="44">
        <v>1</v>
      </c>
      <c r="F502" s="43" t="s">
        <v>5512</v>
      </c>
      <c r="G502" s="44">
        <v>15</v>
      </c>
      <c r="H502" s="43" t="s">
        <v>4541</v>
      </c>
      <c r="I502" s="44">
        <v>1</v>
      </c>
      <c r="J502" s="44" t="s">
        <v>4543</v>
      </c>
      <c r="K502" s="41"/>
      <c r="L502" s="41"/>
      <c r="M502" s="41"/>
      <c r="N502" s="45" t="s">
        <v>5531</v>
      </c>
      <c r="O502" s="41"/>
      <c r="P502" s="46"/>
      <c r="Q502" s="41"/>
      <c r="R502" s="46" t="s">
        <v>254</v>
      </c>
    </row>
    <row r="503" spans="1:18" s="175" customFormat="1" ht="18" customHeight="1" x14ac:dyDescent="0.15">
      <c r="A503" s="177">
        <v>16</v>
      </c>
      <c r="B503" s="43" t="s">
        <v>5467</v>
      </c>
      <c r="C503" s="44">
        <v>2</v>
      </c>
      <c r="D503" s="43" t="s">
        <v>5511</v>
      </c>
      <c r="E503" s="44">
        <v>1</v>
      </c>
      <c r="F503" s="43" t="s">
        <v>5512</v>
      </c>
      <c r="G503" s="44">
        <v>15</v>
      </c>
      <c r="H503" s="43" t="s">
        <v>4541</v>
      </c>
      <c r="I503" s="44">
        <v>1</v>
      </c>
      <c r="J503" s="44" t="s">
        <v>4543</v>
      </c>
      <c r="K503" s="41"/>
      <c r="L503" s="41"/>
      <c r="M503" s="41"/>
      <c r="N503" s="45" t="s">
        <v>5532</v>
      </c>
      <c r="O503" s="41"/>
      <c r="P503" s="46"/>
      <c r="Q503" s="41"/>
      <c r="R503" s="46" t="s">
        <v>254</v>
      </c>
    </row>
    <row r="504" spans="1:18" s="175" customFormat="1" ht="18" customHeight="1" x14ac:dyDescent="0.15">
      <c r="A504" s="177">
        <v>16</v>
      </c>
      <c r="B504" s="43" t="s">
        <v>5467</v>
      </c>
      <c r="C504" s="44">
        <v>2</v>
      </c>
      <c r="D504" s="43" t="s">
        <v>5511</v>
      </c>
      <c r="E504" s="44">
        <v>1</v>
      </c>
      <c r="F504" s="43" t="s">
        <v>5512</v>
      </c>
      <c r="G504" s="44">
        <v>15</v>
      </c>
      <c r="H504" s="43" t="s">
        <v>4541</v>
      </c>
      <c r="I504" s="44">
        <v>1</v>
      </c>
      <c r="J504" s="44" t="s">
        <v>4543</v>
      </c>
      <c r="K504" s="41"/>
      <c r="L504" s="41"/>
      <c r="M504" s="41"/>
      <c r="N504" s="45" t="s">
        <v>5533</v>
      </c>
      <c r="O504" s="41"/>
      <c r="P504" s="46"/>
      <c r="Q504" s="41"/>
      <c r="R504" s="46" t="s">
        <v>254</v>
      </c>
    </row>
    <row r="505" spans="1:18" s="175" customFormat="1" ht="18" customHeight="1" x14ac:dyDescent="0.15">
      <c r="A505" s="177">
        <v>16</v>
      </c>
      <c r="B505" s="43" t="s">
        <v>5467</v>
      </c>
      <c r="C505" s="44">
        <v>2</v>
      </c>
      <c r="D505" s="43" t="s">
        <v>5511</v>
      </c>
      <c r="E505" s="44">
        <v>1</v>
      </c>
      <c r="F505" s="43" t="s">
        <v>5512</v>
      </c>
      <c r="G505" s="44">
        <v>15</v>
      </c>
      <c r="H505" s="43" t="s">
        <v>4541</v>
      </c>
      <c r="I505" s="44">
        <v>1</v>
      </c>
      <c r="J505" s="44" t="s">
        <v>4543</v>
      </c>
      <c r="K505" s="41"/>
      <c r="L505" s="41"/>
      <c r="M505" s="41"/>
      <c r="N505" s="45" t="s">
        <v>5534</v>
      </c>
      <c r="O505" s="41"/>
      <c r="P505" s="46"/>
      <c r="Q505" s="41"/>
      <c r="R505" s="46" t="s">
        <v>254</v>
      </c>
    </row>
    <row r="506" spans="1:18" s="175" customFormat="1" ht="18" customHeight="1" x14ac:dyDescent="0.15">
      <c r="A506" s="24">
        <v>16</v>
      </c>
      <c r="B506" s="25" t="s">
        <v>5467</v>
      </c>
      <c r="C506" s="176">
        <v>2</v>
      </c>
      <c r="D506" s="25" t="s">
        <v>5511</v>
      </c>
      <c r="E506" s="35">
        <v>2</v>
      </c>
      <c r="F506" s="36" t="s">
        <v>5535</v>
      </c>
      <c r="G506" s="35"/>
      <c r="H506" s="36"/>
      <c r="I506" s="35"/>
      <c r="J506" s="35"/>
      <c r="K506" s="32">
        <f>IF(C506="",SUMIFS($K507:$K$868,$A507:$A$868,A506,$E507:$E$868,""),IF(E506="",SUMIFS($K507:$K$868,$A507:$A$868,A506,$C507:$C$868,C506,$G507:$G$868,""),IF(G506="",SUMIFS($K507:$K$868,$A507:$A$868,A506,$C507:$C$868,C506,$E507:$E$868,E506),0)))</f>
        <v>18828</v>
      </c>
      <c r="L506" s="32">
        <f>IF(C506="",SUMIFS($L507:$L$868,$A507:$A$868,A506,$E507:$E$868,""),IF(E506="",SUMIFS($L507:$L$868,$A507:$A$868,A506,$C507:$C$868,C506,$G507:$G$868,""),IF(G506="",SUMIFS($L507:$L$868,$A507:$A$868,A506,$C507:$C$868,C506,$E507:$E$868,E506),0)))</f>
        <v>20124</v>
      </c>
      <c r="M506" s="32">
        <f t="shared" ref="M506" si="141">K506-L506</f>
        <v>-1296</v>
      </c>
      <c r="N506" s="37"/>
      <c r="O506" s="38"/>
      <c r="P506" s="39"/>
      <c r="Q506" s="32">
        <f>IF(C506="",SUMIFS($Q$3:$Q$868,$A$3:$A$868,A506,$C$3:$C$868,"&gt;0",$E$3:$E$868,""),IF(E506="",SUMIFS($Q$3:$Q$868,$A$3:$A$868,A506,$C$3:$C$868,C506,$E$3:$E$868,"&gt;0",$G$3:$G$868,""),IF(G506="",SUMIFS($Q$3:$Q$868,$A$3:$A$868,A506,$C$3:$C$868,C506,$E$3:$E$868,E506,$G$3:$G$868,"&gt;0"))))</f>
        <v>18828</v>
      </c>
      <c r="R506" s="32" t="s">
        <v>663</v>
      </c>
    </row>
    <row r="507" spans="1:18" s="175" customFormat="1" ht="18" customHeight="1" x14ac:dyDescent="0.15">
      <c r="A507" s="177">
        <v>16</v>
      </c>
      <c r="B507" s="43" t="s">
        <v>5467</v>
      </c>
      <c r="C507" s="44">
        <v>2</v>
      </c>
      <c r="D507" s="43" t="s">
        <v>5511</v>
      </c>
      <c r="E507" s="44">
        <v>2</v>
      </c>
      <c r="F507" s="43" t="s">
        <v>5535</v>
      </c>
      <c r="G507" s="45">
        <v>1</v>
      </c>
      <c r="H507" s="49" t="s">
        <v>5536</v>
      </c>
      <c r="I507" s="45"/>
      <c r="J507" s="45"/>
      <c r="K507" s="41"/>
      <c r="L507" s="41"/>
      <c r="M507" s="41"/>
      <c r="N507" s="45"/>
      <c r="O507" s="41"/>
      <c r="P507" s="46"/>
      <c r="Q507" s="41"/>
      <c r="R507" s="178" t="s">
        <v>663</v>
      </c>
    </row>
    <row r="508" spans="1:18" s="175" customFormat="1" ht="18" customHeight="1" x14ac:dyDescent="0.15">
      <c r="A508" s="177">
        <v>16</v>
      </c>
      <c r="B508" s="43" t="s">
        <v>5467</v>
      </c>
      <c r="C508" s="44">
        <v>2</v>
      </c>
      <c r="D508" s="43" t="s">
        <v>5511</v>
      </c>
      <c r="E508" s="44">
        <v>2</v>
      </c>
      <c r="F508" s="43" t="s">
        <v>5535</v>
      </c>
      <c r="G508" s="44">
        <v>1</v>
      </c>
      <c r="H508" s="43" t="s">
        <v>5536</v>
      </c>
      <c r="I508" s="45">
        <v>1</v>
      </c>
      <c r="J508" s="45" t="s">
        <v>5537</v>
      </c>
      <c r="K508" s="41">
        <v>0</v>
      </c>
      <c r="L508" s="41">
        <v>20</v>
      </c>
      <c r="M508" s="41">
        <f t="shared" ref="M508:M510" si="142">K508-L508</f>
        <v>-20</v>
      </c>
      <c r="N508" s="45"/>
      <c r="O508" s="41"/>
      <c r="P508" s="46"/>
      <c r="Q508" s="41"/>
      <c r="R508" s="46" t="s">
        <v>663</v>
      </c>
    </row>
    <row r="509" spans="1:18" s="175" customFormat="1" ht="18" customHeight="1" x14ac:dyDescent="0.15">
      <c r="A509" s="177">
        <v>16</v>
      </c>
      <c r="B509" s="43" t="s">
        <v>5467</v>
      </c>
      <c r="C509" s="44">
        <v>2</v>
      </c>
      <c r="D509" s="43" t="s">
        <v>5511</v>
      </c>
      <c r="E509" s="44">
        <v>2</v>
      </c>
      <c r="F509" s="43" t="s">
        <v>5535</v>
      </c>
      <c r="G509" s="44">
        <v>1</v>
      </c>
      <c r="H509" s="43" t="s">
        <v>5536</v>
      </c>
      <c r="I509" s="45">
        <v>33</v>
      </c>
      <c r="J509" s="45" t="s">
        <v>5538</v>
      </c>
      <c r="K509" s="41">
        <v>12600</v>
      </c>
      <c r="L509" s="41">
        <v>12500</v>
      </c>
      <c r="M509" s="41">
        <f t="shared" si="142"/>
        <v>100</v>
      </c>
      <c r="N509" s="45" t="s">
        <v>5539</v>
      </c>
      <c r="O509" s="41">
        <v>12600000</v>
      </c>
      <c r="P509" s="46" t="s">
        <v>745</v>
      </c>
      <c r="Q509" s="41">
        <v>12600</v>
      </c>
      <c r="R509" s="46" t="s">
        <v>663</v>
      </c>
    </row>
    <row r="510" spans="1:18" s="175" customFormat="1" ht="18" customHeight="1" x14ac:dyDescent="0.15">
      <c r="A510" s="177">
        <v>16</v>
      </c>
      <c r="B510" s="43" t="s">
        <v>5467</v>
      </c>
      <c r="C510" s="44">
        <v>2</v>
      </c>
      <c r="D510" s="43" t="s">
        <v>5511</v>
      </c>
      <c r="E510" s="44">
        <v>2</v>
      </c>
      <c r="F510" s="43" t="s">
        <v>5535</v>
      </c>
      <c r="G510" s="44">
        <v>1</v>
      </c>
      <c r="H510" s="43" t="s">
        <v>5536</v>
      </c>
      <c r="I510" s="45">
        <v>86</v>
      </c>
      <c r="J510" s="45" t="s">
        <v>5540</v>
      </c>
      <c r="K510" s="41">
        <v>1075</v>
      </c>
      <c r="L510" s="41">
        <v>800</v>
      </c>
      <c r="M510" s="41">
        <f t="shared" si="142"/>
        <v>275</v>
      </c>
      <c r="N510" s="45" t="s">
        <v>5541</v>
      </c>
      <c r="O510" s="41">
        <v>925000</v>
      </c>
      <c r="P510" s="46" t="s">
        <v>745</v>
      </c>
      <c r="Q510" s="41">
        <v>925</v>
      </c>
      <c r="R510" s="46" t="s">
        <v>663</v>
      </c>
    </row>
    <row r="511" spans="1:18" s="175" customFormat="1" ht="18" customHeight="1" x14ac:dyDescent="0.15">
      <c r="A511" s="177">
        <v>16</v>
      </c>
      <c r="B511" s="43" t="s">
        <v>5467</v>
      </c>
      <c r="C511" s="44">
        <v>2</v>
      </c>
      <c r="D511" s="43" t="s">
        <v>5511</v>
      </c>
      <c r="E511" s="44">
        <v>2</v>
      </c>
      <c r="F511" s="43" t="s">
        <v>5535</v>
      </c>
      <c r="G511" s="44">
        <v>1</v>
      </c>
      <c r="H511" s="43" t="s">
        <v>5536</v>
      </c>
      <c r="I511" s="44">
        <v>86</v>
      </c>
      <c r="J511" s="44" t="s">
        <v>5540</v>
      </c>
      <c r="K511" s="41"/>
      <c r="L511" s="41"/>
      <c r="M511" s="41"/>
      <c r="N511" s="45" t="s">
        <v>5542</v>
      </c>
      <c r="O511" s="41">
        <v>150000</v>
      </c>
      <c r="P511" s="46" t="s">
        <v>877</v>
      </c>
      <c r="Q511" s="41">
        <v>150</v>
      </c>
      <c r="R511" s="46" t="s">
        <v>663</v>
      </c>
    </row>
    <row r="512" spans="1:18" s="175" customFormat="1" ht="18" customHeight="1" x14ac:dyDescent="0.15">
      <c r="A512" s="177">
        <v>16</v>
      </c>
      <c r="B512" s="43" t="s">
        <v>5467</v>
      </c>
      <c r="C512" s="44">
        <v>2</v>
      </c>
      <c r="D512" s="43" t="s">
        <v>5511</v>
      </c>
      <c r="E512" s="44">
        <v>2</v>
      </c>
      <c r="F512" s="43" t="s">
        <v>5535</v>
      </c>
      <c r="G512" s="45">
        <v>2</v>
      </c>
      <c r="H512" s="49" t="s">
        <v>5543</v>
      </c>
      <c r="I512" s="45"/>
      <c r="J512" s="45"/>
      <c r="K512" s="41"/>
      <c r="L512" s="41"/>
      <c r="M512" s="41"/>
      <c r="N512" s="45"/>
      <c r="O512" s="41"/>
      <c r="P512" s="46"/>
      <c r="Q512" s="41"/>
      <c r="R512" s="178" t="s">
        <v>663</v>
      </c>
    </row>
    <row r="513" spans="1:18" s="175" customFormat="1" ht="18" customHeight="1" x14ac:dyDescent="0.15">
      <c r="A513" s="177">
        <v>16</v>
      </c>
      <c r="B513" s="43" t="s">
        <v>5467</v>
      </c>
      <c r="C513" s="44">
        <v>2</v>
      </c>
      <c r="D513" s="43" t="s">
        <v>5511</v>
      </c>
      <c r="E513" s="44">
        <v>2</v>
      </c>
      <c r="F513" s="43" t="s">
        <v>5535</v>
      </c>
      <c r="G513" s="44">
        <v>2</v>
      </c>
      <c r="H513" s="43" t="s">
        <v>5543</v>
      </c>
      <c r="I513" s="45">
        <v>10</v>
      </c>
      <c r="J513" s="45" t="s">
        <v>5544</v>
      </c>
      <c r="K513" s="41">
        <v>869</v>
      </c>
      <c r="L513" s="41">
        <v>869</v>
      </c>
      <c r="M513" s="41">
        <f t="shared" ref="M513" si="143">K513-L513</f>
        <v>0</v>
      </c>
      <c r="N513" s="45" t="s">
        <v>5545</v>
      </c>
      <c r="O513" s="41">
        <v>869033</v>
      </c>
      <c r="P513" s="46" t="s">
        <v>701</v>
      </c>
      <c r="Q513" s="41">
        <v>869</v>
      </c>
      <c r="R513" s="46" t="s">
        <v>663</v>
      </c>
    </row>
    <row r="514" spans="1:18" s="175" customFormat="1" ht="18" customHeight="1" x14ac:dyDescent="0.15">
      <c r="A514" s="177">
        <v>16</v>
      </c>
      <c r="B514" s="43" t="s">
        <v>5467</v>
      </c>
      <c r="C514" s="44">
        <v>2</v>
      </c>
      <c r="D514" s="43" t="s">
        <v>5511</v>
      </c>
      <c r="E514" s="44">
        <v>2</v>
      </c>
      <c r="F514" s="43" t="s">
        <v>5535</v>
      </c>
      <c r="G514" s="45">
        <v>3</v>
      </c>
      <c r="H514" s="49" t="s">
        <v>5546</v>
      </c>
      <c r="I514" s="45"/>
      <c r="J514" s="45"/>
      <c r="K514" s="41"/>
      <c r="L514" s="41"/>
      <c r="M514" s="41"/>
      <c r="N514" s="45"/>
      <c r="O514" s="41"/>
      <c r="P514" s="46"/>
      <c r="Q514" s="41"/>
      <c r="R514" s="178" t="s">
        <v>663</v>
      </c>
    </row>
    <row r="515" spans="1:18" s="175" customFormat="1" ht="18" customHeight="1" x14ac:dyDescent="0.15">
      <c r="A515" s="177">
        <v>16</v>
      </c>
      <c r="B515" s="43" t="s">
        <v>5467</v>
      </c>
      <c r="C515" s="44">
        <v>2</v>
      </c>
      <c r="D515" s="43" t="s">
        <v>5511</v>
      </c>
      <c r="E515" s="44">
        <v>2</v>
      </c>
      <c r="F515" s="43" t="s">
        <v>5535</v>
      </c>
      <c r="G515" s="44">
        <v>3</v>
      </c>
      <c r="H515" s="43" t="s">
        <v>5546</v>
      </c>
      <c r="I515" s="45">
        <v>1</v>
      </c>
      <c r="J515" s="45" t="s">
        <v>5547</v>
      </c>
      <c r="K515" s="41">
        <v>400</v>
      </c>
      <c r="L515" s="41">
        <v>500</v>
      </c>
      <c r="M515" s="41">
        <f t="shared" ref="M515" si="144">K515-L515</f>
        <v>-100</v>
      </c>
      <c r="N515" s="45" t="s">
        <v>5548</v>
      </c>
      <c r="O515" s="41"/>
      <c r="P515" s="46"/>
      <c r="Q515" s="41"/>
      <c r="R515" s="46" t="s">
        <v>663</v>
      </c>
    </row>
    <row r="516" spans="1:18" s="175" customFormat="1" ht="18" customHeight="1" x14ac:dyDescent="0.15">
      <c r="A516" s="177">
        <v>16</v>
      </c>
      <c r="B516" s="43" t="s">
        <v>5467</v>
      </c>
      <c r="C516" s="44">
        <v>2</v>
      </c>
      <c r="D516" s="43" t="s">
        <v>5511</v>
      </c>
      <c r="E516" s="44">
        <v>2</v>
      </c>
      <c r="F516" s="43" t="s">
        <v>5535</v>
      </c>
      <c r="G516" s="44">
        <v>3</v>
      </c>
      <c r="H516" s="43" t="s">
        <v>5546</v>
      </c>
      <c r="I516" s="44">
        <v>1</v>
      </c>
      <c r="J516" s="44" t="s">
        <v>5547</v>
      </c>
      <c r="K516" s="41"/>
      <c r="L516" s="41"/>
      <c r="M516" s="41"/>
      <c r="N516" s="45" t="s">
        <v>5549</v>
      </c>
      <c r="O516" s="41">
        <v>400000</v>
      </c>
      <c r="P516" s="46" t="s">
        <v>808</v>
      </c>
      <c r="Q516" s="41">
        <v>400</v>
      </c>
      <c r="R516" s="46" t="s">
        <v>663</v>
      </c>
    </row>
    <row r="517" spans="1:18" s="175" customFormat="1" ht="18" customHeight="1" x14ac:dyDescent="0.15">
      <c r="A517" s="177">
        <v>16</v>
      </c>
      <c r="B517" s="43" t="s">
        <v>5467</v>
      </c>
      <c r="C517" s="44">
        <v>2</v>
      </c>
      <c r="D517" s="43" t="s">
        <v>5511</v>
      </c>
      <c r="E517" s="44">
        <v>2</v>
      </c>
      <c r="F517" s="43" t="s">
        <v>5535</v>
      </c>
      <c r="G517" s="44">
        <v>3</v>
      </c>
      <c r="H517" s="43" t="s">
        <v>5546</v>
      </c>
      <c r="I517" s="45">
        <v>2</v>
      </c>
      <c r="J517" s="45" t="s">
        <v>5550</v>
      </c>
      <c r="K517" s="41">
        <v>3500</v>
      </c>
      <c r="L517" s="41">
        <v>5171</v>
      </c>
      <c r="M517" s="41">
        <f t="shared" ref="M517" si="145">K517-L517</f>
        <v>-1671</v>
      </c>
      <c r="N517" s="45" t="s">
        <v>5551</v>
      </c>
      <c r="O517" s="41"/>
      <c r="P517" s="46"/>
      <c r="Q517" s="41"/>
      <c r="R517" s="46" t="s">
        <v>663</v>
      </c>
    </row>
    <row r="518" spans="1:18" s="175" customFormat="1" ht="18" customHeight="1" x14ac:dyDescent="0.15">
      <c r="A518" s="177">
        <v>16</v>
      </c>
      <c r="B518" s="43" t="s">
        <v>5467</v>
      </c>
      <c r="C518" s="44">
        <v>2</v>
      </c>
      <c r="D518" s="43" t="s">
        <v>5511</v>
      </c>
      <c r="E518" s="44">
        <v>2</v>
      </c>
      <c r="F518" s="43" t="s">
        <v>5535</v>
      </c>
      <c r="G518" s="44">
        <v>3</v>
      </c>
      <c r="H518" s="43" t="s">
        <v>5546</v>
      </c>
      <c r="I518" s="44">
        <v>2</v>
      </c>
      <c r="J518" s="44" t="s">
        <v>5550</v>
      </c>
      <c r="K518" s="41"/>
      <c r="L518" s="41"/>
      <c r="M518" s="41"/>
      <c r="N518" s="45" t="s">
        <v>5552</v>
      </c>
      <c r="O518" s="41">
        <v>3500000</v>
      </c>
      <c r="P518" s="46" t="s">
        <v>808</v>
      </c>
      <c r="Q518" s="41">
        <v>3500</v>
      </c>
      <c r="R518" s="46" t="s">
        <v>663</v>
      </c>
    </row>
    <row r="519" spans="1:18" s="175" customFormat="1" ht="18" customHeight="1" x14ac:dyDescent="0.15">
      <c r="A519" s="177">
        <v>16</v>
      </c>
      <c r="B519" s="43" t="s">
        <v>5467</v>
      </c>
      <c r="C519" s="44">
        <v>2</v>
      </c>
      <c r="D519" s="43" t="s">
        <v>5511</v>
      </c>
      <c r="E519" s="44">
        <v>2</v>
      </c>
      <c r="F519" s="43" t="s">
        <v>5535</v>
      </c>
      <c r="G519" s="44">
        <v>3</v>
      </c>
      <c r="H519" s="43" t="s">
        <v>5546</v>
      </c>
      <c r="I519" s="45">
        <v>4</v>
      </c>
      <c r="J519" s="45" t="s">
        <v>5553</v>
      </c>
      <c r="K519" s="41">
        <v>84</v>
      </c>
      <c r="L519" s="41">
        <v>84</v>
      </c>
      <c r="M519" s="41">
        <f t="shared" ref="M519:M521" si="146">K519-L519</f>
        <v>0</v>
      </c>
      <c r="N519" s="45" t="s">
        <v>5554</v>
      </c>
      <c r="O519" s="41">
        <v>84000</v>
      </c>
      <c r="P519" s="46" t="s">
        <v>808</v>
      </c>
      <c r="Q519" s="41">
        <v>84</v>
      </c>
      <c r="R519" s="46" t="s">
        <v>663</v>
      </c>
    </row>
    <row r="520" spans="1:18" s="175" customFormat="1" ht="18" customHeight="1" x14ac:dyDescent="0.15">
      <c r="A520" s="177">
        <v>16</v>
      </c>
      <c r="B520" s="43" t="s">
        <v>5467</v>
      </c>
      <c r="C520" s="44">
        <v>2</v>
      </c>
      <c r="D520" s="43" t="s">
        <v>5511</v>
      </c>
      <c r="E520" s="44">
        <v>2</v>
      </c>
      <c r="F520" s="43" t="s">
        <v>5535</v>
      </c>
      <c r="G520" s="44">
        <v>3</v>
      </c>
      <c r="H520" s="43" t="s">
        <v>5546</v>
      </c>
      <c r="I520" s="45">
        <v>6</v>
      </c>
      <c r="J520" s="45" t="s">
        <v>5555</v>
      </c>
      <c r="K520" s="41">
        <v>300</v>
      </c>
      <c r="L520" s="41">
        <v>180</v>
      </c>
      <c r="M520" s="41">
        <f t="shared" si="146"/>
        <v>120</v>
      </c>
      <c r="N520" s="45" t="s">
        <v>5556</v>
      </c>
      <c r="O520" s="41">
        <v>300000</v>
      </c>
      <c r="P520" s="46" t="s">
        <v>808</v>
      </c>
      <c r="Q520" s="41">
        <v>300</v>
      </c>
      <c r="R520" s="46" t="s">
        <v>663</v>
      </c>
    </row>
    <row r="521" spans="1:18" s="175" customFormat="1" ht="18" customHeight="1" x14ac:dyDescent="0.15">
      <c r="A521" s="24">
        <v>16</v>
      </c>
      <c r="B521" s="25" t="s">
        <v>5467</v>
      </c>
      <c r="C521" s="176">
        <v>2</v>
      </c>
      <c r="D521" s="25" t="s">
        <v>5511</v>
      </c>
      <c r="E521" s="35">
        <v>3</v>
      </c>
      <c r="F521" s="36" t="s">
        <v>5557</v>
      </c>
      <c r="G521" s="35"/>
      <c r="H521" s="36"/>
      <c r="I521" s="35"/>
      <c r="J521" s="35"/>
      <c r="K521" s="32">
        <f>IF(C521="",SUMIFS($K522:$K$868,$A522:$A$868,A521,$E522:$E$868,""),IF(E521="",SUMIFS($K522:$K$868,$A522:$A$868,A521,$C522:$C$868,C521,$G522:$G$868,""),IF(G521="",SUMIFS($K522:$K$868,$A522:$A$868,A521,$C522:$C$868,C521,$E522:$E$868,E521),0)))</f>
        <v>7767</v>
      </c>
      <c r="L521" s="32">
        <f>IF(C521="",SUMIFS($L522:$L$868,$A522:$A$868,A521,$E522:$E$868,""),IF(E521="",SUMIFS($L522:$L$868,$A522:$A$868,A521,$C522:$C$868,C521,$G522:$G$868,""),IF(G521="",SUMIFS($L522:$L$868,$A522:$A$868,A521,$C522:$C$868,C521,$E522:$E$868,E521),0)))</f>
        <v>1376</v>
      </c>
      <c r="M521" s="32">
        <f t="shared" si="146"/>
        <v>6391</v>
      </c>
      <c r="N521" s="37"/>
      <c r="O521" s="38"/>
      <c r="P521" s="39"/>
      <c r="Q521" s="32">
        <f>IF(C521="",SUMIFS($Q$3:$Q$868,$A$3:$A$868,A521,$C$3:$C$868,"&gt;0",$E$3:$E$868,""),IF(E521="",SUMIFS($Q$3:$Q$868,$A$3:$A$868,A521,$C$3:$C$868,C521,$E$3:$E$868,"&gt;0",$G$3:$G$868,""),IF(G521="",SUMIFS($Q$3:$Q$868,$A$3:$A$868,A521,$C$3:$C$868,C521,$E$3:$E$868,E521,$G$3:$G$868,"&gt;0"))))</f>
        <v>7767</v>
      </c>
      <c r="R521" s="32" t="s">
        <v>663</v>
      </c>
    </row>
    <row r="522" spans="1:18" s="175" customFormat="1" ht="18" customHeight="1" x14ac:dyDescent="0.15">
      <c r="A522" s="177">
        <v>16</v>
      </c>
      <c r="B522" s="43" t="s">
        <v>5467</v>
      </c>
      <c r="C522" s="44">
        <v>2</v>
      </c>
      <c r="D522" s="43" t="s">
        <v>5511</v>
      </c>
      <c r="E522" s="44">
        <v>3</v>
      </c>
      <c r="F522" s="43" t="s">
        <v>5557</v>
      </c>
      <c r="G522" s="45">
        <v>1</v>
      </c>
      <c r="H522" s="49" t="s">
        <v>5558</v>
      </c>
      <c r="I522" s="45"/>
      <c r="J522" s="45"/>
      <c r="K522" s="41"/>
      <c r="L522" s="41"/>
      <c r="M522" s="41"/>
      <c r="N522" s="45"/>
      <c r="O522" s="41"/>
      <c r="P522" s="46"/>
      <c r="Q522" s="41"/>
      <c r="R522" s="178" t="s">
        <v>663</v>
      </c>
    </row>
    <row r="523" spans="1:18" s="175" customFormat="1" ht="18" customHeight="1" x14ac:dyDescent="0.15">
      <c r="A523" s="177">
        <v>16</v>
      </c>
      <c r="B523" s="43" t="s">
        <v>5467</v>
      </c>
      <c r="C523" s="44">
        <v>2</v>
      </c>
      <c r="D523" s="43" t="s">
        <v>5511</v>
      </c>
      <c r="E523" s="44">
        <v>3</v>
      </c>
      <c r="F523" s="43" t="s">
        <v>5557</v>
      </c>
      <c r="G523" s="44">
        <v>1</v>
      </c>
      <c r="H523" s="43" t="s">
        <v>5558</v>
      </c>
      <c r="I523" s="45">
        <v>2</v>
      </c>
      <c r="J523" s="45" t="s">
        <v>5559</v>
      </c>
      <c r="K523" s="41">
        <v>500</v>
      </c>
      <c r="L523" s="41">
        <v>500</v>
      </c>
      <c r="M523" s="41">
        <f t="shared" ref="M523:M524" si="147">K523-L523</f>
        <v>0</v>
      </c>
      <c r="N523" s="45" t="s">
        <v>5560</v>
      </c>
      <c r="O523" s="41">
        <v>500000</v>
      </c>
      <c r="P523" s="46" t="s">
        <v>877</v>
      </c>
      <c r="Q523" s="41">
        <v>500</v>
      </c>
      <c r="R523" s="46" t="s">
        <v>663</v>
      </c>
    </row>
    <row r="524" spans="1:18" s="175" customFormat="1" ht="18" customHeight="1" x14ac:dyDescent="0.15">
      <c r="A524" s="177">
        <v>16</v>
      </c>
      <c r="B524" s="43" t="s">
        <v>5467</v>
      </c>
      <c r="C524" s="44">
        <v>2</v>
      </c>
      <c r="D524" s="43" t="s">
        <v>5511</v>
      </c>
      <c r="E524" s="44">
        <v>3</v>
      </c>
      <c r="F524" s="43" t="s">
        <v>5557</v>
      </c>
      <c r="G524" s="44">
        <v>1</v>
      </c>
      <c r="H524" s="43" t="s">
        <v>5558</v>
      </c>
      <c r="I524" s="45">
        <v>29</v>
      </c>
      <c r="J524" s="45" t="s">
        <v>5561</v>
      </c>
      <c r="K524" s="41">
        <v>768</v>
      </c>
      <c r="L524" s="41">
        <v>876</v>
      </c>
      <c r="M524" s="41">
        <f t="shared" si="147"/>
        <v>-108</v>
      </c>
      <c r="N524" s="45" t="s">
        <v>5562</v>
      </c>
      <c r="O524" s="41"/>
      <c r="P524" s="46"/>
      <c r="Q524" s="41"/>
      <c r="R524" s="46" t="s">
        <v>663</v>
      </c>
    </row>
    <row r="525" spans="1:18" s="175" customFormat="1" ht="18" customHeight="1" x14ac:dyDescent="0.15">
      <c r="A525" s="177">
        <v>16</v>
      </c>
      <c r="B525" s="43" t="s">
        <v>5467</v>
      </c>
      <c r="C525" s="44">
        <v>2</v>
      </c>
      <c r="D525" s="43" t="s">
        <v>5511</v>
      </c>
      <c r="E525" s="44">
        <v>3</v>
      </c>
      <c r="F525" s="43" t="s">
        <v>5557</v>
      </c>
      <c r="G525" s="44">
        <v>1</v>
      </c>
      <c r="H525" s="43" t="s">
        <v>5558</v>
      </c>
      <c r="I525" s="44">
        <v>29</v>
      </c>
      <c r="J525" s="44" t="s">
        <v>5561</v>
      </c>
      <c r="K525" s="41"/>
      <c r="L525" s="41"/>
      <c r="M525" s="41"/>
      <c r="N525" s="45" t="s">
        <v>5563</v>
      </c>
      <c r="O525" s="41"/>
      <c r="P525" s="46"/>
      <c r="Q525" s="41"/>
      <c r="R525" s="46" t="s">
        <v>663</v>
      </c>
    </row>
    <row r="526" spans="1:18" s="175" customFormat="1" ht="18" customHeight="1" x14ac:dyDescent="0.15">
      <c r="A526" s="177">
        <v>16</v>
      </c>
      <c r="B526" s="43" t="s">
        <v>5467</v>
      </c>
      <c r="C526" s="44">
        <v>2</v>
      </c>
      <c r="D526" s="43" t="s">
        <v>5511</v>
      </c>
      <c r="E526" s="44">
        <v>3</v>
      </c>
      <c r="F526" s="43" t="s">
        <v>5557</v>
      </c>
      <c r="G526" s="44">
        <v>1</v>
      </c>
      <c r="H526" s="43" t="s">
        <v>5558</v>
      </c>
      <c r="I526" s="44">
        <v>29</v>
      </c>
      <c r="J526" s="44" t="s">
        <v>5561</v>
      </c>
      <c r="K526" s="41"/>
      <c r="L526" s="41"/>
      <c r="M526" s="41"/>
      <c r="N526" s="45" t="s">
        <v>5564</v>
      </c>
      <c r="O526" s="41">
        <v>506880</v>
      </c>
      <c r="P526" s="46" t="s">
        <v>877</v>
      </c>
      <c r="Q526" s="41">
        <v>768</v>
      </c>
      <c r="R526" s="46" t="s">
        <v>663</v>
      </c>
    </row>
    <row r="527" spans="1:18" s="175" customFormat="1" ht="18" customHeight="1" x14ac:dyDescent="0.15">
      <c r="A527" s="177">
        <v>16</v>
      </c>
      <c r="B527" s="43" t="s">
        <v>5467</v>
      </c>
      <c r="C527" s="44">
        <v>2</v>
      </c>
      <c r="D527" s="43" t="s">
        <v>5511</v>
      </c>
      <c r="E527" s="44">
        <v>3</v>
      </c>
      <c r="F527" s="43" t="s">
        <v>5557</v>
      </c>
      <c r="G527" s="44">
        <v>1</v>
      </c>
      <c r="H527" s="43" t="s">
        <v>5558</v>
      </c>
      <c r="I527" s="44">
        <v>29</v>
      </c>
      <c r="J527" s="44" t="s">
        <v>5561</v>
      </c>
      <c r="K527" s="41"/>
      <c r="L527" s="41"/>
      <c r="M527" s="41"/>
      <c r="N527" s="45" t="s">
        <v>5565</v>
      </c>
      <c r="O527" s="41">
        <v>75000</v>
      </c>
      <c r="P527" s="46"/>
      <c r="Q527" s="41"/>
      <c r="R527" s="46" t="s">
        <v>663</v>
      </c>
    </row>
    <row r="528" spans="1:18" s="175" customFormat="1" ht="18" customHeight="1" x14ac:dyDescent="0.15">
      <c r="A528" s="177">
        <v>16</v>
      </c>
      <c r="B528" s="43" t="s">
        <v>5467</v>
      </c>
      <c r="C528" s="44">
        <v>2</v>
      </c>
      <c r="D528" s="43" t="s">
        <v>5511</v>
      </c>
      <c r="E528" s="44">
        <v>3</v>
      </c>
      <c r="F528" s="43" t="s">
        <v>5557</v>
      </c>
      <c r="G528" s="44">
        <v>1</v>
      </c>
      <c r="H528" s="43" t="s">
        <v>5558</v>
      </c>
      <c r="I528" s="44">
        <v>29</v>
      </c>
      <c r="J528" s="44" t="s">
        <v>5561</v>
      </c>
      <c r="K528" s="41"/>
      <c r="L528" s="41"/>
      <c r="M528" s="41"/>
      <c r="N528" s="45" t="s">
        <v>5566</v>
      </c>
      <c r="O528" s="41">
        <v>187000</v>
      </c>
      <c r="P528" s="46"/>
      <c r="Q528" s="41"/>
      <c r="R528" s="46" t="s">
        <v>663</v>
      </c>
    </row>
    <row r="529" spans="1:18" s="175" customFormat="1" ht="18" customHeight="1" x14ac:dyDescent="0.15">
      <c r="A529" s="177">
        <v>16</v>
      </c>
      <c r="B529" s="43" t="s">
        <v>5467</v>
      </c>
      <c r="C529" s="44">
        <v>2</v>
      </c>
      <c r="D529" s="43" t="s">
        <v>5511</v>
      </c>
      <c r="E529" s="44">
        <v>3</v>
      </c>
      <c r="F529" s="43" t="s">
        <v>5557</v>
      </c>
      <c r="G529" s="45">
        <v>4</v>
      </c>
      <c r="H529" s="49" t="s">
        <v>5567</v>
      </c>
      <c r="I529" s="45"/>
      <c r="J529" s="45"/>
      <c r="K529" s="41"/>
      <c r="L529" s="41"/>
      <c r="M529" s="41"/>
      <c r="N529" s="45"/>
      <c r="O529" s="41"/>
      <c r="P529" s="46"/>
      <c r="Q529" s="41"/>
      <c r="R529" s="178" t="s">
        <v>380</v>
      </c>
    </row>
    <row r="530" spans="1:18" s="175" customFormat="1" ht="18" customHeight="1" x14ac:dyDescent="0.15">
      <c r="A530" s="177">
        <v>16</v>
      </c>
      <c r="B530" s="43" t="s">
        <v>5467</v>
      </c>
      <c r="C530" s="44">
        <v>2</v>
      </c>
      <c r="D530" s="43" t="s">
        <v>5511</v>
      </c>
      <c r="E530" s="44">
        <v>3</v>
      </c>
      <c r="F530" s="43" t="s">
        <v>5557</v>
      </c>
      <c r="G530" s="44">
        <v>4</v>
      </c>
      <c r="H530" s="43" t="s">
        <v>5567</v>
      </c>
      <c r="I530" s="45">
        <v>1</v>
      </c>
      <c r="J530" s="45" t="s">
        <v>5568</v>
      </c>
      <c r="K530" s="41">
        <v>6499</v>
      </c>
      <c r="L530" s="41">
        <v>0</v>
      </c>
      <c r="M530" s="41">
        <f t="shared" ref="M530" si="148">K530-L530</f>
        <v>6499</v>
      </c>
      <c r="N530" s="45" t="s">
        <v>5569</v>
      </c>
      <c r="O530" s="41">
        <v>6499000</v>
      </c>
      <c r="P530" s="46" t="s">
        <v>5237</v>
      </c>
      <c r="Q530" s="41">
        <v>6499</v>
      </c>
      <c r="R530" s="46" t="s">
        <v>380</v>
      </c>
    </row>
    <row r="531" spans="1:18" s="175" customFormat="1" ht="18" customHeight="1" x14ac:dyDescent="0.15">
      <c r="A531" s="177">
        <v>16</v>
      </c>
      <c r="B531" s="43" t="s">
        <v>5467</v>
      </c>
      <c r="C531" s="44">
        <v>2</v>
      </c>
      <c r="D531" s="43" t="s">
        <v>5511</v>
      </c>
      <c r="E531" s="44">
        <v>3</v>
      </c>
      <c r="F531" s="43" t="s">
        <v>5557</v>
      </c>
      <c r="G531" s="44">
        <v>4</v>
      </c>
      <c r="H531" s="43" t="s">
        <v>5567</v>
      </c>
      <c r="I531" s="44">
        <v>1</v>
      </c>
      <c r="J531" s="44" t="s">
        <v>5568</v>
      </c>
      <c r="K531" s="41"/>
      <c r="L531" s="41"/>
      <c r="M531" s="41"/>
      <c r="N531" s="45" t="s">
        <v>5570</v>
      </c>
      <c r="O531" s="41"/>
      <c r="P531" s="46" t="s">
        <v>5219</v>
      </c>
      <c r="Q531" s="41"/>
      <c r="R531" s="46" t="s">
        <v>380</v>
      </c>
    </row>
    <row r="532" spans="1:18" s="175" customFormat="1" ht="18" customHeight="1" x14ac:dyDescent="0.15">
      <c r="A532" s="24">
        <v>16</v>
      </c>
      <c r="B532" s="25" t="s">
        <v>5467</v>
      </c>
      <c r="C532" s="176">
        <v>2</v>
      </c>
      <c r="D532" s="25" t="s">
        <v>5511</v>
      </c>
      <c r="E532" s="35">
        <v>5</v>
      </c>
      <c r="F532" s="36" t="s">
        <v>5571</v>
      </c>
      <c r="G532" s="35"/>
      <c r="H532" s="36"/>
      <c r="I532" s="35"/>
      <c r="J532" s="35"/>
      <c r="K532" s="32">
        <f>IF(C532="",SUMIFS($K533:$K$868,$A533:$A$868,A532,$E533:$E$868,""),IF(E532="",SUMIFS($K533:$K$868,$A533:$A$868,A532,$C533:$C$868,C532,$G533:$G$868,""),IF(G532="",SUMIFS($K533:$K$868,$A533:$A$868,A532,$C533:$C$868,C532,$E533:$E$868,E532),0)))</f>
        <v>35175</v>
      </c>
      <c r="L532" s="32">
        <f>IF(C532="",SUMIFS($L533:$L$868,$A533:$A$868,A532,$E533:$E$868,""),IF(E532="",SUMIFS($L533:$L$868,$A533:$A$868,A532,$C533:$C$868,C532,$G533:$G$868,""),IF(G532="",SUMIFS($L533:$L$868,$A533:$A$868,A532,$C533:$C$868,C532,$E533:$E$868,E532),0)))</f>
        <v>39653</v>
      </c>
      <c r="M532" s="32">
        <f t="shared" ref="M532" si="149">K532-L532</f>
        <v>-4478</v>
      </c>
      <c r="N532" s="37"/>
      <c r="O532" s="38"/>
      <c r="P532" s="39"/>
      <c r="Q532" s="32">
        <f>IF(C532="",SUMIFS($Q$3:$Q$868,$A$3:$A$868,A532,$C$3:$C$868,"&gt;0",$E$3:$E$868,""),IF(E532="",SUMIFS($Q$3:$Q$868,$A$3:$A$868,A532,$C$3:$C$868,C532,$E$3:$E$868,"&gt;0",$G$3:$G$868,""),IF(G532="",SUMIFS($Q$3:$Q$868,$A$3:$A$868,A532,$C$3:$C$868,C532,$E$3:$E$868,E532,$G$3:$G$868,"&gt;0"))))</f>
        <v>35175</v>
      </c>
      <c r="R532" s="32" t="s">
        <v>1042</v>
      </c>
    </row>
    <row r="533" spans="1:18" s="175" customFormat="1" ht="18" customHeight="1" x14ac:dyDescent="0.15">
      <c r="A533" s="177">
        <v>16</v>
      </c>
      <c r="B533" s="43" t="s">
        <v>5467</v>
      </c>
      <c r="C533" s="44">
        <v>2</v>
      </c>
      <c r="D533" s="43" t="s">
        <v>5511</v>
      </c>
      <c r="E533" s="44">
        <v>5</v>
      </c>
      <c r="F533" s="43" t="s">
        <v>5571</v>
      </c>
      <c r="G533" s="45">
        <v>1</v>
      </c>
      <c r="H533" s="49" t="s">
        <v>5572</v>
      </c>
      <c r="I533" s="45"/>
      <c r="J533" s="45"/>
      <c r="K533" s="41"/>
      <c r="L533" s="41"/>
      <c r="M533" s="41"/>
      <c r="N533" s="45"/>
      <c r="O533" s="41"/>
      <c r="P533" s="46"/>
      <c r="Q533" s="41"/>
      <c r="R533" s="178" t="s">
        <v>1042</v>
      </c>
    </row>
    <row r="534" spans="1:18" s="175" customFormat="1" ht="18" customHeight="1" x14ac:dyDescent="0.15">
      <c r="A534" s="177">
        <v>16</v>
      </c>
      <c r="B534" s="43" t="s">
        <v>5467</v>
      </c>
      <c r="C534" s="44">
        <v>2</v>
      </c>
      <c r="D534" s="43" t="s">
        <v>5511</v>
      </c>
      <c r="E534" s="44">
        <v>5</v>
      </c>
      <c r="F534" s="43" t="s">
        <v>5571</v>
      </c>
      <c r="G534" s="44">
        <v>1</v>
      </c>
      <c r="H534" s="43" t="s">
        <v>5572</v>
      </c>
      <c r="I534" s="45">
        <v>1</v>
      </c>
      <c r="J534" s="45" t="s">
        <v>5573</v>
      </c>
      <c r="K534" s="41">
        <v>1741</v>
      </c>
      <c r="L534" s="41">
        <v>1792</v>
      </c>
      <c r="M534" s="41">
        <f t="shared" ref="M534:M537" si="150">K534-L534</f>
        <v>-51</v>
      </c>
      <c r="N534" s="45" t="s">
        <v>5574</v>
      </c>
      <c r="O534" s="41">
        <v>1741000</v>
      </c>
      <c r="P534" s="46" t="s">
        <v>1040</v>
      </c>
      <c r="Q534" s="41">
        <v>1741</v>
      </c>
      <c r="R534" s="46" t="s">
        <v>1042</v>
      </c>
    </row>
    <row r="535" spans="1:18" s="175" customFormat="1" ht="18" customHeight="1" x14ac:dyDescent="0.15">
      <c r="A535" s="177">
        <v>16</v>
      </c>
      <c r="B535" s="43" t="s">
        <v>5467</v>
      </c>
      <c r="C535" s="44">
        <v>2</v>
      </c>
      <c r="D535" s="43" t="s">
        <v>5511</v>
      </c>
      <c r="E535" s="44">
        <v>5</v>
      </c>
      <c r="F535" s="43" t="s">
        <v>5571</v>
      </c>
      <c r="G535" s="44">
        <v>1</v>
      </c>
      <c r="H535" s="43" t="s">
        <v>5572</v>
      </c>
      <c r="I535" s="45">
        <v>3</v>
      </c>
      <c r="J535" s="45" t="s">
        <v>5575</v>
      </c>
      <c r="K535" s="41">
        <v>7500</v>
      </c>
      <c r="L535" s="41">
        <v>10500</v>
      </c>
      <c r="M535" s="41">
        <f t="shared" si="150"/>
        <v>-3000</v>
      </c>
      <c r="N535" s="45" t="s">
        <v>5576</v>
      </c>
      <c r="O535" s="41">
        <v>7500000</v>
      </c>
      <c r="P535" s="46" t="s">
        <v>1070</v>
      </c>
      <c r="Q535" s="41">
        <v>7500</v>
      </c>
      <c r="R535" s="46" t="s">
        <v>1042</v>
      </c>
    </row>
    <row r="536" spans="1:18" s="175" customFormat="1" ht="18" customHeight="1" x14ac:dyDescent="0.15">
      <c r="A536" s="177">
        <v>16</v>
      </c>
      <c r="B536" s="43" t="s">
        <v>5467</v>
      </c>
      <c r="C536" s="44">
        <v>2</v>
      </c>
      <c r="D536" s="43" t="s">
        <v>5511</v>
      </c>
      <c r="E536" s="44">
        <v>5</v>
      </c>
      <c r="F536" s="43" t="s">
        <v>5571</v>
      </c>
      <c r="G536" s="44">
        <v>1</v>
      </c>
      <c r="H536" s="43" t="s">
        <v>5572</v>
      </c>
      <c r="I536" s="45">
        <v>13</v>
      </c>
      <c r="J536" s="45" t="s">
        <v>5577</v>
      </c>
      <c r="K536" s="41">
        <v>15</v>
      </c>
      <c r="L536" s="41">
        <v>20</v>
      </c>
      <c r="M536" s="41">
        <f t="shared" si="150"/>
        <v>-5</v>
      </c>
      <c r="N536" s="45" t="s">
        <v>5578</v>
      </c>
      <c r="O536" s="41">
        <v>15000</v>
      </c>
      <c r="P536" s="46" t="s">
        <v>1070</v>
      </c>
      <c r="Q536" s="41">
        <v>15</v>
      </c>
      <c r="R536" s="46" t="s">
        <v>1042</v>
      </c>
    </row>
    <row r="537" spans="1:18" s="175" customFormat="1" ht="18" customHeight="1" x14ac:dyDescent="0.15">
      <c r="A537" s="177">
        <v>16</v>
      </c>
      <c r="B537" s="43" t="s">
        <v>5467</v>
      </c>
      <c r="C537" s="44">
        <v>2</v>
      </c>
      <c r="D537" s="43" t="s">
        <v>5511</v>
      </c>
      <c r="E537" s="44">
        <v>5</v>
      </c>
      <c r="F537" s="43" t="s">
        <v>5571</v>
      </c>
      <c r="G537" s="44">
        <v>1</v>
      </c>
      <c r="H537" s="43" t="s">
        <v>5572</v>
      </c>
      <c r="I537" s="45">
        <v>19</v>
      </c>
      <c r="J537" s="45" t="s">
        <v>5579</v>
      </c>
      <c r="K537" s="41">
        <v>3719</v>
      </c>
      <c r="L537" s="41">
        <v>3741</v>
      </c>
      <c r="M537" s="41">
        <f t="shared" si="150"/>
        <v>-22</v>
      </c>
      <c r="N537" s="45" t="s">
        <v>5580</v>
      </c>
      <c r="O537" s="41"/>
      <c r="P537" s="46"/>
      <c r="Q537" s="41"/>
      <c r="R537" s="46" t="s">
        <v>1042</v>
      </c>
    </row>
    <row r="538" spans="1:18" s="175" customFormat="1" ht="18" customHeight="1" x14ac:dyDescent="0.15">
      <c r="A538" s="177">
        <v>16</v>
      </c>
      <c r="B538" s="43" t="s">
        <v>5467</v>
      </c>
      <c r="C538" s="44">
        <v>2</v>
      </c>
      <c r="D538" s="43" t="s">
        <v>5511</v>
      </c>
      <c r="E538" s="44">
        <v>5</v>
      </c>
      <c r="F538" s="43" t="s">
        <v>5571</v>
      </c>
      <c r="G538" s="44">
        <v>1</v>
      </c>
      <c r="H538" s="43" t="s">
        <v>5572</v>
      </c>
      <c r="I538" s="44">
        <v>19</v>
      </c>
      <c r="J538" s="44" t="s">
        <v>5579</v>
      </c>
      <c r="K538" s="41"/>
      <c r="L538" s="41"/>
      <c r="M538" s="41"/>
      <c r="N538" s="45" t="s">
        <v>5581</v>
      </c>
      <c r="O538" s="41">
        <v>3719256</v>
      </c>
      <c r="P538" s="46" t="s">
        <v>1070</v>
      </c>
      <c r="Q538" s="41">
        <v>3719</v>
      </c>
      <c r="R538" s="46" t="s">
        <v>1042</v>
      </c>
    </row>
    <row r="539" spans="1:18" s="175" customFormat="1" ht="18" customHeight="1" x14ac:dyDescent="0.15">
      <c r="A539" s="177">
        <v>16</v>
      </c>
      <c r="B539" s="43" t="s">
        <v>5467</v>
      </c>
      <c r="C539" s="44">
        <v>2</v>
      </c>
      <c r="D539" s="43" t="s">
        <v>5511</v>
      </c>
      <c r="E539" s="44">
        <v>5</v>
      </c>
      <c r="F539" s="43" t="s">
        <v>5571</v>
      </c>
      <c r="G539" s="44">
        <v>1</v>
      </c>
      <c r="H539" s="43" t="s">
        <v>5572</v>
      </c>
      <c r="I539" s="45">
        <v>72</v>
      </c>
      <c r="J539" s="45" t="s">
        <v>5582</v>
      </c>
      <c r="K539" s="41">
        <v>1017</v>
      </c>
      <c r="L539" s="41">
        <v>1122</v>
      </c>
      <c r="M539" s="41">
        <f t="shared" ref="M539" si="151">K539-L539</f>
        <v>-105</v>
      </c>
      <c r="N539" s="45" t="s">
        <v>5583</v>
      </c>
      <c r="O539" s="41"/>
      <c r="P539" s="46"/>
      <c r="Q539" s="41"/>
      <c r="R539" s="46" t="s">
        <v>1042</v>
      </c>
    </row>
    <row r="540" spans="1:18" s="175" customFormat="1" ht="18" customHeight="1" x14ac:dyDescent="0.15">
      <c r="A540" s="177">
        <v>16</v>
      </c>
      <c r="B540" s="43" t="s">
        <v>5467</v>
      </c>
      <c r="C540" s="44">
        <v>2</v>
      </c>
      <c r="D540" s="43" t="s">
        <v>5511</v>
      </c>
      <c r="E540" s="44">
        <v>5</v>
      </c>
      <c r="F540" s="43" t="s">
        <v>5571</v>
      </c>
      <c r="G540" s="44">
        <v>1</v>
      </c>
      <c r="H540" s="43" t="s">
        <v>5572</v>
      </c>
      <c r="I540" s="44">
        <v>72</v>
      </c>
      <c r="J540" s="44" t="s">
        <v>5582</v>
      </c>
      <c r="K540" s="41"/>
      <c r="L540" s="41"/>
      <c r="M540" s="41"/>
      <c r="N540" s="45" t="s">
        <v>5584</v>
      </c>
      <c r="O540" s="41">
        <v>528000</v>
      </c>
      <c r="P540" s="46" t="s">
        <v>1129</v>
      </c>
      <c r="Q540" s="41">
        <v>1017</v>
      </c>
      <c r="R540" s="46" t="s">
        <v>1042</v>
      </c>
    </row>
    <row r="541" spans="1:18" s="175" customFormat="1" ht="18" customHeight="1" x14ac:dyDescent="0.15">
      <c r="A541" s="177">
        <v>16</v>
      </c>
      <c r="B541" s="43" t="s">
        <v>5467</v>
      </c>
      <c r="C541" s="44">
        <v>2</v>
      </c>
      <c r="D541" s="43" t="s">
        <v>5511</v>
      </c>
      <c r="E541" s="44">
        <v>5</v>
      </c>
      <c r="F541" s="43" t="s">
        <v>5571</v>
      </c>
      <c r="G541" s="44">
        <v>1</v>
      </c>
      <c r="H541" s="43" t="s">
        <v>5572</v>
      </c>
      <c r="I541" s="44">
        <v>72</v>
      </c>
      <c r="J541" s="44" t="s">
        <v>5582</v>
      </c>
      <c r="K541" s="41"/>
      <c r="L541" s="41"/>
      <c r="M541" s="41"/>
      <c r="N541" s="45" t="s">
        <v>5585</v>
      </c>
      <c r="O541" s="41">
        <v>489000</v>
      </c>
      <c r="P541" s="46"/>
      <c r="Q541" s="41"/>
      <c r="R541" s="46" t="s">
        <v>1042</v>
      </c>
    </row>
    <row r="542" spans="1:18" s="175" customFormat="1" ht="18" customHeight="1" x14ac:dyDescent="0.15">
      <c r="A542" s="177">
        <v>16</v>
      </c>
      <c r="B542" s="43" t="s">
        <v>5467</v>
      </c>
      <c r="C542" s="44">
        <v>2</v>
      </c>
      <c r="D542" s="43" t="s">
        <v>5511</v>
      </c>
      <c r="E542" s="44">
        <v>5</v>
      </c>
      <c r="F542" s="43" t="s">
        <v>5571</v>
      </c>
      <c r="G542" s="44">
        <v>1</v>
      </c>
      <c r="H542" s="43" t="s">
        <v>5572</v>
      </c>
      <c r="I542" s="45">
        <v>82</v>
      </c>
      <c r="J542" s="45" t="s">
        <v>5586</v>
      </c>
      <c r="K542" s="41">
        <v>3000</v>
      </c>
      <c r="L542" s="41">
        <v>3000</v>
      </c>
      <c r="M542" s="41">
        <f t="shared" ref="M542:M547" si="152">K542-L542</f>
        <v>0</v>
      </c>
      <c r="N542" s="45" t="s">
        <v>5587</v>
      </c>
      <c r="O542" s="41">
        <v>3000000</v>
      </c>
      <c r="P542" s="46" t="s">
        <v>1169</v>
      </c>
      <c r="Q542" s="41">
        <v>3000</v>
      </c>
      <c r="R542" s="46" t="s">
        <v>1042</v>
      </c>
    </row>
    <row r="543" spans="1:18" s="175" customFormat="1" ht="18" customHeight="1" x14ac:dyDescent="0.15">
      <c r="A543" s="177">
        <v>16</v>
      </c>
      <c r="B543" s="43" t="s">
        <v>5467</v>
      </c>
      <c r="C543" s="44">
        <v>2</v>
      </c>
      <c r="D543" s="43" t="s">
        <v>5511</v>
      </c>
      <c r="E543" s="44">
        <v>5</v>
      </c>
      <c r="F543" s="43" t="s">
        <v>5571</v>
      </c>
      <c r="G543" s="44">
        <v>1</v>
      </c>
      <c r="H543" s="43" t="s">
        <v>5572</v>
      </c>
      <c r="I543" s="45">
        <v>88</v>
      </c>
      <c r="J543" s="45" t="s">
        <v>5588</v>
      </c>
      <c r="K543" s="41">
        <v>9457</v>
      </c>
      <c r="L543" s="41">
        <v>9457</v>
      </c>
      <c r="M543" s="41">
        <f t="shared" si="152"/>
        <v>0</v>
      </c>
      <c r="N543" s="45" t="s">
        <v>5589</v>
      </c>
      <c r="O543" s="41">
        <v>9457500</v>
      </c>
      <c r="P543" s="46" t="s">
        <v>1129</v>
      </c>
      <c r="Q543" s="41">
        <v>9457</v>
      </c>
      <c r="R543" s="46" t="s">
        <v>1042</v>
      </c>
    </row>
    <row r="544" spans="1:18" s="175" customFormat="1" ht="18" customHeight="1" x14ac:dyDescent="0.15">
      <c r="A544" s="177">
        <v>16</v>
      </c>
      <c r="B544" s="43" t="s">
        <v>5467</v>
      </c>
      <c r="C544" s="44">
        <v>2</v>
      </c>
      <c r="D544" s="43" t="s">
        <v>5511</v>
      </c>
      <c r="E544" s="44">
        <v>5</v>
      </c>
      <c r="F544" s="43" t="s">
        <v>5571</v>
      </c>
      <c r="G544" s="44">
        <v>1</v>
      </c>
      <c r="H544" s="43" t="s">
        <v>5572</v>
      </c>
      <c r="I544" s="45">
        <v>89</v>
      </c>
      <c r="J544" s="45" t="s">
        <v>5590</v>
      </c>
      <c r="K544" s="41">
        <v>98</v>
      </c>
      <c r="L544" s="41">
        <v>98</v>
      </c>
      <c r="M544" s="41">
        <f t="shared" si="152"/>
        <v>0</v>
      </c>
      <c r="N544" s="45" t="s">
        <v>5591</v>
      </c>
      <c r="O544" s="41">
        <v>98000</v>
      </c>
      <c r="P544" s="46" t="s">
        <v>1129</v>
      </c>
      <c r="Q544" s="41">
        <v>98</v>
      </c>
      <c r="R544" s="46" t="s">
        <v>1042</v>
      </c>
    </row>
    <row r="545" spans="1:18" s="175" customFormat="1" ht="18" customHeight="1" x14ac:dyDescent="0.15">
      <c r="A545" s="177">
        <v>16</v>
      </c>
      <c r="B545" s="43" t="s">
        <v>5467</v>
      </c>
      <c r="C545" s="44">
        <v>2</v>
      </c>
      <c r="D545" s="43" t="s">
        <v>5511</v>
      </c>
      <c r="E545" s="44">
        <v>5</v>
      </c>
      <c r="F545" s="43" t="s">
        <v>5571</v>
      </c>
      <c r="G545" s="44">
        <v>1</v>
      </c>
      <c r="H545" s="43" t="s">
        <v>5572</v>
      </c>
      <c r="I545" s="45">
        <v>90</v>
      </c>
      <c r="J545" s="45" t="s">
        <v>5592</v>
      </c>
      <c r="K545" s="41">
        <v>0</v>
      </c>
      <c r="L545" s="41">
        <v>1050</v>
      </c>
      <c r="M545" s="41">
        <f t="shared" si="152"/>
        <v>-1050</v>
      </c>
      <c r="N545" s="45"/>
      <c r="O545" s="41"/>
      <c r="P545" s="46"/>
      <c r="Q545" s="41"/>
      <c r="R545" s="46" t="s">
        <v>1042</v>
      </c>
    </row>
    <row r="546" spans="1:18" s="175" customFormat="1" ht="18" customHeight="1" x14ac:dyDescent="0.15">
      <c r="A546" s="177">
        <v>16</v>
      </c>
      <c r="B546" s="43" t="s">
        <v>5467</v>
      </c>
      <c r="C546" s="44">
        <v>2</v>
      </c>
      <c r="D546" s="43" t="s">
        <v>5511</v>
      </c>
      <c r="E546" s="44">
        <v>5</v>
      </c>
      <c r="F546" s="43" t="s">
        <v>5571</v>
      </c>
      <c r="G546" s="44">
        <v>1</v>
      </c>
      <c r="H546" s="43" t="s">
        <v>5572</v>
      </c>
      <c r="I546" s="44">
        <v>90</v>
      </c>
      <c r="J546" s="44" t="s">
        <v>5592</v>
      </c>
      <c r="K546" s="41"/>
      <c r="L546" s="41"/>
      <c r="M546" s="41"/>
      <c r="N546" s="45"/>
      <c r="O546" s="41"/>
      <c r="P546" s="46"/>
      <c r="Q546" s="41"/>
      <c r="R546" s="46" t="s">
        <v>1042</v>
      </c>
    </row>
    <row r="547" spans="1:18" s="175" customFormat="1" ht="18" customHeight="1" x14ac:dyDescent="0.15">
      <c r="A547" s="177">
        <v>16</v>
      </c>
      <c r="B547" s="43" t="s">
        <v>5467</v>
      </c>
      <c r="C547" s="44">
        <v>2</v>
      </c>
      <c r="D547" s="43" t="s">
        <v>5511</v>
      </c>
      <c r="E547" s="44">
        <v>5</v>
      </c>
      <c r="F547" s="43" t="s">
        <v>5571</v>
      </c>
      <c r="G547" s="44">
        <v>1</v>
      </c>
      <c r="H547" s="43" t="s">
        <v>5572</v>
      </c>
      <c r="I547" s="45">
        <v>91</v>
      </c>
      <c r="J547" s="45" t="s">
        <v>5593</v>
      </c>
      <c r="K547" s="41">
        <v>949</v>
      </c>
      <c r="L547" s="41">
        <v>872</v>
      </c>
      <c r="M547" s="41">
        <f t="shared" si="152"/>
        <v>77</v>
      </c>
      <c r="N547" s="45" t="s">
        <v>5593</v>
      </c>
      <c r="O547" s="41"/>
      <c r="P547" s="46"/>
      <c r="Q547" s="41"/>
      <c r="R547" s="46" t="s">
        <v>1042</v>
      </c>
    </row>
    <row r="548" spans="1:18" s="175" customFormat="1" ht="18" customHeight="1" x14ac:dyDescent="0.15">
      <c r="A548" s="177">
        <v>16</v>
      </c>
      <c r="B548" s="43" t="s">
        <v>5467</v>
      </c>
      <c r="C548" s="44">
        <v>2</v>
      </c>
      <c r="D548" s="43" t="s">
        <v>5511</v>
      </c>
      <c r="E548" s="44">
        <v>5</v>
      </c>
      <c r="F548" s="43" t="s">
        <v>5571</v>
      </c>
      <c r="G548" s="44">
        <v>1</v>
      </c>
      <c r="H548" s="43" t="s">
        <v>5572</v>
      </c>
      <c r="I548" s="44">
        <v>91</v>
      </c>
      <c r="J548" s="44" t="s">
        <v>5593</v>
      </c>
      <c r="K548" s="41"/>
      <c r="L548" s="41"/>
      <c r="M548" s="41"/>
      <c r="N548" s="45" t="s">
        <v>5594</v>
      </c>
      <c r="O548" s="41">
        <v>949000</v>
      </c>
      <c r="P548" s="46" t="s">
        <v>1040</v>
      </c>
      <c r="Q548" s="41">
        <v>949</v>
      </c>
      <c r="R548" s="46" t="s">
        <v>1042</v>
      </c>
    </row>
    <row r="549" spans="1:18" s="175" customFormat="1" ht="18" customHeight="1" x14ac:dyDescent="0.15">
      <c r="A549" s="177">
        <v>16</v>
      </c>
      <c r="B549" s="43" t="s">
        <v>5467</v>
      </c>
      <c r="C549" s="44">
        <v>2</v>
      </c>
      <c r="D549" s="43" t="s">
        <v>5511</v>
      </c>
      <c r="E549" s="44">
        <v>5</v>
      </c>
      <c r="F549" s="43" t="s">
        <v>5571</v>
      </c>
      <c r="G549" s="44">
        <v>1</v>
      </c>
      <c r="H549" s="43" t="s">
        <v>5572</v>
      </c>
      <c r="I549" s="45">
        <v>92</v>
      </c>
      <c r="J549" s="45" t="s">
        <v>5595</v>
      </c>
      <c r="K549" s="41">
        <v>1050</v>
      </c>
      <c r="L549" s="41">
        <v>840</v>
      </c>
      <c r="M549" s="41">
        <f t="shared" ref="M549" si="153">K549-L549</f>
        <v>210</v>
      </c>
      <c r="N549" s="45" t="s">
        <v>5595</v>
      </c>
      <c r="O549" s="41"/>
      <c r="P549" s="46"/>
      <c r="Q549" s="41"/>
      <c r="R549" s="46" t="s">
        <v>1042</v>
      </c>
    </row>
    <row r="550" spans="1:18" s="175" customFormat="1" ht="18" customHeight="1" x14ac:dyDescent="0.15">
      <c r="A550" s="177">
        <v>16</v>
      </c>
      <c r="B550" s="43" t="s">
        <v>5467</v>
      </c>
      <c r="C550" s="44">
        <v>2</v>
      </c>
      <c r="D550" s="43" t="s">
        <v>5511</v>
      </c>
      <c r="E550" s="44">
        <v>5</v>
      </c>
      <c r="F550" s="43" t="s">
        <v>5571</v>
      </c>
      <c r="G550" s="44">
        <v>1</v>
      </c>
      <c r="H550" s="43" t="s">
        <v>5572</v>
      </c>
      <c r="I550" s="44">
        <v>92</v>
      </c>
      <c r="J550" s="44" t="s">
        <v>5595</v>
      </c>
      <c r="K550" s="41"/>
      <c r="L550" s="41"/>
      <c r="M550" s="41"/>
      <c r="N550" s="45" t="s">
        <v>5596</v>
      </c>
      <c r="O550" s="41">
        <v>1050000</v>
      </c>
      <c r="P550" s="46" t="s">
        <v>1040</v>
      </c>
      <c r="Q550" s="41">
        <v>1050</v>
      </c>
      <c r="R550" s="46" t="s">
        <v>1042</v>
      </c>
    </row>
    <row r="551" spans="1:18" s="175" customFormat="1" ht="18" customHeight="1" x14ac:dyDescent="0.15">
      <c r="A551" s="177">
        <v>16</v>
      </c>
      <c r="B551" s="43" t="s">
        <v>5467</v>
      </c>
      <c r="C551" s="44">
        <v>2</v>
      </c>
      <c r="D551" s="43" t="s">
        <v>5511</v>
      </c>
      <c r="E551" s="44">
        <v>5</v>
      </c>
      <c r="F551" s="43" t="s">
        <v>5571</v>
      </c>
      <c r="G551" s="44">
        <v>1</v>
      </c>
      <c r="H551" s="43" t="s">
        <v>5572</v>
      </c>
      <c r="I551" s="45">
        <v>96</v>
      </c>
      <c r="J551" s="45" t="s">
        <v>5597</v>
      </c>
      <c r="K551" s="41">
        <v>200</v>
      </c>
      <c r="L551" s="41">
        <v>0</v>
      </c>
      <c r="M551" s="41">
        <f t="shared" ref="M551" si="154">K551-L551</f>
        <v>200</v>
      </c>
      <c r="N551" s="45" t="s">
        <v>5598</v>
      </c>
      <c r="O551" s="41"/>
      <c r="P551" s="46"/>
      <c r="Q551" s="41"/>
      <c r="R551" s="46" t="s">
        <v>1042</v>
      </c>
    </row>
    <row r="552" spans="1:18" s="175" customFormat="1" ht="18" customHeight="1" x14ac:dyDescent="0.15">
      <c r="A552" s="177">
        <v>16</v>
      </c>
      <c r="B552" s="43" t="s">
        <v>5467</v>
      </c>
      <c r="C552" s="44">
        <v>2</v>
      </c>
      <c r="D552" s="43" t="s">
        <v>5511</v>
      </c>
      <c r="E552" s="44">
        <v>5</v>
      </c>
      <c r="F552" s="43" t="s">
        <v>5571</v>
      </c>
      <c r="G552" s="44">
        <v>1</v>
      </c>
      <c r="H552" s="43" t="s">
        <v>5572</v>
      </c>
      <c r="I552" s="44">
        <v>96</v>
      </c>
      <c r="J552" s="44" t="s">
        <v>5597</v>
      </c>
      <c r="K552" s="41"/>
      <c r="L552" s="41"/>
      <c r="M552" s="41"/>
      <c r="N552" s="45" t="s">
        <v>5599</v>
      </c>
      <c r="O552" s="41">
        <v>200000</v>
      </c>
      <c r="P552" s="46" t="s">
        <v>1040</v>
      </c>
      <c r="Q552" s="41">
        <v>200</v>
      </c>
      <c r="R552" s="46" t="s">
        <v>1042</v>
      </c>
    </row>
    <row r="553" spans="1:18" s="175" customFormat="1" ht="18" customHeight="1" x14ac:dyDescent="0.15">
      <c r="A553" s="177">
        <v>16</v>
      </c>
      <c r="B553" s="43" t="s">
        <v>5467</v>
      </c>
      <c r="C553" s="44">
        <v>2</v>
      </c>
      <c r="D553" s="43" t="s">
        <v>5511</v>
      </c>
      <c r="E553" s="44">
        <v>5</v>
      </c>
      <c r="F553" s="43" t="s">
        <v>5571</v>
      </c>
      <c r="G553" s="45">
        <v>2</v>
      </c>
      <c r="H553" s="49" t="s">
        <v>5600</v>
      </c>
      <c r="I553" s="45"/>
      <c r="J553" s="45"/>
      <c r="K553" s="41"/>
      <c r="L553" s="41"/>
      <c r="M553" s="41"/>
      <c r="N553" s="45"/>
      <c r="O553" s="41"/>
      <c r="P553" s="46"/>
      <c r="Q553" s="41"/>
      <c r="R553" s="178" t="s">
        <v>1042</v>
      </c>
    </row>
    <row r="554" spans="1:18" s="175" customFormat="1" ht="18" customHeight="1" x14ac:dyDescent="0.15">
      <c r="A554" s="177">
        <v>16</v>
      </c>
      <c r="B554" s="43" t="s">
        <v>5467</v>
      </c>
      <c r="C554" s="44">
        <v>2</v>
      </c>
      <c r="D554" s="43" t="s">
        <v>5511</v>
      </c>
      <c r="E554" s="44">
        <v>5</v>
      </c>
      <c r="F554" s="43" t="s">
        <v>5571</v>
      </c>
      <c r="G554" s="44">
        <v>2</v>
      </c>
      <c r="H554" s="43" t="s">
        <v>5600</v>
      </c>
      <c r="I554" s="45">
        <v>11</v>
      </c>
      <c r="J554" s="45" t="s">
        <v>4731</v>
      </c>
      <c r="K554" s="41">
        <v>6429</v>
      </c>
      <c r="L554" s="41">
        <v>7161</v>
      </c>
      <c r="M554" s="41">
        <f t="shared" ref="M554" si="155">K554-L554</f>
        <v>-732</v>
      </c>
      <c r="N554" s="45" t="s">
        <v>4731</v>
      </c>
      <c r="O554" s="41"/>
      <c r="P554" s="46"/>
      <c r="Q554" s="41"/>
      <c r="R554" s="46" t="s">
        <v>1042</v>
      </c>
    </row>
    <row r="555" spans="1:18" s="175" customFormat="1" ht="18" customHeight="1" x14ac:dyDescent="0.15">
      <c r="A555" s="177">
        <v>16</v>
      </c>
      <c r="B555" s="43" t="s">
        <v>5467</v>
      </c>
      <c r="C555" s="44">
        <v>2</v>
      </c>
      <c r="D555" s="43" t="s">
        <v>5511</v>
      </c>
      <c r="E555" s="44">
        <v>5</v>
      </c>
      <c r="F555" s="43" t="s">
        <v>5571</v>
      </c>
      <c r="G555" s="44">
        <v>2</v>
      </c>
      <c r="H555" s="43" t="s">
        <v>5600</v>
      </c>
      <c r="I555" s="44">
        <v>11</v>
      </c>
      <c r="J555" s="44" t="s">
        <v>4731</v>
      </c>
      <c r="K555" s="41"/>
      <c r="L555" s="41"/>
      <c r="M555" s="41"/>
      <c r="N555" s="45" t="s">
        <v>5601</v>
      </c>
      <c r="O555" s="41">
        <v>1648000</v>
      </c>
      <c r="P555" s="46" t="s">
        <v>1211</v>
      </c>
      <c r="Q555" s="41">
        <v>6429</v>
      </c>
      <c r="R555" s="46" t="s">
        <v>1042</v>
      </c>
    </row>
    <row r="556" spans="1:18" s="175" customFormat="1" ht="18" customHeight="1" x14ac:dyDescent="0.15">
      <c r="A556" s="177">
        <v>16</v>
      </c>
      <c r="B556" s="43" t="s">
        <v>5467</v>
      </c>
      <c r="C556" s="44">
        <v>2</v>
      </c>
      <c r="D556" s="43" t="s">
        <v>5511</v>
      </c>
      <c r="E556" s="44">
        <v>5</v>
      </c>
      <c r="F556" s="43" t="s">
        <v>5571</v>
      </c>
      <c r="G556" s="44">
        <v>2</v>
      </c>
      <c r="H556" s="43" t="s">
        <v>5600</v>
      </c>
      <c r="I556" s="44">
        <v>11</v>
      </c>
      <c r="J556" s="44" t="s">
        <v>4731</v>
      </c>
      <c r="K556" s="41"/>
      <c r="L556" s="41"/>
      <c r="M556" s="41"/>
      <c r="N556" s="45" t="s">
        <v>5602</v>
      </c>
      <c r="O556" s="41">
        <v>1103000</v>
      </c>
      <c r="P556" s="46"/>
      <c r="Q556" s="41"/>
      <c r="R556" s="46" t="s">
        <v>1042</v>
      </c>
    </row>
    <row r="557" spans="1:18" s="175" customFormat="1" ht="18" customHeight="1" x14ac:dyDescent="0.15">
      <c r="A557" s="177">
        <v>16</v>
      </c>
      <c r="B557" s="43" t="s">
        <v>5467</v>
      </c>
      <c r="C557" s="44">
        <v>2</v>
      </c>
      <c r="D557" s="43" t="s">
        <v>5511</v>
      </c>
      <c r="E557" s="44">
        <v>5</v>
      </c>
      <c r="F557" s="43" t="s">
        <v>5571</v>
      </c>
      <c r="G557" s="44">
        <v>2</v>
      </c>
      <c r="H557" s="43" t="s">
        <v>5600</v>
      </c>
      <c r="I557" s="44">
        <v>11</v>
      </c>
      <c r="J557" s="44" t="s">
        <v>4731</v>
      </c>
      <c r="K557" s="41"/>
      <c r="L557" s="41"/>
      <c r="M557" s="41"/>
      <c r="N557" s="45" t="s">
        <v>5603</v>
      </c>
      <c r="O557" s="41">
        <v>826000</v>
      </c>
      <c r="P557" s="46"/>
      <c r="Q557" s="41"/>
      <c r="R557" s="46" t="s">
        <v>1042</v>
      </c>
    </row>
    <row r="558" spans="1:18" s="175" customFormat="1" ht="18" customHeight="1" x14ac:dyDescent="0.15">
      <c r="A558" s="177">
        <v>16</v>
      </c>
      <c r="B558" s="43" t="s">
        <v>5467</v>
      </c>
      <c r="C558" s="44">
        <v>2</v>
      </c>
      <c r="D558" s="43" t="s">
        <v>5511</v>
      </c>
      <c r="E558" s="44">
        <v>5</v>
      </c>
      <c r="F558" s="43" t="s">
        <v>5571</v>
      </c>
      <c r="G558" s="44">
        <v>2</v>
      </c>
      <c r="H558" s="43" t="s">
        <v>5600</v>
      </c>
      <c r="I558" s="44">
        <v>11</v>
      </c>
      <c r="J558" s="44" t="s">
        <v>4731</v>
      </c>
      <c r="K558" s="41"/>
      <c r="L558" s="41"/>
      <c r="M558" s="41"/>
      <c r="N558" s="45" t="s">
        <v>5604</v>
      </c>
      <c r="O558" s="41">
        <v>1269000</v>
      </c>
      <c r="P558" s="46"/>
      <c r="Q558" s="41"/>
      <c r="R558" s="46" t="s">
        <v>1042</v>
      </c>
    </row>
    <row r="559" spans="1:18" s="175" customFormat="1" ht="18" customHeight="1" x14ac:dyDescent="0.15">
      <c r="A559" s="177">
        <v>16</v>
      </c>
      <c r="B559" s="43" t="s">
        <v>5467</v>
      </c>
      <c r="C559" s="44">
        <v>2</v>
      </c>
      <c r="D559" s="43" t="s">
        <v>5511</v>
      </c>
      <c r="E559" s="44">
        <v>5</v>
      </c>
      <c r="F559" s="43" t="s">
        <v>5571</v>
      </c>
      <c r="G559" s="44">
        <v>2</v>
      </c>
      <c r="H559" s="43" t="s">
        <v>5600</v>
      </c>
      <c r="I559" s="44">
        <v>11</v>
      </c>
      <c r="J559" s="44" t="s">
        <v>4731</v>
      </c>
      <c r="K559" s="41"/>
      <c r="L559" s="41"/>
      <c r="M559" s="41"/>
      <c r="N559" s="45" t="s">
        <v>5605</v>
      </c>
      <c r="O559" s="41">
        <v>1122000</v>
      </c>
      <c r="P559" s="46"/>
      <c r="Q559" s="41"/>
      <c r="R559" s="46" t="s">
        <v>1042</v>
      </c>
    </row>
    <row r="560" spans="1:18" s="175" customFormat="1" ht="18" customHeight="1" x14ac:dyDescent="0.15">
      <c r="A560" s="177">
        <v>16</v>
      </c>
      <c r="B560" s="43" t="s">
        <v>5467</v>
      </c>
      <c r="C560" s="44">
        <v>2</v>
      </c>
      <c r="D560" s="43" t="s">
        <v>5511</v>
      </c>
      <c r="E560" s="44">
        <v>5</v>
      </c>
      <c r="F560" s="43" t="s">
        <v>5571</v>
      </c>
      <c r="G560" s="44">
        <v>2</v>
      </c>
      <c r="H560" s="43" t="s">
        <v>5600</v>
      </c>
      <c r="I560" s="44">
        <v>11</v>
      </c>
      <c r="J560" s="44" t="s">
        <v>4731</v>
      </c>
      <c r="K560" s="41"/>
      <c r="L560" s="41"/>
      <c r="M560" s="41"/>
      <c r="N560" s="45" t="s">
        <v>5606</v>
      </c>
      <c r="O560" s="41">
        <v>461000</v>
      </c>
      <c r="P560" s="46"/>
      <c r="Q560" s="41"/>
      <c r="R560" s="46" t="s">
        <v>1042</v>
      </c>
    </row>
    <row r="561" spans="1:18" s="175" customFormat="1" ht="18" customHeight="1" x14ac:dyDescent="0.15">
      <c r="A561" s="24">
        <v>16</v>
      </c>
      <c r="B561" s="25" t="s">
        <v>5467</v>
      </c>
      <c r="C561" s="176">
        <v>2</v>
      </c>
      <c r="D561" s="25" t="s">
        <v>5511</v>
      </c>
      <c r="E561" s="35">
        <v>6</v>
      </c>
      <c r="F561" s="36" t="s">
        <v>5607</v>
      </c>
      <c r="G561" s="35"/>
      <c r="H561" s="36"/>
      <c r="I561" s="35"/>
      <c r="J561" s="35"/>
      <c r="K561" s="32">
        <f>IF(C561="",SUMIFS($K562:$K$868,$A562:$A$868,A561,$E562:$E$868,""),IF(E561="",SUMIFS($K562:$K$868,$A562:$A$868,A561,$C562:$C$868,C561,$G562:$G$868,""),IF(G561="",SUMIFS($K562:$K$868,$A562:$A$868,A561,$C562:$C$868,C561,$E562:$E$868,E561),0)))</f>
        <v>186</v>
      </c>
      <c r="L561" s="32">
        <f>IF(C561="",SUMIFS($L562:$L$868,$A562:$A$868,A561,$E562:$E$868,""),IF(E561="",SUMIFS($L562:$L$868,$A562:$A$868,A561,$C562:$C$868,C561,$G562:$G$868,""),IF(G561="",SUMIFS($L562:$L$868,$A562:$A$868,A561,$C562:$C$868,C561,$E562:$E$868,E561),0)))</f>
        <v>210</v>
      </c>
      <c r="M561" s="32">
        <f t="shared" ref="M561" si="156">K561-L561</f>
        <v>-24</v>
      </c>
      <c r="N561" s="37"/>
      <c r="O561" s="38"/>
      <c r="P561" s="39"/>
      <c r="Q561" s="32">
        <f>IF(C561="",SUMIFS($Q$3:$Q$868,$A$3:$A$868,A561,$C$3:$C$868,"&gt;0",$E$3:$E$868,""),IF(E561="",SUMIFS($Q$3:$Q$868,$A$3:$A$868,A561,$C$3:$C$868,C561,$E$3:$E$868,"&gt;0",$G$3:$G$868,""),IF(G561="",SUMIFS($Q$3:$Q$868,$A$3:$A$868,A561,$C$3:$C$868,C561,$E$3:$E$868,E561,$G$3:$G$868,"&gt;0"))))</f>
        <v>186</v>
      </c>
      <c r="R561" s="32" t="s">
        <v>254</v>
      </c>
    </row>
    <row r="562" spans="1:18" s="175" customFormat="1" ht="18" customHeight="1" x14ac:dyDescent="0.15">
      <c r="A562" s="177">
        <v>16</v>
      </c>
      <c r="B562" s="43" t="s">
        <v>5467</v>
      </c>
      <c r="C562" s="44">
        <v>2</v>
      </c>
      <c r="D562" s="43" t="s">
        <v>5511</v>
      </c>
      <c r="E562" s="44">
        <v>6</v>
      </c>
      <c r="F562" s="43" t="s">
        <v>5607</v>
      </c>
      <c r="G562" s="45">
        <v>5</v>
      </c>
      <c r="H562" s="49" t="s">
        <v>5608</v>
      </c>
      <c r="I562" s="45"/>
      <c r="J562" s="45"/>
      <c r="K562" s="41"/>
      <c r="L562" s="41"/>
      <c r="M562" s="41"/>
      <c r="N562" s="45"/>
      <c r="O562" s="41"/>
      <c r="P562" s="46"/>
      <c r="Q562" s="41"/>
      <c r="R562" s="178" t="s">
        <v>254</v>
      </c>
    </row>
    <row r="563" spans="1:18" s="175" customFormat="1" ht="18" customHeight="1" x14ac:dyDescent="0.15">
      <c r="A563" s="177">
        <v>16</v>
      </c>
      <c r="B563" s="43" t="s">
        <v>5467</v>
      </c>
      <c r="C563" s="44">
        <v>2</v>
      </c>
      <c r="D563" s="43" t="s">
        <v>5511</v>
      </c>
      <c r="E563" s="44">
        <v>6</v>
      </c>
      <c r="F563" s="43" t="s">
        <v>5607</v>
      </c>
      <c r="G563" s="44">
        <v>5</v>
      </c>
      <c r="H563" s="49" t="s">
        <v>5609</v>
      </c>
      <c r="I563" s="45"/>
      <c r="J563" s="45"/>
      <c r="K563" s="41"/>
      <c r="L563" s="41"/>
      <c r="M563" s="41"/>
      <c r="N563" s="45"/>
      <c r="O563" s="41"/>
      <c r="P563" s="46"/>
      <c r="Q563" s="41"/>
      <c r="R563" s="178" t="s">
        <v>254</v>
      </c>
    </row>
    <row r="564" spans="1:18" s="175" customFormat="1" ht="18" customHeight="1" x14ac:dyDescent="0.15">
      <c r="A564" s="177">
        <v>16</v>
      </c>
      <c r="B564" s="43" t="s">
        <v>5467</v>
      </c>
      <c r="C564" s="44">
        <v>2</v>
      </c>
      <c r="D564" s="43" t="s">
        <v>5511</v>
      </c>
      <c r="E564" s="44">
        <v>6</v>
      </c>
      <c r="F564" s="43" t="s">
        <v>5607</v>
      </c>
      <c r="G564" s="44">
        <v>5</v>
      </c>
      <c r="H564" s="43" t="s">
        <v>5610</v>
      </c>
      <c r="I564" s="45">
        <v>1</v>
      </c>
      <c r="J564" s="45" t="s">
        <v>5608</v>
      </c>
      <c r="K564" s="41">
        <v>186</v>
      </c>
      <c r="L564" s="41">
        <v>210</v>
      </c>
      <c r="M564" s="41">
        <f t="shared" ref="M564" si="157">K564-L564</f>
        <v>-24</v>
      </c>
      <c r="N564" s="45" t="s">
        <v>5611</v>
      </c>
      <c r="O564" s="41">
        <v>186000</v>
      </c>
      <c r="P564" s="46" t="s">
        <v>1238</v>
      </c>
      <c r="Q564" s="41">
        <v>186</v>
      </c>
      <c r="R564" s="46" t="s">
        <v>254</v>
      </c>
    </row>
    <row r="565" spans="1:18" s="175" customFormat="1" ht="18" customHeight="1" x14ac:dyDescent="0.15">
      <c r="A565" s="177">
        <v>16</v>
      </c>
      <c r="B565" s="43" t="s">
        <v>5467</v>
      </c>
      <c r="C565" s="44">
        <v>2</v>
      </c>
      <c r="D565" s="43" t="s">
        <v>5511</v>
      </c>
      <c r="E565" s="44">
        <v>6</v>
      </c>
      <c r="F565" s="43" t="s">
        <v>5607</v>
      </c>
      <c r="G565" s="44">
        <v>5</v>
      </c>
      <c r="H565" s="43" t="s">
        <v>5610</v>
      </c>
      <c r="I565" s="44">
        <v>1</v>
      </c>
      <c r="J565" s="182" t="s">
        <v>5609</v>
      </c>
      <c r="K565" s="41"/>
      <c r="L565" s="41"/>
      <c r="M565" s="41"/>
      <c r="N565" s="45" t="s">
        <v>5612</v>
      </c>
      <c r="O565" s="41"/>
      <c r="P565" s="46"/>
      <c r="Q565" s="41"/>
      <c r="R565" s="46" t="s">
        <v>254</v>
      </c>
    </row>
    <row r="566" spans="1:18" s="175" customFormat="1" ht="18" customHeight="1" x14ac:dyDescent="0.15">
      <c r="A566" s="24">
        <v>16</v>
      </c>
      <c r="B566" s="25" t="s">
        <v>5467</v>
      </c>
      <c r="C566" s="176">
        <v>2</v>
      </c>
      <c r="D566" s="25" t="s">
        <v>5511</v>
      </c>
      <c r="E566" s="35">
        <v>7</v>
      </c>
      <c r="F566" s="36" t="s">
        <v>5613</v>
      </c>
      <c r="G566" s="35"/>
      <c r="H566" s="36"/>
      <c r="I566" s="35"/>
      <c r="J566" s="35"/>
      <c r="K566" s="32">
        <f>IF(C566="",SUMIFS($K567:$K$868,$A567:$A$868,A566,$E567:$E$868,""),IF(E566="",SUMIFS($K567:$K$868,$A567:$A$868,A566,$C567:$C$868,C566,$G567:$G$868,""),IF(G566="",SUMIFS($K567:$K$868,$A567:$A$868,A566,$C567:$C$868,C566,$E567:$E$868,E566),0)))</f>
        <v>470</v>
      </c>
      <c r="L566" s="32">
        <f>IF(C566="",SUMIFS($L567:$L$868,$A567:$A$868,A566,$E567:$E$868,""),IF(E566="",SUMIFS($L567:$L$868,$A567:$A$868,A566,$C567:$C$868,C566,$G567:$G$868,""),IF(G566="",SUMIFS($L567:$L$868,$A567:$A$868,A566,$C567:$C$868,C566,$E567:$E$868,E566),0)))</f>
        <v>470</v>
      </c>
      <c r="M566" s="32">
        <f t="shared" ref="M566" si="158">K566-L566</f>
        <v>0</v>
      </c>
      <c r="N566" s="37"/>
      <c r="O566" s="38"/>
      <c r="P566" s="39"/>
      <c r="Q566" s="32">
        <f>IF(C566="",SUMIFS($Q$3:$Q$868,$A$3:$A$868,A566,$C$3:$C$868,"&gt;0",$E$3:$E$868,""),IF(E566="",SUMIFS($Q$3:$Q$868,$A$3:$A$868,A566,$C$3:$C$868,C566,$E$3:$E$868,"&gt;0",$G$3:$G$868,""),IF(G566="",SUMIFS($Q$3:$Q$868,$A$3:$A$868,A566,$C$3:$C$868,C566,$E$3:$E$868,E566,$G$3:$G$868,"&gt;0"))))</f>
        <v>470</v>
      </c>
      <c r="R566" s="32" t="s">
        <v>1336</v>
      </c>
    </row>
    <row r="567" spans="1:18" s="175" customFormat="1" ht="18" customHeight="1" x14ac:dyDescent="0.15">
      <c r="A567" s="177">
        <v>16</v>
      </c>
      <c r="B567" s="43" t="s">
        <v>5467</v>
      </c>
      <c r="C567" s="44">
        <v>2</v>
      </c>
      <c r="D567" s="43" t="s">
        <v>5511</v>
      </c>
      <c r="E567" s="44">
        <v>7</v>
      </c>
      <c r="F567" s="43" t="s">
        <v>5613</v>
      </c>
      <c r="G567" s="45">
        <v>1</v>
      </c>
      <c r="H567" s="49" t="s">
        <v>5614</v>
      </c>
      <c r="I567" s="45"/>
      <c r="J567" s="45"/>
      <c r="K567" s="41"/>
      <c r="L567" s="41"/>
      <c r="M567" s="41"/>
      <c r="N567" s="45"/>
      <c r="O567" s="41"/>
      <c r="P567" s="46"/>
      <c r="Q567" s="41"/>
      <c r="R567" s="178" t="s">
        <v>1336</v>
      </c>
    </row>
    <row r="568" spans="1:18" s="175" customFormat="1" ht="18" customHeight="1" x14ac:dyDescent="0.15">
      <c r="A568" s="177">
        <v>16</v>
      </c>
      <c r="B568" s="43" t="s">
        <v>5467</v>
      </c>
      <c r="C568" s="44">
        <v>2</v>
      </c>
      <c r="D568" s="43" t="s">
        <v>5511</v>
      </c>
      <c r="E568" s="44">
        <v>7</v>
      </c>
      <c r="F568" s="43" t="s">
        <v>5613</v>
      </c>
      <c r="G568" s="44">
        <v>1</v>
      </c>
      <c r="H568" s="43" t="s">
        <v>5614</v>
      </c>
      <c r="I568" s="45">
        <v>1</v>
      </c>
      <c r="J568" s="45" t="s">
        <v>5615</v>
      </c>
      <c r="K568" s="41">
        <v>185</v>
      </c>
      <c r="L568" s="41">
        <v>185</v>
      </c>
      <c r="M568" s="41">
        <f t="shared" ref="M568:M570" si="159">K568-L568</f>
        <v>0</v>
      </c>
      <c r="N568" s="45" t="s">
        <v>5616</v>
      </c>
      <c r="O568" s="41">
        <v>185000</v>
      </c>
      <c r="P568" s="46" t="s">
        <v>1335</v>
      </c>
      <c r="Q568" s="41">
        <v>185</v>
      </c>
      <c r="R568" s="46" t="s">
        <v>1336</v>
      </c>
    </row>
    <row r="569" spans="1:18" s="175" customFormat="1" ht="18" customHeight="1" x14ac:dyDescent="0.15">
      <c r="A569" s="177">
        <v>16</v>
      </c>
      <c r="B569" s="43" t="s">
        <v>5467</v>
      </c>
      <c r="C569" s="44">
        <v>2</v>
      </c>
      <c r="D569" s="43" t="s">
        <v>5511</v>
      </c>
      <c r="E569" s="44">
        <v>7</v>
      </c>
      <c r="F569" s="43" t="s">
        <v>5613</v>
      </c>
      <c r="G569" s="44">
        <v>1</v>
      </c>
      <c r="H569" s="43" t="s">
        <v>5614</v>
      </c>
      <c r="I569" s="45">
        <v>3</v>
      </c>
      <c r="J569" s="45" t="s">
        <v>5617</v>
      </c>
      <c r="K569" s="41">
        <v>35</v>
      </c>
      <c r="L569" s="41">
        <v>35</v>
      </c>
      <c r="M569" s="41">
        <f t="shared" si="159"/>
        <v>0</v>
      </c>
      <c r="N569" s="45" t="s">
        <v>5618</v>
      </c>
      <c r="O569" s="41">
        <v>35600</v>
      </c>
      <c r="P569" s="46" t="s">
        <v>1335</v>
      </c>
      <c r="Q569" s="41">
        <v>35</v>
      </c>
      <c r="R569" s="46" t="s">
        <v>1336</v>
      </c>
    </row>
    <row r="570" spans="1:18" s="175" customFormat="1" ht="18" customHeight="1" x14ac:dyDescent="0.15">
      <c r="A570" s="177">
        <v>16</v>
      </c>
      <c r="B570" s="43" t="s">
        <v>5467</v>
      </c>
      <c r="C570" s="44">
        <v>2</v>
      </c>
      <c r="D570" s="43" t="s">
        <v>5511</v>
      </c>
      <c r="E570" s="44">
        <v>7</v>
      </c>
      <c r="F570" s="43" t="s">
        <v>5613</v>
      </c>
      <c r="G570" s="44">
        <v>1</v>
      </c>
      <c r="H570" s="43" t="s">
        <v>5614</v>
      </c>
      <c r="I570" s="45">
        <v>5</v>
      </c>
      <c r="J570" s="45" t="s">
        <v>5619</v>
      </c>
      <c r="K570" s="41">
        <v>250</v>
      </c>
      <c r="L570" s="41">
        <v>250</v>
      </c>
      <c r="M570" s="41">
        <f t="shared" si="159"/>
        <v>0</v>
      </c>
      <c r="N570" s="45" t="s">
        <v>5620</v>
      </c>
      <c r="O570" s="41">
        <v>250000</v>
      </c>
      <c r="P570" s="46" t="s">
        <v>1335</v>
      </c>
      <c r="Q570" s="41">
        <v>250</v>
      </c>
      <c r="R570" s="46" t="s">
        <v>1336</v>
      </c>
    </row>
    <row r="571" spans="1:18" s="175" customFormat="1" ht="18" customHeight="1" x14ac:dyDescent="0.15">
      <c r="A571" s="177">
        <v>16</v>
      </c>
      <c r="B571" s="43" t="s">
        <v>5467</v>
      </c>
      <c r="C571" s="44">
        <v>2</v>
      </c>
      <c r="D571" s="43" t="s">
        <v>5511</v>
      </c>
      <c r="E571" s="44">
        <v>7</v>
      </c>
      <c r="F571" s="43" t="s">
        <v>5613</v>
      </c>
      <c r="G571" s="44">
        <v>1</v>
      </c>
      <c r="H571" s="43" t="s">
        <v>5614</v>
      </c>
      <c r="I571" s="44">
        <v>5</v>
      </c>
      <c r="J571" s="44" t="s">
        <v>5619</v>
      </c>
      <c r="K571" s="41"/>
      <c r="L571" s="41"/>
      <c r="M571" s="41"/>
      <c r="N571" s="45" t="s">
        <v>5621</v>
      </c>
      <c r="O571" s="41"/>
      <c r="P571" s="46"/>
      <c r="Q571" s="41"/>
      <c r="R571" s="46" t="s">
        <v>1336</v>
      </c>
    </row>
    <row r="572" spans="1:18" s="175" customFormat="1" ht="18" customHeight="1" x14ac:dyDescent="0.15">
      <c r="A572" s="24">
        <v>16</v>
      </c>
      <c r="B572" s="25" t="s">
        <v>5467</v>
      </c>
      <c r="C572" s="176">
        <v>2</v>
      </c>
      <c r="D572" s="25" t="s">
        <v>5511</v>
      </c>
      <c r="E572" s="35">
        <v>8</v>
      </c>
      <c r="F572" s="36" t="s">
        <v>5622</v>
      </c>
      <c r="G572" s="35"/>
      <c r="H572" s="36"/>
      <c r="I572" s="35"/>
      <c r="J572" s="35"/>
      <c r="K572" s="32">
        <f>IF(C572="",SUMIFS($K573:$K$868,$A573:$A$868,A572,$E573:$E$868,""),IF(E572="",SUMIFS($K573:$K$868,$A573:$A$868,A572,$C573:$C$868,C572,$G573:$G$868,""),IF(G572="",SUMIFS($K573:$K$868,$A573:$A$868,A572,$C573:$C$868,C572,$E573:$E$868,E572),0)))</f>
        <v>5000</v>
      </c>
      <c r="L572" s="32">
        <f>IF(C572="",SUMIFS($L573:$L$868,$A573:$A$868,A572,$E573:$E$868,""),IF(E572="",SUMIFS($L573:$L$868,$A573:$A$868,A572,$C573:$C$868,C572,$G573:$G$868,""),IF(G572="",SUMIFS($L573:$L$868,$A573:$A$868,A572,$C573:$C$868,C572,$E573:$E$868,E572),0)))</f>
        <v>5000</v>
      </c>
      <c r="M572" s="32">
        <f t="shared" ref="M572" si="160">K572-L572</f>
        <v>0</v>
      </c>
      <c r="N572" s="37"/>
      <c r="O572" s="38"/>
      <c r="P572" s="39"/>
      <c r="Q572" s="32">
        <f>IF(C572="",SUMIFS($Q$3:$Q$868,$A$3:$A$868,A572,$C$3:$C$868,"&gt;0",$E$3:$E$868,""),IF(E572="",SUMIFS($Q$3:$Q$868,$A$3:$A$868,A572,$C$3:$C$868,C572,$E$3:$E$868,"&gt;0",$G$3:$G$868,""),IF(G572="",SUMIFS($Q$3:$Q$868,$A$3:$A$868,A572,$C$3:$C$868,C572,$E$3:$E$868,E572,$G$3:$G$868,"&gt;0"))))</f>
        <v>0</v>
      </c>
      <c r="R572" s="32" t="s">
        <v>90</v>
      </c>
    </row>
    <row r="573" spans="1:18" s="175" customFormat="1" ht="18" customHeight="1" x14ac:dyDescent="0.15">
      <c r="A573" s="177">
        <v>16</v>
      </c>
      <c r="B573" s="43" t="s">
        <v>5467</v>
      </c>
      <c r="C573" s="44">
        <v>2</v>
      </c>
      <c r="D573" s="43" t="s">
        <v>5511</v>
      </c>
      <c r="E573" s="44">
        <v>8</v>
      </c>
      <c r="F573" s="43" t="s">
        <v>5622</v>
      </c>
      <c r="G573" s="45">
        <v>3</v>
      </c>
      <c r="H573" s="49" t="s">
        <v>5623</v>
      </c>
      <c r="I573" s="45"/>
      <c r="J573" s="45"/>
      <c r="K573" s="41"/>
      <c r="L573" s="41"/>
      <c r="M573" s="41"/>
      <c r="N573" s="45"/>
      <c r="O573" s="41"/>
      <c r="P573" s="46"/>
      <c r="Q573" s="41"/>
      <c r="R573" s="178" t="s">
        <v>90</v>
      </c>
    </row>
    <row r="574" spans="1:18" s="175" customFormat="1" ht="18" customHeight="1" x14ac:dyDescent="0.15">
      <c r="A574" s="177">
        <v>16</v>
      </c>
      <c r="B574" s="43" t="s">
        <v>5467</v>
      </c>
      <c r="C574" s="44">
        <v>2</v>
      </c>
      <c r="D574" s="43" t="s">
        <v>5511</v>
      </c>
      <c r="E574" s="44">
        <v>8</v>
      </c>
      <c r="F574" s="43" t="s">
        <v>5622</v>
      </c>
      <c r="G574" s="44">
        <v>3</v>
      </c>
      <c r="H574" s="43" t="s">
        <v>5623</v>
      </c>
      <c r="I574" s="45">
        <v>1</v>
      </c>
      <c r="J574" s="45" t="s">
        <v>5623</v>
      </c>
      <c r="K574" s="41">
        <v>5000</v>
      </c>
      <c r="L574" s="41">
        <v>5000</v>
      </c>
      <c r="M574" s="41">
        <f t="shared" ref="M574" si="161">K574-L574</f>
        <v>0</v>
      </c>
      <c r="N574" s="45" t="s">
        <v>5624</v>
      </c>
      <c r="O574" s="41">
        <v>5000000</v>
      </c>
      <c r="P574" s="46"/>
      <c r="Q574" s="41"/>
      <c r="R574" s="46" t="s">
        <v>90</v>
      </c>
    </row>
    <row r="575" spans="1:18" s="175" customFormat="1" ht="18" customHeight="1" x14ac:dyDescent="0.15">
      <c r="A575" s="177">
        <v>16</v>
      </c>
      <c r="B575" s="43" t="s">
        <v>5467</v>
      </c>
      <c r="C575" s="44">
        <v>2</v>
      </c>
      <c r="D575" s="43" t="s">
        <v>5511</v>
      </c>
      <c r="E575" s="44">
        <v>8</v>
      </c>
      <c r="F575" s="43" t="s">
        <v>5622</v>
      </c>
      <c r="G575" s="44">
        <v>3</v>
      </c>
      <c r="H575" s="43" t="s">
        <v>5623</v>
      </c>
      <c r="I575" s="44">
        <v>1</v>
      </c>
      <c r="J575" s="44" t="s">
        <v>5623</v>
      </c>
      <c r="K575" s="41"/>
      <c r="L575" s="41"/>
      <c r="M575" s="41"/>
      <c r="N575" s="45" t="s">
        <v>5625</v>
      </c>
      <c r="O575" s="41"/>
      <c r="P575" s="46"/>
      <c r="Q575" s="41"/>
      <c r="R575" s="46" t="s">
        <v>90</v>
      </c>
    </row>
    <row r="576" spans="1:18" s="175" customFormat="1" ht="18" customHeight="1" x14ac:dyDescent="0.15">
      <c r="A576" s="24">
        <v>16</v>
      </c>
      <c r="B576" s="25" t="s">
        <v>5467</v>
      </c>
      <c r="C576" s="176">
        <v>2</v>
      </c>
      <c r="D576" s="25" t="s">
        <v>5511</v>
      </c>
      <c r="E576" s="35">
        <v>9</v>
      </c>
      <c r="F576" s="36" t="s">
        <v>5626</v>
      </c>
      <c r="G576" s="35"/>
      <c r="H576" s="36"/>
      <c r="I576" s="35"/>
      <c r="J576" s="35"/>
      <c r="K576" s="32">
        <f>IF(C576="",SUMIFS($K577:$K$868,$A577:$A$868,A576,$E577:$E$868,""),IF(E576="",SUMIFS($K577:$K$868,$A577:$A$868,A576,$C577:$C$868,C576,$G577:$G$868,""),IF(G576="",SUMIFS($K577:$K$868,$A577:$A$868,A576,$C577:$C$868,C576,$E577:$E$868,E576),0)))</f>
        <v>20825</v>
      </c>
      <c r="L576" s="32">
        <f>IF(C576="",SUMIFS($L577:$L$868,$A577:$A$868,A576,$E577:$E$868,""),IF(E576="",SUMIFS($L577:$L$868,$A577:$A$868,A576,$C577:$C$868,C576,$G577:$G$868,""),IF(G576="",SUMIFS($L577:$L$868,$A577:$A$868,A576,$C577:$C$868,C576,$E577:$E$868,E576),0)))</f>
        <v>24273</v>
      </c>
      <c r="M576" s="32">
        <f t="shared" ref="M576" si="162">K576-L576</f>
        <v>-3448</v>
      </c>
      <c r="N576" s="37"/>
      <c r="O576" s="38"/>
      <c r="P576" s="39"/>
      <c r="Q576" s="32">
        <f>IF(C576="",SUMIFS($Q$3:$Q$868,$A$3:$A$868,A576,$C$3:$C$868,"&gt;0",$E$3:$E$868,""),IF(E576="",SUMIFS($Q$3:$Q$868,$A$3:$A$868,A576,$C$3:$C$868,C576,$E$3:$E$868,"&gt;0",$G$3:$G$868,""),IF(G576="",SUMIFS($Q$3:$Q$868,$A$3:$A$868,A576,$C$3:$C$868,C576,$E$3:$E$868,E576,$G$3:$G$868,"&gt;0"))))</f>
        <v>20825</v>
      </c>
      <c r="R576" s="32" t="s">
        <v>1838</v>
      </c>
    </row>
    <row r="577" spans="1:18" s="175" customFormat="1" ht="18" customHeight="1" x14ac:dyDescent="0.15">
      <c r="A577" s="177">
        <v>16</v>
      </c>
      <c r="B577" s="43" t="s">
        <v>5467</v>
      </c>
      <c r="C577" s="44">
        <v>2</v>
      </c>
      <c r="D577" s="43" t="s">
        <v>5511</v>
      </c>
      <c r="E577" s="44">
        <v>9</v>
      </c>
      <c r="F577" s="43" t="s">
        <v>5626</v>
      </c>
      <c r="G577" s="45">
        <v>1</v>
      </c>
      <c r="H577" s="49" t="s">
        <v>5626</v>
      </c>
      <c r="I577" s="45"/>
      <c r="J577" s="45"/>
      <c r="K577" s="41"/>
      <c r="L577" s="41"/>
      <c r="M577" s="41"/>
      <c r="N577" s="45"/>
      <c r="O577" s="41"/>
      <c r="P577" s="46"/>
      <c r="Q577" s="41"/>
      <c r="R577" s="178" t="s">
        <v>1838</v>
      </c>
    </row>
    <row r="578" spans="1:18" s="175" customFormat="1" ht="18" customHeight="1" x14ac:dyDescent="0.15">
      <c r="A578" s="177">
        <v>16</v>
      </c>
      <c r="B578" s="43" t="s">
        <v>5467</v>
      </c>
      <c r="C578" s="44">
        <v>2</v>
      </c>
      <c r="D578" s="43" t="s">
        <v>5511</v>
      </c>
      <c r="E578" s="44">
        <v>9</v>
      </c>
      <c r="F578" s="43" t="s">
        <v>5626</v>
      </c>
      <c r="G578" s="44">
        <v>1</v>
      </c>
      <c r="H578" s="43" t="s">
        <v>5626</v>
      </c>
      <c r="I578" s="45">
        <v>11</v>
      </c>
      <c r="J578" s="45" t="s">
        <v>5627</v>
      </c>
      <c r="K578" s="41">
        <v>12210</v>
      </c>
      <c r="L578" s="41">
        <v>15028</v>
      </c>
      <c r="M578" s="41">
        <f t="shared" ref="M578" si="163">K578-L578</f>
        <v>-2818</v>
      </c>
      <c r="N578" s="45" t="s">
        <v>5627</v>
      </c>
      <c r="O578" s="41"/>
      <c r="P578" s="46"/>
      <c r="Q578" s="41"/>
      <c r="R578" s="46" t="s">
        <v>1838</v>
      </c>
    </row>
    <row r="579" spans="1:18" s="175" customFormat="1" ht="18" customHeight="1" x14ac:dyDescent="0.15">
      <c r="A579" s="177">
        <v>16</v>
      </c>
      <c r="B579" s="43" t="s">
        <v>5467</v>
      </c>
      <c r="C579" s="44">
        <v>2</v>
      </c>
      <c r="D579" s="43" t="s">
        <v>5511</v>
      </c>
      <c r="E579" s="44">
        <v>9</v>
      </c>
      <c r="F579" s="43" t="s">
        <v>5626</v>
      </c>
      <c r="G579" s="44">
        <v>1</v>
      </c>
      <c r="H579" s="43" t="s">
        <v>5626</v>
      </c>
      <c r="I579" s="44">
        <v>11</v>
      </c>
      <c r="J579" s="44" t="s">
        <v>5627</v>
      </c>
      <c r="K579" s="41"/>
      <c r="L579" s="41"/>
      <c r="M579" s="41"/>
      <c r="N579" s="45" t="s">
        <v>5438</v>
      </c>
      <c r="O579" s="41"/>
      <c r="P579" s="46"/>
      <c r="Q579" s="41"/>
      <c r="R579" s="46" t="s">
        <v>1838</v>
      </c>
    </row>
    <row r="580" spans="1:18" s="175" customFormat="1" ht="18" customHeight="1" x14ac:dyDescent="0.15">
      <c r="A580" s="177">
        <v>16</v>
      </c>
      <c r="B580" s="43" t="s">
        <v>5467</v>
      </c>
      <c r="C580" s="44">
        <v>2</v>
      </c>
      <c r="D580" s="43" t="s">
        <v>5511</v>
      </c>
      <c r="E580" s="44">
        <v>9</v>
      </c>
      <c r="F580" s="43" t="s">
        <v>5626</v>
      </c>
      <c r="G580" s="44">
        <v>1</v>
      </c>
      <c r="H580" s="43" t="s">
        <v>5626</v>
      </c>
      <c r="I580" s="44">
        <v>11</v>
      </c>
      <c r="J580" s="44" t="s">
        <v>5627</v>
      </c>
      <c r="K580" s="41"/>
      <c r="L580" s="41"/>
      <c r="M580" s="41"/>
      <c r="N580" s="45" t="s">
        <v>5439</v>
      </c>
      <c r="O580" s="41">
        <v>7602666</v>
      </c>
      <c r="P580" s="46" t="s">
        <v>1899</v>
      </c>
      <c r="Q580" s="41">
        <v>8034</v>
      </c>
      <c r="R580" s="46" t="s">
        <v>1838</v>
      </c>
    </row>
    <row r="581" spans="1:18" s="175" customFormat="1" ht="18" customHeight="1" x14ac:dyDescent="0.15">
      <c r="A581" s="177">
        <v>16</v>
      </c>
      <c r="B581" s="43" t="s">
        <v>5467</v>
      </c>
      <c r="C581" s="44">
        <v>2</v>
      </c>
      <c r="D581" s="43" t="s">
        <v>5511</v>
      </c>
      <c r="E581" s="44">
        <v>9</v>
      </c>
      <c r="F581" s="43" t="s">
        <v>5626</v>
      </c>
      <c r="G581" s="44">
        <v>1</v>
      </c>
      <c r="H581" s="43" t="s">
        <v>5626</v>
      </c>
      <c r="I581" s="44">
        <v>11</v>
      </c>
      <c r="J581" s="44" t="s">
        <v>5627</v>
      </c>
      <c r="K581" s="41"/>
      <c r="L581" s="41"/>
      <c r="M581" s="41"/>
      <c r="N581" s="45" t="s">
        <v>5440</v>
      </c>
      <c r="O581" s="41">
        <v>431333</v>
      </c>
      <c r="P581" s="46"/>
      <c r="Q581" s="41"/>
      <c r="R581" s="46" t="s">
        <v>1838</v>
      </c>
    </row>
    <row r="582" spans="1:18" s="175" customFormat="1" ht="18" customHeight="1" x14ac:dyDescent="0.15">
      <c r="A582" s="177">
        <v>16</v>
      </c>
      <c r="B582" s="43" t="s">
        <v>5467</v>
      </c>
      <c r="C582" s="44">
        <v>2</v>
      </c>
      <c r="D582" s="43" t="s">
        <v>5511</v>
      </c>
      <c r="E582" s="44">
        <v>9</v>
      </c>
      <c r="F582" s="43" t="s">
        <v>5626</v>
      </c>
      <c r="G582" s="44">
        <v>1</v>
      </c>
      <c r="H582" s="43" t="s">
        <v>5626</v>
      </c>
      <c r="I582" s="44">
        <v>11</v>
      </c>
      <c r="J582" s="44" t="s">
        <v>5627</v>
      </c>
      <c r="K582" s="41"/>
      <c r="L582" s="41"/>
      <c r="M582" s="41"/>
      <c r="N582" s="45" t="s">
        <v>5441</v>
      </c>
      <c r="O582" s="41"/>
      <c r="P582" s="46"/>
      <c r="Q582" s="41"/>
      <c r="R582" s="46" t="s">
        <v>1838</v>
      </c>
    </row>
    <row r="583" spans="1:18" s="175" customFormat="1" ht="18" customHeight="1" x14ac:dyDescent="0.15">
      <c r="A583" s="177">
        <v>16</v>
      </c>
      <c r="B583" s="43" t="s">
        <v>5467</v>
      </c>
      <c r="C583" s="44">
        <v>2</v>
      </c>
      <c r="D583" s="43" t="s">
        <v>5511</v>
      </c>
      <c r="E583" s="44">
        <v>9</v>
      </c>
      <c r="F583" s="43" t="s">
        <v>5626</v>
      </c>
      <c r="G583" s="44">
        <v>1</v>
      </c>
      <c r="H583" s="43" t="s">
        <v>5626</v>
      </c>
      <c r="I583" s="44">
        <v>11</v>
      </c>
      <c r="J583" s="44" t="s">
        <v>5627</v>
      </c>
      <c r="K583" s="41"/>
      <c r="L583" s="41"/>
      <c r="M583" s="41"/>
      <c r="N583" s="45" t="s">
        <v>5442</v>
      </c>
      <c r="O583" s="41">
        <v>702000</v>
      </c>
      <c r="P583" s="46" t="s">
        <v>1894</v>
      </c>
      <c r="Q583" s="41">
        <v>3501</v>
      </c>
      <c r="R583" s="46" t="s">
        <v>1838</v>
      </c>
    </row>
    <row r="584" spans="1:18" s="175" customFormat="1" ht="18" customHeight="1" x14ac:dyDescent="0.15">
      <c r="A584" s="177">
        <v>16</v>
      </c>
      <c r="B584" s="43" t="s">
        <v>5467</v>
      </c>
      <c r="C584" s="44">
        <v>2</v>
      </c>
      <c r="D584" s="43" t="s">
        <v>5511</v>
      </c>
      <c r="E584" s="44">
        <v>9</v>
      </c>
      <c r="F584" s="43" t="s">
        <v>5626</v>
      </c>
      <c r="G584" s="44">
        <v>1</v>
      </c>
      <c r="H584" s="43" t="s">
        <v>5626</v>
      </c>
      <c r="I584" s="44">
        <v>11</v>
      </c>
      <c r="J584" s="44" t="s">
        <v>5627</v>
      </c>
      <c r="K584" s="41"/>
      <c r="L584" s="41"/>
      <c r="M584" s="41"/>
      <c r="N584" s="45" t="s">
        <v>5628</v>
      </c>
      <c r="O584" s="41"/>
      <c r="P584" s="46"/>
      <c r="Q584" s="41"/>
      <c r="R584" s="46" t="s">
        <v>1838</v>
      </c>
    </row>
    <row r="585" spans="1:18" s="175" customFormat="1" ht="18" customHeight="1" x14ac:dyDescent="0.15">
      <c r="A585" s="177">
        <v>16</v>
      </c>
      <c r="B585" s="43" t="s">
        <v>5467</v>
      </c>
      <c r="C585" s="44">
        <v>2</v>
      </c>
      <c r="D585" s="43" t="s">
        <v>5511</v>
      </c>
      <c r="E585" s="44">
        <v>9</v>
      </c>
      <c r="F585" s="43" t="s">
        <v>5626</v>
      </c>
      <c r="G585" s="44">
        <v>1</v>
      </c>
      <c r="H585" s="43" t="s">
        <v>5626</v>
      </c>
      <c r="I585" s="44">
        <v>11</v>
      </c>
      <c r="J585" s="44" t="s">
        <v>5627</v>
      </c>
      <c r="K585" s="41"/>
      <c r="L585" s="41"/>
      <c r="M585" s="41"/>
      <c r="N585" s="45" t="s">
        <v>5629</v>
      </c>
      <c r="O585" s="41">
        <v>2799333</v>
      </c>
      <c r="P585" s="46"/>
      <c r="Q585" s="41"/>
      <c r="R585" s="46" t="s">
        <v>1838</v>
      </c>
    </row>
    <row r="586" spans="1:18" s="175" customFormat="1" ht="18" customHeight="1" x14ac:dyDescent="0.15">
      <c r="A586" s="177">
        <v>16</v>
      </c>
      <c r="B586" s="43" t="s">
        <v>5467</v>
      </c>
      <c r="C586" s="44">
        <v>2</v>
      </c>
      <c r="D586" s="43" t="s">
        <v>5511</v>
      </c>
      <c r="E586" s="44">
        <v>9</v>
      </c>
      <c r="F586" s="43" t="s">
        <v>5626</v>
      </c>
      <c r="G586" s="44">
        <v>1</v>
      </c>
      <c r="H586" s="43" t="s">
        <v>5626</v>
      </c>
      <c r="I586" s="44">
        <v>11</v>
      </c>
      <c r="J586" s="44" t="s">
        <v>5627</v>
      </c>
      <c r="K586" s="41"/>
      <c r="L586" s="41"/>
      <c r="M586" s="41"/>
      <c r="N586" s="45" t="s">
        <v>5444</v>
      </c>
      <c r="O586" s="41"/>
      <c r="P586" s="46"/>
      <c r="Q586" s="41"/>
      <c r="R586" s="46" t="s">
        <v>1838</v>
      </c>
    </row>
    <row r="587" spans="1:18" s="175" customFormat="1" ht="18" customHeight="1" x14ac:dyDescent="0.15">
      <c r="A587" s="177">
        <v>16</v>
      </c>
      <c r="B587" s="43" t="s">
        <v>5467</v>
      </c>
      <c r="C587" s="44">
        <v>2</v>
      </c>
      <c r="D587" s="43" t="s">
        <v>5511</v>
      </c>
      <c r="E587" s="44">
        <v>9</v>
      </c>
      <c r="F587" s="43" t="s">
        <v>5626</v>
      </c>
      <c r="G587" s="44">
        <v>1</v>
      </c>
      <c r="H587" s="43" t="s">
        <v>5626</v>
      </c>
      <c r="I587" s="44">
        <v>11</v>
      </c>
      <c r="J587" s="44" t="s">
        <v>5627</v>
      </c>
      <c r="K587" s="41"/>
      <c r="L587" s="41"/>
      <c r="M587" s="41"/>
      <c r="N587" s="45" t="s">
        <v>5630</v>
      </c>
      <c r="O587" s="41">
        <v>674833</v>
      </c>
      <c r="P587" s="46" t="s">
        <v>849</v>
      </c>
      <c r="Q587" s="41">
        <v>675</v>
      </c>
      <c r="R587" s="46" t="s">
        <v>1838</v>
      </c>
    </row>
    <row r="588" spans="1:18" s="175" customFormat="1" ht="18" customHeight="1" x14ac:dyDescent="0.15">
      <c r="A588" s="177">
        <v>16</v>
      </c>
      <c r="B588" s="43" t="s">
        <v>5467</v>
      </c>
      <c r="C588" s="44">
        <v>2</v>
      </c>
      <c r="D588" s="43" t="s">
        <v>5511</v>
      </c>
      <c r="E588" s="44">
        <v>9</v>
      </c>
      <c r="F588" s="43" t="s">
        <v>5626</v>
      </c>
      <c r="G588" s="44">
        <v>1</v>
      </c>
      <c r="H588" s="43" t="s">
        <v>5626</v>
      </c>
      <c r="I588" s="45">
        <v>14</v>
      </c>
      <c r="J588" s="45" t="s">
        <v>5631</v>
      </c>
      <c r="K588" s="41">
        <v>0</v>
      </c>
      <c r="L588" s="41">
        <v>109</v>
      </c>
      <c r="M588" s="41">
        <f t="shared" ref="M588:M589" si="164">K588-L588</f>
        <v>-109</v>
      </c>
      <c r="N588" s="45"/>
      <c r="O588" s="41"/>
      <c r="P588" s="46"/>
      <c r="Q588" s="41"/>
      <c r="R588" s="46" t="s">
        <v>1540</v>
      </c>
    </row>
    <row r="589" spans="1:18" s="175" customFormat="1" ht="18" customHeight="1" x14ac:dyDescent="0.15">
      <c r="A589" s="177">
        <v>16</v>
      </c>
      <c r="B589" s="43" t="s">
        <v>5467</v>
      </c>
      <c r="C589" s="44">
        <v>2</v>
      </c>
      <c r="D589" s="43" t="s">
        <v>5511</v>
      </c>
      <c r="E589" s="44">
        <v>9</v>
      </c>
      <c r="F589" s="43" t="s">
        <v>5626</v>
      </c>
      <c r="G589" s="44">
        <v>1</v>
      </c>
      <c r="H589" s="43" t="s">
        <v>5626</v>
      </c>
      <c r="I589" s="45">
        <v>15</v>
      </c>
      <c r="J589" s="45" t="s">
        <v>5632</v>
      </c>
      <c r="K589" s="41">
        <v>5991</v>
      </c>
      <c r="L589" s="41">
        <v>6069</v>
      </c>
      <c r="M589" s="41">
        <f t="shared" si="164"/>
        <v>-78</v>
      </c>
      <c r="N589" s="45" t="s">
        <v>5633</v>
      </c>
      <c r="O589" s="41">
        <v>5991000</v>
      </c>
      <c r="P589" s="46" t="s">
        <v>1549</v>
      </c>
      <c r="Q589" s="41">
        <v>5991</v>
      </c>
      <c r="R589" s="46" t="s">
        <v>1540</v>
      </c>
    </row>
    <row r="590" spans="1:18" s="175" customFormat="1" ht="18" customHeight="1" x14ac:dyDescent="0.15">
      <c r="A590" s="177">
        <v>16</v>
      </c>
      <c r="B590" s="43" t="s">
        <v>5467</v>
      </c>
      <c r="C590" s="44">
        <v>2</v>
      </c>
      <c r="D590" s="43" t="s">
        <v>5511</v>
      </c>
      <c r="E590" s="44">
        <v>9</v>
      </c>
      <c r="F590" s="43" t="s">
        <v>5626</v>
      </c>
      <c r="G590" s="44">
        <v>1</v>
      </c>
      <c r="H590" s="43" t="s">
        <v>5626</v>
      </c>
      <c r="I590" s="44">
        <v>15</v>
      </c>
      <c r="J590" s="44" t="s">
        <v>5632</v>
      </c>
      <c r="K590" s="41"/>
      <c r="L590" s="41"/>
      <c r="M590" s="41"/>
      <c r="N590" s="45" t="s">
        <v>5634</v>
      </c>
      <c r="O590" s="41"/>
      <c r="P590" s="46"/>
      <c r="Q590" s="41"/>
      <c r="R590" s="46" t="s">
        <v>1540</v>
      </c>
    </row>
    <row r="591" spans="1:18" s="175" customFormat="1" ht="18" customHeight="1" x14ac:dyDescent="0.15">
      <c r="A591" s="177">
        <v>16</v>
      </c>
      <c r="B591" s="43" t="s">
        <v>5467</v>
      </c>
      <c r="C591" s="44">
        <v>2</v>
      </c>
      <c r="D591" s="43" t="s">
        <v>5511</v>
      </c>
      <c r="E591" s="44">
        <v>9</v>
      </c>
      <c r="F591" s="43" t="s">
        <v>5626</v>
      </c>
      <c r="G591" s="44">
        <v>1</v>
      </c>
      <c r="H591" s="43" t="s">
        <v>5626</v>
      </c>
      <c r="I591" s="44">
        <v>15</v>
      </c>
      <c r="J591" s="44" t="s">
        <v>5632</v>
      </c>
      <c r="K591" s="41"/>
      <c r="L591" s="41"/>
      <c r="M591" s="41"/>
      <c r="N591" s="45" t="s">
        <v>5635</v>
      </c>
      <c r="O591" s="41"/>
      <c r="P591" s="46"/>
      <c r="Q591" s="41"/>
      <c r="R591" s="46" t="s">
        <v>1540</v>
      </c>
    </row>
    <row r="592" spans="1:18" s="175" customFormat="1" ht="18" customHeight="1" x14ac:dyDescent="0.15">
      <c r="A592" s="177">
        <v>16</v>
      </c>
      <c r="B592" s="43" t="s">
        <v>5467</v>
      </c>
      <c r="C592" s="44">
        <v>2</v>
      </c>
      <c r="D592" s="43" t="s">
        <v>5511</v>
      </c>
      <c r="E592" s="44">
        <v>9</v>
      </c>
      <c r="F592" s="43" t="s">
        <v>5626</v>
      </c>
      <c r="G592" s="44">
        <v>1</v>
      </c>
      <c r="H592" s="43" t="s">
        <v>5626</v>
      </c>
      <c r="I592" s="45">
        <v>17</v>
      </c>
      <c r="J592" s="45" t="s">
        <v>5636</v>
      </c>
      <c r="K592" s="41">
        <v>0</v>
      </c>
      <c r="L592" s="41">
        <v>1350</v>
      </c>
      <c r="M592" s="41">
        <f t="shared" ref="M592:M594" si="165">K592-L592</f>
        <v>-1350</v>
      </c>
      <c r="N592" s="45"/>
      <c r="O592" s="41"/>
      <c r="P592" s="46"/>
      <c r="Q592" s="41"/>
      <c r="R592" s="46" t="s">
        <v>1540</v>
      </c>
    </row>
    <row r="593" spans="1:18" s="175" customFormat="1" ht="18" customHeight="1" x14ac:dyDescent="0.15">
      <c r="A593" s="177">
        <v>16</v>
      </c>
      <c r="B593" s="43" t="s">
        <v>5467</v>
      </c>
      <c r="C593" s="44">
        <v>2</v>
      </c>
      <c r="D593" s="43" t="s">
        <v>5511</v>
      </c>
      <c r="E593" s="44">
        <v>9</v>
      </c>
      <c r="F593" s="43" t="s">
        <v>5626</v>
      </c>
      <c r="G593" s="44">
        <v>1</v>
      </c>
      <c r="H593" s="43" t="s">
        <v>5626</v>
      </c>
      <c r="I593" s="45">
        <v>17</v>
      </c>
      <c r="J593" s="45" t="s">
        <v>5636</v>
      </c>
      <c r="K593" s="41">
        <v>0</v>
      </c>
      <c r="L593" s="41">
        <v>1640</v>
      </c>
      <c r="M593" s="41">
        <f t="shared" si="165"/>
        <v>-1640</v>
      </c>
      <c r="N593" s="45"/>
      <c r="O593" s="41"/>
      <c r="P593" s="46"/>
      <c r="Q593" s="41"/>
      <c r="R593" s="46" t="s">
        <v>1540</v>
      </c>
    </row>
    <row r="594" spans="1:18" s="175" customFormat="1" ht="18" customHeight="1" x14ac:dyDescent="0.15">
      <c r="A594" s="177">
        <v>16</v>
      </c>
      <c r="B594" s="43" t="s">
        <v>5467</v>
      </c>
      <c r="C594" s="44">
        <v>2</v>
      </c>
      <c r="D594" s="43" t="s">
        <v>5511</v>
      </c>
      <c r="E594" s="44">
        <v>9</v>
      </c>
      <c r="F594" s="43" t="s">
        <v>5626</v>
      </c>
      <c r="G594" s="44">
        <v>1</v>
      </c>
      <c r="H594" s="43" t="s">
        <v>5626</v>
      </c>
      <c r="I594" s="45">
        <v>19</v>
      </c>
      <c r="J594" s="45" t="s">
        <v>5450</v>
      </c>
      <c r="K594" s="41">
        <v>77</v>
      </c>
      <c r="L594" s="41">
        <v>77</v>
      </c>
      <c r="M594" s="41">
        <f t="shared" si="165"/>
        <v>0</v>
      </c>
      <c r="N594" s="45" t="s">
        <v>5450</v>
      </c>
      <c r="O594" s="41"/>
      <c r="P594" s="46"/>
      <c r="Q594" s="41"/>
      <c r="R594" s="46" t="s">
        <v>1838</v>
      </c>
    </row>
    <row r="595" spans="1:18" s="175" customFormat="1" ht="18" customHeight="1" x14ac:dyDescent="0.15">
      <c r="A595" s="177">
        <v>16</v>
      </c>
      <c r="B595" s="43" t="s">
        <v>5467</v>
      </c>
      <c r="C595" s="44">
        <v>2</v>
      </c>
      <c r="D595" s="43" t="s">
        <v>5511</v>
      </c>
      <c r="E595" s="44">
        <v>9</v>
      </c>
      <c r="F595" s="43" t="s">
        <v>5626</v>
      </c>
      <c r="G595" s="44">
        <v>1</v>
      </c>
      <c r="H595" s="43" t="s">
        <v>5626</v>
      </c>
      <c r="I595" s="44">
        <v>19</v>
      </c>
      <c r="J595" s="44" t="s">
        <v>5450</v>
      </c>
      <c r="K595" s="41"/>
      <c r="L595" s="41"/>
      <c r="M595" s="41"/>
      <c r="N595" s="45" t="s">
        <v>5637</v>
      </c>
      <c r="O595" s="41">
        <v>77100</v>
      </c>
      <c r="P595" s="46" t="s">
        <v>1837</v>
      </c>
      <c r="Q595" s="41">
        <v>77</v>
      </c>
      <c r="R595" s="46" t="s">
        <v>1838</v>
      </c>
    </row>
    <row r="596" spans="1:18" s="175" customFormat="1" ht="18" customHeight="1" x14ac:dyDescent="0.15">
      <c r="A596" s="177">
        <v>16</v>
      </c>
      <c r="B596" s="43" t="s">
        <v>5467</v>
      </c>
      <c r="C596" s="44">
        <v>2</v>
      </c>
      <c r="D596" s="43" t="s">
        <v>5511</v>
      </c>
      <c r="E596" s="44">
        <v>9</v>
      </c>
      <c r="F596" s="43" t="s">
        <v>5626</v>
      </c>
      <c r="G596" s="44">
        <v>1</v>
      </c>
      <c r="H596" s="43" t="s">
        <v>5626</v>
      </c>
      <c r="I596" s="45">
        <v>20</v>
      </c>
      <c r="J596" s="45" t="s">
        <v>5638</v>
      </c>
      <c r="K596" s="41">
        <v>2322</v>
      </c>
      <c r="L596" s="41">
        <v>0</v>
      </c>
      <c r="M596" s="41">
        <f t="shared" ref="M596:M597" si="166">K596-L596</f>
        <v>2322</v>
      </c>
      <c r="N596" s="45" t="s">
        <v>5639</v>
      </c>
      <c r="O596" s="41">
        <v>2322000</v>
      </c>
      <c r="P596" s="46" t="s">
        <v>1705</v>
      </c>
      <c r="Q596" s="41">
        <v>915</v>
      </c>
      <c r="R596" s="46" t="s">
        <v>1540</v>
      </c>
    </row>
    <row r="597" spans="1:18" s="175" customFormat="1" ht="18" customHeight="1" x14ac:dyDescent="0.15">
      <c r="A597" s="177">
        <v>16</v>
      </c>
      <c r="B597" s="43" t="s">
        <v>5467</v>
      </c>
      <c r="C597" s="44">
        <v>2</v>
      </c>
      <c r="D597" s="43" t="s">
        <v>5511</v>
      </c>
      <c r="E597" s="44">
        <v>9</v>
      </c>
      <c r="F597" s="43" t="s">
        <v>5626</v>
      </c>
      <c r="G597" s="44">
        <v>1</v>
      </c>
      <c r="H597" s="43" t="s">
        <v>5626</v>
      </c>
      <c r="I597" s="45">
        <v>21</v>
      </c>
      <c r="J597" s="45" t="s">
        <v>5640</v>
      </c>
      <c r="K597" s="41">
        <v>225</v>
      </c>
      <c r="L597" s="41">
        <v>0</v>
      </c>
      <c r="M597" s="41">
        <f t="shared" si="166"/>
        <v>225</v>
      </c>
      <c r="N597" s="45" t="s">
        <v>5641</v>
      </c>
      <c r="O597" s="41"/>
      <c r="P597" s="46" t="s">
        <v>1705</v>
      </c>
      <c r="Q597" s="41">
        <v>1407</v>
      </c>
      <c r="R597" s="46" t="s">
        <v>1838</v>
      </c>
    </row>
    <row r="598" spans="1:18" s="175" customFormat="1" ht="18" customHeight="1" x14ac:dyDescent="0.15">
      <c r="A598" s="177">
        <v>16</v>
      </c>
      <c r="B598" s="43" t="s">
        <v>5467</v>
      </c>
      <c r="C598" s="44">
        <v>2</v>
      </c>
      <c r="D598" s="43" t="s">
        <v>5511</v>
      </c>
      <c r="E598" s="44">
        <v>9</v>
      </c>
      <c r="F598" s="43" t="s">
        <v>5626</v>
      </c>
      <c r="G598" s="44">
        <v>1</v>
      </c>
      <c r="H598" s="43" t="s">
        <v>5626</v>
      </c>
      <c r="I598" s="44">
        <v>21</v>
      </c>
      <c r="J598" s="44" t="s">
        <v>5640</v>
      </c>
      <c r="K598" s="41"/>
      <c r="L598" s="41"/>
      <c r="M598" s="41"/>
      <c r="N598" s="45" t="s">
        <v>5642</v>
      </c>
      <c r="O598" s="41">
        <v>225000</v>
      </c>
      <c r="P598" s="46" t="s">
        <v>1837</v>
      </c>
      <c r="Q598" s="41">
        <v>225</v>
      </c>
      <c r="R598" s="46" t="s">
        <v>1838</v>
      </c>
    </row>
    <row r="599" spans="1:18" s="175" customFormat="1" ht="18" customHeight="1" x14ac:dyDescent="0.15">
      <c r="A599" s="24">
        <v>16</v>
      </c>
      <c r="B599" s="25" t="s">
        <v>5467</v>
      </c>
      <c r="C599" s="27">
        <v>3</v>
      </c>
      <c r="D599" s="26" t="s">
        <v>5643</v>
      </c>
      <c r="E599" s="27"/>
      <c r="F599" s="26"/>
      <c r="G599" s="27"/>
      <c r="H599" s="26"/>
      <c r="I599" s="27"/>
      <c r="J599" s="27"/>
      <c r="K599" s="23">
        <f>IF(C599="",SUMIFS($K600:$K$868,$A600:$A$868,A599,$E600:$E$868,""),IF(E599="",SUMIFS($K600:$K$868,$A600:$A$868,A599,$C600:$C$868,C599,$G600:$G$868,""),IF(G599="",SUMIFS($K600:$K$868,$A600:$A$868,A599,$C600:$C$868,C599,$E600:$E$868,E599),0)))</f>
        <v>39693</v>
      </c>
      <c r="L599" s="23">
        <f>IF(C599="",SUMIFS($L600:$L$868,$A600:$A$868,A599,$E600:$E$868,""),IF(E599="",SUMIFS($L600:$L$868,$A600:$A$868,A599,$C600:$C$868,C599,$G600:$G$868,""),IF(G599="",SUMIFS($L600:$L$868,$A600:$A$868,A599,$C600:$C$868,C599,$E600:$E$868,E599),0)))</f>
        <v>34413</v>
      </c>
      <c r="M599" s="23">
        <f t="shared" ref="M599:M600" si="167">K599-L599</f>
        <v>5280</v>
      </c>
      <c r="N599" s="28"/>
      <c r="O599" s="29"/>
      <c r="P599" s="30"/>
      <c r="Q599" s="23">
        <f>IF(C599="",SUMIFS($Q$3:$Q$868,$A$3:$A$868,A599,$C$3:$C$868,"&gt;0",$E$3:$E$868,""),IF(E599="",SUMIFS($Q$3:$Q$868,$A$3:$A$868,A599,$C$3:$C$868,C599,$E$3:$E$868,"&gt;0",$G$3:$G$868,""),IF(G599="",SUMIFS($Q$3:$Q$868,$A$3:$A$868,A599,$C$3:$C$868,C599,$E$3:$E$868,E599,$G$3:$G$868,"&gt;0"))))</f>
        <v>39693</v>
      </c>
      <c r="R599" s="23"/>
    </row>
    <row r="600" spans="1:18" s="175" customFormat="1" ht="18" customHeight="1" x14ac:dyDescent="0.15">
      <c r="A600" s="24">
        <v>16</v>
      </c>
      <c r="B600" s="25" t="s">
        <v>5467</v>
      </c>
      <c r="C600" s="176">
        <v>3</v>
      </c>
      <c r="D600" s="25" t="s">
        <v>5643</v>
      </c>
      <c r="E600" s="35">
        <v>1</v>
      </c>
      <c r="F600" s="36" t="s">
        <v>5644</v>
      </c>
      <c r="G600" s="35"/>
      <c r="H600" s="36"/>
      <c r="I600" s="35"/>
      <c r="J600" s="35"/>
      <c r="K600" s="32">
        <f>IF(C600="",SUMIFS($K601:$K$868,$A601:$A$868,A600,$E601:$E$868,""),IF(E600="",SUMIFS($K601:$K$868,$A601:$A$868,A600,$C601:$C$868,C600,$G601:$G$868,""),IF(G600="",SUMIFS($K601:$K$868,$A601:$A$868,A600,$C601:$C$868,C600,$E601:$E$868,E600),0)))</f>
        <v>28072</v>
      </c>
      <c r="L600" s="32">
        <f>IF(C600="",SUMIFS($L601:$L$868,$A601:$A$868,A600,$E601:$E$868,""),IF(E600="",SUMIFS($L601:$L$868,$A601:$A$868,A600,$C601:$C$868,C600,$G601:$G$868,""),IF(G600="",SUMIFS($L601:$L$868,$A601:$A$868,A600,$C601:$C$868,C600,$E601:$E$868,E600),0)))</f>
        <v>32822</v>
      </c>
      <c r="M600" s="32">
        <f t="shared" si="167"/>
        <v>-4750</v>
      </c>
      <c r="N600" s="37"/>
      <c r="O600" s="38"/>
      <c r="P600" s="39"/>
      <c r="Q600" s="32">
        <f>IF(C600="",SUMIFS($Q$3:$Q$868,$A$3:$A$868,A600,$C$3:$C$868,"&gt;0",$E$3:$E$868,""),IF(E600="",SUMIFS($Q$3:$Q$868,$A$3:$A$868,A600,$C$3:$C$868,C600,$E$3:$E$868,"&gt;0",$G$3:$G$868,""),IF(G600="",SUMIFS($Q$3:$Q$868,$A$3:$A$868,A600,$C$3:$C$868,C600,$E$3:$E$868,E600,$G$3:$G$868,"&gt;0"))))</f>
        <v>28072</v>
      </c>
      <c r="R600" s="32" t="s">
        <v>90</v>
      </c>
    </row>
    <row r="601" spans="1:18" s="175" customFormat="1" ht="18" customHeight="1" x14ac:dyDescent="0.15">
      <c r="A601" s="177">
        <v>16</v>
      </c>
      <c r="B601" s="43" t="s">
        <v>5467</v>
      </c>
      <c r="C601" s="44">
        <v>3</v>
      </c>
      <c r="D601" s="43" t="s">
        <v>5643</v>
      </c>
      <c r="E601" s="44">
        <v>1</v>
      </c>
      <c r="F601" s="43" t="s">
        <v>5644</v>
      </c>
      <c r="G601" s="45">
        <v>1</v>
      </c>
      <c r="H601" s="49" t="s">
        <v>5645</v>
      </c>
      <c r="I601" s="45"/>
      <c r="J601" s="45"/>
      <c r="K601" s="41"/>
      <c r="L601" s="41"/>
      <c r="M601" s="41"/>
      <c r="N601" s="45"/>
      <c r="O601" s="41"/>
      <c r="P601" s="46"/>
      <c r="Q601" s="41"/>
      <c r="R601" s="178" t="s">
        <v>90</v>
      </c>
    </row>
    <row r="602" spans="1:18" s="175" customFormat="1" ht="18" customHeight="1" x14ac:dyDescent="0.15">
      <c r="A602" s="177">
        <v>16</v>
      </c>
      <c r="B602" s="43" t="s">
        <v>5467</v>
      </c>
      <c r="C602" s="44">
        <v>3</v>
      </c>
      <c r="D602" s="43" t="s">
        <v>5643</v>
      </c>
      <c r="E602" s="44">
        <v>1</v>
      </c>
      <c r="F602" s="43" t="s">
        <v>5644</v>
      </c>
      <c r="G602" s="44">
        <v>1</v>
      </c>
      <c r="H602" s="43" t="s">
        <v>5645</v>
      </c>
      <c r="I602" s="45">
        <v>1</v>
      </c>
      <c r="J602" s="45" t="s">
        <v>4528</v>
      </c>
      <c r="K602" s="41">
        <v>165</v>
      </c>
      <c r="L602" s="41">
        <v>165</v>
      </c>
      <c r="M602" s="41">
        <f t="shared" ref="M602:M605" si="168">K602-L602</f>
        <v>0</v>
      </c>
      <c r="N602" s="45" t="s">
        <v>5646</v>
      </c>
      <c r="O602" s="41">
        <v>165000</v>
      </c>
      <c r="P602" s="46" t="s">
        <v>88</v>
      </c>
      <c r="Q602" s="41">
        <v>165</v>
      </c>
      <c r="R602" s="46" t="s">
        <v>90</v>
      </c>
    </row>
    <row r="603" spans="1:18" s="175" customFormat="1" ht="18" customHeight="1" x14ac:dyDescent="0.15">
      <c r="A603" s="177">
        <v>16</v>
      </c>
      <c r="B603" s="43" t="s">
        <v>5467</v>
      </c>
      <c r="C603" s="44">
        <v>3</v>
      </c>
      <c r="D603" s="43" t="s">
        <v>5643</v>
      </c>
      <c r="E603" s="44">
        <v>1</v>
      </c>
      <c r="F603" s="43" t="s">
        <v>5644</v>
      </c>
      <c r="G603" s="44">
        <v>1</v>
      </c>
      <c r="H603" s="43" t="s">
        <v>5645</v>
      </c>
      <c r="I603" s="45">
        <v>2</v>
      </c>
      <c r="J603" s="45" t="s">
        <v>4529</v>
      </c>
      <c r="K603" s="41">
        <v>1145</v>
      </c>
      <c r="L603" s="41">
        <v>1234</v>
      </c>
      <c r="M603" s="41">
        <f t="shared" si="168"/>
        <v>-89</v>
      </c>
      <c r="N603" s="45" t="s">
        <v>5647</v>
      </c>
      <c r="O603" s="41">
        <v>1145102</v>
      </c>
      <c r="P603" s="46" t="s">
        <v>88</v>
      </c>
      <c r="Q603" s="41">
        <v>1145</v>
      </c>
      <c r="R603" s="46" t="s">
        <v>90</v>
      </c>
    </row>
    <row r="604" spans="1:18" s="175" customFormat="1" ht="18" customHeight="1" x14ac:dyDescent="0.15">
      <c r="A604" s="177">
        <v>16</v>
      </c>
      <c r="B604" s="43" t="s">
        <v>5467</v>
      </c>
      <c r="C604" s="44">
        <v>3</v>
      </c>
      <c r="D604" s="43" t="s">
        <v>5643</v>
      </c>
      <c r="E604" s="44">
        <v>1</v>
      </c>
      <c r="F604" s="43" t="s">
        <v>5644</v>
      </c>
      <c r="G604" s="44">
        <v>1</v>
      </c>
      <c r="H604" s="43" t="s">
        <v>5645</v>
      </c>
      <c r="I604" s="45">
        <v>3</v>
      </c>
      <c r="J604" s="45" t="s">
        <v>4530</v>
      </c>
      <c r="K604" s="41">
        <v>31</v>
      </c>
      <c r="L604" s="41">
        <v>31</v>
      </c>
      <c r="M604" s="41">
        <f t="shared" si="168"/>
        <v>0</v>
      </c>
      <c r="N604" s="45" t="s">
        <v>5647</v>
      </c>
      <c r="O604" s="41">
        <v>31080</v>
      </c>
      <c r="P604" s="46" t="s">
        <v>88</v>
      </c>
      <c r="Q604" s="41">
        <v>31</v>
      </c>
      <c r="R604" s="46" t="s">
        <v>90</v>
      </c>
    </row>
    <row r="605" spans="1:18" s="175" customFormat="1" ht="18" customHeight="1" x14ac:dyDescent="0.15">
      <c r="A605" s="177">
        <v>16</v>
      </c>
      <c r="B605" s="43" t="s">
        <v>5467</v>
      </c>
      <c r="C605" s="44">
        <v>3</v>
      </c>
      <c r="D605" s="43" t="s">
        <v>5643</v>
      </c>
      <c r="E605" s="44">
        <v>1</v>
      </c>
      <c r="F605" s="43" t="s">
        <v>5644</v>
      </c>
      <c r="G605" s="44">
        <v>1</v>
      </c>
      <c r="H605" s="43" t="s">
        <v>5645</v>
      </c>
      <c r="I605" s="45">
        <v>3</v>
      </c>
      <c r="J605" s="45" t="s">
        <v>4530</v>
      </c>
      <c r="K605" s="41">
        <v>8</v>
      </c>
      <c r="L605" s="41">
        <v>2</v>
      </c>
      <c r="M605" s="41">
        <f t="shared" si="168"/>
        <v>6</v>
      </c>
      <c r="N605" s="45" t="s">
        <v>5648</v>
      </c>
      <c r="O605" s="41"/>
      <c r="P605" s="46"/>
      <c r="Q605" s="41"/>
      <c r="R605" s="46" t="s">
        <v>1948</v>
      </c>
    </row>
    <row r="606" spans="1:18" s="175" customFormat="1" ht="18" customHeight="1" x14ac:dyDescent="0.15">
      <c r="A606" s="177">
        <v>16</v>
      </c>
      <c r="B606" s="43" t="s">
        <v>5467</v>
      </c>
      <c r="C606" s="44">
        <v>3</v>
      </c>
      <c r="D606" s="43" t="s">
        <v>5643</v>
      </c>
      <c r="E606" s="44">
        <v>1</v>
      </c>
      <c r="F606" s="43" t="s">
        <v>5644</v>
      </c>
      <c r="G606" s="44">
        <v>1</v>
      </c>
      <c r="H606" s="43" t="s">
        <v>5645</v>
      </c>
      <c r="I606" s="44">
        <v>3</v>
      </c>
      <c r="J606" s="44" t="s">
        <v>4530</v>
      </c>
      <c r="K606" s="41"/>
      <c r="L606" s="41"/>
      <c r="M606" s="41"/>
      <c r="N606" s="45" t="s">
        <v>5649</v>
      </c>
      <c r="O606" s="41">
        <v>8265</v>
      </c>
      <c r="P606" s="46" t="s">
        <v>1995</v>
      </c>
      <c r="Q606" s="41">
        <v>8</v>
      </c>
      <c r="R606" s="46" t="s">
        <v>1948</v>
      </c>
    </row>
    <row r="607" spans="1:18" s="175" customFormat="1" ht="18" customHeight="1" x14ac:dyDescent="0.15">
      <c r="A607" s="177">
        <v>16</v>
      </c>
      <c r="B607" s="43" t="s">
        <v>5467</v>
      </c>
      <c r="C607" s="44">
        <v>3</v>
      </c>
      <c r="D607" s="43" t="s">
        <v>5643</v>
      </c>
      <c r="E607" s="44">
        <v>1</v>
      </c>
      <c r="F607" s="43" t="s">
        <v>5644</v>
      </c>
      <c r="G607" s="44">
        <v>1</v>
      </c>
      <c r="H607" s="43" t="s">
        <v>5645</v>
      </c>
      <c r="I607" s="45">
        <v>4</v>
      </c>
      <c r="J607" s="45" t="s">
        <v>5650</v>
      </c>
      <c r="K607" s="41">
        <v>0</v>
      </c>
      <c r="L607" s="41">
        <v>484</v>
      </c>
      <c r="M607" s="41">
        <f t="shared" ref="M607" si="169">K607-L607</f>
        <v>-484</v>
      </c>
      <c r="N607" s="45"/>
      <c r="O607" s="41"/>
      <c r="P607" s="46"/>
      <c r="Q607" s="41"/>
      <c r="R607" s="46" t="s">
        <v>380</v>
      </c>
    </row>
    <row r="608" spans="1:18" s="175" customFormat="1" ht="18" customHeight="1" x14ac:dyDescent="0.15">
      <c r="A608" s="177">
        <v>16</v>
      </c>
      <c r="B608" s="43" t="s">
        <v>5467</v>
      </c>
      <c r="C608" s="44">
        <v>3</v>
      </c>
      <c r="D608" s="43" t="s">
        <v>5643</v>
      </c>
      <c r="E608" s="44">
        <v>1</v>
      </c>
      <c r="F608" s="43" t="s">
        <v>5644</v>
      </c>
      <c r="G608" s="45">
        <v>2</v>
      </c>
      <c r="H608" s="49" t="s">
        <v>5651</v>
      </c>
      <c r="I608" s="45"/>
      <c r="J608" s="45"/>
      <c r="K608" s="41"/>
      <c r="L608" s="41"/>
      <c r="M608" s="41"/>
      <c r="N608" s="45"/>
      <c r="O608" s="41"/>
      <c r="P608" s="46"/>
      <c r="Q608" s="41"/>
      <c r="R608" s="178" t="s">
        <v>438</v>
      </c>
    </row>
    <row r="609" spans="1:18" s="175" customFormat="1" ht="18" customHeight="1" x14ac:dyDescent="0.15">
      <c r="A609" s="177">
        <v>16</v>
      </c>
      <c r="B609" s="43" t="s">
        <v>5467</v>
      </c>
      <c r="C609" s="44">
        <v>3</v>
      </c>
      <c r="D609" s="43" t="s">
        <v>5643</v>
      </c>
      <c r="E609" s="44">
        <v>1</v>
      </c>
      <c r="F609" s="43" t="s">
        <v>5644</v>
      </c>
      <c r="G609" s="44">
        <v>2</v>
      </c>
      <c r="H609" s="43" t="s">
        <v>5651</v>
      </c>
      <c r="I609" s="45">
        <v>1</v>
      </c>
      <c r="J609" s="45" t="s">
        <v>5652</v>
      </c>
      <c r="K609" s="41">
        <v>12000</v>
      </c>
      <c r="L609" s="41">
        <v>12000</v>
      </c>
      <c r="M609" s="41">
        <f t="shared" ref="M609" si="170">K609-L609</f>
        <v>0</v>
      </c>
      <c r="N609" s="45" t="s">
        <v>5653</v>
      </c>
      <c r="O609" s="41">
        <v>12000000</v>
      </c>
      <c r="P609" s="46" t="s">
        <v>437</v>
      </c>
      <c r="Q609" s="41">
        <v>12000</v>
      </c>
      <c r="R609" s="46" t="s">
        <v>438</v>
      </c>
    </row>
    <row r="610" spans="1:18" s="175" customFormat="1" ht="18" customHeight="1" x14ac:dyDescent="0.15">
      <c r="A610" s="177">
        <v>16</v>
      </c>
      <c r="B610" s="43" t="s">
        <v>5467</v>
      </c>
      <c r="C610" s="44">
        <v>3</v>
      </c>
      <c r="D610" s="43" t="s">
        <v>5643</v>
      </c>
      <c r="E610" s="44">
        <v>1</v>
      </c>
      <c r="F610" s="43" t="s">
        <v>5644</v>
      </c>
      <c r="G610" s="45">
        <v>3</v>
      </c>
      <c r="H610" s="49" t="s">
        <v>5654</v>
      </c>
      <c r="I610" s="45"/>
      <c r="J610" s="45"/>
      <c r="K610" s="41"/>
      <c r="L610" s="41"/>
      <c r="M610" s="41"/>
      <c r="N610" s="45"/>
      <c r="O610" s="41"/>
      <c r="P610" s="46"/>
      <c r="Q610" s="41"/>
      <c r="R610" s="178" t="s">
        <v>380</v>
      </c>
    </row>
    <row r="611" spans="1:18" s="175" customFormat="1" ht="18" customHeight="1" x14ac:dyDescent="0.15">
      <c r="A611" s="177">
        <v>16</v>
      </c>
      <c r="B611" s="43" t="s">
        <v>5467</v>
      </c>
      <c r="C611" s="44">
        <v>3</v>
      </c>
      <c r="D611" s="43" t="s">
        <v>5643</v>
      </c>
      <c r="E611" s="44">
        <v>1</v>
      </c>
      <c r="F611" s="43" t="s">
        <v>5644</v>
      </c>
      <c r="G611" s="44">
        <v>3</v>
      </c>
      <c r="H611" s="43" t="s">
        <v>5654</v>
      </c>
      <c r="I611" s="45">
        <v>2</v>
      </c>
      <c r="J611" s="45" t="s">
        <v>5655</v>
      </c>
      <c r="K611" s="41">
        <v>14</v>
      </c>
      <c r="L611" s="41">
        <v>13</v>
      </c>
      <c r="M611" s="41">
        <f t="shared" ref="M611" si="171">K611-L611</f>
        <v>1</v>
      </c>
      <c r="N611" s="45" t="s">
        <v>5656</v>
      </c>
      <c r="O611" s="41">
        <v>14000</v>
      </c>
      <c r="P611" s="46" t="s">
        <v>538</v>
      </c>
      <c r="Q611" s="41">
        <v>14</v>
      </c>
      <c r="R611" s="46" t="s">
        <v>380</v>
      </c>
    </row>
    <row r="612" spans="1:18" s="175" customFormat="1" ht="18" customHeight="1" x14ac:dyDescent="0.15">
      <c r="A612" s="177">
        <v>16</v>
      </c>
      <c r="B612" s="43" t="s">
        <v>5467</v>
      </c>
      <c r="C612" s="44">
        <v>3</v>
      </c>
      <c r="D612" s="43" t="s">
        <v>5643</v>
      </c>
      <c r="E612" s="44">
        <v>1</v>
      </c>
      <c r="F612" s="43" t="s">
        <v>5644</v>
      </c>
      <c r="G612" s="45">
        <v>4</v>
      </c>
      <c r="H612" s="49" t="s">
        <v>5657</v>
      </c>
      <c r="I612" s="45"/>
      <c r="J612" s="45"/>
      <c r="K612" s="41"/>
      <c r="L612" s="41"/>
      <c r="M612" s="41"/>
      <c r="N612" s="45"/>
      <c r="O612" s="41"/>
      <c r="P612" s="46"/>
      <c r="Q612" s="41"/>
      <c r="R612" s="178" t="s">
        <v>254</v>
      </c>
    </row>
    <row r="613" spans="1:18" s="175" customFormat="1" ht="18" customHeight="1" x14ac:dyDescent="0.15">
      <c r="A613" s="177">
        <v>16</v>
      </c>
      <c r="B613" s="43" t="s">
        <v>5467</v>
      </c>
      <c r="C613" s="44">
        <v>3</v>
      </c>
      <c r="D613" s="43" t="s">
        <v>5643</v>
      </c>
      <c r="E613" s="44">
        <v>1</v>
      </c>
      <c r="F613" s="43" t="s">
        <v>5644</v>
      </c>
      <c r="G613" s="44">
        <v>4</v>
      </c>
      <c r="H613" s="43" t="s">
        <v>5657</v>
      </c>
      <c r="I613" s="45">
        <v>2</v>
      </c>
      <c r="J613" s="45" t="s">
        <v>5658</v>
      </c>
      <c r="K613" s="41">
        <v>0</v>
      </c>
      <c r="L613" s="41">
        <v>6</v>
      </c>
      <c r="M613" s="41">
        <f t="shared" ref="M613:M617" si="172">K613-L613</f>
        <v>-6</v>
      </c>
      <c r="N613" s="45"/>
      <c r="O613" s="41"/>
      <c r="P613" s="46"/>
      <c r="Q613" s="41"/>
      <c r="R613" s="46" t="s">
        <v>254</v>
      </c>
    </row>
    <row r="614" spans="1:18" s="175" customFormat="1" ht="18" customHeight="1" x14ac:dyDescent="0.15">
      <c r="A614" s="177">
        <v>16</v>
      </c>
      <c r="B614" s="43" t="s">
        <v>5467</v>
      </c>
      <c r="C614" s="44">
        <v>3</v>
      </c>
      <c r="D614" s="43" t="s">
        <v>5643</v>
      </c>
      <c r="E614" s="44">
        <v>1</v>
      </c>
      <c r="F614" s="43" t="s">
        <v>5644</v>
      </c>
      <c r="G614" s="44">
        <v>4</v>
      </c>
      <c r="H614" s="43" t="s">
        <v>5657</v>
      </c>
      <c r="I614" s="45">
        <v>4</v>
      </c>
      <c r="J614" s="45" t="s">
        <v>5659</v>
      </c>
      <c r="K614" s="41">
        <v>27</v>
      </c>
      <c r="L614" s="41">
        <v>0</v>
      </c>
      <c r="M614" s="41">
        <f t="shared" si="172"/>
        <v>27</v>
      </c>
      <c r="N614" s="45" t="s">
        <v>5660</v>
      </c>
      <c r="O614" s="41">
        <v>27000</v>
      </c>
      <c r="P614" s="46" t="s">
        <v>611</v>
      </c>
      <c r="Q614" s="41">
        <v>27</v>
      </c>
      <c r="R614" s="46" t="s">
        <v>254</v>
      </c>
    </row>
    <row r="615" spans="1:18" s="175" customFormat="1" ht="18" customHeight="1" x14ac:dyDescent="0.15">
      <c r="A615" s="177">
        <v>16</v>
      </c>
      <c r="B615" s="43" t="s">
        <v>5467</v>
      </c>
      <c r="C615" s="44">
        <v>3</v>
      </c>
      <c r="D615" s="43" t="s">
        <v>5643</v>
      </c>
      <c r="E615" s="44">
        <v>1</v>
      </c>
      <c r="F615" s="43" t="s">
        <v>5644</v>
      </c>
      <c r="G615" s="44">
        <v>4</v>
      </c>
      <c r="H615" s="43" t="s">
        <v>5657</v>
      </c>
      <c r="I615" s="45">
        <v>13</v>
      </c>
      <c r="J615" s="45" t="s">
        <v>5661</v>
      </c>
      <c r="K615" s="41">
        <v>112</v>
      </c>
      <c r="L615" s="41">
        <v>0</v>
      </c>
      <c r="M615" s="41">
        <f t="shared" si="172"/>
        <v>112</v>
      </c>
      <c r="N615" s="45" t="s">
        <v>5660</v>
      </c>
      <c r="O615" s="41">
        <v>112000</v>
      </c>
      <c r="P615" s="46" t="s">
        <v>611</v>
      </c>
      <c r="Q615" s="41">
        <v>112</v>
      </c>
      <c r="R615" s="46" t="s">
        <v>254</v>
      </c>
    </row>
    <row r="616" spans="1:18" s="175" customFormat="1" ht="18" customHeight="1" x14ac:dyDescent="0.15">
      <c r="A616" s="177">
        <v>16</v>
      </c>
      <c r="B616" s="43" t="s">
        <v>5467</v>
      </c>
      <c r="C616" s="44">
        <v>3</v>
      </c>
      <c r="D616" s="43" t="s">
        <v>5643</v>
      </c>
      <c r="E616" s="44">
        <v>1</v>
      </c>
      <c r="F616" s="43" t="s">
        <v>5644</v>
      </c>
      <c r="G616" s="44">
        <v>4</v>
      </c>
      <c r="H616" s="43" t="s">
        <v>5657</v>
      </c>
      <c r="I616" s="45">
        <v>18</v>
      </c>
      <c r="J616" s="45" t="s">
        <v>5662</v>
      </c>
      <c r="K616" s="41">
        <v>5</v>
      </c>
      <c r="L616" s="41">
        <v>647</v>
      </c>
      <c r="M616" s="41">
        <f t="shared" si="172"/>
        <v>-642</v>
      </c>
      <c r="N616" s="45" t="s">
        <v>5663</v>
      </c>
      <c r="O616" s="41">
        <v>5000</v>
      </c>
      <c r="P616" s="46" t="s">
        <v>611</v>
      </c>
      <c r="Q616" s="41">
        <v>5</v>
      </c>
      <c r="R616" s="46" t="s">
        <v>254</v>
      </c>
    </row>
    <row r="617" spans="1:18" s="175" customFormat="1" ht="18" customHeight="1" x14ac:dyDescent="0.15">
      <c r="A617" s="177">
        <v>16</v>
      </c>
      <c r="B617" s="43" t="s">
        <v>5467</v>
      </c>
      <c r="C617" s="44">
        <v>3</v>
      </c>
      <c r="D617" s="43" t="s">
        <v>5643</v>
      </c>
      <c r="E617" s="44">
        <v>1</v>
      </c>
      <c r="F617" s="43" t="s">
        <v>5644</v>
      </c>
      <c r="G617" s="44">
        <v>4</v>
      </c>
      <c r="H617" s="43" t="s">
        <v>5657</v>
      </c>
      <c r="I617" s="45">
        <v>19</v>
      </c>
      <c r="J617" s="45" t="s">
        <v>5664</v>
      </c>
      <c r="K617" s="41">
        <v>20</v>
      </c>
      <c r="L617" s="41">
        <v>20</v>
      </c>
      <c r="M617" s="41">
        <f t="shared" si="172"/>
        <v>0</v>
      </c>
      <c r="N617" s="45" t="s">
        <v>5665</v>
      </c>
      <c r="O617" s="41">
        <v>20000</v>
      </c>
      <c r="P617" s="46" t="s">
        <v>604</v>
      </c>
      <c r="Q617" s="41">
        <v>20</v>
      </c>
      <c r="R617" s="46" t="s">
        <v>254</v>
      </c>
    </row>
    <row r="618" spans="1:18" s="175" customFormat="1" ht="18" customHeight="1" x14ac:dyDescent="0.15">
      <c r="A618" s="177">
        <v>16</v>
      </c>
      <c r="B618" s="43" t="s">
        <v>5467</v>
      </c>
      <c r="C618" s="44">
        <v>3</v>
      </c>
      <c r="D618" s="43" t="s">
        <v>5643</v>
      </c>
      <c r="E618" s="44">
        <v>1</v>
      </c>
      <c r="F618" s="43" t="s">
        <v>5644</v>
      </c>
      <c r="G618" s="45">
        <v>5</v>
      </c>
      <c r="H618" s="49" t="s">
        <v>5666</v>
      </c>
      <c r="I618" s="45"/>
      <c r="J618" s="45"/>
      <c r="K618" s="41"/>
      <c r="L618" s="41"/>
      <c r="M618" s="41"/>
      <c r="N618" s="45"/>
      <c r="O618" s="41"/>
      <c r="P618" s="46"/>
      <c r="Q618" s="41"/>
      <c r="R618" s="178" t="s">
        <v>555</v>
      </c>
    </row>
    <row r="619" spans="1:18" s="175" customFormat="1" ht="18" customHeight="1" x14ac:dyDescent="0.15">
      <c r="A619" s="177">
        <v>16</v>
      </c>
      <c r="B619" s="43" t="s">
        <v>5467</v>
      </c>
      <c r="C619" s="44">
        <v>3</v>
      </c>
      <c r="D619" s="43" t="s">
        <v>5643</v>
      </c>
      <c r="E619" s="44">
        <v>1</v>
      </c>
      <c r="F619" s="43" t="s">
        <v>5644</v>
      </c>
      <c r="G619" s="44">
        <v>5</v>
      </c>
      <c r="H619" s="43" t="s">
        <v>5666</v>
      </c>
      <c r="I619" s="45">
        <v>2</v>
      </c>
      <c r="J619" s="45" t="s">
        <v>5667</v>
      </c>
      <c r="K619" s="41">
        <v>0</v>
      </c>
      <c r="L619" s="41">
        <v>9184</v>
      </c>
      <c r="M619" s="41">
        <f t="shared" ref="M619" si="173">K619-L619</f>
        <v>-9184</v>
      </c>
      <c r="N619" s="45"/>
      <c r="O619" s="41"/>
      <c r="P619" s="46"/>
      <c r="Q619" s="41"/>
      <c r="R619" s="46" t="s">
        <v>555</v>
      </c>
    </row>
    <row r="620" spans="1:18" s="175" customFormat="1" ht="18" customHeight="1" x14ac:dyDescent="0.15">
      <c r="A620" s="177">
        <v>16</v>
      </c>
      <c r="B620" s="43" t="s">
        <v>5467</v>
      </c>
      <c r="C620" s="44">
        <v>3</v>
      </c>
      <c r="D620" s="43" t="s">
        <v>5643</v>
      </c>
      <c r="E620" s="44">
        <v>1</v>
      </c>
      <c r="F620" s="43" t="s">
        <v>5644</v>
      </c>
      <c r="G620" s="44">
        <v>5</v>
      </c>
      <c r="H620" s="43" t="s">
        <v>5666</v>
      </c>
      <c r="I620" s="44">
        <v>2</v>
      </c>
      <c r="J620" s="44" t="s">
        <v>5667</v>
      </c>
      <c r="K620" s="41"/>
      <c r="L620" s="41"/>
      <c r="M620" s="41"/>
      <c r="N620" s="45"/>
      <c r="O620" s="41"/>
      <c r="P620" s="46"/>
      <c r="Q620" s="41"/>
      <c r="R620" s="46" t="s">
        <v>555</v>
      </c>
    </row>
    <row r="621" spans="1:18" s="175" customFormat="1" ht="18" customHeight="1" x14ac:dyDescent="0.15">
      <c r="A621" s="177">
        <v>16</v>
      </c>
      <c r="B621" s="43" t="s">
        <v>5467</v>
      </c>
      <c r="C621" s="44">
        <v>3</v>
      </c>
      <c r="D621" s="43" t="s">
        <v>5643</v>
      </c>
      <c r="E621" s="44">
        <v>1</v>
      </c>
      <c r="F621" s="43" t="s">
        <v>5644</v>
      </c>
      <c r="G621" s="44">
        <v>5</v>
      </c>
      <c r="H621" s="43" t="s">
        <v>5666</v>
      </c>
      <c r="I621" s="45">
        <v>3</v>
      </c>
      <c r="J621" s="45" t="s">
        <v>5668</v>
      </c>
      <c r="K621" s="41">
        <v>14545</v>
      </c>
      <c r="L621" s="41">
        <v>0</v>
      </c>
      <c r="M621" s="41">
        <f t="shared" ref="M621" si="174">K621-L621</f>
        <v>14545</v>
      </c>
      <c r="N621" s="45" t="s">
        <v>5668</v>
      </c>
      <c r="O621" s="41"/>
      <c r="P621" s="46"/>
      <c r="Q621" s="41"/>
      <c r="R621" s="46" t="s">
        <v>555</v>
      </c>
    </row>
    <row r="622" spans="1:18" s="175" customFormat="1" ht="18" customHeight="1" x14ac:dyDescent="0.15">
      <c r="A622" s="177">
        <v>16</v>
      </c>
      <c r="B622" s="43" t="s">
        <v>5467</v>
      </c>
      <c r="C622" s="44">
        <v>3</v>
      </c>
      <c r="D622" s="43" t="s">
        <v>5643</v>
      </c>
      <c r="E622" s="44">
        <v>1</v>
      </c>
      <c r="F622" s="43" t="s">
        <v>5644</v>
      </c>
      <c r="G622" s="44">
        <v>5</v>
      </c>
      <c r="H622" s="43" t="s">
        <v>5666</v>
      </c>
      <c r="I622" s="44">
        <v>3</v>
      </c>
      <c r="J622" s="44" t="s">
        <v>5668</v>
      </c>
      <c r="K622" s="41"/>
      <c r="L622" s="41"/>
      <c r="M622" s="41"/>
      <c r="N622" s="45" t="s">
        <v>5669</v>
      </c>
      <c r="O622" s="41">
        <v>14545000</v>
      </c>
      <c r="P622" s="46" t="s">
        <v>2470</v>
      </c>
      <c r="Q622" s="41">
        <v>14545</v>
      </c>
      <c r="R622" s="46" t="s">
        <v>555</v>
      </c>
    </row>
    <row r="623" spans="1:18" s="175" customFormat="1" ht="18" customHeight="1" x14ac:dyDescent="0.15">
      <c r="A623" s="177">
        <v>16</v>
      </c>
      <c r="B623" s="43" t="s">
        <v>5467</v>
      </c>
      <c r="C623" s="44">
        <v>3</v>
      </c>
      <c r="D623" s="43" t="s">
        <v>5643</v>
      </c>
      <c r="E623" s="44">
        <v>1</v>
      </c>
      <c r="F623" s="43" t="s">
        <v>5644</v>
      </c>
      <c r="G623" s="44">
        <v>5</v>
      </c>
      <c r="H623" s="43" t="s">
        <v>5666</v>
      </c>
      <c r="I623" s="45">
        <v>4</v>
      </c>
      <c r="J623" s="45" t="s">
        <v>5670</v>
      </c>
      <c r="K623" s="41">
        <v>0</v>
      </c>
      <c r="L623" s="41">
        <v>9036</v>
      </c>
      <c r="M623" s="41">
        <f t="shared" ref="M623" si="175">K623-L623</f>
        <v>-9036</v>
      </c>
      <c r="N623" s="45"/>
      <c r="O623" s="41"/>
      <c r="P623" s="46"/>
      <c r="Q623" s="41"/>
      <c r="R623" s="46" t="s">
        <v>555</v>
      </c>
    </row>
    <row r="624" spans="1:18" s="175" customFormat="1" ht="18" customHeight="1" x14ac:dyDescent="0.15">
      <c r="A624" s="177">
        <v>16</v>
      </c>
      <c r="B624" s="43" t="s">
        <v>5467</v>
      </c>
      <c r="C624" s="44">
        <v>3</v>
      </c>
      <c r="D624" s="43" t="s">
        <v>5643</v>
      </c>
      <c r="E624" s="44">
        <v>1</v>
      </c>
      <c r="F624" s="43" t="s">
        <v>5644</v>
      </c>
      <c r="G624" s="44">
        <v>5</v>
      </c>
      <c r="H624" s="43" t="s">
        <v>5666</v>
      </c>
      <c r="I624" s="44">
        <v>4</v>
      </c>
      <c r="J624" s="44" t="s">
        <v>5670</v>
      </c>
      <c r="K624" s="41"/>
      <c r="L624" s="41"/>
      <c r="M624" s="41"/>
      <c r="N624" s="45"/>
      <c r="O624" s="41"/>
      <c r="P624" s="46"/>
      <c r="Q624" s="41"/>
      <c r="R624" s="46" t="s">
        <v>555</v>
      </c>
    </row>
    <row r="625" spans="1:18" s="175" customFormat="1" ht="18" customHeight="1" x14ac:dyDescent="0.15">
      <c r="A625" s="24">
        <v>16</v>
      </c>
      <c r="B625" s="25" t="s">
        <v>5467</v>
      </c>
      <c r="C625" s="176">
        <v>3</v>
      </c>
      <c r="D625" s="25" t="s">
        <v>5643</v>
      </c>
      <c r="E625" s="35">
        <v>2</v>
      </c>
      <c r="F625" s="36" t="s">
        <v>5671</v>
      </c>
      <c r="G625" s="35"/>
      <c r="H625" s="36"/>
      <c r="I625" s="35"/>
      <c r="J625" s="35"/>
      <c r="K625" s="32">
        <f>IF(C625="",SUMIFS($K626:$K$868,$A626:$A$868,A625,$E626:$E$868,""),IF(E625="",SUMIFS($K626:$K$868,$A626:$A$868,A625,$C626:$C$868,C625,$G626:$G$868,""),IF(G625="",SUMIFS($K626:$K$868,$A626:$A$868,A625,$C626:$C$868,C625,$E626:$E$868,E625),0)))</f>
        <v>10621</v>
      </c>
      <c r="L625" s="32">
        <f>IF(C625="",SUMIFS($L626:$L$868,$A626:$A$868,A625,$E626:$E$868,""),IF(E625="",SUMIFS($L626:$L$868,$A626:$A$868,A625,$C626:$C$868,C625,$G626:$G$868,""),IF(G625="",SUMIFS($L626:$L$868,$A626:$A$868,A625,$C626:$C$868,C625,$E626:$E$868,E625),0)))</f>
        <v>591</v>
      </c>
      <c r="M625" s="32">
        <f t="shared" ref="M625" si="176">K625-L625</f>
        <v>10030</v>
      </c>
      <c r="N625" s="37"/>
      <c r="O625" s="38"/>
      <c r="P625" s="39"/>
      <c r="Q625" s="32">
        <f>IF(C625="",SUMIFS($Q$3:$Q$868,$A$3:$A$868,A625,$C$3:$C$868,"&gt;0",$E$3:$E$868,""),IF(E625="",SUMIFS($Q$3:$Q$868,$A$3:$A$868,A625,$C$3:$C$868,C625,$E$3:$E$868,"&gt;0",$G$3:$G$868,""),IF(G625="",SUMIFS($Q$3:$Q$868,$A$3:$A$868,A625,$C$3:$C$868,C625,$E$3:$E$868,E625,$G$3:$G$868,"&gt;0"))))</f>
        <v>10621</v>
      </c>
      <c r="R625" s="32" t="s">
        <v>1540</v>
      </c>
    </row>
    <row r="626" spans="1:18" s="175" customFormat="1" ht="18" customHeight="1" x14ac:dyDescent="0.15">
      <c r="A626" s="177">
        <v>16</v>
      </c>
      <c r="B626" s="43" t="s">
        <v>5467</v>
      </c>
      <c r="C626" s="44">
        <v>3</v>
      </c>
      <c r="D626" s="43" t="s">
        <v>5643</v>
      </c>
      <c r="E626" s="44">
        <v>2</v>
      </c>
      <c r="F626" s="43" t="s">
        <v>5671</v>
      </c>
      <c r="G626" s="45">
        <v>1</v>
      </c>
      <c r="H626" s="49" t="s">
        <v>5671</v>
      </c>
      <c r="I626" s="45"/>
      <c r="J626" s="45"/>
      <c r="K626" s="41"/>
      <c r="L626" s="41"/>
      <c r="M626" s="41"/>
      <c r="N626" s="45"/>
      <c r="O626" s="41"/>
      <c r="P626" s="46"/>
      <c r="Q626" s="41"/>
      <c r="R626" s="178" t="s">
        <v>1540</v>
      </c>
    </row>
    <row r="627" spans="1:18" s="175" customFormat="1" ht="18" customHeight="1" x14ac:dyDescent="0.15">
      <c r="A627" s="177">
        <v>16</v>
      </c>
      <c r="B627" s="43" t="s">
        <v>5467</v>
      </c>
      <c r="C627" s="44">
        <v>3</v>
      </c>
      <c r="D627" s="43" t="s">
        <v>5643</v>
      </c>
      <c r="E627" s="44">
        <v>2</v>
      </c>
      <c r="F627" s="43" t="s">
        <v>5671</v>
      </c>
      <c r="G627" s="44">
        <v>1</v>
      </c>
      <c r="H627" s="43" t="s">
        <v>5671</v>
      </c>
      <c r="I627" s="45">
        <v>8</v>
      </c>
      <c r="J627" s="45" t="s">
        <v>5672</v>
      </c>
      <c r="K627" s="41">
        <v>1400</v>
      </c>
      <c r="L627" s="41">
        <v>591</v>
      </c>
      <c r="M627" s="41">
        <f t="shared" ref="M627:M628" si="177">K627-L627</f>
        <v>809</v>
      </c>
      <c r="N627" s="45" t="s">
        <v>5672</v>
      </c>
      <c r="O627" s="41">
        <v>1400000</v>
      </c>
      <c r="P627" s="46" t="s">
        <v>1549</v>
      </c>
      <c r="Q627" s="41">
        <v>1400</v>
      </c>
      <c r="R627" s="46" t="s">
        <v>1540</v>
      </c>
    </row>
    <row r="628" spans="1:18" s="175" customFormat="1" ht="18" customHeight="1" x14ac:dyDescent="0.15">
      <c r="A628" s="177">
        <v>16</v>
      </c>
      <c r="B628" s="43" t="s">
        <v>5467</v>
      </c>
      <c r="C628" s="44">
        <v>3</v>
      </c>
      <c r="D628" s="43" t="s">
        <v>5643</v>
      </c>
      <c r="E628" s="44">
        <v>2</v>
      </c>
      <c r="F628" s="43" t="s">
        <v>5671</v>
      </c>
      <c r="G628" s="44">
        <v>1</v>
      </c>
      <c r="H628" s="43" t="s">
        <v>5671</v>
      </c>
      <c r="I628" s="45">
        <v>12</v>
      </c>
      <c r="J628" s="45" t="s">
        <v>7521</v>
      </c>
      <c r="K628" s="41">
        <v>9221</v>
      </c>
      <c r="L628" s="41">
        <v>0</v>
      </c>
      <c r="M628" s="41">
        <f t="shared" si="177"/>
        <v>9221</v>
      </c>
      <c r="N628" s="45" t="s">
        <v>5673</v>
      </c>
      <c r="O628" s="41"/>
      <c r="P628" s="46"/>
      <c r="Q628" s="41"/>
      <c r="R628" s="46" t="s">
        <v>1948</v>
      </c>
    </row>
    <row r="629" spans="1:18" s="175" customFormat="1" ht="18" customHeight="1" x14ac:dyDescent="0.15">
      <c r="A629" s="177">
        <v>16</v>
      </c>
      <c r="B629" s="43" t="s">
        <v>5467</v>
      </c>
      <c r="C629" s="44">
        <v>3</v>
      </c>
      <c r="D629" s="43" t="s">
        <v>5643</v>
      </c>
      <c r="E629" s="44">
        <v>2</v>
      </c>
      <c r="F629" s="43" t="s">
        <v>5671</v>
      </c>
      <c r="G629" s="44">
        <v>1</v>
      </c>
      <c r="H629" s="43" t="s">
        <v>5671</v>
      </c>
      <c r="I629" s="44">
        <v>12</v>
      </c>
      <c r="J629" s="182" t="s">
        <v>7522</v>
      </c>
      <c r="K629" s="41"/>
      <c r="L629" s="41"/>
      <c r="M629" s="41"/>
      <c r="N629" s="45" t="s">
        <v>7536</v>
      </c>
      <c r="O629" s="41">
        <v>9221325</v>
      </c>
      <c r="P629" s="46" t="s">
        <v>1995</v>
      </c>
      <c r="Q629" s="41">
        <v>9221</v>
      </c>
      <c r="R629" s="46" t="s">
        <v>1948</v>
      </c>
    </row>
    <row r="630" spans="1:18" s="175" customFormat="1" ht="18" customHeight="1" x14ac:dyDescent="0.15">
      <c r="A630" s="24">
        <v>16</v>
      </c>
      <c r="B630" s="25" t="s">
        <v>5467</v>
      </c>
      <c r="C630" s="176">
        <v>3</v>
      </c>
      <c r="D630" s="25" t="s">
        <v>5643</v>
      </c>
      <c r="E630" s="35">
        <v>7</v>
      </c>
      <c r="F630" s="36" t="s">
        <v>5674</v>
      </c>
      <c r="G630" s="35"/>
      <c r="H630" s="36"/>
      <c r="I630" s="35"/>
      <c r="J630" s="35"/>
      <c r="K630" s="32">
        <f>IF(C630="",SUMIFS($K631:$K$868,$A631:$A$868,A630,$E631:$E$868,""),IF(E630="",SUMIFS($K631:$K$868,$A631:$A$868,A630,$C631:$C$868,C630,$G631:$G$868,""),IF(G630="",SUMIFS($K631:$K$868,$A631:$A$868,A630,$C631:$C$868,C630,$E631:$E$868,E630),0)))</f>
        <v>1000</v>
      </c>
      <c r="L630" s="32">
        <f>IF(C630="",SUMIFS($L631:$L$868,$A631:$A$868,A630,$E631:$E$868,""),IF(E630="",SUMIFS($L631:$L$868,$A631:$A$868,A630,$C631:$C$868,C630,$G631:$G$868,""),IF(G630="",SUMIFS($L631:$L$868,$A631:$A$868,A630,$C631:$C$868,C630,$E631:$E$868,E630),0)))</f>
        <v>1000</v>
      </c>
      <c r="M630" s="32">
        <f t="shared" ref="M630" si="178">K630-L630</f>
        <v>0</v>
      </c>
      <c r="N630" s="37"/>
      <c r="O630" s="38"/>
      <c r="P630" s="39"/>
      <c r="Q630" s="32">
        <f>IF(C630="",SUMIFS($Q$3:$Q$868,$A$3:$A$868,A630,$C$3:$C$868,"&gt;0",$E$3:$E$868,""),IF(E630="",SUMIFS($Q$3:$Q$868,$A$3:$A$868,A630,$C$3:$C$868,C630,$E$3:$E$868,"&gt;0",$G$3:$G$868,""),IF(G630="",SUMIFS($Q$3:$Q$868,$A$3:$A$868,A630,$C$3:$C$868,C630,$E$3:$E$868,E630,$G$3:$G$868,"&gt;0"))))</f>
        <v>1000</v>
      </c>
      <c r="R630" s="32" t="s">
        <v>1336</v>
      </c>
    </row>
    <row r="631" spans="1:18" s="175" customFormat="1" ht="18" customHeight="1" x14ac:dyDescent="0.15">
      <c r="A631" s="177">
        <v>16</v>
      </c>
      <c r="B631" s="43" t="s">
        <v>5467</v>
      </c>
      <c r="C631" s="44">
        <v>3</v>
      </c>
      <c r="D631" s="43" t="s">
        <v>5643</v>
      </c>
      <c r="E631" s="44">
        <v>7</v>
      </c>
      <c r="F631" s="43" t="s">
        <v>5674</v>
      </c>
      <c r="G631" s="45">
        <v>1</v>
      </c>
      <c r="H631" s="49" t="s">
        <v>5675</v>
      </c>
      <c r="I631" s="45"/>
      <c r="J631" s="45"/>
      <c r="K631" s="41"/>
      <c r="L631" s="41"/>
      <c r="M631" s="41"/>
      <c r="N631" s="45"/>
      <c r="O631" s="41"/>
      <c r="P631" s="46"/>
      <c r="Q631" s="41"/>
      <c r="R631" s="178" t="s">
        <v>1336</v>
      </c>
    </row>
    <row r="632" spans="1:18" s="175" customFormat="1" ht="18" customHeight="1" x14ac:dyDescent="0.15">
      <c r="A632" s="177">
        <v>16</v>
      </c>
      <c r="B632" s="43" t="s">
        <v>5467</v>
      </c>
      <c r="C632" s="44">
        <v>3</v>
      </c>
      <c r="D632" s="43" t="s">
        <v>5643</v>
      </c>
      <c r="E632" s="44">
        <v>7</v>
      </c>
      <c r="F632" s="43" t="s">
        <v>5674</v>
      </c>
      <c r="G632" s="44">
        <v>1</v>
      </c>
      <c r="H632" s="43" t="s">
        <v>5675</v>
      </c>
      <c r="I632" s="45">
        <v>1</v>
      </c>
      <c r="J632" s="45" t="s">
        <v>5676</v>
      </c>
      <c r="K632" s="41">
        <v>1000</v>
      </c>
      <c r="L632" s="41">
        <v>1000</v>
      </c>
      <c r="M632" s="41">
        <f t="shared" ref="M632" si="179">K632-L632</f>
        <v>0</v>
      </c>
      <c r="N632" s="45" t="s">
        <v>5677</v>
      </c>
      <c r="O632" s="41"/>
      <c r="P632" s="46"/>
      <c r="Q632" s="41"/>
      <c r="R632" s="46" t="s">
        <v>1336</v>
      </c>
    </row>
    <row r="633" spans="1:18" s="175" customFormat="1" ht="18" customHeight="1" x14ac:dyDescent="0.15">
      <c r="A633" s="177">
        <v>16</v>
      </c>
      <c r="B633" s="43" t="s">
        <v>5467</v>
      </c>
      <c r="C633" s="44">
        <v>3</v>
      </c>
      <c r="D633" s="43" t="s">
        <v>5643</v>
      </c>
      <c r="E633" s="44">
        <v>7</v>
      </c>
      <c r="F633" s="43" t="s">
        <v>5674</v>
      </c>
      <c r="G633" s="44">
        <v>1</v>
      </c>
      <c r="H633" s="43" t="s">
        <v>5675</v>
      </c>
      <c r="I633" s="44">
        <v>1</v>
      </c>
      <c r="J633" s="44" t="s">
        <v>5676</v>
      </c>
      <c r="K633" s="41"/>
      <c r="L633" s="41"/>
      <c r="M633" s="41"/>
      <c r="N633" s="45" t="s">
        <v>5678</v>
      </c>
      <c r="O633" s="41">
        <v>1000000</v>
      </c>
      <c r="P633" s="46" t="s">
        <v>1432</v>
      </c>
      <c r="Q633" s="41">
        <v>1000</v>
      </c>
      <c r="R633" s="46" t="s">
        <v>1336</v>
      </c>
    </row>
    <row r="634" spans="1:18" s="175" customFormat="1" ht="18" customHeight="1" x14ac:dyDescent="0.15">
      <c r="A634" s="168">
        <v>17</v>
      </c>
      <c r="B634" s="169" t="s">
        <v>5679</v>
      </c>
      <c r="C634" s="170"/>
      <c r="D634" s="169"/>
      <c r="E634" s="170"/>
      <c r="F634" s="169"/>
      <c r="G634" s="170"/>
      <c r="H634" s="169"/>
      <c r="I634" s="170"/>
      <c r="J634" s="170"/>
      <c r="K634" s="171">
        <f>IF(C634="",SUMIFS($K635:$K$868,$A635:$A$868,A634,$E635:$E$868,""),IF(E634="",SUMIFS($K635:$K$868,$A635:$A$868,A634,$C635:$C$868,C634,$G635:$G$868,""),IF(G634="",SUMIFS($K635:$K$868,$A635:$A$868,A634,$C635:$C$868,C634,$E635:$E$868,E634),0)))</f>
        <v>3059</v>
      </c>
      <c r="L634" s="171">
        <f>IF(C634="",SUMIFS($L635:$L$868,$A635:$A$868,A634,$E635:$E$868,""),IF(E634="",SUMIFS($L635:$L$868,$A635:$A$868,A634,$C635:$C$868,C634,$G635:$G$868,""),IF(G634="",SUMIFS($L635:$L$868,$A635:$A$868,A634,$C635:$C$868,C634,$E635:$E$868,E634),0)))</f>
        <v>3530</v>
      </c>
      <c r="M634" s="171">
        <f t="shared" ref="M634:M636" si="180">K634-L634</f>
        <v>-471</v>
      </c>
      <c r="N634" s="172"/>
      <c r="O634" s="173"/>
      <c r="P634" s="174"/>
      <c r="Q634" s="171">
        <f>IF(C634="",SUMIFS($Q$3:$Q$868,$A$3:$A$868,A634,$C$3:$C$868,"&gt;0",$E$3:$E$868,""),IF(E634="",SUMIFS($Q$3:$Q$868,$A$3:$A$868,A634,$C$3:$C$868,C634,$E$3:$E$868,"&gt;0",$G$3:$G$868,""),IF(G634="",SUMIFS($Q$3:$Q$868,$A$3:$A$868,A634,$C$3:$C$868,C634,$E$3:$E$868,E634,$G$3:$G$868,"&gt;0"))))</f>
        <v>2275</v>
      </c>
      <c r="R634" s="171"/>
    </row>
    <row r="635" spans="1:18" s="175" customFormat="1" ht="18" customHeight="1" x14ac:dyDescent="0.15">
      <c r="A635" s="24">
        <v>17</v>
      </c>
      <c r="B635" s="25" t="s">
        <v>5679</v>
      </c>
      <c r="C635" s="27">
        <v>1</v>
      </c>
      <c r="D635" s="26" t="s">
        <v>5680</v>
      </c>
      <c r="E635" s="27"/>
      <c r="F635" s="26"/>
      <c r="G635" s="27"/>
      <c r="H635" s="26"/>
      <c r="I635" s="27"/>
      <c r="J635" s="27"/>
      <c r="K635" s="23">
        <f>IF(C635="",SUMIFS($K636:$K$868,$A636:$A$868,A635,$E636:$E$868,""),IF(E635="",SUMIFS($K636:$K$868,$A636:$A$868,A635,$C636:$C$868,C635,$G636:$G$868,""),IF(G635="",SUMIFS($K636:$K$868,$A636:$A$868,A635,$C636:$C$868,C635,$E636:$E$868,E635),0)))</f>
        <v>2859</v>
      </c>
      <c r="L635" s="23">
        <f>IF(C635="",SUMIFS($L636:$L$868,$A636:$A$868,A635,$E636:$E$868,""),IF(E635="",SUMIFS($L636:$L$868,$A636:$A$868,A635,$C636:$C$868,C635,$G636:$G$868,""),IF(G635="",SUMIFS($L636:$L$868,$A636:$A$868,A635,$C636:$C$868,C635,$E636:$E$868,E635),0)))</f>
        <v>3330</v>
      </c>
      <c r="M635" s="23">
        <f t="shared" si="180"/>
        <v>-471</v>
      </c>
      <c r="N635" s="28"/>
      <c r="O635" s="29"/>
      <c r="P635" s="30"/>
      <c r="Q635" s="23">
        <f>IF(C635="",SUMIFS($Q$3:$Q$868,$A$3:$A$868,A635,$C$3:$C$868,"&gt;0",$E$3:$E$868,""),IF(E635="",SUMIFS($Q$3:$Q$868,$A$3:$A$868,A635,$C$3:$C$868,C635,$E$3:$E$868,"&gt;0",$G$3:$G$868,""),IF(G635="",SUMIFS($Q$3:$Q$868,$A$3:$A$868,A635,$C$3:$C$868,C635,$E$3:$E$868,E635,$G$3:$G$868,"&gt;0"))))</f>
        <v>2275</v>
      </c>
      <c r="R635" s="23"/>
    </row>
    <row r="636" spans="1:18" s="175" customFormat="1" ht="18" customHeight="1" x14ac:dyDescent="0.15">
      <c r="A636" s="24">
        <v>17</v>
      </c>
      <c r="B636" s="25" t="s">
        <v>5679</v>
      </c>
      <c r="C636" s="176">
        <v>1</v>
      </c>
      <c r="D636" s="25" t="s">
        <v>5680</v>
      </c>
      <c r="E636" s="35">
        <v>1</v>
      </c>
      <c r="F636" s="36" t="s">
        <v>5681</v>
      </c>
      <c r="G636" s="35"/>
      <c r="H636" s="36"/>
      <c r="I636" s="35"/>
      <c r="J636" s="35"/>
      <c r="K636" s="32">
        <f>IF(C636="",SUMIFS($K637:$K$868,$A637:$A$868,A636,$E637:$E$868,""),IF(E636="",SUMIFS($K637:$K$868,$A637:$A$868,A636,$C637:$C$868,C636,$G637:$G$868,""),IF(G636="",SUMIFS($K637:$K$868,$A637:$A$868,A636,$C637:$C$868,C636,$E637:$E$868,E636),0)))</f>
        <v>1904</v>
      </c>
      <c r="L636" s="32">
        <f>IF(C636="",SUMIFS($L637:$L$868,$A637:$A$868,A636,$E637:$E$868,""),IF(E636="",SUMIFS($L637:$L$868,$A637:$A$868,A636,$C637:$C$868,C636,$G637:$G$868,""),IF(G636="",SUMIFS($L637:$L$868,$A637:$A$868,A636,$C637:$C$868,C636,$E637:$E$868,E636),0)))</f>
        <v>2164</v>
      </c>
      <c r="M636" s="32">
        <f t="shared" si="180"/>
        <v>-260</v>
      </c>
      <c r="N636" s="37"/>
      <c r="O636" s="38"/>
      <c r="P636" s="39"/>
      <c r="Q636" s="32">
        <f>IF(C636="",SUMIFS($Q$3:$Q$868,$A$3:$A$868,A636,$C$3:$C$868,"&gt;0",$E$3:$E$868,""),IF(E636="",SUMIFS($Q$3:$Q$868,$A$3:$A$868,A636,$C$3:$C$868,C636,$E$3:$E$868,"&gt;0",$G$3:$G$868,""),IF(G636="",SUMIFS($Q$3:$Q$868,$A$3:$A$868,A636,$C$3:$C$868,C636,$E$3:$E$868,E636,$G$3:$G$868,"&gt;0"))))</f>
        <v>1904</v>
      </c>
      <c r="R636" s="32" t="s">
        <v>90</v>
      </c>
    </row>
    <row r="637" spans="1:18" s="175" customFormat="1" ht="18" customHeight="1" x14ac:dyDescent="0.15">
      <c r="A637" s="177">
        <v>17</v>
      </c>
      <c r="B637" s="43" t="s">
        <v>5679</v>
      </c>
      <c r="C637" s="44">
        <v>1</v>
      </c>
      <c r="D637" s="43" t="s">
        <v>5680</v>
      </c>
      <c r="E637" s="44">
        <v>1</v>
      </c>
      <c r="F637" s="43" t="s">
        <v>5681</v>
      </c>
      <c r="G637" s="45">
        <v>1</v>
      </c>
      <c r="H637" s="49" t="s">
        <v>5682</v>
      </c>
      <c r="I637" s="45"/>
      <c r="J637" s="45"/>
      <c r="K637" s="41"/>
      <c r="L637" s="41"/>
      <c r="M637" s="41"/>
      <c r="N637" s="45"/>
      <c r="O637" s="41"/>
      <c r="P637" s="46"/>
      <c r="Q637" s="41"/>
      <c r="R637" s="178" t="s">
        <v>90</v>
      </c>
    </row>
    <row r="638" spans="1:18" s="175" customFormat="1" ht="18" customHeight="1" x14ac:dyDescent="0.15">
      <c r="A638" s="177">
        <v>17</v>
      </c>
      <c r="B638" s="43" t="s">
        <v>5679</v>
      </c>
      <c r="C638" s="44">
        <v>1</v>
      </c>
      <c r="D638" s="43" t="s">
        <v>5680</v>
      </c>
      <c r="E638" s="44">
        <v>1</v>
      </c>
      <c r="F638" s="43" t="s">
        <v>5681</v>
      </c>
      <c r="G638" s="44">
        <v>1</v>
      </c>
      <c r="H638" s="43" t="s">
        <v>5682</v>
      </c>
      <c r="I638" s="45">
        <v>1</v>
      </c>
      <c r="J638" s="45" t="s">
        <v>4533</v>
      </c>
      <c r="K638" s="41">
        <v>1904</v>
      </c>
      <c r="L638" s="41">
        <v>1904</v>
      </c>
      <c r="M638" s="41">
        <f t="shared" ref="M638:M640" si="181">K638-L638</f>
        <v>0</v>
      </c>
      <c r="N638" s="45" t="s">
        <v>5683</v>
      </c>
      <c r="O638" s="41">
        <v>1904000</v>
      </c>
      <c r="P638" s="46" t="s">
        <v>188</v>
      </c>
      <c r="Q638" s="41">
        <v>1904</v>
      </c>
      <c r="R638" s="46" t="s">
        <v>90</v>
      </c>
    </row>
    <row r="639" spans="1:18" s="175" customFormat="1" ht="18" customHeight="1" x14ac:dyDescent="0.15">
      <c r="A639" s="177">
        <v>17</v>
      </c>
      <c r="B639" s="43" t="s">
        <v>5679</v>
      </c>
      <c r="C639" s="44">
        <v>1</v>
      </c>
      <c r="D639" s="43" t="s">
        <v>5680</v>
      </c>
      <c r="E639" s="44">
        <v>1</v>
      </c>
      <c r="F639" s="43" t="s">
        <v>5681</v>
      </c>
      <c r="G639" s="44">
        <v>1</v>
      </c>
      <c r="H639" s="43" t="s">
        <v>5682</v>
      </c>
      <c r="I639" s="45">
        <v>2</v>
      </c>
      <c r="J639" s="45" t="s">
        <v>4534</v>
      </c>
      <c r="K639" s="41">
        <v>0</v>
      </c>
      <c r="L639" s="41">
        <v>260</v>
      </c>
      <c r="M639" s="41">
        <f t="shared" si="181"/>
        <v>-260</v>
      </c>
      <c r="N639" s="45" t="s">
        <v>5684</v>
      </c>
      <c r="O639" s="41"/>
      <c r="P639" s="46"/>
      <c r="Q639" s="41"/>
      <c r="R639" s="46" t="s">
        <v>90</v>
      </c>
    </row>
    <row r="640" spans="1:18" s="175" customFormat="1" ht="18" customHeight="1" x14ac:dyDescent="0.15">
      <c r="A640" s="24">
        <v>17</v>
      </c>
      <c r="B640" s="25" t="s">
        <v>5679</v>
      </c>
      <c r="C640" s="176">
        <v>1</v>
      </c>
      <c r="D640" s="25" t="s">
        <v>5680</v>
      </c>
      <c r="E640" s="35">
        <v>2</v>
      </c>
      <c r="F640" s="36" t="s">
        <v>5685</v>
      </c>
      <c r="G640" s="35"/>
      <c r="H640" s="36"/>
      <c r="I640" s="35"/>
      <c r="J640" s="35"/>
      <c r="K640" s="32">
        <f>IF(C640="",SUMIFS($K641:$K$868,$A641:$A$868,A640,$E641:$E$868,""),IF(E640="",SUMIFS($K641:$K$868,$A641:$A$868,A640,$C641:$C$868,C640,$G641:$G$868,""),IF(G640="",SUMIFS($K641:$K$868,$A641:$A$868,A640,$C641:$C$868,C640,$E641:$E$868,E640),0)))</f>
        <v>955</v>
      </c>
      <c r="L640" s="32">
        <f>IF(C640="",SUMIFS($L641:$L$868,$A641:$A$868,A640,$E641:$E$868,""),IF(E640="",SUMIFS($L641:$L$868,$A641:$A$868,A640,$C641:$C$868,C640,$G641:$G$868,""),IF(G640="",SUMIFS($L641:$L$868,$A641:$A$868,A640,$C641:$C$868,C640,$E641:$E$868,E640),0)))</f>
        <v>1166</v>
      </c>
      <c r="M640" s="32">
        <f t="shared" si="181"/>
        <v>-211</v>
      </c>
      <c r="N640" s="37"/>
      <c r="O640" s="38"/>
      <c r="P640" s="39"/>
      <c r="Q640" s="32">
        <f>IF(C640="",SUMIFS($Q$3:$Q$868,$A$3:$A$868,A640,$C$3:$C$868,"&gt;0",$E$3:$E$868,""),IF(E640="",SUMIFS($Q$3:$Q$868,$A$3:$A$868,A640,$C$3:$C$868,C640,$E$3:$E$868,"&gt;0",$G$3:$G$868,""),IF(G640="",SUMIFS($Q$3:$Q$868,$A$3:$A$868,A640,$C$3:$C$868,C640,$E$3:$E$868,E640,$G$3:$G$868,"&gt;0"))))</f>
        <v>371</v>
      </c>
      <c r="R640" s="32" t="s">
        <v>90</v>
      </c>
    </row>
    <row r="641" spans="1:18" s="175" customFormat="1" ht="18" customHeight="1" x14ac:dyDescent="0.15">
      <c r="A641" s="177">
        <v>17</v>
      </c>
      <c r="B641" s="43" t="s">
        <v>5679</v>
      </c>
      <c r="C641" s="44">
        <v>1</v>
      </c>
      <c r="D641" s="43" t="s">
        <v>5680</v>
      </c>
      <c r="E641" s="44">
        <v>2</v>
      </c>
      <c r="F641" s="43" t="s">
        <v>5685</v>
      </c>
      <c r="G641" s="45">
        <v>1</v>
      </c>
      <c r="H641" s="49" t="s">
        <v>5686</v>
      </c>
      <c r="I641" s="45"/>
      <c r="J641" s="45"/>
      <c r="K641" s="41"/>
      <c r="L641" s="41"/>
      <c r="M641" s="41"/>
      <c r="N641" s="45"/>
      <c r="O641" s="41"/>
      <c r="P641" s="46"/>
      <c r="Q641" s="41"/>
      <c r="R641" s="178" t="s">
        <v>90</v>
      </c>
    </row>
    <row r="642" spans="1:18" s="175" customFormat="1" ht="18" customHeight="1" x14ac:dyDescent="0.15">
      <c r="A642" s="177">
        <v>17</v>
      </c>
      <c r="B642" s="43" t="s">
        <v>5679</v>
      </c>
      <c r="C642" s="44">
        <v>1</v>
      </c>
      <c r="D642" s="43" t="s">
        <v>5680</v>
      </c>
      <c r="E642" s="44">
        <v>2</v>
      </c>
      <c r="F642" s="43" t="s">
        <v>5685</v>
      </c>
      <c r="G642" s="44">
        <v>1</v>
      </c>
      <c r="H642" s="43" t="s">
        <v>5686</v>
      </c>
      <c r="I642" s="45">
        <v>1</v>
      </c>
      <c r="J642" s="45" t="s">
        <v>4535</v>
      </c>
      <c r="K642" s="41">
        <v>8</v>
      </c>
      <c r="L642" s="41">
        <v>45</v>
      </c>
      <c r="M642" s="41">
        <f t="shared" ref="M642:M653" si="182">K642-L642</f>
        <v>-37</v>
      </c>
      <c r="N642" s="45" t="s">
        <v>5687</v>
      </c>
      <c r="O642" s="41">
        <v>8000</v>
      </c>
      <c r="P642" s="46" t="s">
        <v>246</v>
      </c>
      <c r="Q642" s="41">
        <v>8</v>
      </c>
      <c r="R642" s="46" t="s">
        <v>90</v>
      </c>
    </row>
    <row r="643" spans="1:18" s="175" customFormat="1" ht="18" customHeight="1" x14ac:dyDescent="0.15">
      <c r="A643" s="177">
        <v>17</v>
      </c>
      <c r="B643" s="43" t="s">
        <v>5679</v>
      </c>
      <c r="C643" s="44">
        <v>1</v>
      </c>
      <c r="D643" s="43" t="s">
        <v>5680</v>
      </c>
      <c r="E643" s="44">
        <v>2</v>
      </c>
      <c r="F643" s="43" t="s">
        <v>5685</v>
      </c>
      <c r="G643" s="44">
        <v>1</v>
      </c>
      <c r="H643" s="43" t="s">
        <v>5686</v>
      </c>
      <c r="I643" s="45">
        <v>1</v>
      </c>
      <c r="J643" s="45" t="s">
        <v>4535</v>
      </c>
      <c r="K643" s="41">
        <v>50</v>
      </c>
      <c r="L643" s="41">
        <v>50</v>
      </c>
      <c r="M643" s="41">
        <f t="shared" si="182"/>
        <v>0</v>
      </c>
      <c r="N643" s="45" t="s">
        <v>5688</v>
      </c>
      <c r="O643" s="41">
        <v>50000</v>
      </c>
      <c r="P643" s="46" t="s">
        <v>246</v>
      </c>
      <c r="Q643" s="41">
        <v>50</v>
      </c>
      <c r="R643" s="46" t="s">
        <v>175</v>
      </c>
    </row>
    <row r="644" spans="1:18" s="175" customFormat="1" ht="18" customHeight="1" x14ac:dyDescent="0.15">
      <c r="A644" s="177">
        <v>17</v>
      </c>
      <c r="B644" s="43" t="s">
        <v>5679</v>
      </c>
      <c r="C644" s="44">
        <v>1</v>
      </c>
      <c r="D644" s="43" t="s">
        <v>5680</v>
      </c>
      <c r="E644" s="44">
        <v>2</v>
      </c>
      <c r="F644" s="43" t="s">
        <v>5685</v>
      </c>
      <c r="G644" s="44">
        <v>1</v>
      </c>
      <c r="H644" s="43" t="s">
        <v>5686</v>
      </c>
      <c r="I644" s="45">
        <v>2</v>
      </c>
      <c r="J644" s="45" t="s">
        <v>4536</v>
      </c>
      <c r="K644" s="41">
        <v>2</v>
      </c>
      <c r="L644" s="41">
        <v>11</v>
      </c>
      <c r="M644" s="41">
        <f t="shared" si="182"/>
        <v>-9</v>
      </c>
      <c r="N644" s="45" t="s">
        <v>5687</v>
      </c>
      <c r="O644" s="41">
        <v>2320</v>
      </c>
      <c r="P644" s="46" t="s">
        <v>246</v>
      </c>
      <c r="Q644" s="41">
        <v>2</v>
      </c>
      <c r="R644" s="46" t="s">
        <v>90</v>
      </c>
    </row>
    <row r="645" spans="1:18" s="175" customFormat="1" ht="18" customHeight="1" x14ac:dyDescent="0.15">
      <c r="A645" s="177">
        <v>17</v>
      </c>
      <c r="B645" s="43" t="s">
        <v>5679</v>
      </c>
      <c r="C645" s="44">
        <v>1</v>
      </c>
      <c r="D645" s="43" t="s">
        <v>5680</v>
      </c>
      <c r="E645" s="44">
        <v>2</v>
      </c>
      <c r="F645" s="43" t="s">
        <v>5685</v>
      </c>
      <c r="G645" s="44">
        <v>1</v>
      </c>
      <c r="H645" s="43" t="s">
        <v>5686</v>
      </c>
      <c r="I645" s="45">
        <v>3</v>
      </c>
      <c r="J645" s="45" t="s">
        <v>4549</v>
      </c>
      <c r="K645" s="41">
        <v>4</v>
      </c>
      <c r="L645" s="41">
        <v>20</v>
      </c>
      <c r="M645" s="41">
        <f t="shared" si="182"/>
        <v>-16</v>
      </c>
      <c r="N645" s="45" t="s">
        <v>5687</v>
      </c>
      <c r="O645" s="41">
        <v>4000</v>
      </c>
      <c r="P645" s="46" t="s">
        <v>394</v>
      </c>
      <c r="Q645" s="41">
        <v>4</v>
      </c>
      <c r="R645" s="46" t="s">
        <v>90</v>
      </c>
    </row>
    <row r="646" spans="1:18" s="175" customFormat="1" ht="18" customHeight="1" x14ac:dyDescent="0.15">
      <c r="A646" s="177">
        <v>17</v>
      </c>
      <c r="B646" s="43" t="s">
        <v>5679</v>
      </c>
      <c r="C646" s="44">
        <v>1</v>
      </c>
      <c r="D646" s="43" t="s">
        <v>5680</v>
      </c>
      <c r="E646" s="44">
        <v>2</v>
      </c>
      <c r="F646" s="43" t="s">
        <v>5685</v>
      </c>
      <c r="G646" s="44">
        <v>1</v>
      </c>
      <c r="H646" s="43" t="s">
        <v>5686</v>
      </c>
      <c r="I646" s="45">
        <v>4</v>
      </c>
      <c r="J646" s="45" t="s">
        <v>5689</v>
      </c>
      <c r="K646" s="41">
        <v>2</v>
      </c>
      <c r="L646" s="41">
        <v>14</v>
      </c>
      <c r="M646" s="41">
        <f t="shared" si="182"/>
        <v>-12</v>
      </c>
      <c r="N646" s="45" t="s">
        <v>5687</v>
      </c>
      <c r="O646" s="41">
        <v>2800</v>
      </c>
      <c r="P646" s="46" t="s">
        <v>246</v>
      </c>
      <c r="Q646" s="41">
        <v>2</v>
      </c>
      <c r="R646" s="46" t="s">
        <v>90</v>
      </c>
    </row>
    <row r="647" spans="1:18" s="175" customFormat="1" ht="18" customHeight="1" x14ac:dyDescent="0.15">
      <c r="A647" s="177">
        <v>17</v>
      </c>
      <c r="B647" s="43" t="s">
        <v>5679</v>
      </c>
      <c r="C647" s="44">
        <v>1</v>
      </c>
      <c r="D647" s="43" t="s">
        <v>5680</v>
      </c>
      <c r="E647" s="44">
        <v>2</v>
      </c>
      <c r="F647" s="43" t="s">
        <v>5685</v>
      </c>
      <c r="G647" s="44">
        <v>1</v>
      </c>
      <c r="H647" s="43" t="s">
        <v>5686</v>
      </c>
      <c r="I647" s="45">
        <v>5</v>
      </c>
      <c r="J647" s="45" t="s">
        <v>4537</v>
      </c>
      <c r="K647" s="41">
        <v>5</v>
      </c>
      <c r="L647" s="41">
        <v>29</v>
      </c>
      <c r="M647" s="41">
        <f t="shared" si="182"/>
        <v>-24</v>
      </c>
      <c r="N647" s="45" t="s">
        <v>5687</v>
      </c>
      <c r="O647" s="41">
        <v>5000</v>
      </c>
      <c r="P647" s="46" t="s">
        <v>246</v>
      </c>
      <c r="Q647" s="41">
        <v>5</v>
      </c>
      <c r="R647" s="46" t="s">
        <v>90</v>
      </c>
    </row>
    <row r="648" spans="1:18" s="175" customFormat="1" ht="18" customHeight="1" x14ac:dyDescent="0.15">
      <c r="A648" s="177">
        <v>17</v>
      </c>
      <c r="B648" s="43" t="s">
        <v>5679</v>
      </c>
      <c r="C648" s="44">
        <v>1</v>
      </c>
      <c r="D648" s="43" t="s">
        <v>5680</v>
      </c>
      <c r="E648" s="44">
        <v>2</v>
      </c>
      <c r="F648" s="43" t="s">
        <v>5685</v>
      </c>
      <c r="G648" s="44">
        <v>1</v>
      </c>
      <c r="H648" s="43" t="s">
        <v>5686</v>
      </c>
      <c r="I648" s="45">
        <v>31</v>
      </c>
      <c r="J648" s="45" t="s">
        <v>5690</v>
      </c>
      <c r="K648" s="41">
        <v>0</v>
      </c>
      <c r="L648" s="41">
        <v>2</v>
      </c>
      <c r="M648" s="41">
        <f t="shared" si="182"/>
        <v>-2</v>
      </c>
      <c r="N648" s="45"/>
      <c r="O648" s="41"/>
      <c r="P648" s="46"/>
      <c r="Q648" s="41"/>
      <c r="R648" s="46" t="s">
        <v>663</v>
      </c>
    </row>
    <row r="649" spans="1:18" s="175" customFormat="1" ht="18" customHeight="1" x14ac:dyDescent="0.15">
      <c r="A649" s="177">
        <v>17</v>
      </c>
      <c r="B649" s="43" t="s">
        <v>5679</v>
      </c>
      <c r="C649" s="44">
        <v>1</v>
      </c>
      <c r="D649" s="43" t="s">
        <v>5680</v>
      </c>
      <c r="E649" s="44">
        <v>2</v>
      </c>
      <c r="F649" s="43" t="s">
        <v>5685</v>
      </c>
      <c r="G649" s="44">
        <v>1</v>
      </c>
      <c r="H649" s="43" t="s">
        <v>5686</v>
      </c>
      <c r="I649" s="45">
        <v>51</v>
      </c>
      <c r="J649" s="45" t="s">
        <v>5691</v>
      </c>
      <c r="K649" s="41">
        <v>10</v>
      </c>
      <c r="L649" s="41">
        <v>10</v>
      </c>
      <c r="M649" s="41">
        <f t="shared" si="182"/>
        <v>0</v>
      </c>
      <c r="N649" s="45" t="s">
        <v>5692</v>
      </c>
      <c r="O649" s="41">
        <v>10000</v>
      </c>
      <c r="P649" s="46" t="s">
        <v>1070</v>
      </c>
      <c r="Q649" s="41">
        <v>10</v>
      </c>
      <c r="R649" s="46" t="s">
        <v>1042</v>
      </c>
    </row>
    <row r="650" spans="1:18" s="175" customFormat="1" ht="18" customHeight="1" x14ac:dyDescent="0.15">
      <c r="A650" s="177">
        <v>17</v>
      </c>
      <c r="B650" s="43" t="s">
        <v>5679</v>
      </c>
      <c r="C650" s="44">
        <v>1</v>
      </c>
      <c r="D650" s="43" t="s">
        <v>5680</v>
      </c>
      <c r="E650" s="44">
        <v>2</v>
      </c>
      <c r="F650" s="43" t="s">
        <v>5685</v>
      </c>
      <c r="G650" s="44">
        <v>1</v>
      </c>
      <c r="H650" s="43" t="s">
        <v>5686</v>
      </c>
      <c r="I650" s="45">
        <v>52</v>
      </c>
      <c r="J650" s="45" t="s">
        <v>5693</v>
      </c>
      <c r="K650" s="41">
        <v>1</v>
      </c>
      <c r="L650" s="41">
        <v>1</v>
      </c>
      <c r="M650" s="41">
        <f t="shared" si="182"/>
        <v>0</v>
      </c>
      <c r="N650" s="45" t="s">
        <v>5692</v>
      </c>
      <c r="O650" s="41">
        <v>1000</v>
      </c>
      <c r="P650" s="46" t="s">
        <v>1129</v>
      </c>
      <c r="Q650" s="41">
        <v>1</v>
      </c>
      <c r="R650" s="46" t="s">
        <v>1042</v>
      </c>
    </row>
    <row r="651" spans="1:18" s="175" customFormat="1" ht="18" customHeight="1" x14ac:dyDescent="0.15">
      <c r="A651" s="177">
        <v>17</v>
      </c>
      <c r="B651" s="43" t="s">
        <v>5679</v>
      </c>
      <c r="C651" s="44">
        <v>1</v>
      </c>
      <c r="D651" s="43" t="s">
        <v>5680</v>
      </c>
      <c r="E651" s="44">
        <v>2</v>
      </c>
      <c r="F651" s="43" t="s">
        <v>5685</v>
      </c>
      <c r="G651" s="44">
        <v>1</v>
      </c>
      <c r="H651" s="43" t="s">
        <v>5686</v>
      </c>
      <c r="I651" s="45">
        <v>61</v>
      </c>
      <c r="J651" s="45" t="s">
        <v>4743</v>
      </c>
      <c r="K651" s="41">
        <v>2</v>
      </c>
      <c r="L651" s="41">
        <v>10</v>
      </c>
      <c r="M651" s="41">
        <f t="shared" si="182"/>
        <v>-8</v>
      </c>
      <c r="N651" s="45" t="s">
        <v>5687</v>
      </c>
      <c r="O651" s="41">
        <v>2000</v>
      </c>
      <c r="P651" s="46" t="s">
        <v>1331</v>
      </c>
      <c r="Q651" s="41">
        <v>2</v>
      </c>
      <c r="R651" s="46" t="s">
        <v>254</v>
      </c>
    </row>
    <row r="652" spans="1:18" s="175" customFormat="1" ht="18" customHeight="1" x14ac:dyDescent="0.15">
      <c r="A652" s="177">
        <v>17</v>
      </c>
      <c r="B652" s="43" t="s">
        <v>5679</v>
      </c>
      <c r="C652" s="44">
        <v>1</v>
      </c>
      <c r="D652" s="43" t="s">
        <v>5680</v>
      </c>
      <c r="E652" s="44">
        <v>2</v>
      </c>
      <c r="F652" s="43" t="s">
        <v>5685</v>
      </c>
      <c r="G652" s="44">
        <v>1</v>
      </c>
      <c r="H652" s="43" t="s">
        <v>5686</v>
      </c>
      <c r="I652" s="45">
        <v>71</v>
      </c>
      <c r="J652" s="45" t="s">
        <v>4538</v>
      </c>
      <c r="K652" s="41">
        <v>6</v>
      </c>
      <c r="L652" s="41">
        <v>30</v>
      </c>
      <c r="M652" s="41">
        <f t="shared" si="182"/>
        <v>-24</v>
      </c>
      <c r="N652" s="45" t="s">
        <v>5687</v>
      </c>
      <c r="O652" s="41">
        <v>6000</v>
      </c>
      <c r="P652" s="46" t="s">
        <v>1335</v>
      </c>
      <c r="Q652" s="41">
        <v>6</v>
      </c>
      <c r="R652" s="46" t="s">
        <v>90</v>
      </c>
    </row>
    <row r="653" spans="1:18" s="175" customFormat="1" ht="18" customHeight="1" x14ac:dyDescent="0.15">
      <c r="A653" s="177">
        <v>17</v>
      </c>
      <c r="B653" s="43" t="s">
        <v>5679</v>
      </c>
      <c r="C653" s="44">
        <v>1</v>
      </c>
      <c r="D653" s="43" t="s">
        <v>5680</v>
      </c>
      <c r="E653" s="44">
        <v>2</v>
      </c>
      <c r="F653" s="43" t="s">
        <v>5685</v>
      </c>
      <c r="G653" s="44">
        <v>1</v>
      </c>
      <c r="H653" s="43" t="s">
        <v>5686</v>
      </c>
      <c r="I653" s="45">
        <v>71</v>
      </c>
      <c r="J653" s="45" t="s">
        <v>4538</v>
      </c>
      <c r="K653" s="41">
        <v>281</v>
      </c>
      <c r="L653" s="41">
        <v>293</v>
      </c>
      <c r="M653" s="41">
        <f t="shared" si="182"/>
        <v>-12</v>
      </c>
      <c r="N653" s="45" t="s">
        <v>5694</v>
      </c>
      <c r="O653" s="41">
        <v>50000</v>
      </c>
      <c r="P653" s="46" t="s">
        <v>246</v>
      </c>
      <c r="Q653" s="41">
        <v>281</v>
      </c>
      <c r="R653" s="46" t="s">
        <v>175</v>
      </c>
    </row>
    <row r="654" spans="1:18" s="175" customFormat="1" ht="18" customHeight="1" x14ac:dyDescent="0.15">
      <c r="A654" s="177">
        <v>17</v>
      </c>
      <c r="B654" s="43" t="s">
        <v>5679</v>
      </c>
      <c r="C654" s="44">
        <v>1</v>
      </c>
      <c r="D654" s="43" t="s">
        <v>5680</v>
      </c>
      <c r="E654" s="44">
        <v>2</v>
      </c>
      <c r="F654" s="43" t="s">
        <v>5685</v>
      </c>
      <c r="G654" s="44">
        <v>1</v>
      </c>
      <c r="H654" s="43" t="s">
        <v>5686</v>
      </c>
      <c r="I654" s="44">
        <v>71</v>
      </c>
      <c r="J654" s="44" t="s">
        <v>4538</v>
      </c>
      <c r="K654" s="41"/>
      <c r="L654" s="41"/>
      <c r="M654" s="41"/>
      <c r="N654" s="45" t="s">
        <v>5695</v>
      </c>
      <c r="O654" s="41">
        <v>231000</v>
      </c>
      <c r="P654" s="46"/>
      <c r="Q654" s="41"/>
      <c r="R654" s="46" t="s">
        <v>175</v>
      </c>
    </row>
    <row r="655" spans="1:18" s="175" customFormat="1" ht="18" customHeight="1" x14ac:dyDescent="0.15">
      <c r="A655" s="177">
        <v>17</v>
      </c>
      <c r="B655" s="43" t="s">
        <v>5679</v>
      </c>
      <c r="C655" s="44">
        <v>1</v>
      </c>
      <c r="D655" s="43" t="s">
        <v>5680</v>
      </c>
      <c r="E655" s="44">
        <v>2</v>
      </c>
      <c r="F655" s="43" t="s">
        <v>5685</v>
      </c>
      <c r="G655" s="45">
        <v>2</v>
      </c>
      <c r="H655" s="49" t="s">
        <v>5696</v>
      </c>
      <c r="I655" s="45"/>
      <c r="J655" s="45"/>
      <c r="K655" s="41"/>
      <c r="L655" s="41"/>
      <c r="M655" s="41"/>
      <c r="N655" s="45"/>
      <c r="O655" s="41"/>
      <c r="P655" s="46"/>
      <c r="Q655" s="41"/>
      <c r="R655" s="178" t="s">
        <v>90</v>
      </c>
    </row>
    <row r="656" spans="1:18" s="175" customFormat="1" ht="18" customHeight="1" x14ac:dyDescent="0.15">
      <c r="A656" s="177">
        <v>17</v>
      </c>
      <c r="B656" s="43" t="s">
        <v>5679</v>
      </c>
      <c r="C656" s="44">
        <v>1</v>
      </c>
      <c r="D656" s="43" t="s">
        <v>5680</v>
      </c>
      <c r="E656" s="44">
        <v>2</v>
      </c>
      <c r="F656" s="43" t="s">
        <v>5685</v>
      </c>
      <c r="G656" s="44">
        <v>2</v>
      </c>
      <c r="H656" s="43" t="s">
        <v>5696</v>
      </c>
      <c r="I656" s="45">
        <v>1</v>
      </c>
      <c r="J656" s="45" t="s">
        <v>5697</v>
      </c>
      <c r="K656" s="41">
        <v>584</v>
      </c>
      <c r="L656" s="41">
        <v>651</v>
      </c>
      <c r="M656" s="41">
        <f t="shared" ref="M656" si="183">K656-L656</f>
        <v>-67</v>
      </c>
      <c r="N656" s="45" t="s">
        <v>5698</v>
      </c>
      <c r="O656" s="41"/>
      <c r="P656" s="46"/>
      <c r="Q656" s="41"/>
      <c r="R656" s="46" t="s">
        <v>90</v>
      </c>
    </row>
    <row r="657" spans="1:18" s="175" customFormat="1" ht="18" customHeight="1" x14ac:dyDescent="0.15">
      <c r="A657" s="177">
        <v>17</v>
      </c>
      <c r="B657" s="43" t="s">
        <v>5679</v>
      </c>
      <c r="C657" s="44">
        <v>1</v>
      </c>
      <c r="D657" s="43" t="s">
        <v>5680</v>
      </c>
      <c r="E657" s="44">
        <v>2</v>
      </c>
      <c r="F657" s="43" t="s">
        <v>5685</v>
      </c>
      <c r="G657" s="44">
        <v>2</v>
      </c>
      <c r="H657" s="43" t="s">
        <v>5696</v>
      </c>
      <c r="I657" s="44">
        <v>1</v>
      </c>
      <c r="J657" s="44" t="s">
        <v>5697</v>
      </c>
      <c r="K657" s="41"/>
      <c r="L657" s="41"/>
      <c r="M657" s="41"/>
      <c r="N657" s="45" t="s">
        <v>5699</v>
      </c>
      <c r="O657" s="41">
        <v>584485</v>
      </c>
      <c r="P657" s="46"/>
      <c r="Q657" s="41"/>
      <c r="R657" s="46" t="s">
        <v>90</v>
      </c>
    </row>
    <row r="658" spans="1:18" s="175" customFormat="1" ht="18" customHeight="1" x14ac:dyDescent="0.15">
      <c r="A658" s="24">
        <v>17</v>
      </c>
      <c r="B658" s="25" t="s">
        <v>5679</v>
      </c>
      <c r="C658" s="27">
        <v>2</v>
      </c>
      <c r="D658" s="26" t="s">
        <v>5700</v>
      </c>
      <c r="E658" s="27"/>
      <c r="F658" s="26"/>
      <c r="G658" s="27"/>
      <c r="H658" s="26"/>
      <c r="I658" s="27"/>
      <c r="J658" s="27"/>
      <c r="K658" s="23">
        <f>IF(C658="",SUMIFS($K659:$K$868,$A659:$A$868,A658,$E659:$E$868,""),IF(E658="",SUMIFS($K659:$K$868,$A659:$A$868,A658,$C659:$C$868,C658,$G659:$G$868,""),IF(G658="",SUMIFS($K659:$K$868,$A659:$A$868,A658,$C659:$C$868,C658,$E659:$E$868,E658),0)))</f>
        <v>200</v>
      </c>
      <c r="L658" s="23">
        <f>IF(C658="",SUMIFS($L659:$L$868,$A659:$A$868,A658,$E659:$E$868,""),IF(E658="",SUMIFS($L659:$L$868,$A659:$A$868,A658,$C659:$C$868,C658,$G659:$G$868,""),IF(G658="",SUMIFS($L659:$L$868,$A659:$A$868,A658,$C659:$C$868,C658,$E659:$E$868,E658),0)))</f>
        <v>200</v>
      </c>
      <c r="M658" s="23">
        <f t="shared" ref="M658:M659" si="184">K658-L658</f>
        <v>0</v>
      </c>
      <c r="N658" s="28"/>
      <c r="O658" s="29"/>
      <c r="P658" s="30"/>
      <c r="Q658" s="23">
        <f>IF(C658="",SUMIFS($Q$3:$Q$868,$A$3:$A$868,A658,$C$3:$C$868,"&gt;0",$E$3:$E$868,""),IF(E658="",SUMIFS($Q$3:$Q$868,$A$3:$A$868,A658,$C$3:$C$868,C658,$E$3:$E$868,"&gt;0",$G$3:$G$868,""),IF(G658="",SUMIFS($Q$3:$Q$868,$A$3:$A$868,A658,$C$3:$C$868,C658,$E$3:$E$868,E658,$G$3:$G$868,"&gt;0"))))</f>
        <v>0</v>
      </c>
      <c r="R658" s="23"/>
    </row>
    <row r="659" spans="1:18" s="175" customFormat="1" ht="18" customHeight="1" x14ac:dyDescent="0.15">
      <c r="A659" s="24">
        <v>17</v>
      </c>
      <c r="B659" s="25" t="s">
        <v>5679</v>
      </c>
      <c r="C659" s="176">
        <v>2</v>
      </c>
      <c r="D659" s="25" t="s">
        <v>5700</v>
      </c>
      <c r="E659" s="35">
        <v>1</v>
      </c>
      <c r="F659" s="36" t="s">
        <v>5701</v>
      </c>
      <c r="G659" s="35"/>
      <c r="H659" s="36"/>
      <c r="I659" s="35"/>
      <c r="J659" s="35"/>
      <c r="K659" s="32">
        <f>IF(C659="",SUMIFS($K660:$K$868,$A660:$A$868,A659,$E660:$E$868,""),IF(E659="",SUMIFS($K660:$K$868,$A660:$A$868,A659,$C660:$C$868,C659,$G660:$G$868,""),IF(G659="",SUMIFS($K660:$K$868,$A660:$A$868,A659,$C660:$C$868,C659,$E660:$E$868,E659),0)))</f>
        <v>200</v>
      </c>
      <c r="L659" s="32">
        <f>IF(C659="",SUMIFS($L660:$L$868,$A660:$A$868,A659,$E660:$E$868,""),IF(E659="",SUMIFS($L660:$L$868,$A660:$A$868,A659,$C660:$C$868,C659,$G660:$G$868,""),IF(G659="",SUMIFS($L660:$L$868,$A660:$A$868,A659,$C660:$C$868,C659,$E660:$E$868,E659),0)))</f>
        <v>200</v>
      </c>
      <c r="M659" s="32">
        <f t="shared" si="184"/>
        <v>0</v>
      </c>
      <c r="N659" s="37"/>
      <c r="O659" s="38"/>
      <c r="P659" s="39"/>
      <c r="Q659" s="32">
        <f>IF(C659="",SUMIFS($Q$3:$Q$868,$A$3:$A$868,A659,$C$3:$C$868,"&gt;0",$E$3:$E$868,""),IF(E659="",SUMIFS($Q$3:$Q$868,$A$3:$A$868,A659,$C$3:$C$868,C659,$E$3:$E$868,"&gt;0",$G$3:$G$868,""),IF(G659="",SUMIFS($Q$3:$Q$868,$A$3:$A$868,A659,$C$3:$C$868,C659,$E$3:$E$868,E659,$G$3:$G$868,"&gt;0"))))</f>
        <v>0</v>
      </c>
      <c r="R659" s="32" t="s">
        <v>90</v>
      </c>
    </row>
    <row r="660" spans="1:18" s="175" customFormat="1" ht="18" customHeight="1" x14ac:dyDescent="0.15">
      <c r="A660" s="177">
        <v>17</v>
      </c>
      <c r="B660" s="43" t="s">
        <v>5679</v>
      </c>
      <c r="C660" s="44">
        <v>2</v>
      </c>
      <c r="D660" s="43" t="s">
        <v>5700</v>
      </c>
      <c r="E660" s="44">
        <v>1</v>
      </c>
      <c r="F660" s="43" t="s">
        <v>5701</v>
      </c>
      <c r="G660" s="45">
        <v>2</v>
      </c>
      <c r="H660" s="49" t="s">
        <v>5702</v>
      </c>
      <c r="I660" s="45"/>
      <c r="J660" s="45"/>
      <c r="K660" s="41"/>
      <c r="L660" s="41"/>
      <c r="M660" s="41"/>
      <c r="N660" s="45"/>
      <c r="O660" s="41"/>
      <c r="P660" s="46"/>
      <c r="Q660" s="41"/>
      <c r="R660" s="178" t="s">
        <v>90</v>
      </c>
    </row>
    <row r="661" spans="1:18" s="175" customFormat="1" ht="18" customHeight="1" x14ac:dyDescent="0.15">
      <c r="A661" s="177">
        <v>17</v>
      </c>
      <c r="B661" s="43" t="s">
        <v>5679</v>
      </c>
      <c r="C661" s="44">
        <v>2</v>
      </c>
      <c r="D661" s="43" t="s">
        <v>5700</v>
      </c>
      <c r="E661" s="44">
        <v>1</v>
      </c>
      <c r="F661" s="43" t="s">
        <v>5701</v>
      </c>
      <c r="G661" s="44">
        <v>2</v>
      </c>
      <c r="H661" s="43" t="s">
        <v>5702</v>
      </c>
      <c r="I661" s="45">
        <v>1</v>
      </c>
      <c r="J661" s="45" t="s">
        <v>5702</v>
      </c>
      <c r="K661" s="41">
        <v>200</v>
      </c>
      <c r="L661" s="41">
        <v>200</v>
      </c>
      <c r="M661" s="41">
        <f t="shared" ref="M661:M664" si="185">K661-L661</f>
        <v>0</v>
      </c>
      <c r="N661" s="45" t="s">
        <v>5703</v>
      </c>
      <c r="O661" s="41">
        <v>200000</v>
      </c>
      <c r="P661" s="46"/>
      <c r="Q661" s="41"/>
      <c r="R661" s="46" t="s">
        <v>90</v>
      </c>
    </row>
    <row r="662" spans="1:18" s="175" customFormat="1" ht="18" customHeight="1" x14ac:dyDescent="0.15">
      <c r="A662" s="168">
        <v>18</v>
      </c>
      <c r="B662" s="169" t="s">
        <v>5704</v>
      </c>
      <c r="C662" s="170"/>
      <c r="D662" s="169"/>
      <c r="E662" s="170"/>
      <c r="F662" s="169"/>
      <c r="G662" s="170"/>
      <c r="H662" s="169"/>
      <c r="I662" s="170"/>
      <c r="J662" s="170"/>
      <c r="K662" s="171">
        <f>IF(C662="",SUMIFS($K663:$K$868,$A663:$A$868,A662,$E663:$E$868,""),IF(E662="",SUMIFS($K663:$K$868,$A663:$A$868,A662,$C663:$C$868,C662,$G663:$G$868,""),IF(G662="",SUMIFS($K663:$K$868,$A663:$A$868,A662,$C663:$C$868,C662,$E663:$E$868,E662),0)))</f>
        <v>150000</v>
      </c>
      <c r="L662" s="171">
        <f>IF(C662="",SUMIFS($L663:$L$868,$A663:$A$868,A662,$E663:$E$868,""),IF(E662="",SUMIFS($L663:$L$868,$A663:$A$868,A662,$C663:$C$868,C662,$G663:$G$868,""),IF(G662="",SUMIFS($L663:$L$868,$A663:$A$868,A662,$C663:$C$868,C662,$E663:$E$868,E662),0)))</f>
        <v>150000</v>
      </c>
      <c r="M662" s="171">
        <f t="shared" si="185"/>
        <v>0</v>
      </c>
      <c r="N662" s="172"/>
      <c r="O662" s="173"/>
      <c r="P662" s="174"/>
      <c r="Q662" s="171">
        <f>IF(C662="",SUMIFS($Q$3:$Q$868,$A$3:$A$868,A662,$C$3:$C$868,"&gt;0",$E$3:$E$868,""),IF(E662="",SUMIFS($Q$3:$Q$868,$A$3:$A$868,A662,$C$3:$C$868,C662,$E$3:$E$868,"&gt;0",$G$3:$G$868,""),IF(G662="",SUMIFS($Q$3:$Q$868,$A$3:$A$868,A662,$C$3:$C$868,C662,$E$3:$E$868,E662,$G$3:$G$868,"&gt;0"))))</f>
        <v>0</v>
      </c>
      <c r="R662" s="171"/>
    </row>
    <row r="663" spans="1:18" s="175" customFormat="1" ht="18" customHeight="1" x14ac:dyDescent="0.15">
      <c r="A663" s="24">
        <v>18</v>
      </c>
      <c r="B663" s="25" t="s">
        <v>5704</v>
      </c>
      <c r="C663" s="27">
        <v>1</v>
      </c>
      <c r="D663" s="26" t="s">
        <v>5704</v>
      </c>
      <c r="E663" s="27"/>
      <c r="F663" s="26"/>
      <c r="G663" s="27"/>
      <c r="H663" s="26"/>
      <c r="I663" s="27"/>
      <c r="J663" s="27"/>
      <c r="K663" s="23">
        <f>IF(C663="",SUMIFS($K664:$K$868,$A664:$A$868,A663,$E664:$E$868,""),IF(E663="",SUMIFS($K664:$K$868,$A664:$A$868,A663,$C664:$C$868,C663,$G664:$G$868,""),IF(G663="",SUMIFS($K664:$K$868,$A664:$A$868,A663,$C664:$C$868,C663,$E664:$E$868,E663),0)))</f>
        <v>150000</v>
      </c>
      <c r="L663" s="23">
        <f>IF(C663="",SUMIFS($L664:$L$868,$A664:$A$868,A663,$E664:$E$868,""),IF(E663="",SUMIFS($L664:$L$868,$A664:$A$868,A663,$C664:$C$868,C663,$G664:$G$868,""),IF(G663="",SUMIFS($L664:$L$868,$A664:$A$868,A663,$C664:$C$868,C663,$E664:$E$868,E663),0)))</f>
        <v>150000</v>
      </c>
      <c r="M663" s="23">
        <f t="shared" si="185"/>
        <v>0</v>
      </c>
      <c r="N663" s="28"/>
      <c r="O663" s="29"/>
      <c r="P663" s="30"/>
      <c r="Q663" s="23">
        <f>IF(C663="",SUMIFS($Q$3:$Q$868,$A$3:$A$868,A663,$C$3:$C$868,"&gt;0",$E$3:$E$868,""),IF(E663="",SUMIFS($Q$3:$Q$868,$A$3:$A$868,A663,$C$3:$C$868,C663,$E$3:$E$868,"&gt;0",$G$3:$G$868,""),IF(G663="",SUMIFS($Q$3:$Q$868,$A$3:$A$868,A663,$C$3:$C$868,C663,$E$3:$E$868,E663,$G$3:$G$868,"&gt;0"))))</f>
        <v>0</v>
      </c>
      <c r="R663" s="23"/>
    </row>
    <row r="664" spans="1:18" s="175" customFormat="1" ht="18" customHeight="1" x14ac:dyDescent="0.15">
      <c r="A664" s="24">
        <v>18</v>
      </c>
      <c r="B664" s="25" t="s">
        <v>5704</v>
      </c>
      <c r="C664" s="176">
        <v>1</v>
      </c>
      <c r="D664" s="25" t="s">
        <v>5704</v>
      </c>
      <c r="E664" s="35">
        <v>3</v>
      </c>
      <c r="F664" s="36" t="s">
        <v>5705</v>
      </c>
      <c r="G664" s="35"/>
      <c r="H664" s="36"/>
      <c r="I664" s="35"/>
      <c r="J664" s="35"/>
      <c r="K664" s="32">
        <f>IF(C664="",SUMIFS($K665:$K$868,$A665:$A$868,A664,$E665:$E$868,""),IF(E664="",SUMIFS($K665:$K$868,$A665:$A$868,A664,$C665:$C$868,C664,$G665:$G$868,""),IF(G664="",SUMIFS($K665:$K$868,$A665:$A$868,A664,$C665:$C$868,C664,$E665:$E$868,E664),0)))</f>
        <v>150000</v>
      </c>
      <c r="L664" s="32">
        <f>IF(C664="",SUMIFS($L665:$L$868,$A665:$A$868,A664,$E665:$E$868,""),IF(E664="",SUMIFS($L665:$L$868,$A665:$A$868,A664,$C665:$C$868,C664,$G665:$G$868,""),IF(G664="",SUMIFS($L665:$L$868,$A665:$A$868,A664,$C665:$C$868,C664,$E665:$E$868,E664),0)))</f>
        <v>150000</v>
      </c>
      <c r="M664" s="32">
        <f t="shared" si="185"/>
        <v>0</v>
      </c>
      <c r="N664" s="37"/>
      <c r="O664" s="38"/>
      <c r="P664" s="39"/>
      <c r="Q664" s="32">
        <f>IF(C664="",SUMIFS($Q$3:$Q$868,$A$3:$A$868,A664,$C$3:$C$868,"&gt;0",$E$3:$E$868,""),IF(E664="",SUMIFS($Q$3:$Q$868,$A$3:$A$868,A664,$C$3:$C$868,C664,$E$3:$E$868,"&gt;0",$G$3:$G$868,""),IF(G664="",SUMIFS($Q$3:$Q$868,$A$3:$A$868,A664,$C$3:$C$868,C664,$E$3:$E$868,E664,$G$3:$G$868,"&gt;0"))))</f>
        <v>0</v>
      </c>
      <c r="R664" s="32" t="s">
        <v>254</v>
      </c>
    </row>
    <row r="665" spans="1:18" s="175" customFormat="1" ht="18" customHeight="1" x14ac:dyDescent="0.15">
      <c r="A665" s="177">
        <v>18</v>
      </c>
      <c r="B665" s="43" t="s">
        <v>5704</v>
      </c>
      <c r="C665" s="44">
        <v>1</v>
      </c>
      <c r="D665" s="43" t="s">
        <v>5704</v>
      </c>
      <c r="E665" s="44">
        <v>3</v>
      </c>
      <c r="F665" s="43" t="s">
        <v>5705</v>
      </c>
      <c r="G665" s="45">
        <v>1</v>
      </c>
      <c r="H665" s="49" t="s">
        <v>5706</v>
      </c>
      <c r="I665" s="45"/>
      <c r="J665" s="45"/>
      <c r="K665" s="41"/>
      <c r="L665" s="41"/>
      <c r="M665" s="41"/>
      <c r="N665" s="45"/>
      <c r="O665" s="41"/>
      <c r="P665" s="46"/>
      <c r="Q665" s="41"/>
      <c r="R665" s="178" t="s">
        <v>254</v>
      </c>
    </row>
    <row r="666" spans="1:18" s="175" customFormat="1" ht="18" customHeight="1" x14ac:dyDescent="0.15">
      <c r="A666" s="177">
        <v>18</v>
      </c>
      <c r="B666" s="43" t="s">
        <v>5704</v>
      </c>
      <c r="C666" s="44">
        <v>1</v>
      </c>
      <c r="D666" s="43" t="s">
        <v>5704</v>
      </c>
      <c r="E666" s="44">
        <v>3</v>
      </c>
      <c r="F666" s="43" t="s">
        <v>5705</v>
      </c>
      <c r="G666" s="44">
        <v>1</v>
      </c>
      <c r="H666" s="43" t="s">
        <v>5706</v>
      </c>
      <c r="I666" s="45">
        <v>1</v>
      </c>
      <c r="J666" s="45" t="s">
        <v>5706</v>
      </c>
      <c r="K666" s="41">
        <v>150000</v>
      </c>
      <c r="L666" s="41">
        <v>150000</v>
      </c>
      <c r="M666" s="41">
        <f t="shared" ref="M666" si="186">K666-L666</f>
        <v>0</v>
      </c>
      <c r="N666" s="45" t="s">
        <v>5707</v>
      </c>
      <c r="O666" s="41">
        <v>150000000</v>
      </c>
      <c r="P666" s="46"/>
      <c r="Q666" s="41"/>
      <c r="R666" s="46" t="s">
        <v>254</v>
      </c>
    </row>
    <row r="667" spans="1:18" s="175" customFormat="1" ht="18" customHeight="1" x14ac:dyDescent="0.15">
      <c r="A667" s="177">
        <v>18</v>
      </c>
      <c r="B667" s="43" t="s">
        <v>5704</v>
      </c>
      <c r="C667" s="44">
        <v>1</v>
      </c>
      <c r="D667" s="43" t="s">
        <v>5704</v>
      </c>
      <c r="E667" s="44">
        <v>3</v>
      </c>
      <c r="F667" s="43" t="s">
        <v>5705</v>
      </c>
      <c r="G667" s="44">
        <v>1</v>
      </c>
      <c r="H667" s="43" t="s">
        <v>5706</v>
      </c>
      <c r="I667" s="44">
        <v>1</v>
      </c>
      <c r="J667" s="44" t="s">
        <v>5706</v>
      </c>
      <c r="K667" s="41"/>
      <c r="L667" s="41"/>
      <c r="M667" s="41"/>
      <c r="N667" s="45" t="s">
        <v>5708</v>
      </c>
      <c r="O667" s="41"/>
      <c r="P667" s="46"/>
      <c r="Q667" s="41"/>
      <c r="R667" s="46" t="s">
        <v>254</v>
      </c>
    </row>
    <row r="668" spans="1:18" s="175" customFormat="1" ht="18" customHeight="1" x14ac:dyDescent="0.15">
      <c r="A668" s="177">
        <v>18</v>
      </c>
      <c r="B668" s="43" t="s">
        <v>5704</v>
      </c>
      <c r="C668" s="44">
        <v>1</v>
      </c>
      <c r="D668" s="43" t="s">
        <v>5704</v>
      </c>
      <c r="E668" s="44">
        <v>3</v>
      </c>
      <c r="F668" s="43" t="s">
        <v>5705</v>
      </c>
      <c r="G668" s="44">
        <v>1</v>
      </c>
      <c r="H668" s="43" t="s">
        <v>5706</v>
      </c>
      <c r="I668" s="44">
        <v>1</v>
      </c>
      <c r="J668" s="44" t="s">
        <v>5706</v>
      </c>
      <c r="K668" s="41"/>
      <c r="L668" s="41"/>
      <c r="M668" s="41"/>
      <c r="N668" s="45" t="s">
        <v>5709</v>
      </c>
      <c r="O668" s="41"/>
      <c r="P668" s="46"/>
      <c r="Q668" s="41"/>
      <c r="R668" s="46" t="s">
        <v>254</v>
      </c>
    </row>
    <row r="669" spans="1:18" s="175" customFormat="1" ht="18" customHeight="1" x14ac:dyDescent="0.15">
      <c r="A669" s="168">
        <v>19</v>
      </c>
      <c r="B669" s="169" t="s">
        <v>5710</v>
      </c>
      <c r="C669" s="170"/>
      <c r="D669" s="169"/>
      <c r="E669" s="170"/>
      <c r="F669" s="169"/>
      <c r="G669" s="170"/>
      <c r="H669" s="169"/>
      <c r="I669" s="170"/>
      <c r="J669" s="170"/>
      <c r="K669" s="171">
        <f>IF(C669="",SUMIFS($K670:$K$868,$A670:$A$868,A669,$E670:$E$868,""),IF(E669="",SUMIFS($K670:$K$868,$A670:$A$868,A669,$C670:$C$868,C669,$G670:$G$868,""),IF(G669="",SUMIFS($K670:$K$868,$A670:$A$868,A669,$C670:$C$868,C669,$E670:$E$868,E669),0)))</f>
        <v>279405</v>
      </c>
      <c r="L669" s="171">
        <f>IF(C669="",SUMIFS($L670:$L$868,$A670:$A$868,A669,$E670:$E$868,""),IF(E669="",SUMIFS($L670:$L$868,$A670:$A$868,A669,$C670:$C$868,C669,$G670:$G$868,""),IF(G669="",SUMIFS($L670:$L$868,$A670:$A$868,A669,$C670:$C$868,C669,$E670:$E$868,E669),0)))</f>
        <v>226971</v>
      </c>
      <c r="M669" s="171">
        <f t="shared" ref="M669:M671" si="187">K669-L669</f>
        <v>52434</v>
      </c>
      <c r="N669" s="172"/>
      <c r="O669" s="173"/>
      <c r="P669" s="174"/>
      <c r="Q669" s="171">
        <f>IF(C669="",SUMIFS($Q$3:$Q$868,$A$3:$A$868,A669,$C$3:$C$868,"&gt;0",$E$3:$E$868,""),IF(E669="",SUMIFS($Q$3:$Q$868,$A$3:$A$868,A669,$C$3:$C$868,C669,$E$3:$E$868,"&gt;0",$G$3:$G$868,""),IF(G669="",SUMIFS($Q$3:$Q$868,$A$3:$A$868,A669,$C$3:$C$868,C669,$E$3:$E$868,E669,$G$3:$G$868,"&gt;0"))))</f>
        <v>47040</v>
      </c>
      <c r="R669" s="171"/>
    </row>
    <row r="670" spans="1:18" s="175" customFormat="1" ht="18" customHeight="1" x14ac:dyDescent="0.15">
      <c r="A670" s="24">
        <v>19</v>
      </c>
      <c r="B670" s="25" t="s">
        <v>5710</v>
      </c>
      <c r="C670" s="27">
        <v>1</v>
      </c>
      <c r="D670" s="26" t="s">
        <v>5711</v>
      </c>
      <c r="E670" s="27"/>
      <c r="F670" s="26"/>
      <c r="G670" s="27"/>
      <c r="H670" s="26"/>
      <c r="I670" s="27"/>
      <c r="J670" s="27"/>
      <c r="K670" s="23">
        <f>IF(C670="",SUMIFS($K671:$K$868,$A671:$A$868,A670,$E671:$E$868,""),IF(E670="",SUMIFS($K671:$K$868,$A671:$A$868,A670,$C671:$C$868,C670,$G671:$G$868,""),IF(G670="",SUMIFS($K671:$K$868,$A671:$A$868,A670,$C671:$C$868,C670,$E671:$E$868,E670),0)))</f>
        <v>279405</v>
      </c>
      <c r="L670" s="23">
        <f>IF(C670="",SUMIFS($L671:$L$868,$A671:$A$868,A670,$E671:$E$868,""),IF(E670="",SUMIFS($L671:$L$868,$A671:$A$868,A670,$C671:$C$868,C670,$G671:$G$868,""),IF(G670="",SUMIFS($L671:$L$868,$A671:$A$868,A670,$C671:$C$868,C670,$E671:$E$868,E670),0)))</f>
        <v>226971</v>
      </c>
      <c r="M670" s="23">
        <f t="shared" si="187"/>
        <v>52434</v>
      </c>
      <c r="N670" s="28"/>
      <c r="O670" s="29"/>
      <c r="P670" s="30"/>
      <c r="Q670" s="23">
        <f>IF(C670="",SUMIFS($Q$3:$Q$868,$A$3:$A$868,A670,$C$3:$C$868,"&gt;0",$E$3:$E$868,""),IF(E670="",SUMIFS($Q$3:$Q$868,$A$3:$A$868,A670,$C$3:$C$868,C670,$E$3:$E$868,"&gt;0",$G$3:$G$868,""),IF(G670="",SUMIFS($Q$3:$Q$868,$A$3:$A$868,A670,$C$3:$C$868,C670,$E$3:$E$868,E670,$G$3:$G$868,"&gt;0"))))</f>
        <v>47040</v>
      </c>
      <c r="R670" s="23"/>
    </row>
    <row r="671" spans="1:18" s="175" customFormat="1" ht="18" customHeight="1" x14ac:dyDescent="0.15">
      <c r="A671" s="24">
        <v>19</v>
      </c>
      <c r="B671" s="25" t="s">
        <v>5710</v>
      </c>
      <c r="C671" s="176">
        <v>1</v>
      </c>
      <c r="D671" s="25" t="s">
        <v>5711</v>
      </c>
      <c r="E671" s="35">
        <v>1</v>
      </c>
      <c r="F671" s="36" t="s">
        <v>5711</v>
      </c>
      <c r="G671" s="35"/>
      <c r="H671" s="36"/>
      <c r="I671" s="35"/>
      <c r="J671" s="35"/>
      <c r="K671" s="32">
        <f>IF(C671="",SUMIFS($K672:$K$868,$A672:$A$868,A671,$E672:$E$868,""),IF(E671="",SUMIFS($K672:$K$868,$A672:$A$868,A671,$C672:$C$868,C671,$G672:$G$868,""),IF(G671="",SUMIFS($K672:$K$868,$A672:$A$868,A671,$C672:$C$868,C671,$E672:$E$868,E671),0)))</f>
        <v>279405</v>
      </c>
      <c r="L671" s="32">
        <f>IF(C671="",SUMIFS($L672:$L$868,$A672:$A$868,A671,$E672:$E$868,""),IF(E671="",SUMIFS($L672:$L$868,$A672:$A$868,A671,$C672:$C$868,C671,$G672:$G$868,""),IF(G671="",SUMIFS($L672:$L$868,$A672:$A$868,A671,$C672:$C$868,C671,$E672:$E$868,E671),0)))</f>
        <v>226971</v>
      </c>
      <c r="M671" s="32">
        <f t="shared" si="187"/>
        <v>52434</v>
      </c>
      <c r="N671" s="37"/>
      <c r="O671" s="38"/>
      <c r="P671" s="39"/>
      <c r="Q671" s="32">
        <f>IF(C671="",SUMIFS($Q$3:$Q$868,$A$3:$A$868,A671,$C$3:$C$868,"&gt;0",$E$3:$E$868,""),IF(E671="",SUMIFS($Q$3:$Q$868,$A$3:$A$868,A671,$C$3:$C$868,C671,$E$3:$E$868,"&gt;0",$G$3:$G$868,""),IF(G671="",SUMIFS($Q$3:$Q$868,$A$3:$A$868,A671,$C$3:$C$868,C671,$E$3:$E$868,E671,$G$3:$G$868,"&gt;0"))))</f>
        <v>47040</v>
      </c>
      <c r="R671" s="32" t="s">
        <v>90</v>
      </c>
    </row>
    <row r="672" spans="1:18" s="175" customFormat="1" ht="18" customHeight="1" x14ac:dyDescent="0.15">
      <c r="A672" s="177">
        <v>19</v>
      </c>
      <c r="B672" s="43" t="s">
        <v>5710</v>
      </c>
      <c r="C672" s="44">
        <v>1</v>
      </c>
      <c r="D672" s="43" t="s">
        <v>5711</v>
      </c>
      <c r="E672" s="44">
        <v>1</v>
      </c>
      <c r="F672" s="43" t="s">
        <v>5711</v>
      </c>
      <c r="G672" s="45">
        <v>1</v>
      </c>
      <c r="H672" s="49" t="s">
        <v>5711</v>
      </c>
      <c r="I672" s="45"/>
      <c r="J672" s="45"/>
      <c r="K672" s="41"/>
      <c r="L672" s="41"/>
      <c r="M672" s="41"/>
      <c r="N672" s="45"/>
      <c r="O672" s="41"/>
      <c r="P672" s="46"/>
      <c r="Q672" s="41"/>
      <c r="R672" s="178" t="s">
        <v>90</v>
      </c>
    </row>
    <row r="673" spans="1:18" s="175" customFormat="1" ht="18" customHeight="1" x14ac:dyDescent="0.15">
      <c r="A673" s="177">
        <v>19</v>
      </c>
      <c r="B673" s="43" t="s">
        <v>5710</v>
      </c>
      <c r="C673" s="44">
        <v>1</v>
      </c>
      <c r="D673" s="43" t="s">
        <v>5711</v>
      </c>
      <c r="E673" s="44">
        <v>1</v>
      </c>
      <c r="F673" s="43" t="s">
        <v>5711</v>
      </c>
      <c r="G673" s="44">
        <v>1</v>
      </c>
      <c r="H673" s="43" t="s">
        <v>5711</v>
      </c>
      <c r="I673" s="45">
        <v>1</v>
      </c>
      <c r="J673" s="45" t="s">
        <v>5712</v>
      </c>
      <c r="K673" s="41">
        <v>232365</v>
      </c>
      <c r="L673" s="41">
        <v>171419</v>
      </c>
      <c r="M673" s="41">
        <f t="shared" ref="M673" si="188">K673-L673</f>
        <v>60946</v>
      </c>
      <c r="N673" s="45" t="s">
        <v>5713</v>
      </c>
      <c r="O673" s="41"/>
      <c r="P673" s="46"/>
      <c r="Q673" s="41"/>
      <c r="R673" s="46" t="s">
        <v>90</v>
      </c>
    </row>
    <row r="674" spans="1:18" s="175" customFormat="1" ht="18" customHeight="1" x14ac:dyDescent="0.15">
      <c r="A674" s="177">
        <v>19</v>
      </c>
      <c r="B674" s="43" t="s">
        <v>5710</v>
      </c>
      <c r="C674" s="44">
        <v>1</v>
      </c>
      <c r="D674" s="43" t="s">
        <v>5711</v>
      </c>
      <c r="E674" s="44">
        <v>1</v>
      </c>
      <c r="F674" s="43" t="s">
        <v>5711</v>
      </c>
      <c r="G674" s="44">
        <v>1</v>
      </c>
      <c r="H674" s="43" t="s">
        <v>5711</v>
      </c>
      <c r="I674" s="44">
        <v>1</v>
      </c>
      <c r="J674" s="44" t="s">
        <v>5712</v>
      </c>
      <c r="K674" s="41"/>
      <c r="L674" s="41"/>
      <c r="M674" s="41"/>
      <c r="N674" s="45" t="s">
        <v>7508</v>
      </c>
      <c r="O674" s="41">
        <v>232365000</v>
      </c>
      <c r="P674" s="46"/>
      <c r="Q674" s="41"/>
      <c r="R674" s="46" t="s">
        <v>90</v>
      </c>
    </row>
    <row r="675" spans="1:18" s="175" customFormat="1" ht="18" customHeight="1" x14ac:dyDescent="0.15">
      <c r="A675" s="177">
        <v>19</v>
      </c>
      <c r="B675" s="43" t="s">
        <v>5710</v>
      </c>
      <c r="C675" s="44">
        <v>1</v>
      </c>
      <c r="D675" s="43" t="s">
        <v>5711</v>
      </c>
      <c r="E675" s="44">
        <v>1</v>
      </c>
      <c r="F675" s="43" t="s">
        <v>5711</v>
      </c>
      <c r="G675" s="44">
        <v>1</v>
      </c>
      <c r="H675" s="43" t="s">
        <v>5711</v>
      </c>
      <c r="I675" s="45">
        <v>3</v>
      </c>
      <c r="J675" s="45" t="s">
        <v>4550</v>
      </c>
      <c r="K675" s="41">
        <v>5400</v>
      </c>
      <c r="L675" s="41">
        <v>0</v>
      </c>
      <c r="M675" s="41">
        <f t="shared" ref="M675" si="189">K675-L675</f>
        <v>5400</v>
      </c>
      <c r="N675" s="45" t="s">
        <v>5714</v>
      </c>
      <c r="O675" s="41"/>
      <c r="P675" s="46"/>
      <c r="Q675" s="41"/>
      <c r="R675" s="46" t="s">
        <v>90</v>
      </c>
    </row>
    <row r="676" spans="1:18" s="175" customFormat="1" ht="18" customHeight="1" x14ac:dyDescent="0.15">
      <c r="A676" s="177">
        <v>19</v>
      </c>
      <c r="B676" s="43" t="s">
        <v>5710</v>
      </c>
      <c r="C676" s="44">
        <v>1</v>
      </c>
      <c r="D676" s="43" t="s">
        <v>5711</v>
      </c>
      <c r="E676" s="44">
        <v>1</v>
      </c>
      <c r="F676" s="43" t="s">
        <v>5711</v>
      </c>
      <c r="G676" s="44">
        <v>1</v>
      </c>
      <c r="H676" s="43" t="s">
        <v>5711</v>
      </c>
      <c r="I676" s="44">
        <v>3</v>
      </c>
      <c r="J676" s="44" t="s">
        <v>4550</v>
      </c>
      <c r="K676" s="41"/>
      <c r="L676" s="41"/>
      <c r="M676" s="41"/>
      <c r="N676" s="45" t="s">
        <v>5715</v>
      </c>
      <c r="O676" s="41">
        <v>5400000</v>
      </c>
      <c r="P676" s="46" t="s">
        <v>394</v>
      </c>
      <c r="Q676" s="41">
        <v>5400</v>
      </c>
      <c r="R676" s="46" t="s">
        <v>90</v>
      </c>
    </row>
    <row r="677" spans="1:18" s="175" customFormat="1" ht="18" customHeight="1" x14ac:dyDescent="0.15">
      <c r="A677" s="177">
        <v>19</v>
      </c>
      <c r="B677" s="43" t="s">
        <v>5710</v>
      </c>
      <c r="C677" s="44">
        <v>1</v>
      </c>
      <c r="D677" s="43" t="s">
        <v>5711</v>
      </c>
      <c r="E677" s="44">
        <v>1</v>
      </c>
      <c r="F677" s="43" t="s">
        <v>5711</v>
      </c>
      <c r="G677" s="44">
        <v>1</v>
      </c>
      <c r="H677" s="43" t="s">
        <v>5711</v>
      </c>
      <c r="I677" s="45">
        <v>5</v>
      </c>
      <c r="J677" s="45" t="s">
        <v>5716</v>
      </c>
      <c r="K677" s="41">
        <v>41100</v>
      </c>
      <c r="L677" s="41">
        <v>55102</v>
      </c>
      <c r="M677" s="41">
        <f t="shared" ref="M677" si="190">K677-L677</f>
        <v>-14002</v>
      </c>
      <c r="N677" s="45" t="s">
        <v>5717</v>
      </c>
      <c r="O677" s="41">
        <v>31300000</v>
      </c>
      <c r="P677" s="46" t="s">
        <v>397</v>
      </c>
      <c r="Q677" s="41">
        <v>31300</v>
      </c>
      <c r="R677" s="46" t="s">
        <v>90</v>
      </c>
    </row>
    <row r="678" spans="1:18" s="175" customFormat="1" ht="18" customHeight="1" x14ac:dyDescent="0.15">
      <c r="A678" s="177">
        <v>19</v>
      </c>
      <c r="B678" s="43" t="s">
        <v>5710</v>
      </c>
      <c r="C678" s="44">
        <v>1</v>
      </c>
      <c r="D678" s="43" t="s">
        <v>5711</v>
      </c>
      <c r="E678" s="44">
        <v>1</v>
      </c>
      <c r="F678" s="43" t="s">
        <v>5711</v>
      </c>
      <c r="G678" s="44">
        <v>1</v>
      </c>
      <c r="H678" s="43" t="s">
        <v>5711</v>
      </c>
      <c r="I678" s="44">
        <v>5</v>
      </c>
      <c r="J678" s="44" t="s">
        <v>5716</v>
      </c>
      <c r="K678" s="41"/>
      <c r="L678" s="41"/>
      <c r="M678" s="41"/>
      <c r="N678" s="45" t="s">
        <v>5718</v>
      </c>
      <c r="O678" s="41">
        <v>9800000</v>
      </c>
      <c r="P678" s="46" t="s">
        <v>701</v>
      </c>
      <c r="Q678" s="41">
        <v>9800</v>
      </c>
      <c r="R678" s="46" t="s">
        <v>90</v>
      </c>
    </row>
    <row r="679" spans="1:18" s="175" customFormat="1" ht="18" customHeight="1" x14ac:dyDescent="0.15">
      <c r="A679" s="177">
        <v>19</v>
      </c>
      <c r="B679" s="43" t="s">
        <v>5710</v>
      </c>
      <c r="C679" s="44">
        <v>1</v>
      </c>
      <c r="D679" s="43" t="s">
        <v>5711</v>
      </c>
      <c r="E679" s="44">
        <v>1</v>
      </c>
      <c r="F679" s="43" t="s">
        <v>5711</v>
      </c>
      <c r="G679" s="44">
        <v>1</v>
      </c>
      <c r="H679" s="43" t="s">
        <v>5711</v>
      </c>
      <c r="I679" s="45">
        <v>82</v>
      </c>
      <c r="J679" s="45" t="s">
        <v>5719</v>
      </c>
      <c r="K679" s="41">
        <v>540</v>
      </c>
      <c r="L679" s="41">
        <v>450</v>
      </c>
      <c r="M679" s="41">
        <f t="shared" ref="M679" si="191">K679-L679</f>
        <v>90</v>
      </c>
      <c r="N679" s="45" t="s">
        <v>1031</v>
      </c>
      <c r="O679" s="41"/>
      <c r="P679" s="46"/>
      <c r="Q679" s="41"/>
      <c r="R679" s="46" t="s">
        <v>380</v>
      </c>
    </row>
    <row r="680" spans="1:18" s="175" customFormat="1" ht="18" customHeight="1" x14ac:dyDescent="0.15">
      <c r="A680" s="177">
        <v>19</v>
      </c>
      <c r="B680" s="43" t="s">
        <v>5710</v>
      </c>
      <c r="C680" s="44">
        <v>1</v>
      </c>
      <c r="D680" s="43" t="s">
        <v>5711</v>
      </c>
      <c r="E680" s="44">
        <v>1</v>
      </c>
      <c r="F680" s="43" t="s">
        <v>5711</v>
      </c>
      <c r="G680" s="44">
        <v>1</v>
      </c>
      <c r="H680" s="43" t="s">
        <v>5711</v>
      </c>
      <c r="I680" s="44">
        <v>82</v>
      </c>
      <c r="J680" s="44" t="s">
        <v>5719</v>
      </c>
      <c r="K680" s="41"/>
      <c r="L680" s="41"/>
      <c r="M680" s="41"/>
      <c r="N680" s="45" t="s">
        <v>5720</v>
      </c>
      <c r="O680" s="41"/>
      <c r="P680" s="46" t="s">
        <v>5721</v>
      </c>
      <c r="Q680" s="41"/>
      <c r="R680" s="46" t="s">
        <v>380</v>
      </c>
    </row>
    <row r="681" spans="1:18" s="175" customFormat="1" ht="18" customHeight="1" x14ac:dyDescent="0.15">
      <c r="A681" s="177">
        <v>19</v>
      </c>
      <c r="B681" s="43" t="s">
        <v>5710</v>
      </c>
      <c r="C681" s="44">
        <v>1</v>
      </c>
      <c r="D681" s="43" t="s">
        <v>5711</v>
      </c>
      <c r="E681" s="44">
        <v>1</v>
      </c>
      <c r="F681" s="43" t="s">
        <v>5711</v>
      </c>
      <c r="G681" s="44">
        <v>1</v>
      </c>
      <c r="H681" s="43" t="s">
        <v>5711</v>
      </c>
      <c r="I681" s="44">
        <v>82</v>
      </c>
      <c r="J681" s="44" t="s">
        <v>5719</v>
      </c>
      <c r="K681" s="41"/>
      <c r="L681" s="41"/>
      <c r="M681" s="41"/>
      <c r="N681" s="45" t="s">
        <v>7499</v>
      </c>
      <c r="O681" s="41">
        <v>540000</v>
      </c>
      <c r="P681" s="46" t="s">
        <v>5722</v>
      </c>
      <c r="Q681" s="41">
        <v>540</v>
      </c>
      <c r="R681" s="46" t="s">
        <v>380</v>
      </c>
    </row>
    <row r="682" spans="1:18" s="175" customFormat="1" ht="18" customHeight="1" x14ac:dyDescent="0.15">
      <c r="A682" s="168">
        <v>20</v>
      </c>
      <c r="B682" s="169" t="s">
        <v>5723</v>
      </c>
      <c r="C682" s="170"/>
      <c r="D682" s="169"/>
      <c r="E682" s="170"/>
      <c r="F682" s="169"/>
      <c r="G682" s="170"/>
      <c r="H682" s="169"/>
      <c r="I682" s="170"/>
      <c r="J682" s="170"/>
      <c r="K682" s="171">
        <f>IF(C682="",SUMIFS($K683:$K$868,$A683:$A$868,A682,$E683:$E$868,""),IF(E682="",SUMIFS($K683:$K$868,$A683:$A$868,A682,$C683:$C$868,C682,$G683:$G$868,""),IF(G682="",SUMIFS($K683:$K$868,$A683:$A$868,A682,$C683:$C$868,C682,$E683:$E$868,E682),0)))</f>
        <v>43000</v>
      </c>
      <c r="L682" s="171">
        <f>IF(C682="",SUMIFS($L683:$L$868,$A683:$A$868,A682,$E683:$E$868,""),IF(E682="",SUMIFS($L683:$L$868,$A683:$A$868,A682,$C683:$C$868,C682,$G683:$G$868,""),IF(G682="",SUMIFS($L683:$L$868,$A683:$A$868,A682,$C683:$C$868,C682,$E683:$E$868,E682),0)))</f>
        <v>42000</v>
      </c>
      <c r="M682" s="171">
        <f t="shared" ref="M682:M684" si="192">K682-L682</f>
        <v>1000</v>
      </c>
      <c r="N682" s="172"/>
      <c r="O682" s="173"/>
      <c r="P682" s="174"/>
      <c r="Q682" s="171">
        <f>IF(C682="",SUMIFS($Q$3:$Q$868,$A$3:$A$868,A682,$C$3:$C$868,"&gt;0",$E$3:$E$868,""),IF(E682="",SUMIFS($Q$3:$Q$868,$A$3:$A$868,A682,$C$3:$C$868,C682,$E$3:$E$868,"&gt;0",$G$3:$G$868,""),IF(G682="",SUMIFS($Q$3:$Q$868,$A$3:$A$868,A682,$C$3:$C$868,C682,$E$3:$E$868,E682,$G$3:$G$868,"&gt;0"))))</f>
        <v>0</v>
      </c>
      <c r="R682" s="171"/>
    </row>
    <row r="683" spans="1:18" s="175" customFormat="1" ht="18" customHeight="1" x14ac:dyDescent="0.15">
      <c r="A683" s="24">
        <v>20</v>
      </c>
      <c r="B683" s="25" t="s">
        <v>5723</v>
      </c>
      <c r="C683" s="27">
        <v>1</v>
      </c>
      <c r="D683" s="26" t="s">
        <v>5723</v>
      </c>
      <c r="E683" s="27"/>
      <c r="F683" s="26"/>
      <c r="G683" s="27"/>
      <c r="H683" s="26"/>
      <c r="I683" s="27"/>
      <c r="J683" s="27"/>
      <c r="K683" s="23">
        <f>IF(C683="",SUMIFS($K684:$K$868,$A684:$A$868,A683,$E684:$E$868,""),IF(E683="",SUMIFS($K684:$K$868,$A684:$A$868,A683,$C684:$C$868,C683,$G684:$G$868,""),IF(G683="",SUMIFS($K684:$K$868,$A684:$A$868,A683,$C684:$C$868,C683,$E684:$E$868,E683),0)))</f>
        <v>43000</v>
      </c>
      <c r="L683" s="23">
        <f>IF(C683="",SUMIFS($L684:$L$868,$A684:$A$868,A683,$E684:$E$868,""),IF(E683="",SUMIFS($L684:$L$868,$A684:$A$868,A683,$C684:$C$868,C683,$G684:$G$868,""),IF(G683="",SUMIFS($L684:$L$868,$A684:$A$868,A683,$C684:$C$868,C683,$E684:$E$868,E683),0)))</f>
        <v>42000</v>
      </c>
      <c r="M683" s="23">
        <f t="shared" si="192"/>
        <v>1000</v>
      </c>
      <c r="N683" s="28"/>
      <c r="O683" s="29"/>
      <c r="P683" s="30"/>
      <c r="Q683" s="23">
        <f>IF(C683="",SUMIFS($Q$3:$Q$868,$A$3:$A$868,A683,$C$3:$C$868,"&gt;0",$E$3:$E$868,""),IF(E683="",SUMIFS($Q$3:$Q$868,$A$3:$A$868,A683,$C$3:$C$868,C683,$E$3:$E$868,"&gt;0",$G$3:$G$868,""),IF(G683="",SUMIFS($Q$3:$Q$868,$A$3:$A$868,A683,$C$3:$C$868,C683,$E$3:$E$868,E683,$G$3:$G$868,"&gt;0"))))</f>
        <v>0</v>
      </c>
      <c r="R683" s="23"/>
    </row>
    <row r="684" spans="1:18" s="175" customFormat="1" ht="18" customHeight="1" x14ac:dyDescent="0.15">
      <c r="A684" s="24">
        <v>20</v>
      </c>
      <c r="B684" s="25" t="s">
        <v>5723</v>
      </c>
      <c r="C684" s="176">
        <v>1</v>
      </c>
      <c r="D684" s="25" t="s">
        <v>5723</v>
      </c>
      <c r="E684" s="35">
        <v>1</v>
      </c>
      <c r="F684" s="36" t="s">
        <v>5723</v>
      </c>
      <c r="G684" s="35"/>
      <c r="H684" s="36"/>
      <c r="I684" s="35"/>
      <c r="J684" s="35"/>
      <c r="K684" s="32">
        <f>IF(C684="",SUMIFS($K685:$K$868,$A685:$A$868,A684,$E685:$E$868,""),IF(E684="",SUMIFS($K685:$K$868,$A685:$A$868,A684,$C685:$C$868,C684,$G685:$G$868,""),IF(G684="",SUMIFS($K685:$K$868,$A685:$A$868,A684,$C685:$C$868,C684,$E685:$E$868,E684),0)))</f>
        <v>43000</v>
      </c>
      <c r="L684" s="32">
        <f>IF(C684="",SUMIFS($L685:$L$868,$A685:$A$868,A684,$E685:$E$868,""),IF(E684="",SUMIFS($L685:$L$868,$A685:$A$868,A684,$C685:$C$868,C684,$G685:$G$868,""),IF(G684="",SUMIFS($L685:$L$868,$A685:$A$868,A684,$C685:$C$868,C684,$E685:$E$868,E684),0)))</f>
        <v>42000</v>
      </c>
      <c r="M684" s="32">
        <f t="shared" si="192"/>
        <v>1000</v>
      </c>
      <c r="N684" s="37"/>
      <c r="O684" s="38"/>
      <c r="P684" s="39"/>
      <c r="Q684" s="32">
        <f>IF(C684="",SUMIFS($Q$3:$Q$868,$A$3:$A$868,A684,$C$3:$C$868,"&gt;0",$E$3:$E$868,""),IF(E684="",SUMIFS($Q$3:$Q$868,$A$3:$A$868,A684,$C$3:$C$868,C684,$E$3:$E$868,"&gt;0",$G$3:$G$868,""),IF(G684="",SUMIFS($Q$3:$Q$868,$A$3:$A$868,A684,$C$3:$C$868,C684,$E$3:$E$868,E684,$G$3:$G$868,"&gt;0"))))</f>
        <v>0</v>
      </c>
      <c r="R684" s="32" t="s">
        <v>90</v>
      </c>
    </row>
    <row r="685" spans="1:18" s="175" customFormat="1" ht="18" customHeight="1" x14ac:dyDescent="0.15">
      <c r="A685" s="177">
        <v>20</v>
      </c>
      <c r="B685" s="43" t="s">
        <v>5723</v>
      </c>
      <c r="C685" s="44">
        <v>1</v>
      </c>
      <c r="D685" s="43" t="s">
        <v>5723</v>
      </c>
      <c r="E685" s="44">
        <v>1</v>
      </c>
      <c r="F685" s="43" t="s">
        <v>5723</v>
      </c>
      <c r="G685" s="45">
        <v>1</v>
      </c>
      <c r="H685" s="49" t="s">
        <v>5723</v>
      </c>
      <c r="I685" s="45"/>
      <c r="J685" s="45"/>
      <c r="K685" s="41"/>
      <c r="L685" s="41"/>
      <c r="M685" s="41"/>
      <c r="N685" s="45"/>
      <c r="O685" s="41"/>
      <c r="P685" s="46"/>
      <c r="Q685" s="41"/>
      <c r="R685" s="178" t="s">
        <v>90</v>
      </c>
    </row>
    <row r="686" spans="1:18" s="175" customFormat="1" ht="18" customHeight="1" x14ac:dyDescent="0.15">
      <c r="A686" s="177">
        <v>20</v>
      </c>
      <c r="B686" s="43" t="s">
        <v>5723</v>
      </c>
      <c r="C686" s="44">
        <v>1</v>
      </c>
      <c r="D686" s="43" t="s">
        <v>5723</v>
      </c>
      <c r="E686" s="44">
        <v>1</v>
      </c>
      <c r="F686" s="43" t="s">
        <v>5723</v>
      </c>
      <c r="G686" s="44">
        <v>1</v>
      </c>
      <c r="H686" s="43" t="s">
        <v>5723</v>
      </c>
      <c r="I686" s="45">
        <v>2</v>
      </c>
      <c r="J686" s="45" t="s">
        <v>5724</v>
      </c>
      <c r="K686" s="41">
        <v>43000</v>
      </c>
      <c r="L686" s="41">
        <v>42000</v>
      </c>
      <c r="M686" s="41">
        <f t="shared" ref="M686" si="193">K686-L686</f>
        <v>1000</v>
      </c>
      <c r="N686" s="45" t="s">
        <v>5725</v>
      </c>
      <c r="O686" s="41"/>
      <c r="P686" s="46"/>
      <c r="Q686" s="41"/>
      <c r="R686" s="46" t="s">
        <v>90</v>
      </c>
    </row>
    <row r="687" spans="1:18" s="175" customFormat="1" ht="18" customHeight="1" x14ac:dyDescent="0.15">
      <c r="A687" s="177">
        <v>20</v>
      </c>
      <c r="B687" s="43" t="s">
        <v>5723</v>
      </c>
      <c r="C687" s="44">
        <v>1</v>
      </c>
      <c r="D687" s="43" t="s">
        <v>5723</v>
      </c>
      <c r="E687" s="44">
        <v>1</v>
      </c>
      <c r="F687" s="43" t="s">
        <v>5723</v>
      </c>
      <c r="G687" s="44">
        <v>1</v>
      </c>
      <c r="H687" s="43" t="s">
        <v>5723</v>
      </c>
      <c r="I687" s="44">
        <v>2</v>
      </c>
      <c r="J687" s="44" t="s">
        <v>5724</v>
      </c>
      <c r="K687" s="41"/>
      <c r="L687" s="41"/>
      <c r="M687" s="41"/>
      <c r="N687" s="45" t="s">
        <v>5726</v>
      </c>
      <c r="O687" s="41"/>
      <c r="P687" s="46"/>
      <c r="Q687" s="41"/>
      <c r="R687" s="46" t="s">
        <v>90</v>
      </c>
    </row>
    <row r="688" spans="1:18" s="175" customFormat="1" ht="18" customHeight="1" x14ac:dyDescent="0.15">
      <c r="A688" s="177">
        <v>20</v>
      </c>
      <c r="B688" s="43" t="s">
        <v>5723</v>
      </c>
      <c r="C688" s="44">
        <v>1</v>
      </c>
      <c r="D688" s="43" t="s">
        <v>5723</v>
      </c>
      <c r="E688" s="44">
        <v>1</v>
      </c>
      <c r="F688" s="43" t="s">
        <v>5723</v>
      </c>
      <c r="G688" s="44">
        <v>1</v>
      </c>
      <c r="H688" s="43" t="s">
        <v>5723</v>
      </c>
      <c r="I688" s="44">
        <v>2</v>
      </c>
      <c r="J688" s="44" t="s">
        <v>5724</v>
      </c>
      <c r="K688" s="41"/>
      <c r="L688" s="41"/>
      <c r="M688" s="41"/>
      <c r="N688" s="45" t="s">
        <v>5727</v>
      </c>
      <c r="O688" s="41"/>
      <c r="P688" s="46"/>
      <c r="Q688" s="41"/>
      <c r="R688" s="46" t="s">
        <v>90</v>
      </c>
    </row>
    <row r="689" spans="1:18" s="175" customFormat="1" ht="18" customHeight="1" x14ac:dyDescent="0.15">
      <c r="A689" s="177">
        <v>20</v>
      </c>
      <c r="B689" s="43" t="s">
        <v>5723</v>
      </c>
      <c r="C689" s="44">
        <v>1</v>
      </c>
      <c r="D689" s="43" t="s">
        <v>5723</v>
      </c>
      <c r="E689" s="44">
        <v>1</v>
      </c>
      <c r="F689" s="43" t="s">
        <v>5723</v>
      </c>
      <c r="G689" s="44">
        <v>1</v>
      </c>
      <c r="H689" s="43" t="s">
        <v>5723</v>
      </c>
      <c r="I689" s="44">
        <v>2</v>
      </c>
      <c r="J689" s="44" t="s">
        <v>5724</v>
      </c>
      <c r="K689" s="41"/>
      <c r="L689" s="41"/>
      <c r="M689" s="41"/>
      <c r="N689" s="45" t="s">
        <v>5728</v>
      </c>
      <c r="O689" s="41"/>
      <c r="P689" s="46"/>
      <c r="Q689" s="41"/>
      <c r="R689" s="46" t="s">
        <v>90</v>
      </c>
    </row>
    <row r="690" spans="1:18" s="175" customFormat="1" ht="18" customHeight="1" x14ac:dyDescent="0.15">
      <c r="A690" s="177">
        <v>20</v>
      </c>
      <c r="B690" s="43" t="s">
        <v>5723</v>
      </c>
      <c r="C690" s="44">
        <v>1</v>
      </c>
      <c r="D690" s="43" t="s">
        <v>5723</v>
      </c>
      <c r="E690" s="44">
        <v>1</v>
      </c>
      <c r="F690" s="43" t="s">
        <v>5723</v>
      </c>
      <c r="G690" s="44">
        <v>1</v>
      </c>
      <c r="H690" s="43" t="s">
        <v>5723</v>
      </c>
      <c r="I690" s="44">
        <v>2</v>
      </c>
      <c r="J690" s="44" t="s">
        <v>5724</v>
      </c>
      <c r="K690" s="41"/>
      <c r="L690" s="41"/>
      <c r="M690" s="41"/>
      <c r="N690" s="45" t="s">
        <v>5729</v>
      </c>
      <c r="O690" s="41">
        <v>43000000</v>
      </c>
      <c r="P690" s="46"/>
      <c r="Q690" s="41"/>
      <c r="R690" s="46" t="s">
        <v>90</v>
      </c>
    </row>
    <row r="691" spans="1:18" s="175" customFormat="1" ht="18" customHeight="1" x14ac:dyDescent="0.15">
      <c r="A691" s="168">
        <v>21</v>
      </c>
      <c r="B691" s="169" t="s">
        <v>5730</v>
      </c>
      <c r="C691" s="170"/>
      <c r="D691" s="169"/>
      <c r="E691" s="170"/>
      <c r="F691" s="169"/>
      <c r="G691" s="170"/>
      <c r="H691" s="169"/>
      <c r="I691" s="170"/>
      <c r="J691" s="170"/>
      <c r="K691" s="171">
        <f>IF(C691="",SUMIFS($K692:$K$868,$A692:$A$868,A691,$E692:$E$868,""),IF(E691="",SUMIFS($K692:$K$868,$A692:$A$868,A691,$C692:$C$868,C691,$G692:$G$868,""),IF(G691="",SUMIFS($K692:$K$868,$A692:$A$868,A691,$C692:$C$868,C691,$E692:$E$868,E691),0)))</f>
        <v>97008</v>
      </c>
      <c r="L691" s="171">
        <f>IF(C691="",SUMIFS($L692:$L$868,$A692:$A$868,A691,$E692:$E$868,""),IF(E691="",SUMIFS($L692:$L$868,$A692:$A$868,A691,$C692:$C$868,C691,$G692:$G$868,""),IF(G691="",SUMIFS($L692:$L$868,$A692:$A$868,A691,$C692:$C$868,C691,$E692:$E$868,E691),0)))</f>
        <v>94215</v>
      </c>
      <c r="M691" s="171">
        <f t="shared" ref="M691:M693" si="194">K691-L691</f>
        <v>2793</v>
      </c>
      <c r="N691" s="172"/>
      <c r="O691" s="173"/>
      <c r="P691" s="174"/>
      <c r="Q691" s="171">
        <f>IF(C691="",SUMIFS($Q$3:$Q$868,$A$3:$A$868,A691,$C$3:$C$868,"&gt;0",$E$3:$E$868,""),IF(E691="",SUMIFS($Q$3:$Q$868,$A$3:$A$868,A691,$C$3:$C$868,C691,$E$3:$E$868,"&gt;0",$G$3:$G$868,""),IF(G691="",SUMIFS($Q$3:$Q$868,$A$3:$A$868,A691,$C$3:$C$868,C691,$E$3:$E$868,E691,$G$3:$G$868,"&gt;0"))))</f>
        <v>71173</v>
      </c>
      <c r="R691" s="171"/>
    </row>
    <row r="692" spans="1:18" s="175" customFormat="1" ht="18" customHeight="1" x14ac:dyDescent="0.15">
      <c r="A692" s="24">
        <v>21</v>
      </c>
      <c r="B692" s="25" t="s">
        <v>5730</v>
      </c>
      <c r="C692" s="27">
        <v>1</v>
      </c>
      <c r="D692" s="26" t="s">
        <v>5731</v>
      </c>
      <c r="E692" s="27"/>
      <c r="F692" s="26"/>
      <c r="G692" s="27"/>
      <c r="H692" s="26"/>
      <c r="I692" s="27"/>
      <c r="J692" s="27"/>
      <c r="K692" s="23">
        <f>IF(C692="",SUMIFS($K693:$K$868,$A693:$A$868,A692,$E693:$E$868,""),IF(E692="",SUMIFS($K693:$K$868,$A693:$A$868,A692,$C693:$C$868,C692,$G693:$G$868,""),IF(G692="",SUMIFS($K693:$K$868,$A693:$A$868,A692,$C693:$C$868,C692,$E693:$E$868,E692),0)))</f>
        <v>1200</v>
      </c>
      <c r="L692" s="23">
        <f>IF(C692="",SUMIFS($L693:$L$868,$A693:$A$868,A692,$E693:$E$868,""),IF(E692="",SUMIFS($L693:$L$868,$A693:$A$868,A692,$C693:$C$868,C692,$G693:$G$868,""),IF(G692="",SUMIFS($L693:$L$868,$A693:$A$868,A692,$C693:$C$868,C692,$E693:$E$868,E692),0)))</f>
        <v>1200</v>
      </c>
      <c r="M692" s="23">
        <f t="shared" si="194"/>
        <v>0</v>
      </c>
      <c r="N692" s="28"/>
      <c r="O692" s="29"/>
      <c r="P692" s="30"/>
      <c r="Q692" s="23">
        <f>IF(C692="",SUMIFS($Q$3:$Q$868,$A$3:$A$868,A692,$C$3:$C$868,"&gt;0",$E$3:$E$868,""),IF(E692="",SUMIFS($Q$3:$Q$868,$A$3:$A$868,A692,$C$3:$C$868,C692,$E$3:$E$868,"&gt;0",$G$3:$G$868,""),IF(G692="",SUMIFS($Q$3:$Q$868,$A$3:$A$868,A692,$C$3:$C$868,C692,$E$3:$E$868,E692,$G$3:$G$868,"&gt;0"))))</f>
        <v>0</v>
      </c>
      <c r="R692" s="23"/>
    </row>
    <row r="693" spans="1:18" s="175" customFormat="1" ht="18" customHeight="1" x14ac:dyDescent="0.15">
      <c r="A693" s="24">
        <v>21</v>
      </c>
      <c r="B693" s="25" t="s">
        <v>5730</v>
      </c>
      <c r="C693" s="176">
        <v>1</v>
      </c>
      <c r="D693" s="25" t="s">
        <v>5731</v>
      </c>
      <c r="E693" s="35">
        <v>1</v>
      </c>
      <c r="F693" s="36" t="s">
        <v>5732</v>
      </c>
      <c r="G693" s="35"/>
      <c r="H693" s="36"/>
      <c r="I693" s="35"/>
      <c r="J693" s="35"/>
      <c r="K693" s="32">
        <f>IF(C693="",SUMIFS($K694:$K$868,$A694:$A$868,A693,$E694:$E$868,""),IF(E693="",SUMIFS($K694:$K$868,$A694:$A$868,A693,$C694:$C$868,C693,$G694:$G$868,""),IF(G693="",SUMIFS($K694:$K$868,$A694:$A$868,A693,$C694:$C$868,C693,$E694:$E$868,E693),0)))</f>
        <v>1200</v>
      </c>
      <c r="L693" s="32">
        <f>IF(C693="",SUMIFS($L694:$L$868,$A694:$A$868,A693,$E694:$E$868,""),IF(E693="",SUMIFS($L694:$L$868,$A694:$A$868,A693,$C694:$C$868,C693,$G694:$G$868,""),IF(G693="",SUMIFS($L694:$L$868,$A694:$A$868,A693,$C694:$C$868,C693,$E694:$E$868,E693),0)))</f>
        <v>1200</v>
      </c>
      <c r="M693" s="32">
        <f t="shared" si="194"/>
        <v>0</v>
      </c>
      <c r="N693" s="37"/>
      <c r="O693" s="38"/>
      <c r="P693" s="39"/>
      <c r="Q693" s="32">
        <f>IF(C693="",SUMIFS($Q$3:$Q$868,$A$3:$A$868,A693,$C$3:$C$868,"&gt;0",$E$3:$E$868,""),IF(E693="",SUMIFS($Q$3:$Q$868,$A$3:$A$868,A693,$C$3:$C$868,C693,$E$3:$E$868,"&gt;0",$G$3:$G$868,""),IF(G693="",SUMIFS($Q$3:$Q$868,$A$3:$A$868,A693,$C$3:$C$868,C693,$E$3:$E$868,E693,$G$3:$G$868,"&gt;0"))))</f>
        <v>0</v>
      </c>
      <c r="R693" s="32" t="s">
        <v>438</v>
      </c>
    </row>
    <row r="694" spans="1:18" s="175" customFormat="1" ht="18" customHeight="1" x14ac:dyDescent="0.15">
      <c r="A694" s="177">
        <v>21</v>
      </c>
      <c r="B694" s="43" t="s">
        <v>5730</v>
      </c>
      <c r="C694" s="44">
        <v>1</v>
      </c>
      <c r="D694" s="43" t="s">
        <v>5731</v>
      </c>
      <c r="E694" s="44">
        <v>1</v>
      </c>
      <c r="F694" s="43" t="s">
        <v>5732</v>
      </c>
      <c r="G694" s="45">
        <v>1</v>
      </c>
      <c r="H694" s="49" t="s">
        <v>5732</v>
      </c>
      <c r="I694" s="45"/>
      <c r="J694" s="45"/>
      <c r="K694" s="41"/>
      <c r="L694" s="41"/>
      <c r="M694" s="41"/>
      <c r="N694" s="45"/>
      <c r="O694" s="41"/>
      <c r="P694" s="46"/>
      <c r="Q694" s="41"/>
      <c r="R694" s="178" t="s">
        <v>438</v>
      </c>
    </row>
    <row r="695" spans="1:18" s="175" customFormat="1" ht="18" customHeight="1" x14ac:dyDescent="0.15">
      <c r="A695" s="177">
        <v>21</v>
      </c>
      <c r="B695" s="43" t="s">
        <v>5730</v>
      </c>
      <c r="C695" s="44">
        <v>1</v>
      </c>
      <c r="D695" s="43" t="s">
        <v>5731</v>
      </c>
      <c r="E695" s="44">
        <v>1</v>
      </c>
      <c r="F695" s="43" t="s">
        <v>5732</v>
      </c>
      <c r="G695" s="44">
        <v>1</v>
      </c>
      <c r="H695" s="43" t="s">
        <v>5732</v>
      </c>
      <c r="I695" s="45">
        <v>1</v>
      </c>
      <c r="J695" s="45" t="s">
        <v>5733</v>
      </c>
      <c r="K695" s="41">
        <v>1200</v>
      </c>
      <c r="L695" s="41">
        <v>1200</v>
      </c>
      <c r="M695" s="41">
        <f t="shared" ref="M695:M697" si="195">K695-L695</f>
        <v>0</v>
      </c>
      <c r="N695" s="45" t="s">
        <v>5733</v>
      </c>
      <c r="O695" s="41">
        <v>1200000</v>
      </c>
      <c r="P695" s="46"/>
      <c r="Q695" s="41"/>
      <c r="R695" s="46" t="s">
        <v>438</v>
      </c>
    </row>
    <row r="696" spans="1:18" s="175" customFormat="1" ht="18" customHeight="1" x14ac:dyDescent="0.15">
      <c r="A696" s="24">
        <v>21</v>
      </c>
      <c r="B696" s="25" t="s">
        <v>5730</v>
      </c>
      <c r="C696" s="27">
        <v>2</v>
      </c>
      <c r="D696" s="26" t="s">
        <v>5734</v>
      </c>
      <c r="E696" s="27"/>
      <c r="F696" s="26"/>
      <c r="G696" s="27"/>
      <c r="H696" s="26"/>
      <c r="I696" s="27"/>
      <c r="J696" s="27"/>
      <c r="K696" s="23">
        <f>IF(C696="",SUMIFS($K697:$K$868,$A697:$A$868,A696,$E697:$E$868,""),IF(E696="",SUMIFS($K697:$K$868,$A697:$A$868,A696,$C697:$C$868,C696,$G697:$G$868,""),IF(G696="",SUMIFS($K697:$K$868,$A697:$A$868,A696,$C697:$C$868,C696,$E697:$E$868,E696),0)))</f>
        <v>1</v>
      </c>
      <c r="L696" s="23">
        <f>IF(C696="",SUMIFS($L697:$L$868,$A697:$A$868,A696,$E697:$E$868,""),IF(E696="",SUMIFS($L697:$L$868,$A697:$A$868,A696,$C697:$C$868,C696,$G697:$G$868,""),IF(G696="",SUMIFS($L697:$L$868,$A697:$A$868,A696,$C697:$C$868,C696,$E697:$E$868,E696),0)))</f>
        <v>1</v>
      </c>
      <c r="M696" s="23">
        <f t="shared" si="195"/>
        <v>0</v>
      </c>
      <c r="N696" s="28"/>
      <c r="O696" s="29"/>
      <c r="P696" s="30"/>
      <c r="Q696" s="23">
        <f>IF(C696="",SUMIFS($Q$3:$Q$868,$A$3:$A$868,A696,$C$3:$C$868,"&gt;0",$E$3:$E$868,""),IF(E696="",SUMIFS($Q$3:$Q$868,$A$3:$A$868,A696,$C$3:$C$868,C696,$E$3:$E$868,"&gt;0",$G$3:$G$868,""),IF(G696="",SUMIFS($Q$3:$Q$868,$A$3:$A$868,A696,$C$3:$C$868,C696,$E$3:$E$868,E696,$G$3:$G$868,"&gt;0"))))</f>
        <v>0</v>
      </c>
      <c r="R696" s="23"/>
    </row>
    <row r="697" spans="1:18" s="175" customFormat="1" ht="18" customHeight="1" x14ac:dyDescent="0.15">
      <c r="A697" s="24">
        <v>21</v>
      </c>
      <c r="B697" s="25" t="s">
        <v>5730</v>
      </c>
      <c r="C697" s="176">
        <v>2</v>
      </c>
      <c r="D697" s="25" t="s">
        <v>5734</v>
      </c>
      <c r="E697" s="35">
        <v>1</v>
      </c>
      <c r="F697" s="36" t="s">
        <v>5734</v>
      </c>
      <c r="G697" s="35"/>
      <c r="H697" s="36"/>
      <c r="I697" s="35"/>
      <c r="J697" s="35"/>
      <c r="K697" s="32">
        <f>IF(C697="",SUMIFS($K698:$K$868,$A698:$A$868,A697,$E698:$E$868,""),IF(E697="",SUMIFS($K698:$K$868,$A698:$A$868,A697,$C698:$C$868,C697,$G698:$G$868,""),IF(G697="",SUMIFS($K698:$K$868,$A698:$A$868,A697,$C698:$C$868,C697,$E698:$E$868,E697),0)))</f>
        <v>1</v>
      </c>
      <c r="L697" s="32">
        <f>IF(C697="",SUMIFS($L698:$L$868,$A698:$A$868,A697,$E698:$E$868,""),IF(E697="",SUMIFS($L698:$L$868,$A698:$A$868,A697,$C698:$C$868,C697,$G698:$G$868,""),IF(G697="",SUMIFS($L698:$L$868,$A698:$A$868,A697,$C698:$C$868,C697,$E698:$E$868,E697),0)))</f>
        <v>1</v>
      </c>
      <c r="M697" s="32">
        <f t="shared" si="195"/>
        <v>0</v>
      </c>
      <c r="N697" s="37"/>
      <c r="O697" s="38"/>
      <c r="P697" s="39"/>
      <c r="Q697" s="32">
        <f>IF(C697="",SUMIFS($Q$3:$Q$868,$A$3:$A$868,A697,$C$3:$C$868,"&gt;0",$E$3:$E$868,""),IF(E697="",SUMIFS($Q$3:$Q$868,$A$3:$A$868,A697,$C$3:$C$868,C697,$E$3:$E$868,"&gt;0",$G$3:$G$868,""),IF(G697="",SUMIFS($Q$3:$Q$868,$A$3:$A$868,A697,$C$3:$C$868,C697,$E$3:$E$868,E697,$G$3:$G$868,"&gt;0"))))</f>
        <v>0</v>
      </c>
      <c r="R697" s="32" t="s">
        <v>175</v>
      </c>
    </row>
    <row r="698" spans="1:18" s="175" customFormat="1" ht="18" customHeight="1" x14ac:dyDescent="0.15">
      <c r="A698" s="177">
        <v>21</v>
      </c>
      <c r="B698" s="43" t="s">
        <v>5730</v>
      </c>
      <c r="C698" s="44">
        <v>2</v>
      </c>
      <c r="D698" s="43" t="s">
        <v>5734</v>
      </c>
      <c r="E698" s="44">
        <v>1</v>
      </c>
      <c r="F698" s="43" t="s">
        <v>5734</v>
      </c>
      <c r="G698" s="45">
        <v>1</v>
      </c>
      <c r="H698" s="49" t="s">
        <v>5734</v>
      </c>
      <c r="I698" s="45"/>
      <c r="J698" s="45"/>
      <c r="K698" s="41"/>
      <c r="L698" s="41"/>
      <c r="M698" s="41"/>
      <c r="N698" s="45"/>
      <c r="O698" s="41"/>
      <c r="P698" s="46"/>
      <c r="Q698" s="41"/>
      <c r="R698" s="178" t="s">
        <v>175</v>
      </c>
    </row>
    <row r="699" spans="1:18" s="175" customFormat="1" ht="18" customHeight="1" x14ac:dyDescent="0.15">
      <c r="A699" s="177">
        <v>21</v>
      </c>
      <c r="B699" s="43" t="s">
        <v>5730</v>
      </c>
      <c r="C699" s="44">
        <v>2</v>
      </c>
      <c r="D699" s="43" t="s">
        <v>5734</v>
      </c>
      <c r="E699" s="44">
        <v>1</v>
      </c>
      <c r="F699" s="43" t="s">
        <v>5734</v>
      </c>
      <c r="G699" s="44">
        <v>1</v>
      </c>
      <c r="H699" s="43" t="s">
        <v>5734</v>
      </c>
      <c r="I699" s="45">
        <v>1</v>
      </c>
      <c r="J699" s="45" t="s">
        <v>4897</v>
      </c>
      <c r="K699" s="41">
        <v>1</v>
      </c>
      <c r="L699" s="41">
        <v>1</v>
      </c>
      <c r="M699" s="41">
        <f t="shared" ref="M699:M701" si="196">K699-L699</f>
        <v>0</v>
      </c>
      <c r="N699" s="45" t="s">
        <v>4897</v>
      </c>
      <c r="O699" s="41">
        <v>1000</v>
      </c>
      <c r="P699" s="46"/>
      <c r="Q699" s="41"/>
      <c r="R699" s="46" t="s">
        <v>175</v>
      </c>
    </row>
    <row r="700" spans="1:18" s="175" customFormat="1" ht="18" customHeight="1" x14ac:dyDescent="0.15">
      <c r="A700" s="24">
        <v>21</v>
      </c>
      <c r="B700" s="25" t="s">
        <v>5730</v>
      </c>
      <c r="C700" s="27">
        <v>3</v>
      </c>
      <c r="D700" s="26" t="s">
        <v>5735</v>
      </c>
      <c r="E700" s="27"/>
      <c r="F700" s="26"/>
      <c r="G700" s="27"/>
      <c r="H700" s="26"/>
      <c r="I700" s="27"/>
      <c r="J700" s="27"/>
      <c r="K700" s="23">
        <f>IF(C700="",SUMIFS($K701:$K$868,$A701:$A$868,A700,$E701:$E$868,""),IF(E700="",SUMIFS($K701:$K$868,$A701:$A$868,A700,$C701:$C$868,C700,$G701:$G$868,""),IF(G700="",SUMIFS($K701:$K$868,$A701:$A$868,A700,$C701:$C$868,C700,$E701:$E$868,E700),0)))</f>
        <v>20000</v>
      </c>
      <c r="L700" s="23">
        <f>IF(C700="",SUMIFS($L701:$L$868,$A701:$A$868,A700,$E701:$E$868,""),IF(E700="",SUMIFS($L701:$L$868,$A701:$A$868,A700,$C701:$C$868,C700,$G701:$G$868,""),IF(G700="",SUMIFS($L701:$L$868,$A701:$A$868,A700,$C701:$C$868,C700,$E701:$E$868,E700),0)))</f>
        <v>20000</v>
      </c>
      <c r="M700" s="23">
        <f t="shared" si="196"/>
        <v>0</v>
      </c>
      <c r="N700" s="28"/>
      <c r="O700" s="29"/>
      <c r="P700" s="30"/>
      <c r="Q700" s="23">
        <f>IF(C700="",SUMIFS($Q$3:$Q$868,$A$3:$A$868,A700,$C$3:$C$868,"&gt;0",$E$3:$E$868,""),IF(E700="",SUMIFS($Q$3:$Q$868,$A$3:$A$868,A700,$C$3:$C$868,C700,$E$3:$E$868,"&gt;0",$G$3:$G$868,""),IF(G700="",SUMIFS($Q$3:$Q$868,$A$3:$A$868,A700,$C$3:$C$868,C700,$E$3:$E$868,E700,$G$3:$G$868,"&gt;0"))))</f>
        <v>20000</v>
      </c>
      <c r="R700" s="23"/>
    </row>
    <row r="701" spans="1:18" s="175" customFormat="1" ht="18" customHeight="1" x14ac:dyDescent="0.15">
      <c r="A701" s="24">
        <v>21</v>
      </c>
      <c r="B701" s="25" t="s">
        <v>5730</v>
      </c>
      <c r="C701" s="176">
        <v>3</v>
      </c>
      <c r="D701" s="25" t="s">
        <v>5735</v>
      </c>
      <c r="E701" s="35">
        <v>3</v>
      </c>
      <c r="F701" s="36" t="s">
        <v>5736</v>
      </c>
      <c r="G701" s="35"/>
      <c r="H701" s="36"/>
      <c r="I701" s="35"/>
      <c r="J701" s="35"/>
      <c r="K701" s="32">
        <f>IF(C701="",SUMIFS($K702:$K$868,$A702:$A$868,A701,$E702:$E$868,""),IF(E701="",SUMIFS($K702:$K$868,$A702:$A$868,A701,$C702:$C$868,C701,$G702:$G$868,""),IF(G701="",SUMIFS($K702:$K$868,$A702:$A$868,A701,$C702:$C$868,C701,$E702:$E$868,E701),0)))</f>
        <v>20000</v>
      </c>
      <c r="L701" s="32">
        <f>IF(C701="",SUMIFS($L702:$L$868,$A702:$A$868,A701,$E702:$E$868,""),IF(E701="",SUMIFS($L702:$L$868,$A702:$A$868,A701,$C702:$C$868,C701,$G702:$G$868,""),IF(G701="",SUMIFS($L702:$L$868,$A702:$A$868,A701,$C702:$C$868,C701,$E702:$E$868,E701),0)))</f>
        <v>20000</v>
      </c>
      <c r="M701" s="32">
        <f t="shared" si="196"/>
        <v>0</v>
      </c>
      <c r="N701" s="37"/>
      <c r="O701" s="38"/>
      <c r="P701" s="39"/>
      <c r="Q701" s="32">
        <f>IF(C701="",SUMIFS($Q$3:$Q$868,$A$3:$A$868,A701,$C$3:$C$868,"&gt;0",$E$3:$E$868,""),IF(E701="",SUMIFS($Q$3:$Q$868,$A$3:$A$868,A701,$C$3:$C$868,C701,$E$3:$E$868,"&gt;0",$G$3:$G$868,""),IF(G701="",SUMIFS($Q$3:$Q$868,$A$3:$A$868,A701,$C$3:$C$868,C701,$E$3:$E$868,E701,$G$3:$G$868,"&gt;0"))))</f>
        <v>20000</v>
      </c>
      <c r="R701" s="32" t="s">
        <v>254</v>
      </c>
    </row>
    <row r="702" spans="1:18" s="175" customFormat="1" ht="18" customHeight="1" x14ac:dyDescent="0.15">
      <c r="A702" s="177">
        <v>21</v>
      </c>
      <c r="B702" s="43" t="s">
        <v>5730</v>
      </c>
      <c r="C702" s="44">
        <v>3</v>
      </c>
      <c r="D702" s="43" t="s">
        <v>5735</v>
      </c>
      <c r="E702" s="44">
        <v>3</v>
      </c>
      <c r="F702" s="43" t="s">
        <v>5736</v>
      </c>
      <c r="G702" s="45">
        <v>1</v>
      </c>
      <c r="H702" s="49" t="s">
        <v>5736</v>
      </c>
      <c r="I702" s="45"/>
      <c r="J702" s="45"/>
      <c r="K702" s="41"/>
      <c r="L702" s="41"/>
      <c r="M702" s="41"/>
      <c r="N702" s="45"/>
      <c r="O702" s="41"/>
      <c r="P702" s="46"/>
      <c r="Q702" s="41"/>
      <c r="R702" s="178" t="s">
        <v>254</v>
      </c>
    </row>
    <row r="703" spans="1:18" s="175" customFormat="1" ht="18" customHeight="1" x14ac:dyDescent="0.15">
      <c r="A703" s="177">
        <v>21</v>
      </c>
      <c r="B703" s="43" t="s">
        <v>5730</v>
      </c>
      <c r="C703" s="44">
        <v>3</v>
      </c>
      <c r="D703" s="43" t="s">
        <v>5735</v>
      </c>
      <c r="E703" s="44">
        <v>3</v>
      </c>
      <c r="F703" s="43" t="s">
        <v>5736</v>
      </c>
      <c r="G703" s="44">
        <v>1</v>
      </c>
      <c r="H703" s="43" t="s">
        <v>5736</v>
      </c>
      <c r="I703" s="45">
        <v>1</v>
      </c>
      <c r="J703" s="45" t="s">
        <v>5737</v>
      </c>
      <c r="K703" s="41">
        <v>20000</v>
      </c>
      <c r="L703" s="41">
        <v>20000</v>
      </c>
      <c r="M703" s="41">
        <f t="shared" ref="M703" si="197">K703-L703</f>
        <v>0</v>
      </c>
      <c r="N703" s="45" t="s">
        <v>5738</v>
      </c>
      <c r="O703" s="41">
        <v>20000000</v>
      </c>
      <c r="P703" s="46" t="s">
        <v>1238</v>
      </c>
      <c r="Q703" s="41">
        <v>20000</v>
      </c>
      <c r="R703" s="46" t="s">
        <v>254</v>
      </c>
    </row>
    <row r="704" spans="1:18" s="175" customFormat="1" ht="18" customHeight="1" x14ac:dyDescent="0.15">
      <c r="A704" s="177">
        <v>21</v>
      </c>
      <c r="B704" s="43" t="s">
        <v>5730</v>
      </c>
      <c r="C704" s="44">
        <v>3</v>
      </c>
      <c r="D704" s="43" t="s">
        <v>5735</v>
      </c>
      <c r="E704" s="44">
        <v>3</v>
      </c>
      <c r="F704" s="43" t="s">
        <v>5736</v>
      </c>
      <c r="G704" s="44">
        <v>1</v>
      </c>
      <c r="H704" s="43" t="s">
        <v>5736</v>
      </c>
      <c r="I704" s="44">
        <v>1</v>
      </c>
      <c r="J704" s="44" t="s">
        <v>5737</v>
      </c>
      <c r="K704" s="41"/>
      <c r="L704" s="41"/>
      <c r="M704" s="41"/>
      <c r="N704" s="45" t="s">
        <v>5739</v>
      </c>
      <c r="O704" s="41"/>
      <c r="P704" s="46"/>
      <c r="Q704" s="41"/>
      <c r="R704" s="46" t="s">
        <v>254</v>
      </c>
    </row>
    <row r="705" spans="1:18" s="175" customFormat="1" ht="18" customHeight="1" x14ac:dyDescent="0.15">
      <c r="A705" s="24">
        <v>21</v>
      </c>
      <c r="B705" s="25" t="s">
        <v>5730</v>
      </c>
      <c r="C705" s="27">
        <v>4</v>
      </c>
      <c r="D705" s="26" t="s">
        <v>5740</v>
      </c>
      <c r="E705" s="27"/>
      <c r="F705" s="26"/>
      <c r="G705" s="27"/>
      <c r="H705" s="26"/>
      <c r="I705" s="27"/>
      <c r="J705" s="27"/>
      <c r="K705" s="23">
        <f>IF(C705="",SUMIFS($K706:$K$868,$A706:$A$868,A705,$E706:$E$868,""),IF(E705="",SUMIFS($K706:$K$868,$A706:$A$868,A705,$C706:$C$868,C705,$G706:$G$868,""),IF(G705="",SUMIFS($K706:$K$868,$A706:$A$868,A705,$C706:$C$868,C705,$E706:$E$868,E705),0)))</f>
        <v>22000</v>
      </c>
      <c r="L705" s="23">
        <f>IF(C705="",SUMIFS($L706:$L$868,$A706:$A$868,A705,$E706:$E$868,""),IF(E705="",SUMIFS($L706:$L$868,$A706:$A$868,A705,$C706:$C$868,C705,$G706:$G$868,""),IF(G705="",SUMIFS($L706:$L$868,$A706:$A$868,A705,$C706:$C$868,C705,$E706:$E$868,E705),0)))</f>
        <v>23000</v>
      </c>
      <c r="M705" s="23">
        <f t="shared" ref="M705:M706" si="198">K705-L705</f>
        <v>-1000</v>
      </c>
      <c r="N705" s="28"/>
      <c r="O705" s="29"/>
      <c r="P705" s="30"/>
      <c r="Q705" s="23">
        <f>IF(C705="",SUMIFS($Q$3:$Q$868,$A$3:$A$868,A705,$C$3:$C$868,"&gt;0",$E$3:$E$868,""),IF(E705="",SUMIFS($Q$3:$Q$868,$A$3:$A$868,A705,$C$3:$C$868,C705,$E$3:$E$868,"&gt;0",$G$3:$G$868,""),IF(G705="",SUMIFS($Q$3:$Q$868,$A$3:$A$868,A705,$C$3:$C$868,C705,$E$3:$E$868,E705,$G$3:$G$868,"&gt;0"))))</f>
        <v>0</v>
      </c>
      <c r="R705" s="23"/>
    </row>
    <row r="706" spans="1:18" s="175" customFormat="1" ht="18" customHeight="1" x14ac:dyDescent="0.15">
      <c r="A706" s="24">
        <v>21</v>
      </c>
      <c r="B706" s="25" t="s">
        <v>5730</v>
      </c>
      <c r="C706" s="176">
        <v>4</v>
      </c>
      <c r="D706" s="25" t="s">
        <v>5740</v>
      </c>
      <c r="E706" s="35">
        <v>1</v>
      </c>
      <c r="F706" s="36" t="s">
        <v>5740</v>
      </c>
      <c r="G706" s="35"/>
      <c r="H706" s="36"/>
      <c r="I706" s="35"/>
      <c r="J706" s="35"/>
      <c r="K706" s="32">
        <f>IF(C706="",SUMIFS($K707:$K$868,$A707:$A$868,A706,$E707:$E$868,""),IF(E706="",SUMIFS($K707:$K$868,$A707:$A$868,A706,$C707:$C$868,C706,$G707:$G$868,""),IF(G706="",SUMIFS($K707:$K$868,$A707:$A$868,A706,$C707:$C$868,C706,$E707:$E$868,E706),0)))</f>
        <v>22000</v>
      </c>
      <c r="L706" s="32">
        <f>IF(C706="",SUMIFS($L707:$L$868,$A707:$A$868,A706,$E707:$E$868,""),IF(E706="",SUMIFS($L707:$L$868,$A707:$A$868,A706,$C707:$C$868,C706,$G707:$G$868,""),IF(G706="",SUMIFS($L707:$L$868,$A707:$A$868,A706,$C707:$C$868,C706,$E707:$E$868,E706),0)))</f>
        <v>23000</v>
      </c>
      <c r="M706" s="32">
        <f t="shared" si="198"/>
        <v>-1000</v>
      </c>
      <c r="N706" s="37"/>
      <c r="O706" s="38"/>
      <c r="P706" s="39"/>
      <c r="Q706" s="32">
        <f>IF(C706="",SUMIFS($Q$3:$Q$868,$A$3:$A$868,A706,$C$3:$C$868,"&gt;0",$E$3:$E$868,""),IF(E706="",SUMIFS($Q$3:$Q$868,$A$3:$A$868,A706,$C$3:$C$868,C706,$E$3:$E$868,"&gt;0",$G$3:$G$868,""),IF(G706="",SUMIFS($Q$3:$Q$868,$A$3:$A$868,A706,$C$3:$C$868,C706,$E$3:$E$868,E706,$G$3:$G$868,"&gt;0"))))</f>
        <v>0</v>
      </c>
      <c r="R706" s="32" t="s">
        <v>254</v>
      </c>
    </row>
    <row r="707" spans="1:18" s="175" customFormat="1" ht="18" customHeight="1" x14ac:dyDescent="0.15">
      <c r="A707" s="177">
        <v>21</v>
      </c>
      <c r="B707" s="43" t="s">
        <v>5730</v>
      </c>
      <c r="C707" s="44">
        <v>4</v>
      </c>
      <c r="D707" s="43" t="s">
        <v>5740</v>
      </c>
      <c r="E707" s="44">
        <v>1</v>
      </c>
      <c r="F707" s="43" t="s">
        <v>5740</v>
      </c>
      <c r="G707" s="45">
        <v>1</v>
      </c>
      <c r="H707" s="49" t="s">
        <v>5740</v>
      </c>
      <c r="I707" s="45"/>
      <c r="J707" s="45"/>
      <c r="K707" s="41"/>
      <c r="L707" s="41"/>
      <c r="M707" s="41"/>
      <c r="N707" s="45"/>
      <c r="O707" s="41"/>
      <c r="P707" s="46"/>
      <c r="Q707" s="41"/>
      <c r="R707" s="178" t="s">
        <v>254</v>
      </c>
    </row>
    <row r="708" spans="1:18" s="175" customFormat="1" ht="18" customHeight="1" x14ac:dyDescent="0.15">
      <c r="A708" s="177">
        <v>21</v>
      </c>
      <c r="B708" s="43" t="s">
        <v>5730</v>
      </c>
      <c r="C708" s="44">
        <v>4</v>
      </c>
      <c r="D708" s="43" t="s">
        <v>5740</v>
      </c>
      <c r="E708" s="44">
        <v>1</v>
      </c>
      <c r="F708" s="43" t="s">
        <v>5740</v>
      </c>
      <c r="G708" s="44">
        <v>1</v>
      </c>
      <c r="H708" s="43" t="s">
        <v>5740</v>
      </c>
      <c r="I708" s="45">
        <v>1</v>
      </c>
      <c r="J708" s="45" t="s">
        <v>5740</v>
      </c>
      <c r="K708" s="41">
        <v>22000</v>
      </c>
      <c r="L708" s="41">
        <v>23000</v>
      </c>
      <c r="M708" s="41">
        <f t="shared" ref="M708" si="199">K708-L708</f>
        <v>-1000</v>
      </c>
      <c r="N708" s="45" t="s">
        <v>5741</v>
      </c>
      <c r="O708" s="41">
        <v>22000000</v>
      </c>
      <c r="P708" s="46"/>
      <c r="Q708" s="41"/>
      <c r="R708" s="46" t="s">
        <v>254</v>
      </c>
    </row>
    <row r="709" spans="1:18" s="175" customFormat="1" ht="18" customHeight="1" x14ac:dyDescent="0.15">
      <c r="A709" s="177">
        <v>21</v>
      </c>
      <c r="B709" s="43" t="s">
        <v>5730</v>
      </c>
      <c r="C709" s="44">
        <v>4</v>
      </c>
      <c r="D709" s="43" t="s">
        <v>5740</v>
      </c>
      <c r="E709" s="44">
        <v>1</v>
      </c>
      <c r="F709" s="43" t="s">
        <v>5740</v>
      </c>
      <c r="G709" s="44">
        <v>1</v>
      </c>
      <c r="H709" s="43" t="s">
        <v>5740</v>
      </c>
      <c r="I709" s="44">
        <v>1</v>
      </c>
      <c r="J709" s="44" t="s">
        <v>5740</v>
      </c>
      <c r="K709" s="41"/>
      <c r="L709" s="41"/>
      <c r="M709" s="41"/>
      <c r="N709" s="45" t="s">
        <v>5742</v>
      </c>
      <c r="O709" s="41"/>
      <c r="P709" s="46"/>
      <c r="Q709" s="41"/>
      <c r="R709" s="46" t="s">
        <v>254</v>
      </c>
    </row>
    <row r="710" spans="1:18" s="175" customFormat="1" ht="18" customHeight="1" x14ac:dyDescent="0.15">
      <c r="A710" s="24">
        <v>21</v>
      </c>
      <c r="B710" s="25" t="s">
        <v>5730</v>
      </c>
      <c r="C710" s="27">
        <v>5</v>
      </c>
      <c r="D710" s="26" t="s">
        <v>4532</v>
      </c>
      <c r="E710" s="27"/>
      <c r="F710" s="26"/>
      <c r="G710" s="27"/>
      <c r="H710" s="26"/>
      <c r="I710" s="27"/>
      <c r="J710" s="27"/>
      <c r="K710" s="23">
        <f>IF(C710="",SUMIFS($K711:$K$868,$A711:$A$868,A710,$E711:$E$868,""),IF(E710="",SUMIFS($K711:$K$868,$A711:$A$868,A710,$C711:$C$868,C710,$G711:$G$868,""),IF(G710="",SUMIFS($K711:$K$868,$A711:$A$868,A710,$C711:$C$868,C710,$E711:$E$868,E710),0)))</f>
        <v>53807</v>
      </c>
      <c r="L710" s="23">
        <f>IF(C710="",SUMIFS($L711:$L$868,$A711:$A$868,A710,$E711:$E$868,""),IF(E710="",SUMIFS($L711:$L$868,$A711:$A$868,A710,$C711:$C$868,C710,$G711:$G$868,""),IF(G710="",SUMIFS($L711:$L$868,$A711:$A$868,A710,$C711:$C$868,C710,$E711:$E$868,E710),0)))</f>
        <v>50014</v>
      </c>
      <c r="M710" s="23">
        <f t="shared" ref="M710:M711" si="200">K710-L710</f>
        <v>3793</v>
      </c>
      <c r="N710" s="28"/>
      <c r="O710" s="29"/>
      <c r="P710" s="30"/>
      <c r="Q710" s="23">
        <f>IF(C710="",SUMIFS($Q$3:$Q$868,$A$3:$A$868,A710,$C$3:$C$868,"&gt;0",$E$3:$E$868,""),IF(E710="",SUMIFS($Q$3:$Q$868,$A$3:$A$868,A710,$C$3:$C$868,C710,$E$3:$E$868,"&gt;0",$G$3:$G$868,""),IF(G710="",SUMIFS($Q$3:$Q$868,$A$3:$A$868,A710,$C$3:$C$868,C710,$E$3:$E$868,E710,$G$3:$G$868,"&gt;0"))))</f>
        <v>51173</v>
      </c>
      <c r="R710" s="23"/>
    </row>
    <row r="711" spans="1:18" s="175" customFormat="1" ht="18" customHeight="1" x14ac:dyDescent="0.15">
      <c r="A711" s="24">
        <v>21</v>
      </c>
      <c r="B711" s="25" t="s">
        <v>5730</v>
      </c>
      <c r="C711" s="176">
        <v>5</v>
      </c>
      <c r="D711" s="25" t="s">
        <v>4532</v>
      </c>
      <c r="E711" s="35">
        <v>1</v>
      </c>
      <c r="F711" s="36" t="s">
        <v>5743</v>
      </c>
      <c r="G711" s="35"/>
      <c r="H711" s="36"/>
      <c r="I711" s="35"/>
      <c r="J711" s="35"/>
      <c r="K711" s="32">
        <f>IF(C711="",SUMIFS($K712:$K$868,$A712:$A$868,A711,$E712:$E$868,""),IF(E711="",SUMIFS($K712:$K$868,$A712:$A$868,A711,$C712:$C$868,C711,$G712:$G$868,""),IF(G711="",SUMIFS($K712:$K$868,$A712:$A$868,A711,$C712:$C$868,C711,$E712:$E$868,E711),0)))</f>
        <v>362</v>
      </c>
      <c r="L711" s="32">
        <f>IF(C711="",SUMIFS($L712:$L$868,$A712:$A$868,A711,$E712:$E$868,""),IF(E711="",SUMIFS($L712:$L$868,$A712:$A$868,A711,$C712:$C$868,C711,$G712:$G$868,""),IF(G711="",SUMIFS($L712:$L$868,$A712:$A$868,A711,$C712:$C$868,C711,$E712:$E$868,E711),0)))</f>
        <v>355</v>
      </c>
      <c r="M711" s="32">
        <f t="shared" si="200"/>
        <v>7</v>
      </c>
      <c r="N711" s="37"/>
      <c r="O711" s="38"/>
      <c r="P711" s="39"/>
      <c r="Q711" s="32">
        <f>IF(C711="",SUMIFS($Q$3:$Q$868,$A$3:$A$868,A711,$C$3:$C$868,"&gt;0",$E$3:$E$868,""),IF(E711="",SUMIFS($Q$3:$Q$868,$A$3:$A$868,A711,$C$3:$C$868,C711,$E$3:$E$868,"&gt;0",$G$3:$G$868,""),IF(G711="",SUMIFS($Q$3:$Q$868,$A$3:$A$868,A711,$C$3:$C$868,C711,$E$3:$E$868,E711,$G$3:$G$868,"&gt;0"))))</f>
        <v>362</v>
      </c>
      <c r="R711" s="32" t="s">
        <v>1042</v>
      </c>
    </row>
    <row r="712" spans="1:18" s="175" customFormat="1" ht="18" customHeight="1" x14ac:dyDescent="0.15">
      <c r="A712" s="177">
        <v>21</v>
      </c>
      <c r="B712" s="43" t="s">
        <v>5730</v>
      </c>
      <c r="C712" s="44">
        <v>5</v>
      </c>
      <c r="D712" s="43" t="s">
        <v>4532</v>
      </c>
      <c r="E712" s="44">
        <v>1</v>
      </c>
      <c r="F712" s="43" t="s">
        <v>5743</v>
      </c>
      <c r="G712" s="45">
        <v>1</v>
      </c>
      <c r="H712" s="49" t="s">
        <v>5743</v>
      </c>
      <c r="I712" s="45"/>
      <c r="J712" s="45"/>
      <c r="K712" s="41"/>
      <c r="L712" s="41"/>
      <c r="M712" s="41"/>
      <c r="N712" s="45"/>
      <c r="O712" s="41"/>
      <c r="P712" s="46"/>
      <c r="Q712" s="41"/>
      <c r="R712" s="178" t="s">
        <v>1042</v>
      </c>
    </row>
    <row r="713" spans="1:18" s="175" customFormat="1" ht="18" customHeight="1" x14ac:dyDescent="0.15">
      <c r="A713" s="177">
        <v>21</v>
      </c>
      <c r="B713" s="43" t="s">
        <v>5730</v>
      </c>
      <c r="C713" s="44">
        <v>5</v>
      </c>
      <c r="D713" s="43" t="s">
        <v>4532</v>
      </c>
      <c r="E713" s="44">
        <v>1</v>
      </c>
      <c r="F713" s="43" t="s">
        <v>5743</v>
      </c>
      <c r="G713" s="44">
        <v>1</v>
      </c>
      <c r="H713" s="43" t="s">
        <v>5743</v>
      </c>
      <c r="I713" s="45">
        <v>1</v>
      </c>
      <c r="J713" s="45" t="s">
        <v>5743</v>
      </c>
      <c r="K713" s="41">
        <v>362</v>
      </c>
      <c r="L713" s="41">
        <v>355</v>
      </c>
      <c r="M713" s="41">
        <f t="shared" ref="M713:M714" si="201">K713-L713</f>
        <v>7</v>
      </c>
      <c r="N713" s="45" t="s">
        <v>5744</v>
      </c>
      <c r="O713" s="41">
        <v>362000</v>
      </c>
      <c r="P713" s="46" t="s">
        <v>1163</v>
      </c>
      <c r="Q713" s="41">
        <v>362</v>
      </c>
      <c r="R713" s="46" t="s">
        <v>1042</v>
      </c>
    </row>
    <row r="714" spans="1:18" s="175" customFormat="1" ht="18" customHeight="1" x14ac:dyDescent="0.15">
      <c r="A714" s="24">
        <v>21</v>
      </c>
      <c r="B714" s="25" t="s">
        <v>5730</v>
      </c>
      <c r="C714" s="176">
        <v>5</v>
      </c>
      <c r="D714" s="25" t="s">
        <v>4532</v>
      </c>
      <c r="E714" s="35">
        <v>2</v>
      </c>
      <c r="F714" s="36" t="s">
        <v>5745</v>
      </c>
      <c r="G714" s="35"/>
      <c r="H714" s="36"/>
      <c r="I714" s="35"/>
      <c r="J714" s="35"/>
      <c r="K714" s="32">
        <f>IF(C714="",SUMIFS($K715:$K$868,$A715:$A$868,A714,$E715:$E$868,""),IF(E714="",SUMIFS($K715:$K$868,$A715:$A$868,A714,$C715:$C$868,C714,$G715:$G$868,""),IF(G714="",SUMIFS($K715:$K$868,$A715:$A$868,A714,$C715:$C$868,C714,$E715:$E$868,E714),0)))</f>
        <v>27331</v>
      </c>
      <c r="L714" s="32">
        <f>IF(C714="",SUMIFS($L715:$L$868,$A715:$A$868,A714,$E715:$E$868,""),IF(E714="",SUMIFS($L715:$L$868,$A715:$A$868,A714,$C715:$C$868,C714,$G715:$G$868,""),IF(G714="",SUMIFS($L715:$L$868,$A715:$A$868,A714,$C715:$C$868,C714,$E715:$E$868,E714),0)))</f>
        <v>28138</v>
      </c>
      <c r="M714" s="32">
        <f t="shared" si="201"/>
        <v>-807</v>
      </c>
      <c r="N714" s="37"/>
      <c r="O714" s="38"/>
      <c r="P714" s="39"/>
      <c r="Q714" s="32">
        <f>IF(C714="",SUMIFS($Q$3:$Q$868,$A$3:$A$868,A714,$C$3:$C$868,"&gt;0",$E$3:$E$868,""),IF(E714="",SUMIFS($Q$3:$Q$868,$A$3:$A$868,A714,$C$3:$C$868,C714,$E$3:$E$868,"&gt;0",$G$3:$G$868,""),IF(G714="",SUMIFS($Q$3:$Q$868,$A$3:$A$868,A714,$C$3:$C$868,C714,$E$3:$E$868,E714,$G$3:$G$868,"&gt;0"))))</f>
        <v>27331</v>
      </c>
      <c r="R714" s="32" t="s">
        <v>1540</v>
      </c>
    </row>
    <row r="715" spans="1:18" s="175" customFormat="1" ht="18" customHeight="1" x14ac:dyDescent="0.15">
      <c r="A715" s="177">
        <v>21</v>
      </c>
      <c r="B715" s="43" t="s">
        <v>5730</v>
      </c>
      <c r="C715" s="44">
        <v>5</v>
      </c>
      <c r="D715" s="43" t="s">
        <v>4532</v>
      </c>
      <c r="E715" s="44">
        <v>2</v>
      </c>
      <c r="F715" s="43" t="s">
        <v>5745</v>
      </c>
      <c r="G715" s="45">
        <v>1</v>
      </c>
      <c r="H715" s="49" t="s">
        <v>5745</v>
      </c>
      <c r="I715" s="45"/>
      <c r="J715" s="45"/>
      <c r="K715" s="41"/>
      <c r="L715" s="41"/>
      <c r="M715" s="41"/>
      <c r="N715" s="45"/>
      <c r="O715" s="41"/>
      <c r="P715" s="46"/>
      <c r="Q715" s="41"/>
      <c r="R715" s="178" t="s">
        <v>1540</v>
      </c>
    </row>
    <row r="716" spans="1:18" s="175" customFormat="1" ht="18" customHeight="1" x14ac:dyDescent="0.15">
      <c r="A716" s="177">
        <v>21</v>
      </c>
      <c r="B716" s="43" t="s">
        <v>5730</v>
      </c>
      <c r="C716" s="44">
        <v>5</v>
      </c>
      <c r="D716" s="43" t="s">
        <v>4532</v>
      </c>
      <c r="E716" s="44">
        <v>2</v>
      </c>
      <c r="F716" s="43" t="s">
        <v>5745</v>
      </c>
      <c r="G716" s="44">
        <v>1</v>
      </c>
      <c r="H716" s="43" t="s">
        <v>5745</v>
      </c>
      <c r="I716" s="45">
        <v>1</v>
      </c>
      <c r="J716" s="45" t="s">
        <v>5746</v>
      </c>
      <c r="K716" s="41">
        <v>19260</v>
      </c>
      <c r="L716" s="41">
        <v>20067</v>
      </c>
      <c r="M716" s="41">
        <f t="shared" ref="M716" si="202">K716-L716</f>
        <v>-807</v>
      </c>
      <c r="N716" s="45" t="s">
        <v>5747</v>
      </c>
      <c r="O716" s="41"/>
      <c r="P716" s="46"/>
      <c r="Q716" s="41"/>
      <c r="R716" s="46" t="s">
        <v>1540</v>
      </c>
    </row>
    <row r="717" spans="1:18" s="175" customFormat="1" ht="18" customHeight="1" x14ac:dyDescent="0.15">
      <c r="A717" s="177">
        <v>21</v>
      </c>
      <c r="B717" s="43" t="s">
        <v>5730</v>
      </c>
      <c r="C717" s="44">
        <v>5</v>
      </c>
      <c r="D717" s="43" t="s">
        <v>4532</v>
      </c>
      <c r="E717" s="44">
        <v>2</v>
      </c>
      <c r="F717" s="43" t="s">
        <v>5745</v>
      </c>
      <c r="G717" s="44">
        <v>1</v>
      </c>
      <c r="H717" s="43" t="s">
        <v>5745</v>
      </c>
      <c r="I717" s="44">
        <v>1</v>
      </c>
      <c r="J717" s="44" t="s">
        <v>5746</v>
      </c>
      <c r="K717" s="41"/>
      <c r="L717" s="41"/>
      <c r="M717" s="41"/>
      <c r="N717" s="45" t="s">
        <v>5748</v>
      </c>
      <c r="O717" s="41"/>
      <c r="P717" s="46"/>
      <c r="Q717" s="41"/>
      <c r="R717" s="46" t="s">
        <v>1540</v>
      </c>
    </row>
    <row r="718" spans="1:18" s="175" customFormat="1" ht="18" customHeight="1" x14ac:dyDescent="0.15">
      <c r="A718" s="177">
        <v>21</v>
      </c>
      <c r="B718" s="43" t="s">
        <v>5730</v>
      </c>
      <c r="C718" s="44">
        <v>5</v>
      </c>
      <c r="D718" s="43" t="s">
        <v>4532</v>
      </c>
      <c r="E718" s="44">
        <v>2</v>
      </c>
      <c r="F718" s="43" t="s">
        <v>5745</v>
      </c>
      <c r="G718" s="44">
        <v>1</v>
      </c>
      <c r="H718" s="43" t="s">
        <v>5745</v>
      </c>
      <c r="I718" s="44">
        <v>1</v>
      </c>
      <c r="J718" s="44" t="s">
        <v>5746</v>
      </c>
      <c r="K718" s="41"/>
      <c r="L718" s="41"/>
      <c r="M718" s="41"/>
      <c r="N718" s="45" t="s">
        <v>5749</v>
      </c>
      <c r="O718" s="41"/>
      <c r="P718" s="46"/>
      <c r="Q718" s="41"/>
      <c r="R718" s="46" t="s">
        <v>1540</v>
      </c>
    </row>
    <row r="719" spans="1:18" s="175" customFormat="1" ht="18" customHeight="1" x14ac:dyDescent="0.15">
      <c r="A719" s="177">
        <v>21</v>
      </c>
      <c r="B719" s="43" t="s">
        <v>5730</v>
      </c>
      <c r="C719" s="44">
        <v>5</v>
      </c>
      <c r="D719" s="43" t="s">
        <v>4532</v>
      </c>
      <c r="E719" s="44">
        <v>2</v>
      </c>
      <c r="F719" s="43" t="s">
        <v>5745</v>
      </c>
      <c r="G719" s="44">
        <v>1</v>
      </c>
      <c r="H719" s="43" t="s">
        <v>5745</v>
      </c>
      <c r="I719" s="44">
        <v>1</v>
      </c>
      <c r="J719" s="44" t="s">
        <v>5746</v>
      </c>
      <c r="K719" s="41"/>
      <c r="L719" s="41"/>
      <c r="M719" s="41"/>
      <c r="N719" s="45" t="s">
        <v>5750</v>
      </c>
      <c r="O719" s="41"/>
      <c r="P719" s="46"/>
      <c r="Q719" s="41"/>
      <c r="R719" s="46" t="s">
        <v>1540</v>
      </c>
    </row>
    <row r="720" spans="1:18" s="175" customFormat="1" ht="18" customHeight="1" x14ac:dyDescent="0.15">
      <c r="A720" s="177">
        <v>21</v>
      </c>
      <c r="B720" s="43" t="s">
        <v>5730</v>
      </c>
      <c r="C720" s="44">
        <v>5</v>
      </c>
      <c r="D720" s="43" t="s">
        <v>4532</v>
      </c>
      <c r="E720" s="44">
        <v>2</v>
      </c>
      <c r="F720" s="43" t="s">
        <v>5745</v>
      </c>
      <c r="G720" s="44">
        <v>1</v>
      </c>
      <c r="H720" s="43" t="s">
        <v>5745</v>
      </c>
      <c r="I720" s="44">
        <v>1</v>
      </c>
      <c r="J720" s="44" t="s">
        <v>5746</v>
      </c>
      <c r="K720" s="41"/>
      <c r="L720" s="41"/>
      <c r="M720" s="41"/>
      <c r="N720" s="45" t="s">
        <v>5751</v>
      </c>
      <c r="O720" s="41"/>
      <c r="P720" s="46"/>
      <c r="Q720" s="41"/>
      <c r="R720" s="46" t="s">
        <v>1540</v>
      </c>
    </row>
    <row r="721" spans="1:18" s="175" customFormat="1" ht="18" customHeight="1" x14ac:dyDescent="0.15">
      <c r="A721" s="177">
        <v>21</v>
      </c>
      <c r="B721" s="43" t="s">
        <v>5730</v>
      </c>
      <c r="C721" s="44">
        <v>5</v>
      </c>
      <c r="D721" s="43" t="s">
        <v>4532</v>
      </c>
      <c r="E721" s="44">
        <v>2</v>
      </c>
      <c r="F721" s="43" t="s">
        <v>5745</v>
      </c>
      <c r="G721" s="44">
        <v>1</v>
      </c>
      <c r="H721" s="43" t="s">
        <v>5745</v>
      </c>
      <c r="I721" s="44">
        <v>1</v>
      </c>
      <c r="J721" s="44" t="s">
        <v>5746</v>
      </c>
      <c r="K721" s="41"/>
      <c r="L721" s="41"/>
      <c r="M721" s="41"/>
      <c r="N721" s="45" t="s">
        <v>5752</v>
      </c>
      <c r="O721" s="41"/>
      <c r="P721" s="46"/>
      <c r="Q721" s="41"/>
      <c r="R721" s="46" t="s">
        <v>1540</v>
      </c>
    </row>
    <row r="722" spans="1:18" s="175" customFormat="1" ht="18" customHeight="1" x14ac:dyDescent="0.15">
      <c r="A722" s="177">
        <v>21</v>
      </c>
      <c r="B722" s="43" t="s">
        <v>5730</v>
      </c>
      <c r="C722" s="44">
        <v>5</v>
      </c>
      <c r="D722" s="43" t="s">
        <v>4532</v>
      </c>
      <c r="E722" s="44">
        <v>2</v>
      </c>
      <c r="F722" s="43" t="s">
        <v>5745</v>
      </c>
      <c r="G722" s="44">
        <v>1</v>
      </c>
      <c r="H722" s="43" t="s">
        <v>5745</v>
      </c>
      <c r="I722" s="44">
        <v>1</v>
      </c>
      <c r="J722" s="44" t="s">
        <v>5746</v>
      </c>
      <c r="K722" s="41"/>
      <c r="L722" s="41"/>
      <c r="M722" s="41"/>
      <c r="N722" s="45" t="s">
        <v>5753</v>
      </c>
      <c r="O722" s="41">
        <v>18991284</v>
      </c>
      <c r="P722" s="46" t="s">
        <v>2109</v>
      </c>
      <c r="Q722" s="41">
        <v>19260</v>
      </c>
      <c r="R722" s="46" t="s">
        <v>1540</v>
      </c>
    </row>
    <row r="723" spans="1:18" s="175" customFormat="1" ht="18" customHeight="1" x14ac:dyDescent="0.15">
      <c r="A723" s="177">
        <v>21</v>
      </c>
      <c r="B723" s="43" t="s">
        <v>5730</v>
      </c>
      <c r="C723" s="44">
        <v>5</v>
      </c>
      <c r="D723" s="43" t="s">
        <v>4532</v>
      </c>
      <c r="E723" s="44">
        <v>2</v>
      </c>
      <c r="F723" s="43" t="s">
        <v>5745</v>
      </c>
      <c r="G723" s="44">
        <v>1</v>
      </c>
      <c r="H723" s="43" t="s">
        <v>5745</v>
      </c>
      <c r="I723" s="44">
        <v>1</v>
      </c>
      <c r="J723" s="44" t="s">
        <v>5746</v>
      </c>
      <c r="K723" s="41"/>
      <c r="L723" s="41"/>
      <c r="M723" s="41"/>
      <c r="N723" s="45" t="s">
        <v>5754</v>
      </c>
      <c r="O723" s="41">
        <v>269100</v>
      </c>
      <c r="P723" s="46"/>
      <c r="Q723" s="41"/>
      <c r="R723" s="46" t="s">
        <v>1540</v>
      </c>
    </row>
    <row r="724" spans="1:18" s="175" customFormat="1" ht="18" customHeight="1" x14ac:dyDescent="0.15">
      <c r="A724" s="177">
        <v>21</v>
      </c>
      <c r="B724" s="43" t="s">
        <v>5730</v>
      </c>
      <c r="C724" s="44">
        <v>5</v>
      </c>
      <c r="D724" s="43" t="s">
        <v>4532</v>
      </c>
      <c r="E724" s="44">
        <v>2</v>
      </c>
      <c r="F724" s="43" t="s">
        <v>5745</v>
      </c>
      <c r="G724" s="45">
        <v>2</v>
      </c>
      <c r="H724" s="49" t="s">
        <v>5755</v>
      </c>
      <c r="I724" s="45"/>
      <c r="J724" s="45"/>
      <c r="K724" s="41"/>
      <c r="L724" s="41"/>
      <c r="M724" s="41"/>
      <c r="N724" s="45"/>
      <c r="O724" s="41"/>
      <c r="P724" s="46"/>
      <c r="Q724" s="41"/>
      <c r="R724" s="178" t="s">
        <v>1838</v>
      </c>
    </row>
    <row r="725" spans="1:18" s="175" customFormat="1" ht="18" customHeight="1" x14ac:dyDescent="0.15">
      <c r="A725" s="177">
        <v>21</v>
      </c>
      <c r="B725" s="43" t="s">
        <v>5730</v>
      </c>
      <c r="C725" s="44">
        <v>5</v>
      </c>
      <c r="D725" s="43" t="s">
        <v>4532</v>
      </c>
      <c r="E725" s="44">
        <v>2</v>
      </c>
      <c r="F725" s="43" t="s">
        <v>5745</v>
      </c>
      <c r="G725" s="44">
        <v>2</v>
      </c>
      <c r="H725" s="43" t="s">
        <v>5755</v>
      </c>
      <c r="I725" s="45">
        <v>1</v>
      </c>
      <c r="J725" s="45" t="s">
        <v>5756</v>
      </c>
      <c r="K725" s="41">
        <v>4711</v>
      </c>
      <c r="L725" s="41">
        <v>4711</v>
      </c>
      <c r="M725" s="41">
        <f t="shared" ref="M725" si="203">K725-L725</f>
        <v>0</v>
      </c>
      <c r="N725" s="45" t="s">
        <v>5757</v>
      </c>
      <c r="O725" s="41"/>
      <c r="P725" s="46"/>
      <c r="Q725" s="41"/>
      <c r="R725" s="46" t="s">
        <v>1838</v>
      </c>
    </row>
    <row r="726" spans="1:18" s="175" customFormat="1" ht="18" customHeight="1" x14ac:dyDescent="0.15">
      <c r="A726" s="177">
        <v>21</v>
      </c>
      <c r="B726" s="43" t="s">
        <v>5730</v>
      </c>
      <c r="C726" s="44">
        <v>5</v>
      </c>
      <c r="D726" s="43" t="s">
        <v>4532</v>
      </c>
      <c r="E726" s="44">
        <v>2</v>
      </c>
      <c r="F726" s="43" t="s">
        <v>5745</v>
      </c>
      <c r="G726" s="44">
        <v>2</v>
      </c>
      <c r="H726" s="43" t="s">
        <v>5755</v>
      </c>
      <c r="I726" s="44">
        <v>1</v>
      </c>
      <c r="J726" s="44" t="s">
        <v>5756</v>
      </c>
      <c r="K726" s="41"/>
      <c r="L726" s="41"/>
      <c r="M726" s="41"/>
      <c r="N726" s="45" t="s">
        <v>5758</v>
      </c>
      <c r="O726" s="41">
        <v>432000</v>
      </c>
      <c r="P726" s="46" t="s">
        <v>1837</v>
      </c>
      <c r="Q726" s="41">
        <v>4711</v>
      </c>
      <c r="R726" s="46" t="s">
        <v>1838</v>
      </c>
    </row>
    <row r="727" spans="1:18" s="175" customFormat="1" ht="18" customHeight="1" x14ac:dyDescent="0.15">
      <c r="A727" s="177">
        <v>21</v>
      </c>
      <c r="B727" s="43" t="s">
        <v>5730</v>
      </c>
      <c r="C727" s="44">
        <v>5</v>
      </c>
      <c r="D727" s="43" t="s">
        <v>4532</v>
      </c>
      <c r="E727" s="44">
        <v>2</v>
      </c>
      <c r="F727" s="43" t="s">
        <v>5745</v>
      </c>
      <c r="G727" s="44">
        <v>2</v>
      </c>
      <c r="H727" s="43" t="s">
        <v>5755</v>
      </c>
      <c r="I727" s="44">
        <v>1</v>
      </c>
      <c r="J727" s="44" t="s">
        <v>5756</v>
      </c>
      <c r="K727" s="41"/>
      <c r="L727" s="41"/>
      <c r="M727" s="41"/>
      <c r="N727" s="45" t="s">
        <v>5759</v>
      </c>
      <c r="O727" s="41">
        <v>2740800</v>
      </c>
      <c r="P727" s="46"/>
      <c r="Q727" s="41"/>
      <c r="R727" s="46" t="s">
        <v>1838</v>
      </c>
    </row>
    <row r="728" spans="1:18" s="175" customFormat="1" ht="18" customHeight="1" x14ac:dyDescent="0.15">
      <c r="A728" s="177">
        <v>21</v>
      </c>
      <c r="B728" s="43" t="s">
        <v>5730</v>
      </c>
      <c r="C728" s="44">
        <v>5</v>
      </c>
      <c r="D728" s="43" t="s">
        <v>4532</v>
      </c>
      <c r="E728" s="44">
        <v>2</v>
      </c>
      <c r="F728" s="43" t="s">
        <v>5745</v>
      </c>
      <c r="G728" s="44">
        <v>2</v>
      </c>
      <c r="H728" s="43" t="s">
        <v>5755</v>
      </c>
      <c r="I728" s="44">
        <v>1</v>
      </c>
      <c r="J728" s="44" t="s">
        <v>5756</v>
      </c>
      <c r="K728" s="41"/>
      <c r="L728" s="41"/>
      <c r="M728" s="41"/>
      <c r="N728" s="45" t="s">
        <v>5760</v>
      </c>
      <c r="O728" s="41">
        <v>1538400</v>
      </c>
      <c r="P728" s="46"/>
      <c r="Q728" s="41"/>
      <c r="R728" s="46" t="s">
        <v>1838</v>
      </c>
    </row>
    <row r="729" spans="1:18" s="175" customFormat="1" ht="18" customHeight="1" x14ac:dyDescent="0.15">
      <c r="A729" s="177">
        <v>21</v>
      </c>
      <c r="B729" s="43" t="s">
        <v>5730</v>
      </c>
      <c r="C729" s="44">
        <v>5</v>
      </c>
      <c r="D729" s="43" t="s">
        <v>4532</v>
      </c>
      <c r="E729" s="44">
        <v>2</v>
      </c>
      <c r="F729" s="43" t="s">
        <v>5745</v>
      </c>
      <c r="G729" s="44">
        <v>2</v>
      </c>
      <c r="H729" s="43" t="s">
        <v>5755</v>
      </c>
      <c r="I729" s="45">
        <v>2</v>
      </c>
      <c r="J729" s="45" t="s">
        <v>5761</v>
      </c>
      <c r="K729" s="41">
        <v>172</v>
      </c>
      <c r="L729" s="41">
        <v>172</v>
      </c>
      <c r="M729" s="41">
        <f t="shared" ref="M729:M730" si="204">K729-L729</f>
        <v>0</v>
      </c>
      <c r="N729" s="45" t="s">
        <v>5762</v>
      </c>
      <c r="O729" s="41">
        <v>172800</v>
      </c>
      <c r="P729" s="46" t="s">
        <v>1837</v>
      </c>
      <c r="Q729" s="41">
        <v>172</v>
      </c>
      <c r="R729" s="46" t="s">
        <v>1838</v>
      </c>
    </row>
    <row r="730" spans="1:18" s="175" customFormat="1" ht="18" customHeight="1" x14ac:dyDescent="0.15">
      <c r="A730" s="177">
        <v>21</v>
      </c>
      <c r="B730" s="43" t="s">
        <v>5730</v>
      </c>
      <c r="C730" s="44">
        <v>5</v>
      </c>
      <c r="D730" s="43" t="s">
        <v>4532</v>
      </c>
      <c r="E730" s="44">
        <v>2</v>
      </c>
      <c r="F730" s="43" t="s">
        <v>5745</v>
      </c>
      <c r="G730" s="44">
        <v>2</v>
      </c>
      <c r="H730" s="43" t="s">
        <v>5755</v>
      </c>
      <c r="I730" s="45">
        <v>3</v>
      </c>
      <c r="J730" s="45" t="s">
        <v>5763</v>
      </c>
      <c r="K730" s="41">
        <v>3188</v>
      </c>
      <c r="L730" s="41">
        <v>3188</v>
      </c>
      <c r="M730" s="41">
        <f t="shared" si="204"/>
        <v>0</v>
      </c>
      <c r="N730" s="45" t="s">
        <v>5764</v>
      </c>
      <c r="O730" s="41"/>
      <c r="P730" s="46"/>
      <c r="Q730" s="41"/>
      <c r="R730" s="46" t="s">
        <v>1838</v>
      </c>
    </row>
    <row r="731" spans="1:18" s="175" customFormat="1" ht="18" customHeight="1" x14ac:dyDescent="0.15">
      <c r="A731" s="177">
        <v>21</v>
      </c>
      <c r="B731" s="43" t="s">
        <v>5730</v>
      </c>
      <c r="C731" s="44">
        <v>5</v>
      </c>
      <c r="D731" s="43" t="s">
        <v>4532</v>
      </c>
      <c r="E731" s="44">
        <v>2</v>
      </c>
      <c r="F731" s="43" t="s">
        <v>5745</v>
      </c>
      <c r="G731" s="44">
        <v>2</v>
      </c>
      <c r="H731" s="43" t="s">
        <v>5755</v>
      </c>
      <c r="I731" s="44">
        <v>3</v>
      </c>
      <c r="J731" s="44" t="s">
        <v>5763</v>
      </c>
      <c r="K731" s="41"/>
      <c r="L731" s="41"/>
      <c r="M731" s="41"/>
      <c r="N731" s="45" t="s">
        <v>5765</v>
      </c>
      <c r="O731" s="41">
        <v>2509200</v>
      </c>
      <c r="P731" s="46" t="s">
        <v>1837</v>
      </c>
      <c r="Q731" s="41">
        <v>3188</v>
      </c>
      <c r="R731" s="46" t="s">
        <v>1838</v>
      </c>
    </row>
    <row r="732" spans="1:18" s="175" customFormat="1" ht="18" customHeight="1" x14ac:dyDescent="0.15">
      <c r="A732" s="177">
        <v>21</v>
      </c>
      <c r="B732" s="43" t="s">
        <v>5730</v>
      </c>
      <c r="C732" s="44">
        <v>5</v>
      </c>
      <c r="D732" s="43" t="s">
        <v>4532</v>
      </c>
      <c r="E732" s="44">
        <v>2</v>
      </c>
      <c r="F732" s="43" t="s">
        <v>5745</v>
      </c>
      <c r="G732" s="44">
        <v>2</v>
      </c>
      <c r="H732" s="43" t="s">
        <v>5755</v>
      </c>
      <c r="I732" s="44">
        <v>3</v>
      </c>
      <c r="J732" s="44" t="s">
        <v>5763</v>
      </c>
      <c r="K732" s="41"/>
      <c r="L732" s="41"/>
      <c r="M732" s="41"/>
      <c r="N732" s="45" t="s">
        <v>5766</v>
      </c>
      <c r="O732" s="41">
        <v>187680</v>
      </c>
      <c r="P732" s="46"/>
      <c r="Q732" s="41"/>
      <c r="R732" s="46" t="s">
        <v>1838</v>
      </c>
    </row>
    <row r="733" spans="1:18" s="175" customFormat="1" ht="18" customHeight="1" x14ac:dyDescent="0.15">
      <c r="A733" s="177">
        <v>21</v>
      </c>
      <c r="B733" s="43" t="s">
        <v>5730</v>
      </c>
      <c r="C733" s="44">
        <v>5</v>
      </c>
      <c r="D733" s="43" t="s">
        <v>4532</v>
      </c>
      <c r="E733" s="44">
        <v>2</v>
      </c>
      <c r="F733" s="43" t="s">
        <v>5745</v>
      </c>
      <c r="G733" s="44">
        <v>2</v>
      </c>
      <c r="H733" s="43" t="s">
        <v>5755</v>
      </c>
      <c r="I733" s="44">
        <v>3</v>
      </c>
      <c r="J733" s="44" t="s">
        <v>5763</v>
      </c>
      <c r="K733" s="41"/>
      <c r="L733" s="41"/>
      <c r="M733" s="41"/>
      <c r="N733" s="45" t="s">
        <v>5767</v>
      </c>
      <c r="O733" s="41">
        <v>357000</v>
      </c>
      <c r="P733" s="46"/>
      <c r="Q733" s="41"/>
      <c r="R733" s="46" t="s">
        <v>1838</v>
      </c>
    </row>
    <row r="734" spans="1:18" s="175" customFormat="1" ht="18" customHeight="1" x14ac:dyDescent="0.15">
      <c r="A734" s="177">
        <v>21</v>
      </c>
      <c r="B734" s="43" t="s">
        <v>5730</v>
      </c>
      <c r="C734" s="44">
        <v>5</v>
      </c>
      <c r="D734" s="43" t="s">
        <v>4532</v>
      </c>
      <c r="E734" s="44">
        <v>2</v>
      </c>
      <c r="F734" s="43" t="s">
        <v>5745</v>
      </c>
      <c r="G734" s="44">
        <v>2</v>
      </c>
      <c r="H734" s="43" t="s">
        <v>5755</v>
      </c>
      <c r="I734" s="44">
        <v>3</v>
      </c>
      <c r="J734" s="44" t="s">
        <v>5763</v>
      </c>
      <c r="K734" s="41"/>
      <c r="L734" s="41"/>
      <c r="M734" s="41"/>
      <c r="N734" s="45" t="s">
        <v>4262</v>
      </c>
      <c r="O734" s="41">
        <v>135000</v>
      </c>
      <c r="P734" s="46"/>
      <c r="Q734" s="41"/>
      <c r="R734" s="46" t="s">
        <v>1838</v>
      </c>
    </row>
    <row r="735" spans="1:18" s="175" customFormat="1" ht="18" customHeight="1" x14ac:dyDescent="0.15">
      <c r="A735" s="24">
        <v>21</v>
      </c>
      <c r="B735" s="25" t="s">
        <v>5730</v>
      </c>
      <c r="C735" s="176">
        <v>5</v>
      </c>
      <c r="D735" s="25" t="s">
        <v>4532</v>
      </c>
      <c r="E735" s="35">
        <v>3</v>
      </c>
      <c r="F735" s="36" t="s">
        <v>4532</v>
      </c>
      <c r="G735" s="35"/>
      <c r="H735" s="36"/>
      <c r="I735" s="35"/>
      <c r="J735" s="35"/>
      <c r="K735" s="32">
        <f>IF(C735="",SUMIFS($K736:$K$868,$A736:$A$868,A735,$E736:$E$868,""),IF(E735="",SUMIFS($K736:$K$868,$A736:$A$868,A735,$C736:$C$868,C735,$G736:$G$868,""),IF(G735="",SUMIFS($K736:$K$868,$A736:$A$868,A735,$C736:$C$868,C735,$E736:$E$868,E735),0)))</f>
        <v>26114</v>
      </c>
      <c r="L735" s="32">
        <f>IF(C735="",SUMIFS($L736:$L$868,$A736:$A$868,A735,$E736:$E$868,""),IF(E735="",SUMIFS($L736:$L$868,$A736:$A$868,A735,$C736:$C$868,C735,$G736:$G$868,""),IF(G735="",SUMIFS($L736:$L$868,$A736:$A$868,A735,$C736:$C$868,C735,$E736:$E$868,E735),0)))</f>
        <v>21521</v>
      </c>
      <c r="M735" s="32">
        <f t="shared" ref="M735" si="205">K735-L735</f>
        <v>4593</v>
      </c>
      <c r="N735" s="37"/>
      <c r="O735" s="38"/>
      <c r="P735" s="39"/>
      <c r="Q735" s="32">
        <f>IF(C735="",SUMIFS($Q$3:$Q$868,$A$3:$A$868,A735,$C$3:$C$868,"&gt;0",$E$3:$E$868,""),IF(E735="",SUMIFS($Q$3:$Q$868,$A$3:$A$868,A735,$C$3:$C$868,C735,$E$3:$E$868,"&gt;0",$G$3:$G$868,""),IF(G735="",SUMIFS($Q$3:$Q$868,$A$3:$A$868,A735,$C$3:$C$868,C735,$E$3:$E$868,E735,$G$3:$G$868,"&gt;0"))))</f>
        <v>23480</v>
      </c>
      <c r="R735" s="32" t="s">
        <v>254</v>
      </c>
    </row>
    <row r="736" spans="1:18" s="175" customFormat="1" ht="18" customHeight="1" x14ac:dyDescent="0.15">
      <c r="A736" s="177">
        <v>21</v>
      </c>
      <c r="B736" s="43" t="s">
        <v>5730</v>
      </c>
      <c r="C736" s="44">
        <v>5</v>
      </c>
      <c r="D736" s="43" t="s">
        <v>4532</v>
      </c>
      <c r="E736" s="44">
        <v>3</v>
      </c>
      <c r="F736" s="43" t="s">
        <v>4532</v>
      </c>
      <c r="G736" s="45">
        <v>1</v>
      </c>
      <c r="H736" s="49" t="s">
        <v>4532</v>
      </c>
      <c r="I736" s="45"/>
      <c r="J736" s="45"/>
      <c r="K736" s="41"/>
      <c r="L736" s="41"/>
      <c r="M736" s="41"/>
      <c r="N736" s="45"/>
      <c r="O736" s="41"/>
      <c r="P736" s="46"/>
      <c r="Q736" s="41"/>
      <c r="R736" s="178" t="s">
        <v>254</v>
      </c>
    </row>
    <row r="737" spans="1:18" s="175" customFormat="1" ht="18" customHeight="1" x14ac:dyDescent="0.15">
      <c r="A737" s="177">
        <v>21</v>
      </c>
      <c r="B737" s="43" t="s">
        <v>5730</v>
      </c>
      <c r="C737" s="44">
        <v>5</v>
      </c>
      <c r="D737" s="43" t="s">
        <v>4532</v>
      </c>
      <c r="E737" s="44">
        <v>3</v>
      </c>
      <c r="F737" s="43" t="s">
        <v>4532</v>
      </c>
      <c r="G737" s="44">
        <v>1</v>
      </c>
      <c r="H737" s="43" t="s">
        <v>4532</v>
      </c>
      <c r="I737" s="45">
        <v>12</v>
      </c>
      <c r="J737" s="45" t="s">
        <v>5768</v>
      </c>
      <c r="K737" s="41">
        <v>1900</v>
      </c>
      <c r="L737" s="41">
        <v>2100</v>
      </c>
      <c r="M737" s="41">
        <f t="shared" ref="M737" si="206">K737-L737</f>
        <v>-200</v>
      </c>
      <c r="N737" s="45" t="s">
        <v>5769</v>
      </c>
      <c r="O737" s="41">
        <v>1900000</v>
      </c>
      <c r="P737" s="46"/>
      <c r="Q737" s="41"/>
      <c r="R737" s="46" t="s">
        <v>254</v>
      </c>
    </row>
    <row r="738" spans="1:18" s="175" customFormat="1" ht="18" customHeight="1" x14ac:dyDescent="0.15">
      <c r="A738" s="177">
        <v>21</v>
      </c>
      <c r="B738" s="43" t="s">
        <v>5730</v>
      </c>
      <c r="C738" s="44">
        <v>5</v>
      </c>
      <c r="D738" s="43" t="s">
        <v>4532</v>
      </c>
      <c r="E738" s="44">
        <v>3</v>
      </c>
      <c r="F738" s="43" t="s">
        <v>4532</v>
      </c>
      <c r="G738" s="44">
        <v>1</v>
      </c>
      <c r="H738" s="43" t="s">
        <v>4532</v>
      </c>
      <c r="I738" s="44">
        <v>12</v>
      </c>
      <c r="J738" s="44" t="s">
        <v>5768</v>
      </c>
      <c r="K738" s="41"/>
      <c r="L738" s="41"/>
      <c r="M738" s="41"/>
      <c r="N738" s="45" t="s">
        <v>5770</v>
      </c>
      <c r="O738" s="41"/>
      <c r="P738" s="46"/>
      <c r="Q738" s="41"/>
      <c r="R738" s="46" t="s">
        <v>254</v>
      </c>
    </row>
    <row r="739" spans="1:18" s="175" customFormat="1" ht="18" customHeight="1" x14ac:dyDescent="0.15">
      <c r="A739" s="177">
        <v>21</v>
      </c>
      <c r="B739" s="43" t="s">
        <v>5730</v>
      </c>
      <c r="C739" s="44">
        <v>5</v>
      </c>
      <c r="D739" s="43" t="s">
        <v>4532</v>
      </c>
      <c r="E739" s="44">
        <v>3</v>
      </c>
      <c r="F739" s="43" t="s">
        <v>4532</v>
      </c>
      <c r="G739" s="44">
        <v>1</v>
      </c>
      <c r="H739" s="43" t="s">
        <v>4532</v>
      </c>
      <c r="I739" s="44">
        <v>12</v>
      </c>
      <c r="J739" s="44" t="s">
        <v>5768</v>
      </c>
      <c r="K739" s="41"/>
      <c r="L739" s="41"/>
      <c r="M739" s="41"/>
      <c r="N739" s="45" t="s">
        <v>5771</v>
      </c>
      <c r="O739" s="41"/>
      <c r="P739" s="46"/>
      <c r="Q739" s="41"/>
      <c r="R739" s="46" t="s">
        <v>254</v>
      </c>
    </row>
    <row r="740" spans="1:18" s="175" customFormat="1" ht="18" customHeight="1" x14ac:dyDescent="0.15">
      <c r="A740" s="177">
        <v>21</v>
      </c>
      <c r="B740" s="43" t="s">
        <v>5730</v>
      </c>
      <c r="C740" s="44">
        <v>5</v>
      </c>
      <c r="D740" s="43" t="s">
        <v>4532</v>
      </c>
      <c r="E740" s="44">
        <v>3</v>
      </c>
      <c r="F740" s="43" t="s">
        <v>4532</v>
      </c>
      <c r="G740" s="44">
        <v>1</v>
      </c>
      <c r="H740" s="43" t="s">
        <v>4532</v>
      </c>
      <c r="I740" s="45">
        <v>23</v>
      </c>
      <c r="J740" s="45" t="s">
        <v>4740</v>
      </c>
      <c r="K740" s="41">
        <v>250</v>
      </c>
      <c r="L740" s="41">
        <v>250</v>
      </c>
      <c r="M740" s="41">
        <f t="shared" ref="M740" si="207">K740-L740</f>
        <v>0</v>
      </c>
      <c r="N740" s="45" t="s">
        <v>5772</v>
      </c>
      <c r="O740" s="41">
        <v>250000</v>
      </c>
      <c r="P740" s="46" t="s">
        <v>1257</v>
      </c>
      <c r="Q740" s="41">
        <v>250</v>
      </c>
      <c r="R740" s="46" t="s">
        <v>254</v>
      </c>
    </row>
    <row r="741" spans="1:18" s="175" customFormat="1" ht="18" customHeight="1" x14ac:dyDescent="0.15">
      <c r="A741" s="177">
        <v>21</v>
      </c>
      <c r="B741" s="43" t="s">
        <v>5730</v>
      </c>
      <c r="C741" s="44">
        <v>5</v>
      </c>
      <c r="D741" s="43" t="s">
        <v>4532</v>
      </c>
      <c r="E741" s="44">
        <v>3</v>
      </c>
      <c r="F741" s="43" t="s">
        <v>4532</v>
      </c>
      <c r="G741" s="44">
        <v>1</v>
      </c>
      <c r="H741" s="43" t="s">
        <v>4532</v>
      </c>
      <c r="I741" s="44">
        <v>23</v>
      </c>
      <c r="J741" s="44" t="s">
        <v>4740</v>
      </c>
      <c r="K741" s="41"/>
      <c r="L741" s="41"/>
      <c r="M741" s="41"/>
      <c r="N741" s="45" t="s">
        <v>5773</v>
      </c>
      <c r="O741" s="41"/>
      <c r="P741" s="46"/>
      <c r="Q741" s="41"/>
      <c r="R741" s="46" t="s">
        <v>254</v>
      </c>
    </row>
    <row r="742" spans="1:18" s="175" customFormat="1" ht="18" customHeight="1" x14ac:dyDescent="0.15">
      <c r="A742" s="177">
        <v>21</v>
      </c>
      <c r="B742" s="43" t="s">
        <v>5730</v>
      </c>
      <c r="C742" s="44">
        <v>5</v>
      </c>
      <c r="D742" s="43" t="s">
        <v>4532</v>
      </c>
      <c r="E742" s="44">
        <v>3</v>
      </c>
      <c r="F742" s="43" t="s">
        <v>4532</v>
      </c>
      <c r="G742" s="44">
        <v>1</v>
      </c>
      <c r="H742" s="43" t="s">
        <v>4532</v>
      </c>
      <c r="I742" s="45">
        <v>26</v>
      </c>
      <c r="J742" s="45" t="s">
        <v>4631</v>
      </c>
      <c r="K742" s="41">
        <v>144</v>
      </c>
      <c r="L742" s="41">
        <v>204</v>
      </c>
      <c r="M742" s="41">
        <f t="shared" ref="M742:M743" si="208">K742-L742</f>
        <v>-60</v>
      </c>
      <c r="N742" s="45" t="s">
        <v>5774</v>
      </c>
      <c r="O742" s="41">
        <v>144000</v>
      </c>
      <c r="P742" s="46" t="s">
        <v>782</v>
      </c>
      <c r="Q742" s="41">
        <v>144</v>
      </c>
      <c r="R742" s="46" t="s">
        <v>663</v>
      </c>
    </row>
    <row r="743" spans="1:18" s="175" customFormat="1" ht="18" customHeight="1" x14ac:dyDescent="0.15">
      <c r="A743" s="177">
        <v>21</v>
      </c>
      <c r="B743" s="43" t="s">
        <v>5730</v>
      </c>
      <c r="C743" s="44">
        <v>5</v>
      </c>
      <c r="D743" s="43" t="s">
        <v>4532</v>
      </c>
      <c r="E743" s="44">
        <v>3</v>
      </c>
      <c r="F743" s="43" t="s">
        <v>4532</v>
      </c>
      <c r="G743" s="44">
        <v>1</v>
      </c>
      <c r="H743" s="43" t="s">
        <v>4532</v>
      </c>
      <c r="I743" s="45">
        <v>26</v>
      </c>
      <c r="J743" s="45" t="s">
        <v>4631</v>
      </c>
      <c r="K743" s="41">
        <v>38</v>
      </c>
      <c r="L743" s="41">
        <v>38</v>
      </c>
      <c r="M743" s="41">
        <f t="shared" si="208"/>
        <v>0</v>
      </c>
      <c r="N743" s="45" t="s">
        <v>5775</v>
      </c>
      <c r="O743" s="41">
        <v>24000</v>
      </c>
      <c r="P743" s="46" t="s">
        <v>2084</v>
      </c>
      <c r="Q743" s="41">
        <v>38</v>
      </c>
      <c r="R743" s="46" t="s">
        <v>1948</v>
      </c>
    </row>
    <row r="744" spans="1:18" s="175" customFormat="1" ht="18" customHeight="1" x14ac:dyDescent="0.15">
      <c r="A744" s="177">
        <v>21</v>
      </c>
      <c r="B744" s="43" t="s">
        <v>5730</v>
      </c>
      <c r="C744" s="44">
        <v>5</v>
      </c>
      <c r="D744" s="43" t="s">
        <v>4532</v>
      </c>
      <c r="E744" s="44">
        <v>3</v>
      </c>
      <c r="F744" s="43" t="s">
        <v>4532</v>
      </c>
      <c r="G744" s="44">
        <v>1</v>
      </c>
      <c r="H744" s="43" t="s">
        <v>4532</v>
      </c>
      <c r="I744" s="44">
        <v>26</v>
      </c>
      <c r="J744" s="44" t="s">
        <v>4631</v>
      </c>
      <c r="K744" s="41"/>
      <c r="L744" s="41"/>
      <c r="M744" s="41"/>
      <c r="N744" s="45" t="s">
        <v>5776</v>
      </c>
      <c r="O744" s="41">
        <v>14960</v>
      </c>
      <c r="P744" s="46"/>
      <c r="Q744" s="41"/>
      <c r="R744" s="46" t="s">
        <v>1948</v>
      </c>
    </row>
    <row r="745" spans="1:18" s="175" customFormat="1" ht="18" customHeight="1" x14ac:dyDescent="0.15">
      <c r="A745" s="177">
        <v>21</v>
      </c>
      <c r="B745" s="43" t="s">
        <v>5730</v>
      </c>
      <c r="C745" s="44">
        <v>5</v>
      </c>
      <c r="D745" s="43" t="s">
        <v>4532</v>
      </c>
      <c r="E745" s="44">
        <v>3</v>
      </c>
      <c r="F745" s="43" t="s">
        <v>4532</v>
      </c>
      <c r="G745" s="44">
        <v>1</v>
      </c>
      <c r="H745" s="43" t="s">
        <v>4532</v>
      </c>
      <c r="I745" s="45">
        <v>28</v>
      </c>
      <c r="J745" s="45" t="s">
        <v>5777</v>
      </c>
      <c r="K745" s="41">
        <v>105</v>
      </c>
      <c r="L745" s="41">
        <v>115</v>
      </c>
      <c r="M745" s="41">
        <f t="shared" ref="M745" si="209">K745-L745</f>
        <v>-10</v>
      </c>
      <c r="N745" s="45" t="s">
        <v>5778</v>
      </c>
      <c r="O745" s="41">
        <v>95000</v>
      </c>
      <c r="P745" s="46"/>
      <c r="Q745" s="41"/>
      <c r="R745" s="46" t="s">
        <v>90</v>
      </c>
    </row>
    <row r="746" spans="1:18" s="175" customFormat="1" ht="18" customHeight="1" x14ac:dyDescent="0.15">
      <c r="A746" s="177">
        <v>21</v>
      </c>
      <c r="B746" s="43" t="s">
        <v>5730</v>
      </c>
      <c r="C746" s="44">
        <v>5</v>
      </c>
      <c r="D746" s="43" t="s">
        <v>4532</v>
      </c>
      <c r="E746" s="44">
        <v>3</v>
      </c>
      <c r="F746" s="43" t="s">
        <v>4532</v>
      </c>
      <c r="G746" s="44">
        <v>1</v>
      </c>
      <c r="H746" s="43" t="s">
        <v>4532</v>
      </c>
      <c r="I746" s="44">
        <v>28</v>
      </c>
      <c r="J746" s="44" t="s">
        <v>5777</v>
      </c>
      <c r="K746" s="41"/>
      <c r="L746" s="41"/>
      <c r="M746" s="41"/>
      <c r="N746" s="45" t="s">
        <v>5779</v>
      </c>
      <c r="O746" s="41">
        <v>10000</v>
      </c>
      <c r="P746" s="46"/>
      <c r="Q746" s="41"/>
      <c r="R746" s="46" t="s">
        <v>90</v>
      </c>
    </row>
    <row r="747" spans="1:18" s="175" customFormat="1" ht="18" customHeight="1" x14ac:dyDescent="0.15">
      <c r="A747" s="177">
        <v>21</v>
      </c>
      <c r="B747" s="43" t="s">
        <v>5730</v>
      </c>
      <c r="C747" s="44">
        <v>5</v>
      </c>
      <c r="D747" s="43" t="s">
        <v>4532</v>
      </c>
      <c r="E747" s="44">
        <v>3</v>
      </c>
      <c r="F747" s="43" t="s">
        <v>4532</v>
      </c>
      <c r="G747" s="44">
        <v>1</v>
      </c>
      <c r="H747" s="43" t="s">
        <v>4532</v>
      </c>
      <c r="I747" s="45">
        <v>28</v>
      </c>
      <c r="J747" s="45" t="s">
        <v>5777</v>
      </c>
      <c r="K747" s="41">
        <v>229</v>
      </c>
      <c r="L747" s="41">
        <v>288</v>
      </c>
      <c r="M747" s="41">
        <f t="shared" ref="M747:M748" si="210">K747-L747</f>
        <v>-59</v>
      </c>
      <c r="N747" s="45" t="s">
        <v>5780</v>
      </c>
      <c r="O747" s="41">
        <v>229200</v>
      </c>
      <c r="P747" s="46"/>
      <c r="Q747" s="41"/>
      <c r="R747" s="46" t="s">
        <v>175</v>
      </c>
    </row>
    <row r="748" spans="1:18" s="175" customFormat="1" ht="18" customHeight="1" x14ac:dyDescent="0.15">
      <c r="A748" s="177">
        <v>21</v>
      </c>
      <c r="B748" s="43" t="s">
        <v>5730</v>
      </c>
      <c r="C748" s="44">
        <v>5</v>
      </c>
      <c r="D748" s="43" t="s">
        <v>4532</v>
      </c>
      <c r="E748" s="44">
        <v>3</v>
      </c>
      <c r="F748" s="43" t="s">
        <v>4532</v>
      </c>
      <c r="G748" s="44">
        <v>1</v>
      </c>
      <c r="H748" s="43" t="s">
        <v>4532</v>
      </c>
      <c r="I748" s="45">
        <v>30</v>
      </c>
      <c r="J748" s="45" t="s">
        <v>5781</v>
      </c>
      <c r="K748" s="41">
        <v>3000</v>
      </c>
      <c r="L748" s="41">
        <v>3288</v>
      </c>
      <c r="M748" s="41">
        <f t="shared" si="210"/>
        <v>-288</v>
      </c>
      <c r="N748" s="45" t="s">
        <v>5782</v>
      </c>
      <c r="O748" s="41">
        <v>3000000</v>
      </c>
      <c r="P748" s="46" t="s">
        <v>1070</v>
      </c>
      <c r="Q748" s="41">
        <v>3000</v>
      </c>
      <c r="R748" s="46" t="s">
        <v>1042</v>
      </c>
    </row>
    <row r="749" spans="1:18" s="175" customFormat="1" ht="18" customHeight="1" x14ac:dyDescent="0.15">
      <c r="A749" s="177">
        <v>21</v>
      </c>
      <c r="B749" s="43" t="s">
        <v>5730</v>
      </c>
      <c r="C749" s="44">
        <v>5</v>
      </c>
      <c r="D749" s="43" t="s">
        <v>4532</v>
      </c>
      <c r="E749" s="44">
        <v>3</v>
      </c>
      <c r="F749" s="43" t="s">
        <v>4532</v>
      </c>
      <c r="G749" s="44">
        <v>1</v>
      </c>
      <c r="H749" s="43" t="s">
        <v>4532</v>
      </c>
      <c r="I749" s="44">
        <v>30</v>
      </c>
      <c r="J749" s="44" t="s">
        <v>5781</v>
      </c>
      <c r="K749" s="41"/>
      <c r="L749" s="41"/>
      <c r="M749" s="41"/>
      <c r="N749" s="45" t="s">
        <v>5783</v>
      </c>
      <c r="O749" s="41"/>
      <c r="P749" s="46"/>
      <c r="Q749" s="41"/>
      <c r="R749" s="46" t="s">
        <v>1042</v>
      </c>
    </row>
    <row r="750" spans="1:18" s="175" customFormat="1" ht="18" customHeight="1" x14ac:dyDescent="0.15">
      <c r="A750" s="177">
        <v>21</v>
      </c>
      <c r="B750" s="43" t="s">
        <v>5730</v>
      </c>
      <c r="C750" s="44">
        <v>5</v>
      </c>
      <c r="D750" s="43" t="s">
        <v>4532</v>
      </c>
      <c r="E750" s="44">
        <v>3</v>
      </c>
      <c r="F750" s="43" t="s">
        <v>4532</v>
      </c>
      <c r="G750" s="44">
        <v>1</v>
      </c>
      <c r="H750" s="43" t="s">
        <v>4532</v>
      </c>
      <c r="I750" s="44">
        <v>30</v>
      </c>
      <c r="J750" s="44" t="s">
        <v>5781</v>
      </c>
      <c r="K750" s="41"/>
      <c r="L750" s="41"/>
      <c r="M750" s="41"/>
      <c r="N750" s="45" t="s">
        <v>5784</v>
      </c>
      <c r="O750" s="41"/>
      <c r="P750" s="46"/>
      <c r="Q750" s="41"/>
      <c r="R750" s="46" t="s">
        <v>1042</v>
      </c>
    </row>
    <row r="751" spans="1:18" s="175" customFormat="1" ht="18" customHeight="1" x14ac:dyDescent="0.15">
      <c r="A751" s="177">
        <v>21</v>
      </c>
      <c r="B751" s="43" t="s">
        <v>5730</v>
      </c>
      <c r="C751" s="44">
        <v>5</v>
      </c>
      <c r="D751" s="43" t="s">
        <v>4532</v>
      </c>
      <c r="E751" s="44">
        <v>3</v>
      </c>
      <c r="F751" s="43" t="s">
        <v>4532</v>
      </c>
      <c r="G751" s="44">
        <v>1</v>
      </c>
      <c r="H751" s="43" t="s">
        <v>4532</v>
      </c>
      <c r="I751" s="44">
        <v>30</v>
      </c>
      <c r="J751" s="44" t="s">
        <v>5781</v>
      </c>
      <c r="K751" s="41"/>
      <c r="L751" s="41"/>
      <c r="M751" s="41"/>
      <c r="N751" s="45" t="s">
        <v>5785</v>
      </c>
      <c r="O751" s="41"/>
      <c r="P751" s="46"/>
      <c r="Q751" s="41"/>
      <c r="R751" s="46" t="s">
        <v>1042</v>
      </c>
    </row>
    <row r="752" spans="1:18" s="175" customFormat="1" ht="18" customHeight="1" x14ac:dyDescent="0.15">
      <c r="A752" s="177">
        <v>21</v>
      </c>
      <c r="B752" s="43" t="s">
        <v>5730</v>
      </c>
      <c r="C752" s="44">
        <v>5</v>
      </c>
      <c r="D752" s="43" t="s">
        <v>4532</v>
      </c>
      <c r="E752" s="44">
        <v>3</v>
      </c>
      <c r="F752" s="43" t="s">
        <v>4532</v>
      </c>
      <c r="G752" s="44">
        <v>1</v>
      </c>
      <c r="H752" s="43" t="s">
        <v>4532</v>
      </c>
      <c r="I752" s="44">
        <v>30</v>
      </c>
      <c r="J752" s="44" t="s">
        <v>5781</v>
      </c>
      <c r="K752" s="41"/>
      <c r="L752" s="41"/>
      <c r="M752" s="41"/>
      <c r="N752" s="45" t="s">
        <v>5786</v>
      </c>
      <c r="O752" s="41"/>
      <c r="P752" s="46"/>
      <c r="Q752" s="41"/>
      <c r="R752" s="46" t="s">
        <v>1042</v>
      </c>
    </row>
    <row r="753" spans="1:18" s="175" customFormat="1" ht="18" customHeight="1" x14ac:dyDescent="0.15">
      <c r="A753" s="177">
        <v>21</v>
      </c>
      <c r="B753" s="43" t="s">
        <v>5730</v>
      </c>
      <c r="C753" s="44">
        <v>5</v>
      </c>
      <c r="D753" s="43" t="s">
        <v>4532</v>
      </c>
      <c r="E753" s="44">
        <v>3</v>
      </c>
      <c r="F753" s="43" t="s">
        <v>4532</v>
      </c>
      <c r="G753" s="44">
        <v>1</v>
      </c>
      <c r="H753" s="43" t="s">
        <v>4532</v>
      </c>
      <c r="I753" s="45">
        <v>34</v>
      </c>
      <c r="J753" s="45" t="s">
        <v>5787</v>
      </c>
      <c r="K753" s="41">
        <v>500</v>
      </c>
      <c r="L753" s="41">
        <v>500</v>
      </c>
      <c r="M753" s="41">
        <f t="shared" ref="M753:M754" si="211">K753-L753</f>
        <v>0</v>
      </c>
      <c r="N753" s="45" t="s">
        <v>5788</v>
      </c>
      <c r="O753" s="41">
        <v>500000</v>
      </c>
      <c r="P753" s="46" t="s">
        <v>1058</v>
      </c>
      <c r="Q753" s="41">
        <v>500</v>
      </c>
      <c r="R753" s="46" t="s">
        <v>1042</v>
      </c>
    </row>
    <row r="754" spans="1:18" s="175" customFormat="1" ht="18" customHeight="1" x14ac:dyDescent="0.15">
      <c r="A754" s="177">
        <v>21</v>
      </c>
      <c r="B754" s="43" t="s">
        <v>5730</v>
      </c>
      <c r="C754" s="44">
        <v>5</v>
      </c>
      <c r="D754" s="43" t="s">
        <v>4532</v>
      </c>
      <c r="E754" s="44">
        <v>3</v>
      </c>
      <c r="F754" s="43" t="s">
        <v>4532</v>
      </c>
      <c r="G754" s="44">
        <v>1</v>
      </c>
      <c r="H754" s="43" t="s">
        <v>4532</v>
      </c>
      <c r="I754" s="45">
        <v>39</v>
      </c>
      <c r="J754" s="45" t="s">
        <v>5789</v>
      </c>
      <c r="K754" s="41">
        <v>1200</v>
      </c>
      <c r="L754" s="41">
        <v>2800</v>
      </c>
      <c r="M754" s="41">
        <f t="shared" si="211"/>
        <v>-1600</v>
      </c>
      <c r="N754" s="45" t="s">
        <v>5790</v>
      </c>
      <c r="O754" s="41">
        <v>1200000</v>
      </c>
      <c r="P754" s="46" t="s">
        <v>1070</v>
      </c>
      <c r="Q754" s="41">
        <v>1200</v>
      </c>
      <c r="R754" s="46" t="s">
        <v>1042</v>
      </c>
    </row>
    <row r="755" spans="1:18" s="175" customFormat="1" ht="18" customHeight="1" x14ac:dyDescent="0.15">
      <c r="A755" s="177">
        <v>21</v>
      </c>
      <c r="B755" s="43" t="s">
        <v>5730</v>
      </c>
      <c r="C755" s="44">
        <v>5</v>
      </c>
      <c r="D755" s="43" t="s">
        <v>4532</v>
      </c>
      <c r="E755" s="44">
        <v>3</v>
      </c>
      <c r="F755" s="43" t="s">
        <v>4532</v>
      </c>
      <c r="G755" s="44">
        <v>1</v>
      </c>
      <c r="H755" s="43" t="s">
        <v>4532</v>
      </c>
      <c r="I755" s="44">
        <v>39</v>
      </c>
      <c r="J755" s="44" t="s">
        <v>5789</v>
      </c>
      <c r="K755" s="41"/>
      <c r="L755" s="41"/>
      <c r="M755" s="41"/>
      <c r="N755" s="45" t="s">
        <v>5791</v>
      </c>
      <c r="O755" s="41"/>
      <c r="P755" s="46"/>
      <c r="Q755" s="41"/>
      <c r="R755" s="46" t="s">
        <v>1042</v>
      </c>
    </row>
    <row r="756" spans="1:18" s="175" customFormat="1" ht="18" customHeight="1" x14ac:dyDescent="0.15">
      <c r="A756" s="177">
        <v>21</v>
      </c>
      <c r="B756" s="43" t="s">
        <v>5730</v>
      </c>
      <c r="C756" s="44">
        <v>5</v>
      </c>
      <c r="D756" s="43" t="s">
        <v>4532</v>
      </c>
      <c r="E756" s="44">
        <v>3</v>
      </c>
      <c r="F756" s="43" t="s">
        <v>4532</v>
      </c>
      <c r="G756" s="44">
        <v>1</v>
      </c>
      <c r="H756" s="43" t="s">
        <v>4532</v>
      </c>
      <c r="I756" s="45">
        <v>40</v>
      </c>
      <c r="J756" s="45" t="s">
        <v>5792</v>
      </c>
      <c r="K756" s="41">
        <v>400</v>
      </c>
      <c r="L756" s="41">
        <v>400</v>
      </c>
      <c r="M756" s="41">
        <f t="shared" ref="M756" si="212">K756-L756</f>
        <v>0</v>
      </c>
      <c r="N756" s="45" t="s">
        <v>5793</v>
      </c>
      <c r="O756" s="41"/>
      <c r="P756" s="46"/>
      <c r="Q756" s="41"/>
      <c r="R756" s="46" t="s">
        <v>380</v>
      </c>
    </row>
    <row r="757" spans="1:18" s="175" customFormat="1" ht="18" customHeight="1" x14ac:dyDescent="0.15">
      <c r="A757" s="177">
        <v>21</v>
      </c>
      <c r="B757" s="43" t="s">
        <v>5730</v>
      </c>
      <c r="C757" s="44">
        <v>5</v>
      </c>
      <c r="D757" s="43" t="s">
        <v>4532</v>
      </c>
      <c r="E757" s="44">
        <v>3</v>
      </c>
      <c r="F757" s="43" t="s">
        <v>4532</v>
      </c>
      <c r="G757" s="44">
        <v>1</v>
      </c>
      <c r="H757" s="43" t="s">
        <v>4532</v>
      </c>
      <c r="I757" s="44">
        <v>40</v>
      </c>
      <c r="J757" s="44" t="s">
        <v>5792</v>
      </c>
      <c r="K757" s="41"/>
      <c r="L757" s="41"/>
      <c r="M757" s="41"/>
      <c r="N757" s="45" t="s">
        <v>5794</v>
      </c>
      <c r="O757" s="41">
        <v>192500</v>
      </c>
      <c r="P757" s="46"/>
      <c r="Q757" s="41"/>
      <c r="R757" s="46" t="s">
        <v>380</v>
      </c>
    </row>
    <row r="758" spans="1:18" s="175" customFormat="1" ht="18" customHeight="1" x14ac:dyDescent="0.15">
      <c r="A758" s="177">
        <v>21</v>
      </c>
      <c r="B758" s="43" t="s">
        <v>5730</v>
      </c>
      <c r="C758" s="44">
        <v>5</v>
      </c>
      <c r="D758" s="43" t="s">
        <v>4532</v>
      </c>
      <c r="E758" s="44">
        <v>3</v>
      </c>
      <c r="F758" s="43" t="s">
        <v>4532</v>
      </c>
      <c r="G758" s="44">
        <v>1</v>
      </c>
      <c r="H758" s="43" t="s">
        <v>4532</v>
      </c>
      <c r="I758" s="44">
        <v>40</v>
      </c>
      <c r="J758" s="44" t="s">
        <v>5792</v>
      </c>
      <c r="K758" s="41"/>
      <c r="L758" s="41"/>
      <c r="M758" s="41"/>
      <c r="N758" s="45" t="s">
        <v>5795</v>
      </c>
      <c r="O758" s="41">
        <v>120000</v>
      </c>
      <c r="P758" s="46"/>
      <c r="Q758" s="41"/>
      <c r="R758" s="46" t="s">
        <v>380</v>
      </c>
    </row>
    <row r="759" spans="1:18" s="175" customFormat="1" ht="18" customHeight="1" x14ac:dyDescent="0.15">
      <c r="A759" s="177">
        <v>21</v>
      </c>
      <c r="B759" s="43" t="s">
        <v>5730</v>
      </c>
      <c r="C759" s="44">
        <v>5</v>
      </c>
      <c r="D759" s="43" t="s">
        <v>4532</v>
      </c>
      <c r="E759" s="44">
        <v>3</v>
      </c>
      <c r="F759" s="43" t="s">
        <v>4532</v>
      </c>
      <c r="G759" s="44">
        <v>1</v>
      </c>
      <c r="H759" s="43" t="s">
        <v>4532</v>
      </c>
      <c r="I759" s="44">
        <v>40</v>
      </c>
      <c r="J759" s="44" t="s">
        <v>5792</v>
      </c>
      <c r="K759" s="41"/>
      <c r="L759" s="41"/>
      <c r="M759" s="41"/>
      <c r="N759" s="45" t="s">
        <v>5796</v>
      </c>
      <c r="O759" s="41">
        <v>35000</v>
      </c>
      <c r="P759" s="46"/>
      <c r="Q759" s="41"/>
      <c r="R759" s="46" t="s">
        <v>380</v>
      </c>
    </row>
    <row r="760" spans="1:18" s="175" customFormat="1" ht="18" customHeight="1" x14ac:dyDescent="0.15">
      <c r="A760" s="177">
        <v>21</v>
      </c>
      <c r="B760" s="43" t="s">
        <v>5730</v>
      </c>
      <c r="C760" s="44">
        <v>5</v>
      </c>
      <c r="D760" s="43" t="s">
        <v>4532</v>
      </c>
      <c r="E760" s="44">
        <v>3</v>
      </c>
      <c r="F760" s="43" t="s">
        <v>4532</v>
      </c>
      <c r="G760" s="44">
        <v>1</v>
      </c>
      <c r="H760" s="43" t="s">
        <v>4532</v>
      </c>
      <c r="I760" s="44">
        <v>40</v>
      </c>
      <c r="J760" s="44" t="s">
        <v>5792</v>
      </c>
      <c r="K760" s="41"/>
      <c r="L760" s="41"/>
      <c r="M760" s="41"/>
      <c r="N760" s="45" t="s">
        <v>5797</v>
      </c>
      <c r="O760" s="41">
        <v>75</v>
      </c>
      <c r="P760" s="46"/>
      <c r="Q760" s="41"/>
      <c r="R760" s="46" t="s">
        <v>380</v>
      </c>
    </row>
    <row r="761" spans="1:18" s="175" customFormat="1" ht="18" customHeight="1" x14ac:dyDescent="0.15">
      <c r="A761" s="177">
        <v>21</v>
      </c>
      <c r="B761" s="43" t="s">
        <v>5730</v>
      </c>
      <c r="C761" s="44">
        <v>5</v>
      </c>
      <c r="D761" s="43" t="s">
        <v>4532</v>
      </c>
      <c r="E761" s="44">
        <v>3</v>
      </c>
      <c r="F761" s="43" t="s">
        <v>4532</v>
      </c>
      <c r="G761" s="44">
        <v>1</v>
      </c>
      <c r="H761" s="43" t="s">
        <v>4532</v>
      </c>
      <c r="I761" s="44">
        <v>40</v>
      </c>
      <c r="J761" s="44" t="s">
        <v>5792</v>
      </c>
      <c r="K761" s="41"/>
      <c r="L761" s="41"/>
      <c r="M761" s="41"/>
      <c r="N761" s="45" t="s">
        <v>5798</v>
      </c>
      <c r="O761" s="41">
        <v>3300</v>
      </c>
      <c r="P761" s="46"/>
      <c r="Q761" s="41"/>
      <c r="R761" s="46" t="s">
        <v>380</v>
      </c>
    </row>
    <row r="762" spans="1:18" s="175" customFormat="1" ht="18" customHeight="1" x14ac:dyDescent="0.15">
      <c r="A762" s="177">
        <v>21</v>
      </c>
      <c r="B762" s="43" t="s">
        <v>5730</v>
      </c>
      <c r="C762" s="44">
        <v>5</v>
      </c>
      <c r="D762" s="43" t="s">
        <v>4532</v>
      </c>
      <c r="E762" s="44">
        <v>3</v>
      </c>
      <c r="F762" s="43" t="s">
        <v>4532</v>
      </c>
      <c r="G762" s="44">
        <v>1</v>
      </c>
      <c r="H762" s="43" t="s">
        <v>4532</v>
      </c>
      <c r="I762" s="44">
        <v>40</v>
      </c>
      <c r="J762" s="44" t="s">
        <v>5792</v>
      </c>
      <c r="K762" s="41"/>
      <c r="L762" s="41"/>
      <c r="M762" s="41"/>
      <c r="N762" s="45" t="s">
        <v>5799</v>
      </c>
      <c r="O762" s="41">
        <v>50000</v>
      </c>
      <c r="P762" s="46"/>
      <c r="Q762" s="41"/>
      <c r="R762" s="46" t="s">
        <v>380</v>
      </c>
    </row>
    <row r="763" spans="1:18" s="175" customFormat="1" ht="18" customHeight="1" x14ac:dyDescent="0.15">
      <c r="A763" s="177">
        <v>21</v>
      </c>
      <c r="B763" s="43" t="s">
        <v>5730</v>
      </c>
      <c r="C763" s="44">
        <v>5</v>
      </c>
      <c r="D763" s="43" t="s">
        <v>4532</v>
      </c>
      <c r="E763" s="44">
        <v>3</v>
      </c>
      <c r="F763" s="43" t="s">
        <v>4532</v>
      </c>
      <c r="G763" s="44">
        <v>1</v>
      </c>
      <c r="H763" s="43" t="s">
        <v>4532</v>
      </c>
      <c r="I763" s="45">
        <v>46</v>
      </c>
      <c r="J763" s="45" t="s">
        <v>5800</v>
      </c>
      <c r="K763" s="41">
        <v>250</v>
      </c>
      <c r="L763" s="41">
        <v>250</v>
      </c>
      <c r="M763" s="41">
        <f t="shared" ref="M763" si="213">K763-L763</f>
        <v>0</v>
      </c>
      <c r="N763" s="45" t="s">
        <v>5801</v>
      </c>
      <c r="O763" s="41">
        <v>250000</v>
      </c>
      <c r="P763" s="46" t="s">
        <v>1070</v>
      </c>
      <c r="Q763" s="41">
        <v>250</v>
      </c>
      <c r="R763" s="46" t="s">
        <v>1042</v>
      </c>
    </row>
    <row r="764" spans="1:18" s="175" customFormat="1" ht="18" customHeight="1" x14ac:dyDescent="0.15">
      <c r="A764" s="177">
        <v>21</v>
      </c>
      <c r="B764" s="43" t="s">
        <v>5730</v>
      </c>
      <c r="C764" s="44">
        <v>5</v>
      </c>
      <c r="D764" s="43" t="s">
        <v>4532</v>
      </c>
      <c r="E764" s="44">
        <v>3</v>
      </c>
      <c r="F764" s="43" t="s">
        <v>4532</v>
      </c>
      <c r="G764" s="44">
        <v>1</v>
      </c>
      <c r="H764" s="43" t="s">
        <v>4532</v>
      </c>
      <c r="I764" s="44">
        <v>46</v>
      </c>
      <c r="J764" s="44" t="s">
        <v>5800</v>
      </c>
      <c r="K764" s="41"/>
      <c r="L764" s="41"/>
      <c r="M764" s="41"/>
      <c r="N764" s="45" t="s">
        <v>5802</v>
      </c>
      <c r="O764" s="41"/>
      <c r="P764" s="46"/>
      <c r="Q764" s="41"/>
      <c r="R764" s="46" t="s">
        <v>1042</v>
      </c>
    </row>
    <row r="765" spans="1:18" s="175" customFormat="1" ht="18" customHeight="1" x14ac:dyDescent="0.15">
      <c r="A765" s="177">
        <v>21</v>
      </c>
      <c r="B765" s="43" t="s">
        <v>5730</v>
      </c>
      <c r="C765" s="44">
        <v>5</v>
      </c>
      <c r="D765" s="43" t="s">
        <v>4532</v>
      </c>
      <c r="E765" s="44">
        <v>3</v>
      </c>
      <c r="F765" s="43" t="s">
        <v>4532</v>
      </c>
      <c r="G765" s="44">
        <v>1</v>
      </c>
      <c r="H765" s="43" t="s">
        <v>4532</v>
      </c>
      <c r="I765" s="44">
        <v>46</v>
      </c>
      <c r="J765" s="44" t="s">
        <v>5800</v>
      </c>
      <c r="K765" s="41"/>
      <c r="L765" s="41"/>
      <c r="M765" s="41"/>
      <c r="N765" s="45" t="s">
        <v>5803</v>
      </c>
      <c r="O765" s="41"/>
      <c r="P765" s="46"/>
      <c r="Q765" s="41"/>
      <c r="R765" s="46" t="s">
        <v>1042</v>
      </c>
    </row>
    <row r="766" spans="1:18" s="175" customFormat="1" ht="18" customHeight="1" x14ac:dyDescent="0.15">
      <c r="A766" s="177">
        <v>21</v>
      </c>
      <c r="B766" s="43" t="s">
        <v>5730</v>
      </c>
      <c r="C766" s="44">
        <v>5</v>
      </c>
      <c r="D766" s="43" t="s">
        <v>4532</v>
      </c>
      <c r="E766" s="44">
        <v>3</v>
      </c>
      <c r="F766" s="43" t="s">
        <v>4532</v>
      </c>
      <c r="G766" s="44">
        <v>1</v>
      </c>
      <c r="H766" s="43" t="s">
        <v>4532</v>
      </c>
      <c r="I766" s="45">
        <v>51</v>
      </c>
      <c r="J766" s="45" t="s">
        <v>5804</v>
      </c>
      <c r="K766" s="41">
        <v>81</v>
      </c>
      <c r="L766" s="41">
        <v>105</v>
      </c>
      <c r="M766" s="41">
        <f t="shared" ref="M766" si="214">K766-L766</f>
        <v>-24</v>
      </c>
      <c r="N766" s="45" t="s">
        <v>5805</v>
      </c>
      <c r="O766" s="41"/>
      <c r="P766" s="46"/>
      <c r="Q766" s="41"/>
      <c r="R766" s="46" t="s">
        <v>1336</v>
      </c>
    </row>
    <row r="767" spans="1:18" s="175" customFormat="1" ht="18" customHeight="1" x14ac:dyDescent="0.15">
      <c r="A767" s="177">
        <v>21</v>
      </c>
      <c r="B767" s="43" t="s">
        <v>5730</v>
      </c>
      <c r="C767" s="44">
        <v>5</v>
      </c>
      <c r="D767" s="43" t="s">
        <v>4532</v>
      </c>
      <c r="E767" s="44">
        <v>3</v>
      </c>
      <c r="F767" s="43" t="s">
        <v>4532</v>
      </c>
      <c r="G767" s="44">
        <v>1</v>
      </c>
      <c r="H767" s="43" t="s">
        <v>4532</v>
      </c>
      <c r="I767" s="44">
        <v>51</v>
      </c>
      <c r="J767" s="44" t="s">
        <v>5804</v>
      </c>
      <c r="K767" s="41"/>
      <c r="L767" s="41"/>
      <c r="M767" s="41"/>
      <c r="N767" s="45" t="s">
        <v>5806</v>
      </c>
      <c r="O767" s="41">
        <v>81000</v>
      </c>
      <c r="P767" s="46" t="s">
        <v>1379</v>
      </c>
      <c r="Q767" s="41">
        <v>81</v>
      </c>
      <c r="R767" s="46" t="s">
        <v>1336</v>
      </c>
    </row>
    <row r="768" spans="1:18" s="175" customFormat="1" ht="18" customHeight="1" x14ac:dyDescent="0.15">
      <c r="A768" s="177">
        <v>21</v>
      </c>
      <c r="B768" s="43" t="s">
        <v>5730</v>
      </c>
      <c r="C768" s="44">
        <v>5</v>
      </c>
      <c r="D768" s="43" t="s">
        <v>4532</v>
      </c>
      <c r="E768" s="44">
        <v>3</v>
      </c>
      <c r="F768" s="43" t="s">
        <v>4532</v>
      </c>
      <c r="G768" s="44">
        <v>1</v>
      </c>
      <c r="H768" s="43" t="s">
        <v>4532</v>
      </c>
      <c r="I768" s="45">
        <v>65</v>
      </c>
      <c r="J768" s="45" t="s">
        <v>5807</v>
      </c>
      <c r="K768" s="41">
        <v>2556</v>
      </c>
      <c r="L768" s="41">
        <v>2556</v>
      </c>
      <c r="M768" s="41">
        <f t="shared" ref="M768" si="215">K768-L768</f>
        <v>0</v>
      </c>
      <c r="N768" s="45" t="s">
        <v>5808</v>
      </c>
      <c r="O768" s="41">
        <v>2520000</v>
      </c>
      <c r="P768" s="46" t="s">
        <v>1899</v>
      </c>
      <c r="Q768" s="41">
        <v>2556</v>
      </c>
      <c r="R768" s="46" t="s">
        <v>1838</v>
      </c>
    </row>
    <row r="769" spans="1:18" s="175" customFormat="1" ht="18" customHeight="1" x14ac:dyDescent="0.15">
      <c r="A769" s="177">
        <v>21</v>
      </c>
      <c r="B769" s="43" t="s">
        <v>5730</v>
      </c>
      <c r="C769" s="44">
        <v>5</v>
      </c>
      <c r="D769" s="43" t="s">
        <v>4532</v>
      </c>
      <c r="E769" s="44">
        <v>3</v>
      </c>
      <c r="F769" s="43" t="s">
        <v>4532</v>
      </c>
      <c r="G769" s="44">
        <v>1</v>
      </c>
      <c r="H769" s="43" t="s">
        <v>4532</v>
      </c>
      <c r="I769" s="44">
        <v>65</v>
      </c>
      <c r="J769" s="44" t="s">
        <v>5807</v>
      </c>
      <c r="K769" s="41"/>
      <c r="L769" s="41"/>
      <c r="M769" s="41"/>
      <c r="N769" s="45" t="s">
        <v>5809</v>
      </c>
      <c r="O769" s="41">
        <v>36000</v>
      </c>
      <c r="P769" s="46"/>
      <c r="Q769" s="41"/>
      <c r="R769" s="46" t="s">
        <v>1838</v>
      </c>
    </row>
    <row r="770" spans="1:18" s="175" customFormat="1" ht="18" customHeight="1" x14ac:dyDescent="0.15">
      <c r="A770" s="177">
        <v>21</v>
      </c>
      <c r="B770" s="43" t="s">
        <v>5730</v>
      </c>
      <c r="C770" s="44">
        <v>5</v>
      </c>
      <c r="D770" s="43" t="s">
        <v>4532</v>
      </c>
      <c r="E770" s="44">
        <v>3</v>
      </c>
      <c r="F770" s="43" t="s">
        <v>4532</v>
      </c>
      <c r="G770" s="44">
        <v>1</v>
      </c>
      <c r="H770" s="43" t="s">
        <v>4532</v>
      </c>
      <c r="I770" s="45">
        <v>70</v>
      </c>
      <c r="J770" s="45" t="s">
        <v>4531</v>
      </c>
      <c r="K770" s="41">
        <v>150</v>
      </c>
      <c r="L770" s="41">
        <v>150</v>
      </c>
      <c r="M770" s="41">
        <f t="shared" ref="M770:M771" si="216">K770-L770</f>
        <v>0</v>
      </c>
      <c r="N770" s="45" t="s">
        <v>5810</v>
      </c>
      <c r="O770" s="41">
        <v>150000</v>
      </c>
      <c r="P770" s="46" t="s">
        <v>88</v>
      </c>
      <c r="Q770" s="41">
        <v>150</v>
      </c>
      <c r="R770" s="46" t="s">
        <v>90</v>
      </c>
    </row>
    <row r="771" spans="1:18" s="175" customFormat="1" ht="18" customHeight="1" x14ac:dyDescent="0.15">
      <c r="A771" s="177">
        <v>21</v>
      </c>
      <c r="B771" s="43" t="s">
        <v>5730</v>
      </c>
      <c r="C771" s="44">
        <v>5</v>
      </c>
      <c r="D771" s="43" t="s">
        <v>4532</v>
      </c>
      <c r="E771" s="44">
        <v>3</v>
      </c>
      <c r="F771" s="43" t="s">
        <v>4532</v>
      </c>
      <c r="G771" s="44">
        <v>1</v>
      </c>
      <c r="H771" s="43" t="s">
        <v>4532</v>
      </c>
      <c r="I771" s="45">
        <v>73</v>
      </c>
      <c r="J771" s="45" t="s">
        <v>5811</v>
      </c>
      <c r="K771" s="41">
        <v>4</v>
      </c>
      <c r="L771" s="41">
        <v>4</v>
      </c>
      <c r="M771" s="41">
        <f t="shared" si="216"/>
        <v>0</v>
      </c>
      <c r="N771" s="45" t="s">
        <v>5812</v>
      </c>
      <c r="O771" s="41">
        <v>4000</v>
      </c>
      <c r="P771" s="46" t="s">
        <v>2009</v>
      </c>
      <c r="Q771" s="41">
        <v>4</v>
      </c>
      <c r="R771" s="46" t="s">
        <v>1948</v>
      </c>
    </row>
    <row r="772" spans="1:18" s="175" customFormat="1" ht="18" customHeight="1" x14ac:dyDescent="0.15">
      <c r="A772" s="177">
        <v>21</v>
      </c>
      <c r="B772" s="43" t="s">
        <v>5730</v>
      </c>
      <c r="C772" s="44">
        <v>5</v>
      </c>
      <c r="D772" s="43" t="s">
        <v>4532</v>
      </c>
      <c r="E772" s="44">
        <v>3</v>
      </c>
      <c r="F772" s="43" t="s">
        <v>4532</v>
      </c>
      <c r="G772" s="44">
        <v>1</v>
      </c>
      <c r="H772" s="43" t="s">
        <v>4532</v>
      </c>
      <c r="I772" s="44">
        <v>73</v>
      </c>
      <c r="J772" s="44" t="s">
        <v>5811</v>
      </c>
      <c r="K772" s="41"/>
      <c r="L772" s="41"/>
      <c r="M772" s="41"/>
      <c r="N772" s="45" t="s">
        <v>5281</v>
      </c>
      <c r="O772" s="41"/>
      <c r="P772" s="46"/>
      <c r="Q772" s="41"/>
      <c r="R772" s="46" t="s">
        <v>1948</v>
      </c>
    </row>
    <row r="773" spans="1:18" s="175" customFormat="1" ht="18" customHeight="1" x14ac:dyDescent="0.15">
      <c r="A773" s="177">
        <v>21</v>
      </c>
      <c r="B773" s="43" t="s">
        <v>5730</v>
      </c>
      <c r="C773" s="44">
        <v>5</v>
      </c>
      <c r="D773" s="43" t="s">
        <v>4532</v>
      </c>
      <c r="E773" s="44">
        <v>3</v>
      </c>
      <c r="F773" s="43" t="s">
        <v>4532</v>
      </c>
      <c r="G773" s="44">
        <v>1</v>
      </c>
      <c r="H773" s="43" t="s">
        <v>4532</v>
      </c>
      <c r="I773" s="45">
        <v>74</v>
      </c>
      <c r="J773" s="45" t="s">
        <v>4544</v>
      </c>
      <c r="K773" s="41">
        <v>607</v>
      </c>
      <c r="L773" s="41">
        <v>586</v>
      </c>
      <c r="M773" s="41">
        <f t="shared" ref="M773" si="217">K773-L773</f>
        <v>21</v>
      </c>
      <c r="N773" s="45" t="s">
        <v>375</v>
      </c>
      <c r="O773" s="41"/>
      <c r="P773" s="46"/>
      <c r="Q773" s="41"/>
      <c r="R773" s="46" t="s">
        <v>254</v>
      </c>
    </row>
    <row r="774" spans="1:18" s="175" customFormat="1" ht="18" customHeight="1" x14ac:dyDescent="0.15">
      <c r="A774" s="177">
        <v>21</v>
      </c>
      <c r="B774" s="43" t="s">
        <v>5730</v>
      </c>
      <c r="C774" s="44">
        <v>5</v>
      </c>
      <c r="D774" s="43" t="s">
        <v>4532</v>
      </c>
      <c r="E774" s="44">
        <v>3</v>
      </c>
      <c r="F774" s="43" t="s">
        <v>4532</v>
      </c>
      <c r="G774" s="44">
        <v>1</v>
      </c>
      <c r="H774" s="43" t="s">
        <v>4532</v>
      </c>
      <c r="I774" s="44">
        <v>74</v>
      </c>
      <c r="J774" s="44" t="s">
        <v>4544</v>
      </c>
      <c r="K774" s="41"/>
      <c r="L774" s="41"/>
      <c r="M774" s="41"/>
      <c r="N774" s="45" t="s">
        <v>5813</v>
      </c>
      <c r="O774" s="41"/>
      <c r="P774" s="46"/>
      <c r="Q774" s="41"/>
      <c r="R774" s="46" t="s">
        <v>254</v>
      </c>
    </row>
    <row r="775" spans="1:18" s="175" customFormat="1" ht="18" customHeight="1" x14ac:dyDescent="0.15">
      <c r="A775" s="177">
        <v>21</v>
      </c>
      <c r="B775" s="43" t="s">
        <v>5730</v>
      </c>
      <c r="C775" s="44">
        <v>5</v>
      </c>
      <c r="D775" s="43" t="s">
        <v>4532</v>
      </c>
      <c r="E775" s="44">
        <v>3</v>
      </c>
      <c r="F775" s="43" t="s">
        <v>4532</v>
      </c>
      <c r="G775" s="44">
        <v>1</v>
      </c>
      <c r="H775" s="43" t="s">
        <v>4532</v>
      </c>
      <c r="I775" s="44">
        <v>74</v>
      </c>
      <c r="J775" s="44" t="s">
        <v>4544</v>
      </c>
      <c r="K775" s="41"/>
      <c r="L775" s="41"/>
      <c r="M775" s="41"/>
      <c r="N775" s="45" t="s">
        <v>5814</v>
      </c>
      <c r="O775" s="41">
        <v>287000</v>
      </c>
      <c r="P775" s="46" t="s">
        <v>5216</v>
      </c>
      <c r="Q775" s="41">
        <v>607</v>
      </c>
      <c r="R775" s="46" t="s">
        <v>254</v>
      </c>
    </row>
    <row r="776" spans="1:18" s="175" customFormat="1" ht="18" customHeight="1" x14ac:dyDescent="0.15">
      <c r="A776" s="177">
        <v>21</v>
      </c>
      <c r="B776" s="43" t="s">
        <v>5730</v>
      </c>
      <c r="C776" s="44">
        <v>5</v>
      </c>
      <c r="D776" s="43" t="s">
        <v>4532</v>
      </c>
      <c r="E776" s="44">
        <v>3</v>
      </c>
      <c r="F776" s="43" t="s">
        <v>4532</v>
      </c>
      <c r="G776" s="44">
        <v>1</v>
      </c>
      <c r="H776" s="43" t="s">
        <v>4532</v>
      </c>
      <c r="I776" s="44">
        <v>74</v>
      </c>
      <c r="J776" s="44" t="s">
        <v>4544</v>
      </c>
      <c r="K776" s="41"/>
      <c r="L776" s="41"/>
      <c r="M776" s="41"/>
      <c r="N776" s="45" t="s">
        <v>5815</v>
      </c>
      <c r="O776" s="41"/>
      <c r="P776" s="46" t="s">
        <v>5219</v>
      </c>
      <c r="Q776" s="41"/>
      <c r="R776" s="46" t="s">
        <v>254</v>
      </c>
    </row>
    <row r="777" spans="1:18" s="175" customFormat="1" ht="18" customHeight="1" x14ac:dyDescent="0.15">
      <c r="A777" s="177">
        <v>21</v>
      </c>
      <c r="B777" s="43" t="s">
        <v>5730</v>
      </c>
      <c r="C777" s="44">
        <v>5</v>
      </c>
      <c r="D777" s="43" t="s">
        <v>4532</v>
      </c>
      <c r="E777" s="44">
        <v>3</v>
      </c>
      <c r="F777" s="43" t="s">
        <v>4532</v>
      </c>
      <c r="G777" s="44">
        <v>1</v>
      </c>
      <c r="H777" s="43" t="s">
        <v>4532</v>
      </c>
      <c r="I777" s="44">
        <v>74</v>
      </c>
      <c r="J777" s="44" t="s">
        <v>4544</v>
      </c>
      <c r="K777" s="41"/>
      <c r="L777" s="41"/>
      <c r="M777" s="41"/>
      <c r="N777" s="45" t="s">
        <v>5816</v>
      </c>
      <c r="O777" s="41">
        <v>320000</v>
      </c>
      <c r="P777" s="46"/>
      <c r="Q777" s="41"/>
      <c r="R777" s="46" t="s">
        <v>254</v>
      </c>
    </row>
    <row r="778" spans="1:18" s="175" customFormat="1" ht="18" customHeight="1" x14ac:dyDescent="0.15">
      <c r="A778" s="177">
        <v>21</v>
      </c>
      <c r="B778" s="43" t="s">
        <v>5730</v>
      </c>
      <c r="C778" s="44">
        <v>5</v>
      </c>
      <c r="D778" s="43" t="s">
        <v>4532</v>
      </c>
      <c r="E778" s="44">
        <v>3</v>
      </c>
      <c r="F778" s="43" t="s">
        <v>4532</v>
      </c>
      <c r="G778" s="44">
        <v>1</v>
      </c>
      <c r="H778" s="43" t="s">
        <v>4532</v>
      </c>
      <c r="I778" s="45">
        <v>74</v>
      </c>
      <c r="J778" s="45" t="s">
        <v>4544</v>
      </c>
      <c r="K778" s="41">
        <v>672</v>
      </c>
      <c r="L778" s="41">
        <v>672</v>
      </c>
      <c r="M778" s="41">
        <f t="shared" ref="M778:M781" si="218">K778-L778</f>
        <v>0</v>
      </c>
      <c r="N778" s="45" t="s">
        <v>5817</v>
      </c>
      <c r="O778" s="41">
        <v>672000</v>
      </c>
      <c r="P778" s="46" t="s">
        <v>5237</v>
      </c>
      <c r="Q778" s="41">
        <v>672</v>
      </c>
      <c r="R778" s="46" t="s">
        <v>1042</v>
      </c>
    </row>
    <row r="779" spans="1:18" s="175" customFormat="1" ht="18" customHeight="1" x14ac:dyDescent="0.15">
      <c r="A779" s="177">
        <v>21</v>
      </c>
      <c r="B779" s="43" t="s">
        <v>5730</v>
      </c>
      <c r="C779" s="44">
        <v>5</v>
      </c>
      <c r="D779" s="43" t="s">
        <v>4532</v>
      </c>
      <c r="E779" s="44">
        <v>3</v>
      </c>
      <c r="F779" s="43" t="s">
        <v>4532</v>
      </c>
      <c r="G779" s="44">
        <v>1</v>
      </c>
      <c r="H779" s="43" t="s">
        <v>4532</v>
      </c>
      <c r="I779" s="44">
        <v>74</v>
      </c>
      <c r="J779" s="44" t="s">
        <v>4544</v>
      </c>
      <c r="K779" s="41"/>
      <c r="L779" s="41"/>
      <c r="M779" s="41"/>
      <c r="N779" s="45"/>
      <c r="O779" s="41"/>
      <c r="P779" s="46" t="s">
        <v>5219</v>
      </c>
      <c r="Q779" s="41"/>
      <c r="R779" s="46" t="s">
        <v>1042</v>
      </c>
    </row>
    <row r="780" spans="1:18" s="175" customFormat="1" ht="18" customHeight="1" x14ac:dyDescent="0.15">
      <c r="A780" s="177">
        <v>21</v>
      </c>
      <c r="B780" s="43" t="s">
        <v>5730</v>
      </c>
      <c r="C780" s="44">
        <v>5</v>
      </c>
      <c r="D780" s="43" t="s">
        <v>4532</v>
      </c>
      <c r="E780" s="44">
        <v>3</v>
      </c>
      <c r="F780" s="43" t="s">
        <v>4532</v>
      </c>
      <c r="G780" s="44">
        <v>1</v>
      </c>
      <c r="H780" s="43" t="s">
        <v>4532</v>
      </c>
      <c r="I780" s="45">
        <v>74</v>
      </c>
      <c r="J780" s="45" t="s">
        <v>4544</v>
      </c>
      <c r="K780" s="41">
        <v>300</v>
      </c>
      <c r="L780" s="41">
        <v>300</v>
      </c>
      <c r="M780" s="41">
        <f t="shared" si="218"/>
        <v>0</v>
      </c>
      <c r="N780" s="45" t="s">
        <v>5818</v>
      </c>
      <c r="O780" s="41">
        <v>300000</v>
      </c>
      <c r="P780" s="46" t="s">
        <v>2041</v>
      </c>
      <c r="Q780" s="41">
        <v>300</v>
      </c>
      <c r="R780" s="46" t="s">
        <v>1948</v>
      </c>
    </row>
    <row r="781" spans="1:18" s="175" customFormat="1" ht="18" customHeight="1" x14ac:dyDescent="0.15">
      <c r="A781" s="177">
        <v>21</v>
      </c>
      <c r="B781" s="43" t="s">
        <v>5730</v>
      </c>
      <c r="C781" s="44">
        <v>5</v>
      </c>
      <c r="D781" s="43" t="s">
        <v>4532</v>
      </c>
      <c r="E781" s="44">
        <v>3</v>
      </c>
      <c r="F781" s="43" t="s">
        <v>4532</v>
      </c>
      <c r="G781" s="44">
        <v>1</v>
      </c>
      <c r="H781" s="43" t="s">
        <v>4532</v>
      </c>
      <c r="I781" s="45">
        <v>77</v>
      </c>
      <c r="J781" s="45" t="s">
        <v>5819</v>
      </c>
      <c r="K781" s="41">
        <v>1</v>
      </c>
      <c r="L781" s="41">
        <v>1</v>
      </c>
      <c r="M781" s="41">
        <f t="shared" si="218"/>
        <v>0</v>
      </c>
      <c r="N781" s="45" t="s">
        <v>5820</v>
      </c>
      <c r="O781" s="41">
        <v>1000</v>
      </c>
      <c r="P781" s="46" t="s">
        <v>2084</v>
      </c>
      <c r="Q781" s="41">
        <v>1</v>
      </c>
      <c r="R781" s="46" t="s">
        <v>1948</v>
      </c>
    </row>
    <row r="782" spans="1:18" s="175" customFormat="1" ht="18" customHeight="1" x14ac:dyDescent="0.15">
      <c r="A782" s="177">
        <v>21</v>
      </c>
      <c r="B782" s="43" t="s">
        <v>5730</v>
      </c>
      <c r="C782" s="44">
        <v>5</v>
      </c>
      <c r="D782" s="43" t="s">
        <v>4532</v>
      </c>
      <c r="E782" s="44">
        <v>3</v>
      </c>
      <c r="F782" s="43" t="s">
        <v>4532</v>
      </c>
      <c r="G782" s="44">
        <v>1</v>
      </c>
      <c r="H782" s="43" t="s">
        <v>4532</v>
      </c>
      <c r="I782" s="44">
        <v>77</v>
      </c>
      <c r="J782" s="44" t="s">
        <v>5819</v>
      </c>
      <c r="K782" s="41"/>
      <c r="L782" s="41"/>
      <c r="M782" s="41"/>
      <c r="N782" s="45" t="s">
        <v>5281</v>
      </c>
      <c r="O782" s="41"/>
      <c r="P782" s="46"/>
      <c r="Q782" s="41"/>
      <c r="R782" s="46" t="s">
        <v>1948</v>
      </c>
    </row>
    <row r="783" spans="1:18" s="175" customFormat="1" ht="18" customHeight="1" x14ac:dyDescent="0.15">
      <c r="A783" s="177">
        <v>21</v>
      </c>
      <c r="B783" s="43" t="s">
        <v>5730</v>
      </c>
      <c r="C783" s="44">
        <v>5</v>
      </c>
      <c r="D783" s="43" t="s">
        <v>4532</v>
      </c>
      <c r="E783" s="44">
        <v>3</v>
      </c>
      <c r="F783" s="43" t="s">
        <v>4532</v>
      </c>
      <c r="G783" s="44">
        <v>1</v>
      </c>
      <c r="H783" s="43" t="s">
        <v>4532</v>
      </c>
      <c r="I783" s="45">
        <v>78</v>
      </c>
      <c r="J783" s="45" t="s">
        <v>4816</v>
      </c>
      <c r="K783" s="41">
        <v>3200</v>
      </c>
      <c r="L783" s="41">
        <v>0</v>
      </c>
      <c r="M783" s="41">
        <f t="shared" ref="M783" si="219">K783-L783</f>
        <v>3200</v>
      </c>
      <c r="N783" s="45" t="s">
        <v>5821</v>
      </c>
      <c r="O783" s="41"/>
      <c r="P783" s="46"/>
      <c r="Q783" s="41"/>
      <c r="R783" s="46" t="s">
        <v>1948</v>
      </c>
    </row>
    <row r="784" spans="1:18" s="175" customFormat="1" ht="18" customHeight="1" x14ac:dyDescent="0.15">
      <c r="A784" s="177">
        <v>21</v>
      </c>
      <c r="B784" s="43" t="s">
        <v>5730</v>
      </c>
      <c r="C784" s="44">
        <v>5</v>
      </c>
      <c r="D784" s="43" t="s">
        <v>4532</v>
      </c>
      <c r="E784" s="44">
        <v>3</v>
      </c>
      <c r="F784" s="43" t="s">
        <v>4532</v>
      </c>
      <c r="G784" s="44">
        <v>1</v>
      </c>
      <c r="H784" s="43" t="s">
        <v>4532</v>
      </c>
      <c r="I784" s="44">
        <v>78</v>
      </c>
      <c r="J784" s="44" t="s">
        <v>4816</v>
      </c>
      <c r="K784" s="41"/>
      <c r="L784" s="41"/>
      <c r="M784" s="41"/>
      <c r="N784" s="45" t="s">
        <v>5822</v>
      </c>
      <c r="O784" s="41"/>
      <c r="P784" s="46"/>
      <c r="Q784" s="41"/>
      <c r="R784" s="46" t="s">
        <v>1948</v>
      </c>
    </row>
    <row r="785" spans="1:18" s="175" customFormat="1" ht="18" customHeight="1" x14ac:dyDescent="0.15">
      <c r="A785" s="177">
        <v>21</v>
      </c>
      <c r="B785" s="43" t="s">
        <v>5730</v>
      </c>
      <c r="C785" s="44">
        <v>5</v>
      </c>
      <c r="D785" s="43" t="s">
        <v>4532</v>
      </c>
      <c r="E785" s="44">
        <v>3</v>
      </c>
      <c r="F785" s="43" t="s">
        <v>4532</v>
      </c>
      <c r="G785" s="44">
        <v>1</v>
      </c>
      <c r="H785" s="43" t="s">
        <v>4532</v>
      </c>
      <c r="I785" s="44">
        <v>78</v>
      </c>
      <c r="J785" s="44" t="s">
        <v>4816</v>
      </c>
      <c r="K785" s="41"/>
      <c r="L785" s="41"/>
      <c r="M785" s="41"/>
      <c r="N785" s="45" t="s">
        <v>5823</v>
      </c>
      <c r="O785" s="41">
        <v>3200000</v>
      </c>
      <c r="P785" s="46" t="s">
        <v>2054</v>
      </c>
      <c r="Q785" s="41">
        <v>3200</v>
      </c>
      <c r="R785" s="46" t="s">
        <v>1948</v>
      </c>
    </row>
    <row r="786" spans="1:18" s="175" customFormat="1" ht="18" customHeight="1" x14ac:dyDescent="0.15">
      <c r="A786" s="177">
        <v>21</v>
      </c>
      <c r="B786" s="43" t="s">
        <v>5730</v>
      </c>
      <c r="C786" s="44">
        <v>5</v>
      </c>
      <c r="D786" s="43" t="s">
        <v>4532</v>
      </c>
      <c r="E786" s="44">
        <v>3</v>
      </c>
      <c r="F786" s="43" t="s">
        <v>4532</v>
      </c>
      <c r="G786" s="44">
        <v>1</v>
      </c>
      <c r="H786" s="43" t="s">
        <v>4532</v>
      </c>
      <c r="I786" s="45">
        <v>81</v>
      </c>
      <c r="J786" s="45" t="s">
        <v>1234</v>
      </c>
      <c r="K786" s="41">
        <v>6730</v>
      </c>
      <c r="L786" s="41">
        <v>6190</v>
      </c>
      <c r="M786" s="41">
        <f t="shared" ref="M786" si="220">K786-L786</f>
        <v>540</v>
      </c>
      <c r="N786" s="45" t="s">
        <v>5824</v>
      </c>
      <c r="O786" s="41"/>
      <c r="P786" s="46"/>
      <c r="Q786" s="41"/>
      <c r="R786" s="46" t="s">
        <v>1042</v>
      </c>
    </row>
    <row r="787" spans="1:18" s="175" customFormat="1" ht="18" customHeight="1" x14ac:dyDescent="0.15">
      <c r="A787" s="177">
        <v>21</v>
      </c>
      <c r="B787" s="43" t="s">
        <v>5730</v>
      </c>
      <c r="C787" s="44">
        <v>5</v>
      </c>
      <c r="D787" s="43" t="s">
        <v>4532</v>
      </c>
      <c r="E787" s="44">
        <v>3</v>
      </c>
      <c r="F787" s="43" t="s">
        <v>4532</v>
      </c>
      <c r="G787" s="44">
        <v>1</v>
      </c>
      <c r="H787" s="43" t="s">
        <v>4532</v>
      </c>
      <c r="I787" s="44">
        <v>81</v>
      </c>
      <c r="J787" s="44" t="s">
        <v>1234</v>
      </c>
      <c r="K787" s="41"/>
      <c r="L787" s="41"/>
      <c r="M787" s="41"/>
      <c r="N787" s="45" t="s">
        <v>5825</v>
      </c>
      <c r="O787" s="41">
        <v>1730000</v>
      </c>
      <c r="P787" s="46" t="s">
        <v>1234</v>
      </c>
      <c r="Q787" s="41">
        <v>6730</v>
      </c>
      <c r="R787" s="46" t="s">
        <v>1042</v>
      </c>
    </row>
    <row r="788" spans="1:18" s="175" customFormat="1" ht="18" customHeight="1" x14ac:dyDescent="0.15">
      <c r="A788" s="177">
        <v>21</v>
      </c>
      <c r="B788" s="43" t="s">
        <v>5730</v>
      </c>
      <c r="C788" s="44">
        <v>5</v>
      </c>
      <c r="D788" s="43" t="s">
        <v>4532</v>
      </c>
      <c r="E788" s="44">
        <v>3</v>
      </c>
      <c r="F788" s="43" t="s">
        <v>4532</v>
      </c>
      <c r="G788" s="44">
        <v>1</v>
      </c>
      <c r="H788" s="43" t="s">
        <v>4532</v>
      </c>
      <c r="I788" s="44">
        <v>81</v>
      </c>
      <c r="J788" s="44" t="s">
        <v>1234</v>
      </c>
      <c r="K788" s="41"/>
      <c r="L788" s="41"/>
      <c r="M788" s="41"/>
      <c r="N788" s="45" t="s">
        <v>5826</v>
      </c>
      <c r="O788" s="41">
        <v>5000000</v>
      </c>
      <c r="P788" s="46"/>
      <c r="Q788" s="41"/>
      <c r="R788" s="46" t="s">
        <v>1042</v>
      </c>
    </row>
    <row r="789" spans="1:18" s="175" customFormat="1" ht="18" customHeight="1" x14ac:dyDescent="0.15">
      <c r="A789" s="177">
        <v>21</v>
      </c>
      <c r="B789" s="43" t="s">
        <v>5730</v>
      </c>
      <c r="C789" s="44">
        <v>5</v>
      </c>
      <c r="D789" s="43" t="s">
        <v>4532</v>
      </c>
      <c r="E789" s="44">
        <v>3</v>
      </c>
      <c r="F789" s="43" t="s">
        <v>4532</v>
      </c>
      <c r="G789" s="44">
        <v>1</v>
      </c>
      <c r="H789" s="43" t="s">
        <v>4532</v>
      </c>
      <c r="I789" s="45">
        <v>82</v>
      </c>
      <c r="J789" s="45" t="s">
        <v>4808</v>
      </c>
      <c r="K789" s="41">
        <v>30</v>
      </c>
      <c r="L789" s="41">
        <v>30</v>
      </c>
      <c r="M789" s="41">
        <f t="shared" ref="M789:M790" si="221">K789-L789</f>
        <v>0</v>
      </c>
      <c r="N789" s="45" t="s">
        <v>5827</v>
      </c>
      <c r="O789" s="41">
        <v>30000</v>
      </c>
      <c r="P789" s="46" t="s">
        <v>1981</v>
      </c>
      <c r="Q789" s="41">
        <v>30</v>
      </c>
      <c r="R789" s="46" t="s">
        <v>1948</v>
      </c>
    </row>
    <row r="790" spans="1:18" s="175" customFormat="1" ht="18" customHeight="1" x14ac:dyDescent="0.15">
      <c r="A790" s="177">
        <v>21</v>
      </c>
      <c r="B790" s="43" t="s">
        <v>5730</v>
      </c>
      <c r="C790" s="44">
        <v>5</v>
      </c>
      <c r="D790" s="43" t="s">
        <v>4532</v>
      </c>
      <c r="E790" s="44">
        <v>3</v>
      </c>
      <c r="F790" s="43" t="s">
        <v>4532</v>
      </c>
      <c r="G790" s="44">
        <v>1</v>
      </c>
      <c r="H790" s="43" t="s">
        <v>4532</v>
      </c>
      <c r="I790" s="45">
        <v>85</v>
      </c>
      <c r="J790" s="45" t="s">
        <v>5828</v>
      </c>
      <c r="K790" s="41">
        <v>25</v>
      </c>
      <c r="L790" s="41">
        <v>25</v>
      </c>
      <c r="M790" s="41">
        <f t="shared" si="221"/>
        <v>0</v>
      </c>
      <c r="N790" s="45" t="s">
        <v>5829</v>
      </c>
      <c r="O790" s="41">
        <v>10000</v>
      </c>
      <c r="P790" s="46" t="s">
        <v>2009</v>
      </c>
      <c r="Q790" s="41">
        <v>25</v>
      </c>
      <c r="R790" s="46" t="s">
        <v>1948</v>
      </c>
    </row>
    <row r="791" spans="1:18" s="175" customFormat="1" ht="18" customHeight="1" x14ac:dyDescent="0.15">
      <c r="A791" s="177">
        <v>21</v>
      </c>
      <c r="B791" s="43" t="s">
        <v>5730</v>
      </c>
      <c r="C791" s="44">
        <v>5</v>
      </c>
      <c r="D791" s="43" t="s">
        <v>4532</v>
      </c>
      <c r="E791" s="44">
        <v>3</v>
      </c>
      <c r="F791" s="43" t="s">
        <v>4532</v>
      </c>
      <c r="G791" s="44">
        <v>1</v>
      </c>
      <c r="H791" s="43" t="s">
        <v>4532</v>
      </c>
      <c r="I791" s="44">
        <v>85</v>
      </c>
      <c r="J791" s="44" t="s">
        <v>5828</v>
      </c>
      <c r="K791" s="41"/>
      <c r="L791" s="41"/>
      <c r="M791" s="41"/>
      <c r="N791" s="45" t="s">
        <v>5830</v>
      </c>
      <c r="O791" s="41">
        <v>5000</v>
      </c>
      <c r="P791" s="46"/>
      <c r="Q791" s="41"/>
      <c r="R791" s="46" t="s">
        <v>1948</v>
      </c>
    </row>
    <row r="792" spans="1:18" s="175" customFormat="1" ht="18" customHeight="1" x14ac:dyDescent="0.15">
      <c r="A792" s="177">
        <v>21</v>
      </c>
      <c r="B792" s="43" t="s">
        <v>5730</v>
      </c>
      <c r="C792" s="44">
        <v>5</v>
      </c>
      <c r="D792" s="43" t="s">
        <v>4532</v>
      </c>
      <c r="E792" s="44">
        <v>3</v>
      </c>
      <c r="F792" s="43" t="s">
        <v>4532</v>
      </c>
      <c r="G792" s="44">
        <v>1</v>
      </c>
      <c r="H792" s="43" t="s">
        <v>4532</v>
      </c>
      <c r="I792" s="44">
        <v>85</v>
      </c>
      <c r="J792" s="44" t="s">
        <v>5828</v>
      </c>
      <c r="K792" s="41"/>
      <c r="L792" s="41"/>
      <c r="M792" s="41"/>
      <c r="N792" s="45" t="s">
        <v>5831</v>
      </c>
      <c r="O792" s="41">
        <v>10000</v>
      </c>
      <c r="P792" s="46"/>
      <c r="Q792" s="41"/>
      <c r="R792" s="46" t="s">
        <v>1948</v>
      </c>
    </row>
    <row r="793" spans="1:18" s="175" customFormat="1" ht="18" customHeight="1" x14ac:dyDescent="0.15">
      <c r="A793" s="177">
        <v>21</v>
      </c>
      <c r="B793" s="43" t="s">
        <v>5730</v>
      </c>
      <c r="C793" s="44">
        <v>5</v>
      </c>
      <c r="D793" s="43" t="s">
        <v>4532</v>
      </c>
      <c r="E793" s="44">
        <v>3</v>
      </c>
      <c r="F793" s="43" t="s">
        <v>4532</v>
      </c>
      <c r="G793" s="44">
        <v>1</v>
      </c>
      <c r="H793" s="43" t="s">
        <v>4532</v>
      </c>
      <c r="I793" s="45">
        <v>89</v>
      </c>
      <c r="J793" s="45" t="s">
        <v>4532</v>
      </c>
      <c r="K793" s="41">
        <v>545</v>
      </c>
      <c r="L793" s="41">
        <v>502</v>
      </c>
      <c r="M793" s="41">
        <f t="shared" ref="M793" si="222">K793-L793</f>
        <v>43</v>
      </c>
      <c r="N793" s="45" t="s">
        <v>5832</v>
      </c>
      <c r="O793" s="41">
        <v>18000</v>
      </c>
      <c r="P793" s="46" t="s">
        <v>188</v>
      </c>
      <c r="Q793" s="41">
        <v>18</v>
      </c>
      <c r="R793" s="46" t="s">
        <v>90</v>
      </c>
    </row>
    <row r="794" spans="1:18" s="175" customFormat="1" ht="18" customHeight="1" x14ac:dyDescent="0.15">
      <c r="A794" s="177">
        <v>21</v>
      </c>
      <c r="B794" s="43" t="s">
        <v>5730</v>
      </c>
      <c r="C794" s="44">
        <v>5</v>
      </c>
      <c r="D794" s="43" t="s">
        <v>4532</v>
      </c>
      <c r="E794" s="44">
        <v>3</v>
      </c>
      <c r="F794" s="43" t="s">
        <v>4532</v>
      </c>
      <c r="G794" s="44">
        <v>1</v>
      </c>
      <c r="H794" s="43" t="s">
        <v>4532</v>
      </c>
      <c r="I794" s="44">
        <v>89</v>
      </c>
      <c r="J794" s="44" t="s">
        <v>4532</v>
      </c>
      <c r="K794" s="41"/>
      <c r="L794" s="41"/>
      <c r="M794" s="41"/>
      <c r="N794" s="45" t="s">
        <v>5833</v>
      </c>
      <c r="O794" s="41">
        <v>297000</v>
      </c>
      <c r="P794" s="46" t="s">
        <v>365</v>
      </c>
      <c r="Q794" s="41">
        <v>297</v>
      </c>
      <c r="R794" s="46" t="s">
        <v>90</v>
      </c>
    </row>
    <row r="795" spans="1:18" s="175" customFormat="1" ht="18" customHeight="1" x14ac:dyDescent="0.15">
      <c r="A795" s="177">
        <v>21</v>
      </c>
      <c r="B795" s="43" t="s">
        <v>5730</v>
      </c>
      <c r="C795" s="44">
        <v>5</v>
      </c>
      <c r="D795" s="43" t="s">
        <v>4532</v>
      </c>
      <c r="E795" s="44">
        <v>3</v>
      </c>
      <c r="F795" s="43" t="s">
        <v>4532</v>
      </c>
      <c r="G795" s="44">
        <v>1</v>
      </c>
      <c r="H795" s="43" t="s">
        <v>4532</v>
      </c>
      <c r="I795" s="44">
        <v>89</v>
      </c>
      <c r="J795" s="44" t="s">
        <v>4532</v>
      </c>
      <c r="K795" s="41"/>
      <c r="L795" s="41"/>
      <c r="M795" s="41"/>
      <c r="N795" s="45" t="s">
        <v>5834</v>
      </c>
      <c r="O795" s="41">
        <v>30000</v>
      </c>
      <c r="P795" s="46" t="s">
        <v>1472</v>
      </c>
      <c r="Q795" s="41">
        <v>30</v>
      </c>
      <c r="R795" s="46" t="s">
        <v>90</v>
      </c>
    </row>
    <row r="796" spans="1:18" s="175" customFormat="1" ht="18" customHeight="1" x14ac:dyDescent="0.15">
      <c r="A796" s="177">
        <v>21</v>
      </c>
      <c r="B796" s="43" t="s">
        <v>5730</v>
      </c>
      <c r="C796" s="44">
        <v>5</v>
      </c>
      <c r="D796" s="43" t="s">
        <v>4532</v>
      </c>
      <c r="E796" s="44">
        <v>3</v>
      </c>
      <c r="F796" s="43" t="s">
        <v>4532</v>
      </c>
      <c r="G796" s="44">
        <v>1</v>
      </c>
      <c r="H796" s="43" t="s">
        <v>4532</v>
      </c>
      <c r="I796" s="44">
        <v>89</v>
      </c>
      <c r="J796" s="44" t="s">
        <v>4532</v>
      </c>
      <c r="K796" s="41"/>
      <c r="L796" s="41"/>
      <c r="M796" s="41"/>
      <c r="N796" s="45" t="s">
        <v>5835</v>
      </c>
      <c r="O796" s="41">
        <v>200000</v>
      </c>
      <c r="P796" s="46" t="s">
        <v>88</v>
      </c>
      <c r="Q796" s="41">
        <v>200</v>
      </c>
      <c r="R796" s="46" t="s">
        <v>90</v>
      </c>
    </row>
    <row r="797" spans="1:18" s="175" customFormat="1" ht="18" customHeight="1" x14ac:dyDescent="0.15">
      <c r="A797" s="177">
        <v>21</v>
      </c>
      <c r="B797" s="43" t="s">
        <v>5730</v>
      </c>
      <c r="C797" s="44">
        <v>5</v>
      </c>
      <c r="D797" s="43" t="s">
        <v>4532</v>
      </c>
      <c r="E797" s="44">
        <v>3</v>
      </c>
      <c r="F797" s="43" t="s">
        <v>4532</v>
      </c>
      <c r="G797" s="44">
        <v>1</v>
      </c>
      <c r="H797" s="43" t="s">
        <v>4532</v>
      </c>
      <c r="I797" s="45">
        <v>89</v>
      </c>
      <c r="J797" s="45" t="s">
        <v>4532</v>
      </c>
      <c r="K797" s="41">
        <v>7</v>
      </c>
      <c r="L797" s="41">
        <v>7</v>
      </c>
      <c r="M797" s="41">
        <f t="shared" ref="M797:M798" si="223">K797-L797</f>
        <v>0</v>
      </c>
      <c r="N797" s="45" t="s">
        <v>5836</v>
      </c>
      <c r="O797" s="41">
        <v>7000</v>
      </c>
      <c r="P797" s="46" t="s">
        <v>782</v>
      </c>
      <c r="Q797" s="41">
        <v>7</v>
      </c>
      <c r="R797" s="46" t="s">
        <v>663</v>
      </c>
    </row>
    <row r="798" spans="1:18" s="175" customFormat="1" ht="18" customHeight="1" x14ac:dyDescent="0.15">
      <c r="A798" s="177">
        <v>21</v>
      </c>
      <c r="B798" s="43" t="s">
        <v>5730</v>
      </c>
      <c r="C798" s="44">
        <v>5</v>
      </c>
      <c r="D798" s="43" t="s">
        <v>4532</v>
      </c>
      <c r="E798" s="44">
        <v>3</v>
      </c>
      <c r="F798" s="43" t="s">
        <v>4532</v>
      </c>
      <c r="G798" s="44">
        <v>1</v>
      </c>
      <c r="H798" s="43" t="s">
        <v>4532</v>
      </c>
      <c r="I798" s="45">
        <v>89</v>
      </c>
      <c r="J798" s="45" t="s">
        <v>4532</v>
      </c>
      <c r="K798" s="41">
        <v>3160</v>
      </c>
      <c r="L798" s="41">
        <v>160</v>
      </c>
      <c r="M798" s="41">
        <f t="shared" si="223"/>
        <v>3000</v>
      </c>
      <c r="N798" s="45" t="s">
        <v>5837</v>
      </c>
      <c r="O798" s="41">
        <v>70000</v>
      </c>
      <c r="P798" s="46" t="s">
        <v>2009</v>
      </c>
      <c r="Q798" s="41">
        <v>160</v>
      </c>
      <c r="R798" s="46" t="s">
        <v>1948</v>
      </c>
    </row>
    <row r="799" spans="1:18" s="175" customFormat="1" ht="18" customHeight="1" x14ac:dyDescent="0.15">
      <c r="A799" s="177">
        <v>21</v>
      </c>
      <c r="B799" s="43" t="s">
        <v>5730</v>
      </c>
      <c r="C799" s="44">
        <v>5</v>
      </c>
      <c r="D799" s="43" t="s">
        <v>4532</v>
      </c>
      <c r="E799" s="44">
        <v>3</v>
      </c>
      <c r="F799" s="43" t="s">
        <v>4532</v>
      </c>
      <c r="G799" s="44">
        <v>1</v>
      </c>
      <c r="H799" s="43" t="s">
        <v>4532</v>
      </c>
      <c r="I799" s="44">
        <v>89</v>
      </c>
      <c r="J799" s="44" t="s">
        <v>4532</v>
      </c>
      <c r="K799" s="41"/>
      <c r="L799" s="41"/>
      <c r="M799" s="41"/>
      <c r="N799" s="45" t="s">
        <v>5838</v>
      </c>
      <c r="O799" s="41">
        <v>60000</v>
      </c>
      <c r="P799" s="46"/>
      <c r="Q799" s="41"/>
      <c r="R799" s="46" t="s">
        <v>1948</v>
      </c>
    </row>
    <row r="800" spans="1:18" s="175" customFormat="1" ht="18" customHeight="1" x14ac:dyDescent="0.15">
      <c r="A800" s="177">
        <v>21</v>
      </c>
      <c r="B800" s="43" t="s">
        <v>5730</v>
      </c>
      <c r="C800" s="44">
        <v>5</v>
      </c>
      <c r="D800" s="43" t="s">
        <v>4532</v>
      </c>
      <c r="E800" s="44">
        <v>3</v>
      </c>
      <c r="F800" s="43" t="s">
        <v>4532</v>
      </c>
      <c r="G800" s="44">
        <v>1</v>
      </c>
      <c r="H800" s="43" t="s">
        <v>4532</v>
      </c>
      <c r="I800" s="44">
        <v>89</v>
      </c>
      <c r="J800" s="44" t="s">
        <v>4532</v>
      </c>
      <c r="K800" s="41"/>
      <c r="L800" s="41"/>
      <c r="M800" s="41"/>
      <c r="N800" s="45" t="s">
        <v>5839</v>
      </c>
      <c r="O800" s="41">
        <v>30000</v>
      </c>
      <c r="P800" s="46"/>
      <c r="Q800" s="41"/>
      <c r="R800" s="46" t="s">
        <v>1948</v>
      </c>
    </row>
    <row r="801" spans="1:18" s="175" customFormat="1" ht="18" customHeight="1" x14ac:dyDescent="0.15">
      <c r="A801" s="177">
        <v>21</v>
      </c>
      <c r="B801" s="43" t="s">
        <v>5730</v>
      </c>
      <c r="C801" s="44">
        <v>5</v>
      </c>
      <c r="D801" s="43" t="s">
        <v>4532</v>
      </c>
      <c r="E801" s="44">
        <v>3</v>
      </c>
      <c r="F801" s="43" t="s">
        <v>4532</v>
      </c>
      <c r="G801" s="44">
        <v>1</v>
      </c>
      <c r="H801" s="43" t="s">
        <v>4532</v>
      </c>
      <c r="I801" s="44">
        <v>89</v>
      </c>
      <c r="J801" s="44" t="s">
        <v>4532</v>
      </c>
      <c r="K801" s="41"/>
      <c r="L801" s="41"/>
      <c r="M801" s="41"/>
      <c r="N801" s="45" t="s">
        <v>5840</v>
      </c>
      <c r="O801" s="41">
        <v>3000000</v>
      </c>
      <c r="P801" s="46" t="s">
        <v>1995</v>
      </c>
      <c r="Q801" s="41">
        <v>3000</v>
      </c>
      <c r="R801" s="46" t="s">
        <v>1948</v>
      </c>
    </row>
    <row r="802" spans="1:18" s="175" customFormat="1" ht="18" customHeight="1" x14ac:dyDescent="0.15">
      <c r="A802" s="177">
        <v>21</v>
      </c>
      <c r="B802" s="43" t="s">
        <v>5730</v>
      </c>
      <c r="C802" s="44">
        <v>5</v>
      </c>
      <c r="D802" s="43" t="s">
        <v>4532</v>
      </c>
      <c r="E802" s="44">
        <v>3</v>
      </c>
      <c r="F802" s="43" t="s">
        <v>4532</v>
      </c>
      <c r="G802" s="44">
        <v>1</v>
      </c>
      <c r="H802" s="43" t="s">
        <v>4532</v>
      </c>
      <c r="I802" s="45">
        <v>95</v>
      </c>
      <c r="J802" s="45" t="s">
        <v>5841</v>
      </c>
      <c r="K802" s="41">
        <v>30</v>
      </c>
      <c r="L802" s="41">
        <v>0</v>
      </c>
      <c r="M802" s="41">
        <f t="shared" ref="M802:M805" si="224">K802-L802</f>
        <v>30</v>
      </c>
      <c r="N802" s="45" t="s">
        <v>5842</v>
      </c>
      <c r="O802" s="41">
        <v>30000</v>
      </c>
      <c r="P802" s="46" t="s">
        <v>1606</v>
      </c>
      <c r="Q802" s="41">
        <v>30</v>
      </c>
      <c r="R802" s="46" t="s">
        <v>1540</v>
      </c>
    </row>
    <row r="803" spans="1:18" s="175" customFormat="1" ht="18" customHeight="1" x14ac:dyDescent="0.15">
      <c r="A803" s="168">
        <v>22</v>
      </c>
      <c r="B803" s="169" t="s">
        <v>5843</v>
      </c>
      <c r="C803" s="170"/>
      <c r="D803" s="169"/>
      <c r="E803" s="170"/>
      <c r="F803" s="169"/>
      <c r="G803" s="170"/>
      <c r="H803" s="169"/>
      <c r="I803" s="170"/>
      <c r="J803" s="170"/>
      <c r="K803" s="171">
        <f>IF(C803="",SUMIFS($K804:$K$868,$A804:$A$868,A803,$E804:$E$868,""),IF(E803="",SUMIFS($K804:$K$868,$A804:$A$868,A803,$C804:$C$868,C803,$G804:$G$868,""),IF(G803="",SUMIFS($K804:$K$868,$A804:$A$868,A803,$C804:$C$868,C803,$E804:$E$868,E803),0)))</f>
        <v>346700</v>
      </c>
      <c r="L803" s="171">
        <f>IF(C803="",SUMIFS($L804:$L$868,$A804:$A$868,A803,$E804:$E$868,""),IF(E803="",SUMIFS($L804:$L$868,$A804:$A$868,A803,$C804:$C$868,C803,$G804:$G$868,""),IF(G803="",SUMIFS($L804:$L$868,$A804:$A$868,A803,$C804:$C$868,C803,$E804:$E$868,E803),0)))</f>
        <v>340300</v>
      </c>
      <c r="M803" s="171">
        <f t="shared" si="224"/>
        <v>6400</v>
      </c>
      <c r="N803" s="172"/>
      <c r="O803" s="173"/>
      <c r="P803" s="174"/>
      <c r="Q803" s="171">
        <f>IF(C803="",SUMIFS($Q$3:$Q$868,$A$3:$A$868,A803,$C$3:$C$868,"&gt;0",$E$3:$E$868,""),IF(E803="",SUMIFS($Q$3:$Q$868,$A$3:$A$868,A803,$C$3:$C$868,C803,$E$3:$E$868,"&gt;0",$G$3:$G$868,""),IF(G803="",SUMIFS($Q$3:$Q$868,$A$3:$A$868,A803,$C$3:$C$868,C803,$E$3:$E$868,E803,$G$3:$G$868,"&gt;0"))))</f>
        <v>254700</v>
      </c>
      <c r="R803" s="171"/>
    </row>
    <row r="804" spans="1:18" s="175" customFormat="1" ht="18" customHeight="1" x14ac:dyDescent="0.15">
      <c r="A804" s="24">
        <v>22</v>
      </c>
      <c r="B804" s="25" t="s">
        <v>5843</v>
      </c>
      <c r="C804" s="27">
        <v>1</v>
      </c>
      <c r="D804" s="26" t="s">
        <v>5843</v>
      </c>
      <c r="E804" s="27"/>
      <c r="F804" s="26"/>
      <c r="G804" s="27"/>
      <c r="H804" s="26"/>
      <c r="I804" s="27"/>
      <c r="J804" s="27"/>
      <c r="K804" s="23">
        <f>IF(C804="",SUMIFS($K805:$K$868,$A805:$A$868,A804,$E805:$E$868,""),IF(E804="",SUMIFS($K805:$K$868,$A805:$A$868,A804,$C805:$C$868,C804,$G805:$G$868,""),IF(G804="",SUMIFS($K805:$K$868,$A805:$A$868,A804,$C805:$C$868,C804,$E805:$E$868,E804),0)))</f>
        <v>346700</v>
      </c>
      <c r="L804" s="23">
        <f>IF(C804="",SUMIFS($L805:$L$868,$A805:$A$868,A804,$E805:$E$868,""),IF(E804="",SUMIFS($L805:$L$868,$A805:$A$868,A804,$C805:$C$868,C804,$G805:$G$868,""),IF(G804="",SUMIFS($L805:$L$868,$A805:$A$868,A804,$C805:$C$868,C804,$E805:$E$868,E804),0)))</f>
        <v>340300</v>
      </c>
      <c r="M804" s="23">
        <f t="shared" si="224"/>
        <v>6400</v>
      </c>
      <c r="N804" s="28"/>
      <c r="O804" s="29"/>
      <c r="P804" s="30"/>
      <c r="Q804" s="23">
        <f>IF(C804="",SUMIFS($Q$3:$Q$868,$A$3:$A$868,A804,$C$3:$C$868,"&gt;0",$E$3:$E$868,""),IF(E804="",SUMIFS($Q$3:$Q$868,$A$3:$A$868,A804,$C$3:$C$868,C804,$E$3:$E$868,"&gt;0",$G$3:$G$868,""),IF(G804="",SUMIFS($Q$3:$Q$868,$A$3:$A$868,A804,$C$3:$C$868,C804,$E$3:$E$868,E804,$G$3:$G$868,"&gt;0"))))</f>
        <v>254700</v>
      </c>
      <c r="R804" s="23"/>
    </row>
    <row r="805" spans="1:18" s="175" customFormat="1" ht="18" customHeight="1" x14ac:dyDescent="0.15">
      <c r="A805" s="24">
        <v>22</v>
      </c>
      <c r="B805" s="25" t="s">
        <v>5843</v>
      </c>
      <c r="C805" s="176">
        <v>1</v>
      </c>
      <c r="D805" s="25" t="s">
        <v>5843</v>
      </c>
      <c r="E805" s="35">
        <v>6</v>
      </c>
      <c r="F805" s="36" t="s">
        <v>5844</v>
      </c>
      <c r="G805" s="35"/>
      <c r="H805" s="36"/>
      <c r="I805" s="35"/>
      <c r="J805" s="35"/>
      <c r="K805" s="32">
        <f>IF(C805="",SUMIFS($K806:$K$868,$A806:$A$868,A805,$E806:$E$868,""),IF(E805="",SUMIFS($K806:$K$868,$A806:$A$868,A805,$C806:$C$868,C805,$G806:$G$868,""),IF(G805="",SUMIFS($K806:$K$868,$A806:$A$868,A805,$C806:$C$868,C805,$E806:$E$868,E805),0)))</f>
        <v>39900</v>
      </c>
      <c r="L805" s="32">
        <f>IF(C805="",SUMIFS($L806:$L$868,$A806:$A$868,A805,$E806:$E$868,""),IF(E805="",SUMIFS($L806:$L$868,$A806:$A$868,A805,$C806:$C$868,C805,$G806:$G$868,""),IF(G805="",SUMIFS($L806:$L$868,$A806:$A$868,A805,$C806:$C$868,C805,$E806:$E$868,E805),0)))</f>
        <v>4500</v>
      </c>
      <c r="M805" s="32">
        <f t="shared" si="224"/>
        <v>35400</v>
      </c>
      <c r="N805" s="37"/>
      <c r="O805" s="38"/>
      <c r="P805" s="39"/>
      <c r="Q805" s="32">
        <f>IF(C805="",SUMIFS($Q$3:$Q$868,$A$3:$A$868,A805,$C$3:$C$868,"&gt;0",$E$3:$E$868,""),IF(E805="",SUMIFS($Q$3:$Q$868,$A$3:$A$868,A805,$C$3:$C$868,C805,$E$3:$E$868,"&gt;0",$G$3:$G$868,""),IF(G805="",SUMIFS($Q$3:$Q$868,$A$3:$A$868,A805,$C$3:$C$868,C805,$E$3:$E$868,E805,$G$3:$G$868,"&gt;0"))))</f>
        <v>39900</v>
      </c>
      <c r="R805" s="32" t="s">
        <v>90</v>
      </c>
    </row>
    <row r="806" spans="1:18" s="175" customFormat="1" ht="18" customHeight="1" x14ac:dyDescent="0.15">
      <c r="A806" s="177">
        <v>22</v>
      </c>
      <c r="B806" s="43" t="s">
        <v>5843</v>
      </c>
      <c r="C806" s="44">
        <v>1</v>
      </c>
      <c r="D806" s="43" t="s">
        <v>5843</v>
      </c>
      <c r="E806" s="44">
        <v>6</v>
      </c>
      <c r="F806" s="43" t="s">
        <v>5844</v>
      </c>
      <c r="G806" s="45">
        <v>1</v>
      </c>
      <c r="H806" s="49" t="s">
        <v>5845</v>
      </c>
      <c r="I806" s="45"/>
      <c r="J806" s="45"/>
      <c r="K806" s="41"/>
      <c r="L806" s="41"/>
      <c r="M806" s="41"/>
      <c r="N806" s="45"/>
      <c r="O806" s="41"/>
      <c r="P806" s="46"/>
      <c r="Q806" s="41"/>
      <c r="R806" s="178" t="s">
        <v>90</v>
      </c>
    </row>
    <row r="807" spans="1:18" s="175" customFormat="1" ht="18" customHeight="1" x14ac:dyDescent="0.15">
      <c r="A807" s="177">
        <v>22</v>
      </c>
      <c r="B807" s="43" t="s">
        <v>5843</v>
      </c>
      <c r="C807" s="44">
        <v>1</v>
      </c>
      <c r="D807" s="43" t="s">
        <v>5843</v>
      </c>
      <c r="E807" s="44">
        <v>6</v>
      </c>
      <c r="F807" s="43" t="s">
        <v>5844</v>
      </c>
      <c r="G807" s="44">
        <v>1</v>
      </c>
      <c r="H807" s="43" t="s">
        <v>5845</v>
      </c>
      <c r="I807" s="45">
        <v>1</v>
      </c>
      <c r="J807" s="45" t="s">
        <v>5845</v>
      </c>
      <c r="K807" s="41">
        <v>13100</v>
      </c>
      <c r="L807" s="41">
        <v>4500</v>
      </c>
      <c r="M807" s="41">
        <f t="shared" ref="M807" si="225">K807-L807</f>
        <v>8600</v>
      </c>
      <c r="N807" s="45" t="s">
        <v>5846</v>
      </c>
      <c r="O807" s="41"/>
      <c r="P807" s="46"/>
      <c r="Q807" s="41"/>
      <c r="R807" s="46" t="s">
        <v>90</v>
      </c>
    </row>
    <row r="808" spans="1:18" s="175" customFormat="1" ht="18" customHeight="1" x14ac:dyDescent="0.15">
      <c r="A808" s="177">
        <v>22</v>
      </c>
      <c r="B808" s="43" t="s">
        <v>5843</v>
      </c>
      <c r="C808" s="44">
        <v>1</v>
      </c>
      <c r="D808" s="43" t="s">
        <v>5843</v>
      </c>
      <c r="E808" s="44">
        <v>6</v>
      </c>
      <c r="F808" s="43" t="s">
        <v>5844</v>
      </c>
      <c r="G808" s="44">
        <v>1</v>
      </c>
      <c r="H808" s="43" t="s">
        <v>5845</v>
      </c>
      <c r="I808" s="44">
        <v>1</v>
      </c>
      <c r="J808" s="44" t="s">
        <v>5845</v>
      </c>
      <c r="K808" s="41"/>
      <c r="L808" s="41"/>
      <c r="M808" s="41"/>
      <c r="N808" s="45" t="s">
        <v>5847</v>
      </c>
      <c r="O808" s="41"/>
      <c r="P808" s="46"/>
      <c r="Q808" s="41"/>
      <c r="R808" s="46" t="s">
        <v>90</v>
      </c>
    </row>
    <row r="809" spans="1:18" s="175" customFormat="1" ht="18" customHeight="1" x14ac:dyDescent="0.15">
      <c r="A809" s="177">
        <v>22</v>
      </c>
      <c r="B809" s="43" t="s">
        <v>5843</v>
      </c>
      <c r="C809" s="44">
        <v>1</v>
      </c>
      <c r="D809" s="43" t="s">
        <v>5843</v>
      </c>
      <c r="E809" s="44">
        <v>6</v>
      </c>
      <c r="F809" s="43" t="s">
        <v>5844</v>
      </c>
      <c r="G809" s="44">
        <v>1</v>
      </c>
      <c r="H809" s="43" t="s">
        <v>5845</v>
      </c>
      <c r="I809" s="44">
        <v>1</v>
      </c>
      <c r="J809" s="44" t="s">
        <v>5845</v>
      </c>
      <c r="K809" s="41"/>
      <c r="L809" s="41"/>
      <c r="M809" s="41"/>
      <c r="N809" s="45" t="s">
        <v>5848</v>
      </c>
      <c r="O809" s="41"/>
      <c r="P809" s="46"/>
      <c r="Q809" s="41"/>
      <c r="R809" s="46" t="s">
        <v>90</v>
      </c>
    </row>
    <row r="810" spans="1:18" s="175" customFormat="1" ht="18" customHeight="1" x14ac:dyDescent="0.15">
      <c r="A810" s="177">
        <v>22</v>
      </c>
      <c r="B810" s="43" t="s">
        <v>5843</v>
      </c>
      <c r="C810" s="44">
        <v>1</v>
      </c>
      <c r="D810" s="43" t="s">
        <v>5843</v>
      </c>
      <c r="E810" s="44">
        <v>6</v>
      </c>
      <c r="F810" s="43" t="s">
        <v>5844</v>
      </c>
      <c r="G810" s="44">
        <v>1</v>
      </c>
      <c r="H810" s="43" t="s">
        <v>5845</v>
      </c>
      <c r="I810" s="44">
        <v>1</v>
      </c>
      <c r="J810" s="44" t="s">
        <v>5845</v>
      </c>
      <c r="K810" s="41"/>
      <c r="L810" s="41"/>
      <c r="M810" s="41"/>
      <c r="N810" s="45" t="s">
        <v>5849</v>
      </c>
      <c r="O810" s="41">
        <v>13100000</v>
      </c>
      <c r="P810" s="46" t="s">
        <v>1129</v>
      </c>
      <c r="Q810" s="41">
        <v>13100</v>
      </c>
      <c r="R810" s="46" t="s">
        <v>90</v>
      </c>
    </row>
    <row r="811" spans="1:18" s="175" customFormat="1" ht="18" customHeight="1" x14ac:dyDescent="0.15">
      <c r="A811" s="177">
        <v>22</v>
      </c>
      <c r="B811" s="43" t="s">
        <v>5843</v>
      </c>
      <c r="C811" s="44">
        <v>1</v>
      </c>
      <c r="D811" s="43" t="s">
        <v>5843</v>
      </c>
      <c r="E811" s="44">
        <v>6</v>
      </c>
      <c r="F811" s="43" t="s">
        <v>5844</v>
      </c>
      <c r="G811" s="45">
        <v>8</v>
      </c>
      <c r="H811" s="49" t="s">
        <v>5850</v>
      </c>
      <c r="I811" s="45"/>
      <c r="J811" s="45"/>
      <c r="K811" s="41"/>
      <c r="L811" s="41"/>
      <c r="M811" s="41"/>
      <c r="N811" s="45"/>
      <c r="O811" s="41"/>
      <c r="P811" s="46"/>
      <c r="Q811" s="41"/>
      <c r="R811" s="178" t="s">
        <v>90</v>
      </c>
    </row>
    <row r="812" spans="1:18" s="175" customFormat="1" ht="18" customHeight="1" x14ac:dyDescent="0.15">
      <c r="A812" s="177">
        <v>22</v>
      </c>
      <c r="B812" s="43" t="s">
        <v>5843</v>
      </c>
      <c r="C812" s="44">
        <v>1</v>
      </c>
      <c r="D812" s="43" t="s">
        <v>5843</v>
      </c>
      <c r="E812" s="44">
        <v>6</v>
      </c>
      <c r="F812" s="43" t="s">
        <v>5844</v>
      </c>
      <c r="G812" s="44">
        <v>8</v>
      </c>
      <c r="H812" s="43" t="s">
        <v>5850</v>
      </c>
      <c r="I812" s="45">
        <v>1</v>
      </c>
      <c r="J812" s="45" t="s">
        <v>5850</v>
      </c>
      <c r="K812" s="41">
        <v>11600</v>
      </c>
      <c r="L812" s="41">
        <v>0</v>
      </c>
      <c r="M812" s="41">
        <f t="shared" ref="M812" si="226">K812-L812</f>
        <v>11600</v>
      </c>
      <c r="N812" s="45" t="s">
        <v>5851</v>
      </c>
      <c r="O812" s="41">
        <v>11600000</v>
      </c>
      <c r="P812" s="46" t="s">
        <v>1211</v>
      </c>
      <c r="Q812" s="41">
        <v>11600</v>
      </c>
      <c r="R812" s="46" t="s">
        <v>90</v>
      </c>
    </row>
    <row r="813" spans="1:18" s="175" customFormat="1" ht="18" customHeight="1" x14ac:dyDescent="0.15">
      <c r="A813" s="177">
        <v>22</v>
      </c>
      <c r="B813" s="43" t="s">
        <v>5843</v>
      </c>
      <c r="C813" s="44">
        <v>1</v>
      </c>
      <c r="D813" s="43" t="s">
        <v>5843</v>
      </c>
      <c r="E813" s="44">
        <v>6</v>
      </c>
      <c r="F813" s="43" t="s">
        <v>5844</v>
      </c>
      <c r="G813" s="45">
        <v>9</v>
      </c>
      <c r="H813" s="49" t="s">
        <v>5852</v>
      </c>
      <c r="I813" s="45"/>
      <c r="J813" s="45"/>
      <c r="K813" s="41"/>
      <c r="L813" s="41"/>
      <c r="M813" s="41"/>
      <c r="N813" s="45"/>
      <c r="O813" s="41"/>
      <c r="P813" s="46"/>
      <c r="Q813" s="41"/>
      <c r="R813" s="178" t="s">
        <v>90</v>
      </c>
    </row>
    <row r="814" spans="1:18" s="175" customFormat="1" ht="18" customHeight="1" x14ac:dyDescent="0.15">
      <c r="A814" s="177">
        <v>22</v>
      </c>
      <c r="B814" s="43" t="s">
        <v>5843</v>
      </c>
      <c r="C814" s="44">
        <v>1</v>
      </c>
      <c r="D814" s="43" t="s">
        <v>5843</v>
      </c>
      <c r="E814" s="44">
        <v>6</v>
      </c>
      <c r="F814" s="43" t="s">
        <v>5844</v>
      </c>
      <c r="G814" s="44">
        <v>9</v>
      </c>
      <c r="H814" s="43" t="s">
        <v>5852</v>
      </c>
      <c r="I814" s="45">
        <v>1</v>
      </c>
      <c r="J814" s="45" t="s">
        <v>7504</v>
      </c>
      <c r="K814" s="41">
        <v>15200</v>
      </c>
      <c r="L814" s="41">
        <v>0</v>
      </c>
      <c r="M814" s="41">
        <f t="shared" ref="M814" si="227">K814-L814</f>
        <v>15200</v>
      </c>
      <c r="N814" s="45" t="s">
        <v>5854</v>
      </c>
      <c r="O814" s="41"/>
      <c r="P814" s="46"/>
      <c r="Q814" s="41"/>
      <c r="R814" s="46" t="s">
        <v>90</v>
      </c>
    </row>
    <row r="815" spans="1:18" s="175" customFormat="1" ht="18" customHeight="1" x14ac:dyDescent="0.15">
      <c r="A815" s="177">
        <v>22</v>
      </c>
      <c r="B815" s="43" t="s">
        <v>5843</v>
      </c>
      <c r="C815" s="44">
        <v>1</v>
      </c>
      <c r="D815" s="43" t="s">
        <v>5843</v>
      </c>
      <c r="E815" s="44">
        <v>6</v>
      </c>
      <c r="F815" s="43" t="s">
        <v>5844</v>
      </c>
      <c r="G815" s="44">
        <v>9</v>
      </c>
      <c r="H815" s="43" t="s">
        <v>5852</v>
      </c>
      <c r="I815" s="44">
        <v>1</v>
      </c>
      <c r="J815" s="44" t="s">
        <v>5853</v>
      </c>
      <c r="K815" s="41"/>
      <c r="L815" s="41"/>
      <c r="M815" s="41"/>
      <c r="N815" s="45" t="s">
        <v>5855</v>
      </c>
      <c r="O815" s="41">
        <v>10600000</v>
      </c>
      <c r="P815" s="46" t="s">
        <v>5237</v>
      </c>
      <c r="Q815" s="41">
        <v>15200</v>
      </c>
      <c r="R815" s="46" t="s">
        <v>90</v>
      </c>
    </row>
    <row r="816" spans="1:18" s="175" customFormat="1" ht="18" customHeight="1" x14ac:dyDescent="0.15">
      <c r="A816" s="177">
        <v>22</v>
      </c>
      <c r="B816" s="43" t="s">
        <v>5843</v>
      </c>
      <c r="C816" s="44">
        <v>1</v>
      </c>
      <c r="D816" s="43" t="s">
        <v>5843</v>
      </c>
      <c r="E816" s="44">
        <v>6</v>
      </c>
      <c r="F816" s="43" t="s">
        <v>5844</v>
      </c>
      <c r="G816" s="44">
        <v>9</v>
      </c>
      <c r="H816" s="43" t="s">
        <v>5852</v>
      </c>
      <c r="I816" s="44">
        <v>1</v>
      </c>
      <c r="J816" s="44" t="s">
        <v>5853</v>
      </c>
      <c r="K816" s="41"/>
      <c r="L816" s="41"/>
      <c r="M816" s="41"/>
      <c r="N816" s="45" t="s">
        <v>5856</v>
      </c>
      <c r="O816" s="41"/>
      <c r="P816" s="46" t="s">
        <v>5219</v>
      </c>
      <c r="Q816" s="41"/>
      <c r="R816" s="46" t="s">
        <v>90</v>
      </c>
    </row>
    <row r="817" spans="1:18" s="175" customFormat="1" ht="18" customHeight="1" x14ac:dyDescent="0.15">
      <c r="A817" s="177">
        <v>22</v>
      </c>
      <c r="B817" s="43" t="s">
        <v>5843</v>
      </c>
      <c r="C817" s="44">
        <v>1</v>
      </c>
      <c r="D817" s="43" t="s">
        <v>5843</v>
      </c>
      <c r="E817" s="44">
        <v>6</v>
      </c>
      <c r="F817" s="43" t="s">
        <v>5844</v>
      </c>
      <c r="G817" s="44">
        <v>9</v>
      </c>
      <c r="H817" s="43" t="s">
        <v>5852</v>
      </c>
      <c r="I817" s="44">
        <v>1</v>
      </c>
      <c r="J817" s="44" t="s">
        <v>5853</v>
      </c>
      <c r="K817" s="41"/>
      <c r="L817" s="41"/>
      <c r="M817" s="41"/>
      <c r="N817" s="45" t="s">
        <v>5857</v>
      </c>
      <c r="O817" s="41"/>
      <c r="P817" s="46"/>
      <c r="Q817" s="41"/>
      <c r="R817" s="46" t="s">
        <v>90</v>
      </c>
    </row>
    <row r="818" spans="1:18" s="175" customFormat="1" ht="18" customHeight="1" x14ac:dyDescent="0.15">
      <c r="A818" s="177">
        <v>22</v>
      </c>
      <c r="B818" s="43" t="s">
        <v>5843</v>
      </c>
      <c r="C818" s="44">
        <v>1</v>
      </c>
      <c r="D818" s="43" t="s">
        <v>5843</v>
      </c>
      <c r="E818" s="44">
        <v>6</v>
      </c>
      <c r="F818" s="43" t="s">
        <v>5844</v>
      </c>
      <c r="G818" s="44">
        <v>9</v>
      </c>
      <c r="H818" s="43" t="s">
        <v>5852</v>
      </c>
      <c r="I818" s="44">
        <v>1</v>
      </c>
      <c r="J818" s="44" t="s">
        <v>5853</v>
      </c>
      <c r="K818" s="41"/>
      <c r="L818" s="41"/>
      <c r="M818" s="41"/>
      <c r="N818" s="45" t="s">
        <v>5858</v>
      </c>
      <c r="O818" s="41">
        <v>4600000</v>
      </c>
      <c r="P818" s="46"/>
      <c r="Q818" s="41"/>
      <c r="R818" s="46" t="s">
        <v>90</v>
      </c>
    </row>
    <row r="819" spans="1:18" s="175" customFormat="1" ht="18" customHeight="1" x14ac:dyDescent="0.15">
      <c r="A819" s="24">
        <v>22</v>
      </c>
      <c r="B819" s="25" t="s">
        <v>5843</v>
      </c>
      <c r="C819" s="176">
        <v>1</v>
      </c>
      <c r="D819" s="25" t="s">
        <v>5843</v>
      </c>
      <c r="E819" s="35">
        <v>7</v>
      </c>
      <c r="F819" s="36" t="s">
        <v>5859</v>
      </c>
      <c r="G819" s="35"/>
      <c r="H819" s="36"/>
      <c r="I819" s="35"/>
      <c r="J819" s="35"/>
      <c r="K819" s="32">
        <f>IF(C819="",SUMIFS($K820:$K$868,$A820:$A$868,A819,$E820:$E$868,""),IF(E819="",SUMIFS($K820:$K$868,$A820:$A$868,A819,$C820:$C$868,C819,$G820:$G$868,""),IF(G819="",SUMIFS($K820:$K$868,$A820:$A$868,A819,$C820:$C$868,C819,$E820:$E$868,E819),0)))</f>
        <v>89600</v>
      </c>
      <c r="L819" s="32">
        <f>IF(C819="",SUMIFS($L820:$L$868,$A820:$A$868,A819,$E820:$E$868,""),IF(E819="",SUMIFS($L820:$L$868,$A820:$A$868,A819,$C820:$C$868,C819,$G820:$G$868,""),IF(G819="",SUMIFS($L820:$L$868,$A820:$A$868,A819,$C820:$C$868,C819,$E820:$E$868,E819),0)))</f>
        <v>33100</v>
      </c>
      <c r="M819" s="32">
        <f t="shared" ref="M819" si="228">K819-L819</f>
        <v>56500</v>
      </c>
      <c r="N819" s="37"/>
      <c r="O819" s="38"/>
      <c r="P819" s="39"/>
      <c r="Q819" s="32">
        <f>IF(C819="",SUMIFS($Q$3:$Q$868,$A$3:$A$868,A819,$C$3:$C$868,"&gt;0",$E$3:$E$868,""),IF(E819="",SUMIFS($Q$3:$Q$868,$A$3:$A$868,A819,$C$3:$C$868,C819,$E$3:$E$868,"&gt;0",$G$3:$G$868,""),IF(G819="",SUMIFS($Q$3:$Q$868,$A$3:$A$868,A819,$C$3:$C$868,C819,$E$3:$E$868,E819,$G$3:$G$868,"&gt;0"))))</f>
        <v>89600</v>
      </c>
      <c r="R819" s="32" t="s">
        <v>90</v>
      </c>
    </row>
    <row r="820" spans="1:18" s="175" customFormat="1" ht="18" customHeight="1" x14ac:dyDescent="0.15">
      <c r="A820" s="177">
        <v>22</v>
      </c>
      <c r="B820" s="43" t="s">
        <v>5843</v>
      </c>
      <c r="C820" s="44">
        <v>1</v>
      </c>
      <c r="D820" s="43" t="s">
        <v>5843</v>
      </c>
      <c r="E820" s="44">
        <v>7</v>
      </c>
      <c r="F820" s="43" t="s">
        <v>5859</v>
      </c>
      <c r="G820" s="45">
        <v>1</v>
      </c>
      <c r="H820" s="49" t="s">
        <v>5860</v>
      </c>
      <c r="I820" s="45"/>
      <c r="J820" s="45"/>
      <c r="K820" s="41"/>
      <c r="L820" s="41"/>
      <c r="M820" s="41"/>
      <c r="N820" s="45"/>
      <c r="O820" s="41"/>
      <c r="P820" s="46"/>
      <c r="Q820" s="41"/>
      <c r="R820" s="178" t="s">
        <v>90</v>
      </c>
    </row>
    <row r="821" spans="1:18" s="175" customFormat="1" ht="18" customHeight="1" x14ac:dyDescent="0.15">
      <c r="A821" s="177">
        <v>22</v>
      </c>
      <c r="B821" s="43" t="s">
        <v>5843</v>
      </c>
      <c r="C821" s="44">
        <v>1</v>
      </c>
      <c r="D821" s="43" t="s">
        <v>5843</v>
      </c>
      <c r="E821" s="44">
        <v>7</v>
      </c>
      <c r="F821" s="43" t="s">
        <v>5859</v>
      </c>
      <c r="G821" s="44">
        <v>1</v>
      </c>
      <c r="H821" s="43" t="s">
        <v>5860</v>
      </c>
      <c r="I821" s="45">
        <v>1</v>
      </c>
      <c r="J821" s="45" t="s">
        <v>5861</v>
      </c>
      <c r="K821" s="41">
        <v>89600</v>
      </c>
      <c r="L821" s="41">
        <v>33100</v>
      </c>
      <c r="M821" s="41">
        <f t="shared" ref="M821" si="229">K821-L821</f>
        <v>56500</v>
      </c>
      <c r="N821" s="45" t="s">
        <v>5862</v>
      </c>
      <c r="O821" s="41"/>
      <c r="P821" s="46" t="s">
        <v>1302</v>
      </c>
      <c r="Q821" s="41">
        <v>89600</v>
      </c>
      <c r="R821" s="46" t="s">
        <v>90</v>
      </c>
    </row>
    <row r="822" spans="1:18" s="175" customFormat="1" ht="18" customHeight="1" x14ac:dyDescent="0.15">
      <c r="A822" s="177">
        <v>22</v>
      </c>
      <c r="B822" s="43" t="s">
        <v>5843</v>
      </c>
      <c r="C822" s="44">
        <v>1</v>
      </c>
      <c r="D822" s="43" t="s">
        <v>5843</v>
      </c>
      <c r="E822" s="44">
        <v>7</v>
      </c>
      <c r="F822" s="43" t="s">
        <v>5859</v>
      </c>
      <c r="G822" s="44">
        <v>1</v>
      </c>
      <c r="H822" s="43" t="s">
        <v>5860</v>
      </c>
      <c r="I822" s="44">
        <v>1</v>
      </c>
      <c r="J822" s="44" t="s">
        <v>5861</v>
      </c>
      <c r="K822" s="41"/>
      <c r="L822" s="41"/>
      <c r="M822" s="41"/>
      <c r="N822" s="45" t="s">
        <v>7513</v>
      </c>
      <c r="O822" s="41"/>
      <c r="P822" s="46"/>
      <c r="Q822" s="41"/>
      <c r="R822" s="46" t="s">
        <v>90</v>
      </c>
    </row>
    <row r="823" spans="1:18" s="175" customFormat="1" ht="18" customHeight="1" x14ac:dyDescent="0.15">
      <c r="A823" s="177">
        <v>22</v>
      </c>
      <c r="B823" s="43" t="s">
        <v>5843</v>
      </c>
      <c r="C823" s="44">
        <v>1</v>
      </c>
      <c r="D823" s="43" t="s">
        <v>5843</v>
      </c>
      <c r="E823" s="44">
        <v>7</v>
      </c>
      <c r="F823" s="43" t="s">
        <v>5859</v>
      </c>
      <c r="G823" s="44">
        <v>1</v>
      </c>
      <c r="H823" s="43" t="s">
        <v>5860</v>
      </c>
      <c r="I823" s="44">
        <v>1</v>
      </c>
      <c r="J823" s="44" t="s">
        <v>5861</v>
      </c>
      <c r="K823" s="41"/>
      <c r="L823" s="41"/>
      <c r="M823" s="41"/>
      <c r="N823" s="45" t="s">
        <v>5863</v>
      </c>
      <c r="O823" s="41"/>
      <c r="P823" s="46"/>
      <c r="Q823" s="41"/>
      <c r="R823" s="46" t="s">
        <v>90</v>
      </c>
    </row>
    <row r="824" spans="1:18" s="175" customFormat="1" ht="18" customHeight="1" x14ac:dyDescent="0.15">
      <c r="A824" s="177">
        <v>22</v>
      </c>
      <c r="B824" s="43" t="s">
        <v>5843</v>
      </c>
      <c r="C824" s="44">
        <v>1</v>
      </c>
      <c r="D824" s="43" t="s">
        <v>5843</v>
      </c>
      <c r="E824" s="44">
        <v>7</v>
      </c>
      <c r="F824" s="43" t="s">
        <v>5859</v>
      </c>
      <c r="G824" s="44">
        <v>1</v>
      </c>
      <c r="H824" s="43" t="s">
        <v>5860</v>
      </c>
      <c r="I824" s="44">
        <v>1</v>
      </c>
      <c r="J824" s="44" t="s">
        <v>5861</v>
      </c>
      <c r="K824" s="41"/>
      <c r="L824" s="41"/>
      <c r="M824" s="41"/>
      <c r="N824" s="45" t="s">
        <v>5864</v>
      </c>
      <c r="O824" s="41"/>
      <c r="P824" s="46"/>
      <c r="Q824" s="41"/>
      <c r="R824" s="46" t="s">
        <v>90</v>
      </c>
    </row>
    <row r="825" spans="1:18" s="175" customFormat="1" ht="18" customHeight="1" x14ac:dyDescent="0.15">
      <c r="A825" s="177">
        <v>22</v>
      </c>
      <c r="B825" s="43" t="s">
        <v>5843</v>
      </c>
      <c r="C825" s="44">
        <v>1</v>
      </c>
      <c r="D825" s="43" t="s">
        <v>5843</v>
      </c>
      <c r="E825" s="44">
        <v>7</v>
      </c>
      <c r="F825" s="43" t="s">
        <v>5859</v>
      </c>
      <c r="G825" s="44">
        <v>1</v>
      </c>
      <c r="H825" s="43" t="s">
        <v>5860</v>
      </c>
      <c r="I825" s="44">
        <v>1</v>
      </c>
      <c r="J825" s="44" t="s">
        <v>5861</v>
      </c>
      <c r="K825" s="41"/>
      <c r="L825" s="41"/>
      <c r="M825" s="41"/>
      <c r="N825" s="45" t="s">
        <v>5865</v>
      </c>
      <c r="O825" s="41"/>
      <c r="P825" s="46"/>
      <c r="Q825" s="41"/>
      <c r="R825" s="46" t="s">
        <v>90</v>
      </c>
    </row>
    <row r="826" spans="1:18" s="175" customFormat="1" ht="18" customHeight="1" x14ac:dyDescent="0.15">
      <c r="A826" s="177">
        <v>22</v>
      </c>
      <c r="B826" s="43" t="s">
        <v>5843</v>
      </c>
      <c r="C826" s="44">
        <v>1</v>
      </c>
      <c r="D826" s="43" t="s">
        <v>5843</v>
      </c>
      <c r="E826" s="44">
        <v>7</v>
      </c>
      <c r="F826" s="43" t="s">
        <v>5859</v>
      </c>
      <c r="G826" s="44">
        <v>1</v>
      </c>
      <c r="H826" s="43" t="s">
        <v>5860</v>
      </c>
      <c r="I826" s="44">
        <v>1</v>
      </c>
      <c r="J826" s="44" t="s">
        <v>5861</v>
      </c>
      <c r="K826" s="41"/>
      <c r="L826" s="41"/>
      <c r="M826" s="41"/>
      <c r="N826" s="45" t="s">
        <v>5866</v>
      </c>
      <c r="O826" s="41"/>
      <c r="P826" s="46"/>
      <c r="Q826" s="41"/>
      <c r="R826" s="46" t="s">
        <v>90</v>
      </c>
    </row>
    <row r="827" spans="1:18" s="175" customFormat="1" ht="18" customHeight="1" x14ac:dyDescent="0.15">
      <c r="A827" s="177">
        <v>22</v>
      </c>
      <c r="B827" s="43" t="s">
        <v>5843</v>
      </c>
      <c r="C827" s="44">
        <v>1</v>
      </c>
      <c r="D827" s="43" t="s">
        <v>5843</v>
      </c>
      <c r="E827" s="44">
        <v>7</v>
      </c>
      <c r="F827" s="43" t="s">
        <v>5859</v>
      </c>
      <c r="G827" s="44">
        <v>1</v>
      </c>
      <c r="H827" s="43" t="s">
        <v>5860</v>
      </c>
      <c r="I827" s="44">
        <v>1</v>
      </c>
      <c r="J827" s="44" t="s">
        <v>5861</v>
      </c>
      <c r="K827" s="41"/>
      <c r="L827" s="41"/>
      <c r="M827" s="41"/>
      <c r="N827" s="45" t="s">
        <v>5867</v>
      </c>
      <c r="O827" s="41"/>
      <c r="P827" s="46"/>
      <c r="Q827" s="41"/>
      <c r="R827" s="46" t="s">
        <v>90</v>
      </c>
    </row>
    <row r="828" spans="1:18" s="175" customFormat="1" ht="18" customHeight="1" x14ac:dyDescent="0.15">
      <c r="A828" s="177">
        <v>22</v>
      </c>
      <c r="B828" s="43" t="s">
        <v>5843</v>
      </c>
      <c r="C828" s="44">
        <v>1</v>
      </c>
      <c r="D828" s="43" t="s">
        <v>5843</v>
      </c>
      <c r="E828" s="44">
        <v>7</v>
      </c>
      <c r="F828" s="43" t="s">
        <v>5859</v>
      </c>
      <c r="G828" s="44">
        <v>1</v>
      </c>
      <c r="H828" s="43" t="s">
        <v>5860</v>
      </c>
      <c r="I828" s="44">
        <v>1</v>
      </c>
      <c r="J828" s="44" t="s">
        <v>5861</v>
      </c>
      <c r="K828" s="41"/>
      <c r="L828" s="41"/>
      <c r="M828" s="41"/>
      <c r="N828" s="45" t="s">
        <v>5868</v>
      </c>
      <c r="O828" s="41"/>
      <c r="P828" s="46"/>
      <c r="Q828" s="41"/>
      <c r="R828" s="46" t="s">
        <v>90</v>
      </c>
    </row>
    <row r="829" spans="1:18" s="175" customFormat="1" ht="18" customHeight="1" x14ac:dyDescent="0.15">
      <c r="A829" s="177">
        <v>22</v>
      </c>
      <c r="B829" s="43" t="s">
        <v>5843</v>
      </c>
      <c r="C829" s="44">
        <v>1</v>
      </c>
      <c r="D829" s="43" t="s">
        <v>5843</v>
      </c>
      <c r="E829" s="44">
        <v>7</v>
      </c>
      <c r="F829" s="43" t="s">
        <v>5859</v>
      </c>
      <c r="G829" s="44">
        <v>1</v>
      </c>
      <c r="H829" s="43" t="s">
        <v>5860</v>
      </c>
      <c r="I829" s="44">
        <v>1</v>
      </c>
      <c r="J829" s="44" t="s">
        <v>5861</v>
      </c>
      <c r="K829" s="41"/>
      <c r="L829" s="41"/>
      <c r="M829" s="41"/>
      <c r="N829" s="45" t="s">
        <v>5869</v>
      </c>
      <c r="O829" s="41"/>
      <c r="P829" s="46"/>
      <c r="Q829" s="41"/>
      <c r="R829" s="46" t="s">
        <v>90</v>
      </c>
    </row>
    <row r="830" spans="1:18" s="175" customFormat="1" ht="18" customHeight="1" x14ac:dyDescent="0.15">
      <c r="A830" s="177">
        <v>22</v>
      </c>
      <c r="B830" s="43" t="s">
        <v>5843</v>
      </c>
      <c r="C830" s="44">
        <v>1</v>
      </c>
      <c r="D830" s="43" t="s">
        <v>5843</v>
      </c>
      <c r="E830" s="44">
        <v>7</v>
      </c>
      <c r="F830" s="43" t="s">
        <v>5859</v>
      </c>
      <c r="G830" s="44">
        <v>1</v>
      </c>
      <c r="H830" s="43" t="s">
        <v>5860</v>
      </c>
      <c r="I830" s="44">
        <v>1</v>
      </c>
      <c r="J830" s="44" t="s">
        <v>5861</v>
      </c>
      <c r="K830" s="41"/>
      <c r="L830" s="41"/>
      <c r="M830" s="41"/>
      <c r="N830" s="45" t="s">
        <v>7514</v>
      </c>
      <c r="O830" s="41">
        <v>89600000</v>
      </c>
      <c r="P830" s="46"/>
      <c r="Q830" s="41"/>
      <c r="R830" s="46" t="s">
        <v>90</v>
      </c>
    </row>
    <row r="831" spans="1:18" s="175" customFormat="1" ht="18" customHeight="1" x14ac:dyDescent="0.15">
      <c r="A831" s="24">
        <v>22</v>
      </c>
      <c r="B831" s="25" t="s">
        <v>5843</v>
      </c>
      <c r="C831" s="176">
        <v>1</v>
      </c>
      <c r="D831" s="25" t="s">
        <v>5843</v>
      </c>
      <c r="E831" s="35">
        <v>8</v>
      </c>
      <c r="F831" s="36" t="s">
        <v>5870</v>
      </c>
      <c r="G831" s="35"/>
      <c r="H831" s="36"/>
      <c r="I831" s="35"/>
      <c r="J831" s="35"/>
      <c r="K831" s="32">
        <f>IF(C831="",SUMIFS($K832:$K$868,$A832:$A$868,A831,$E832:$E$868,""),IF(E831="",SUMIFS($K832:$K$868,$A832:$A$868,A831,$C832:$C$868,C831,$G832:$G$868,""),IF(G831="",SUMIFS($K832:$K$868,$A832:$A$868,A831,$C832:$C$868,C831,$E832:$E$868,E831),0)))</f>
        <v>95600</v>
      </c>
      <c r="L831" s="32">
        <f>IF(C831="",SUMIFS($L832:$L$868,$A832:$A$868,A831,$E832:$E$868,""),IF(E831="",SUMIFS($L832:$L$868,$A832:$A$868,A831,$C832:$C$868,C831,$G832:$G$868,""),IF(G831="",SUMIFS($L832:$L$868,$A832:$A$868,A831,$C832:$C$868,C831,$E832:$E$868,E831),0)))</f>
        <v>98000</v>
      </c>
      <c r="M831" s="32">
        <f t="shared" ref="M831" si="230">K831-L831</f>
        <v>-2400</v>
      </c>
      <c r="N831" s="37"/>
      <c r="O831" s="38"/>
      <c r="P831" s="39"/>
      <c r="Q831" s="32">
        <f>IF(C831="",SUMIFS($Q$3:$Q$868,$A$3:$A$868,A831,$C$3:$C$868,"&gt;0",$E$3:$E$868,""),IF(E831="",SUMIFS($Q$3:$Q$868,$A$3:$A$868,A831,$C$3:$C$868,C831,$E$3:$E$868,"&gt;0",$G$3:$G$868,""),IF(G831="",SUMIFS($Q$3:$Q$868,$A$3:$A$868,A831,$C$3:$C$868,C831,$E$3:$E$868,E831,$G$3:$G$868,"&gt;0"))))</f>
        <v>95600</v>
      </c>
      <c r="R831" s="32" t="s">
        <v>90</v>
      </c>
    </row>
    <row r="832" spans="1:18" s="175" customFormat="1" ht="18" customHeight="1" x14ac:dyDescent="0.15">
      <c r="A832" s="177">
        <v>22</v>
      </c>
      <c r="B832" s="43" t="s">
        <v>5843</v>
      </c>
      <c r="C832" s="44">
        <v>1</v>
      </c>
      <c r="D832" s="43" t="s">
        <v>5843</v>
      </c>
      <c r="E832" s="44">
        <v>8</v>
      </c>
      <c r="F832" s="43" t="s">
        <v>5870</v>
      </c>
      <c r="G832" s="45">
        <v>1</v>
      </c>
      <c r="H832" s="49" t="s">
        <v>5871</v>
      </c>
      <c r="I832" s="45"/>
      <c r="J832" s="45"/>
      <c r="K832" s="41"/>
      <c r="L832" s="41"/>
      <c r="M832" s="41"/>
      <c r="N832" s="45"/>
      <c r="O832" s="41"/>
      <c r="P832" s="46"/>
      <c r="Q832" s="41"/>
      <c r="R832" s="178" t="s">
        <v>90</v>
      </c>
    </row>
    <row r="833" spans="1:18" s="175" customFormat="1" ht="18" customHeight="1" x14ac:dyDescent="0.15">
      <c r="A833" s="177">
        <v>22</v>
      </c>
      <c r="B833" s="43" t="s">
        <v>5843</v>
      </c>
      <c r="C833" s="44">
        <v>1</v>
      </c>
      <c r="D833" s="43" t="s">
        <v>5843</v>
      </c>
      <c r="E833" s="44">
        <v>8</v>
      </c>
      <c r="F833" s="43" t="s">
        <v>5870</v>
      </c>
      <c r="G833" s="44">
        <v>1</v>
      </c>
      <c r="H833" s="43" t="s">
        <v>5871</v>
      </c>
      <c r="I833" s="45">
        <v>1</v>
      </c>
      <c r="J833" s="45" t="s">
        <v>4755</v>
      </c>
      <c r="K833" s="41">
        <v>10800</v>
      </c>
      <c r="L833" s="41">
        <v>0</v>
      </c>
      <c r="M833" s="41">
        <f t="shared" ref="M833" si="231">K833-L833</f>
        <v>10800</v>
      </c>
      <c r="N833" s="45" t="s">
        <v>5872</v>
      </c>
      <c r="O833" s="41"/>
      <c r="P833" s="46"/>
      <c r="Q833" s="41"/>
      <c r="R833" s="46" t="s">
        <v>90</v>
      </c>
    </row>
    <row r="834" spans="1:18" s="175" customFormat="1" ht="18" customHeight="1" x14ac:dyDescent="0.15">
      <c r="A834" s="177">
        <v>22</v>
      </c>
      <c r="B834" s="43" t="s">
        <v>5843</v>
      </c>
      <c r="C834" s="44">
        <v>1</v>
      </c>
      <c r="D834" s="43" t="s">
        <v>5843</v>
      </c>
      <c r="E834" s="44">
        <v>8</v>
      </c>
      <c r="F834" s="43" t="s">
        <v>5870</v>
      </c>
      <c r="G834" s="44">
        <v>1</v>
      </c>
      <c r="H834" s="43" t="s">
        <v>5871</v>
      </c>
      <c r="I834" s="44">
        <v>1</v>
      </c>
      <c r="J834" s="44" t="s">
        <v>4755</v>
      </c>
      <c r="K834" s="41"/>
      <c r="L834" s="41"/>
      <c r="M834" s="41"/>
      <c r="N834" s="45" t="s">
        <v>5873</v>
      </c>
      <c r="O834" s="41">
        <v>10800000</v>
      </c>
      <c r="P834" s="46" t="s">
        <v>1379</v>
      </c>
      <c r="Q834" s="41">
        <v>10800</v>
      </c>
      <c r="R834" s="46" t="s">
        <v>90</v>
      </c>
    </row>
    <row r="835" spans="1:18" s="175" customFormat="1" ht="18" customHeight="1" x14ac:dyDescent="0.15">
      <c r="A835" s="177">
        <v>22</v>
      </c>
      <c r="B835" s="43" t="s">
        <v>5843</v>
      </c>
      <c r="C835" s="44">
        <v>1</v>
      </c>
      <c r="D835" s="43" t="s">
        <v>5843</v>
      </c>
      <c r="E835" s="44">
        <v>8</v>
      </c>
      <c r="F835" s="43" t="s">
        <v>5870</v>
      </c>
      <c r="G835" s="44">
        <v>1</v>
      </c>
      <c r="H835" s="43" t="s">
        <v>5871</v>
      </c>
      <c r="I835" s="45">
        <v>2</v>
      </c>
      <c r="J835" s="45" t="s">
        <v>4762</v>
      </c>
      <c r="K835" s="41">
        <v>32900</v>
      </c>
      <c r="L835" s="41">
        <v>28100</v>
      </c>
      <c r="M835" s="41">
        <f t="shared" ref="M835" si="232">K835-L835</f>
        <v>4800</v>
      </c>
      <c r="N835" s="45" t="s">
        <v>5874</v>
      </c>
      <c r="O835" s="41">
        <v>32900000</v>
      </c>
      <c r="P835" s="46" t="s">
        <v>1428</v>
      </c>
      <c r="Q835" s="41">
        <v>32900</v>
      </c>
      <c r="R835" s="46" t="s">
        <v>90</v>
      </c>
    </row>
    <row r="836" spans="1:18" s="175" customFormat="1" ht="18" customHeight="1" x14ac:dyDescent="0.15">
      <c r="A836" s="177">
        <v>22</v>
      </c>
      <c r="B836" s="43" t="s">
        <v>5843</v>
      </c>
      <c r="C836" s="44">
        <v>1</v>
      </c>
      <c r="D836" s="43" t="s">
        <v>5843</v>
      </c>
      <c r="E836" s="44">
        <v>8</v>
      </c>
      <c r="F836" s="43" t="s">
        <v>5870</v>
      </c>
      <c r="G836" s="44">
        <v>1</v>
      </c>
      <c r="H836" s="43" t="s">
        <v>5871</v>
      </c>
      <c r="I836" s="44">
        <v>2</v>
      </c>
      <c r="J836" s="44" t="s">
        <v>4762</v>
      </c>
      <c r="K836" s="41"/>
      <c r="L836" s="41"/>
      <c r="M836" s="41"/>
      <c r="N836" s="45" t="s">
        <v>5875</v>
      </c>
      <c r="O836" s="41"/>
      <c r="P836" s="46"/>
      <c r="Q836" s="41"/>
      <c r="R836" s="46" t="s">
        <v>90</v>
      </c>
    </row>
    <row r="837" spans="1:18" s="175" customFormat="1" ht="18" customHeight="1" x14ac:dyDescent="0.15">
      <c r="A837" s="177">
        <v>22</v>
      </c>
      <c r="B837" s="43" t="s">
        <v>5843</v>
      </c>
      <c r="C837" s="44">
        <v>1</v>
      </c>
      <c r="D837" s="43" t="s">
        <v>5843</v>
      </c>
      <c r="E837" s="44">
        <v>8</v>
      </c>
      <c r="F837" s="43" t="s">
        <v>5870</v>
      </c>
      <c r="G837" s="45">
        <v>4</v>
      </c>
      <c r="H837" s="49" t="s">
        <v>5876</v>
      </c>
      <c r="I837" s="45"/>
      <c r="J837" s="45"/>
      <c r="K837" s="41"/>
      <c r="L837" s="41"/>
      <c r="M837" s="41"/>
      <c r="N837" s="45"/>
      <c r="O837" s="41"/>
      <c r="P837" s="46"/>
      <c r="Q837" s="41"/>
      <c r="R837" s="178" t="s">
        <v>90</v>
      </c>
    </row>
    <row r="838" spans="1:18" s="175" customFormat="1" ht="18" customHeight="1" x14ac:dyDescent="0.15">
      <c r="A838" s="177">
        <v>22</v>
      </c>
      <c r="B838" s="43" t="s">
        <v>5843</v>
      </c>
      <c r="C838" s="44">
        <v>1</v>
      </c>
      <c r="D838" s="43" t="s">
        <v>5843</v>
      </c>
      <c r="E838" s="44">
        <v>8</v>
      </c>
      <c r="F838" s="43" t="s">
        <v>5870</v>
      </c>
      <c r="G838" s="44">
        <v>4</v>
      </c>
      <c r="H838" s="43" t="s">
        <v>5876</v>
      </c>
      <c r="I838" s="45">
        <v>1</v>
      </c>
      <c r="J838" s="45" t="s">
        <v>5876</v>
      </c>
      <c r="K838" s="41">
        <v>24900</v>
      </c>
      <c r="L838" s="41">
        <v>41100</v>
      </c>
      <c r="M838" s="41">
        <f t="shared" ref="M838" si="233">K838-L838</f>
        <v>-16200</v>
      </c>
      <c r="N838" s="45" t="s">
        <v>5877</v>
      </c>
      <c r="O838" s="41"/>
      <c r="P838" s="46"/>
      <c r="Q838" s="41"/>
      <c r="R838" s="46" t="s">
        <v>90</v>
      </c>
    </row>
    <row r="839" spans="1:18" s="175" customFormat="1" ht="18" customHeight="1" x14ac:dyDescent="0.15">
      <c r="A839" s="177">
        <v>22</v>
      </c>
      <c r="B839" s="43" t="s">
        <v>5843</v>
      </c>
      <c r="C839" s="44">
        <v>1</v>
      </c>
      <c r="D839" s="43" t="s">
        <v>5843</v>
      </c>
      <c r="E839" s="44">
        <v>8</v>
      </c>
      <c r="F839" s="43" t="s">
        <v>5870</v>
      </c>
      <c r="G839" s="44">
        <v>4</v>
      </c>
      <c r="H839" s="43" t="s">
        <v>5876</v>
      </c>
      <c r="I839" s="44">
        <v>1</v>
      </c>
      <c r="J839" s="44" t="s">
        <v>5876</v>
      </c>
      <c r="K839" s="41"/>
      <c r="L839" s="41"/>
      <c r="M839" s="41"/>
      <c r="N839" s="45" t="s">
        <v>5878</v>
      </c>
      <c r="O839" s="41"/>
      <c r="P839" s="46"/>
      <c r="Q839" s="41"/>
      <c r="R839" s="46" t="s">
        <v>90</v>
      </c>
    </row>
    <row r="840" spans="1:18" s="175" customFormat="1" ht="18" customHeight="1" x14ac:dyDescent="0.15">
      <c r="A840" s="177">
        <v>22</v>
      </c>
      <c r="B840" s="43" t="s">
        <v>5843</v>
      </c>
      <c r="C840" s="44">
        <v>1</v>
      </c>
      <c r="D840" s="43" t="s">
        <v>5843</v>
      </c>
      <c r="E840" s="44">
        <v>8</v>
      </c>
      <c r="F840" s="43" t="s">
        <v>5870</v>
      </c>
      <c r="G840" s="44">
        <v>4</v>
      </c>
      <c r="H840" s="43" t="s">
        <v>5876</v>
      </c>
      <c r="I840" s="44">
        <v>1</v>
      </c>
      <c r="J840" s="44" t="s">
        <v>5876</v>
      </c>
      <c r="K840" s="41"/>
      <c r="L840" s="41"/>
      <c r="M840" s="41"/>
      <c r="N840" s="45" t="s">
        <v>5879</v>
      </c>
      <c r="O840" s="41"/>
      <c r="P840" s="46"/>
      <c r="Q840" s="41"/>
      <c r="R840" s="46" t="s">
        <v>90</v>
      </c>
    </row>
    <row r="841" spans="1:18" s="175" customFormat="1" ht="18" customHeight="1" x14ac:dyDescent="0.15">
      <c r="A841" s="177">
        <v>22</v>
      </c>
      <c r="B841" s="43" t="s">
        <v>5843</v>
      </c>
      <c r="C841" s="44">
        <v>1</v>
      </c>
      <c r="D841" s="43" t="s">
        <v>5843</v>
      </c>
      <c r="E841" s="44">
        <v>8</v>
      </c>
      <c r="F841" s="43" t="s">
        <v>5870</v>
      </c>
      <c r="G841" s="44">
        <v>4</v>
      </c>
      <c r="H841" s="43" t="s">
        <v>5876</v>
      </c>
      <c r="I841" s="44">
        <v>1</v>
      </c>
      <c r="J841" s="44" t="s">
        <v>5876</v>
      </c>
      <c r="K841" s="41"/>
      <c r="L841" s="41"/>
      <c r="M841" s="41"/>
      <c r="N841" s="45" t="s">
        <v>5880</v>
      </c>
      <c r="O841" s="41">
        <v>24900000</v>
      </c>
      <c r="P841" s="46" t="s">
        <v>1466</v>
      </c>
      <c r="Q841" s="41">
        <v>24900</v>
      </c>
      <c r="R841" s="46" t="s">
        <v>90</v>
      </c>
    </row>
    <row r="842" spans="1:18" s="175" customFormat="1" ht="18" customHeight="1" x14ac:dyDescent="0.15">
      <c r="A842" s="177">
        <v>22</v>
      </c>
      <c r="B842" s="43" t="s">
        <v>5843</v>
      </c>
      <c r="C842" s="44">
        <v>1</v>
      </c>
      <c r="D842" s="43" t="s">
        <v>5843</v>
      </c>
      <c r="E842" s="44">
        <v>8</v>
      </c>
      <c r="F842" s="43" t="s">
        <v>5870</v>
      </c>
      <c r="G842" s="45">
        <v>5</v>
      </c>
      <c r="H842" s="49" t="s">
        <v>5852</v>
      </c>
      <c r="I842" s="45"/>
      <c r="J842" s="45"/>
      <c r="K842" s="41"/>
      <c r="L842" s="41"/>
      <c r="M842" s="41"/>
      <c r="N842" s="45"/>
      <c r="O842" s="41"/>
      <c r="P842" s="46"/>
      <c r="Q842" s="41"/>
      <c r="R842" s="178" t="s">
        <v>90</v>
      </c>
    </row>
    <row r="843" spans="1:18" s="175" customFormat="1" ht="18" customHeight="1" x14ac:dyDescent="0.15">
      <c r="A843" s="177">
        <v>22</v>
      </c>
      <c r="B843" s="43" t="s">
        <v>5843</v>
      </c>
      <c r="C843" s="44">
        <v>1</v>
      </c>
      <c r="D843" s="43" t="s">
        <v>5843</v>
      </c>
      <c r="E843" s="44">
        <v>8</v>
      </c>
      <c r="F843" s="43" t="s">
        <v>5870</v>
      </c>
      <c r="G843" s="44">
        <v>5</v>
      </c>
      <c r="H843" s="43" t="s">
        <v>5852</v>
      </c>
      <c r="I843" s="45">
        <v>1</v>
      </c>
      <c r="J843" s="45" t="s">
        <v>5881</v>
      </c>
      <c r="K843" s="41">
        <v>27000</v>
      </c>
      <c r="L843" s="41">
        <v>28800</v>
      </c>
      <c r="M843" s="41">
        <f t="shared" ref="M843" si="234">K843-L843</f>
        <v>-1800</v>
      </c>
      <c r="N843" s="45" t="s">
        <v>5882</v>
      </c>
      <c r="O843" s="41">
        <v>27000000</v>
      </c>
      <c r="P843" s="46" t="s">
        <v>1379</v>
      </c>
      <c r="Q843" s="41">
        <v>27000</v>
      </c>
      <c r="R843" s="46" t="s">
        <v>90</v>
      </c>
    </row>
    <row r="844" spans="1:18" s="175" customFormat="1" ht="18" customHeight="1" x14ac:dyDescent="0.15">
      <c r="A844" s="177">
        <v>22</v>
      </c>
      <c r="B844" s="43" t="s">
        <v>5843</v>
      </c>
      <c r="C844" s="44">
        <v>1</v>
      </c>
      <c r="D844" s="43" t="s">
        <v>5843</v>
      </c>
      <c r="E844" s="44">
        <v>8</v>
      </c>
      <c r="F844" s="43" t="s">
        <v>5870</v>
      </c>
      <c r="G844" s="44">
        <v>5</v>
      </c>
      <c r="H844" s="43" t="s">
        <v>5852</v>
      </c>
      <c r="I844" s="44">
        <v>1</v>
      </c>
      <c r="J844" s="44" t="s">
        <v>5881</v>
      </c>
      <c r="K844" s="41"/>
      <c r="L844" s="41"/>
      <c r="M844" s="41"/>
      <c r="N844" s="45" t="s">
        <v>5883</v>
      </c>
      <c r="O844" s="41"/>
      <c r="P844" s="46"/>
      <c r="Q844" s="41"/>
      <c r="R844" s="46" t="s">
        <v>90</v>
      </c>
    </row>
    <row r="845" spans="1:18" s="175" customFormat="1" ht="18" customHeight="1" x14ac:dyDescent="0.15">
      <c r="A845" s="24">
        <v>22</v>
      </c>
      <c r="B845" s="25" t="s">
        <v>5843</v>
      </c>
      <c r="C845" s="176">
        <v>1</v>
      </c>
      <c r="D845" s="25" t="s">
        <v>5843</v>
      </c>
      <c r="E845" s="35">
        <v>9</v>
      </c>
      <c r="F845" s="36" t="s">
        <v>5884</v>
      </c>
      <c r="G845" s="35"/>
      <c r="H845" s="36"/>
      <c r="I845" s="35"/>
      <c r="J845" s="35"/>
      <c r="K845" s="32">
        <f>IF(C845="",SUMIFS($K846:$K$868,$A846:$A$868,A845,$E846:$E$868,""),IF(E845="",SUMIFS($K846:$K$868,$A846:$A$868,A845,$C846:$C$868,C845,$G846:$G$868,""),IF(G845="",SUMIFS($K846:$K$868,$A846:$A$868,A845,$C846:$C$868,C845,$E846:$E$868,E845),0)))</f>
        <v>20000</v>
      </c>
      <c r="L845" s="32">
        <f>IF(C845="",SUMIFS($L846:$L$868,$A846:$A$868,A845,$E846:$E$868,""),IF(E845="",SUMIFS($L846:$L$868,$A846:$A$868,A845,$C846:$C$868,C845,$G846:$G$868,""),IF(G845="",SUMIFS($L846:$L$868,$A846:$A$868,A845,$C846:$C$868,C845,$E846:$E$868,E845),0)))</f>
        <v>27500</v>
      </c>
      <c r="M845" s="32">
        <f t="shared" ref="M845" si="235">K845-L845</f>
        <v>-7500</v>
      </c>
      <c r="N845" s="37"/>
      <c r="O845" s="38"/>
      <c r="P845" s="39"/>
      <c r="Q845" s="32">
        <f>IF(C845="",SUMIFS($Q$3:$Q$868,$A$3:$A$868,A845,$C$3:$C$868,"&gt;0",$E$3:$E$868,""),IF(E845="",SUMIFS($Q$3:$Q$868,$A$3:$A$868,A845,$C$3:$C$868,C845,$E$3:$E$868,"&gt;0",$G$3:$G$868,""),IF(G845="",SUMIFS($Q$3:$Q$868,$A$3:$A$868,A845,$C$3:$C$868,C845,$E$3:$E$868,E845,$G$3:$G$868,"&gt;0"))))</f>
        <v>20000</v>
      </c>
      <c r="R845" s="32" t="s">
        <v>90</v>
      </c>
    </row>
    <row r="846" spans="1:18" s="175" customFormat="1" ht="18" customHeight="1" x14ac:dyDescent="0.15">
      <c r="A846" s="177">
        <v>22</v>
      </c>
      <c r="B846" s="43" t="s">
        <v>5843</v>
      </c>
      <c r="C846" s="44">
        <v>1</v>
      </c>
      <c r="D846" s="43" t="s">
        <v>5843</v>
      </c>
      <c r="E846" s="44">
        <v>9</v>
      </c>
      <c r="F846" s="43" t="s">
        <v>5884</v>
      </c>
      <c r="G846" s="45">
        <v>3</v>
      </c>
      <c r="H846" s="49" t="s">
        <v>5885</v>
      </c>
      <c r="I846" s="45"/>
      <c r="J846" s="45"/>
      <c r="K846" s="41"/>
      <c r="L846" s="41"/>
      <c r="M846" s="41"/>
      <c r="N846" s="45"/>
      <c r="O846" s="41"/>
      <c r="P846" s="46"/>
      <c r="Q846" s="41"/>
      <c r="R846" s="178" t="s">
        <v>90</v>
      </c>
    </row>
    <row r="847" spans="1:18" s="175" customFormat="1" ht="18" customHeight="1" x14ac:dyDescent="0.15">
      <c r="A847" s="177">
        <v>22</v>
      </c>
      <c r="B847" s="43" t="s">
        <v>5843</v>
      </c>
      <c r="C847" s="44">
        <v>1</v>
      </c>
      <c r="D847" s="43" t="s">
        <v>5843</v>
      </c>
      <c r="E847" s="44">
        <v>9</v>
      </c>
      <c r="F847" s="43" t="s">
        <v>5884</v>
      </c>
      <c r="G847" s="44">
        <v>3</v>
      </c>
      <c r="H847" s="43" t="s">
        <v>5885</v>
      </c>
      <c r="I847" s="45">
        <v>3</v>
      </c>
      <c r="J847" s="45" t="s">
        <v>5886</v>
      </c>
      <c r="K847" s="41">
        <v>12400</v>
      </c>
      <c r="L847" s="41">
        <v>6300</v>
      </c>
      <c r="M847" s="41">
        <f t="shared" ref="M847" si="236">K847-L847</f>
        <v>6100</v>
      </c>
      <c r="N847" s="45" t="s">
        <v>5887</v>
      </c>
      <c r="O847" s="41"/>
      <c r="P847" s="46"/>
      <c r="Q847" s="41"/>
      <c r="R847" s="46" t="s">
        <v>90</v>
      </c>
    </row>
    <row r="848" spans="1:18" s="175" customFormat="1" ht="18" customHeight="1" x14ac:dyDescent="0.15">
      <c r="A848" s="177">
        <v>22</v>
      </c>
      <c r="B848" s="43" t="s">
        <v>5843</v>
      </c>
      <c r="C848" s="44">
        <v>1</v>
      </c>
      <c r="D848" s="43" t="s">
        <v>5843</v>
      </c>
      <c r="E848" s="44">
        <v>9</v>
      </c>
      <c r="F848" s="43" t="s">
        <v>5884</v>
      </c>
      <c r="G848" s="44">
        <v>3</v>
      </c>
      <c r="H848" s="43" t="s">
        <v>5885</v>
      </c>
      <c r="I848" s="44">
        <v>3</v>
      </c>
      <c r="J848" s="44" t="s">
        <v>5886</v>
      </c>
      <c r="K848" s="41"/>
      <c r="L848" s="41"/>
      <c r="M848" s="41"/>
      <c r="N848" s="45" t="s">
        <v>5888</v>
      </c>
      <c r="O848" s="41">
        <v>12400000</v>
      </c>
      <c r="P848" s="46" t="s">
        <v>1506</v>
      </c>
      <c r="Q848" s="41">
        <v>12400</v>
      </c>
      <c r="R848" s="46" t="s">
        <v>90</v>
      </c>
    </row>
    <row r="849" spans="1:18" s="175" customFormat="1" ht="18" customHeight="1" x14ac:dyDescent="0.15">
      <c r="A849" s="177">
        <v>22</v>
      </c>
      <c r="B849" s="43" t="s">
        <v>5843</v>
      </c>
      <c r="C849" s="44">
        <v>1</v>
      </c>
      <c r="D849" s="43" t="s">
        <v>5843</v>
      </c>
      <c r="E849" s="44">
        <v>9</v>
      </c>
      <c r="F849" s="43" t="s">
        <v>5884</v>
      </c>
      <c r="G849" s="44">
        <v>3</v>
      </c>
      <c r="H849" s="43" t="s">
        <v>5885</v>
      </c>
      <c r="I849" s="45">
        <v>5</v>
      </c>
      <c r="J849" s="45" t="s">
        <v>5889</v>
      </c>
      <c r="K849" s="41">
        <v>0</v>
      </c>
      <c r="L849" s="41">
        <v>1700</v>
      </c>
      <c r="M849" s="41">
        <f t="shared" ref="M849:M850" si="237">K849-L849</f>
        <v>-1700</v>
      </c>
      <c r="N849" s="45"/>
      <c r="O849" s="41"/>
      <c r="P849" s="46"/>
      <c r="Q849" s="41"/>
      <c r="R849" s="46" t="s">
        <v>90</v>
      </c>
    </row>
    <row r="850" spans="1:18" s="175" customFormat="1" ht="18" customHeight="1" x14ac:dyDescent="0.15">
      <c r="A850" s="177">
        <v>22</v>
      </c>
      <c r="B850" s="43" t="s">
        <v>5843</v>
      </c>
      <c r="C850" s="44">
        <v>1</v>
      </c>
      <c r="D850" s="43" t="s">
        <v>5843</v>
      </c>
      <c r="E850" s="44">
        <v>9</v>
      </c>
      <c r="F850" s="43" t="s">
        <v>5884</v>
      </c>
      <c r="G850" s="44">
        <v>3</v>
      </c>
      <c r="H850" s="43" t="s">
        <v>5885</v>
      </c>
      <c r="I850" s="45">
        <v>6</v>
      </c>
      <c r="J850" s="45" t="s">
        <v>5890</v>
      </c>
      <c r="K850" s="41">
        <v>7600</v>
      </c>
      <c r="L850" s="41">
        <v>19500</v>
      </c>
      <c r="M850" s="41">
        <f t="shared" si="237"/>
        <v>-11900</v>
      </c>
      <c r="N850" s="45" t="s">
        <v>5891</v>
      </c>
      <c r="O850" s="41"/>
      <c r="P850" s="46"/>
      <c r="Q850" s="41"/>
      <c r="R850" s="46" t="s">
        <v>90</v>
      </c>
    </row>
    <row r="851" spans="1:18" s="175" customFormat="1" ht="18" customHeight="1" x14ac:dyDescent="0.15">
      <c r="A851" s="177">
        <v>22</v>
      </c>
      <c r="B851" s="43" t="s">
        <v>5843</v>
      </c>
      <c r="C851" s="44">
        <v>1</v>
      </c>
      <c r="D851" s="43" t="s">
        <v>5843</v>
      </c>
      <c r="E851" s="44">
        <v>9</v>
      </c>
      <c r="F851" s="43" t="s">
        <v>5884</v>
      </c>
      <c r="G851" s="44">
        <v>3</v>
      </c>
      <c r="H851" s="43" t="s">
        <v>5885</v>
      </c>
      <c r="I851" s="44">
        <v>6</v>
      </c>
      <c r="J851" s="44" t="s">
        <v>5890</v>
      </c>
      <c r="K851" s="41"/>
      <c r="L851" s="41"/>
      <c r="M851" s="41"/>
      <c r="N851" s="45" t="s">
        <v>5892</v>
      </c>
      <c r="O851" s="41"/>
      <c r="P851" s="46"/>
      <c r="Q851" s="41"/>
      <c r="R851" s="46" t="s">
        <v>90</v>
      </c>
    </row>
    <row r="852" spans="1:18" s="175" customFormat="1" ht="18" customHeight="1" x14ac:dyDescent="0.15">
      <c r="A852" s="177">
        <v>22</v>
      </c>
      <c r="B852" s="43" t="s">
        <v>5843</v>
      </c>
      <c r="C852" s="44">
        <v>1</v>
      </c>
      <c r="D852" s="43" t="s">
        <v>5843</v>
      </c>
      <c r="E852" s="44">
        <v>9</v>
      </c>
      <c r="F852" s="43" t="s">
        <v>5884</v>
      </c>
      <c r="G852" s="44">
        <v>3</v>
      </c>
      <c r="H852" s="43" t="s">
        <v>5885</v>
      </c>
      <c r="I852" s="44">
        <v>6</v>
      </c>
      <c r="J852" s="44" t="s">
        <v>5890</v>
      </c>
      <c r="K852" s="41"/>
      <c r="L852" s="41"/>
      <c r="M852" s="41"/>
      <c r="N852" s="45" t="s">
        <v>5893</v>
      </c>
      <c r="O852" s="41">
        <v>7600000</v>
      </c>
      <c r="P852" s="46" t="s">
        <v>1506</v>
      </c>
      <c r="Q852" s="41">
        <v>7600</v>
      </c>
      <c r="R852" s="46" t="s">
        <v>90</v>
      </c>
    </row>
    <row r="853" spans="1:18" s="175" customFormat="1" ht="18" customHeight="1" x14ac:dyDescent="0.15">
      <c r="A853" s="24">
        <v>22</v>
      </c>
      <c r="B853" s="25" t="s">
        <v>5843</v>
      </c>
      <c r="C853" s="176">
        <v>1</v>
      </c>
      <c r="D853" s="25" t="s">
        <v>5843</v>
      </c>
      <c r="E853" s="35">
        <v>10</v>
      </c>
      <c r="F853" s="36" t="s">
        <v>5894</v>
      </c>
      <c r="G853" s="35"/>
      <c r="H853" s="36"/>
      <c r="I853" s="35"/>
      <c r="J853" s="35"/>
      <c r="K853" s="32">
        <f>IF(C853="",SUMIFS($K854:$K$868,$A854:$A$868,A853,$E854:$E$868,""),IF(E853="",SUMIFS($K854:$K$868,$A854:$A$868,A853,$C854:$C$868,C853,$G854:$G$868,""),IF(G853="",SUMIFS($K854:$K$868,$A854:$A$868,A853,$C854:$C$868,C853,$E854:$E$868,E853),0)))</f>
        <v>9600</v>
      </c>
      <c r="L853" s="32">
        <f>IF(C853="",SUMIFS($L854:$L$868,$A854:$A$868,A853,$E854:$E$868,""),IF(E853="",SUMIFS($L854:$L$868,$A854:$A$868,A853,$C854:$C$868,C853,$G854:$G$868,""),IF(G853="",SUMIFS($L854:$L$868,$A854:$A$868,A853,$C854:$C$868,C853,$E854:$E$868,E853),0)))</f>
        <v>17600</v>
      </c>
      <c r="M853" s="32">
        <f t="shared" ref="M853" si="238">K853-L853</f>
        <v>-8000</v>
      </c>
      <c r="N853" s="37"/>
      <c r="O853" s="38"/>
      <c r="P853" s="39"/>
      <c r="Q853" s="32">
        <f>IF(C853="",SUMIFS($Q$3:$Q$868,$A$3:$A$868,A853,$C$3:$C$868,"&gt;0",$E$3:$E$868,""),IF(E853="",SUMIFS($Q$3:$Q$868,$A$3:$A$868,A853,$C$3:$C$868,C853,$E$3:$E$868,"&gt;0",$G$3:$G$868,""),IF(G853="",SUMIFS($Q$3:$Q$868,$A$3:$A$868,A853,$C$3:$C$868,C853,$E$3:$E$868,E853,$G$3:$G$868,"&gt;0"))))</f>
        <v>9600</v>
      </c>
      <c r="R853" s="32" t="s">
        <v>90</v>
      </c>
    </row>
    <row r="854" spans="1:18" s="175" customFormat="1" ht="18" customHeight="1" x14ac:dyDescent="0.15">
      <c r="A854" s="177">
        <v>22</v>
      </c>
      <c r="B854" s="43" t="s">
        <v>5843</v>
      </c>
      <c r="C854" s="44">
        <v>1</v>
      </c>
      <c r="D854" s="43" t="s">
        <v>5843</v>
      </c>
      <c r="E854" s="44">
        <v>10</v>
      </c>
      <c r="F854" s="43" t="s">
        <v>5894</v>
      </c>
      <c r="G854" s="45">
        <v>2</v>
      </c>
      <c r="H854" s="49" t="s">
        <v>5852</v>
      </c>
      <c r="I854" s="45"/>
      <c r="J854" s="45"/>
      <c r="K854" s="41"/>
      <c r="L854" s="41"/>
      <c r="M854" s="41"/>
      <c r="N854" s="45"/>
      <c r="O854" s="41"/>
      <c r="P854" s="46"/>
      <c r="Q854" s="41"/>
      <c r="R854" s="178" t="s">
        <v>90</v>
      </c>
    </row>
    <row r="855" spans="1:18" s="175" customFormat="1" ht="18" customHeight="1" x14ac:dyDescent="0.15">
      <c r="A855" s="177">
        <v>22</v>
      </c>
      <c r="B855" s="43" t="s">
        <v>5843</v>
      </c>
      <c r="C855" s="44">
        <v>1</v>
      </c>
      <c r="D855" s="43" t="s">
        <v>5843</v>
      </c>
      <c r="E855" s="44">
        <v>10</v>
      </c>
      <c r="F855" s="43" t="s">
        <v>5894</v>
      </c>
      <c r="G855" s="44">
        <v>2</v>
      </c>
      <c r="H855" s="43" t="s">
        <v>5852</v>
      </c>
      <c r="I855" s="45">
        <v>1</v>
      </c>
      <c r="J855" s="45" t="s">
        <v>5895</v>
      </c>
      <c r="K855" s="41">
        <v>4700</v>
      </c>
      <c r="L855" s="41">
        <v>0</v>
      </c>
      <c r="M855" s="41">
        <f t="shared" ref="M855" si="239">K855-L855</f>
        <v>4700</v>
      </c>
      <c r="N855" s="45" t="s">
        <v>5852</v>
      </c>
      <c r="O855" s="41">
        <v>4700000</v>
      </c>
      <c r="P855" s="46" t="s">
        <v>1606</v>
      </c>
      <c r="Q855" s="41">
        <v>4700</v>
      </c>
      <c r="R855" s="46" t="s">
        <v>90</v>
      </c>
    </row>
    <row r="856" spans="1:18" s="175" customFormat="1" ht="18" customHeight="1" x14ac:dyDescent="0.15">
      <c r="A856" s="177">
        <v>22</v>
      </c>
      <c r="B856" s="43" t="s">
        <v>5843</v>
      </c>
      <c r="C856" s="44">
        <v>1</v>
      </c>
      <c r="D856" s="43" t="s">
        <v>5843</v>
      </c>
      <c r="E856" s="44">
        <v>10</v>
      </c>
      <c r="F856" s="43" t="s">
        <v>5894</v>
      </c>
      <c r="G856" s="44">
        <v>2</v>
      </c>
      <c r="H856" s="43" t="s">
        <v>5852</v>
      </c>
      <c r="I856" s="44">
        <v>1</v>
      </c>
      <c r="J856" s="44" t="s">
        <v>5895</v>
      </c>
      <c r="K856" s="41"/>
      <c r="L856" s="41"/>
      <c r="M856" s="41"/>
      <c r="N856" s="45" t="s">
        <v>5896</v>
      </c>
      <c r="O856" s="41"/>
      <c r="P856" s="46"/>
      <c r="Q856" s="41"/>
      <c r="R856" s="46" t="s">
        <v>90</v>
      </c>
    </row>
    <row r="857" spans="1:18" s="175" customFormat="1" ht="18" customHeight="1" x14ac:dyDescent="0.15">
      <c r="A857" s="177">
        <v>22</v>
      </c>
      <c r="B857" s="43" t="s">
        <v>5843</v>
      </c>
      <c r="C857" s="44">
        <v>1</v>
      </c>
      <c r="D857" s="43" t="s">
        <v>5843</v>
      </c>
      <c r="E857" s="44">
        <v>10</v>
      </c>
      <c r="F857" s="43" t="s">
        <v>5894</v>
      </c>
      <c r="G857" s="44">
        <v>2</v>
      </c>
      <c r="H857" s="43" t="s">
        <v>5852</v>
      </c>
      <c r="I857" s="44">
        <v>1</v>
      </c>
      <c r="J857" s="44" t="s">
        <v>5895</v>
      </c>
      <c r="K857" s="41"/>
      <c r="L857" s="41"/>
      <c r="M857" s="41"/>
      <c r="N857" s="45" t="s">
        <v>5897</v>
      </c>
      <c r="O857" s="41"/>
      <c r="P857" s="46"/>
      <c r="Q857" s="41"/>
      <c r="R857" s="46" t="s">
        <v>90</v>
      </c>
    </row>
    <row r="858" spans="1:18" s="175" customFormat="1" ht="18" customHeight="1" x14ac:dyDescent="0.15">
      <c r="A858" s="177">
        <v>22</v>
      </c>
      <c r="B858" s="43" t="s">
        <v>5843</v>
      </c>
      <c r="C858" s="44">
        <v>1</v>
      </c>
      <c r="D858" s="43" t="s">
        <v>5843</v>
      </c>
      <c r="E858" s="44">
        <v>10</v>
      </c>
      <c r="F858" s="43" t="s">
        <v>5894</v>
      </c>
      <c r="G858" s="44">
        <v>2</v>
      </c>
      <c r="H858" s="43" t="s">
        <v>5852</v>
      </c>
      <c r="I858" s="45">
        <v>2</v>
      </c>
      <c r="J858" s="45" t="s">
        <v>5898</v>
      </c>
      <c r="K858" s="41">
        <v>4900</v>
      </c>
      <c r="L858" s="41">
        <v>17600</v>
      </c>
      <c r="M858" s="41">
        <f t="shared" ref="M858" si="240">K858-L858</f>
        <v>-12700</v>
      </c>
      <c r="N858" s="45" t="s">
        <v>5852</v>
      </c>
      <c r="O858" s="41">
        <v>4900000</v>
      </c>
      <c r="P858" s="46" t="s">
        <v>1606</v>
      </c>
      <c r="Q858" s="41">
        <v>4900</v>
      </c>
      <c r="R858" s="46" t="s">
        <v>90</v>
      </c>
    </row>
    <row r="859" spans="1:18" s="175" customFormat="1" ht="18" customHeight="1" x14ac:dyDescent="0.15">
      <c r="A859" s="177">
        <v>22</v>
      </c>
      <c r="B859" s="43" t="s">
        <v>5843</v>
      </c>
      <c r="C859" s="44">
        <v>1</v>
      </c>
      <c r="D859" s="43" t="s">
        <v>5843</v>
      </c>
      <c r="E859" s="44">
        <v>10</v>
      </c>
      <c r="F859" s="43" t="s">
        <v>5894</v>
      </c>
      <c r="G859" s="44">
        <v>2</v>
      </c>
      <c r="H859" s="43" t="s">
        <v>5852</v>
      </c>
      <c r="I859" s="44">
        <v>2</v>
      </c>
      <c r="J859" s="44" t="s">
        <v>5898</v>
      </c>
      <c r="K859" s="41"/>
      <c r="L859" s="41"/>
      <c r="M859" s="41"/>
      <c r="N859" s="45" t="s">
        <v>5899</v>
      </c>
      <c r="O859" s="41"/>
      <c r="P859" s="46"/>
      <c r="Q859" s="41"/>
      <c r="R859" s="46" t="s">
        <v>90</v>
      </c>
    </row>
    <row r="860" spans="1:18" s="175" customFormat="1" ht="18" customHeight="1" x14ac:dyDescent="0.15">
      <c r="A860" s="177">
        <v>22</v>
      </c>
      <c r="B860" s="43" t="s">
        <v>5843</v>
      </c>
      <c r="C860" s="44">
        <v>1</v>
      </c>
      <c r="D860" s="43" t="s">
        <v>5843</v>
      </c>
      <c r="E860" s="44">
        <v>10</v>
      </c>
      <c r="F860" s="43" t="s">
        <v>5894</v>
      </c>
      <c r="G860" s="44">
        <v>2</v>
      </c>
      <c r="H860" s="43" t="s">
        <v>5852</v>
      </c>
      <c r="I860" s="44">
        <v>2</v>
      </c>
      <c r="J860" s="44" t="s">
        <v>5898</v>
      </c>
      <c r="K860" s="41"/>
      <c r="L860" s="41"/>
      <c r="M860" s="41"/>
      <c r="N860" s="45" t="s">
        <v>5900</v>
      </c>
      <c r="O860" s="41"/>
      <c r="P860" s="46"/>
      <c r="Q860" s="41"/>
      <c r="R860" s="46" t="s">
        <v>90</v>
      </c>
    </row>
    <row r="861" spans="1:18" s="175" customFormat="1" ht="18" customHeight="1" x14ac:dyDescent="0.15">
      <c r="A861" s="24">
        <v>22</v>
      </c>
      <c r="B861" s="25" t="s">
        <v>5843</v>
      </c>
      <c r="C861" s="176">
        <v>1</v>
      </c>
      <c r="D861" s="25" t="s">
        <v>5843</v>
      </c>
      <c r="E861" s="35">
        <v>20</v>
      </c>
      <c r="F861" s="36" t="s">
        <v>5901</v>
      </c>
      <c r="G861" s="35"/>
      <c r="H861" s="36"/>
      <c r="I861" s="35"/>
      <c r="J861" s="35"/>
      <c r="K861" s="32">
        <f>IF(C861="",SUMIFS($K862:$K$868,$A862:$A$868,A861,$E862:$E$868,""),IF(E861="",SUMIFS($K862:$K$868,$A862:$A$868,A861,$C862:$C$868,C861,$G862:$G$868,""),IF(G861="",SUMIFS($K862:$K$868,$A862:$A$868,A861,$C862:$C$868,C861,$E862:$E$868,E861),0)))</f>
        <v>92000</v>
      </c>
      <c r="L861" s="32">
        <f>IF(C861="",SUMIFS($L862:$L$868,$A862:$A$868,A861,$E862:$E$868,""),IF(E861="",SUMIFS($L862:$L$868,$A862:$A$868,A861,$C862:$C$868,C861,$G862:$G$868,""),IF(G861="",SUMIFS($L862:$L$868,$A862:$A$868,A861,$C862:$C$868,C861,$E862:$E$868,E861),0)))</f>
        <v>159600</v>
      </c>
      <c r="M861" s="32">
        <f t="shared" ref="M861" si="241">K861-L861</f>
        <v>-67600</v>
      </c>
      <c r="N861" s="37"/>
      <c r="O861" s="38"/>
      <c r="P861" s="39"/>
      <c r="Q861" s="32">
        <f>IF(C861="",SUMIFS($Q$3:$Q$868,$A$3:$A$868,A861,$C$3:$C$868,"&gt;0",$E$3:$E$868,""),IF(E861="",SUMIFS($Q$3:$Q$868,$A$3:$A$868,A861,$C$3:$C$868,C861,$E$3:$E$868,"&gt;0",$G$3:$G$868,""),IF(G861="",SUMIFS($Q$3:$Q$868,$A$3:$A$868,A861,$C$3:$C$868,C861,$E$3:$E$868,E861,$G$3:$G$868,"&gt;0"))))</f>
        <v>0</v>
      </c>
      <c r="R861" s="32" t="s">
        <v>90</v>
      </c>
    </row>
    <row r="862" spans="1:18" s="175" customFormat="1" ht="18" customHeight="1" x14ac:dyDescent="0.15">
      <c r="A862" s="177">
        <v>22</v>
      </c>
      <c r="B862" s="43" t="s">
        <v>5843</v>
      </c>
      <c r="C862" s="44">
        <v>1</v>
      </c>
      <c r="D862" s="43" t="s">
        <v>5843</v>
      </c>
      <c r="E862" s="44">
        <v>20</v>
      </c>
      <c r="F862" s="43" t="s">
        <v>5901</v>
      </c>
      <c r="G862" s="45">
        <v>1</v>
      </c>
      <c r="H862" s="49" t="s">
        <v>5901</v>
      </c>
      <c r="I862" s="45"/>
      <c r="J862" s="45"/>
      <c r="K862" s="41"/>
      <c r="L862" s="41"/>
      <c r="M862" s="41"/>
      <c r="N862" s="45"/>
      <c r="O862" s="41"/>
      <c r="P862" s="46"/>
      <c r="Q862" s="41"/>
      <c r="R862" s="178" t="s">
        <v>90</v>
      </c>
    </row>
    <row r="863" spans="1:18" s="175" customFormat="1" ht="18" customHeight="1" x14ac:dyDescent="0.15">
      <c r="A863" s="177">
        <v>22</v>
      </c>
      <c r="B863" s="43" t="s">
        <v>5843</v>
      </c>
      <c r="C863" s="44">
        <v>1</v>
      </c>
      <c r="D863" s="43" t="s">
        <v>5843</v>
      </c>
      <c r="E863" s="44">
        <v>20</v>
      </c>
      <c r="F863" s="43" t="s">
        <v>5901</v>
      </c>
      <c r="G863" s="44">
        <v>1</v>
      </c>
      <c r="H863" s="43" t="s">
        <v>5901</v>
      </c>
      <c r="I863" s="45">
        <v>1</v>
      </c>
      <c r="J863" s="45" t="s">
        <v>5901</v>
      </c>
      <c r="K863" s="41">
        <v>92000</v>
      </c>
      <c r="L863" s="41">
        <v>159600</v>
      </c>
      <c r="M863" s="41">
        <f t="shared" ref="M863" si="242">K863-L863</f>
        <v>-67600</v>
      </c>
      <c r="N863" s="45" t="s">
        <v>5902</v>
      </c>
      <c r="O863" s="41"/>
      <c r="P863" s="46"/>
      <c r="Q863" s="41"/>
      <c r="R863" s="46" t="s">
        <v>90</v>
      </c>
    </row>
    <row r="864" spans="1:18" s="175" customFormat="1" ht="18" customHeight="1" x14ac:dyDescent="0.15">
      <c r="A864" s="177">
        <v>22</v>
      </c>
      <c r="B864" s="43" t="s">
        <v>5843</v>
      </c>
      <c r="C864" s="44">
        <v>1</v>
      </c>
      <c r="D864" s="43" t="s">
        <v>5843</v>
      </c>
      <c r="E864" s="44">
        <v>20</v>
      </c>
      <c r="F864" s="43" t="s">
        <v>5901</v>
      </c>
      <c r="G864" s="44">
        <v>1</v>
      </c>
      <c r="H864" s="43" t="s">
        <v>5901</v>
      </c>
      <c r="I864" s="44">
        <v>1</v>
      </c>
      <c r="J864" s="44" t="s">
        <v>5901</v>
      </c>
      <c r="K864" s="41"/>
      <c r="L864" s="41"/>
      <c r="M864" s="41"/>
      <c r="N864" s="45" t="s">
        <v>5903</v>
      </c>
      <c r="O864" s="41"/>
      <c r="P864" s="46"/>
      <c r="Q864" s="41"/>
      <c r="R864" s="46" t="s">
        <v>90</v>
      </c>
    </row>
    <row r="865" spans="1:18" s="175" customFormat="1" ht="18" customHeight="1" x14ac:dyDescent="0.15">
      <c r="A865" s="177">
        <v>22</v>
      </c>
      <c r="B865" s="43" t="s">
        <v>5843</v>
      </c>
      <c r="C865" s="44">
        <v>1</v>
      </c>
      <c r="D865" s="43" t="s">
        <v>5843</v>
      </c>
      <c r="E865" s="44">
        <v>20</v>
      </c>
      <c r="F865" s="43" t="s">
        <v>5901</v>
      </c>
      <c r="G865" s="44">
        <v>1</v>
      </c>
      <c r="H865" s="43" t="s">
        <v>5901</v>
      </c>
      <c r="I865" s="44">
        <v>1</v>
      </c>
      <c r="J865" s="44" t="s">
        <v>5901</v>
      </c>
      <c r="K865" s="41"/>
      <c r="L865" s="41"/>
      <c r="M865" s="41"/>
      <c r="N865" s="45" t="s">
        <v>5904</v>
      </c>
      <c r="O865" s="41"/>
      <c r="P865" s="46"/>
      <c r="Q865" s="41"/>
      <c r="R865" s="46" t="s">
        <v>90</v>
      </c>
    </row>
    <row r="866" spans="1:18" s="175" customFormat="1" ht="18" customHeight="1" x14ac:dyDescent="0.15">
      <c r="A866" s="177">
        <v>22</v>
      </c>
      <c r="B866" s="43" t="s">
        <v>5843</v>
      </c>
      <c r="C866" s="44">
        <v>1</v>
      </c>
      <c r="D866" s="43" t="s">
        <v>5843</v>
      </c>
      <c r="E866" s="44">
        <v>20</v>
      </c>
      <c r="F866" s="43" t="s">
        <v>5901</v>
      </c>
      <c r="G866" s="44">
        <v>1</v>
      </c>
      <c r="H866" s="43" t="s">
        <v>5901</v>
      </c>
      <c r="I866" s="44">
        <v>1</v>
      </c>
      <c r="J866" s="44" t="s">
        <v>5901</v>
      </c>
      <c r="K866" s="41"/>
      <c r="L866" s="41"/>
      <c r="M866" s="41"/>
      <c r="N866" s="45" t="s">
        <v>5905</v>
      </c>
      <c r="O866" s="41">
        <v>92000000</v>
      </c>
      <c r="P866" s="46"/>
      <c r="Q866" s="41"/>
      <c r="R866" s="46" t="s">
        <v>90</v>
      </c>
    </row>
    <row r="867" spans="1:18" s="175" customFormat="1" ht="18" customHeight="1" x14ac:dyDescent="0.15">
      <c r="A867" s="866" t="s">
        <v>5906</v>
      </c>
      <c r="B867" s="867"/>
      <c r="C867" s="867"/>
      <c r="D867" s="867"/>
      <c r="E867" s="867"/>
      <c r="F867" s="867"/>
      <c r="G867" s="867"/>
      <c r="H867" s="867"/>
      <c r="I867" s="867"/>
      <c r="J867" s="867"/>
      <c r="K867" s="50">
        <f>SUMIFS(K3:K866,$C3:$C866,"")</f>
        <v>5292000</v>
      </c>
      <c r="L867" s="50">
        <f>SUMIFS(L3:L866,$C3:$C866,"")</f>
        <v>5020000</v>
      </c>
      <c r="M867" s="50">
        <f>SUMIFS(M3:M866,$C3:$C866,"")</f>
        <v>272000</v>
      </c>
      <c r="N867" s="51"/>
      <c r="O867" s="50"/>
      <c r="P867" s="52"/>
      <c r="Q867" s="50">
        <f>SUMIFS(Q3:Q866,$C3:$C866,"")</f>
        <v>1160603</v>
      </c>
      <c r="R867" s="50"/>
    </row>
  </sheetData>
  <autoFilter ref="A2:S867"/>
  <mergeCells count="3">
    <mergeCell ref="A1:J1"/>
    <mergeCell ref="Q1:R1"/>
    <mergeCell ref="A867:J867"/>
  </mergeCells>
  <phoneticPr fontId="19"/>
  <conditionalFormatting sqref="O1">
    <cfRule type="cellIs" dxfId="365" priority="38" operator="equal">
      <formula>0</formula>
    </cfRule>
  </conditionalFormatting>
  <conditionalFormatting sqref="O2">
    <cfRule type="cellIs" dxfId="364" priority="37" operator="equal">
      <formula>0</formula>
    </cfRule>
  </conditionalFormatting>
  <conditionalFormatting sqref="O803 O691 O682 O669 O662 O634 O448 O314 O219 O165 O159 O147 O135 O129 O121 O114 O108 O102 O96 O89 O71 O3">
    <cfRule type="cellIs" dxfId="363" priority="36" operator="equal">
      <formula>0</formula>
    </cfRule>
  </conditionalFormatting>
  <conditionalFormatting sqref="E803:F803 E691:F691 E682:F682 E669:F669 E662:F662 E634:F634 E448:F448 E314:F314 E219:F219 E165:F165 E159:F159 E147:F147 E135:F135 E129:F129 E121:F121 E114:F114 E108:F108 E102:F102 E96:F96 E89:F89 E71:F71 E3:F3">
    <cfRule type="expression" dxfId="362" priority="35">
      <formula>$G3=""</formula>
    </cfRule>
  </conditionalFormatting>
  <conditionalFormatting sqref="G803:H803 G691:H691 G682:H682 G669:H669 G662:H662 G634:H634 G448:H448 G314:H314 G219:H219 G165:H165 G159:H159 G147:H147 G135:H135 G129:H129 G121:H121 G114:H114 G108:H108 G102:H102 G96:H96 G89:H89 G71:H71 G3:H3">
    <cfRule type="expression" dxfId="361" priority="34">
      <formula>$I3=""</formula>
    </cfRule>
  </conditionalFormatting>
  <conditionalFormatting sqref="I803:J803 I691:J691 I682:J682 I669:J669 I662:J662 I634:J634 I448:J448 I314:J314 I219:J219 I165:J165 I159:J159 I147:J147 I135:J135 I129:J129 I121:J121 I114:J114 I108:J108 I102:J102 I96:J96 I89:J89 I71:J71 I3:J3">
    <cfRule type="expression" dxfId="360" priority="33">
      <formula>$K3=""</formula>
    </cfRule>
  </conditionalFormatting>
  <conditionalFormatting sqref="C803 A803 R803 C691 A691 R691 C682 A682 R682 C669 A669 R669 C662 A662 R662 C634 A634 R634 C448 A448 R448 C314 A314 R314 C219 A219 R219 C165 A165 R165 C159 A159 R159 C147 A147 R147 C135 A135 R135 C129 A129 R129 C121 A121 R121 C114 A114 R114 C108 A108 R108 C102 A102 R102 C96 A96 R96 C89 A89 R89 C71 A71 R71 C3 A3 R3">
    <cfRule type="expression" dxfId="359" priority="32">
      <formula>$G3=""</formula>
    </cfRule>
  </conditionalFormatting>
  <conditionalFormatting sqref="B803 B691 B682 B669 B662 B634 B448 B314 B219 B165 B159 B147 B135 B129 B121 B114 B108 B102 B96 B89 B71 B3">
    <cfRule type="expression" dxfId="358" priority="31">
      <formula>$C3=""</formula>
    </cfRule>
  </conditionalFormatting>
  <conditionalFormatting sqref="D803 D691 D682 D669 D662 D634 D448 D314 D219 D165 D159 D147 D135 D129 D121 D114 D108 D102 D96 D89 D71 D3">
    <cfRule type="expression" dxfId="357" priority="30">
      <formula>$E3=""</formula>
    </cfRule>
  </conditionalFormatting>
  <conditionalFormatting sqref="O804 O710 O705 O700 O696 O692 O683 O670 O663 O658 O635 O599 O480 O449 O435 O344 O315 O281 O220 O166 O160 O148 O136 O130 O122 O115 O109 O103 O97 O90 O84 O78 O72 O64 O59 O30 O17 O4">
    <cfRule type="cellIs" dxfId="356" priority="29" operator="equal">
      <formula>0</formula>
    </cfRule>
  </conditionalFormatting>
  <conditionalFormatting sqref="E804:F804 E710:F710 E705:F705 E700:F700 E696:F696 E692:F692 E683:F683 E670:F670 E663:F663 E658:F658 E635:F635 E599:F599 E480:F480 E449:F449 E435:F435 E344:F344 E315:F315 E281:F281 E220:F220 E166:F166 E160:F160 E148:F148 E136:F136 E130:F130 E122:F122 E115:F115 E109:F109 E103:F103 E97:F97 E90:F90 E84:F84 E78:F78 E72:F72 E64:F64 E59:F59 E30:F30 E17:F17 E4:F4">
    <cfRule type="expression" dxfId="355" priority="28">
      <formula>$G4=""</formula>
    </cfRule>
  </conditionalFormatting>
  <conditionalFormatting sqref="G804:H804 G710:H710 G705:H705 G700:H700 G696:H696 G692:H692 G683:H683 G670:H670 G663:H663 G658:H658 G635:H635 G599:H599 G480:H480 G449:H449 G435:H435 G344:H344 G315:H315 G281:H281 G220:H220 G166:H166 G160:H160 G148:H148 G136:H136 G130:H130 G122:H122 G115:H115 G109:H109 G103:H103 G97:H97 G90:H90 G84:H84 G78:H78 G72:H72 G64:H64 G59:H59 G30:H30 G17:H17 G4:H4">
    <cfRule type="expression" dxfId="354" priority="27">
      <formula>$I4=""</formula>
    </cfRule>
  </conditionalFormatting>
  <conditionalFormatting sqref="I804:J804 I710:J710 I705:J705 I700:J700 I696:J696 I692:J692 I683:J683 I670:J670 I663:J663 I658:J658 I635:J635 I599:J599 I480:J480 I449:J449 I435:J435 I344:J344 I315:J315 I281:J281 I220:J220 I166:J166 I160:J160 I148:J148 I136:J136 I130:J130 I122:J122 I115:J115 I109:J109 I103:J103 I97:J97 I90:J90 I84:J84 I78:J78 I72:J72 I64:J64 I59:J59 I30:J30 I17:J17 I4:J4">
    <cfRule type="expression" dxfId="353" priority="26">
      <formula>$K4=""</formula>
    </cfRule>
  </conditionalFormatting>
  <conditionalFormatting sqref="A804 R804 A710 R710 A705 R705 A700 R700 A696 R696 A692 R692 A683 R683 A670 R670 A663 R663 A658 R658 A635 R635 A599 R599 A480 R480 A449 R449 A435 R435 A344 R344 A315 R315 A281 R281 A220 R220 A166 R166 A160 R160 A148 R148 A136 R136 A130 R130 A122 R122 A115 R115 A109 R109 A103 R103 A97 R97 A90 R90 A84 R84 A78 R78 A72 R72 A64 R64 A59 R59 A30 R30 A17 R17 A4 R4">
    <cfRule type="expression" dxfId="352" priority="25">
      <formula>$G4=""</formula>
    </cfRule>
  </conditionalFormatting>
  <conditionalFormatting sqref="B804 B710 B705 B700 B696 B692 B683 B670 B663 B658 B635 B599 B480 B449 B435 B344 B315 B281 B220 B166 B160 B148 B136 B130 B122 B115 B109 B103 B97 B90 B84 B78 B72 B64 B59 B30 B17 B4">
    <cfRule type="expression" dxfId="351" priority="24">
      <formula>$C4=""</formula>
    </cfRule>
  </conditionalFormatting>
  <conditionalFormatting sqref="D804 D710 D705 D700 D696 D692 D683 D670 D663 D658 D635 D599 D480 D449 D435 D344 D315 D281 D220 D166 D160 D148 D136 D130 D122 D115 D109 D103 D97 D90 D84 D78 D72 D64 D59 D30 D17 D4">
    <cfRule type="expression" dxfId="350" priority="23">
      <formula>$E4=""</formula>
    </cfRule>
  </conditionalFormatting>
  <conditionalFormatting sqref="O861 O853 O845 O831 O819 O805 O735 O714 O711 O706 O701 O697 O693 O684 O671 O664 O659 O640 O636 O630 O625 O600 O576 O572 O566 O561 O532 O521 O506 O481 O453 O450 O441 O436 O409 O384 O381 O370 O366 O345 O340 O316 O305 O302 O282 O256 O244 O238 O231 O221 O215 O212 O207 O176 O167 O161 O149 O137 O131 O123 O116 O110 O104 O98 O91 O85 O79 O73 O65 O60 O56 O31 O25 O18 O11 O5">
    <cfRule type="cellIs" dxfId="349" priority="22" operator="equal">
      <formula>0</formula>
    </cfRule>
  </conditionalFormatting>
  <conditionalFormatting sqref="F861 F853 F845 F831 F819 F805 F735 F714 F711 F706 F701 F697 F693 F684 F671 F664 F659 F640 F636 F630 F625 F600 F576 F572 F566 F561 F532 F521 F506 F481 F453 F450 F441 F436 F409 F384 F381 F370 F366 F345 F340 F316 F305 F302 F282 F256 F244 F238 F231 F221 F215 F212 F207 F176 F167 F161 F149 F137 F131 F123 F116 F110 F104 F98 F91 F85 F79 F73 F65 F60 F56 F31 F25 F18 F11 F5">
    <cfRule type="expression" dxfId="348" priority="21">
      <formula>$G5=""</formula>
    </cfRule>
  </conditionalFormatting>
  <conditionalFormatting sqref="G861:H861 G853:H853 G845:H845 G831:H831 G819:H819 G805:H805 G735:H735 G714:H714 G711:H711 G706:H706 G701:H701 G697:H697 G693:H693 G684:H684 G671:H671 G664:H664 G659:H659 G640:H640 G636:H636 G630:H630 G625:H625 G600:H600 G576:H576 G572:H572 G566:H566 G561:H561 G532:H532 G521:H521 G506:H506 G481:H481 G453:H453 G450:H450 G441:H441 G436:H436 G409:H409 G384:H384 G381:H381 G370:H370 G366:H366 G345:H345 G340:H340 G316:H316 G305:H305 G302:H302 G282:H282 G256:H256 G244:H244 G238:H238 G231:H231 G221:H221 G215:H215 G212:H212 G207:H207 G176:H176 G167:H167 G161:H161 G149:H149 G137:H137 G131:H131 G123:H123 G116:H116 G110:H110 G104:H104 G98:H98 G91:H91 G85:H85 G79:H79 G73:H73 G65:H65 G60:H60 G56:H56 G31:H31 G25:H25 G18:H18 G11:H11 G5:H5">
    <cfRule type="expression" dxfId="347" priority="20">
      <formula>$I5=""</formula>
    </cfRule>
  </conditionalFormatting>
  <conditionalFormatting sqref="I861:J861 I853:J853 I845:J845 I831:J831 I819:J819 I805:J805 I735:J735 I714:J714 I711:J711 I706:J706 I701:J701 I697:J697 I693:J693 I684:J684 I671:J671 I664:J664 I659:J659 I640:J640 I636:J636 I630:J630 I625:J625 I600:J600 I576:J576 I572:J572 I566:J566 I561:J561 I532:J532 I521:J521 I506:J506 I481:J481 I453:J453 I450:J450 I441:J441 I436:J436 I409:J409 I384:J384 I381:J381 I370:J370 I366:J366 I345:J345 I340:J340 I316:J316 I305:J305 I302:J302 I282:J282 I256:J256 I244:J244 I238:J238 I231:J231 I221:J221 I215:J215 I212:J212 I207:J207 I176:J176 I167:J167 I161:J161 I149:J149 I137:J137 I131:J131 I123:J123 I116:J116 I110:J110 I104:J104 I98:J98 I91:J91 I85:J85 I79:J79 I73:J73 I65:J65 I60:J60 I56:J56 I31:J31 I25:J25 I18:J18 I11:J11 I5:J5">
    <cfRule type="expression" dxfId="346" priority="19">
      <formula>$K5=""</formula>
    </cfRule>
  </conditionalFormatting>
  <conditionalFormatting sqref="A861 C861 R861 A853 C853 R853 A845 C845 R845 A831 C831 R831 A819 C819 R819 A805 C805 R805 A735 C735 R735 A714 C714 R714 A711 C711 R711 A706 C706 R706 A701 C701 R701 A697 C697 R697 A693 C693 R693 A684 C684 R684 A671 C671 R671 A664 C664 R664 A659 C659 R659 A640 C640 R640 A636 C636 R636 A630 C630 R630 A625 C625 R625 A600 C600 R600 A576 C576 R576 A572 C572 R572 A566 C566 R566 A561 C561 R561 A532 C532 R532 A521 C521 R521 A506 C506 R506 A481 C481 R481 A453 C453 R453 A450 C450 R450 A441 C441 R441 A436 C436 R436 A409 C409 R409 A384 C384 R384 A381 C381 R381 A370 C370 R370 A366 C366 R366 A345 C345 R345 A340 C340 R340 A316 C316 R316 A305 C305 R305 A302 C302 R302 A282 C282 R282 A256 C256 R256 A244 C244 R244 A238 C238 R238 A231 C231 R231 A221 C221 R221 A215 C215 R215 A212 C212 R212 A207 C207 R207 A176 C176 R176 A167 C167 R167 A161 C161 R161 A149 C149 R149 A137 C137 R137 A131 C131 R131 A123 C123 R123 A116 C116 R116 A110 C110 R110 A104 C104 R104 A98 C98 R98 A91 C91 R91 A85 C85 R85 A79 C79 R79 A73 C73 R73 A65 C65 R65 A60 C60 R60 A56 C56 R56 A31 C31 R31 A25 C25 R25 A18 C18 R18 A11 C11 R11 A5 C5 R5">
    <cfRule type="expression" dxfId="345" priority="18">
      <formula>$G5=""</formula>
    </cfRule>
  </conditionalFormatting>
  <conditionalFormatting sqref="B861 B853 B845 B831 B819 B805 B735 B714 B711 B706 B701 B697 B693 B684 B671 B664 B659 B640 B636 B630 B625 B600 B576 B572 B566 B561 B532 B521 B506 B481 B453 B450 B441 B436 B409 B384 B381 B370 B366 B345 B340 B316 B305 B302 B282 B256 B244 B238 B231 B221 B215 B212 B207 B176 B167 B161 B149 B137 B131 B123 B116 B110 B104 B98 B91 B85 B79 B73 B65 B60 B56 B31 B25 B18 B11 B5">
    <cfRule type="expression" dxfId="344" priority="17">
      <formula>$C5=""</formula>
    </cfRule>
  </conditionalFormatting>
  <conditionalFormatting sqref="D861 D853 D845 D831 D819 D805 D735 D714 D711 D706 D701 D697 D693 D684 D671 D664 D659 D640 D636 D630 D625 D600 D576 D572 D566 D561 D532 D521 D506 D481 D453 D450 D441 D436 D409 D384 D381 D370 D366 D345 D340 D316 D305 D302 D282 D256 D244 D238 D231 D221 D215 D212 D207 D176 D167 D161 D149 D137 D131 D123 D116 D110 D104 D98 D91 D85 D79 D73 D65 D60 D56 D31 D25 D18 D11 D5">
    <cfRule type="expression" dxfId="343" priority="16">
      <formula>$E5=""</formula>
    </cfRule>
  </conditionalFormatting>
  <conditionalFormatting sqref="O867">
    <cfRule type="cellIs" dxfId="342" priority="15" operator="equal">
      <formula>0</formula>
    </cfRule>
  </conditionalFormatting>
  <conditionalFormatting sqref="O141">
    <cfRule type="cellIs" dxfId="341" priority="14" operator="equal">
      <formula>0</formula>
    </cfRule>
  </conditionalFormatting>
  <conditionalFormatting sqref="E141:F141">
    <cfRule type="expression" dxfId="340" priority="13">
      <formula>$G141=""</formula>
    </cfRule>
  </conditionalFormatting>
  <conditionalFormatting sqref="G141:H141">
    <cfRule type="expression" dxfId="339" priority="12">
      <formula>$I141=""</formula>
    </cfRule>
  </conditionalFormatting>
  <conditionalFormatting sqref="I141:J141">
    <cfRule type="expression" dxfId="338" priority="11">
      <formula>$K141=""</formula>
    </cfRule>
  </conditionalFormatting>
  <conditionalFormatting sqref="A141 R141">
    <cfRule type="expression" dxfId="337" priority="10">
      <formula>$G141=""</formula>
    </cfRule>
  </conditionalFormatting>
  <conditionalFormatting sqref="B141">
    <cfRule type="expression" dxfId="336" priority="9">
      <formula>$C141=""</formula>
    </cfRule>
  </conditionalFormatting>
  <conditionalFormatting sqref="D141">
    <cfRule type="expression" dxfId="335" priority="8">
      <formula>$E141=""</formula>
    </cfRule>
  </conditionalFormatting>
  <conditionalFormatting sqref="O142">
    <cfRule type="cellIs" dxfId="334" priority="7" operator="equal">
      <formula>0</formula>
    </cfRule>
  </conditionalFormatting>
  <conditionalFormatting sqref="F142">
    <cfRule type="expression" dxfId="333" priority="6">
      <formula>$G142=""</formula>
    </cfRule>
  </conditionalFormatting>
  <conditionalFormatting sqref="G142:H142">
    <cfRule type="expression" dxfId="332" priority="5">
      <formula>$I142=""</formula>
    </cfRule>
  </conditionalFormatting>
  <conditionalFormatting sqref="I142:J142">
    <cfRule type="expression" dxfId="331" priority="4">
      <formula>$K142=""</formula>
    </cfRule>
  </conditionalFormatting>
  <conditionalFormatting sqref="A142 C142 R142">
    <cfRule type="expression" dxfId="330" priority="3">
      <formula>$G142=""</formula>
    </cfRule>
  </conditionalFormatting>
  <conditionalFormatting sqref="B142">
    <cfRule type="expression" dxfId="329" priority="2">
      <formula>$C142=""</formula>
    </cfRule>
  </conditionalFormatting>
  <conditionalFormatting sqref="D142">
    <cfRule type="expression" dxfId="328" priority="1">
      <formula>$E142=""</formula>
    </cfRule>
  </conditionalFormatting>
  <printOptions horizontalCentered="1"/>
  <pageMargins left="0" right="0" top="0.98425196850393704" bottom="0.98425196850393704" header="0.31496062992125984" footer="0.31496062992125984"/>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topLeftCell="A49" zoomScale="80" zoomScaleNormal="80" workbookViewId="0">
      <selection activeCell="K14" sqref="K14"/>
    </sheetView>
  </sheetViews>
  <sheetFormatPr defaultRowHeight="14.25" x14ac:dyDescent="0.15"/>
  <cols>
    <col min="1" max="1" width="2.75" style="60" customWidth="1"/>
    <col min="2" max="2" width="1.625" style="60" customWidth="1"/>
    <col min="3" max="3" width="2.875" style="60" customWidth="1"/>
    <col min="4" max="4" width="1.625" style="60" customWidth="1"/>
    <col min="5" max="5" width="3" style="60" customWidth="1"/>
    <col min="6" max="6" width="1.625" style="60" customWidth="1"/>
    <col min="7" max="7" width="2.75" style="60" customWidth="1"/>
    <col min="8" max="8" width="1.625" style="60" customWidth="1"/>
    <col min="9" max="9" width="2.875" style="60" customWidth="1"/>
    <col min="10" max="10" width="37.25" style="60" customWidth="1"/>
    <col min="11" max="11" width="9.25" style="60" customWidth="1"/>
    <col min="12" max="13" width="9.125" style="60" customWidth="1"/>
    <col min="14" max="14" width="58.5" style="60" customWidth="1"/>
    <col min="15" max="15" width="10.625" style="60" customWidth="1"/>
    <col min="16" max="16" width="17" style="60" customWidth="1"/>
    <col min="17" max="17" width="7.875" style="60" customWidth="1"/>
    <col min="18" max="18" width="8.75" style="60" customWidth="1"/>
    <col min="19" max="16384" width="9" style="60"/>
  </cols>
  <sheetData>
    <row r="1" spans="1:20" ht="17.25" x14ac:dyDescent="0.15">
      <c r="A1" s="55" t="s">
        <v>4844</v>
      </c>
      <c r="B1" s="56"/>
      <c r="C1" s="56"/>
      <c r="D1" s="56"/>
      <c r="E1" s="56"/>
      <c r="F1" s="56"/>
      <c r="G1" s="57"/>
      <c r="H1" s="56"/>
      <c r="I1" s="57"/>
      <c r="J1" s="56"/>
      <c r="K1" s="57"/>
      <c r="L1" s="57"/>
      <c r="M1" s="57"/>
      <c r="N1" s="58"/>
      <c r="O1" s="59"/>
      <c r="P1" s="57"/>
      <c r="Q1" s="883" t="s">
        <v>2165</v>
      </c>
      <c r="R1" s="883"/>
    </row>
    <row r="2" spans="1:20" x14ac:dyDescent="0.15">
      <c r="A2" s="61" t="s">
        <v>0</v>
      </c>
      <c r="B2" s="62"/>
      <c r="C2" s="62" t="s">
        <v>1</v>
      </c>
      <c r="D2" s="62"/>
      <c r="E2" s="62" t="s">
        <v>2</v>
      </c>
      <c r="F2" s="63"/>
      <c r="G2" s="64" t="s">
        <v>4</v>
      </c>
      <c r="H2" s="62"/>
      <c r="I2" s="64" t="s">
        <v>2166</v>
      </c>
      <c r="J2" s="64" t="s">
        <v>2167</v>
      </c>
      <c r="K2" s="65" t="s">
        <v>2308</v>
      </c>
      <c r="L2" s="65" t="s">
        <v>2309</v>
      </c>
      <c r="M2" s="66" t="s">
        <v>2168</v>
      </c>
      <c r="N2" s="64" t="s">
        <v>2169</v>
      </c>
      <c r="O2" s="66" t="s">
        <v>5</v>
      </c>
      <c r="P2" s="13" t="s">
        <v>2170</v>
      </c>
      <c r="Q2" s="66" t="s">
        <v>2171</v>
      </c>
      <c r="R2" s="67" t="s">
        <v>2172</v>
      </c>
      <c r="T2" s="60" t="s">
        <v>3</v>
      </c>
    </row>
    <row r="3" spans="1:20" ht="18" customHeight="1" x14ac:dyDescent="0.15">
      <c r="A3" s="68">
        <v>1</v>
      </c>
      <c r="B3" s="69" t="s">
        <v>4845</v>
      </c>
      <c r="C3" s="69"/>
      <c r="D3" s="69"/>
      <c r="E3" s="70"/>
      <c r="F3" s="69"/>
      <c r="G3" s="70"/>
      <c r="H3" s="69"/>
      <c r="I3" s="70"/>
      <c r="J3" s="70"/>
      <c r="K3" s="71">
        <f>IF(C3="",SUMIFS($K4:$K$64,$A4:$A$64,A3,$E4:$E$64,""),IF(E3="",SUMIFS($K4:$K$64,$A4:$A$64,A3,$C4:$C$64,C3,$G4:$G$64,""),IF(G3="",SUMIFS($K4:$K$64,$A4:$A$64,A3,$C4:$C$64,C3,$E4:$E$64,E3,$R4:$R$64,R3),IF(I3="",SUMIFS($K4:$K$64,$A4:$A$64,A3,$C4:$C$64,C3,$E4:$E$64,E3,$G4:$G$64,G3,$R4:$R$64,R3),0))))</f>
        <v>14895</v>
      </c>
      <c r="L3" s="71">
        <f>IF(C3="",SUMIFS($L4:$L$64,$A4:$A$64,A3,$E4:$E$64,""),IF(E3="",SUMIFS($L4:$L$64,$A4:$A$64,A3,$C4:$C$64,C3,$G4:$G$64,""),IF(G3="",SUMIFS($L4:$L$64,$A4:$A$64,A3,$C4:$C$64,C3,$E4:$E$64,E3,$R4:$R$64,R3),IF(I3="",SUMIFS($L4:$L$64,$A4:$A$64,A3,$C4:$C$64,C3,$E4:$E$64,E3,$G4:$G$64,G3,$R4:$R$64,R3),0))))</f>
        <v>14328</v>
      </c>
      <c r="M3" s="71">
        <f>K3-L3</f>
        <v>567</v>
      </c>
      <c r="N3" s="72"/>
      <c r="O3" s="73"/>
      <c r="P3" s="74"/>
      <c r="Q3" s="71">
        <f>IF(C3="",SUMIFS($Q4:$Q$64,$A4:$A$64,A3,$E4:$E$64,""),IF(E3="",SUMIFS($Q4:$Q$64,$A4:$A$64,A3,$C4:$C$64,C3,$G4:$G$64,""),IF(G3="",SUMIFS($Q4:$Q$64,$A4:$A$64,A3,$C4:$C$64,C3,$E4:$E$64,E3,$R4:$R$64,R3),IF(I3="",SUMIFS($Q4:$Q$64,$A4:$A$64,A3,$C4:$C$64,C3,$E4:$E$64,E3,$G4:$G$64,G3,$R4:$R$64,R3),0))))</f>
        <v>4341</v>
      </c>
      <c r="R3" s="75"/>
      <c r="T3" s="60">
        <v>610101</v>
      </c>
    </row>
    <row r="4" spans="1:20" ht="18" customHeight="1" x14ac:dyDescent="0.15">
      <c r="A4" s="76">
        <v>1</v>
      </c>
      <c r="B4" s="77" t="s">
        <v>4845</v>
      </c>
      <c r="C4" s="78">
        <v>1</v>
      </c>
      <c r="D4" s="78" t="s">
        <v>4846</v>
      </c>
      <c r="E4" s="79"/>
      <c r="F4" s="78"/>
      <c r="G4" s="79"/>
      <c r="H4" s="78"/>
      <c r="I4" s="79"/>
      <c r="J4" s="79"/>
      <c r="K4" s="80">
        <f>IF(C4="",SUMIFS($K5:$K$64,$A5:$A$64,A4,$E5:$E$64,""),IF(E4="",SUMIFS($K5:$K$64,$A5:$A$64,A4,$C5:$C$64,C4,$G5:$G$64,""),IF(G4="",SUMIFS($K5:$K$64,$A5:$A$64,A4,$C5:$C$64,C4,$E5:$E$64,E4,$R5:$R$64,R4),IF(I4="",SUMIFS($K5:$K$64,$A5:$A$64,A4,$C5:$C$64,C4,$E5:$E$64,E4,$G5:$G$64,G4,$R5:$R$64,R4),0))))</f>
        <v>14895</v>
      </c>
      <c r="L4" s="80">
        <f>IF(C4="",SUMIFS($L5:$L$64,$A5:$A$64,A4,$E5:$E$64,""),IF(E4="",SUMIFS($L5:$L$64,$A5:$A$64,A4,$C5:$C$64,C4,$G5:$G$64,""),IF(G4="",SUMIFS($L5:$L$64,$A5:$A$64,A4,$C5:$C$64,C4,$E5:$E$64,E4,$R5:$R$64,R4),IF(I4="",SUMIFS($L5:$L$64,$A5:$A$64,A4,$C5:$C$64,C4,$E5:$E$64,E4,$G5:$G$64,G4,$R5:$R$64,R4),0))))</f>
        <v>14328</v>
      </c>
      <c r="M4" s="80">
        <f t="shared" ref="M4:M5" si="0">K4-L4</f>
        <v>567</v>
      </c>
      <c r="N4" s="81"/>
      <c r="O4" s="82"/>
      <c r="P4" s="83"/>
      <c r="Q4" s="80">
        <f>IF(C4="",SUMIFS($Q5:$Q$64,$A5:$A$64,A4,$E5:$E$64,""),IF(E4="",SUMIFS($Q5:$Q$64,$A5:$A$64,A4,$C5:$C$64,C4,$G5:$G$64,""),IF(G4="",SUMIFS($Q5:$Q$64,$A5:$A$64,A4,$C5:$C$64,C4,$E5:$E$64,E4,$R5:$R$64,R4),IF(I4="",SUMIFS($Q5:$Q$64,$A5:$A$64,A4,$C5:$C$64,C4,$E5:$E$64,E4,$G5:$G$64,G4,$R5:$R$64,R4),0))))</f>
        <v>4341</v>
      </c>
      <c r="R4" s="84"/>
      <c r="T4" s="60">
        <v>610101</v>
      </c>
    </row>
    <row r="5" spans="1:20" ht="18" customHeight="1" x14ac:dyDescent="0.15">
      <c r="A5" s="76">
        <v>1</v>
      </c>
      <c r="B5" s="77" t="s">
        <v>4846</v>
      </c>
      <c r="C5" s="85">
        <v>1</v>
      </c>
      <c r="D5" s="77" t="s">
        <v>4845</v>
      </c>
      <c r="E5" s="86">
        <v>1</v>
      </c>
      <c r="F5" s="87" t="s">
        <v>2319</v>
      </c>
      <c r="G5" s="86"/>
      <c r="H5" s="87"/>
      <c r="I5" s="86"/>
      <c r="J5" s="86"/>
      <c r="K5" s="88">
        <f>IF(C5="",SUMIFS($K6:$K$64,$A6:$A$64,A5,$E6:$E$64,""),IF(E5="",SUMIFS($K6:$K$64,$A6:$A$64,A5,$C6:$C$64,C5,$G6:$G$64,""),IF(G5="",SUMIFS($K6:$K$64,$A6:$A$64,A5,$C6:$C$64,C5,$E6:$E$64,E5,$R6:$R$64,R5),IF(I5="",SUMIFS($K6:$K$64,$A6:$A$64,A5,$C6:$C$64,C5,$E6:$E$64,E5,$G6:$G$64,G5,$R6:$R$64,R5),0))))</f>
        <v>4684</v>
      </c>
      <c r="L5" s="88">
        <f>IF(C5="",SUMIFS($L6:$L$64,$A6:$A$64,A5,$E6:$E$64,""),IF(E5="",SUMIFS($L6:$L$64,$A6:$A$64,A5,$C6:$C$64,C5,$G6:$G$64,""),IF(G5="",SUMIFS($L6:$L$64,$A6:$A$64,A5,$C6:$C$64,C5,$E6:$E$64,E5,$R6:$R$64,R5),IF(I5="",SUMIFS($L6:$L$64,$A6:$A$64,A5,$C6:$C$64,C5,$E6:$E$64,E5,$G6:$G$64,G5,$R6:$R$64,R5),0))))</f>
        <v>4747</v>
      </c>
      <c r="M5" s="88">
        <f t="shared" si="0"/>
        <v>-63</v>
      </c>
      <c r="N5" s="89"/>
      <c r="O5" s="90"/>
      <c r="P5" s="91"/>
      <c r="Q5" s="92">
        <f>IF(C5="",SUMIFS($Q6:$Q$64,$A6:$A$64,A5,$E6:$E$64,""),IF(E5="",SUMIFS($Q6:$Q$64,$A6:$A$64,A5,$C6:$C$64,C5,$G6:$G$64,""),IF(G5="",SUMIFS($Q6:$Q$64,$A6:$A$64,A5,$C6:$C$64,C5,$E6:$E$64,E5,$R6:$R$64,R5),IF(I5="",SUMIFS($Q6:$Q$64,$A6:$A$64,A5,$C6:$C$64,C5,$E6:$E$64,E5,$G6:$G$64,G5,$R6:$R$64,R5),0))))</f>
        <v>85</v>
      </c>
      <c r="R5" s="93" t="s">
        <v>2257</v>
      </c>
      <c r="T5" s="60">
        <v>610101</v>
      </c>
    </row>
    <row r="6" spans="1:20" ht="18" customHeight="1" x14ac:dyDescent="0.15">
      <c r="A6" s="94">
        <v>1</v>
      </c>
      <c r="B6" s="95" t="s">
        <v>4845</v>
      </c>
      <c r="C6" s="95">
        <v>1</v>
      </c>
      <c r="D6" s="95" t="s">
        <v>4845</v>
      </c>
      <c r="E6" s="95">
        <v>1</v>
      </c>
      <c r="F6" s="95" t="s">
        <v>88</v>
      </c>
      <c r="G6" s="96">
        <v>1</v>
      </c>
      <c r="H6" s="97" t="s">
        <v>7</v>
      </c>
      <c r="I6" s="96"/>
      <c r="J6" s="96"/>
      <c r="K6" s="98"/>
      <c r="L6" s="98"/>
      <c r="M6" s="98"/>
      <c r="N6" s="96"/>
      <c r="O6" s="99"/>
      <c r="P6" s="100" t="s">
        <v>4847</v>
      </c>
      <c r="Q6" s="99">
        <v>1</v>
      </c>
      <c r="R6" s="101" t="s">
        <v>1336</v>
      </c>
      <c r="T6" s="60">
        <v>610101</v>
      </c>
    </row>
    <row r="7" spans="1:20" ht="18" customHeight="1" x14ac:dyDescent="0.15">
      <c r="A7" s="94">
        <v>1</v>
      </c>
      <c r="B7" s="95" t="s">
        <v>4845</v>
      </c>
      <c r="C7" s="95">
        <v>1</v>
      </c>
      <c r="D7" s="95" t="s">
        <v>4845</v>
      </c>
      <c r="E7" s="95">
        <v>1</v>
      </c>
      <c r="F7" s="95" t="s">
        <v>88</v>
      </c>
      <c r="G7" s="102">
        <v>1</v>
      </c>
      <c r="H7" s="95" t="s">
        <v>7</v>
      </c>
      <c r="I7" s="96">
        <v>21</v>
      </c>
      <c r="J7" s="96" t="s">
        <v>4848</v>
      </c>
      <c r="K7" s="98">
        <v>30</v>
      </c>
      <c r="L7" s="98">
        <v>30</v>
      </c>
      <c r="M7" s="98">
        <f>K7-L7</f>
        <v>0</v>
      </c>
      <c r="N7" s="96" t="s">
        <v>4849</v>
      </c>
      <c r="O7" s="98">
        <v>29400</v>
      </c>
      <c r="P7" s="100" t="s">
        <v>4850</v>
      </c>
      <c r="Q7" s="99">
        <v>10</v>
      </c>
      <c r="R7" s="101" t="s">
        <v>1336</v>
      </c>
      <c r="T7" s="60">
        <v>610101</v>
      </c>
    </row>
    <row r="8" spans="1:20" ht="18" customHeight="1" x14ac:dyDescent="0.15">
      <c r="A8" s="94">
        <v>1</v>
      </c>
      <c r="B8" s="95" t="s">
        <v>4845</v>
      </c>
      <c r="C8" s="95">
        <v>1</v>
      </c>
      <c r="D8" s="95" t="s">
        <v>4845</v>
      </c>
      <c r="E8" s="95">
        <v>1</v>
      </c>
      <c r="F8" s="95" t="s">
        <v>88</v>
      </c>
      <c r="G8" s="96">
        <v>2</v>
      </c>
      <c r="H8" s="97" t="s">
        <v>10</v>
      </c>
      <c r="I8" s="96"/>
      <c r="J8" s="96"/>
      <c r="K8" s="98"/>
      <c r="L8" s="98"/>
      <c r="M8" s="98"/>
      <c r="N8" s="96"/>
      <c r="O8" s="99"/>
      <c r="P8" s="100" t="s">
        <v>4533</v>
      </c>
      <c r="Q8" s="99">
        <v>52</v>
      </c>
      <c r="R8" s="101" t="s">
        <v>1336</v>
      </c>
      <c r="T8" s="60">
        <v>610101</v>
      </c>
    </row>
    <row r="9" spans="1:20" ht="18" customHeight="1" x14ac:dyDescent="0.15">
      <c r="A9" s="94">
        <v>1</v>
      </c>
      <c r="B9" s="95" t="s">
        <v>4845</v>
      </c>
      <c r="C9" s="95">
        <v>1</v>
      </c>
      <c r="D9" s="95" t="s">
        <v>4845</v>
      </c>
      <c r="E9" s="95">
        <v>1</v>
      </c>
      <c r="F9" s="95" t="s">
        <v>88</v>
      </c>
      <c r="G9" s="102">
        <v>2</v>
      </c>
      <c r="H9" s="95" t="s">
        <v>10</v>
      </c>
      <c r="I9" s="96">
        <v>3</v>
      </c>
      <c r="J9" s="96" t="s">
        <v>11</v>
      </c>
      <c r="K9" s="98">
        <v>1725</v>
      </c>
      <c r="L9" s="98">
        <v>1682</v>
      </c>
      <c r="M9" s="98">
        <f>K9-L9</f>
        <v>43</v>
      </c>
      <c r="N9" s="96" t="s">
        <v>11</v>
      </c>
      <c r="O9" s="98">
        <v>1725000</v>
      </c>
      <c r="P9" s="100" t="s">
        <v>4532</v>
      </c>
      <c r="Q9" s="99">
        <v>22</v>
      </c>
      <c r="R9" s="101" t="s">
        <v>1336</v>
      </c>
      <c r="T9" s="60">
        <v>610101</v>
      </c>
    </row>
    <row r="10" spans="1:20" ht="18" customHeight="1" x14ac:dyDescent="0.15">
      <c r="A10" s="94">
        <v>1</v>
      </c>
      <c r="B10" s="95" t="s">
        <v>4845</v>
      </c>
      <c r="C10" s="95">
        <v>1</v>
      </c>
      <c r="D10" s="95" t="s">
        <v>4845</v>
      </c>
      <c r="E10" s="95">
        <v>1</v>
      </c>
      <c r="F10" s="95" t="s">
        <v>88</v>
      </c>
      <c r="G10" s="96">
        <v>3</v>
      </c>
      <c r="H10" s="97" t="s">
        <v>13</v>
      </c>
      <c r="I10" s="96"/>
      <c r="J10" s="96"/>
      <c r="K10" s="98"/>
      <c r="L10" s="98"/>
      <c r="M10" s="98"/>
      <c r="N10" s="96"/>
      <c r="O10" s="99"/>
      <c r="P10" s="100"/>
      <c r="Q10" s="99"/>
      <c r="R10" s="101" t="s">
        <v>1336</v>
      </c>
      <c r="T10" s="60">
        <v>610101</v>
      </c>
    </row>
    <row r="11" spans="1:20" ht="18" customHeight="1" x14ac:dyDescent="0.15">
      <c r="A11" s="94">
        <v>1</v>
      </c>
      <c r="B11" s="95" t="s">
        <v>4845</v>
      </c>
      <c r="C11" s="95">
        <v>1</v>
      </c>
      <c r="D11" s="95" t="s">
        <v>4845</v>
      </c>
      <c r="E11" s="95">
        <v>1</v>
      </c>
      <c r="F11" s="95" t="s">
        <v>88</v>
      </c>
      <c r="G11" s="102">
        <v>3</v>
      </c>
      <c r="H11" s="95" t="s">
        <v>13</v>
      </c>
      <c r="I11" s="96">
        <v>31</v>
      </c>
      <c r="J11" s="96" t="s">
        <v>18</v>
      </c>
      <c r="K11" s="98">
        <v>90</v>
      </c>
      <c r="L11" s="98">
        <v>90</v>
      </c>
      <c r="M11" s="98">
        <f>K11-L11</f>
        <v>0</v>
      </c>
      <c r="N11" s="96" t="s">
        <v>4851</v>
      </c>
      <c r="O11" s="98">
        <v>90000</v>
      </c>
      <c r="P11" s="100"/>
      <c r="Q11" s="99"/>
      <c r="R11" s="101" t="s">
        <v>1336</v>
      </c>
      <c r="T11" s="60">
        <v>610101</v>
      </c>
    </row>
    <row r="12" spans="1:20" ht="18" customHeight="1" x14ac:dyDescent="0.15">
      <c r="A12" s="94">
        <v>1</v>
      </c>
      <c r="B12" s="95" t="s">
        <v>4845</v>
      </c>
      <c r="C12" s="95">
        <v>1</v>
      </c>
      <c r="D12" s="95" t="s">
        <v>4845</v>
      </c>
      <c r="E12" s="95">
        <v>1</v>
      </c>
      <c r="F12" s="95" t="s">
        <v>88</v>
      </c>
      <c r="G12" s="102">
        <v>3</v>
      </c>
      <c r="H12" s="95" t="s">
        <v>13</v>
      </c>
      <c r="I12" s="96">
        <v>33</v>
      </c>
      <c r="J12" s="96" t="s">
        <v>20</v>
      </c>
      <c r="K12" s="98">
        <v>12</v>
      </c>
      <c r="L12" s="98">
        <v>12</v>
      </c>
      <c r="M12" s="98">
        <f>K12-L12</f>
        <v>0</v>
      </c>
      <c r="N12" s="96" t="s">
        <v>4852</v>
      </c>
      <c r="O12" s="98">
        <v>12000</v>
      </c>
      <c r="P12" s="100"/>
      <c r="Q12" s="99"/>
      <c r="R12" s="101" t="s">
        <v>1336</v>
      </c>
      <c r="T12" s="60">
        <v>610101</v>
      </c>
    </row>
    <row r="13" spans="1:20" ht="18" customHeight="1" x14ac:dyDescent="0.15">
      <c r="A13" s="94">
        <v>1</v>
      </c>
      <c r="B13" s="95" t="s">
        <v>4845</v>
      </c>
      <c r="C13" s="95">
        <v>1</v>
      </c>
      <c r="D13" s="95" t="s">
        <v>4845</v>
      </c>
      <c r="E13" s="95">
        <v>1</v>
      </c>
      <c r="F13" s="95" t="s">
        <v>88</v>
      </c>
      <c r="G13" s="102">
        <v>3</v>
      </c>
      <c r="H13" s="95" t="s">
        <v>13</v>
      </c>
      <c r="I13" s="96">
        <v>35</v>
      </c>
      <c r="J13" s="96" t="s">
        <v>22</v>
      </c>
      <c r="K13" s="98">
        <v>79</v>
      </c>
      <c r="L13" s="98">
        <v>75</v>
      </c>
      <c r="M13" s="98">
        <f>K13-L13</f>
        <v>4</v>
      </c>
      <c r="N13" s="96" t="s">
        <v>4853</v>
      </c>
      <c r="O13" s="98">
        <v>78200</v>
      </c>
      <c r="P13" s="100"/>
      <c r="Q13" s="99"/>
      <c r="R13" s="101" t="s">
        <v>1336</v>
      </c>
      <c r="T13" s="60">
        <v>610101</v>
      </c>
    </row>
    <row r="14" spans="1:20" ht="18" customHeight="1" x14ac:dyDescent="0.15">
      <c r="A14" s="94">
        <v>1</v>
      </c>
      <c r="B14" s="95" t="s">
        <v>4845</v>
      </c>
      <c r="C14" s="95">
        <v>1</v>
      </c>
      <c r="D14" s="95" t="s">
        <v>4845</v>
      </c>
      <c r="E14" s="95">
        <v>1</v>
      </c>
      <c r="F14" s="95" t="s">
        <v>88</v>
      </c>
      <c r="G14" s="102">
        <v>3</v>
      </c>
      <c r="H14" s="95" t="s">
        <v>13</v>
      </c>
      <c r="I14" s="96">
        <v>39</v>
      </c>
      <c r="J14" s="96" t="s">
        <v>24</v>
      </c>
      <c r="K14" s="98">
        <v>404</v>
      </c>
      <c r="L14" s="98">
        <v>395</v>
      </c>
      <c r="M14" s="98">
        <f>K14-L14</f>
        <v>9</v>
      </c>
      <c r="N14" s="96" t="s">
        <v>24</v>
      </c>
      <c r="O14" s="98">
        <v>404000</v>
      </c>
      <c r="P14" s="100"/>
      <c r="Q14" s="99"/>
      <c r="R14" s="101" t="s">
        <v>1336</v>
      </c>
      <c r="T14" s="60">
        <v>610101</v>
      </c>
    </row>
    <row r="15" spans="1:20" ht="18" customHeight="1" x14ac:dyDescent="0.15">
      <c r="A15" s="94">
        <v>1</v>
      </c>
      <c r="B15" s="95" t="s">
        <v>4845</v>
      </c>
      <c r="C15" s="95">
        <v>1</v>
      </c>
      <c r="D15" s="95" t="s">
        <v>4845</v>
      </c>
      <c r="E15" s="95">
        <v>1</v>
      </c>
      <c r="F15" s="95" t="s">
        <v>88</v>
      </c>
      <c r="G15" s="102">
        <v>3</v>
      </c>
      <c r="H15" s="95" t="s">
        <v>13</v>
      </c>
      <c r="I15" s="96">
        <v>40</v>
      </c>
      <c r="J15" s="96" t="s">
        <v>25</v>
      </c>
      <c r="K15" s="98">
        <v>287</v>
      </c>
      <c r="L15" s="98">
        <v>280</v>
      </c>
      <c r="M15" s="98">
        <f>K15-L15</f>
        <v>7</v>
      </c>
      <c r="N15" s="96" t="s">
        <v>25</v>
      </c>
      <c r="O15" s="98">
        <v>287000</v>
      </c>
      <c r="P15" s="100"/>
      <c r="Q15" s="99"/>
      <c r="R15" s="101" t="s">
        <v>1336</v>
      </c>
      <c r="T15" s="60">
        <v>610101</v>
      </c>
    </row>
    <row r="16" spans="1:20" ht="18" customHeight="1" x14ac:dyDescent="0.15">
      <c r="A16" s="94">
        <v>1</v>
      </c>
      <c r="B16" s="95" t="s">
        <v>4845</v>
      </c>
      <c r="C16" s="95">
        <v>1</v>
      </c>
      <c r="D16" s="95" t="s">
        <v>4845</v>
      </c>
      <c r="E16" s="95">
        <v>1</v>
      </c>
      <c r="F16" s="95" t="s">
        <v>88</v>
      </c>
      <c r="G16" s="96">
        <v>4</v>
      </c>
      <c r="H16" s="97" t="s">
        <v>27</v>
      </c>
      <c r="I16" s="96"/>
      <c r="J16" s="96"/>
      <c r="K16" s="98"/>
      <c r="L16" s="98"/>
      <c r="M16" s="98"/>
      <c r="N16" s="96"/>
      <c r="O16" s="99"/>
      <c r="P16" s="100"/>
      <c r="Q16" s="99"/>
      <c r="R16" s="101" t="s">
        <v>1336</v>
      </c>
      <c r="T16" s="60">
        <v>610101</v>
      </c>
    </row>
    <row r="17" spans="1:20" ht="18" customHeight="1" x14ac:dyDescent="0.15">
      <c r="A17" s="94">
        <v>1</v>
      </c>
      <c r="B17" s="95" t="s">
        <v>4845</v>
      </c>
      <c r="C17" s="95">
        <v>1</v>
      </c>
      <c r="D17" s="95" t="s">
        <v>4845</v>
      </c>
      <c r="E17" s="95">
        <v>1</v>
      </c>
      <c r="F17" s="95" t="s">
        <v>88</v>
      </c>
      <c r="G17" s="102">
        <v>4</v>
      </c>
      <c r="H17" s="95" t="s">
        <v>27</v>
      </c>
      <c r="I17" s="96">
        <v>31</v>
      </c>
      <c r="J17" s="96" t="s">
        <v>29</v>
      </c>
      <c r="K17" s="98">
        <v>606</v>
      </c>
      <c r="L17" s="98">
        <v>623</v>
      </c>
      <c r="M17" s="98">
        <f>K17-L17</f>
        <v>-17</v>
      </c>
      <c r="N17" s="96" t="s">
        <v>29</v>
      </c>
      <c r="O17" s="98">
        <v>606000</v>
      </c>
      <c r="P17" s="100"/>
      <c r="Q17" s="99"/>
      <c r="R17" s="101" t="s">
        <v>1336</v>
      </c>
      <c r="T17" s="60">
        <v>610101</v>
      </c>
    </row>
    <row r="18" spans="1:20" ht="18" customHeight="1" x14ac:dyDescent="0.15">
      <c r="A18" s="94">
        <v>1</v>
      </c>
      <c r="B18" s="95" t="s">
        <v>4845</v>
      </c>
      <c r="C18" s="95">
        <v>1</v>
      </c>
      <c r="D18" s="95" t="s">
        <v>4845</v>
      </c>
      <c r="E18" s="95">
        <v>1</v>
      </c>
      <c r="F18" s="95" t="s">
        <v>88</v>
      </c>
      <c r="G18" s="96">
        <v>10</v>
      </c>
      <c r="H18" s="97" t="s">
        <v>54</v>
      </c>
      <c r="I18" s="96"/>
      <c r="J18" s="96"/>
      <c r="K18" s="98"/>
      <c r="L18" s="98"/>
      <c r="M18" s="98"/>
      <c r="N18" s="96"/>
      <c r="O18" s="99"/>
      <c r="P18" s="100"/>
      <c r="Q18" s="99"/>
      <c r="R18" s="101" t="s">
        <v>1336</v>
      </c>
      <c r="T18" s="60">
        <v>610101</v>
      </c>
    </row>
    <row r="19" spans="1:20" ht="18" customHeight="1" x14ac:dyDescent="0.15">
      <c r="A19" s="94">
        <v>1</v>
      </c>
      <c r="B19" s="95" t="s">
        <v>4845</v>
      </c>
      <c r="C19" s="95">
        <v>1</v>
      </c>
      <c r="D19" s="95" t="s">
        <v>4845</v>
      </c>
      <c r="E19" s="95">
        <v>1</v>
      </c>
      <c r="F19" s="95" t="s">
        <v>88</v>
      </c>
      <c r="G19" s="102">
        <v>10</v>
      </c>
      <c r="H19" s="95" t="s">
        <v>54</v>
      </c>
      <c r="I19" s="96">
        <v>1</v>
      </c>
      <c r="J19" s="96" t="s">
        <v>55</v>
      </c>
      <c r="K19" s="98">
        <v>15</v>
      </c>
      <c r="L19" s="98">
        <v>67</v>
      </c>
      <c r="M19" s="98">
        <f>K19-L19</f>
        <v>-52</v>
      </c>
      <c r="N19" s="96" t="s">
        <v>4854</v>
      </c>
      <c r="O19" s="98">
        <v>15000</v>
      </c>
      <c r="P19" s="100"/>
      <c r="Q19" s="99"/>
      <c r="R19" s="101" t="s">
        <v>1336</v>
      </c>
      <c r="T19" s="60">
        <v>610101</v>
      </c>
    </row>
    <row r="20" spans="1:20" ht="18" customHeight="1" x14ac:dyDescent="0.15">
      <c r="A20" s="94">
        <v>1</v>
      </c>
      <c r="B20" s="95" t="s">
        <v>4845</v>
      </c>
      <c r="C20" s="95">
        <v>1</v>
      </c>
      <c r="D20" s="95" t="s">
        <v>4845</v>
      </c>
      <c r="E20" s="95">
        <v>1</v>
      </c>
      <c r="F20" s="95" t="s">
        <v>88</v>
      </c>
      <c r="G20" s="102">
        <v>10</v>
      </c>
      <c r="H20" s="95" t="s">
        <v>54</v>
      </c>
      <c r="I20" s="96">
        <v>2</v>
      </c>
      <c r="J20" s="96" t="s">
        <v>193</v>
      </c>
      <c r="K20" s="98">
        <v>119</v>
      </c>
      <c r="L20" s="98">
        <v>98</v>
      </c>
      <c r="M20" s="98">
        <f>K20-L20</f>
        <v>21</v>
      </c>
      <c r="N20" s="96" t="s">
        <v>4855</v>
      </c>
      <c r="O20" s="98">
        <v>118800</v>
      </c>
      <c r="P20" s="100"/>
      <c r="Q20" s="99"/>
      <c r="R20" s="101" t="s">
        <v>1336</v>
      </c>
      <c r="T20" s="60">
        <v>610101</v>
      </c>
    </row>
    <row r="21" spans="1:20" ht="18" customHeight="1" x14ac:dyDescent="0.15">
      <c r="A21" s="94">
        <v>1</v>
      </c>
      <c r="B21" s="95" t="s">
        <v>4845</v>
      </c>
      <c r="C21" s="95">
        <v>1</v>
      </c>
      <c r="D21" s="95" t="s">
        <v>4845</v>
      </c>
      <c r="E21" s="95">
        <v>1</v>
      </c>
      <c r="F21" s="95" t="s">
        <v>88</v>
      </c>
      <c r="G21" s="102">
        <v>10</v>
      </c>
      <c r="H21" s="95" t="s">
        <v>54</v>
      </c>
      <c r="I21" s="96">
        <v>3</v>
      </c>
      <c r="J21" s="96" t="s">
        <v>63</v>
      </c>
      <c r="K21" s="98">
        <v>3</v>
      </c>
      <c r="L21" s="98">
        <v>3</v>
      </c>
      <c r="M21" s="98">
        <f>K21-L21</f>
        <v>0</v>
      </c>
      <c r="N21" s="96" t="s">
        <v>4856</v>
      </c>
      <c r="O21" s="98">
        <v>3000</v>
      </c>
      <c r="P21" s="100"/>
      <c r="Q21" s="99"/>
      <c r="R21" s="101" t="s">
        <v>1336</v>
      </c>
      <c r="T21" s="60">
        <v>610101</v>
      </c>
    </row>
    <row r="22" spans="1:20" ht="18" customHeight="1" x14ac:dyDescent="0.15">
      <c r="A22" s="94">
        <v>1</v>
      </c>
      <c r="B22" s="95" t="s">
        <v>4845</v>
      </c>
      <c r="C22" s="95">
        <v>1</v>
      </c>
      <c r="D22" s="95" t="s">
        <v>4845</v>
      </c>
      <c r="E22" s="95">
        <v>1</v>
      </c>
      <c r="F22" s="95" t="s">
        <v>88</v>
      </c>
      <c r="G22" s="102">
        <v>10</v>
      </c>
      <c r="H22" s="95" t="s">
        <v>54</v>
      </c>
      <c r="I22" s="96">
        <v>6</v>
      </c>
      <c r="J22" s="96" t="s">
        <v>195</v>
      </c>
      <c r="K22" s="98">
        <v>50</v>
      </c>
      <c r="L22" s="98">
        <v>100</v>
      </c>
      <c r="M22" s="98">
        <f>K22-L22</f>
        <v>-50</v>
      </c>
      <c r="N22" s="96" t="s">
        <v>4857</v>
      </c>
      <c r="O22" s="98">
        <v>50000</v>
      </c>
      <c r="P22" s="100"/>
      <c r="Q22" s="99"/>
      <c r="R22" s="101" t="s">
        <v>1336</v>
      </c>
      <c r="T22" s="60">
        <v>610101</v>
      </c>
    </row>
    <row r="23" spans="1:20" ht="18" customHeight="1" x14ac:dyDescent="0.15">
      <c r="A23" s="94">
        <v>1</v>
      </c>
      <c r="B23" s="95" t="s">
        <v>4845</v>
      </c>
      <c r="C23" s="95">
        <v>1</v>
      </c>
      <c r="D23" s="95" t="s">
        <v>4845</v>
      </c>
      <c r="E23" s="95">
        <v>1</v>
      </c>
      <c r="F23" s="95" t="s">
        <v>88</v>
      </c>
      <c r="G23" s="96">
        <v>11</v>
      </c>
      <c r="H23" s="97" t="s">
        <v>66</v>
      </c>
      <c r="I23" s="96"/>
      <c r="J23" s="96"/>
      <c r="K23" s="98"/>
      <c r="L23" s="98"/>
      <c r="M23" s="98"/>
      <c r="N23" s="96"/>
      <c r="O23" s="99"/>
      <c r="P23" s="100"/>
      <c r="Q23" s="99"/>
      <c r="R23" s="101" t="s">
        <v>1336</v>
      </c>
      <c r="T23" s="60">
        <v>610101</v>
      </c>
    </row>
    <row r="24" spans="1:20" ht="18" customHeight="1" x14ac:dyDescent="0.15">
      <c r="A24" s="94">
        <v>1</v>
      </c>
      <c r="B24" s="95" t="s">
        <v>4845</v>
      </c>
      <c r="C24" s="95">
        <v>1</v>
      </c>
      <c r="D24" s="95" t="s">
        <v>4845</v>
      </c>
      <c r="E24" s="95">
        <v>1</v>
      </c>
      <c r="F24" s="95" t="s">
        <v>88</v>
      </c>
      <c r="G24" s="102">
        <v>11</v>
      </c>
      <c r="H24" s="95" t="s">
        <v>66</v>
      </c>
      <c r="I24" s="96">
        <v>1</v>
      </c>
      <c r="J24" s="96" t="s">
        <v>67</v>
      </c>
      <c r="K24" s="98">
        <v>41</v>
      </c>
      <c r="L24" s="98">
        <v>41</v>
      </c>
      <c r="M24" s="98">
        <f>K24-L24</f>
        <v>0</v>
      </c>
      <c r="N24" s="96" t="s">
        <v>4858</v>
      </c>
      <c r="O24" s="98">
        <v>38400</v>
      </c>
      <c r="P24" s="100"/>
      <c r="Q24" s="99"/>
      <c r="R24" s="101" t="s">
        <v>1336</v>
      </c>
      <c r="T24" s="60">
        <v>610101</v>
      </c>
    </row>
    <row r="25" spans="1:20" ht="18" customHeight="1" x14ac:dyDescent="0.15">
      <c r="A25" s="94">
        <v>1</v>
      </c>
      <c r="B25" s="95" t="s">
        <v>4845</v>
      </c>
      <c r="C25" s="95">
        <v>1</v>
      </c>
      <c r="D25" s="95" t="s">
        <v>4845</v>
      </c>
      <c r="E25" s="95">
        <v>1</v>
      </c>
      <c r="F25" s="95" t="s">
        <v>88</v>
      </c>
      <c r="G25" s="102">
        <v>11</v>
      </c>
      <c r="H25" s="95" t="s">
        <v>66</v>
      </c>
      <c r="I25" s="102">
        <v>1</v>
      </c>
      <c r="J25" s="102" t="s">
        <v>67</v>
      </c>
      <c r="K25" s="98"/>
      <c r="L25" s="98"/>
      <c r="M25" s="98"/>
      <c r="N25" s="96" t="s">
        <v>1065</v>
      </c>
      <c r="O25" s="98">
        <v>2000</v>
      </c>
      <c r="P25" s="100"/>
      <c r="Q25" s="99"/>
      <c r="R25" s="101" t="s">
        <v>1336</v>
      </c>
      <c r="T25" s="60">
        <v>610101</v>
      </c>
    </row>
    <row r="26" spans="1:20" ht="18" customHeight="1" x14ac:dyDescent="0.15">
      <c r="A26" s="94">
        <v>1</v>
      </c>
      <c r="B26" s="95" t="s">
        <v>4845</v>
      </c>
      <c r="C26" s="95">
        <v>1</v>
      </c>
      <c r="D26" s="95" t="s">
        <v>4845</v>
      </c>
      <c r="E26" s="95">
        <v>1</v>
      </c>
      <c r="F26" s="95" t="s">
        <v>88</v>
      </c>
      <c r="G26" s="102">
        <v>11</v>
      </c>
      <c r="H26" s="95" t="s">
        <v>66</v>
      </c>
      <c r="I26" s="96">
        <v>3</v>
      </c>
      <c r="J26" s="96" t="s">
        <v>70</v>
      </c>
      <c r="K26" s="98">
        <v>0</v>
      </c>
      <c r="L26" s="98">
        <v>8</v>
      </c>
      <c r="M26" s="98">
        <f>K26-L26</f>
        <v>-8</v>
      </c>
      <c r="N26" s="96" t="s">
        <v>4859</v>
      </c>
      <c r="O26" s="98"/>
      <c r="P26" s="100"/>
      <c r="Q26" s="99"/>
      <c r="R26" s="101" t="s">
        <v>1336</v>
      </c>
      <c r="T26" s="60">
        <v>610101</v>
      </c>
    </row>
    <row r="27" spans="1:20" ht="18" customHeight="1" x14ac:dyDescent="0.15">
      <c r="A27" s="94">
        <v>1</v>
      </c>
      <c r="B27" s="95" t="s">
        <v>4845</v>
      </c>
      <c r="C27" s="95">
        <v>1</v>
      </c>
      <c r="D27" s="95" t="s">
        <v>4845</v>
      </c>
      <c r="E27" s="95">
        <v>1</v>
      </c>
      <c r="F27" s="95" t="s">
        <v>88</v>
      </c>
      <c r="G27" s="102">
        <v>11</v>
      </c>
      <c r="H27" s="95" t="s">
        <v>66</v>
      </c>
      <c r="I27" s="96">
        <v>11</v>
      </c>
      <c r="J27" s="96" t="s">
        <v>72</v>
      </c>
      <c r="K27" s="98">
        <v>4</v>
      </c>
      <c r="L27" s="98">
        <v>26</v>
      </c>
      <c r="M27" s="98">
        <f>K27-L27</f>
        <v>-22</v>
      </c>
      <c r="N27" s="96" t="s">
        <v>4860</v>
      </c>
      <c r="O27" s="98">
        <v>3591</v>
      </c>
      <c r="P27" s="100"/>
      <c r="Q27" s="99"/>
      <c r="R27" s="101" t="s">
        <v>1336</v>
      </c>
      <c r="T27" s="60">
        <v>610101</v>
      </c>
    </row>
    <row r="28" spans="1:20" ht="18" customHeight="1" x14ac:dyDescent="0.15">
      <c r="A28" s="94">
        <v>1</v>
      </c>
      <c r="B28" s="95" t="s">
        <v>4845</v>
      </c>
      <c r="C28" s="95">
        <v>1</v>
      </c>
      <c r="D28" s="95" t="s">
        <v>4845</v>
      </c>
      <c r="E28" s="95">
        <v>1</v>
      </c>
      <c r="F28" s="95" t="s">
        <v>88</v>
      </c>
      <c r="G28" s="96">
        <v>13</v>
      </c>
      <c r="H28" s="97" t="s">
        <v>77</v>
      </c>
      <c r="I28" s="96"/>
      <c r="J28" s="96"/>
      <c r="K28" s="98"/>
      <c r="L28" s="98"/>
      <c r="M28" s="98"/>
      <c r="N28" s="96"/>
      <c r="O28" s="99"/>
      <c r="P28" s="100"/>
      <c r="Q28" s="99"/>
      <c r="R28" s="101" t="s">
        <v>1336</v>
      </c>
      <c r="T28" s="60">
        <v>610101</v>
      </c>
    </row>
    <row r="29" spans="1:20" ht="18" customHeight="1" x14ac:dyDescent="0.15">
      <c r="A29" s="94">
        <v>1</v>
      </c>
      <c r="B29" s="95" t="s">
        <v>4845</v>
      </c>
      <c r="C29" s="95">
        <v>1</v>
      </c>
      <c r="D29" s="95" t="s">
        <v>4845</v>
      </c>
      <c r="E29" s="95">
        <v>1</v>
      </c>
      <c r="F29" s="95" t="s">
        <v>88</v>
      </c>
      <c r="G29" s="102">
        <v>13</v>
      </c>
      <c r="H29" s="95" t="s">
        <v>77</v>
      </c>
      <c r="I29" s="96">
        <v>1</v>
      </c>
      <c r="J29" s="96" t="s">
        <v>78</v>
      </c>
      <c r="K29" s="98">
        <v>1</v>
      </c>
      <c r="L29" s="98">
        <v>1</v>
      </c>
      <c r="M29" s="98">
        <f>K29-L29</f>
        <v>0</v>
      </c>
      <c r="N29" s="96" t="s">
        <v>4861</v>
      </c>
      <c r="O29" s="98">
        <v>1000</v>
      </c>
      <c r="P29" s="100"/>
      <c r="Q29" s="99"/>
      <c r="R29" s="101" t="s">
        <v>1336</v>
      </c>
      <c r="T29" s="60">
        <v>610101</v>
      </c>
    </row>
    <row r="30" spans="1:20" ht="18" customHeight="1" x14ac:dyDescent="0.15">
      <c r="A30" s="94">
        <v>1</v>
      </c>
      <c r="B30" s="95" t="s">
        <v>4845</v>
      </c>
      <c r="C30" s="95">
        <v>1</v>
      </c>
      <c r="D30" s="95" t="s">
        <v>4845</v>
      </c>
      <c r="E30" s="95">
        <v>1</v>
      </c>
      <c r="F30" s="95" t="s">
        <v>88</v>
      </c>
      <c r="G30" s="96">
        <v>18</v>
      </c>
      <c r="H30" s="97" t="s">
        <v>81</v>
      </c>
      <c r="I30" s="96"/>
      <c r="J30" s="96"/>
      <c r="K30" s="98"/>
      <c r="L30" s="98"/>
      <c r="M30" s="98"/>
      <c r="N30" s="96"/>
      <c r="O30" s="99"/>
      <c r="P30" s="100"/>
      <c r="Q30" s="99"/>
      <c r="R30" s="101" t="s">
        <v>1336</v>
      </c>
      <c r="T30" s="60">
        <v>610101</v>
      </c>
    </row>
    <row r="31" spans="1:20" ht="18" customHeight="1" x14ac:dyDescent="0.15">
      <c r="A31" s="94">
        <v>1</v>
      </c>
      <c r="B31" s="95" t="s">
        <v>4845</v>
      </c>
      <c r="C31" s="95">
        <v>1</v>
      </c>
      <c r="D31" s="95" t="s">
        <v>4845</v>
      </c>
      <c r="E31" s="95">
        <v>1</v>
      </c>
      <c r="F31" s="95" t="s">
        <v>88</v>
      </c>
      <c r="G31" s="102">
        <v>18</v>
      </c>
      <c r="H31" s="95" t="s">
        <v>81</v>
      </c>
      <c r="I31" s="96">
        <v>11</v>
      </c>
      <c r="J31" s="96" t="s">
        <v>82</v>
      </c>
      <c r="K31" s="98">
        <v>54</v>
      </c>
      <c r="L31" s="98">
        <v>54</v>
      </c>
      <c r="M31" s="98">
        <f>K31-L31</f>
        <v>0</v>
      </c>
      <c r="N31" s="96" t="s">
        <v>4862</v>
      </c>
      <c r="O31" s="98">
        <v>53280</v>
      </c>
      <c r="P31" s="100"/>
      <c r="Q31" s="99"/>
      <c r="R31" s="101" t="s">
        <v>1336</v>
      </c>
      <c r="T31" s="60">
        <v>610101</v>
      </c>
    </row>
    <row r="32" spans="1:20" ht="18" customHeight="1" x14ac:dyDescent="0.15">
      <c r="A32" s="94">
        <v>1</v>
      </c>
      <c r="B32" s="95" t="s">
        <v>4845</v>
      </c>
      <c r="C32" s="95">
        <v>1</v>
      </c>
      <c r="D32" s="95" t="s">
        <v>4845</v>
      </c>
      <c r="E32" s="95">
        <v>1</v>
      </c>
      <c r="F32" s="95" t="s">
        <v>88</v>
      </c>
      <c r="G32" s="102">
        <v>18</v>
      </c>
      <c r="H32" s="95" t="s">
        <v>81</v>
      </c>
      <c r="I32" s="102">
        <v>11</v>
      </c>
      <c r="J32" s="102" t="s">
        <v>82</v>
      </c>
      <c r="K32" s="98"/>
      <c r="L32" s="98"/>
      <c r="M32" s="98"/>
      <c r="N32" s="96" t="s">
        <v>4863</v>
      </c>
      <c r="O32" s="98"/>
      <c r="P32" s="100"/>
      <c r="Q32" s="99"/>
      <c r="R32" s="101" t="s">
        <v>1336</v>
      </c>
      <c r="T32" s="60">
        <v>610101</v>
      </c>
    </row>
    <row r="33" spans="1:20" ht="18" customHeight="1" x14ac:dyDescent="0.15">
      <c r="A33" s="94">
        <v>1</v>
      </c>
      <c r="B33" s="95" t="s">
        <v>4845</v>
      </c>
      <c r="C33" s="95">
        <v>1</v>
      </c>
      <c r="D33" s="95" t="s">
        <v>4845</v>
      </c>
      <c r="E33" s="95">
        <v>1</v>
      </c>
      <c r="F33" s="95" t="s">
        <v>88</v>
      </c>
      <c r="G33" s="102">
        <v>18</v>
      </c>
      <c r="H33" s="95" t="s">
        <v>81</v>
      </c>
      <c r="I33" s="96">
        <v>83</v>
      </c>
      <c r="J33" s="96" t="s">
        <v>160</v>
      </c>
      <c r="K33" s="98">
        <v>364</v>
      </c>
      <c r="L33" s="98">
        <v>355</v>
      </c>
      <c r="M33" s="98">
        <f>K33-L33</f>
        <v>9</v>
      </c>
      <c r="N33" s="96" t="s">
        <v>160</v>
      </c>
      <c r="O33" s="98">
        <v>364000</v>
      </c>
      <c r="P33" s="100"/>
      <c r="Q33" s="99"/>
      <c r="R33" s="101" t="s">
        <v>1336</v>
      </c>
      <c r="T33" s="60">
        <v>610101</v>
      </c>
    </row>
    <row r="34" spans="1:20" ht="18" customHeight="1" x14ac:dyDescent="0.15">
      <c r="A34" s="94">
        <v>1</v>
      </c>
      <c r="B34" s="95" t="s">
        <v>4845</v>
      </c>
      <c r="C34" s="95">
        <v>1</v>
      </c>
      <c r="D34" s="95" t="s">
        <v>4845</v>
      </c>
      <c r="E34" s="95">
        <v>1</v>
      </c>
      <c r="F34" s="95" t="s">
        <v>88</v>
      </c>
      <c r="G34" s="96">
        <v>26</v>
      </c>
      <c r="H34" s="97" t="s">
        <v>244</v>
      </c>
      <c r="I34" s="96"/>
      <c r="J34" s="96"/>
      <c r="K34" s="98"/>
      <c r="L34" s="98"/>
      <c r="M34" s="98"/>
      <c r="N34" s="96"/>
      <c r="O34" s="99"/>
      <c r="P34" s="100"/>
      <c r="Q34" s="99"/>
      <c r="R34" s="101" t="s">
        <v>1336</v>
      </c>
      <c r="T34" s="60">
        <v>610101</v>
      </c>
    </row>
    <row r="35" spans="1:20" ht="18" customHeight="1" x14ac:dyDescent="0.15">
      <c r="A35" s="94">
        <v>1</v>
      </c>
      <c r="B35" s="95" t="s">
        <v>4845</v>
      </c>
      <c r="C35" s="95">
        <v>1</v>
      </c>
      <c r="D35" s="95" t="s">
        <v>4845</v>
      </c>
      <c r="E35" s="95">
        <v>1</v>
      </c>
      <c r="F35" s="95" t="s">
        <v>88</v>
      </c>
      <c r="G35" s="102">
        <v>26</v>
      </c>
      <c r="H35" s="95" t="s">
        <v>244</v>
      </c>
      <c r="I35" s="96">
        <v>1</v>
      </c>
      <c r="J35" s="96" t="s">
        <v>245</v>
      </c>
      <c r="K35" s="98">
        <v>0</v>
      </c>
      <c r="L35" s="98">
        <v>7</v>
      </c>
      <c r="M35" s="98">
        <f>K35-L35</f>
        <v>-7</v>
      </c>
      <c r="N35" s="96" t="s">
        <v>4864</v>
      </c>
      <c r="O35" s="98"/>
      <c r="P35" s="100"/>
      <c r="Q35" s="99"/>
      <c r="R35" s="101" t="s">
        <v>1336</v>
      </c>
      <c r="T35" s="60">
        <v>610101</v>
      </c>
    </row>
    <row r="36" spans="1:20" ht="18" customHeight="1" x14ac:dyDescent="0.15">
      <c r="A36" s="94">
        <v>1</v>
      </c>
      <c r="B36" s="95" t="s">
        <v>4845</v>
      </c>
      <c r="C36" s="95">
        <v>1</v>
      </c>
      <c r="D36" s="95" t="s">
        <v>4845</v>
      </c>
      <c r="E36" s="95">
        <v>1</v>
      </c>
      <c r="F36" s="95" t="s">
        <v>88</v>
      </c>
      <c r="G36" s="102">
        <v>26</v>
      </c>
      <c r="H36" s="95" t="s">
        <v>244</v>
      </c>
      <c r="I36" s="96">
        <v>11</v>
      </c>
      <c r="J36" s="96" t="s">
        <v>4865</v>
      </c>
      <c r="K36" s="98">
        <v>800</v>
      </c>
      <c r="L36" s="98">
        <v>800</v>
      </c>
      <c r="M36" s="98">
        <f>K36-L36</f>
        <v>0</v>
      </c>
      <c r="N36" s="96" t="s">
        <v>4866</v>
      </c>
      <c r="O36" s="98">
        <v>800000</v>
      </c>
      <c r="P36" s="100"/>
      <c r="Q36" s="99"/>
      <c r="R36" s="101" t="s">
        <v>1336</v>
      </c>
      <c r="T36" s="60">
        <v>610101</v>
      </c>
    </row>
    <row r="37" spans="1:20" ht="18" customHeight="1" x14ac:dyDescent="0.15">
      <c r="A37" s="76">
        <v>1</v>
      </c>
      <c r="B37" s="77" t="s">
        <v>4846</v>
      </c>
      <c r="C37" s="85">
        <v>1</v>
      </c>
      <c r="D37" s="77" t="s">
        <v>4845</v>
      </c>
      <c r="E37" s="86">
        <v>2</v>
      </c>
      <c r="F37" s="87" t="s">
        <v>4867</v>
      </c>
      <c r="G37" s="86"/>
      <c r="H37" s="87"/>
      <c r="I37" s="86"/>
      <c r="J37" s="86"/>
      <c r="K37" s="88">
        <f>IF(C37="",SUMIFS($K38:$K$64,$A38:$A$64,A37,$E38:$E$64,""),IF(E37="",SUMIFS($K38:$K$64,$A38:$A$64,A37,$C38:$C$64,C37,$G38:$G$64,""),IF(G37="",SUMIFS($K38:$K$64,$A38:$A$64,A37,$C38:$C$64,C37,$E38:$E$64,E37,$R38:$R$64,R37),IF(I37="",SUMIFS($K38:$K$64,$A38:$A$64,A37,$C38:$C$64,C37,$E38:$E$64,E37,$G38:$G$64,G37,$R38:$R$64,R37),0))))</f>
        <v>10211</v>
      </c>
      <c r="L37" s="88">
        <f>IF(C37="",SUMIFS($L38:$L$64,$A38:$A$64,A37,$E38:$E$64,""),IF(E37="",SUMIFS($L38:$L$64,$A38:$A$64,A37,$C38:$C$64,C37,$G38:$G$64,""),IF(G37="",SUMIFS($L38:$L$64,$A38:$A$64,A37,$C38:$C$64,C37,$E38:$E$64,E37,$R38:$R$64,R37),IF(I37="",SUMIFS($L38:$L$64,$A38:$A$64,A37,$C38:$C$64,C37,$E38:$E$64,E37,$G38:$G$64,G37,$R38:$R$64,R37),0))))</f>
        <v>9581</v>
      </c>
      <c r="M37" s="88">
        <f t="shared" ref="M37" si="1">K37-L37</f>
        <v>630</v>
      </c>
      <c r="N37" s="89"/>
      <c r="O37" s="90"/>
      <c r="P37" s="91"/>
      <c r="Q37" s="92">
        <f>IF(C37="",SUMIFS($Q38:$Q$64,$A38:$A$64,A37,$E38:$E$64,""),IF(E37="",SUMIFS($Q38:$Q$64,$A38:$A$64,A37,$C38:$C$64,C37,$G38:$G$64,""),IF(G37="",SUMIFS($Q38:$Q$64,$A38:$A$64,A37,$C38:$C$64,C37,$E38:$E$64,E37,$R38:$R$64,R37),IF(I37="",SUMIFS($Q38:$Q$64,$A38:$A$64,A37,$C38:$C$64,C37,$E38:$E$64,E37,$G38:$G$64,G37,$R38:$R$64,R37),0))))</f>
        <v>4256</v>
      </c>
      <c r="R37" s="93" t="s">
        <v>1336</v>
      </c>
      <c r="T37" s="60">
        <v>610102</v>
      </c>
    </row>
    <row r="38" spans="1:20" ht="18" customHeight="1" x14ac:dyDescent="0.15">
      <c r="A38" s="94">
        <v>1</v>
      </c>
      <c r="B38" s="95" t="s">
        <v>4845</v>
      </c>
      <c r="C38" s="95">
        <v>1</v>
      </c>
      <c r="D38" s="95" t="s">
        <v>4845</v>
      </c>
      <c r="E38" s="95">
        <v>2</v>
      </c>
      <c r="F38" s="95" t="s">
        <v>4868</v>
      </c>
      <c r="G38" s="96">
        <v>10</v>
      </c>
      <c r="H38" s="97" t="s">
        <v>54</v>
      </c>
      <c r="I38" s="96"/>
      <c r="J38" s="96"/>
      <c r="K38" s="98"/>
      <c r="L38" s="98"/>
      <c r="M38" s="98"/>
      <c r="N38" s="96"/>
      <c r="O38" s="99"/>
      <c r="P38" s="100" t="s">
        <v>4869</v>
      </c>
      <c r="Q38" s="99">
        <v>4256</v>
      </c>
      <c r="R38" s="101" t="s">
        <v>1336</v>
      </c>
      <c r="T38" s="60">
        <v>610102</v>
      </c>
    </row>
    <row r="39" spans="1:20" ht="18" customHeight="1" x14ac:dyDescent="0.15">
      <c r="A39" s="94">
        <v>1</v>
      </c>
      <c r="B39" s="95" t="s">
        <v>4845</v>
      </c>
      <c r="C39" s="95">
        <v>1</v>
      </c>
      <c r="D39" s="95" t="s">
        <v>4845</v>
      </c>
      <c r="E39" s="95">
        <v>2</v>
      </c>
      <c r="F39" s="95" t="s">
        <v>4868</v>
      </c>
      <c r="G39" s="102">
        <v>10</v>
      </c>
      <c r="H39" s="95" t="s">
        <v>54</v>
      </c>
      <c r="I39" s="96">
        <v>1</v>
      </c>
      <c r="J39" s="96" t="s">
        <v>55</v>
      </c>
      <c r="K39" s="98">
        <v>50</v>
      </c>
      <c r="L39" s="98">
        <v>50</v>
      </c>
      <c r="M39" s="98">
        <f>K39-L39</f>
        <v>0</v>
      </c>
      <c r="N39" s="96" t="s">
        <v>4870</v>
      </c>
      <c r="O39" s="98">
        <v>50000</v>
      </c>
      <c r="P39" s="100"/>
      <c r="Q39" s="99"/>
      <c r="R39" s="101" t="s">
        <v>1336</v>
      </c>
      <c r="T39" s="60">
        <v>610102</v>
      </c>
    </row>
    <row r="40" spans="1:20" ht="18" customHeight="1" x14ac:dyDescent="0.15">
      <c r="A40" s="94">
        <v>1</v>
      </c>
      <c r="B40" s="95" t="s">
        <v>4845</v>
      </c>
      <c r="C40" s="95">
        <v>1</v>
      </c>
      <c r="D40" s="95" t="s">
        <v>4845</v>
      </c>
      <c r="E40" s="95">
        <v>2</v>
      </c>
      <c r="F40" s="95" t="s">
        <v>4868</v>
      </c>
      <c r="G40" s="102">
        <v>10</v>
      </c>
      <c r="H40" s="95" t="s">
        <v>54</v>
      </c>
      <c r="I40" s="96">
        <v>5</v>
      </c>
      <c r="J40" s="96" t="s">
        <v>194</v>
      </c>
      <c r="K40" s="98">
        <v>3858</v>
      </c>
      <c r="L40" s="98">
        <v>3798</v>
      </c>
      <c r="M40" s="98">
        <f>K40-L40</f>
        <v>60</v>
      </c>
      <c r="N40" s="96" t="s">
        <v>4871</v>
      </c>
      <c r="O40" s="98">
        <v>3840000</v>
      </c>
      <c r="P40" s="100"/>
      <c r="Q40" s="99"/>
      <c r="R40" s="101" t="s">
        <v>1336</v>
      </c>
      <c r="T40" s="60">
        <v>610102</v>
      </c>
    </row>
    <row r="41" spans="1:20" ht="18" customHeight="1" x14ac:dyDescent="0.15">
      <c r="A41" s="94">
        <v>1</v>
      </c>
      <c r="B41" s="95" t="s">
        <v>4845</v>
      </c>
      <c r="C41" s="95">
        <v>1</v>
      </c>
      <c r="D41" s="95" t="s">
        <v>4845</v>
      </c>
      <c r="E41" s="95">
        <v>2</v>
      </c>
      <c r="F41" s="95" t="s">
        <v>4868</v>
      </c>
      <c r="G41" s="102">
        <v>10</v>
      </c>
      <c r="H41" s="95" t="s">
        <v>54</v>
      </c>
      <c r="I41" s="102">
        <v>5</v>
      </c>
      <c r="J41" s="102" t="s">
        <v>194</v>
      </c>
      <c r="K41" s="98"/>
      <c r="L41" s="98"/>
      <c r="M41" s="98"/>
      <c r="N41" s="96" t="s">
        <v>4872</v>
      </c>
      <c r="O41" s="98">
        <v>17688</v>
      </c>
      <c r="P41" s="100"/>
      <c r="Q41" s="99"/>
      <c r="R41" s="101" t="s">
        <v>1336</v>
      </c>
      <c r="T41" s="60">
        <v>610102</v>
      </c>
    </row>
    <row r="42" spans="1:20" ht="18" customHeight="1" x14ac:dyDescent="0.15">
      <c r="A42" s="94">
        <v>1</v>
      </c>
      <c r="B42" s="95" t="s">
        <v>4845</v>
      </c>
      <c r="C42" s="95">
        <v>1</v>
      </c>
      <c r="D42" s="95" t="s">
        <v>4845</v>
      </c>
      <c r="E42" s="95">
        <v>2</v>
      </c>
      <c r="F42" s="95" t="s">
        <v>4868</v>
      </c>
      <c r="G42" s="102">
        <v>10</v>
      </c>
      <c r="H42" s="95" t="s">
        <v>54</v>
      </c>
      <c r="I42" s="96">
        <v>6</v>
      </c>
      <c r="J42" s="96" t="s">
        <v>195</v>
      </c>
      <c r="K42" s="98">
        <v>300</v>
      </c>
      <c r="L42" s="98">
        <v>300</v>
      </c>
      <c r="M42" s="98">
        <f>K42-L42</f>
        <v>0</v>
      </c>
      <c r="N42" s="96" t="s">
        <v>4873</v>
      </c>
      <c r="O42" s="98">
        <v>300000</v>
      </c>
      <c r="P42" s="100"/>
      <c r="Q42" s="99"/>
      <c r="R42" s="101" t="s">
        <v>1336</v>
      </c>
      <c r="T42" s="60">
        <v>610102</v>
      </c>
    </row>
    <row r="43" spans="1:20" ht="18" customHeight="1" x14ac:dyDescent="0.15">
      <c r="A43" s="94">
        <v>1</v>
      </c>
      <c r="B43" s="95" t="s">
        <v>4845</v>
      </c>
      <c r="C43" s="95">
        <v>1</v>
      </c>
      <c r="D43" s="95" t="s">
        <v>4845</v>
      </c>
      <c r="E43" s="95">
        <v>2</v>
      </c>
      <c r="F43" s="95" t="s">
        <v>4868</v>
      </c>
      <c r="G43" s="96">
        <v>12</v>
      </c>
      <c r="H43" s="97" t="s">
        <v>73</v>
      </c>
      <c r="I43" s="96"/>
      <c r="J43" s="96"/>
      <c r="K43" s="98"/>
      <c r="L43" s="98"/>
      <c r="M43" s="98"/>
      <c r="N43" s="96"/>
      <c r="O43" s="99"/>
      <c r="P43" s="100"/>
      <c r="Q43" s="99"/>
      <c r="R43" s="101" t="s">
        <v>1336</v>
      </c>
      <c r="T43" s="60">
        <v>610102</v>
      </c>
    </row>
    <row r="44" spans="1:20" ht="18" customHeight="1" x14ac:dyDescent="0.15">
      <c r="A44" s="94">
        <v>1</v>
      </c>
      <c r="B44" s="95" t="s">
        <v>4845</v>
      </c>
      <c r="C44" s="95">
        <v>1</v>
      </c>
      <c r="D44" s="95" t="s">
        <v>4845</v>
      </c>
      <c r="E44" s="95">
        <v>2</v>
      </c>
      <c r="F44" s="95" t="s">
        <v>4868</v>
      </c>
      <c r="G44" s="102">
        <v>12</v>
      </c>
      <c r="H44" s="95" t="s">
        <v>73</v>
      </c>
      <c r="I44" s="96">
        <v>33</v>
      </c>
      <c r="J44" s="96" t="s">
        <v>219</v>
      </c>
      <c r="K44" s="98">
        <v>100</v>
      </c>
      <c r="L44" s="98">
        <v>100</v>
      </c>
      <c r="M44" s="98">
        <f>K44-L44</f>
        <v>0</v>
      </c>
      <c r="N44" s="96" t="s">
        <v>4874</v>
      </c>
      <c r="O44" s="98">
        <v>100000</v>
      </c>
      <c r="P44" s="100"/>
      <c r="Q44" s="99"/>
      <c r="R44" s="101" t="s">
        <v>1336</v>
      </c>
      <c r="T44" s="60">
        <v>610102</v>
      </c>
    </row>
    <row r="45" spans="1:20" ht="18" customHeight="1" x14ac:dyDescent="0.15">
      <c r="A45" s="94">
        <v>1</v>
      </c>
      <c r="B45" s="95" t="s">
        <v>4845</v>
      </c>
      <c r="C45" s="95">
        <v>1</v>
      </c>
      <c r="D45" s="95" t="s">
        <v>4845</v>
      </c>
      <c r="E45" s="95">
        <v>2</v>
      </c>
      <c r="F45" s="95" t="s">
        <v>4868</v>
      </c>
      <c r="G45" s="102">
        <v>12</v>
      </c>
      <c r="H45" s="95" t="s">
        <v>73</v>
      </c>
      <c r="I45" s="96">
        <v>61</v>
      </c>
      <c r="J45" s="96" t="s">
        <v>1315</v>
      </c>
      <c r="K45" s="98">
        <v>53</v>
      </c>
      <c r="L45" s="98">
        <v>53</v>
      </c>
      <c r="M45" s="98">
        <f>K45-L45</f>
        <v>0</v>
      </c>
      <c r="N45" s="96" t="s">
        <v>4875</v>
      </c>
      <c r="O45" s="98">
        <v>52250</v>
      </c>
      <c r="P45" s="100"/>
      <c r="Q45" s="99"/>
      <c r="R45" s="101" t="s">
        <v>1336</v>
      </c>
      <c r="T45" s="60">
        <v>610102</v>
      </c>
    </row>
    <row r="46" spans="1:20" ht="18" customHeight="1" x14ac:dyDescent="0.15">
      <c r="A46" s="94">
        <v>1</v>
      </c>
      <c r="B46" s="95" t="s">
        <v>4845</v>
      </c>
      <c r="C46" s="95">
        <v>1</v>
      </c>
      <c r="D46" s="95" t="s">
        <v>4845</v>
      </c>
      <c r="E46" s="95">
        <v>2</v>
      </c>
      <c r="F46" s="95" t="s">
        <v>4868</v>
      </c>
      <c r="G46" s="96">
        <v>13</v>
      </c>
      <c r="H46" s="97" t="s">
        <v>77</v>
      </c>
      <c r="I46" s="96"/>
      <c r="J46" s="96"/>
      <c r="K46" s="98"/>
      <c r="L46" s="98"/>
      <c r="M46" s="98"/>
      <c r="N46" s="96"/>
      <c r="O46" s="99"/>
      <c r="P46" s="100"/>
      <c r="Q46" s="99"/>
      <c r="R46" s="101" t="s">
        <v>1336</v>
      </c>
      <c r="T46" s="60">
        <v>610102</v>
      </c>
    </row>
    <row r="47" spans="1:20" ht="18" customHeight="1" x14ac:dyDescent="0.15">
      <c r="A47" s="94">
        <v>1</v>
      </c>
      <c r="B47" s="95" t="s">
        <v>4845</v>
      </c>
      <c r="C47" s="95">
        <v>1</v>
      </c>
      <c r="D47" s="95" t="s">
        <v>4845</v>
      </c>
      <c r="E47" s="95">
        <v>2</v>
      </c>
      <c r="F47" s="95" t="s">
        <v>4868</v>
      </c>
      <c r="G47" s="102">
        <v>13</v>
      </c>
      <c r="H47" s="95" t="s">
        <v>77</v>
      </c>
      <c r="I47" s="96">
        <v>21</v>
      </c>
      <c r="J47" s="96" t="s">
        <v>304</v>
      </c>
      <c r="K47" s="98">
        <v>50</v>
      </c>
      <c r="L47" s="98">
        <v>230</v>
      </c>
      <c r="M47" s="98">
        <f>K47-L47</f>
        <v>-180</v>
      </c>
      <c r="N47" s="96" t="s">
        <v>4876</v>
      </c>
      <c r="O47" s="98">
        <v>50000</v>
      </c>
      <c r="P47" s="100"/>
      <c r="Q47" s="99"/>
      <c r="R47" s="101" t="s">
        <v>1336</v>
      </c>
      <c r="T47" s="60">
        <v>610102</v>
      </c>
    </row>
    <row r="48" spans="1:20" ht="18" customHeight="1" x14ac:dyDescent="0.15">
      <c r="A48" s="94">
        <v>1</v>
      </c>
      <c r="B48" s="95" t="s">
        <v>4845</v>
      </c>
      <c r="C48" s="95">
        <v>1</v>
      </c>
      <c r="D48" s="95" t="s">
        <v>4845</v>
      </c>
      <c r="E48" s="95">
        <v>2</v>
      </c>
      <c r="F48" s="95" t="s">
        <v>4868</v>
      </c>
      <c r="G48" s="96">
        <v>14</v>
      </c>
      <c r="H48" s="97" t="s">
        <v>233</v>
      </c>
      <c r="I48" s="96"/>
      <c r="J48" s="96"/>
      <c r="K48" s="98"/>
      <c r="L48" s="98"/>
      <c r="M48" s="98"/>
      <c r="N48" s="96"/>
      <c r="O48" s="99"/>
      <c r="P48" s="100"/>
      <c r="Q48" s="99"/>
      <c r="R48" s="101" t="s">
        <v>1336</v>
      </c>
      <c r="T48" s="60">
        <v>610102</v>
      </c>
    </row>
    <row r="49" spans="1:20" ht="18" customHeight="1" x14ac:dyDescent="0.15">
      <c r="A49" s="94">
        <v>1</v>
      </c>
      <c r="B49" s="95" t="s">
        <v>4845</v>
      </c>
      <c r="C49" s="95">
        <v>1</v>
      </c>
      <c r="D49" s="95" t="s">
        <v>4845</v>
      </c>
      <c r="E49" s="95">
        <v>2</v>
      </c>
      <c r="F49" s="95" t="s">
        <v>4868</v>
      </c>
      <c r="G49" s="102">
        <v>14</v>
      </c>
      <c r="H49" s="95" t="s">
        <v>233</v>
      </c>
      <c r="I49" s="96">
        <v>1</v>
      </c>
      <c r="J49" s="96" t="s">
        <v>361</v>
      </c>
      <c r="K49" s="98">
        <v>5750</v>
      </c>
      <c r="L49" s="98">
        <v>5000</v>
      </c>
      <c r="M49" s="98">
        <f>K49-L49</f>
        <v>750</v>
      </c>
      <c r="N49" s="96" t="s">
        <v>4877</v>
      </c>
      <c r="O49" s="98">
        <v>5200000</v>
      </c>
      <c r="P49" s="100"/>
      <c r="Q49" s="99"/>
      <c r="R49" s="101" t="s">
        <v>1336</v>
      </c>
      <c r="T49" s="60">
        <v>610102</v>
      </c>
    </row>
    <row r="50" spans="1:20" ht="18" customHeight="1" x14ac:dyDescent="0.15">
      <c r="A50" s="94">
        <v>1</v>
      </c>
      <c r="B50" s="95" t="s">
        <v>4845</v>
      </c>
      <c r="C50" s="95">
        <v>1</v>
      </c>
      <c r="D50" s="95" t="s">
        <v>4845</v>
      </c>
      <c r="E50" s="95">
        <v>2</v>
      </c>
      <c r="F50" s="95" t="s">
        <v>4868</v>
      </c>
      <c r="G50" s="102">
        <v>14</v>
      </c>
      <c r="H50" s="95" t="s">
        <v>233</v>
      </c>
      <c r="I50" s="102">
        <v>1</v>
      </c>
      <c r="J50" s="102" t="s">
        <v>361</v>
      </c>
      <c r="K50" s="98"/>
      <c r="L50" s="98"/>
      <c r="M50" s="98"/>
      <c r="N50" s="96" t="s">
        <v>4878</v>
      </c>
      <c r="O50" s="98">
        <v>550000</v>
      </c>
      <c r="P50" s="100"/>
      <c r="Q50" s="99"/>
      <c r="R50" s="101" t="s">
        <v>1336</v>
      </c>
      <c r="T50" s="60">
        <v>610102</v>
      </c>
    </row>
    <row r="51" spans="1:20" ht="18" customHeight="1" x14ac:dyDescent="0.15">
      <c r="A51" s="94">
        <v>1</v>
      </c>
      <c r="B51" s="95" t="s">
        <v>4845</v>
      </c>
      <c r="C51" s="95">
        <v>1</v>
      </c>
      <c r="D51" s="95" t="s">
        <v>4845</v>
      </c>
      <c r="E51" s="95">
        <v>2</v>
      </c>
      <c r="F51" s="95" t="s">
        <v>4868</v>
      </c>
      <c r="G51" s="96">
        <v>15</v>
      </c>
      <c r="H51" s="97" t="s">
        <v>235</v>
      </c>
      <c r="I51" s="96"/>
      <c r="J51" s="96"/>
      <c r="K51" s="98"/>
      <c r="L51" s="98"/>
      <c r="M51" s="98"/>
      <c r="N51" s="96"/>
      <c r="O51" s="99"/>
      <c r="P51" s="100"/>
      <c r="Q51" s="99"/>
      <c r="R51" s="101" t="s">
        <v>1336</v>
      </c>
      <c r="T51" s="60">
        <v>610102</v>
      </c>
    </row>
    <row r="52" spans="1:20" ht="18" customHeight="1" x14ac:dyDescent="0.15">
      <c r="A52" s="94">
        <v>1</v>
      </c>
      <c r="B52" s="95" t="s">
        <v>4845</v>
      </c>
      <c r="C52" s="95">
        <v>1</v>
      </c>
      <c r="D52" s="95" t="s">
        <v>4845</v>
      </c>
      <c r="E52" s="95">
        <v>2</v>
      </c>
      <c r="F52" s="95" t="s">
        <v>4868</v>
      </c>
      <c r="G52" s="102">
        <v>15</v>
      </c>
      <c r="H52" s="95" t="s">
        <v>235</v>
      </c>
      <c r="I52" s="96">
        <v>1</v>
      </c>
      <c r="J52" s="96" t="s">
        <v>236</v>
      </c>
      <c r="K52" s="98">
        <v>50</v>
      </c>
      <c r="L52" s="98">
        <v>50</v>
      </c>
      <c r="M52" s="98">
        <f>K52-L52</f>
        <v>0</v>
      </c>
      <c r="N52" s="96" t="s">
        <v>4879</v>
      </c>
      <c r="O52" s="98">
        <v>50000</v>
      </c>
      <c r="P52" s="100"/>
      <c r="Q52" s="99"/>
      <c r="R52" s="101" t="s">
        <v>1336</v>
      </c>
      <c r="T52" s="60">
        <v>610102</v>
      </c>
    </row>
    <row r="53" spans="1:20" ht="18" customHeight="1" x14ac:dyDescent="0.15">
      <c r="A53" s="68">
        <v>2</v>
      </c>
      <c r="B53" s="69" t="s">
        <v>2151</v>
      </c>
      <c r="C53" s="69"/>
      <c r="D53" s="69"/>
      <c r="E53" s="70"/>
      <c r="F53" s="69"/>
      <c r="G53" s="70"/>
      <c r="H53" s="69"/>
      <c r="I53" s="70"/>
      <c r="J53" s="70"/>
      <c r="K53" s="71">
        <f>IF(C53="",SUMIFS($K54:$K$64,$A54:$A$64,A53,$E54:$E$64,""),IF(E53="",SUMIFS($K54:$K$64,$A54:$A$64,A53,$C54:$C$64,C53,$G54:$G$64,""),IF(G53="",SUMIFS($K54:$K$64,$A54:$A$64,A53,$C54:$C$64,C53,$E54:$E$64,E53,$R54:$R$64,R53),IF(I53="",SUMIFS($K54:$K$64,$A54:$A$64,A53,$C54:$C$64,C53,$E54:$E$64,E53,$G54:$G$64,G53,$R54:$R$64,R53),0))))</f>
        <v>1</v>
      </c>
      <c r="L53" s="71">
        <f>IF(C53="",SUMIFS($L54:$L$64,$A54:$A$64,A53,$E54:$E$64,""),IF(E53="",SUMIFS($L54:$L$64,$A54:$A$64,A53,$C54:$C$64,C53,$G54:$G$64,""),IF(G53="",SUMIFS($L54:$L$64,$A54:$A$64,A53,$C54:$C$64,C53,$E54:$E$64,E53,$R54:$R$64,R53),IF(I53="",SUMIFS($L54:$L$64,$A54:$A$64,A53,$C54:$C$64,C53,$E54:$E$64,E53,$G54:$G$64,G53,$R54:$R$64,R53),0))))</f>
        <v>1</v>
      </c>
      <c r="M53" s="71">
        <f>K53-L53</f>
        <v>0</v>
      </c>
      <c r="N53" s="72"/>
      <c r="O53" s="73"/>
      <c r="P53" s="74"/>
      <c r="Q53" s="71">
        <f>IF(C53="",SUMIFS($Q54:$Q$64,$A54:$A$64,A53,$E54:$E$64,""),IF(E53="",SUMIFS($Q54:$Q$64,$A54:$A$64,A53,$C54:$C$64,C53,$G54:$G$64,""),IF(G53="",SUMIFS($Q54:$Q$64,$A54:$A$64,A53,$C54:$C$64,C53,$E54:$E$64,E53,$R54:$R$64,R53),IF(I53="",SUMIFS($Q54:$Q$64,$A54:$A$64,A53,$C54:$C$64,C53,$E54:$E$64,E53,$G54:$G$64,G53,$R54:$R$64,R53),0))))</f>
        <v>0</v>
      </c>
      <c r="R53" s="75"/>
      <c r="T53" s="60">
        <v>620101</v>
      </c>
    </row>
    <row r="54" spans="1:20" ht="18" customHeight="1" x14ac:dyDescent="0.15">
      <c r="A54" s="76">
        <v>2</v>
      </c>
      <c r="B54" s="77" t="s">
        <v>2151</v>
      </c>
      <c r="C54" s="78">
        <v>1</v>
      </c>
      <c r="D54" s="78" t="s">
        <v>2196</v>
      </c>
      <c r="E54" s="79"/>
      <c r="F54" s="78"/>
      <c r="G54" s="79"/>
      <c r="H54" s="78"/>
      <c r="I54" s="79"/>
      <c r="J54" s="79"/>
      <c r="K54" s="80">
        <f>IF(C54="",SUMIFS($K55:$K$64,$A55:$A$64,A54,$E55:$E$64,""),IF(E54="",SUMIFS($K55:$K$64,$A55:$A$64,A54,$C55:$C$64,C54,$G55:$G$64,""),IF(G54="",SUMIFS($K55:$K$64,$A55:$A$64,A54,$C55:$C$64,C54,$E55:$E$64,E54,$R55:$R$64,R54),IF(I54="",SUMIFS($K55:$K$64,$A55:$A$64,A54,$C55:$C$64,C54,$E55:$E$64,E54,$G55:$G$64,G54,$R55:$R$64,R54),0))))</f>
        <v>1</v>
      </c>
      <c r="L54" s="80">
        <f>IF(C54="",SUMIFS($L55:$L$64,$A55:$A$64,A54,$E55:$E$64,""),IF(E54="",SUMIFS($L55:$L$64,$A55:$A$64,A54,$C55:$C$64,C54,$G55:$G$64,""),IF(G54="",SUMIFS($L55:$L$64,$A55:$A$64,A54,$C55:$C$64,C54,$E55:$E$64,E54,$R55:$R$64,R54),IF(I54="",SUMIFS($L55:$L$64,$A55:$A$64,A54,$C55:$C$64,C54,$E55:$E$64,E54,$G55:$G$64,G54,$R55:$R$64,R54),0))))</f>
        <v>1</v>
      </c>
      <c r="M54" s="80">
        <f t="shared" ref="M54:M55" si="2">K54-L54</f>
        <v>0</v>
      </c>
      <c r="N54" s="81"/>
      <c r="O54" s="82"/>
      <c r="P54" s="83"/>
      <c r="Q54" s="80">
        <f>IF(C54="",SUMIFS($Q55:$Q$64,$A55:$A$64,A54,$E55:$E$64,""),IF(E54="",SUMIFS($Q55:$Q$64,$A55:$A$64,A54,$C55:$C$64,C54,$G55:$G$64,""),IF(G54="",SUMIFS($Q55:$Q$64,$A55:$A$64,A54,$C55:$C$64,C54,$E55:$E$64,E54,$R55:$R$64,R54),IF(I54="",SUMIFS($Q55:$Q$64,$A55:$A$64,A54,$C55:$C$64,C54,$E55:$E$64,E54,$G55:$G$64,G54,$R55:$R$64,R54),0))))</f>
        <v>0</v>
      </c>
      <c r="R54" s="84"/>
      <c r="T54" s="60">
        <v>620101</v>
      </c>
    </row>
    <row r="55" spans="1:20" ht="18" customHeight="1" x14ac:dyDescent="0.15">
      <c r="A55" s="76">
        <v>2</v>
      </c>
      <c r="B55" s="77" t="s">
        <v>2196</v>
      </c>
      <c r="C55" s="85">
        <v>1</v>
      </c>
      <c r="D55" s="77" t="s">
        <v>2151</v>
      </c>
      <c r="E55" s="86">
        <v>1</v>
      </c>
      <c r="F55" s="87" t="s">
        <v>2292</v>
      </c>
      <c r="G55" s="86"/>
      <c r="H55" s="87"/>
      <c r="I55" s="86"/>
      <c r="J55" s="86"/>
      <c r="K55" s="88">
        <f>IF(C55="",SUMIFS($K56:$K$64,$A56:$A$64,A55,$E56:$E$64,""),IF(E55="",SUMIFS($K56:$K$64,$A56:$A$64,A55,$C56:$C$64,C55,$G56:$G$64,""),IF(G55="",SUMIFS($K56:$K$64,$A56:$A$64,A55,$C56:$C$64,C55,$E56:$E$64,E55,$R56:$R$64,R55),IF(I55="",SUMIFS($K56:$K$64,$A56:$A$64,A55,$C56:$C$64,C55,$E56:$E$64,E55,$G56:$G$64,G55,$R56:$R$64,R55),0))))</f>
        <v>1</v>
      </c>
      <c r="L55" s="88">
        <f>IF(C55="",SUMIFS($L56:$L$64,$A56:$A$64,A55,$E56:$E$64,""),IF(E55="",SUMIFS($L56:$L$64,$A56:$A$64,A55,$C56:$C$64,C55,$G56:$G$64,""),IF(G55="",SUMIFS($L56:$L$64,$A56:$A$64,A55,$C56:$C$64,C55,$E56:$E$64,E55,$R56:$R$64,R55),IF(I55="",SUMIFS($L56:$L$64,$A56:$A$64,A55,$C56:$C$64,C55,$E56:$E$64,E55,$G56:$G$64,G55,$R56:$R$64,R55),0))))</f>
        <v>1</v>
      </c>
      <c r="M55" s="88">
        <f t="shared" si="2"/>
        <v>0</v>
      </c>
      <c r="N55" s="89"/>
      <c r="O55" s="90"/>
      <c r="P55" s="91"/>
      <c r="Q55" s="92">
        <f>IF(C55="",SUMIFS($Q56:$Q$64,$A56:$A$64,A55,$E56:$E$64,""),IF(E55="",SUMIFS($Q56:$Q$64,$A56:$A$64,A55,$C56:$C$64,C55,$G56:$G$64,""),IF(G55="",SUMIFS($Q56:$Q$64,$A56:$A$64,A55,$C56:$C$64,C55,$E56:$E$64,E55,$R56:$R$64,R55),IF(I55="",SUMIFS($Q56:$Q$64,$A56:$A$64,A55,$C56:$C$64,C55,$E56:$E$64,E55,$G56:$G$64,G55,$R56:$R$64,R55),0))))</f>
        <v>0</v>
      </c>
      <c r="R55" s="93" t="s">
        <v>1336</v>
      </c>
      <c r="T55" s="60">
        <v>620101</v>
      </c>
    </row>
    <row r="56" spans="1:20" ht="18" customHeight="1" x14ac:dyDescent="0.15">
      <c r="A56" s="94">
        <v>2</v>
      </c>
      <c r="B56" s="95" t="s">
        <v>2151</v>
      </c>
      <c r="C56" s="95">
        <v>1</v>
      </c>
      <c r="D56" s="95" t="s">
        <v>2151</v>
      </c>
      <c r="E56" s="95">
        <v>1</v>
      </c>
      <c r="F56" s="95" t="s">
        <v>2154</v>
      </c>
      <c r="G56" s="96">
        <v>22</v>
      </c>
      <c r="H56" s="97" t="s">
        <v>161</v>
      </c>
      <c r="I56" s="96"/>
      <c r="J56" s="96"/>
      <c r="K56" s="98"/>
      <c r="L56" s="98"/>
      <c r="M56" s="98"/>
      <c r="N56" s="96"/>
      <c r="O56" s="99"/>
      <c r="P56" s="100"/>
      <c r="Q56" s="99"/>
      <c r="R56" s="101" t="s">
        <v>1336</v>
      </c>
      <c r="T56" s="60">
        <v>620101</v>
      </c>
    </row>
    <row r="57" spans="1:20" ht="18" customHeight="1" x14ac:dyDescent="0.15">
      <c r="A57" s="94">
        <v>2</v>
      </c>
      <c r="B57" s="95" t="s">
        <v>2151</v>
      </c>
      <c r="C57" s="95">
        <v>1</v>
      </c>
      <c r="D57" s="95" t="s">
        <v>2151</v>
      </c>
      <c r="E57" s="95">
        <v>1</v>
      </c>
      <c r="F57" s="95" t="s">
        <v>2154</v>
      </c>
      <c r="G57" s="102">
        <v>22</v>
      </c>
      <c r="H57" s="95" t="s">
        <v>161</v>
      </c>
      <c r="I57" s="96">
        <v>83</v>
      </c>
      <c r="J57" s="96" t="s">
        <v>2156</v>
      </c>
      <c r="K57" s="98">
        <v>1</v>
      </c>
      <c r="L57" s="98">
        <v>1</v>
      </c>
      <c r="M57" s="98">
        <f>K57-L57</f>
        <v>0</v>
      </c>
      <c r="N57" s="96" t="s">
        <v>2147</v>
      </c>
      <c r="O57" s="98">
        <v>1000</v>
      </c>
      <c r="P57" s="100"/>
      <c r="Q57" s="99"/>
      <c r="R57" s="101" t="s">
        <v>1336</v>
      </c>
      <c r="T57" s="60">
        <v>620101</v>
      </c>
    </row>
    <row r="58" spans="1:20" ht="18" customHeight="1" x14ac:dyDescent="0.15">
      <c r="A58" s="68">
        <v>3</v>
      </c>
      <c r="B58" s="69" t="s">
        <v>2161</v>
      </c>
      <c r="C58" s="69"/>
      <c r="D58" s="69"/>
      <c r="E58" s="70"/>
      <c r="F58" s="69"/>
      <c r="G58" s="70"/>
      <c r="H58" s="69"/>
      <c r="I58" s="70"/>
      <c r="J58" s="70"/>
      <c r="K58" s="71">
        <f>IF(C58="",SUMIFS($K59:$K$64,$A59:$A$64,A58,$E59:$E$64,""),IF(E58="",SUMIFS($K59:$K$64,$A59:$A$64,A58,$C59:$C$64,C58,$G59:$G$64,""),IF(G58="",SUMIFS($K59:$K$64,$A59:$A$64,A58,$C59:$C$64,C58,$E59:$E$64,E58,$R59:$R$64,R58),IF(I58="",SUMIFS($K59:$K$64,$A59:$A$64,A58,$C59:$C$64,C58,$E59:$E$64,E58,$G59:$G$64,G58,$R59:$R$64,R58),0))))</f>
        <v>500</v>
      </c>
      <c r="L58" s="71">
        <f>IF(C58="",SUMIFS($L59:$L$64,$A59:$A$64,A58,$E59:$E$64,""),IF(E58="",SUMIFS($L59:$L$64,$A59:$A$64,A58,$C59:$C$64,C58,$G59:$G$64,""),IF(G58="",SUMIFS($L59:$L$64,$A59:$A$64,A58,$C59:$C$64,C58,$E59:$E$64,E58,$R59:$R$64,R58),IF(I58="",SUMIFS($L59:$L$64,$A59:$A$64,A58,$C59:$C$64,C58,$E59:$E$64,E58,$G59:$G$64,G58,$R59:$R$64,R58),0))))</f>
        <v>500</v>
      </c>
      <c r="M58" s="71">
        <f>K58-L58</f>
        <v>0</v>
      </c>
      <c r="N58" s="72"/>
      <c r="O58" s="73"/>
      <c r="P58" s="74"/>
      <c r="Q58" s="71">
        <f>IF(C58="",SUMIFS($Q59:$Q$64,$A59:$A$64,A58,$E59:$E$64,""),IF(E58="",SUMIFS($Q59:$Q$64,$A59:$A$64,A58,$C59:$C$64,C58,$G59:$G$64,""),IF(G58="",SUMIFS($Q59:$Q$64,$A59:$A$64,A58,$C59:$C$64,C58,$E59:$E$64,E58,$R59:$R$64,R58),IF(I58="",SUMIFS($Q59:$Q$64,$A59:$A$64,A58,$C59:$C$64,C58,$E59:$E$64,E58,$G59:$G$64,G58,$R59:$R$64,R58),0))))</f>
        <v>0</v>
      </c>
      <c r="R58" s="75"/>
      <c r="T58" s="60">
        <v>630101</v>
      </c>
    </row>
    <row r="59" spans="1:20" ht="18" customHeight="1" x14ac:dyDescent="0.15">
      <c r="A59" s="76">
        <v>3</v>
      </c>
      <c r="B59" s="77" t="s">
        <v>2161</v>
      </c>
      <c r="C59" s="78">
        <v>1</v>
      </c>
      <c r="D59" s="78" t="s">
        <v>2197</v>
      </c>
      <c r="E59" s="79"/>
      <c r="F59" s="78"/>
      <c r="G59" s="79"/>
      <c r="H59" s="78"/>
      <c r="I59" s="79"/>
      <c r="J59" s="79"/>
      <c r="K59" s="80">
        <f>IF(C59="",SUMIFS($K60:$K$64,$A60:$A$64,A59,$E60:$E$64,""),IF(E59="",SUMIFS($K60:$K$64,$A60:$A$64,A59,$C60:$C$64,C59,$G60:$G$64,""),IF(G59="",SUMIFS($K60:$K$64,$A60:$A$64,A59,$C60:$C$64,C59,$E60:$E$64,E59,$R60:$R$64,R59),IF(I59="",SUMIFS($K60:$K$64,$A60:$A$64,A59,$C60:$C$64,C59,$E60:$E$64,E59,$G60:$G$64,G59,$R60:$R$64,R59),0))))</f>
        <v>500</v>
      </c>
      <c r="L59" s="80">
        <f>IF(C59="",SUMIFS($L60:$L$64,$A60:$A$64,A59,$E60:$E$64,""),IF(E59="",SUMIFS($L60:$L$64,$A60:$A$64,A59,$C60:$C$64,C59,$G60:$G$64,""),IF(G59="",SUMIFS($L60:$L$64,$A60:$A$64,A59,$C60:$C$64,C59,$E60:$E$64,E59,$R60:$R$64,R59),IF(I59="",SUMIFS($L60:$L$64,$A60:$A$64,A59,$C60:$C$64,C59,$E60:$E$64,E59,$G60:$G$64,G59,$R60:$R$64,R59),0))))</f>
        <v>500</v>
      </c>
      <c r="M59" s="80">
        <f t="shared" ref="M59:M60" si="3">K59-L59</f>
        <v>0</v>
      </c>
      <c r="N59" s="81"/>
      <c r="O59" s="82"/>
      <c r="P59" s="83"/>
      <c r="Q59" s="80">
        <f>IF(C59="",SUMIFS($Q60:$Q$64,$A60:$A$64,A59,$E60:$E$64,""),IF(E59="",SUMIFS($Q60:$Q$64,$A60:$A$64,A59,$C60:$C$64,C59,$G60:$G$64,""),IF(G59="",SUMIFS($Q60:$Q$64,$A60:$A$64,A59,$C60:$C$64,C59,$E60:$E$64,E59,$R60:$R$64,R59),IF(I59="",SUMIFS($Q60:$Q$64,$A60:$A$64,A59,$C60:$C$64,C59,$E60:$E$64,E59,$G60:$G$64,G59,$R60:$R$64,R59),0))))</f>
        <v>0</v>
      </c>
      <c r="R59" s="84"/>
      <c r="T59" s="60">
        <v>630101</v>
      </c>
    </row>
    <row r="60" spans="1:20" ht="18" customHeight="1" x14ac:dyDescent="0.15">
      <c r="A60" s="76">
        <v>3</v>
      </c>
      <c r="B60" s="77" t="s">
        <v>2197</v>
      </c>
      <c r="C60" s="85">
        <v>1</v>
      </c>
      <c r="D60" s="77" t="s">
        <v>2161</v>
      </c>
      <c r="E60" s="86">
        <v>1</v>
      </c>
      <c r="F60" s="87" t="s">
        <v>2197</v>
      </c>
      <c r="G60" s="86"/>
      <c r="H60" s="87"/>
      <c r="I60" s="86"/>
      <c r="J60" s="86"/>
      <c r="K60" s="88">
        <f>IF(C60="",SUMIFS($K61:$K$64,$A61:$A$64,A60,$E61:$E$64,""),IF(E60="",SUMIFS($K61:$K$64,$A61:$A$64,A60,$C61:$C$64,C60,$G61:$G$64,""),IF(G60="",SUMIFS($K61:$K$64,$A61:$A$64,A60,$C61:$C$64,C60,$E61:$E$64,E60,$R61:$R$64,R60),IF(I60="",SUMIFS($K61:$K$64,$A61:$A$64,A60,$C61:$C$64,C60,$E61:$E$64,E60,$G61:$G$64,G60,$R61:$R$64,R60),0))))</f>
        <v>500</v>
      </c>
      <c r="L60" s="88">
        <f>IF(C60="",SUMIFS($L61:$L$64,$A61:$A$64,A60,$E61:$E$64,""),IF(E60="",SUMIFS($L61:$L$64,$A61:$A$64,A60,$C61:$C$64,C60,$G61:$G$64,""),IF(G60="",SUMIFS($L61:$L$64,$A61:$A$64,A60,$C61:$C$64,C60,$E61:$E$64,E60,$R61:$R$64,R60),IF(I60="",SUMIFS($L61:$L$64,$A61:$A$64,A60,$C61:$C$64,C60,$E61:$E$64,E60,$G61:$G$64,G60,$R61:$R$64,R60),0))))</f>
        <v>500</v>
      </c>
      <c r="M60" s="88">
        <f t="shared" si="3"/>
        <v>0</v>
      </c>
      <c r="N60" s="89"/>
      <c r="O60" s="90"/>
      <c r="P60" s="91"/>
      <c r="Q60" s="92">
        <f>IF(C60="",SUMIFS($Q61:$Q$64,$A61:$A$64,A60,$E61:$E$64,""),IF(E60="",SUMIFS($Q61:$Q$64,$A61:$A$64,A60,$C61:$C$64,C60,$G61:$G$64,""),IF(G60="",SUMIFS($Q61:$Q$64,$A61:$A$64,A60,$C61:$C$64,C60,$E61:$E$64,E60,$R61:$R$64,R60),IF(I60="",SUMIFS($Q61:$Q$64,$A61:$A$64,A60,$C61:$C$64,C60,$E61:$E$64,E60,$G61:$G$64,G60,$R61:$R$64,R60),0))))</f>
        <v>0</v>
      </c>
      <c r="R60" s="93" t="s">
        <v>1336</v>
      </c>
      <c r="T60" s="60">
        <v>630101</v>
      </c>
    </row>
    <row r="61" spans="1:20" ht="18" customHeight="1" x14ac:dyDescent="0.15">
      <c r="A61" s="94">
        <v>3</v>
      </c>
      <c r="B61" s="95" t="s">
        <v>2161</v>
      </c>
      <c r="C61" s="95">
        <v>1</v>
      </c>
      <c r="D61" s="95" t="s">
        <v>2161</v>
      </c>
      <c r="E61" s="95">
        <v>1</v>
      </c>
      <c r="F61" s="95" t="s">
        <v>2161</v>
      </c>
      <c r="G61" s="96">
        <v>28</v>
      </c>
      <c r="H61" s="97" t="s">
        <v>2161</v>
      </c>
      <c r="I61" s="96"/>
      <c r="J61" s="96"/>
      <c r="K61" s="98"/>
      <c r="L61" s="98"/>
      <c r="M61" s="98"/>
      <c r="N61" s="96"/>
      <c r="O61" s="99"/>
      <c r="P61" s="100"/>
      <c r="Q61" s="99"/>
      <c r="R61" s="101" t="s">
        <v>1336</v>
      </c>
      <c r="T61" s="60">
        <v>630101</v>
      </c>
    </row>
    <row r="62" spans="1:20" ht="18" customHeight="1" x14ac:dyDescent="0.15">
      <c r="A62" s="94">
        <v>3</v>
      </c>
      <c r="B62" s="95" t="s">
        <v>2161</v>
      </c>
      <c r="C62" s="95">
        <v>1</v>
      </c>
      <c r="D62" s="95" t="s">
        <v>2161</v>
      </c>
      <c r="E62" s="95">
        <v>1</v>
      </c>
      <c r="F62" s="95" t="s">
        <v>2161</v>
      </c>
      <c r="G62" s="102">
        <v>28</v>
      </c>
      <c r="H62" s="95" t="s">
        <v>2161</v>
      </c>
      <c r="I62" s="96">
        <v>1</v>
      </c>
      <c r="J62" s="96" t="s">
        <v>2161</v>
      </c>
      <c r="K62" s="98">
        <v>500</v>
      </c>
      <c r="L62" s="98">
        <v>500</v>
      </c>
      <c r="M62" s="98">
        <f>K62-L62</f>
        <v>0</v>
      </c>
      <c r="N62" s="96" t="s">
        <v>2161</v>
      </c>
      <c r="O62" s="98">
        <v>500000</v>
      </c>
      <c r="P62" s="100"/>
      <c r="Q62" s="99"/>
      <c r="R62" s="101" t="s">
        <v>1336</v>
      </c>
      <c r="T62" s="60">
        <v>630101</v>
      </c>
    </row>
    <row r="63" spans="1:20" ht="18" customHeight="1" x14ac:dyDescent="0.15">
      <c r="A63" s="103"/>
      <c r="B63" s="104"/>
      <c r="C63" s="104" t="s">
        <v>4880</v>
      </c>
      <c r="D63" s="104"/>
      <c r="E63" s="104"/>
      <c r="F63" s="104"/>
      <c r="G63" s="105"/>
      <c r="H63" s="104"/>
      <c r="I63" s="105"/>
      <c r="J63" s="104"/>
      <c r="K63" s="106">
        <f>SUMIFS(K3:K62,$C3:$C62,"")</f>
        <v>15396</v>
      </c>
      <c r="L63" s="106">
        <f>SUMIFS(L3:L62,$C3:$C62,"")</f>
        <v>14829</v>
      </c>
      <c r="M63" s="106">
        <f>SUMIFS(M3:M62,$C3:$C62,"")</f>
        <v>567</v>
      </c>
      <c r="N63" s="107"/>
      <c r="O63" s="108"/>
      <c r="P63" s="109"/>
      <c r="Q63" s="106">
        <f>SUMIFS(Q3:Q62,$C3:$C62,"")</f>
        <v>4341</v>
      </c>
      <c r="R63" s="109"/>
    </row>
  </sheetData>
  <autoFilter ref="A2:T63"/>
  <mergeCells count="1">
    <mergeCell ref="Q1:R1"/>
  </mergeCells>
  <phoneticPr fontId="19"/>
  <conditionalFormatting sqref="O2">
    <cfRule type="cellIs" dxfId="70" priority="22" operator="equal">
      <formula>0</formula>
    </cfRule>
  </conditionalFormatting>
  <conditionalFormatting sqref="D60 D55 D37 D5">
    <cfRule type="expression" dxfId="69" priority="1">
      <formula>$E5=""</formula>
    </cfRule>
  </conditionalFormatting>
  <conditionalFormatting sqref="O58 O53 O3">
    <cfRule type="cellIs" dxfId="68" priority="21" operator="equal">
      <formula>0</formula>
    </cfRule>
  </conditionalFormatting>
  <conditionalFormatting sqref="E58:F58 E53:F53 E3:F3">
    <cfRule type="expression" dxfId="67" priority="20">
      <formula>$G3=""</formula>
    </cfRule>
  </conditionalFormatting>
  <conditionalFormatting sqref="G58:H58 G53:H53 G3:H3">
    <cfRule type="expression" dxfId="66" priority="19">
      <formula>$I3=""</formula>
    </cfRule>
  </conditionalFormatting>
  <conditionalFormatting sqref="I58:J58 I53:J53 I3:J3">
    <cfRule type="expression" dxfId="65" priority="18">
      <formula>$K3=""</formula>
    </cfRule>
  </conditionalFormatting>
  <conditionalFormatting sqref="C58 A58 R58 C53 A53 R53 C3 A3 R3">
    <cfRule type="expression" dxfId="64" priority="17">
      <formula>$G3=""</formula>
    </cfRule>
  </conditionalFormatting>
  <conditionalFormatting sqref="B58 B53 B3">
    <cfRule type="expression" dxfId="63" priority="16">
      <formula>$C3=""</formula>
    </cfRule>
  </conditionalFormatting>
  <conditionalFormatting sqref="D58 D53 D3">
    <cfRule type="expression" dxfId="62" priority="15">
      <formula>$E3=""</formula>
    </cfRule>
  </conditionalFormatting>
  <conditionalFormatting sqref="O59 O54 O4">
    <cfRule type="cellIs" dxfId="61" priority="14" operator="equal">
      <formula>0</formula>
    </cfRule>
  </conditionalFormatting>
  <conditionalFormatting sqref="E59:F59 E54:F54 E4:F4">
    <cfRule type="expression" dxfId="60" priority="13">
      <formula>$G4=""</formula>
    </cfRule>
  </conditionalFormatting>
  <conditionalFormatting sqref="G59:H59 G54:H54 G4:H4">
    <cfRule type="expression" dxfId="59" priority="12">
      <formula>$I4=""</formula>
    </cfRule>
  </conditionalFormatting>
  <conditionalFormatting sqref="I59:J59 I54:J54 I4:J4">
    <cfRule type="expression" dxfId="58" priority="11">
      <formula>$K4=""</formula>
    </cfRule>
  </conditionalFormatting>
  <conditionalFormatting sqref="A59 R59 A54 R54 A4 R4">
    <cfRule type="expression" dxfId="57" priority="10">
      <formula>$G4=""</formula>
    </cfRule>
  </conditionalFormatting>
  <conditionalFormatting sqref="B59 B54 B4">
    <cfRule type="expression" dxfId="56" priority="9">
      <formula>$C4=""</formula>
    </cfRule>
  </conditionalFormatting>
  <conditionalFormatting sqref="D59 D54 D4">
    <cfRule type="expression" dxfId="55" priority="8">
      <formula>$E4=""</formula>
    </cfRule>
  </conditionalFormatting>
  <conditionalFormatting sqref="O60 O55 O37 O5">
    <cfRule type="cellIs" dxfId="54" priority="7" operator="equal">
      <formula>0</formula>
    </cfRule>
  </conditionalFormatting>
  <conditionalFormatting sqref="F60 F55 F37 F5">
    <cfRule type="expression" dxfId="53" priority="6">
      <formula>$G5=""</formula>
    </cfRule>
  </conditionalFormatting>
  <conditionalFormatting sqref="G60:H60 G55:H55 G37:H37 G5:H5">
    <cfRule type="expression" dxfId="52" priority="5">
      <formula>$I5=""</formula>
    </cfRule>
  </conditionalFormatting>
  <conditionalFormatting sqref="I60:J60 I55:J55 I37:J37 I5:J5">
    <cfRule type="expression" dxfId="51" priority="4">
      <formula>$K5=""</formula>
    </cfRule>
  </conditionalFormatting>
  <conditionalFormatting sqref="A60 C60 R60 A55 C55 R55 A37 C37 R37 A5 C5 R5">
    <cfRule type="expression" dxfId="50" priority="3">
      <formula>$G5=""</formula>
    </cfRule>
  </conditionalFormatting>
  <conditionalFormatting sqref="B60 B55 B37 B5">
    <cfRule type="expression" dxfId="49" priority="2">
      <formula>$C5=""</formula>
    </cfRule>
  </conditionalFormatting>
  <dataValidations count="1">
    <dataValidation imeMode="off" allowBlank="1" showInputMessage="1" showErrorMessage="1" sqref="Q1 K63:M63 Q63"/>
  </dataValidations>
  <printOptions horizontalCentered="1"/>
  <pageMargins left="0" right="0" top="0.98425196850393704" bottom="0.98425196850393704" header="0.31496062992125984" footer="0.31496062992125984"/>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
  <sheetViews>
    <sheetView zoomScale="80" zoomScaleNormal="80" workbookViewId="0">
      <pane ySplit="3" topLeftCell="A52" activePane="bottomLeft" state="frozen"/>
      <selection activeCell="K14" sqref="K14"/>
      <selection pane="bottomLeft" activeCell="K14" sqref="K14"/>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customWidth="1"/>
    <col min="8" max="8" width="1.625" customWidth="1"/>
    <col min="9" max="9" width="2.875" customWidth="1"/>
    <col min="10" max="10" width="37.25" customWidth="1"/>
    <col min="11" max="11" width="9.25" customWidth="1"/>
    <col min="12" max="13" width="9.125" customWidth="1"/>
    <col min="14" max="14" width="58.5" customWidth="1"/>
    <col min="15" max="15" width="10.625" customWidth="1"/>
    <col min="16" max="16" width="17" customWidth="1"/>
    <col min="17" max="17" width="7.875" customWidth="1"/>
    <col min="18" max="18" width="8.75" customWidth="1"/>
  </cols>
  <sheetData>
    <row r="1" spans="1:18" ht="17.25" x14ac:dyDescent="0.15">
      <c r="A1" s="884" t="s">
        <v>5920</v>
      </c>
      <c r="B1" s="884"/>
      <c r="C1" s="884"/>
      <c r="D1" s="884"/>
      <c r="E1" s="884"/>
      <c r="F1" s="884"/>
      <c r="G1" s="884"/>
      <c r="H1" s="884"/>
      <c r="I1" s="884"/>
      <c r="J1" s="884"/>
      <c r="K1" s="200"/>
      <c r="L1" s="201"/>
      <c r="M1" s="201"/>
      <c r="N1" s="202"/>
      <c r="O1" s="200"/>
      <c r="P1" s="203"/>
      <c r="Q1" s="885" t="s">
        <v>2165</v>
      </c>
      <c r="R1" s="885"/>
    </row>
    <row r="2" spans="1:18" x14ac:dyDescent="0.15">
      <c r="A2" s="204" t="s">
        <v>0</v>
      </c>
      <c r="B2" s="205"/>
      <c r="C2" s="206" t="s">
        <v>1</v>
      </c>
      <c r="D2" s="205"/>
      <c r="E2" s="206" t="s">
        <v>2</v>
      </c>
      <c r="F2" s="205"/>
      <c r="G2" s="206" t="s">
        <v>4</v>
      </c>
      <c r="H2" s="205"/>
      <c r="I2" s="206" t="s">
        <v>2166</v>
      </c>
      <c r="J2" s="206" t="s">
        <v>2167</v>
      </c>
      <c r="K2" s="207" t="s">
        <v>2308</v>
      </c>
      <c r="L2" s="207" t="s">
        <v>2309</v>
      </c>
      <c r="M2" s="208" t="s">
        <v>2168</v>
      </c>
      <c r="N2" s="209" t="s">
        <v>2169</v>
      </c>
      <c r="O2" s="207" t="s">
        <v>5</v>
      </c>
      <c r="P2" s="210" t="s">
        <v>5038</v>
      </c>
      <c r="Q2" s="207" t="s">
        <v>5921</v>
      </c>
      <c r="R2" s="211" t="s">
        <v>2172</v>
      </c>
    </row>
    <row r="3" spans="1:18" s="213" customFormat="1" ht="18" customHeight="1" x14ac:dyDescent="0.15">
      <c r="A3" s="16">
        <v>1</v>
      </c>
      <c r="B3" s="17" t="s">
        <v>5922</v>
      </c>
      <c r="C3" s="18"/>
      <c r="D3" s="17"/>
      <c r="E3" s="18"/>
      <c r="F3" s="17"/>
      <c r="G3" s="18"/>
      <c r="H3" s="17"/>
      <c r="I3" s="18"/>
      <c r="J3" s="18"/>
      <c r="K3" s="15">
        <f>IF(C3="",SUMIFS($K4:$K$81,$A4:$A$81,A3,$E4:$E$81,""),IF(E3="",SUMIFS($K4:$K$81,$A4:$A$81,A3,$C4:$C$81,C3,$G4:$G$81,""),IF(G3="",SUMIFS($K4:$K$81,$A4:$A$81,A3,$C4:$C$81,C3,$E4:$E$81,E3,$R4:$R$81,R3),IF(I3="",SUMIFS($K4:$K$81,$A4:$A$81,A3,$C4:$C$81,C3,$E4:$E$81,E3,$G4:$G$81,G3,$R4:$R$81,R3),0))))</f>
        <v>2</v>
      </c>
      <c r="L3" s="15">
        <f>IF(C3="",SUMIFS($L4:$L$81,$A4:$A$81,A3,$E4:$E$81,""),IF(E3="",SUMIFS($L4:$L$81,$A4:$A$81,A3,$C4:$C$81,C3,$G4:$G$81,""),IF(G3="",SUMIFS($L4:$L$81,$A4:$A$81,A3,$C4:$C$81,C3,$E4:$E$81,E3,$R4:$R$81,R3),IF(I3="",SUMIFS($L4:$L$81,$A4:$A$81,A3,$C4:$C$81,C3,$E4:$E$81,E3,$G4:$G$81,G3,$R4:$R$81,R3),0))))</f>
        <v>2</v>
      </c>
      <c r="M3" s="15">
        <f>K3-L3</f>
        <v>0</v>
      </c>
      <c r="N3" s="19"/>
      <c r="O3" s="20"/>
      <c r="P3" s="21"/>
      <c r="Q3" s="212">
        <f>IF(C3="",SUMIFS($Q$3:$Q$81,$A$3:$A$81,A3,$C$3:$C$81,"&gt;0",$E$3:$E$81,""),IF(E3="",SUMIFS($Q$3:$Q$81,$A$3:$A$81,A3,$C$3:$C$81,C3,$E$3:$E$81,"&gt;0",$G$3:$G$81,""),IF(G3="",SUMIFS($Q$3:$Q$81,$A$3:$A$81,A3,$C$3:$C$81,C3,$E$3:$E$81,E3,$G$3:$G$81,"&gt;0"))))</f>
        <v>2</v>
      </c>
      <c r="R3" s="22"/>
    </row>
    <row r="4" spans="1:18" s="213" customFormat="1" ht="18" customHeight="1" x14ac:dyDescent="0.15">
      <c r="A4" s="24">
        <v>1</v>
      </c>
      <c r="B4" s="25" t="s">
        <v>5922</v>
      </c>
      <c r="C4" s="27">
        <v>2</v>
      </c>
      <c r="D4" s="26" t="s">
        <v>5923</v>
      </c>
      <c r="E4" s="27"/>
      <c r="F4" s="26"/>
      <c r="G4" s="27"/>
      <c r="H4" s="26"/>
      <c r="I4" s="27"/>
      <c r="J4" s="27"/>
      <c r="K4" s="23">
        <f>IF(C4="",SUMIFS($K5:$K$81,$A5:$A$81,A4,$E5:$E$81,""),IF(E4="",SUMIFS($K5:$K$81,$A5:$A$81,A4,$C5:$C$81,C4,$G5:$G$81,""),IF(G4="",SUMIFS($K5:$K$81,$A5:$A$81,A4,$C5:$C$81,C4,$E5:$E$81,E4,$R5:$R$81,R4),IF(I4="",SUMIFS($K5:$K$81,$A5:$A$81,A4,$C5:$C$81,C4,$E5:$E$81,E4,$G5:$G$81,G4,$R5:$R$81,R4),0))))</f>
        <v>2</v>
      </c>
      <c r="L4" s="23">
        <f>IF(C4="",SUMIFS($L5:$L$81,$A5:$A$81,A4,$E5:$E$81,""),IF(E4="",SUMIFS($L5:$L$81,$A5:$A$81,A4,$C5:$C$81,C4,$G5:$G$81,""),IF(G4="",SUMIFS($L5:$L$81,$A5:$A$81,A4,$C5:$C$81,C4,$E5:$E$81,E4,$R5:$R$81,R4),IF(I4="",SUMIFS($L5:$L$81,$A5:$A$81,A4,$C5:$C$81,C4,$E5:$E$81,E4,$G5:$G$81,G4,$R5:$R$81,R4),0))))</f>
        <v>2</v>
      </c>
      <c r="M4" s="23">
        <f t="shared" ref="M4:M5" si="0">K4-L4</f>
        <v>0</v>
      </c>
      <c r="N4" s="28"/>
      <c r="O4" s="29"/>
      <c r="P4" s="30"/>
      <c r="Q4" s="214">
        <f>IF(C4="",SUMIFS($Q$3:$Q$81,$A$3:$A$81,A4,$C$3:$C$81,"&gt;0",$E$3:$E$81,""),IF(E4="",SUMIFS($Q$3:$Q$81,$A$3:$A$81,A4,$C$3:$C$81,C4,$E$3:$E$81,"&gt;0",$G$3:$G$81,""),IF(G4="",SUMIFS($Q$3:$Q$81,$A$3:$A$81,A4,$C$3:$C$81,C4,$E$3:$E$81,E4,$G$3:$G$81,"&gt;0"))))</f>
        <v>2</v>
      </c>
      <c r="R4" s="31"/>
    </row>
    <row r="5" spans="1:18" s="213" customFormat="1" ht="18" customHeight="1" x14ac:dyDescent="0.15">
      <c r="A5" s="24">
        <v>1</v>
      </c>
      <c r="B5" s="25" t="s">
        <v>5922</v>
      </c>
      <c r="C5" s="176">
        <v>2</v>
      </c>
      <c r="D5" s="25" t="s">
        <v>5923</v>
      </c>
      <c r="E5" s="35">
        <v>1</v>
      </c>
      <c r="F5" s="36" t="s">
        <v>5924</v>
      </c>
      <c r="G5" s="35"/>
      <c r="H5" s="36"/>
      <c r="I5" s="35"/>
      <c r="J5" s="35"/>
      <c r="K5" s="32">
        <f>IF(C5="",SUMIFS($K6:$K$81,$A6:$A$81,A5,$E6:$E$81,""),IF(E5="",SUMIFS($K6:$K$81,$A6:$A$81,A5,$C6:$C$81,C5,$G6:$G$81,""),IF(G5="",SUMIFS($K6:$K$81,$A6:$A$81,A5,$C6:$C$81,C5,$E6:$E$81,E5,$R6:$R$81,R5),IF(I5="",SUMIFS($K6:$K$81,$A6:$A$81,A5,$C6:$C$81,C5,$E6:$E$81,E5,$G6:$G$81,G5,$R6:$R$81,R5),0))))</f>
        <v>2</v>
      </c>
      <c r="L5" s="32">
        <f>IF(C5="",SUMIFS($L6:$L$81,$A6:$A$81,A5,$E6:$E$81,""),IF(E5="",SUMIFS($L6:$L$81,$A6:$A$81,A5,$C6:$C$81,C5,$G6:$G$81,""),IF(G5="",SUMIFS($L6:$L$81,$A6:$A$81,A5,$C6:$C$81,C5,$E6:$E$81,E5,$R6:$R$81,R5),IF(I5="",SUMIFS($L6:$L$81,$A6:$A$81,A5,$C6:$C$81,C5,$E6:$E$81,E5,$G6:$G$81,G5,$R6:$R$81,R5),0))))</f>
        <v>2</v>
      </c>
      <c r="M5" s="32">
        <f t="shared" si="0"/>
        <v>0</v>
      </c>
      <c r="N5" s="37"/>
      <c r="O5" s="38"/>
      <c r="P5" s="39"/>
      <c r="Q5" s="33">
        <f>IF(C5="",SUMIFS($Q$3:$Q$81,$A$3:$A$81,A5,$C$3:$C$81,"&gt;0",$E$3:$E$81,""),IF(E5="",SUMIFS($Q$3:$Q$81,$A$3:$A$81,A5,$C$3:$C$81,C5,$E$3:$E$81,"&gt;0",$G$3:$G$81,""),IF(G5="",SUMIFS($Q$3:$Q$81,$A$3:$A$81,A5,$C$3:$C$81,C5,$E$3:$E$81,E5,$G$3:$G$81,"&gt;0"))))</f>
        <v>2</v>
      </c>
      <c r="R5" s="40" t="s">
        <v>5908</v>
      </c>
    </row>
    <row r="6" spans="1:18" s="213" customFormat="1" ht="18" customHeight="1" x14ac:dyDescent="0.15">
      <c r="A6" s="215">
        <v>1</v>
      </c>
      <c r="B6" s="216" t="s">
        <v>5152</v>
      </c>
      <c r="C6" s="217">
        <v>2</v>
      </c>
      <c r="D6" s="216" t="s">
        <v>5153</v>
      </c>
      <c r="E6" s="217">
        <v>1</v>
      </c>
      <c r="F6" s="216" t="s">
        <v>5925</v>
      </c>
      <c r="G6" s="218">
        <v>1</v>
      </c>
      <c r="H6" s="219" t="s">
        <v>5926</v>
      </c>
      <c r="I6" s="218"/>
      <c r="J6" s="219"/>
      <c r="K6" s="220"/>
      <c r="L6" s="220"/>
      <c r="M6" s="220"/>
      <c r="N6" s="218"/>
      <c r="O6" s="220"/>
      <c r="P6" s="221"/>
      <c r="Q6" s="222"/>
      <c r="R6" s="223" t="s">
        <v>1336</v>
      </c>
    </row>
    <row r="7" spans="1:18" s="213" customFormat="1" ht="18" customHeight="1" x14ac:dyDescent="0.15">
      <c r="A7" s="215">
        <v>1</v>
      </c>
      <c r="B7" s="216" t="s">
        <v>5152</v>
      </c>
      <c r="C7" s="217">
        <v>2</v>
      </c>
      <c r="D7" s="216" t="s">
        <v>5153</v>
      </c>
      <c r="E7" s="217">
        <v>1</v>
      </c>
      <c r="F7" s="216" t="s">
        <v>5925</v>
      </c>
      <c r="G7" s="217">
        <v>1</v>
      </c>
      <c r="H7" s="216" t="s">
        <v>5926</v>
      </c>
      <c r="I7" s="218">
        <v>1</v>
      </c>
      <c r="J7" s="219" t="s">
        <v>5927</v>
      </c>
      <c r="K7" s="220">
        <v>1</v>
      </c>
      <c r="L7" s="220">
        <v>1</v>
      </c>
      <c r="M7" s="220">
        <f>K7-L7</f>
        <v>0</v>
      </c>
      <c r="N7" s="218" t="s">
        <v>2147</v>
      </c>
      <c r="O7" s="220">
        <v>1000</v>
      </c>
      <c r="P7" s="221" t="s">
        <v>5012</v>
      </c>
      <c r="Q7" s="222">
        <v>1</v>
      </c>
      <c r="R7" s="223" t="s">
        <v>1336</v>
      </c>
    </row>
    <row r="8" spans="1:18" s="213" customFormat="1" ht="18" customHeight="1" x14ac:dyDescent="0.15">
      <c r="A8" s="215">
        <v>1</v>
      </c>
      <c r="B8" s="216" t="s">
        <v>5152</v>
      </c>
      <c r="C8" s="217">
        <v>2</v>
      </c>
      <c r="D8" s="216" t="s">
        <v>5153</v>
      </c>
      <c r="E8" s="217">
        <v>1</v>
      </c>
      <c r="F8" s="216" t="s">
        <v>5925</v>
      </c>
      <c r="G8" s="217">
        <v>1</v>
      </c>
      <c r="H8" s="216" t="s">
        <v>5926</v>
      </c>
      <c r="I8" s="218">
        <v>2</v>
      </c>
      <c r="J8" s="219" t="s">
        <v>5928</v>
      </c>
      <c r="K8" s="220">
        <v>1</v>
      </c>
      <c r="L8" s="220">
        <v>1</v>
      </c>
      <c r="M8" s="220">
        <f>K8-L8</f>
        <v>0</v>
      </c>
      <c r="N8" s="218" t="s">
        <v>2147</v>
      </c>
      <c r="O8" s="220">
        <v>1000</v>
      </c>
      <c r="P8" s="221" t="s">
        <v>5012</v>
      </c>
      <c r="Q8" s="222">
        <v>1</v>
      </c>
      <c r="R8" s="223" t="s">
        <v>1336</v>
      </c>
    </row>
    <row r="9" spans="1:18" s="213" customFormat="1" ht="18" customHeight="1" x14ac:dyDescent="0.15">
      <c r="A9" s="16">
        <v>2</v>
      </c>
      <c r="B9" s="17" t="s">
        <v>5929</v>
      </c>
      <c r="C9" s="18"/>
      <c r="D9" s="17"/>
      <c r="E9" s="18"/>
      <c r="F9" s="17"/>
      <c r="G9" s="18"/>
      <c r="H9" s="17"/>
      <c r="I9" s="18"/>
      <c r="J9" s="18"/>
      <c r="K9" s="15">
        <f>IF(C9="",SUMIFS($K10:$K$81,$A10:$A$81,A9,$E10:$E$81,""),IF(E9="",SUMIFS($K10:$K$81,$A10:$A$81,A9,$C10:$C$81,C9,$G10:$G$81,""),IF(G9="",SUMIFS($K10:$K$81,$A10:$A$81,A9,$C10:$C$81,C9,$E10:$E$81,E9,$R10:$R$81,R9),IF(I9="",SUMIFS($K10:$K$81,$A10:$A$81,A9,$C10:$C$81,C9,$E10:$E$81,E9,$G10:$G$81,G9,$R10:$R$81,R9),0))))</f>
        <v>170731</v>
      </c>
      <c r="L9" s="15">
        <f>IF(C9="",SUMIFS($L10:$L$81,$A10:$A$81,A9,$E10:$E$81,""),IF(E9="",SUMIFS($L10:$L$81,$A10:$A$81,A9,$C10:$C$81,C9,$G10:$G$81,""),IF(G9="",SUMIFS($L10:$L$81,$A10:$A$81,A9,$C10:$C$81,C9,$E10:$E$81,E9,$R10:$R$81,R9),IF(I9="",SUMIFS($L10:$L$81,$A10:$A$81,A9,$C10:$C$81,C9,$E10:$E$81,E9,$G10:$G$81,G9,$R10:$R$81,R9),0))))</f>
        <v>171093</v>
      </c>
      <c r="M9" s="15">
        <f>K9-L9</f>
        <v>-362</v>
      </c>
      <c r="N9" s="19"/>
      <c r="O9" s="20"/>
      <c r="P9" s="21"/>
      <c r="Q9" s="212">
        <f>IF(C9="",SUMIFS($Q$3:$Q$81,$A$3:$A$81,A9,$C$3:$C$81,"&gt;0",$E$3:$E$81,""),IF(E9="",SUMIFS($Q$3:$Q$81,$A$3:$A$81,A9,$C$3:$C$81,C9,$E$3:$E$81,"&gt;0",$G$3:$G$81,""),IF(G9="",SUMIFS($Q$3:$Q$81,$A$3:$A$81,A9,$C$3:$C$81,C9,$E$3:$E$81,E9,$G$3:$G$81,"&gt;0"))))</f>
        <v>121</v>
      </c>
      <c r="R9" s="22"/>
    </row>
    <row r="10" spans="1:18" s="213" customFormat="1" ht="18" customHeight="1" x14ac:dyDescent="0.15">
      <c r="A10" s="24">
        <v>2</v>
      </c>
      <c r="B10" s="25" t="s">
        <v>5929</v>
      </c>
      <c r="C10" s="27">
        <v>1</v>
      </c>
      <c r="D10" s="26" t="s">
        <v>5930</v>
      </c>
      <c r="E10" s="27"/>
      <c r="F10" s="26"/>
      <c r="G10" s="27"/>
      <c r="H10" s="26"/>
      <c r="I10" s="27"/>
      <c r="J10" s="27"/>
      <c r="K10" s="23">
        <f>IF(C10="",SUMIFS($K11:$K$81,$A11:$A$81,A10,$E11:$E$81,""),IF(E10="",SUMIFS($K11:$K$81,$A11:$A$81,A10,$C11:$C$81,C10,$G11:$G$81,""),IF(G10="",SUMIFS($K11:$K$81,$A11:$A$81,A10,$C11:$C$81,C10,$E11:$E$81,E10,$R11:$R$81,R10),IF(I10="",SUMIFS($K11:$K$81,$A11:$A$81,A10,$C11:$C$81,C10,$E11:$E$81,E10,$G11:$G$81,G10,$R11:$R$81,R10),0))))</f>
        <v>170610</v>
      </c>
      <c r="L10" s="23">
        <f>IF(C10="",SUMIFS($L11:$L$81,$A11:$A$81,A10,$E11:$E$81,""),IF(E10="",SUMIFS($L11:$L$81,$A11:$A$81,A10,$C11:$C$81,C10,$G11:$G$81,""),IF(G10="",SUMIFS($L11:$L$81,$A11:$A$81,A10,$C11:$C$81,C10,$E11:$E$81,E10,$R11:$R$81,R10),IF(I10="",SUMIFS($L11:$L$81,$A11:$A$81,A10,$C11:$C$81,C10,$E11:$E$81,E10,$G11:$G$81,G10,$R11:$R$81,R10),0))))</f>
        <v>170972</v>
      </c>
      <c r="M10" s="23">
        <f t="shared" ref="M10:M11" si="1">K10-L10</f>
        <v>-362</v>
      </c>
      <c r="N10" s="28"/>
      <c r="O10" s="29"/>
      <c r="P10" s="30"/>
      <c r="Q10" s="214">
        <f>IF(C10="",SUMIFS($Q$3:$Q$81,$A$3:$A$81,A10,$C$3:$C$81,"&gt;0",$E$3:$E$81,""),IF(E10="",SUMIFS($Q$3:$Q$81,$A$3:$A$81,A10,$C$3:$C$81,C10,$E$3:$E$81,"&gt;0",$G$3:$G$81,""),IF(G10="",SUMIFS($Q$3:$Q$81,$A$3:$A$81,A10,$C$3:$C$81,C10,$E$3:$E$81,E10,$G$3:$G$81,"&gt;0"))))</f>
        <v>0</v>
      </c>
      <c r="R10" s="31"/>
    </row>
    <row r="11" spans="1:18" s="213" customFormat="1" ht="18" customHeight="1" x14ac:dyDescent="0.15">
      <c r="A11" s="24">
        <v>2</v>
      </c>
      <c r="B11" s="25" t="s">
        <v>5929</v>
      </c>
      <c r="C11" s="176">
        <v>1</v>
      </c>
      <c r="D11" s="25" t="s">
        <v>5930</v>
      </c>
      <c r="E11" s="35">
        <v>1</v>
      </c>
      <c r="F11" s="36" t="s">
        <v>5931</v>
      </c>
      <c r="G11" s="35"/>
      <c r="H11" s="36"/>
      <c r="I11" s="35"/>
      <c r="J11" s="35"/>
      <c r="K11" s="32">
        <f>IF(C11="",SUMIFS($K12:$K$81,$A12:$A$81,A11,$E12:$E$81,""),IF(E11="",SUMIFS($K12:$K$81,$A12:$A$81,A11,$C12:$C$81,C11,$G12:$G$81,""),IF(G11="",SUMIFS($K12:$K$81,$A12:$A$81,A11,$C12:$C$81,C11,$E12:$E$81,E11,$R12:$R$81,R11),IF(I11="",SUMIFS($K12:$K$81,$A12:$A$81,A11,$C12:$C$81,C11,$E12:$E$81,E11,$G12:$G$81,G11,$R12:$R$81,R11),0))))</f>
        <v>170610</v>
      </c>
      <c r="L11" s="32">
        <f>IF(C11="",SUMIFS($L12:$L$81,$A12:$A$81,A11,$E12:$E$81,""),IF(E11="",SUMIFS($L12:$L$81,$A12:$A$81,A11,$C12:$C$81,C11,$G12:$G$81,""),IF(G11="",SUMIFS($L12:$L$81,$A12:$A$81,A11,$C12:$C$81,C11,$E12:$E$81,E11,$R12:$R$81,R11),IF(I11="",SUMIFS($L12:$L$81,$A12:$A$81,A11,$C12:$C$81,C11,$E12:$E$81,E11,$G12:$G$81,G11,$R12:$R$81,R11),0))))</f>
        <v>170972</v>
      </c>
      <c r="M11" s="32">
        <f t="shared" si="1"/>
        <v>-362</v>
      </c>
      <c r="N11" s="37"/>
      <c r="O11" s="38"/>
      <c r="P11" s="39"/>
      <c r="Q11" s="33">
        <f>IF(C11="",SUMIFS($Q$3:$Q$81,$A$3:$A$81,A11,$C$3:$C$81,"&gt;0",$E$3:$E$81,""),IF(E11="",SUMIFS($Q$3:$Q$81,$A$3:$A$81,A11,$C$3:$C$81,C11,$E$3:$E$81,"&gt;0",$G$3:$G$81,""),IF(G11="",SUMIFS($Q$3:$Q$81,$A$3:$A$81,A11,$C$3:$C$81,C11,$E$3:$E$81,E11,$G$3:$G$81,"&gt;0"))))</f>
        <v>0</v>
      </c>
      <c r="R11" s="40" t="s">
        <v>1336</v>
      </c>
    </row>
    <row r="12" spans="1:18" s="213" customFormat="1" ht="18" customHeight="1" x14ac:dyDescent="0.15">
      <c r="A12" s="215">
        <v>2</v>
      </c>
      <c r="B12" s="216" t="s">
        <v>5210</v>
      </c>
      <c r="C12" s="217">
        <v>1</v>
      </c>
      <c r="D12" s="216" t="s">
        <v>5211</v>
      </c>
      <c r="E12" s="217">
        <v>1</v>
      </c>
      <c r="F12" s="216" t="s">
        <v>5932</v>
      </c>
      <c r="G12" s="218">
        <v>1</v>
      </c>
      <c r="H12" s="219" t="s">
        <v>5932</v>
      </c>
      <c r="I12" s="218"/>
      <c r="J12" s="219"/>
      <c r="K12" s="220"/>
      <c r="L12" s="220"/>
      <c r="M12" s="220"/>
      <c r="N12" s="218"/>
      <c r="O12" s="220"/>
      <c r="P12" s="221"/>
      <c r="Q12" s="222"/>
      <c r="R12" s="223" t="s">
        <v>1336</v>
      </c>
    </row>
    <row r="13" spans="1:18" s="213" customFormat="1" ht="18" customHeight="1" x14ac:dyDescent="0.15">
      <c r="A13" s="215">
        <v>2</v>
      </c>
      <c r="B13" s="216" t="s">
        <v>5210</v>
      </c>
      <c r="C13" s="217">
        <v>1</v>
      </c>
      <c r="D13" s="216" t="s">
        <v>5211</v>
      </c>
      <c r="E13" s="217">
        <v>1</v>
      </c>
      <c r="F13" s="216" t="s">
        <v>5932</v>
      </c>
      <c r="G13" s="217">
        <v>1</v>
      </c>
      <c r="H13" s="216" t="s">
        <v>5932</v>
      </c>
      <c r="I13" s="218">
        <v>1</v>
      </c>
      <c r="J13" s="219" t="s">
        <v>5933</v>
      </c>
      <c r="K13" s="220">
        <v>169858</v>
      </c>
      <c r="L13" s="220">
        <v>170225</v>
      </c>
      <c r="M13" s="220">
        <f>K13-L13</f>
        <v>-367</v>
      </c>
      <c r="N13" s="218" t="s">
        <v>5934</v>
      </c>
      <c r="O13" s="220"/>
      <c r="P13" s="221"/>
      <c r="Q13" s="222"/>
      <c r="R13" s="223" t="s">
        <v>1336</v>
      </c>
    </row>
    <row r="14" spans="1:18" s="213" customFormat="1" ht="18" customHeight="1" x14ac:dyDescent="0.15">
      <c r="A14" s="215">
        <v>2</v>
      </c>
      <c r="B14" s="216" t="s">
        <v>5210</v>
      </c>
      <c r="C14" s="217">
        <v>1</v>
      </c>
      <c r="D14" s="216" t="s">
        <v>5211</v>
      </c>
      <c r="E14" s="217">
        <v>1</v>
      </c>
      <c r="F14" s="216" t="s">
        <v>5932</v>
      </c>
      <c r="G14" s="217">
        <v>1</v>
      </c>
      <c r="H14" s="216" t="s">
        <v>5932</v>
      </c>
      <c r="I14" s="224">
        <v>1</v>
      </c>
      <c r="J14" s="225" t="s">
        <v>5933</v>
      </c>
      <c r="K14" s="220"/>
      <c r="L14" s="220"/>
      <c r="M14" s="220"/>
      <c r="N14" s="218" t="s">
        <v>5935</v>
      </c>
      <c r="O14" s="220"/>
      <c r="P14" s="221"/>
      <c r="Q14" s="222"/>
      <c r="R14" s="223" t="s">
        <v>1336</v>
      </c>
    </row>
    <row r="15" spans="1:18" s="213" customFormat="1" ht="18" customHeight="1" x14ac:dyDescent="0.15">
      <c r="A15" s="215">
        <v>2</v>
      </c>
      <c r="B15" s="216" t="s">
        <v>5210</v>
      </c>
      <c r="C15" s="217">
        <v>1</v>
      </c>
      <c r="D15" s="216" t="s">
        <v>5211</v>
      </c>
      <c r="E15" s="217">
        <v>1</v>
      </c>
      <c r="F15" s="216" t="s">
        <v>5932</v>
      </c>
      <c r="G15" s="217">
        <v>1</v>
      </c>
      <c r="H15" s="216" t="s">
        <v>5932</v>
      </c>
      <c r="I15" s="224">
        <v>1</v>
      </c>
      <c r="J15" s="225" t="s">
        <v>5933</v>
      </c>
      <c r="K15" s="220"/>
      <c r="L15" s="220"/>
      <c r="M15" s="220"/>
      <c r="N15" s="218" t="s">
        <v>5936</v>
      </c>
      <c r="O15" s="220">
        <v>169858000</v>
      </c>
      <c r="P15" s="221"/>
      <c r="Q15" s="222"/>
      <c r="R15" s="223" t="s">
        <v>1336</v>
      </c>
    </row>
    <row r="16" spans="1:18" s="213" customFormat="1" ht="18" customHeight="1" x14ac:dyDescent="0.15">
      <c r="A16" s="215">
        <v>2</v>
      </c>
      <c r="B16" s="216" t="s">
        <v>5210</v>
      </c>
      <c r="C16" s="217">
        <v>1</v>
      </c>
      <c r="D16" s="216" t="s">
        <v>5211</v>
      </c>
      <c r="E16" s="217">
        <v>1</v>
      </c>
      <c r="F16" s="216" t="s">
        <v>5932</v>
      </c>
      <c r="G16" s="217">
        <v>1</v>
      </c>
      <c r="H16" s="216" t="s">
        <v>5932</v>
      </c>
      <c r="I16" s="218">
        <v>2</v>
      </c>
      <c r="J16" s="219" t="s">
        <v>5937</v>
      </c>
      <c r="K16" s="220">
        <v>752</v>
      </c>
      <c r="L16" s="220">
        <v>747</v>
      </c>
      <c r="M16" s="220">
        <f>K16-L16</f>
        <v>5</v>
      </c>
      <c r="N16" s="218" t="s">
        <v>5938</v>
      </c>
      <c r="O16" s="220"/>
      <c r="P16" s="221"/>
      <c r="Q16" s="222"/>
      <c r="R16" s="223" t="s">
        <v>1336</v>
      </c>
    </row>
    <row r="17" spans="1:18" s="213" customFormat="1" ht="18" customHeight="1" x14ac:dyDescent="0.15">
      <c r="A17" s="215">
        <v>2</v>
      </c>
      <c r="B17" s="216" t="s">
        <v>5210</v>
      </c>
      <c r="C17" s="217">
        <v>1</v>
      </c>
      <c r="D17" s="216" t="s">
        <v>5211</v>
      </c>
      <c r="E17" s="217">
        <v>1</v>
      </c>
      <c r="F17" s="216" t="s">
        <v>5932</v>
      </c>
      <c r="G17" s="217">
        <v>1</v>
      </c>
      <c r="H17" s="216" t="s">
        <v>5932</v>
      </c>
      <c r="I17" s="224">
        <v>2</v>
      </c>
      <c r="J17" s="225" t="s">
        <v>5937</v>
      </c>
      <c r="K17" s="220"/>
      <c r="L17" s="220"/>
      <c r="M17" s="220"/>
      <c r="N17" s="218" t="s">
        <v>5939</v>
      </c>
      <c r="O17" s="220"/>
      <c r="P17" s="221"/>
      <c r="Q17" s="222"/>
      <c r="R17" s="223" t="s">
        <v>1336</v>
      </c>
    </row>
    <row r="18" spans="1:18" s="213" customFormat="1" ht="18" customHeight="1" x14ac:dyDescent="0.15">
      <c r="A18" s="215">
        <v>2</v>
      </c>
      <c r="B18" s="216" t="s">
        <v>5210</v>
      </c>
      <c r="C18" s="217">
        <v>1</v>
      </c>
      <c r="D18" s="216" t="s">
        <v>5211</v>
      </c>
      <c r="E18" s="217">
        <v>1</v>
      </c>
      <c r="F18" s="216" t="s">
        <v>5932</v>
      </c>
      <c r="G18" s="217">
        <v>1</v>
      </c>
      <c r="H18" s="216" t="s">
        <v>5932</v>
      </c>
      <c r="I18" s="224">
        <v>2</v>
      </c>
      <c r="J18" s="225" t="s">
        <v>5937</v>
      </c>
      <c r="K18" s="220"/>
      <c r="L18" s="220"/>
      <c r="M18" s="220"/>
      <c r="N18" s="218" t="s">
        <v>5940</v>
      </c>
      <c r="O18" s="220">
        <v>752000</v>
      </c>
      <c r="P18" s="221"/>
      <c r="Q18" s="222"/>
      <c r="R18" s="223" t="s">
        <v>1336</v>
      </c>
    </row>
    <row r="19" spans="1:18" s="213" customFormat="1" ht="18" customHeight="1" x14ac:dyDescent="0.15">
      <c r="A19" s="24">
        <v>2</v>
      </c>
      <c r="B19" s="25" t="s">
        <v>5929</v>
      </c>
      <c r="C19" s="27">
        <v>2</v>
      </c>
      <c r="D19" s="26" t="s">
        <v>5941</v>
      </c>
      <c r="E19" s="27"/>
      <c r="F19" s="26"/>
      <c r="G19" s="27"/>
      <c r="H19" s="26"/>
      <c r="I19" s="27"/>
      <c r="J19" s="27"/>
      <c r="K19" s="23">
        <f>IF(C19="",SUMIFS($K20:$K$81,$A20:$A$81,A19,$E20:$E$81,""),IF(E19="",SUMIFS($K20:$K$81,$A20:$A$81,A19,$C20:$C$81,C19,$G20:$G$81,""),IF(G19="",SUMIFS($K20:$K$81,$A20:$A$81,A19,$C20:$C$81,C19,$E20:$E$81,E19,$R20:$R$81,R19),IF(I19="",SUMIFS($K20:$K$81,$A20:$A$81,A19,$C20:$C$81,C19,$E20:$E$81,E19,$G20:$G$81,G19,$R20:$R$81,R19),0))))</f>
        <v>121</v>
      </c>
      <c r="L19" s="23">
        <f>IF(C19="",SUMIFS($L20:$L$81,$A20:$A$81,A19,$E20:$E$81,""),IF(E19="",SUMIFS($L20:$L$81,$A20:$A$81,A19,$C20:$C$81,C19,$G20:$G$81,""),IF(G19="",SUMIFS($L20:$L$81,$A20:$A$81,A19,$C20:$C$81,C19,$E20:$E$81,E19,$R20:$R$81,R19),IF(I19="",SUMIFS($L20:$L$81,$A20:$A$81,A19,$C20:$C$81,C19,$E20:$E$81,E19,$G20:$G$81,G19,$R20:$R$81,R19),0))))</f>
        <v>121</v>
      </c>
      <c r="M19" s="23">
        <f t="shared" ref="M19:M20" si="2">K19-L19</f>
        <v>0</v>
      </c>
      <c r="N19" s="28"/>
      <c r="O19" s="29"/>
      <c r="P19" s="30"/>
      <c r="Q19" s="214">
        <f>IF(C19="",SUMIFS($Q$3:$Q$81,$A$3:$A$81,A19,$C$3:$C$81,"&gt;0",$E$3:$E$81,""),IF(E19="",SUMIFS($Q$3:$Q$81,$A$3:$A$81,A19,$C$3:$C$81,C19,$E$3:$E$81,"&gt;0",$G$3:$G$81,""),IF(G19="",SUMIFS($Q$3:$Q$81,$A$3:$A$81,A19,$C$3:$C$81,C19,$E$3:$E$81,E19,$G$3:$G$81,"&gt;0"))))</f>
        <v>121</v>
      </c>
      <c r="R19" s="31"/>
    </row>
    <row r="20" spans="1:18" s="213" customFormat="1" ht="18" customHeight="1" x14ac:dyDescent="0.15">
      <c r="A20" s="24">
        <v>2</v>
      </c>
      <c r="B20" s="25" t="s">
        <v>5929</v>
      </c>
      <c r="C20" s="176">
        <v>2</v>
      </c>
      <c r="D20" s="25" t="s">
        <v>5941</v>
      </c>
      <c r="E20" s="35">
        <v>1</v>
      </c>
      <c r="F20" s="36" t="s">
        <v>5942</v>
      </c>
      <c r="G20" s="35"/>
      <c r="H20" s="36"/>
      <c r="I20" s="35"/>
      <c r="J20" s="35"/>
      <c r="K20" s="32">
        <f>IF(C20="",SUMIFS($K21:$K$81,$A21:$A$81,A20,$E21:$E$81,""),IF(E20="",SUMIFS($K21:$K$81,$A21:$A$81,A20,$C21:$C$81,C20,$G21:$G$81,""),IF(G20="",SUMIFS($K21:$K$81,$A21:$A$81,A20,$C21:$C$81,C20,$E21:$E$81,E20,$R21:$R$81,R20),IF(I20="",SUMIFS($K21:$K$81,$A21:$A$81,A20,$C21:$C$81,C20,$E21:$E$81,E20,$G21:$G$81,G20,$R21:$R$81,R20),0))))</f>
        <v>121</v>
      </c>
      <c r="L20" s="32">
        <f>IF(C20="",SUMIFS($L21:$L$81,$A21:$A$81,A20,$E21:$E$81,""),IF(E20="",SUMIFS($L21:$L$81,$A21:$A$81,A20,$C21:$C$81,C20,$G21:$G$81,""),IF(G20="",SUMIFS($L21:$L$81,$A21:$A$81,A20,$C21:$C$81,C20,$E21:$E$81,E20,$R21:$R$81,R20),IF(I20="",SUMIFS($L21:$L$81,$A21:$A$81,A20,$C21:$C$81,C20,$E21:$E$81,E20,$G21:$G$81,G20,$R21:$R$81,R20),0))))</f>
        <v>121</v>
      </c>
      <c r="M20" s="32">
        <f t="shared" si="2"/>
        <v>0</v>
      </c>
      <c r="N20" s="37"/>
      <c r="O20" s="38"/>
      <c r="P20" s="39"/>
      <c r="Q20" s="33">
        <f>IF(C20="",SUMIFS($Q$3:$Q$81,$A$3:$A$81,A20,$C$3:$C$81,"&gt;0",$E$3:$E$81,""),IF(E20="",SUMIFS($Q$3:$Q$81,$A$3:$A$81,A20,$C$3:$C$81,C20,$E$3:$E$81,"&gt;0",$G$3:$G$81,""),IF(G20="",SUMIFS($Q$3:$Q$81,$A$3:$A$81,A20,$C$3:$C$81,C20,$E$3:$E$81,E20,$G$3:$G$81,"&gt;0"))))</f>
        <v>121</v>
      </c>
      <c r="R20" s="40" t="s">
        <v>1336</v>
      </c>
    </row>
    <row r="21" spans="1:18" s="213" customFormat="1" ht="18" customHeight="1" x14ac:dyDescent="0.15">
      <c r="A21" s="215">
        <v>2</v>
      </c>
      <c r="B21" s="216" t="s">
        <v>5210</v>
      </c>
      <c r="C21" s="217">
        <v>2</v>
      </c>
      <c r="D21" s="216" t="s">
        <v>70</v>
      </c>
      <c r="E21" s="217">
        <v>1</v>
      </c>
      <c r="F21" s="216" t="s">
        <v>5943</v>
      </c>
      <c r="G21" s="218">
        <v>1</v>
      </c>
      <c r="H21" s="219" t="s">
        <v>5943</v>
      </c>
      <c r="I21" s="218"/>
      <c r="J21" s="219"/>
      <c r="K21" s="220"/>
      <c r="L21" s="220"/>
      <c r="M21" s="220"/>
      <c r="N21" s="218"/>
      <c r="O21" s="220"/>
      <c r="P21" s="221"/>
      <c r="Q21" s="222"/>
      <c r="R21" s="223" t="s">
        <v>1336</v>
      </c>
    </row>
    <row r="22" spans="1:18" s="213" customFormat="1" ht="18" customHeight="1" x14ac:dyDescent="0.15">
      <c r="A22" s="215">
        <v>2</v>
      </c>
      <c r="B22" s="216" t="s">
        <v>5210</v>
      </c>
      <c r="C22" s="217">
        <v>2</v>
      </c>
      <c r="D22" s="216" t="s">
        <v>70</v>
      </c>
      <c r="E22" s="217">
        <v>1</v>
      </c>
      <c r="F22" s="216" t="s">
        <v>5943</v>
      </c>
      <c r="G22" s="217">
        <v>1</v>
      </c>
      <c r="H22" s="216" t="s">
        <v>5943</v>
      </c>
      <c r="I22" s="218">
        <v>1</v>
      </c>
      <c r="J22" s="219" t="s">
        <v>5944</v>
      </c>
      <c r="K22" s="220">
        <v>120</v>
      </c>
      <c r="L22" s="220">
        <v>120</v>
      </c>
      <c r="M22" s="220">
        <f>K22-L22</f>
        <v>0</v>
      </c>
      <c r="N22" s="218" t="s">
        <v>5943</v>
      </c>
      <c r="O22" s="220">
        <v>120000</v>
      </c>
      <c r="P22" s="221" t="s">
        <v>4889</v>
      </c>
      <c r="Q22" s="222">
        <v>120</v>
      </c>
      <c r="R22" s="223" t="s">
        <v>1336</v>
      </c>
    </row>
    <row r="23" spans="1:18" s="213" customFormat="1" ht="18" customHeight="1" x14ac:dyDescent="0.15">
      <c r="A23" s="215">
        <v>2</v>
      </c>
      <c r="B23" s="216" t="s">
        <v>5210</v>
      </c>
      <c r="C23" s="217">
        <v>2</v>
      </c>
      <c r="D23" s="216" t="s">
        <v>70</v>
      </c>
      <c r="E23" s="217">
        <v>1</v>
      </c>
      <c r="F23" s="216" t="s">
        <v>5943</v>
      </c>
      <c r="G23" s="217">
        <v>1</v>
      </c>
      <c r="H23" s="216" t="s">
        <v>5943</v>
      </c>
      <c r="I23" s="218">
        <v>2</v>
      </c>
      <c r="J23" s="219" t="s">
        <v>5945</v>
      </c>
      <c r="K23" s="220">
        <v>1</v>
      </c>
      <c r="L23" s="220">
        <v>1</v>
      </c>
      <c r="M23" s="220">
        <f>K23-L23</f>
        <v>0</v>
      </c>
      <c r="N23" s="218" t="s">
        <v>2147</v>
      </c>
      <c r="O23" s="220">
        <v>1000</v>
      </c>
      <c r="P23" s="221" t="s">
        <v>4889</v>
      </c>
      <c r="Q23" s="222">
        <v>1</v>
      </c>
      <c r="R23" s="223" t="s">
        <v>1336</v>
      </c>
    </row>
    <row r="24" spans="1:18" s="213" customFormat="1" ht="18" customHeight="1" x14ac:dyDescent="0.15">
      <c r="A24" s="16">
        <v>3</v>
      </c>
      <c r="B24" s="17" t="s">
        <v>5946</v>
      </c>
      <c r="C24" s="18"/>
      <c r="D24" s="17"/>
      <c r="E24" s="18"/>
      <c r="F24" s="17"/>
      <c r="G24" s="18"/>
      <c r="H24" s="17"/>
      <c r="I24" s="18"/>
      <c r="J24" s="18"/>
      <c r="K24" s="15">
        <f>IF(C24="",SUMIFS($K25:$K$81,$A25:$A$81,A24,$E25:$E$81,""),IF(E24="",SUMIFS($K25:$K$81,$A25:$A$81,A24,$C25:$C$81,C24,$G25:$G$81,""),IF(G24="",SUMIFS($K25:$K$81,$A25:$A$81,A24,$C25:$C$81,C24,$E25:$E$81,E24,$R25:$R$81,R24),IF(I24="",SUMIFS($K25:$K$81,$A25:$A$81,A24,$C25:$C$81,C24,$E25:$E$81,E24,$G25:$G$81,G24,$R25:$R$81,R24),0))))</f>
        <v>107250</v>
      </c>
      <c r="L24" s="15">
        <f>IF(C24="",SUMIFS($L25:$L$81,$A25:$A$81,A24,$E25:$E$81,""),IF(E24="",SUMIFS($L25:$L$81,$A25:$A$81,A24,$C25:$C$81,C24,$G25:$G$81,""),IF(G24="",SUMIFS($L25:$L$81,$A25:$A$81,A24,$C25:$C$81,C24,$E25:$E$81,E24,$R25:$R$81,R24),IF(I24="",SUMIFS($L25:$L$81,$A25:$A$81,A24,$C25:$C$81,C24,$E25:$E$81,E24,$G25:$G$81,G24,$R25:$R$81,R24),0))))</f>
        <v>76421</v>
      </c>
      <c r="M24" s="15">
        <f>K24-L24</f>
        <v>30829</v>
      </c>
      <c r="N24" s="19"/>
      <c r="O24" s="20"/>
      <c r="P24" s="21"/>
      <c r="Q24" s="212">
        <f>IF(C24="",SUMIFS($Q$3:$Q$81,$A$3:$A$81,A24,$C$3:$C$81,"&gt;0",$E$3:$E$81,""),IF(E24="",SUMIFS($Q$3:$Q$81,$A$3:$A$81,A24,$C$3:$C$81,C24,$E$3:$E$81,"&gt;0",$G$3:$G$81,""),IF(G24="",SUMIFS($Q$3:$Q$81,$A$3:$A$81,A24,$C$3:$C$81,C24,$E$3:$E$81,E24,$G$3:$G$81,"&gt;0"))))</f>
        <v>107250</v>
      </c>
      <c r="R24" s="22"/>
    </row>
    <row r="25" spans="1:18" s="213" customFormat="1" ht="18" customHeight="1" x14ac:dyDescent="0.15">
      <c r="A25" s="24">
        <v>3</v>
      </c>
      <c r="B25" s="25" t="s">
        <v>5946</v>
      </c>
      <c r="C25" s="27">
        <v>1</v>
      </c>
      <c r="D25" s="26" t="s">
        <v>5947</v>
      </c>
      <c r="E25" s="27"/>
      <c r="F25" s="26"/>
      <c r="G25" s="27"/>
      <c r="H25" s="26"/>
      <c r="I25" s="27"/>
      <c r="J25" s="27"/>
      <c r="K25" s="23">
        <f>IF(C25="",SUMIFS($K26:$K$81,$A26:$A$81,A25,$E26:$E$81,""),IF(E25="",SUMIFS($K26:$K$81,$A26:$A$81,A25,$C26:$C$81,C25,$G26:$G$81,""),IF(G25="",SUMIFS($K26:$K$81,$A26:$A$81,A25,$C26:$C$81,C25,$E26:$E$81,E25,$R26:$R$81,R25),IF(I25="",SUMIFS($K26:$K$81,$A26:$A$81,A25,$C26:$C$81,C25,$E26:$E$81,E25,$G26:$G$81,G25,$R26:$R$81,R25),0))))</f>
        <v>107250</v>
      </c>
      <c r="L25" s="23">
        <f>IF(C25="",SUMIFS($L26:$L$81,$A26:$A$81,A25,$E26:$E$81,""),IF(E25="",SUMIFS($L26:$L$81,$A26:$A$81,A25,$C26:$C$81,C25,$G26:$G$81,""),IF(G25="",SUMIFS($L26:$L$81,$A26:$A$81,A25,$C26:$C$81,C25,$E26:$E$81,E25,$R26:$R$81,R25),IF(I25="",SUMIFS($L26:$L$81,$A26:$A$81,A25,$C26:$C$81,C25,$E26:$E$81,E25,$G26:$G$81,G25,$R26:$R$81,R25),0))))</f>
        <v>76421</v>
      </c>
      <c r="M25" s="23">
        <f t="shared" ref="M25:M26" si="3">K25-L25</f>
        <v>30829</v>
      </c>
      <c r="N25" s="28"/>
      <c r="O25" s="29"/>
      <c r="P25" s="30"/>
      <c r="Q25" s="214">
        <f>IF(C25="",SUMIFS($Q$3:$Q$81,$A$3:$A$81,A25,$C$3:$C$81,"&gt;0",$E$3:$E$81,""),IF(E25="",SUMIFS($Q$3:$Q$81,$A$3:$A$81,A25,$C$3:$C$81,C25,$E$3:$E$81,"&gt;0",$G$3:$G$81,""),IF(G25="",SUMIFS($Q$3:$Q$81,$A$3:$A$81,A25,$C$3:$C$81,C25,$E$3:$E$81,E25,$G$3:$G$81,"&gt;0"))))</f>
        <v>107250</v>
      </c>
      <c r="R25" s="31"/>
    </row>
    <row r="26" spans="1:18" s="213" customFormat="1" ht="18" customHeight="1" x14ac:dyDescent="0.15">
      <c r="A26" s="24">
        <v>3</v>
      </c>
      <c r="B26" s="25" t="s">
        <v>5946</v>
      </c>
      <c r="C26" s="176">
        <v>1</v>
      </c>
      <c r="D26" s="25" t="s">
        <v>5947</v>
      </c>
      <c r="E26" s="35">
        <v>1</v>
      </c>
      <c r="F26" s="36" t="s">
        <v>5948</v>
      </c>
      <c r="G26" s="35"/>
      <c r="H26" s="36"/>
      <c r="I26" s="35"/>
      <c r="J26" s="35"/>
      <c r="K26" s="32">
        <f>IF(C26="",SUMIFS($K27:$K$81,$A27:$A$81,A26,$E27:$E$81,""),IF(E26="",SUMIFS($K27:$K$81,$A27:$A$81,A26,$C27:$C$81,C26,$G27:$G$81,""),IF(G26="",SUMIFS($K27:$K$81,$A27:$A$81,A26,$C27:$C$81,C26,$E27:$E$81,E26,$R27:$R$81,R26),IF(I26="",SUMIFS($K27:$K$81,$A27:$A$81,A26,$C27:$C$81,C26,$E27:$E$81,E26,$G27:$G$81,G26,$R27:$R$81,R26),0))))</f>
        <v>107250</v>
      </c>
      <c r="L26" s="32">
        <f>IF(C26="",SUMIFS($L27:$L$81,$A27:$A$81,A26,$E27:$E$81,""),IF(E26="",SUMIFS($L27:$L$81,$A27:$A$81,A26,$C27:$C$81,C26,$G27:$G$81,""),IF(G26="",SUMIFS($L27:$L$81,$A27:$A$81,A26,$C27:$C$81,C26,$E27:$E$81,E26,$R27:$R$81,R26),IF(I26="",SUMIFS($L27:$L$81,$A27:$A$81,A26,$C27:$C$81,C26,$E27:$E$81,E26,$G27:$G$81,G26,$R27:$R$81,R26),0))))</f>
        <v>76421</v>
      </c>
      <c r="M26" s="32">
        <f t="shared" si="3"/>
        <v>30829</v>
      </c>
      <c r="N26" s="37"/>
      <c r="O26" s="38"/>
      <c r="P26" s="39"/>
      <c r="Q26" s="33">
        <f>IF(C26="",SUMIFS($Q$3:$Q$81,$A$3:$A$81,A26,$C$3:$C$81,"&gt;0",$E$3:$E$81,""),IF(E26="",SUMIFS($Q$3:$Q$81,$A$3:$A$81,A26,$C$3:$C$81,C26,$E$3:$E$81,"&gt;0",$G$3:$G$81,""),IF(G26="",SUMIFS($Q$3:$Q$81,$A$3:$A$81,A26,$C$3:$C$81,C26,$E$3:$E$81,E26,$G$3:$G$81,"&gt;0"))))</f>
        <v>107250</v>
      </c>
      <c r="R26" s="40" t="s">
        <v>1336</v>
      </c>
    </row>
    <row r="27" spans="1:18" s="213" customFormat="1" ht="18" customHeight="1" x14ac:dyDescent="0.15">
      <c r="A27" s="215">
        <v>3</v>
      </c>
      <c r="B27" s="216" t="s">
        <v>5323</v>
      </c>
      <c r="C27" s="217">
        <v>1</v>
      </c>
      <c r="D27" s="216" t="s">
        <v>5363</v>
      </c>
      <c r="E27" s="217">
        <v>1</v>
      </c>
      <c r="F27" s="216" t="s">
        <v>5949</v>
      </c>
      <c r="G27" s="218">
        <v>1</v>
      </c>
      <c r="H27" s="219" t="s">
        <v>5949</v>
      </c>
      <c r="I27" s="218"/>
      <c r="J27" s="219"/>
      <c r="K27" s="220"/>
      <c r="L27" s="220"/>
      <c r="M27" s="220"/>
      <c r="N27" s="218"/>
      <c r="O27" s="220"/>
      <c r="P27" s="221"/>
      <c r="Q27" s="222"/>
      <c r="R27" s="223" t="s">
        <v>1336</v>
      </c>
    </row>
    <row r="28" spans="1:18" s="213" customFormat="1" ht="18" customHeight="1" x14ac:dyDescent="0.15">
      <c r="A28" s="215">
        <v>3</v>
      </c>
      <c r="B28" s="216" t="s">
        <v>5323</v>
      </c>
      <c r="C28" s="217">
        <v>1</v>
      </c>
      <c r="D28" s="216" t="s">
        <v>5363</v>
      </c>
      <c r="E28" s="217">
        <v>1</v>
      </c>
      <c r="F28" s="216" t="s">
        <v>5949</v>
      </c>
      <c r="G28" s="217">
        <v>1</v>
      </c>
      <c r="H28" s="216" t="s">
        <v>5949</v>
      </c>
      <c r="I28" s="218">
        <v>1</v>
      </c>
      <c r="J28" s="219" t="s">
        <v>5950</v>
      </c>
      <c r="K28" s="220">
        <v>107250</v>
      </c>
      <c r="L28" s="220">
        <v>76421</v>
      </c>
      <c r="M28" s="220">
        <f>K28-L28</f>
        <v>30829</v>
      </c>
      <c r="N28" s="218" t="s">
        <v>5951</v>
      </c>
      <c r="O28" s="220"/>
      <c r="P28" s="221" t="s">
        <v>5012</v>
      </c>
      <c r="Q28" s="222">
        <v>107250</v>
      </c>
      <c r="R28" s="223" t="s">
        <v>1336</v>
      </c>
    </row>
    <row r="29" spans="1:18" s="213" customFormat="1" ht="18" customHeight="1" x14ac:dyDescent="0.15">
      <c r="A29" s="215">
        <v>3</v>
      </c>
      <c r="B29" s="216" t="s">
        <v>5323</v>
      </c>
      <c r="C29" s="217">
        <v>1</v>
      </c>
      <c r="D29" s="216" t="s">
        <v>5363</v>
      </c>
      <c r="E29" s="217">
        <v>1</v>
      </c>
      <c r="F29" s="216" t="s">
        <v>5949</v>
      </c>
      <c r="G29" s="217">
        <v>1</v>
      </c>
      <c r="H29" s="216" t="s">
        <v>5949</v>
      </c>
      <c r="I29" s="224">
        <v>1</v>
      </c>
      <c r="J29" s="225" t="s">
        <v>5950</v>
      </c>
      <c r="K29" s="220"/>
      <c r="L29" s="220"/>
      <c r="M29" s="220"/>
      <c r="N29" s="218" t="s">
        <v>5027</v>
      </c>
      <c r="O29" s="220"/>
      <c r="P29" s="221"/>
      <c r="Q29" s="222"/>
      <c r="R29" s="223" t="s">
        <v>1336</v>
      </c>
    </row>
    <row r="30" spans="1:18" s="213" customFormat="1" ht="18" customHeight="1" x14ac:dyDescent="0.15">
      <c r="A30" s="215">
        <v>3</v>
      </c>
      <c r="B30" s="216" t="s">
        <v>5323</v>
      </c>
      <c r="C30" s="217">
        <v>1</v>
      </c>
      <c r="D30" s="216" t="s">
        <v>5363</v>
      </c>
      <c r="E30" s="217">
        <v>1</v>
      </c>
      <c r="F30" s="216" t="s">
        <v>5949</v>
      </c>
      <c r="G30" s="217">
        <v>1</v>
      </c>
      <c r="H30" s="216" t="s">
        <v>5949</v>
      </c>
      <c r="I30" s="224">
        <v>1</v>
      </c>
      <c r="J30" s="225" t="s">
        <v>5950</v>
      </c>
      <c r="K30" s="220"/>
      <c r="L30" s="220"/>
      <c r="M30" s="220"/>
      <c r="N30" s="218" t="s">
        <v>5952</v>
      </c>
      <c r="O30" s="220">
        <v>107250000</v>
      </c>
      <c r="P30" s="221"/>
      <c r="Q30" s="222"/>
      <c r="R30" s="223" t="s">
        <v>1336</v>
      </c>
    </row>
    <row r="31" spans="1:18" s="213" customFormat="1" ht="18" customHeight="1" x14ac:dyDescent="0.15">
      <c r="A31" s="16">
        <v>4</v>
      </c>
      <c r="B31" s="17" t="s">
        <v>5953</v>
      </c>
      <c r="C31" s="18"/>
      <c r="D31" s="17"/>
      <c r="E31" s="18"/>
      <c r="F31" s="17"/>
      <c r="G31" s="18"/>
      <c r="H31" s="17"/>
      <c r="I31" s="18"/>
      <c r="J31" s="18"/>
      <c r="K31" s="15">
        <f>IF(C31="",SUMIFS($K32:$K$81,$A32:$A$81,A31,$E32:$E$81,""),IF(E31="",SUMIFS($K32:$K$81,$A32:$A$81,A31,$C32:$C$81,C31,$G32:$G$81,""),IF(G31="",SUMIFS($K32:$K$81,$A32:$A$81,A31,$C32:$C$81,C31,$E32:$E$81,E31,$R32:$R$81,R31),IF(I31="",SUMIFS($K32:$K$81,$A32:$A$81,A31,$C32:$C$81,C31,$E32:$E$81,E31,$G32:$G$81,G31,$R32:$R$81,R31),0))))</f>
        <v>1</v>
      </c>
      <c r="L31" s="15">
        <f>IF(C31="",SUMIFS($L32:$L$81,$A32:$A$81,A31,$E32:$E$81,""),IF(E31="",SUMIFS($L32:$L$81,$A32:$A$81,A31,$C32:$C$81,C31,$G32:$G$81,""),IF(G31="",SUMIFS($L32:$L$81,$A32:$A$81,A31,$C32:$C$81,C31,$E32:$E$81,E31,$R32:$R$81,R31),IF(I31="",SUMIFS($L32:$L$81,$A32:$A$81,A31,$C32:$C$81,C31,$E32:$E$81,E31,$G32:$G$81,G31,$R32:$R$81,R31),0))))</f>
        <v>1</v>
      </c>
      <c r="M31" s="15">
        <f>K31-L31</f>
        <v>0</v>
      </c>
      <c r="N31" s="19"/>
      <c r="O31" s="20"/>
      <c r="P31" s="21"/>
      <c r="Q31" s="212">
        <f>IF(C31="",SUMIFS($Q$3:$Q$81,$A$3:$A$81,A31,$C$3:$C$81,"&gt;0",$E$3:$E$81,""),IF(E31="",SUMIFS($Q$3:$Q$81,$A$3:$A$81,A31,$C$3:$C$81,C31,$E$3:$E$81,"&gt;0",$G$3:$G$81,""),IF(G31="",SUMIFS($Q$3:$Q$81,$A$3:$A$81,A31,$C$3:$C$81,C31,$E$3:$E$81,E31,$G$3:$G$81,"&gt;0"))))</f>
        <v>1</v>
      </c>
      <c r="R31" s="22"/>
    </row>
    <row r="32" spans="1:18" s="213" customFormat="1" ht="18" customHeight="1" x14ac:dyDescent="0.15">
      <c r="A32" s="24">
        <v>4</v>
      </c>
      <c r="B32" s="25" t="s">
        <v>5953</v>
      </c>
      <c r="C32" s="27">
        <v>1</v>
      </c>
      <c r="D32" s="26" t="s">
        <v>5954</v>
      </c>
      <c r="E32" s="27"/>
      <c r="F32" s="26"/>
      <c r="G32" s="27"/>
      <c r="H32" s="26"/>
      <c r="I32" s="27"/>
      <c r="J32" s="27"/>
      <c r="K32" s="23">
        <f>IF(C32="",SUMIFS($K33:$K$81,$A33:$A$81,A32,$E33:$E$81,""),IF(E32="",SUMIFS($K33:$K$81,$A33:$A$81,A32,$C33:$C$81,C32,$G33:$G$81,""),IF(G32="",SUMIFS($K33:$K$81,$A33:$A$81,A32,$C33:$C$81,C32,$E33:$E$81,E32,$R33:$R$81,R32),IF(I32="",SUMIFS($K33:$K$81,$A33:$A$81,A32,$C33:$C$81,C32,$E33:$E$81,E32,$G33:$G$81,G32,$R33:$R$81,R32),0))))</f>
        <v>1</v>
      </c>
      <c r="L32" s="23">
        <f>IF(C32="",SUMIFS($L33:$L$81,$A33:$A$81,A32,$E33:$E$81,""),IF(E32="",SUMIFS($L33:$L$81,$A33:$A$81,A32,$C33:$C$81,C32,$G33:$G$81,""),IF(G32="",SUMIFS($L33:$L$81,$A33:$A$81,A32,$C33:$C$81,C32,$E33:$E$81,E32,$R33:$R$81,R32),IF(I32="",SUMIFS($L33:$L$81,$A33:$A$81,A32,$C33:$C$81,C32,$E33:$E$81,E32,$G33:$G$81,G32,$R33:$R$81,R32),0))))</f>
        <v>1</v>
      </c>
      <c r="M32" s="23">
        <f t="shared" ref="M32:M33" si="4">K32-L32</f>
        <v>0</v>
      </c>
      <c r="N32" s="28"/>
      <c r="O32" s="29"/>
      <c r="P32" s="30"/>
      <c r="Q32" s="214">
        <f>IF(C32="",SUMIFS($Q$3:$Q$81,$A$3:$A$81,A32,$C$3:$C$81,"&gt;0",$E$3:$E$81,""),IF(E32="",SUMIFS($Q$3:$Q$81,$A$3:$A$81,A32,$C$3:$C$81,C32,$E$3:$E$81,"&gt;0",$G$3:$G$81,""),IF(G32="",SUMIFS($Q$3:$Q$81,$A$3:$A$81,A32,$C$3:$C$81,C32,$E$3:$E$81,E32,$G$3:$G$81,"&gt;0"))))</f>
        <v>1</v>
      </c>
      <c r="R32" s="31"/>
    </row>
    <row r="33" spans="1:18" s="213" customFormat="1" ht="18" customHeight="1" x14ac:dyDescent="0.15">
      <c r="A33" s="24">
        <v>4</v>
      </c>
      <c r="B33" s="25" t="s">
        <v>5953</v>
      </c>
      <c r="C33" s="176">
        <v>1</v>
      </c>
      <c r="D33" s="25" t="s">
        <v>5954</v>
      </c>
      <c r="E33" s="35">
        <v>1</v>
      </c>
      <c r="F33" s="36" t="s">
        <v>5955</v>
      </c>
      <c r="G33" s="35"/>
      <c r="H33" s="36"/>
      <c r="I33" s="35"/>
      <c r="J33" s="35"/>
      <c r="K33" s="32">
        <f>IF(C33="",SUMIFS($K34:$K$81,$A34:$A$81,A33,$E34:$E$81,""),IF(E33="",SUMIFS($K34:$K$81,$A34:$A$81,A33,$C34:$C$81,C33,$G34:$G$81,""),IF(G33="",SUMIFS($K34:$K$81,$A34:$A$81,A33,$C34:$C$81,C33,$E34:$E$81,E33,$R34:$R$81,R33),IF(I33="",SUMIFS($K34:$K$81,$A34:$A$81,A33,$C34:$C$81,C33,$E34:$E$81,E33,$G34:$G$81,G33,$R34:$R$81,R33),0))))</f>
        <v>1</v>
      </c>
      <c r="L33" s="32">
        <f>IF(C33="",SUMIFS($L34:$L$81,$A34:$A$81,A33,$E34:$E$81,""),IF(E33="",SUMIFS($L34:$L$81,$A34:$A$81,A33,$C34:$C$81,C33,$G34:$G$81,""),IF(G33="",SUMIFS($L34:$L$81,$A34:$A$81,A33,$C34:$C$81,C33,$E34:$E$81,E33,$R34:$R$81,R33),IF(I33="",SUMIFS($L34:$L$81,$A34:$A$81,A33,$C34:$C$81,C33,$E34:$E$81,E33,$G34:$G$81,G33,$R34:$R$81,R33),0))))</f>
        <v>1</v>
      </c>
      <c r="M33" s="32">
        <f t="shared" si="4"/>
        <v>0</v>
      </c>
      <c r="N33" s="37"/>
      <c r="O33" s="38"/>
      <c r="P33" s="39"/>
      <c r="Q33" s="33">
        <f>IF(C33="",SUMIFS($Q$3:$Q$81,$A$3:$A$81,A33,$C$3:$C$81,"&gt;0",$E$3:$E$81,""),IF(E33="",SUMIFS($Q$3:$Q$81,$A$3:$A$81,A33,$C$3:$C$81,C33,$E$3:$E$81,"&gt;0",$G$3:$G$81,""),IF(G33="",SUMIFS($Q$3:$Q$81,$A$3:$A$81,A33,$C$3:$C$81,C33,$E$3:$E$81,E33,$G$3:$G$81,"&gt;0"))))</f>
        <v>1</v>
      </c>
      <c r="R33" s="40" t="s">
        <v>1336</v>
      </c>
    </row>
    <row r="34" spans="1:18" s="213" customFormat="1" ht="18" customHeight="1" x14ac:dyDescent="0.15">
      <c r="A34" s="215">
        <v>4</v>
      </c>
      <c r="B34" s="216" t="s">
        <v>5467</v>
      </c>
      <c r="C34" s="217">
        <v>1</v>
      </c>
      <c r="D34" s="216" t="s">
        <v>5511</v>
      </c>
      <c r="E34" s="217">
        <v>1</v>
      </c>
      <c r="F34" s="216" t="s">
        <v>5956</v>
      </c>
      <c r="G34" s="218">
        <v>1</v>
      </c>
      <c r="H34" s="219" t="s">
        <v>5956</v>
      </c>
      <c r="I34" s="218"/>
      <c r="J34" s="219"/>
      <c r="K34" s="220"/>
      <c r="L34" s="220"/>
      <c r="M34" s="220"/>
      <c r="N34" s="218"/>
      <c r="O34" s="220"/>
      <c r="P34" s="221" t="s">
        <v>5012</v>
      </c>
      <c r="Q34" s="222">
        <v>1</v>
      </c>
      <c r="R34" s="223" t="s">
        <v>1336</v>
      </c>
    </row>
    <row r="35" spans="1:18" s="213" customFormat="1" ht="18" customHeight="1" x14ac:dyDescent="0.15">
      <c r="A35" s="215">
        <v>4</v>
      </c>
      <c r="B35" s="216" t="s">
        <v>5467</v>
      </c>
      <c r="C35" s="217">
        <v>1</v>
      </c>
      <c r="D35" s="216" t="s">
        <v>5511</v>
      </c>
      <c r="E35" s="217">
        <v>1</v>
      </c>
      <c r="F35" s="216" t="s">
        <v>5956</v>
      </c>
      <c r="G35" s="217">
        <v>1</v>
      </c>
      <c r="H35" s="216" t="s">
        <v>5956</v>
      </c>
      <c r="I35" s="218">
        <v>1</v>
      </c>
      <c r="J35" s="219" t="s">
        <v>5956</v>
      </c>
      <c r="K35" s="220">
        <v>1</v>
      </c>
      <c r="L35" s="220">
        <v>1</v>
      </c>
      <c r="M35" s="220">
        <f>K35-L35</f>
        <v>0</v>
      </c>
      <c r="N35" s="218" t="s">
        <v>2147</v>
      </c>
      <c r="O35" s="220">
        <v>1000</v>
      </c>
      <c r="P35" s="221"/>
      <c r="Q35" s="222"/>
      <c r="R35" s="223" t="s">
        <v>1336</v>
      </c>
    </row>
    <row r="36" spans="1:18" s="213" customFormat="1" ht="18" customHeight="1" x14ac:dyDescent="0.15">
      <c r="A36" s="16">
        <v>5</v>
      </c>
      <c r="B36" s="17" t="s">
        <v>5957</v>
      </c>
      <c r="C36" s="18"/>
      <c r="D36" s="17"/>
      <c r="E36" s="18"/>
      <c r="F36" s="17"/>
      <c r="G36" s="18"/>
      <c r="H36" s="17"/>
      <c r="I36" s="18"/>
      <c r="J36" s="18"/>
      <c r="K36" s="15">
        <f>IF(C36="",SUMIFS($K37:$K$81,$A37:$A$81,A36,$E37:$E$81,""),IF(E36="",SUMIFS($K37:$K$81,$A37:$A$81,A36,$C37:$C$81,C36,$G37:$G$81,""),IF(G36="",SUMIFS($K37:$K$81,$A37:$A$81,A36,$C37:$C$81,C36,$E37:$E$81,E36,$R37:$R$81,R36),IF(I36="",SUMIFS($K37:$K$81,$A37:$A$81,A36,$C37:$C$81,C36,$E37:$E$81,E36,$G37:$G$81,G36,$R37:$R$81,R36),0))))</f>
        <v>171470</v>
      </c>
      <c r="L36" s="15">
        <f>IF(C36="",SUMIFS($L37:$L$81,$A37:$A$81,A36,$E37:$E$81,""),IF(E36="",SUMIFS($L37:$L$81,$A37:$A$81,A36,$C37:$C$81,C36,$G37:$G$81,""),IF(G36="",SUMIFS($L37:$L$81,$A37:$A$81,A36,$C37:$C$81,C36,$E37:$E$81,E36,$R37:$R$81,R36),IF(I36="",SUMIFS($L37:$L$81,$A37:$A$81,A36,$C37:$C$81,C36,$E37:$E$81,E36,$G37:$G$81,G36,$R37:$R$81,R36),0))))</f>
        <v>153680</v>
      </c>
      <c r="M36" s="15">
        <f>K36-L36</f>
        <v>17790</v>
      </c>
      <c r="N36" s="19"/>
      <c r="O36" s="20"/>
      <c r="P36" s="21"/>
      <c r="Q36" s="212">
        <f>IF(C36="",SUMIFS($Q$3:$Q$81,$A$3:$A$81,A36,$C$3:$C$81,"&gt;0",$E$3:$E$81,""),IF(E36="",SUMIFS($Q$3:$Q$81,$A$3:$A$81,A36,$C$3:$C$81,C36,$E$3:$E$81,"&gt;0",$G$3:$G$81,""),IF(G36="",SUMIFS($Q$3:$Q$81,$A$3:$A$81,A36,$C$3:$C$81,C36,$E$3:$E$81,E36,$G$3:$G$81,"&gt;0"))))</f>
        <v>171470</v>
      </c>
      <c r="R36" s="22"/>
    </row>
    <row r="37" spans="1:18" s="213" customFormat="1" ht="18" customHeight="1" x14ac:dyDescent="0.15">
      <c r="A37" s="24">
        <v>5</v>
      </c>
      <c r="B37" s="25" t="s">
        <v>5957</v>
      </c>
      <c r="C37" s="27">
        <v>1</v>
      </c>
      <c r="D37" s="26" t="s">
        <v>5958</v>
      </c>
      <c r="E37" s="27"/>
      <c r="F37" s="26"/>
      <c r="G37" s="27"/>
      <c r="H37" s="26"/>
      <c r="I37" s="27"/>
      <c r="J37" s="27"/>
      <c r="K37" s="23">
        <f>IF(C37="",SUMIFS($K38:$K$81,$A38:$A$81,A37,$E38:$E$81,""),IF(E37="",SUMIFS($K38:$K$81,$A38:$A$81,A37,$C38:$C$81,C37,$G38:$G$81,""),IF(G37="",SUMIFS($K38:$K$81,$A38:$A$81,A37,$C38:$C$81,C37,$E38:$E$81,E37,$R38:$R$81,R37),IF(I37="",SUMIFS($K38:$K$81,$A38:$A$81,A37,$C38:$C$81,C37,$E38:$E$81,E37,$G38:$G$81,G37,$R38:$R$81,R37),0))))</f>
        <v>171470</v>
      </c>
      <c r="L37" s="23">
        <f>IF(C37="",SUMIFS($L38:$L$81,$A38:$A$81,A37,$E38:$E$81,""),IF(E37="",SUMIFS($L38:$L$81,$A38:$A$81,A37,$C38:$C$81,C37,$G38:$G$81,""),IF(G37="",SUMIFS($L38:$L$81,$A38:$A$81,A37,$C38:$C$81,C37,$E38:$E$81,E37,$R38:$R$81,R37),IF(I37="",SUMIFS($L38:$L$81,$A38:$A$81,A37,$C38:$C$81,C37,$E38:$E$81,E37,$G38:$G$81,G37,$R38:$R$81,R37),0))))</f>
        <v>153680</v>
      </c>
      <c r="M37" s="23">
        <f t="shared" ref="M37:M38" si="5">K37-L37</f>
        <v>17790</v>
      </c>
      <c r="N37" s="28"/>
      <c r="O37" s="29"/>
      <c r="P37" s="30"/>
      <c r="Q37" s="214">
        <f>IF(C37="",SUMIFS($Q$3:$Q$81,$A$3:$A$81,A37,$C$3:$C$81,"&gt;0",$E$3:$E$81,""),IF(E37="",SUMIFS($Q$3:$Q$81,$A$3:$A$81,A37,$C$3:$C$81,C37,$E$3:$E$81,"&gt;0",$G$3:$G$81,""),IF(G37="",SUMIFS($Q$3:$Q$81,$A$3:$A$81,A37,$C$3:$C$81,C37,$E$3:$E$81,E37,$G$3:$G$81,"&gt;0"))))</f>
        <v>171470</v>
      </c>
      <c r="R37" s="31"/>
    </row>
    <row r="38" spans="1:18" s="213" customFormat="1" ht="18" customHeight="1" x14ac:dyDescent="0.15">
      <c r="A38" s="24">
        <v>5</v>
      </c>
      <c r="B38" s="25" t="s">
        <v>5957</v>
      </c>
      <c r="C38" s="176">
        <v>1</v>
      </c>
      <c r="D38" s="25" t="s">
        <v>5958</v>
      </c>
      <c r="E38" s="35">
        <v>1</v>
      </c>
      <c r="F38" s="36" t="s">
        <v>5958</v>
      </c>
      <c r="G38" s="35"/>
      <c r="H38" s="36"/>
      <c r="I38" s="35"/>
      <c r="J38" s="35"/>
      <c r="K38" s="32">
        <f>IF(C38="",SUMIFS($K39:$K$81,$A39:$A$81,A38,$E39:$E$81,""),IF(E38="",SUMIFS($K39:$K$81,$A39:$A$81,A38,$C39:$C$81,C38,$G39:$G$81,""),IF(G38="",SUMIFS($K39:$K$81,$A39:$A$81,A38,$C39:$C$81,C38,$E39:$E$81,E38,$R39:$R$81,R38),IF(I38="",SUMIFS($K39:$K$81,$A39:$A$81,A38,$C39:$C$81,C38,$E39:$E$81,E38,$G39:$G$81,G38,$R39:$R$81,R38),0))))</f>
        <v>171470</v>
      </c>
      <c r="L38" s="32">
        <f>IF(C38="",SUMIFS($L39:$L$81,$A39:$A$81,A38,$E39:$E$81,""),IF(E38="",SUMIFS($L39:$L$81,$A39:$A$81,A38,$C39:$C$81,C38,$G39:$G$81,""),IF(G38="",SUMIFS($L39:$L$81,$A39:$A$81,A38,$C39:$C$81,C38,$E39:$E$81,E38,$R39:$R$81,R38),IF(I38="",SUMIFS($L39:$L$81,$A39:$A$81,A38,$C39:$C$81,C38,$E39:$E$81,E38,$G39:$G$81,G38,$R39:$R$81,R38),0))))</f>
        <v>153680</v>
      </c>
      <c r="M38" s="32">
        <f t="shared" si="5"/>
        <v>17790</v>
      </c>
      <c r="N38" s="37"/>
      <c r="O38" s="38"/>
      <c r="P38" s="39"/>
      <c r="Q38" s="33">
        <f>IF(C38="",SUMIFS($Q$3:$Q$81,$A$3:$A$81,A38,$C$3:$C$81,"&gt;0",$E$3:$E$81,""),IF(E38="",SUMIFS($Q$3:$Q$81,$A$3:$A$81,A38,$C$3:$C$81,C38,$E$3:$E$81,"&gt;0",$G$3:$G$81,""),IF(G38="",SUMIFS($Q$3:$Q$81,$A$3:$A$81,A38,$C$3:$C$81,C38,$E$3:$E$81,E38,$G$3:$G$81,"&gt;0"))))</f>
        <v>171470</v>
      </c>
      <c r="R38" s="40" t="s">
        <v>1336</v>
      </c>
    </row>
    <row r="39" spans="1:18" s="213" customFormat="1" ht="18" customHeight="1" x14ac:dyDescent="0.15">
      <c r="A39" s="215">
        <v>5</v>
      </c>
      <c r="B39" s="216" t="s">
        <v>5710</v>
      </c>
      <c r="C39" s="217">
        <v>1</v>
      </c>
      <c r="D39" s="216" t="s">
        <v>5959</v>
      </c>
      <c r="E39" s="217">
        <v>1</v>
      </c>
      <c r="F39" s="216" t="s">
        <v>5959</v>
      </c>
      <c r="G39" s="218">
        <v>1</v>
      </c>
      <c r="H39" s="219" t="s">
        <v>5959</v>
      </c>
      <c r="I39" s="218"/>
      <c r="J39" s="219"/>
      <c r="K39" s="220"/>
      <c r="L39" s="220"/>
      <c r="M39" s="220"/>
      <c r="N39" s="218"/>
      <c r="O39" s="220"/>
      <c r="P39" s="221"/>
      <c r="Q39" s="222"/>
      <c r="R39" s="223" t="s">
        <v>1336</v>
      </c>
    </row>
    <row r="40" spans="1:18" s="213" customFormat="1" ht="18" customHeight="1" x14ac:dyDescent="0.15">
      <c r="A40" s="215">
        <v>5</v>
      </c>
      <c r="B40" s="216" t="s">
        <v>5710</v>
      </c>
      <c r="C40" s="217">
        <v>1</v>
      </c>
      <c r="D40" s="216" t="s">
        <v>5959</v>
      </c>
      <c r="E40" s="217">
        <v>1</v>
      </c>
      <c r="F40" s="216" t="s">
        <v>5959</v>
      </c>
      <c r="G40" s="217">
        <v>1</v>
      </c>
      <c r="H40" s="216" t="s">
        <v>5959</v>
      </c>
      <c r="I40" s="218">
        <v>2</v>
      </c>
      <c r="J40" s="219" t="s">
        <v>5960</v>
      </c>
      <c r="K40" s="220">
        <v>171470</v>
      </c>
      <c r="L40" s="220">
        <v>153680</v>
      </c>
      <c r="M40" s="220">
        <f>K40-L40</f>
        <v>17790</v>
      </c>
      <c r="N40" s="218" t="s">
        <v>1457</v>
      </c>
      <c r="O40" s="220"/>
      <c r="P40" s="221"/>
      <c r="Q40" s="222"/>
      <c r="R40" s="223" t="s">
        <v>1336</v>
      </c>
    </row>
    <row r="41" spans="1:18" s="213" customFormat="1" ht="18" customHeight="1" x14ac:dyDescent="0.15">
      <c r="A41" s="215">
        <v>5</v>
      </c>
      <c r="B41" s="216" t="s">
        <v>5710</v>
      </c>
      <c r="C41" s="217">
        <v>1</v>
      </c>
      <c r="D41" s="216" t="s">
        <v>5959</v>
      </c>
      <c r="E41" s="217">
        <v>1</v>
      </c>
      <c r="F41" s="216" t="s">
        <v>5959</v>
      </c>
      <c r="G41" s="217">
        <v>1</v>
      </c>
      <c r="H41" s="216" t="s">
        <v>5959</v>
      </c>
      <c r="I41" s="224">
        <v>2</v>
      </c>
      <c r="J41" s="225" t="s">
        <v>5960</v>
      </c>
      <c r="K41" s="220"/>
      <c r="L41" s="220"/>
      <c r="M41" s="220"/>
      <c r="N41" s="218" t="s">
        <v>5961</v>
      </c>
      <c r="O41" s="220">
        <v>152524000</v>
      </c>
      <c r="P41" s="221" t="s">
        <v>2152</v>
      </c>
      <c r="Q41" s="222">
        <v>152524</v>
      </c>
      <c r="R41" s="223" t="s">
        <v>1336</v>
      </c>
    </row>
    <row r="42" spans="1:18" s="213" customFormat="1" ht="18" customHeight="1" x14ac:dyDescent="0.15">
      <c r="A42" s="215">
        <v>5</v>
      </c>
      <c r="B42" s="216" t="s">
        <v>5710</v>
      </c>
      <c r="C42" s="217">
        <v>1</v>
      </c>
      <c r="D42" s="216" t="s">
        <v>5959</v>
      </c>
      <c r="E42" s="217">
        <v>1</v>
      </c>
      <c r="F42" s="216" t="s">
        <v>5959</v>
      </c>
      <c r="G42" s="217">
        <v>1</v>
      </c>
      <c r="H42" s="216" t="s">
        <v>5959</v>
      </c>
      <c r="I42" s="224">
        <v>2</v>
      </c>
      <c r="J42" s="225" t="s">
        <v>5960</v>
      </c>
      <c r="K42" s="220"/>
      <c r="L42" s="220"/>
      <c r="M42" s="220"/>
      <c r="N42" s="218" t="s">
        <v>5962</v>
      </c>
      <c r="O42" s="220">
        <v>18946000</v>
      </c>
      <c r="P42" s="221" t="s">
        <v>2154</v>
      </c>
      <c r="Q42" s="222">
        <v>18946</v>
      </c>
      <c r="R42" s="223" t="s">
        <v>1336</v>
      </c>
    </row>
    <row r="43" spans="1:18" s="213" customFormat="1" ht="18" customHeight="1" x14ac:dyDescent="0.15">
      <c r="A43" s="215">
        <v>5</v>
      </c>
      <c r="B43" s="216" t="s">
        <v>5710</v>
      </c>
      <c r="C43" s="217">
        <v>1</v>
      </c>
      <c r="D43" s="216" t="s">
        <v>5959</v>
      </c>
      <c r="E43" s="217">
        <v>1</v>
      </c>
      <c r="F43" s="216" t="s">
        <v>5959</v>
      </c>
      <c r="G43" s="217">
        <v>1</v>
      </c>
      <c r="H43" s="216" t="s">
        <v>5959</v>
      </c>
      <c r="I43" s="224">
        <v>2</v>
      </c>
      <c r="J43" s="225" t="s">
        <v>5960</v>
      </c>
      <c r="K43" s="220"/>
      <c r="L43" s="220"/>
      <c r="M43" s="220"/>
      <c r="N43" s="218" t="s">
        <v>5963</v>
      </c>
      <c r="O43" s="220"/>
      <c r="P43" s="221"/>
      <c r="Q43" s="222"/>
      <c r="R43" s="223" t="s">
        <v>1336</v>
      </c>
    </row>
    <row r="44" spans="1:18" s="213" customFormat="1" ht="18" customHeight="1" x14ac:dyDescent="0.15">
      <c r="A44" s="16">
        <v>6</v>
      </c>
      <c r="B44" s="17" t="s">
        <v>5964</v>
      </c>
      <c r="C44" s="18"/>
      <c r="D44" s="17"/>
      <c r="E44" s="18"/>
      <c r="F44" s="17"/>
      <c r="G44" s="18"/>
      <c r="H44" s="17"/>
      <c r="I44" s="18"/>
      <c r="J44" s="18"/>
      <c r="K44" s="15">
        <f>IF(C44="",SUMIFS($K45:$K$81,$A45:$A$81,A44,$E45:$E$81,""),IF(E44="",SUMIFS($K45:$K$81,$A45:$A$81,A44,$C45:$C$81,C44,$G45:$G$81,""),IF(G44="",SUMIFS($K45:$K$81,$A45:$A$81,A44,$C45:$C$81,C44,$E45:$E$81,E44,$R45:$R$81,R44),IF(I44="",SUMIFS($K45:$K$81,$A45:$A$81,A44,$C45:$C$81,C44,$E45:$E$81,E44,$G45:$G$81,G44,$R45:$R$81,R44),0))))</f>
        <v>8344</v>
      </c>
      <c r="L44" s="15">
        <f>IF(C44="",SUMIFS($L45:$L$81,$A45:$A$81,A44,$E45:$E$81,""),IF(E44="",SUMIFS($L45:$L$81,$A45:$A$81,A44,$C45:$C$81,C44,$G45:$G$81,""),IF(G44="",SUMIFS($L45:$L$81,$A45:$A$81,A44,$C45:$C$81,C44,$E45:$E$81,E44,$R45:$R$81,R44),IF(I44="",SUMIFS($L45:$L$81,$A45:$A$81,A44,$C45:$C$81,C44,$E45:$E$81,E44,$G45:$G$81,G44,$R45:$R$81,R44),0))))</f>
        <v>1</v>
      </c>
      <c r="M44" s="15">
        <f>K44-L44</f>
        <v>8343</v>
      </c>
      <c r="N44" s="19"/>
      <c r="O44" s="20"/>
      <c r="P44" s="21"/>
      <c r="Q44" s="212">
        <f>IF(C44="",SUMIFS($Q$3:$Q$81,$A$3:$A$81,A44,$C$3:$C$81,"&gt;0",$E$3:$E$81,""),IF(E44="",SUMIFS($Q$3:$Q$81,$A$3:$A$81,A44,$C$3:$C$81,C44,$E$3:$E$81,"&gt;0",$G$3:$G$81,""),IF(G44="",SUMIFS($Q$3:$Q$81,$A$3:$A$81,A44,$C$3:$C$81,C44,$E$3:$E$81,E44,$G$3:$G$81,"&gt;0"))))</f>
        <v>0</v>
      </c>
      <c r="R44" s="22"/>
    </row>
    <row r="45" spans="1:18" s="213" customFormat="1" ht="18" customHeight="1" x14ac:dyDescent="0.15">
      <c r="A45" s="24">
        <v>6</v>
      </c>
      <c r="B45" s="25" t="s">
        <v>5964</v>
      </c>
      <c r="C45" s="27">
        <v>1</v>
      </c>
      <c r="D45" s="26" t="s">
        <v>5964</v>
      </c>
      <c r="E45" s="27"/>
      <c r="F45" s="26"/>
      <c r="G45" s="27"/>
      <c r="H45" s="26"/>
      <c r="I45" s="27"/>
      <c r="J45" s="27"/>
      <c r="K45" s="23">
        <f>IF(C45="",SUMIFS($K46:$K$81,$A46:$A$81,A45,$E46:$E$81,""),IF(E45="",SUMIFS($K46:$K$81,$A46:$A$81,A45,$C46:$C$81,C45,$G46:$G$81,""),IF(G45="",SUMIFS($K46:$K$81,$A46:$A$81,A45,$C46:$C$81,C45,$E46:$E$81,E45,$R46:$R$81,R45),IF(I45="",SUMIFS($K46:$K$81,$A46:$A$81,A45,$C46:$C$81,C45,$E46:$E$81,E45,$G46:$G$81,G45,$R46:$R$81,R45),0))))</f>
        <v>8344</v>
      </c>
      <c r="L45" s="23">
        <f>IF(C45="",SUMIFS($L46:$L$81,$A46:$A$81,A45,$E46:$E$81,""),IF(E45="",SUMIFS($L46:$L$81,$A46:$A$81,A45,$C46:$C$81,C45,$G46:$G$81,""),IF(G45="",SUMIFS($L46:$L$81,$A46:$A$81,A45,$C46:$C$81,C45,$E46:$E$81,E45,$R46:$R$81,R45),IF(I45="",SUMIFS($L46:$L$81,$A46:$A$81,A45,$C46:$C$81,C45,$E46:$E$81,E45,$G46:$G$81,G45,$R46:$R$81,R45),0))))</f>
        <v>1</v>
      </c>
      <c r="M45" s="23">
        <f t="shared" ref="M45:M46" si="6">K45-L45</f>
        <v>8343</v>
      </c>
      <c r="N45" s="28"/>
      <c r="O45" s="29"/>
      <c r="P45" s="30"/>
      <c r="Q45" s="214">
        <f>IF(C45="",SUMIFS($Q$3:$Q$81,$A$3:$A$81,A45,$C$3:$C$81,"&gt;0",$E$3:$E$81,""),IF(E45="",SUMIFS($Q$3:$Q$81,$A$3:$A$81,A45,$C$3:$C$81,C45,$E$3:$E$81,"&gt;0",$G$3:$G$81,""),IF(G45="",SUMIFS($Q$3:$Q$81,$A$3:$A$81,A45,$C$3:$C$81,C45,$E$3:$E$81,E45,$G$3:$G$81,"&gt;0"))))</f>
        <v>0</v>
      </c>
      <c r="R45" s="31"/>
    </row>
    <row r="46" spans="1:18" s="213" customFormat="1" ht="18" customHeight="1" x14ac:dyDescent="0.15">
      <c r="A46" s="24">
        <v>6</v>
      </c>
      <c r="B46" s="25" t="s">
        <v>5964</v>
      </c>
      <c r="C46" s="176">
        <v>1</v>
      </c>
      <c r="D46" s="25" t="s">
        <v>5964</v>
      </c>
      <c r="E46" s="35">
        <v>1</v>
      </c>
      <c r="F46" s="36" t="s">
        <v>5964</v>
      </c>
      <c r="G46" s="35"/>
      <c r="H46" s="36"/>
      <c r="I46" s="35"/>
      <c r="J46" s="35"/>
      <c r="K46" s="32">
        <f>IF(C46="",SUMIFS($K47:$K$81,$A47:$A$81,A46,$E47:$E$81,""),IF(E46="",SUMIFS($K47:$K$81,$A47:$A$81,A46,$C47:$C$81,C46,$G47:$G$81,""),IF(G46="",SUMIFS($K47:$K$81,$A47:$A$81,A46,$C47:$C$81,C46,$E47:$E$81,E46,$R47:$R$81,R46),IF(I46="",SUMIFS($K47:$K$81,$A47:$A$81,A46,$C47:$C$81,C46,$E47:$E$81,E46,$G47:$G$81,G46,$R47:$R$81,R46),0))))</f>
        <v>8344</v>
      </c>
      <c r="L46" s="32">
        <f>IF(C46="",SUMIFS($L47:$L$81,$A47:$A$81,A46,$E47:$E$81,""),IF(E46="",SUMIFS($L47:$L$81,$A47:$A$81,A46,$C47:$C$81,C46,$G47:$G$81,""),IF(G46="",SUMIFS($L47:$L$81,$A47:$A$81,A46,$C47:$C$81,C46,$E47:$E$81,E46,$R47:$R$81,R46),IF(I46="",SUMIFS($L47:$L$81,$A47:$A$81,A46,$C47:$C$81,C46,$E47:$E$81,E46,$G47:$G$81,G46,$R47:$R$81,R46),0))))</f>
        <v>1</v>
      </c>
      <c r="M46" s="32">
        <f t="shared" si="6"/>
        <v>8343</v>
      </c>
      <c r="N46" s="37"/>
      <c r="O46" s="38"/>
      <c r="P46" s="39"/>
      <c r="Q46" s="33">
        <f>IF(C46="",SUMIFS($Q$3:$Q$81,$A$3:$A$81,A46,$C$3:$C$81,"&gt;0",$E$3:$E$81,""),IF(E46="",SUMIFS($Q$3:$Q$81,$A$3:$A$81,A46,$C$3:$C$81,C46,$E$3:$E$81,"&gt;0",$G$3:$G$81,""),IF(G46="",SUMIFS($Q$3:$Q$81,$A$3:$A$81,A46,$C$3:$C$81,C46,$E$3:$E$81,E46,$G$3:$G$81,"&gt;0"))))</f>
        <v>0</v>
      </c>
      <c r="R46" s="40" t="s">
        <v>1336</v>
      </c>
    </row>
    <row r="47" spans="1:18" s="213" customFormat="1" ht="18" customHeight="1" x14ac:dyDescent="0.15">
      <c r="A47" s="215">
        <v>6</v>
      </c>
      <c r="B47" s="216" t="s">
        <v>5723</v>
      </c>
      <c r="C47" s="217">
        <v>1</v>
      </c>
      <c r="D47" s="216" t="s">
        <v>5723</v>
      </c>
      <c r="E47" s="217">
        <v>1</v>
      </c>
      <c r="F47" s="216" t="s">
        <v>5723</v>
      </c>
      <c r="G47" s="218">
        <v>1</v>
      </c>
      <c r="H47" s="219" t="s">
        <v>5723</v>
      </c>
      <c r="I47" s="218"/>
      <c r="J47" s="219"/>
      <c r="K47" s="220"/>
      <c r="L47" s="220"/>
      <c r="M47" s="220"/>
      <c r="N47" s="218"/>
      <c r="O47" s="220"/>
      <c r="P47" s="221"/>
      <c r="Q47" s="222"/>
      <c r="R47" s="223" t="s">
        <v>1336</v>
      </c>
    </row>
    <row r="48" spans="1:18" s="213" customFormat="1" ht="18" customHeight="1" x14ac:dyDescent="0.15">
      <c r="A48" s="215">
        <v>6</v>
      </c>
      <c r="B48" s="216" t="s">
        <v>5723</v>
      </c>
      <c r="C48" s="217">
        <v>1</v>
      </c>
      <c r="D48" s="216" t="s">
        <v>5723</v>
      </c>
      <c r="E48" s="217">
        <v>1</v>
      </c>
      <c r="F48" s="216" t="s">
        <v>5723</v>
      </c>
      <c r="G48" s="217">
        <v>1</v>
      </c>
      <c r="H48" s="216" t="s">
        <v>5723</v>
      </c>
      <c r="I48" s="218">
        <v>1</v>
      </c>
      <c r="J48" s="219" t="s">
        <v>5724</v>
      </c>
      <c r="K48" s="220">
        <v>8344</v>
      </c>
      <c r="L48" s="220">
        <v>1</v>
      </c>
      <c r="M48" s="220">
        <f>K48-L48</f>
        <v>8343</v>
      </c>
      <c r="N48" s="218" t="s">
        <v>5965</v>
      </c>
      <c r="O48" s="220">
        <v>8344000</v>
      </c>
      <c r="P48" s="221"/>
      <c r="Q48" s="222"/>
      <c r="R48" s="223" t="s">
        <v>1336</v>
      </c>
    </row>
    <row r="49" spans="1:18" s="213" customFormat="1" ht="18" customHeight="1" x14ac:dyDescent="0.15">
      <c r="A49" s="16">
        <v>7</v>
      </c>
      <c r="B49" s="17" t="s">
        <v>5966</v>
      </c>
      <c r="C49" s="18"/>
      <c r="D49" s="17"/>
      <c r="E49" s="18"/>
      <c r="F49" s="17"/>
      <c r="G49" s="18"/>
      <c r="H49" s="17"/>
      <c r="I49" s="18"/>
      <c r="J49" s="18"/>
      <c r="K49" s="15">
        <f>IF(C49="",SUMIFS($K50:$K$81,$A50:$A$81,A49,$E50:$E$81,""),IF(E49="",SUMIFS($K50:$K$81,$A50:$A$81,A49,$C50:$C$81,C49,$G50:$G$81,""),IF(G49="",SUMIFS($K50:$K$81,$A50:$A$81,A49,$C50:$C$81,C49,$E50:$E$81,E49,$R50:$R$81,R49),IF(I49="",SUMIFS($K50:$K$81,$A50:$A$81,A49,$C50:$C$81,C49,$E50:$E$81,E49,$G50:$G$81,G49,$R50:$R$81,R49),0))))</f>
        <v>2</v>
      </c>
      <c r="L49" s="15">
        <f>IF(C49="",SUMIFS($L50:$L$81,$A50:$A$81,A49,$E50:$E$81,""),IF(E49="",SUMIFS($L50:$L$81,$A50:$A$81,A49,$C50:$C$81,C49,$G50:$G$81,""),IF(G49="",SUMIFS($L50:$L$81,$A50:$A$81,A49,$C50:$C$81,C49,$E50:$E$81,E49,$R50:$R$81,R49),IF(I49="",SUMIFS($L50:$L$81,$A50:$A$81,A49,$C50:$C$81,C49,$E50:$E$81,E49,$G50:$G$81,G49,$R50:$R$81,R49),0))))</f>
        <v>2</v>
      </c>
      <c r="M49" s="15">
        <f>K49-L49</f>
        <v>0</v>
      </c>
      <c r="N49" s="19"/>
      <c r="O49" s="20"/>
      <c r="P49" s="21"/>
      <c r="Q49" s="212">
        <f>IF(C49="",SUMIFS($Q$3:$Q$81,$A$3:$A$81,A49,$C$3:$C$81,"&gt;0",$E$3:$E$81,""),IF(E49="",SUMIFS($Q$3:$Q$81,$A$3:$A$81,A49,$C$3:$C$81,C49,$E$3:$E$81,"&gt;0",$G$3:$G$81,""),IF(G49="",SUMIFS($Q$3:$Q$81,$A$3:$A$81,A49,$C$3:$C$81,C49,$E$3:$E$81,E49,$G$3:$G$81,"&gt;0"))))</f>
        <v>2</v>
      </c>
      <c r="R49" s="22"/>
    </row>
    <row r="50" spans="1:18" s="213" customFormat="1" ht="18" customHeight="1" x14ac:dyDescent="0.15">
      <c r="A50" s="24">
        <v>7</v>
      </c>
      <c r="B50" s="25" t="s">
        <v>5966</v>
      </c>
      <c r="C50" s="27">
        <v>1</v>
      </c>
      <c r="D50" s="26" t="s">
        <v>5967</v>
      </c>
      <c r="E50" s="27"/>
      <c r="F50" s="26"/>
      <c r="G50" s="27"/>
      <c r="H50" s="26"/>
      <c r="I50" s="27"/>
      <c r="J50" s="27"/>
      <c r="K50" s="23">
        <f>IF(C50="",SUMIFS($K51:$K$81,$A51:$A$81,A50,$E51:$E$81,""),IF(E50="",SUMIFS($K51:$K$81,$A51:$A$81,A50,$C51:$C$81,C50,$G51:$G$81,""),IF(G50="",SUMIFS($K51:$K$81,$A51:$A$81,A50,$C51:$C$81,C50,$E51:$E$81,E50,$R51:$R$81,R50),IF(I50="",SUMIFS($K51:$K$81,$A51:$A$81,A50,$C51:$C$81,C50,$E51:$E$81,E50,$G51:$G$81,G50,$R51:$R$81,R50),0))))</f>
        <v>1</v>
      </c>
      <c r="L50" s="23">
        <f>IF(C50="",SUMIFS($L51:$L$81,$A51:$A$81,A50,$E51:$E$81,""),IF(E50="",SUMIFS($L51:$L$81,$A51:$A$81,A50,$C51:$C$81,C50,$G51:$G$81,""),IF(G50="",SUMIFS($L51:$L$81,$A51:$A$81,A50,$C51:$C$81,C50,$E51:$E$81,E50,$R51:$R$81,R50),IF(I50="",SUMIFS($L51:$L$81,$A51:$A$81,A50,$C51:$C$81,C50,$E51:$E$81,E50,$G51:$G$81,G50,$R51:$R$81,R50),0))))</f>
        <v>1</v>
      </c>
      <c r="M50" s="23">
        <f t="shared" ref="M50:M51" si="7">K50-L50</f>
        <v>0</v>
      </c>
      <c r="N50" s="28"/>
      <c r="O50" s="29"/>
      <c r="P50" s="30"/>
      <c r="Q50" s="214">
        <f>IF(C50="",SUMIFS($Q$3:$Q$81,$A$3:$A$81,A50,$C$3:$C$81,"&gt;0",$E$3:$E$81,""),IF(E50="",SUMIFS($Q$3:$Q$81,$A$3:$A$81,A50,$C$3:$C$81,C50,$E$3:$E$81,"&gt;0",$G$3:$G$81,""),IF(G50="",SUMIFS($Q$3:$Q$81,$A$3:$A$81,A50,$C$3:$C$81,C50,$E$3:$E$81,E50,$G$3:$G$81,"&gt;0"))))</f>
        <v>1</v>
      </c>
      <c r="R50" s="31"/>
    </row>
    <row r="51" spans="1:18" s="213" customFormat="1" ht="18" customHeight="1" x14ac:dyDescent="0.15">
      <c r="A51" s="24">
        <v>7</v>
      </c>
      <c r="B51" s="25" t="s">
        <v>5966</v>
      </c>
      <c r="C51" s="176">
        <v>1</v>
      </c>
      <c r="D51" s="25" t="s">
        <v>5967</v>
      </c>
      <c r="E51" s="35">
        <v>1</v>
      </c>
      <c r="F51" s="36" t="s">
        <v>5967</v>
      </c>
      <c r="G51" s="35"/>
      <c r="H51" s="36"/>
      <c r="I51" s="35"/>
      <c r="J51" s="35"/>
      <c r="K51" s="32">
        <f>IF(C51="",SUMIFS($K52:$K$81,$A52:$A$81,A51,$E52:$E$81,""),IF(E51="",SUMIFS($K52:$K$81,$A52:$A$81,A51,$C52:$C$81,C51,$G52:$G$81,""),IF(G51="",SUMIFS($K52:$K$81,$A52:$A$81,A51,$C52:$C$81,C51,$E52:$E$81,E51,$R52:$R$81,R51),IF(I51="",SUMIFS($K52:$K$81,$A52:$A$81,A51,$C52:$C$81,C51,$E52:$E$81,E51,$G52:$G$81,G51,$R52:$R$81,R51),0))))</f>
        <v>1</v>
      </c>
      <c r="L51" s="32">
        <f>IF(C51="",SUMIFS($L52:$L$81,$A52:$A$81,A51,$E52:$E$81,""),IF(E51="",SUMIFS($L52:$L$81,$A52:$A$81,A51,$C52:$C$81,C51,$G52:$G$81,""),IF(G51="",SUMIFS($L52:$L$81,$A52:$A$81,A51,$C52:$C$81,C51,$E52:$E$81,E51,$R52:$R$81,R51),IF(I51="",SUMIFS($L52:$L$81,$A52:$A$81,A51,$C52:$C$81,C51,$E52:$E$81,E51,$G52:$G$81,G51,$R52:$R$81,R51),0))))</f>
        <v>1</v>
      </c>
      <c r="M51" s="32">
        <f t="shared" si="7"/>
        <v>0</v>
      </c>
      <c r="N51" s="37"/>
      <c r="O51" s="38"/>
      <c r="P51" s="39"/>
      <c r="Q51" s="33">
        <f>IF(C51="",SUMIFS($Q$3:$Q$81,$A$3:$A$81,A51,$C$3:$C$81,"&gt;0",$E$3:$E$81,""),IF(E51="",SUMIFS($Q$3:$Q$81,$A$3:$A$81,A51,$C$3:$C$81,C51,$E$3:$E$81,"&gt;0",$G$3:$G$81,""),IF(G51="",SUMIFS($Q$3:$Q$81,$A$3:$A$81,A51,$C$3:$C$81,C51,$E$3:$E$81,E51,$G$3:$G$81,"&gt;0"))))</f>
        <v>1</v>
      </c>
      <c r="R51" s="40" t="s">
        <v>1336</v>
      </c>
    </row>
    <row r="52" spans="1:18" s="213" customFormat="1" ht="18" customHeight="1" x14ac:dyDescent="0.15">
      <c r="A52" s="215">
        <v>7</v>
      </c>
      <c r="B52" s="216" t="s">
        <v>5730</v>
      </c>
      <c r="C52" s="217">
        <v>1</v>
      </c>
      <c r="D52" s="216" t="s">
        <v>5734</v>
      </c>
      <c r="E52" s="217">
        <v>1</v>
      </c>
      <c r="F52" s="216" t="s">
        <v>5734</v>
      </c>
      <c r="G52" s="218">
        <v>1</v>
      </c>
      <c r="H52" s="219" t="s">
        <v>5734</v>
      </c>
      <c r="I52" s="218"/>
      <c r="J52" s="219"/>
      <c r="K52" s="220"/>
      <c r="L52" s="220"/>
      <c r="M52" s="220"/>
      <c r="N52" s="218"/>
      <c r="O52" s="220"/>
      <c r="P52" s="221"/>
      <c r="Q52" s="222"/>
      <c r="R52" s="223" t="s">
        <v>1336</v>
      </c>
    </row>
    <row r="53" spans="1:18" s="213" customFormat="1" ht="18" customHeight="1" x14ac:dyDescent="0.15">
      <c r="A53" s="215">
        <v>7</v>
      </c>
      <c r="B53" s="216" t="s">
        <v>5730</v>
      </c>
      <c r="C53" s="217">
        <v>1</v>
      </c>
      <c r="D53" s="216" t="s">
        <v>5734</v>
      </c>
      <c r="E53" s="217">
        <v>1</v>
      </c>
      <c r="F53" s="216" t="s">
        <v>5734</v>
      </c>
      <c r="G53" s="217">
        <v>1</v>
      </c>
      <c r="H53" s="216" t="s">
        <v>5734</v>
      </c>
      <c r="I53" s="218">
        <v>1</v>
      </c>
      <c r="J53" s="219" t="s">
        <v>4897</v>
      </c>
      <c r="K53" s="220">
        <v>1</v>
      </c>
      <c r="L53" s="220">
        <v>1</v>
      </c>
      <c r="M53" s="220">
        <f>K53-L53</f>
        <v>0</v>
      </c>
      <c r="N53" s="218" t="s">
        <v>2147</v>
      </c>
      <c r="O53" s="220">
        <v>1000</v>
      </c>
      <c r="P53" s="221" t="s">
        <v>4889</v>
      </c>
      <c r="Q53" s="222">
        <v>1</v>
      </c>
      <c r="R53" s="223" t="s">
        <v>1336</v>
      </c>
    </row>
    <row r="54" spans="1:18" s="213" customFormat="1" ht="18" customHeight="1" x14ac:dyDescent="0.15">
      <c r="A54" s="24">
        <v>7</v>
      </c>
      <c r="B54" s="25" t="s">
        <v>5966</v>
      </c>
      <c r="C54" s="27">
        <v>2</v>
      </c>
      <c r="D54" s="26" t="s">
        <v>5968</v>
      </c>
      <c r="E54" s="27"/>
      <c r="F54" s="26"/>
      <c r="G54" s="27"/>
      <c r="H54" s="26"/>
      <c r="I54" s="27"/>
      <c r="J54" s="27"/>
      <c r="K54" s="23">
        <f>IF(C54="",SUMIFS($K55:$K$81,$A55:$A$81,A54,$E55:$E$81,""),IF(E54="",SUMIFS($K55:$K$81,$A55:$A$81,A54,$C55:$C$81,C54,$G55:$G$81,""),IF(G54="",SUMIFS($K55:$K$81,$A55:$A$81,A54,$C55:$C$81,C54,$E55:$E$81,E54,$R55:$R$81,R54),IF(I54="",SUMIFS($K55:$K$81,$A55:$A$81,A54,$C55:$C$81,C54,$E55:$E$81,E54,$G55:$G$81,G54,$R55:$R$81,R54),0))))</f>
        <v>1</v>
      </c>
      <c r="L54" s="23">
        <f>IF(C54="",SUMIFS($L55:$L$81,$A55:$A$81,A54,$E55:$E$81,""),IF(E54="",SUMIFS($L55:$L$81,$A55:$A$81,A54,$C55:$C$81,C54,$G55:$G$81,""),IF(G54="",SUMIFS($L55:$L$81,$A55:$A$81,A54,$C55:$C$81,C54,$E55:$E$81,E54,$R55:$R$81,R54),IF(I54="",SUMIFS($L55:$L$81,$A55:$A$81,A54,$C55:$C$81,C54,$E55:$E$81,E54,$G55:$G$81,G54,$R55:$R$81,R54),0))))</f>
        <v>1</v>
      </c>
      <c r="M54" s="23">
        <f t="shared" ref="M54:M55" si="8">K54-L54</f>
        <v>0</v>
      </c>
      <c r="N54" s="28"/>
      <c r="O54" s="29"/>
      <c r="P54" s="30"/>
      <c r="Q54" s="214">
        <f>IF(C54="",SUMIFS($Q$3:$Q$81,$A$3:$A$81,A54,$C$3:$C$81,"&gt;0",$E$3:$E$81,""),IF(E54="",SUMIFS($Q$3:$Q$81,$A$3:$A$81,A54,$C$3:$C$81,C54,$E$3:$E$81,"&gt;0",$G$3:$G$81,""),IF(G54="",SUMIFS($Q$3:$Q$81,$A$3:$A$81,A54,$C$3:$C$81,C54,$E$3:$E$81,E54,$G$3:$G$81,"&gt;0"))))</f>
        <v>1</v>
      </c>
      <c r="R54" s="31"/>
    </row>
    <row r="55" spans="1:18" s="213" customFormat="1" ht="18" customHeight="1" x14ac:dyDescent="0.15">
      <c r="A55" s="24">
        <v>7</v>
      </c>
      <c r="B55" s="25" t="s">
        <v>5966</v>
      </c>
      <c r="C55" s="176">
        <v>2</v>
      </c>
      <c r="D55" s="25" t="s">
        <v>5968</v>
      </c>
      <c r="E55" s="35">
        <v>1</v>
      </c>
      <c r="F55" s="36" t="s">
        <v>5968</v>
      </c>
      <c r="G55" s="35"/>
      <c r="H55" s="36"/>
      <c r="I55" s="35"/>
      <c r="J55" s="35"/>
      <c r="K55" s="32">
        <f>IF(C55="",SUMIFS($K56:$K$81,$A56:$A$81,A55,$E56:$E$81,""),IF(E55="",SUMIFS($K56:$K$81,$A56:$A$81,A55,$C56:$C$81,C55,$G56:$G$81,""),IF(G55="",SUMIFS($K56:$K$81,$A56:$A$81,A55,$C56:$C$81,C55,$E56:$E$81,E55,$R56:$R$81,R55),IF(I55="",SUMIFS($K56:$K$81,$A56:$A$81,A55,$C56:$C$81,C55,$E56:$E$81,E55,$G56:$G$81,G55,$R56:$R$81,R55),0))))</f>
        <v>1</v>
      </c>
      <c r="L55" s="32">
        <f>IF(C55="",SUMIFS($L56:$L$81,$A56:$A$81,A55,$E56:$E$81,""),IF(E55="",SUMIFS($L56:$L$81,$A56:$A$81,A55,$C56:$C$81,C55,$G56:$G$81,""),IF(G55="",SUMIFS($L56:$L$81,$A56:$A$81,A55,$C56:$C$81,C55,$E56:$E$81,E55,$R56:$R$81,R55),IF(I55="",SUMIFS($L56:$L$81,$A56:$A$81,A55,$C56:$C$81,C55,$E56:$E$81,E55,$G56:$G$81,G55,$R56:$R$81,R55),0))))</f>
        <v>1</v>
      </c>
      <c r="M55" s="32">
        <f t="shared" si="8"/>
        <v>0</v>
      </c>
      <c r="N55" s="37"/>
      <c r="O55" s="38"/>
      <c r="P55" s="39"/>
      <c r="Q55" s="33">
        <f>IF(C55="",SUMIFS($Q$3:$Q$81,$A$3:$A$81,A55,$C$3:$C$81,"&gt;0",$E$3:$E$81,""),IF(E55="",SUMIFS($Q$3:$Q$81,$A$3:$A$81,A55,$C$3:$C$81,C55,$E$3:$E$81,"&gt;0",$G$3:$G$81,""),IF(G55="",SUMIFS($Q$3:$Q$81,$A$3:$A$81,A55,$C$3:$C$81,C55,$E$3:$E$81,E55,$G$3:$G$81,"&gt;0"))))</f>
        <v>1</v>
      </c>
      <c r="R55" s="40" t="s">
        <v>1336</v>
      </c>
    </row>
    <row r="56" spans="1:18" s="213" customFormat="1" ht="18" customHeight="1" x14ac:dyDescent="0.15">
      <c r="A56" s="215">
        <v>7</v>
      </c>
      <c r="B56" s="216" t="s">
        <v>5730</v>
      </c>
      <c r="C56" s="217">
        <v>2</v>
      </c>
      <c r="D56" s="216" t="s">
        <v>4532</v>
      </c>
      <c r="E56" s="217">
        <v>1</v>
      </c>
      <c r="F56" s="216" t="s">
        <v>4532</v>
      </c>
      <c r="G56" s="218">
        <v>1</v>
      </c>
      <c r="H56" s="219" t="s">
        <v>4532</v>
      </c>
      <c r="I56" s="218"/>
      <c r="J56" s="219"/>
      <c r="K56" s="220"/>
      <c r="L56" s="220"/>
      <c r="M56" s="220"/>
      <c r="N56" s="218"/>
      <c r="O56" s="220"/>
      <c r="P56" s="221"/>
      <c r="Q56" s="222"/>
      <c r="R56" s="223" t="s">
        <v>1336</v>
      </c>
    </row>
    <row r="57" spans="1:18" s="213" customFormat="1" ht="18" customHeight="1" x14ac:dyDescent="0.15">
      <c r="A57" s="215">
        <v>7</v>
      </c>
      <c r="B57" s="216" t="s">
        <v>5730</v>
      </c>
      <c r="C57" s="217">
        <v>2</v>
      </c>
      <c r="D57" s="216" t="s">
        <v>4532</v>
      </c>
      <c r="E57" s="217">
        <v>1</v>
      </c>
      <c r="F57" s="216" t="s">
        <v>4532</v>
      </c>
      <c r="G57" s="217">
        <v>1</v>
      </c>
      <c r="H57" s="216" t="s">
        <v>4532</v>
      </c>
      <c r="I57" s="218">
        <v>1</v>
      </c>
      <c r="J57" s="219" t="s">
        <v>4532</v>
      </c>
      <c r="K57" s="220">
        <v>1</v>
      </c>
      <c r="L57" s="220">
        <v>1</v>
      </c>
      <c r="M57" s="220">
        <f>K57-L57</f>
        <v>0</v>
      </c>
      <c r="N57" s="218" t="s">
        <v>5969</v>
      </c>
      <c r="O57" s="220">
        <v>1000</v>
      </c>
      <c r="P57" s="221" t="s">
        <v>4889</v>
      </c>
      <c r="Q57" s="222">
        <v>1</v>
      </c>
      <c r="R57" s="223" t="s">
        <v>1336</v>
      </c>
    </row>
    <row r="58" spans="1:18" s="213" customFormat="1" ht="18" customHeight="1" x14ac:dyDescent="0.15">
      <c r="A58" s="16">
        <v>8</v>
      </c>
      <c r="B58" s="17" t="s">
        <v>5970</v>
      </c>
      <c r="C58" s="18"/>
      <c r="D58" s="17"/>
      <c r="E58" s="18"/>
      <c r="F58" s="17"/>
      <c r="G58" s="18"/>
      <c r="H58" s="17"/>
      <c r="I58" s="18"/>
      <c r="J58" s="18"/>
      <c r="K58" s="15">
        <f>IF(C58="",SUMIFS($K59:$K$81,$A59:$A$81,A58,$E59:$E$81,""),IF(E58="",SUMIFS($K59:$K$81,$A59:$A$81,A58,$C59:$C$81,C58,$G59:$G$81,""),IF(G58="",SUMIFS($K59:$K$81,$A59:$A$81,A58,$C59:$C$81,C58,$E59:$E$81,E58,$R59:$R$81,R58),IF(I58="",SUMIFS($K59:$K$81,$A59:$A$81,A58,$C59:$C$81,C58,$E59:$E$81,E58,$G59:$G$81,G58,$R59:$R$81,R58),0))))</f>
        <v>152200</v>
      </c>
      <c r="L58" s="15">
        <f>IF(C58="",SUMIFS($L59:$L$81,$A59:$A$81,A58,$E59:$E$81,""),IF(E58="",SUMIFS($L59:$L$81,$A59:$A$81,A58,$C59:$C$81,C58,$G59:$G$81,""),IF(G58="",SUMIFS($L59:$L$81,$A59:$A$81,A58,$C59:$C$81,C58,$E59:$E$81,E58,$R59:$R$81,R58),IF(I58="",SUMIFS($L59:$L$81,$A59:$A$81,A58,$C59:$C$81,C58,$E59:$E$81,E58,$G59:$G$81,G58,$R59:$R$81,R58),0))))</f>
        <v>131700</v>
      </c>
      <c r="M58" s="15">
        <f>K58-L58</f>
        <v>20500</v>
      </c>
      <c r="N58" s="19"/>
      <c r="O58" s="20"/>
      <c r="P58" s="21"/>
      <c r="Q58" s="212">
        <f>IF(C58="",SUMIFS($Q$3:$Q$81,$A$3:$A$81,A58,$C$3:$C$81,"&gt;0",$E$3:$E$81,""),IF(E58="",SUMIFS($Q$3:$Q$81,$A$3:$A$81,A58,$C$3:$C$81,C58,$E$3:$E$81,"&gt;0",$G$3:$G$81,""),IF(G58="",SUMIFS($Q$3:$Q$81,$A$3:$A$81,A58,$C$3:$C$81,C58,$E$3:$E$81,E58,$G$3:$G$81,"&gt;0"))))</f>
        <v>152200</v>
      </c>
      <c r="R58" s="22"/>
    </row>
    <row r="59" spans="1:18" s="213" customFormat="1" ht="18" customHeight="1" x14ac:dyDescent="0.15">
      <c r="A59" s="24">
        <v>8</v>
      </c>
      <c r="B59" s="25" t="s">
        <v>5970</v>
      </c>
      <c r="C59" s="27">
        <v>1</v>
      </c>
      <c r="D59" s="26" t="s">
        <v>5970</v>
      </c>
      <c r="E59" s="27"/>
      <c r="F59" s="26"/>
      <c r="G59" s="27"/>
      <c r="H59" s="26"/>
      <c r="I59" s="27"/>
      <c r="J59" s="27"/>
      <c r="K59" s="23">
        <f>IF(C59="",SUMIFS($K60:$K$81,$A60:$A$81,A59,$E60:$E$81,""),IF(E59="",SUMIFS($K60:$K$81,$A60:$A$81,A59,$C60:$C$81,C59,$G60:$G$81,""),IF(G59="",SUMIFS($K60:$K$81,$A60:$A$81,A59,$C60:$C$81,C59,$E60:$E$81,E59,$R60:$R$81,R59),IF(I59="",SUMIFS($K60:$K$81,$A60:$A$81,A59,$C60:$C$81,C59,$E60:$E$81,E59,$G60:$G$81,G59,$R60:$R$81,R59),0))))</f>
        <v>152200</v>
      </c>
      <c r="L59" s="23">
        <f>IF(C59="",SUMIFS($L60:$L$81,$A60:$A$81,A59,$E60:$E$81,""),IF(E59="",SUMIFS($L60:$L$81,$A60:$A$81,A59,$C60:$C$81,C59,$G60:$G$81,""),IF(G59="",SUMIFS($L60:$L$81,$A60:$A$81,A59,$C60:$C$81,C59,$E60:$E$81,E59,$R60:$R$81,R59),IF(I59="",SUMIFS($L60:$L$81,$A60:$A$81,A59,$C60:$C$81,C59,$E60:$E$81,E59,$G60:$G$81,G59,$R60:$R$81,R59),0))))</f>
        <v>131700</v>
      </c>
      <c r="M59" s="23">
        <f t="shared" ref="M59:M60" si="9">K59-L59</f>
        <v>20500</v>
      </c>
      <c r="N59" s="28"/>
      <c r="O59" s="29"/>
      <c r="P59" s="30"/>
      <c r="Q59" s="214">
        <f>IF(C59="",SUMIFS($Q$3:$Q$81,$A$3:$A$81,A59,$C$3:$C$81,"&gt;0",$E$3:$E$81,""),IF(E59="",SUMIFS($Q$3:$Q$81,$A$3:$A$81,A59,$C$3:$C$81,C59,$E$3:$E$81,"&gt;0",$G$3:$G$81,""),IF(G59="",SUMIFS($Q$3:$Q$81,$A$3:$A$81,A59,$C$3:$C$81,C59,$E$3:$E$81,E59,$G$3:$G$81,"&gt;0"))))</f>
        <v>152200</v>
      </c>
      <c r="R59" s="31"/>
    </row>
    <row r="60" spans="1:18" s="213" customFormat="1" ht="18" customHeight="1" x14ac:dyDescent="0.15">
      <c r="A60" s="24">
        <v>8</v>
      </c>
      <c r="B60" s="25" t="s">
        <v>5970</v>
      </c>
      <c r="C60" s="176">
        <v>1</v>
      </c>
      <c r="D60" s="25" t="s">
        <v>5970</v>
      </c>
      <c r="E60" s="35">
        <v>1</v>
      </c>
      <c r="F60" s="36" t="s">
        <v>5971</v>
      </c>
      <c r="G60" s="35"/>
      <c r="H60" s="36"/>
      <c r="I60" s="35"/>
      <c r="J60" s="35"/>
      <c r="K60" s="32">
        <f>IF(C60="",SUMIFS($K61:$K$81,$A61:$A$81,A60,$E61:$E$81,""),IF(E60="",SUMIFS($K61:$K$81,$A61:$A$81,A60,$C61:$C$81,C60,$G61:$G$81,""),IF(G60="",SUMIFS($K61:$K$81,$A61:$A$81,A60,$C61:$C$81,C60,$E61:$E$81,E60,$R61:$R$81,R60),IF(I60="",SUMIFS($K61:$K$81,$A61:$A$81,A60,$C61:$C$81,C60,$E61:$E$81,E60,$G61:$G$81,G60,$R61:$R$81,R60),0))))</f>
        <v>152200</v>
      </c>
      <c r="L60" s="32">
        <f>IF(C60="",SUMIFS($L61:$L$81,$A61:$A$81,A60,$E61:$E$81,""),IF(E60="",SUMIFS($L61:$L$81,$A61:$A$81,A60,$C61:$C$81,C60,$G61:$G$81,""),IF(G60="",SUMIFS($L61:$L$81,$A61:$A$81,A60,$C61:$C$81,C60,$E61:$E$81,E60,$R61:$R$81,R60),IF(I60="",SUMIFS($L61:$L$81,$A61:$A$81,A60,$C61:$C$81,C60,$E61:$E$81,E60,$G61:$G$81,G60,$R61:$R$81,R60),0))))</f>
        <v>131700</v>
      </c>
      <c r="M60" s="32">
        <f t="shared" si="9"/>
        <v>20500</v>
      </c>
      <c r="N60" s="37"/>
      <c r="O60" s="38"/>
      <c r="P60" s="39"/>
      <c r="Q60" s="33">
        <f>IF(C60="",SUMIFS($Q$3:$Q$81,$A$3:$A$81,A60,$C$3:$C$81,"&gt;0",$E$3:$E$81,""),IF(E60="",SUMIFS($Q$3:$Q$81,$A$3:$A$81,A60,$C$3:$C$81,C60,$E$3:$E$81,"&gt;0",$G$3:$G$81,""),IF(G60="",SUMIFS($Q$3:$Q$81,$A$3:$A$81,A60,$C$3:$C$81,C60,$E$3:$E$81,E60,$G$3:$G$81,"&gt;0"))))</f>
        <v>152200</v>
      </c>
      <c r="R60" s="40" t="s">
        <v>1336</v>
      </c>
    </row>
    <row r="61" spans="1:18" s="213" customFormat="1" ht="18" customHeight="1" x14ac:dyDescent="0.15">
      <c r="A61" s="215">
        <v>8</v>
      </c>
      <c r="B61" s="216" t="s">
        <v>5843</v>
      </c>
      <c r="C61" s="217">
        <v>1</v>
      </c>
      <c r="D61" s="216" t="s">
        <v>5843</v>
      </c>
      <c r="E61" s="217">
        <v>1</v>
      </c>
      <c r="F61" s="216" t="s">
        <v>5972</v>
      </c>
      <c r="G61" s="218">
        <v>1</v>
      </c>
      <c r="H61" s="219" t="s">
        <v>5972</v>
      </c>
      <c r="I61" s="218"/>
      <c r="J61" s="219"/>
      <c r="K61" s="220"/>
      <c r="L61" s="220"/>
      <c r="M61" s="220"/>
      <c r="N61" s="218"/>
      <c r="O61" s="220"/>
      <c r="P61" s="221"/>
      <c r="Q61" s="222"/>
      <c r="R61" s="223" t="s">
        <v>1336</v>
      </c>
    </row>
    <row r="62" spans="1:18" s="213" customFormat="1" ht="18" customHeight="1" x14ac:dyDescent="0.15">
      <c r="A62" s="215">
        <v>8</v>
      </c>
      <c r="B62" s="216" t="s">
        <v>5843</v>
      </c>
      <c r="C62" s="217">
        <v>1</v>
      </c>
      <c r="D62" s="216" t="s">
        <v>5843</v>
      </c>
      <c r="E62" s="217">
        <v>1</v>
      </c>
      <c r="F62" s="216" t="s">
        <v>5972</v>
      </c>
      <c r="G62" s="217">
        <v>1</v>
      </c>
      <c r="H62" s="216" t="s">
        <v>5972</v>
      </c>
      <c r="I62" s="218">
        <v>1</v>
      </c>
      <c r="J62" s="219" t="s">
        <v>5973</v>
      </c>
      <c r="K62" s="220">
        <v>152200</v>
      </c>
      <c r="L62" s="220">
        <v>131700</v>
      </c>
      <c r="M62" s="220">
        <f>K62-L62</f>
        <v>20500</v>
      </c>
      <c r="N62" s="218" t="s">
        <v>5974</v>
      </c>
      <c r="O62" s="220"/>
      <c r="P62" s="221" t="s">
        <v>5976</v>
      </c>
      <c r="Q62" s="222">
        <v>17000</v>
      </c>
      <c r="R62" s="223" t="s">
        <v>1336</v>
      </c>
    </row>
    <row r="63" spans="1:18" s="213" customFormat="1" ht="18" customHeight="1" x14ac:dyDescent="0.15">
      <c r="A63" s="215">
        <v>8</v>
      </c>
      <c r="B63" s="216" t="s">
        <v>5843</v>
      </c>
      <c r="C63" s="217">
        <v>1</v>
      </c>
      <c r="D63" s="216" t="s">
        <v>5843</v>
      </c>
      <c r="E63" s="217">
        <v>1</v>
      </c>
      <c r="F63" s="216" t="s">
        <v>5972</v>
      </c>
      <c r="G63" s="217">
        <v>1</v>
      </c>
      <c r="H63" s="216" t="s">
        <v>5972</v>
      </c>
      <c r="I63" s="224">
        <v>1</v>
      </c>
      <c r="J63" s="225" t="s">
        <v>5973</v>
      </c>
      <c r="K63" s="220"/>
      <c r="L63" s="220"/>
      <c r="M63" s="220"/>
      <c r="N63" s="218" t="s">
        <v>5975</v>
      </c>
      <c r="O63" s="220">
        <v>17000000</v>
      </c>
      <c r="P63" s="221" t="s">
        <v>4919</v>
      </c>
      <c r="Q63" s="222">
        <v>8000</v>
      </c>
      <c r="R63" s="223" t="s">
        <v>1336</v>
      </c>
    </row>
    <row r="64" spans="1:18" s="213" customFormat="1" ht="18" customHeight="1" x14ac:dyDescent="0.15">
      <c r="A64" s="215">
        <v>8</v>
      </c>
      <c r="B64" s="216" t="s">
        <v>5843</v>
      </c>
      <c r="C64" s="217">
        <v>1</v>
      </c>
      <c r="D64" s="216" t="s">
        <v>5843</v>
      </c>
      <c r="E64" s="217">
        <v>1</v>
      </c>
      <c r="F64" s="216" t="s">
        <v>5972</v>
      </c>
      <c r="G64" s="217">
        <v>1</v>
      </c>
      <c r="H64" s="216" t="s">
        <v>5972</v>
      </c>
      <c r="I64" s="224">
        <v>1</v>
      </c>
      <c r="J64" s="225" t="s">
        <v>5973</v>
      </c>
      <c r="K64" s="220"/>
      <c r="L64" s="220"/>
      <c r="M64" s="220"/>
      <c r="N64" s="218" t="s">
        <v>5977</v>
      </c>
      <c r="O64" s="220"/>
      <c r="P64" s="221" t="s">
        <v>4947</v>
      </c>
      <c r="Q64" s="222">
        <v>9000</v>
      </c>
      <c r="R64" s="223" t="s">
        <v>1336</v>
      </c>
    </row>
    <row r="65" spans="1:18" s="213" customFormat="1" ht="18" customHeight="1" x14ac:dyDescent="0.15">
      <c r="A65" s="215">
        <v>8</v>
      </c>
      <c r="B65" s="216" t="s">
        <v>5843</v>
      </c>
      <c r="C65" s="217">
        <v>1</v>
      </c>
      <c r="D65" s="216" t="s">
        <v>5843</v>
      </c>
      <c r="E65" s="217">
        <v>1</v>
      </c>
      <c r="F65" s="216" t="s">
        <v>5972</v>
      </c>
      <c r="G65" s="217">
        <v>1</v>
      </c>
      <c r="H65" s="216" t="s">
        <v>5972</v>
      </c>
      <c r="I65" s="224">
        <v>1</v>
      </c>
      <c r="J65" s="225" t="s">
        <v>5973</v>
      </c>
      <c r="K65" s="220"/>
      <c r="L65" s="220"/>
      <c r="M65" s="220"/>
      <c r="N65" s="218" t="s">
        <v>5978</v>
      </c>
      <c r="O65" s="220">
        <v>8000000</v>
      </c>
      <c r="P65" s="221" t="s">
        <v>4972</v>
      </c>
      <c r="Q65" s="222">
        <v>18700</v>
      </c>
      <c r="R65" s="223" t="s">
        <v>1336</v>
      </c>
    </row>
    <row r="66" spans="1:18" s="213" customFormat="1" ht="18" customHeight="1" x14ac:dyDescent="0.15">
      <c r="A66" s="215">
        <v>8</v>
      </c>
      <c r="B66" s="216" t="s">
        <v>5843</v>
      </c>
      <c r="C66" s="217">
        <v>1</v>
      </c>
      <c r="D66" s="216" t="s">
        <v>5843</v>
      </c>
      <c r="E66" s="217">
        <v>1</v>
      </c>
      <c r="F66" s="216" t="s">
        <v>5972</v>
      </c>
      <c r="G66" s="217">
        <v>1</v>
      </c>
      <c r="H66" s="216" t="s">
        <v>5972</v>
      </c>
      <c r="I66" s="224">
        <v>1</v>
      </c>
      <c r="J66" s="225" t="s">
        <v>5973</v>
      </c>
      <c r="K66" s="220"/>
      <c r="L66" s="220"/>
      <c r="M66" s="220"/>
      <c r="N66" s="218" t="s">
        <v>5979</v>
      </c>
      <c r="O66" s="220"/>
      <c r="P66" s="221" t="s">
        <v>5012</v>
      </c>
      <c r="Q66" s="222">
        <v>99500</v>
      </c>
      <c r="R66" s="223" t="s">
        <v>1336</v>
      </c>
    </row>
    <row r="67" spans="1:18" s="213" customFormat="1" ht="18" customHeight="1" x14ac:dyDescent="0.15">
      <c r="A67" s="215">
        <v>8</v>
      </c>
      <c r="B67" s="216" t="s">
        <v>5843</v>
      </c>
      <c r="C67" s="217">
        <v>1</v>
      </c>
      <c r="D67" s="216" t="s">
        <v>5843</v>
      </c>
      <c r="E67" s="217">
        <v>1</v>
      </c>
      <c r="F67" s="216" t="s">
        <v>5972</v>
      </c>
      <c r="G67" s="217">
        <v>1</v>
      </c>
      <c r="H67" s="216" t="s">
        <v>5972</v>
      </c>
      <c r="I67" s="224">
        <v>1</v>
      </c>
      <c r="J67" s="225" t="s">
        <v>5973</v>
      </c>
      <c r="K67" s="220"/>
      <c r="L67" s="220"/>
      <c r="M67" s="220"/>
      <c r="N67" s="218" t="s">
        <v>5980</v>
      </c>
      <c r="O67" s="220">
        <v>9000000</v>
      </c>
      <c r="P67" s="221"/>
      <c r="Q67" s="222"/>
      <c r="R67" s="223" t="s">
        <v>1336</v>
      </c>
    </row>
    <row r="68" spans="1:18" s="213" customFormat="1" ht="18" customHeight="1" x14ac:dyDescent="0.15">
      <c r="A68" s="215">
        <v>8</v>
      </c>
      <c r="B68" s="216" t="s">
        <v>5843</v>
      </c>
      <c r="C68" s="217">
        <v>1</v>
      </c>
      <c r="D68" s="216" t="s">
        <v>5843</v>
      </c>
      <c r="E68" s="217">
        <v>1</v>
      </c>
      <c r="F68" s="216" t="s">
        <v>5972</v>
      </c>
      <c r="G68" s="217">
        <v>1</v>
      </c>
      <c r="H68" s="216" t="s">
        <v>5972</v>
      </c>
      <c r="I68" s="224">
        <v>1</v>
      </c>
      <c r="J68" s="225" t="s">
        <v>5973</v>
      </c>
      <c r="K68" s="220"/>
      <c r="L68" s="220"/>
      <c r="M68" s="220"/>
      <c r="N68" s="218" t="s">
        <v>5981</v>
      </c>
      <c r="O68" s="220"/>
      <c r="P68" s="221"/>
      <c r="Q68" s="222"/>
      <c r="R68" s="223" t="s">
        <v>1336</v>
      </c>
    </row>
    <row r="69" spans="1:18" s="213" customFormat="1" ht="18" customHeight="1" x14ac:dyDescent="0.15">
      <c r="A69" s="215">
        <v>8</v>
      </c>
      <c r="B69" s="216" t="s">
        <v>5843</v>
      </c>
      <c r="C69" s="217">
        <v>1</v>
      </c>
      <c r="D69" s="216" t="s">
        <v>5843</v>
      </c>
      <c r="E69" s="217">
        <v>1</v>
      </c>
      <c r="F69" s="216" t="s">
        <v>5972</v>
      </c>
      <c r="G69" s="217">
        <v>1</v>
      </c>
      <c r="H69" s="216" t="s">
        <v>5972</v>
      </c>
      <c r="I69" s="224">
        <v>1</v>
      </c>
      <c r="J69" s="225" t="s">
        <v>5973</v>
      </c>
      <c r="K69" s="220"/>
      <c r="L69" s="220"/>
      <c r="M69" s="220"/>
      <c r="N69" s="218" t="s">
        <v>5982</v>
      </c>
      <c r="O69" s="220">
        <v>5500000</v>
      </c>
      <c r="P69" s="221"/>
      <c r="Q69" s="222"/>
      <c r="R69" s="223" t="s">
        <v>1336</v>
      </c>
    </row>
    <row r="70" spans="1:18" s="213" customFormat="1" ht="18" customHeight="1" x14ac:dyDescent="0.15">
      <c r="A70" s="215">
        <v>8</v>
      </c>
      <c r="B70" s="216" t="s">
        <v>5843</v>
      </c>
      <c r="C70" s="217">
        <v>1</v>
      </c>
      <c r="D70" s="216" t="s">
        <v>5843</v>
      </c>
      <c r="E70" s="217">
        <v>1</v>
      </c>
      <c r="F70" s="216" t="s">
        <v>5972</v>
      </c>
      <c r="G70" s="217">
        <v>1</v>
      </c>
      <c r="H70" s="216" t="s">
        <v>5972</v>
      </c>
      <c r="I70" s="224">
        <v>1</v>
      </c>
      <c r="J70" s="225" t="s">
        <v>5973</v>
      </c>
      <c r="K70" s="220"/>
      <c r="L70" s="220"/>
      <c r="M70" s="220"/>
      <c r="N70" s="218" t="s">
        <v>5983</v>
      </c>
      <c r="O70" s="220">
        <v>13200000</v>
      </c>
      <c r="P70" s="221"/>
      <c r="Q70" s="222"/>
      <c r="R70" s="223" t="s">
        <v>1336</v>
      </c>
    </row>
    <row r="71" spans="1:18" s="213" customFormat="1" ht="18" customHeight="1" x14ac:dyDescent="0.15">
      <c r="A71" s="215">
        <v>8</v>
      </c>
      <c r="B71" s="216" t="s">
        <v>5843</v>
      </c>
      <c r="C71" s="217">
        <v>1</v>
      </c>
      <c r="D71" s="216" t="s">
        <v>5843</v>
      </c>
      <c r="E71" s="217">
        <v>1</v>
      </c>
      <c r="F71" s="216" t="s">
        <v>5972</v>
      </c>
      <c r="G71" s="217">
        <v>1</v>
      </c>
      <c r="H71" s="216" t="s">
        <v>5972</v>
      </c>
      <c r="I71" s="224">
        <v>1</v>
      </c>
      <c r="J71" s="225" t="s">
        <v>5973</v>
      </c>
      <c r="K71" s="220"/>
      <c r="L71" s="220"/>
      <c r="M71" s="220"/>
      <c r="N71" s="218" t="s">
        <v>5984</v>
      </c>
      <c r="O71" s="220"/>
      <c r="P71" s="221"/>
      <c r="Q71" s="222"/>
      <c r="R71" s="223" t="s">
        <v>1336</v>
      </c>
    </row>
    <row r="72" spans="1:18" s="213" customFormat="1" ht="18" customHeight="1" x14ac:dyDescent="0.15">
      <c r="A72" s="215">
        <v>8</v>
      </c>
      <c r="B72" s="216" t="s">
        <v>5843</v>
      </c>
      <c r="C72" s="217">
        <v>1</v>
      </c>
      <c r="D72" s="216" t="s">
        <v>5843</v>
      </c>
      <c r="E72" s="217">
        <v>1</v>
      </c>
      <c r="F72" s="216" t="s">
        <v>5972</v>
      </c>
      <c r="G72" s="217">
        <v>1</v>
      </c>
      <c r="H72" s="216" t="s">
        <v>5972</v>
      </c>
      <c r="I72" s="224">
        <v>1</v>
      </c>
      <c r="J72" s="225" t="s">
        <v>5973</v>
      </c>
      <c r="K72" s="220"/>
      <c r="L72" s="220"/>
      <c r="M72" s="220"/>
      <c r="N72" s="218" t="s">
        <v>5985</v>
      </c>
      <c r="O72" s="220"/>
      <c r="P72" s="221"/>
      <c r="Q72" s="222"/>
      <c r="R72" s="223" t="s">
        <v>1336</v>
      </c>
    </row>
    <row r="73" spans="1:18" s="213" customFormat="1" ht="18" customHeight="1" x14ac:dyDescent="0.15">
      <c r="A73" s="215">
        <v>8</v>
      </c>
      <c r="B73" s="216" t="s">
        <v>5843</v>
      </c>
      <c r="C73" s="217">
        <v>1</v>
      </c>
      <c r="D73" s="216" t="s">
        <v>5843</v>
      </c>
      <c r="E73" s="217">
        <v>1</v>
      </c>
      <c r="F73" s="216" t="s">
        <v>5972</v>
      </c>
      <c r="G73" s="217">
        <v>1</v>
      </c>
      <c r="H73" s="216" t="s">
        <v>5972</v>
      </c>
      <c r="I73" s="224">
        <v>1</v>
      </c>
      <c r="J73" s="225" t="s">
        <v>5973</v>
      </c>
      <c r="K73" s="220"/>
      <c r="L73" s="220"/>
      <c r="M73" s="220"/>
      <c r="N73" s="218" t="s">
        <v>5986</v>
      </c>
      <c r="O73" s="220">
        <v>4800000</v>
      </c>
      <c r="P73" s="221"/>
      <c r="Q73" s="222"/>
      <c r="R73" s="223" t="s">
        <v>1336</v>
      </c>
    </row>
    <row r="74" spans="1:18" s="213" customFormat="1" ht="18" customHeight="1" x14ac:dyDescent="0.15">
      <c r="A74" s="215">
        <v>8</v>
      </c>
      <c r="B74" s="216" t="s">
        <v>5843</v>
      </c>
      <c r="C74" s="217">
        <v>1</v>
      </c>
      <c r="D74" s="216" t="s">
        <v>5843</v>
      </c>
      <c r="E74" s="217">
        <v>1</v>
      </c>
      <c r="F74" s="216" t="s">
        <v>5972</v>
      </c>
      <c r="G74" s="217">
        <v>1</v>
      </c>
      <c r="H74" s="216" t="s">
        <v>5972</v>
      </c>
      <c r="I74" s="224">
        <v>1</v>
      </c>
      <c r="J74" s="225" t="s">
        <v>5973</v>
      </c>
      <c r="K74" s="220"/>
      <c r="L74" s="220"/>
      <c r="M74" s="220"/>
      <c r="N74" s="218" t="s">
        <v>5987</v>
      </c>
      <c r="O74" s="220"/>
      <c r="P74" s="221"/>
      <c r="Q74" s="222"/>
      <c r="R74" s="223" t="s">
        <v>1336</v>
      </c>
    </row>
    <row r="75" spans="1:18" s="213" customFormat="1" ht="18" customHeight="1" x14ac:dyDescent="0.15">
      <c r="A75" s="215">
        <v>8</v>
      </c>
      <c r="B75" s="216" t="s">
        <v>5843</v>
      </c>
      <c r="C75" s="217">
        <v>1</v>
      </c>
      <c r="D75" s="216" t="s">
        <v>5843</v>
      </c>
      <c r="E75" s="217">
        <v>1</v>
      </c>
      <c r="F75" s="216" t="s">
        <v>5972</v>
      </c>
      <c r="G75" s="217">
        <v>1</v>
      </c>
      <c r="H75" s="216" t="s">
        <v>5972</v>
      </c>
      <c r="I75" s="224">
        <v>1</v>
      </c>
      <c r="J75" s="225" t="s">
        <v>5973</v>
      </c>
      <c r="K75" s="220"/>
      <c r="L75" s="220"/>
      <c r="M75" s="220"/>
      <c r="N75" s="218" t="s">
        <v>5988</v>
      </c>
      <c r="O75" s="220">
        <v>7000000</v>
      </c>
      <c r="P75" s="221"/>
      <c r="Q75" s="222"/>
      <c r="R75" s="223" t="s">
        <v>1336</v>
      </c>
    </row>
    <row r="76" spans="1:18" s="213" customFormat="1" ht="18" customHeight="1" x14ac:dyDescent="0.15">
      <c r="A76" s="215">
        <v>8</v>
      </c>
      <c r="B76" s="216" t="s">
        <v>5843</v>
      </c>
      <c r="C76" s="217">
        <v>1</v>
      </c>
      <c r="D76" s="216" t="s">
        <v>5843</v>
      </c>
      <c r="E76" s="217">
        <v>1</v>
      </c>
      <c r="F76" s="216" t="s">
        <v>5972</v>
      </c>
      <c r="G76" s="217">
        <v>1</v>
      </c>
      <c r="H76" s="216" t="s">
        <v>5972</v>
      </c>
      <c r="I76" s="224">
        <v>1</v>
      </c>
      <c r="J76" s="225" t="s">
        <v>5973</v>
      </c>
      <c r="K76" s="220"/>
      <c r="L76" s="220"/>
      <c r="M76" s="220"/>
      <c r="N76" s="218" t="s">
        <v>5989</v>
      </c>
      <c r="O76" s="220"/>
      <c r="P76" s="221"/>
      <c r="Q76" s="222"/>
      <c r="R76" s="223" t="s">
        <v>1336</v>
      </c>
    </row>
    <row r="77" spans="1:18" s="213" customFormat="1" ht="18" customHeight="1" x14ac:dyDescent="0.15">
      <c r="A77" s="215">
        <v>8</v>
      </c>
      <c r="B77" s="216" t="s">
        <v>5843</v>
      </c>
      <c r="C77" s="217">
        <v>1</v>
      </c>
      <c r="D77" s="216" t="s">
        <v>5843</v>
      </c>
      <c r="E77" s="217">
        <v>1</v>
      </c>
      <c r="F77" s="216" t="s">
        <v>5972</v>
      </c>
      <c r="G77" s="217">
        <v>1</v>
      </c>
      <c r="H77" s="216" t="s">
        <v>5972</v>
      </c>
      <c r="I77" s="224">
        <v>1</v>
      </c>
      <c r="J77" s="225" t="s">
        <v>5973</v>
      </c>
      <c r="K77" s="220"/>
      <c r="L77" s="220"/>
      <c r="M77" s="220"/>
      <c r="N77" s="218" t="s">
        <v>5027</v>
      </c>
      <c r="O77" s="220">
        <v>87700000</v>
      </c>
      <c r="P77" s="221"/>
      <c r="Q77" s="222"/>
      <c r="R77" s="223" t="s">
        <v>1336</v>
      </c>
    </row>
    <row r="78" spans="1:18" s="213" customFormat="1" ht="18" customHeight="1" x14ac:dyDescent="0.15">
      <c r="A78" s="215">
        <v>8</v>
      </c>
      <c r="B78" s="216" t="s">
        <v>5843</v>
      </c>
      <c r="C78" s="217">
        <v>1</v>
      </c>
      <c r="D78" s="216" t="s">
        <v>5843</v>
      </c>
      <c r="E78" s="217">
        <v>1</v>
      </c>
      <c r="F78" s="216" t="s">
        <v>5972</v>
      </c>
      <c r="G78" s="217">
        <v>1</v>
      </c>
      <c r="H78" s="216" t="s">
        <v>5972</v>
      </c>
      <c r="I78" s="224">
        <v>1</v>
      </c>
      <c r="J78" s="225" t="s">
        <v>5973</v>
      </c>
      <c r="K78" s="220"/>
      <c r="L78" s="220"/>
      <c r="M78" s="220"/>
      <c r="N78" s="218" t="s">
        <v>5990</v>
      </c>
      <c r="O78" s="220"/>
      <c r="P78" s="221"/>
      <c r="Q78" s="222"/>
      <c r="R78" s="223" t="s">
        <v>1336</v>
      </c>
    </row>
    <row r="79" spans="1:18" s="213" customFormat="1" ht="18" customHeight="1" x14ac:dyDescent="0.15">
      <c r="A79" s="215">
        <v>8</v>
      </c>
      <c r="B79" s="216" t="s">
        <v>5843</v>
      </c>
      <c r="C79" s="217">
        <v>1</v>
      </c>
      <c r="D79" s="216" t="s">
        <v>5843</v>
      </c>
      <c r="E79" s="217">
        <v>1</v>
      </c>
      <c r="F79" s="216" t="s">
        <v>5972</v>
      </c>
      <c r="G79" s="217">
        <v>1</v>
      </c>
      <c r="H79" s="216" t="s">
        <v>5972</v>
      </c>
      <c r="I79" s="224">
        <v>1</v>
      </c>
      <c r="J79" s="225" t="s">
        <v>5973</v>
      </c>
      <c r="K79" s="220"/>
      <c r="L79" s="220"/>
      <c r="M79" s="220"/>
      <c r="N79" s="218" t="s">
        <v>5991</v>
      </c>
      <c r="O79" s="220"/>
      <c r="P79" s="221"/>
      <c r="Q79" s="222"/>
      <c r="R79" s="223" t="s">
        <v>1336</v>
      </c>
    </row>
    <row r="80" spans="1:18" s="199" customFormat="1" ht="18" customHeight="1" x14ac:dyDescent="0.15">
      <c r="A80" s="150"/>
      <c r="B80" s="226"/>
      <c r="C80" s="226" t="s">
        <v>5992</v>
      </c>
      <c r="D80" s="226"/>
      <c r="E80" s="226"/>
      <c r="F80" s="226"/>
      <c r="G80" s="227"/>
      <c r="H80" s="226"/>
      <c r="I80" s="227"/>
      <c r="J80" s="227"/>
      <c r="K80" s="50">
        <f>SUMIFS(K2:K79,$C2:$C79,"")</f>
        <v>610000</v>
      </c>
      <c r="L80" s="50">
        <f>SUMIFS(L2:L79,$C2:$C79,"")</f>
        <v>532900</v>
      </c>
      <c r="M80" s="50">
        <f>SUMIFS(M2:M79,$C2:$C79,"")</f>
        <v>77100</v>
      </c>
      <c r="N80" s="228"/>
      <c r="O80" s="229"/>
      <c r="P80" s="230"/>
      <c r="Q80" s="50">
        <f>SUMIFS(Q2:Q79,$C2:$C79,"")</f>
        <v>431046</v>
      </c>
      <c r="R80" s="231"/>
    </row>
  </sheetData>
  <autoFilter ref="A2:R80"/>
  <mergeCells count="2">
    <mergeCell ref="A1:J1"/>
    <mergeCell ref="Q1:R1"/>
  </mergeCells>
  <phoneticPr fontId="19"/>
  <conditionalFormatting sqref="O1">
    <cfRule type="cellIs" dxfId="48" priority="25" operator="equal">
      <formula>0</formula>
    </cfRule>
  </conditionalFormatting>
  <conditionalFormatting sqref="O2">
    <cfRule type="cellIs" dxfId="47" priority="23" operator="equal">
      <formula>0</formula>
    </cfRule>
  </conditionalFormatting>
  <conditionalFormatting sqref="M2">
    <cfRule type="cellIs" dxfId="46" priority="24" operator="equal">
      <formula>0</formula>
    </cfRule>
  </conditionalFormatting>
  <conditionalFormatting sqref="O58 O49 O44 O36 O31 O24 O9 O3">
    <cfRule type="cellIs" dxfId="45" priority="22" operator="equal">
      <formula>0</formula>
    </cfRule>
  </conditionalFormatting>
  <conditionalFormatting sqref="E58:F58 E49:F49 E44:F44 E36:F36 E31:F31 E24:F24 E9:F9 E3:F3">
    <cfRule type="expression" dxfId="44" priority="21">
      <formula>$G3=""</formula>
    </cfRule>
  </conditionalFormatting>
  <conditionalFormatting sqref="G58:H58 G49:H49 G44:H44 G36:H36 G31:H31 G24:H24 G9:H9 G3:H3">
    <cfRule type="expression" dxfId="43" priority="20">
      <formula>$I3=""</formula>
    </cfRule>
  </conditionalFormatting>
  <conditionalFormatting sqref="I58:J58 I49:J49 I44:J44 I36:J36 I31:J31 I24:J24 I9:J9 I3:J3">
    <cfRule type="expression" dxfId="42" priority="19">
      <formula>$K3=""</formula>
    </cfRule>
  </conditionalFormatting>
  <conditionalFormatting sqref="C58 A58 R58 C49 A49 R49 C44 A44 R44 C36 A36 R36 C31 A31 R31 C24 A24 R24 C9 A9 R9 C3 A3 R3">
    <cfRule type="expression" dxfId="41" priority="18">
      <formula>$G3=""</formula>
    </cfRule>
  </conditionalFormatting>
  <conditionalFormatting sqref="B58 B49 B44 B36 B31 B24 B9 B3">
    <cfRule type="expression" dxfId="40" priority="17">
      <formula>$C3=""</formula>
    </cfRule>
  </conditionalFormatting>
  <conditionalFormatting sqref="D58 D49 D44 D36 D31 D24 D9 D3">
    <cfRule type="expression" dxfId="39" priority="16">
      <formula>$E3=""</formula>
    </cfRule>
  </conditionalFormatting>
  <conditionalFormatting sqref="O59 O54 O50 O45 O37 O32 O25 O19 O10 O4">
    <cfRule type="cellIs" dxfId="38" priority="15" operator="equal">
      <formula>0</formula>
    </cfRule>
  </conditionalFormatting>
  <conditionalFormatting sqref="E59:F59 E54:F54 E50:F50 E45:F45 E37:F37 E32:F32 E25:F25 E19:F19 E10:F10 E4:F4">
    <cfRule type="expression" dxfId="37" priority="14">
      <formula>$G4=""</formula>
    </cfRule>
  </conditionalFormatting>
  <conditionalFormatting sqref="G59:H59 G54:H54 G50:H50 G45:H45 G37:H37 G32:H32 G25:H25 G19:H19 G10:H10 G4:H4">
    <cfRule type="expression" dxfId="36" priority="13">
      <formula>$I4=""</formula>
    </cfRule>
  </conditionalFormatting>
  <conditionalFormatting sqref="I59:J59 I54:J54 I50:J50 I45:J45 I37:J37 I32:J32 I25:J25 I19:J19 I10:J10 I4:J4">
    <cfRule type="expression" dxfId="35" priority="12">
      <formula>$K4=""</formula>
    </cfRule>
  </conditionalFormatting>
  <conditionalFormatting sqref="A59 R59 A54 R54 A50 R50 A45 R45 A37 R37 A32 R32 A25 R25 A19 R19 A10 R10 A4 R4">
    <cfRule type="expression" dxfId="34" priority="11">
      <formula>$G4=""</formula>
    </cfRule>
  </conditionalFormatting>
  <conditionalFormatting sqref="B59 B54 B50 B45 B37 B32 B25 B19 B10 B4">
    <cfRule type="expression" dxfId="33" priority="10">
      <formula>$C4=""</formula>
    </cfRule>
  </conditionalFormatting>
  <conditionalFormatting sqref="D59 D54 D50 D45 D37 D32 D25 D19 D10 D4">
    <cfRule type="expression" dxfId="32" priority="9">
      <formula>$E4=""</formula>
    </cfRule>
  </conditionalFormatting>
  <conditionalFormatting sqref="O60 O55 O51 O46 O38 O33 O26 O20 O11 O5">
    <cfRule type="cellIs" dxfId="31" priority="8" operator="equal">
      <formula>0</formula>
    </cfRule>
  </conditionalFormatting>
  <conditionalFormatting sqref="F60 F55 F51 F46 F38 F33 F26 F20 F11 F5">
    <cfRule type="expression" dxfId="30" priority="7">
      <formula>$G5=""</formula>
    </cfRule>
  </conditionalFormatting>
  <conditionalFormatting sqref="G60:H60 G55:H55 G51:H51 G46:H46 G38:H38 G33:H33 G26:H26 G20:H20 G11:H11 G5:H5">
    <cfRule type="expression" dxfId="29" priority="6">
      <formula>$I5=""</formula>
    </cfRule>
  </conditionalFormatting>
  <conditionalFormatting sqref="I60:J60 I55:J55 I51:J51 I46:J46 I38:J38 I33:J33 I26:J26 I20:J20 I11:J11 I5:J5">
    <cfRule type="expression" dxfId="28" priority="5">
      <formula>$K5=""</formula>
    </cfRule>
  </conditionalFormatting>
  <conditionalFormatting sqref="A60 C60 R60 A55 C55 R55 A51 C51 R51 A46 C46 R46 A38 C38 R38 A33 C33 R33 A26 C26 R26 A20 C20 R20 A11 C11 R11 A5 C5 R5">
    <cfRule type="expression" dxfId="27" priority="4">
      <formula>$G5=""</formula>
    </cfRule>
  </conditionalFormatting>
  <conditionalFormatting sqref="B60 B55 B51 B46 B38 B33 B26 B20 B11 B5">
    <cfRule type="expression" dxfId="26" priority="3">
      <formula>$C5=""</formula>
    </cfRule>
  </conditionalFormatting>
  <conditionalFormatting sqref="D60 D55 D51 D46 D38 D33 D26 D20 D11 D5">
    <cfRule type="expression" dxfId="25" priority="2">
      <formula>$E5=""</formula>
    </cfRule>
  </conditionalFormatting>
  <conditionalFormatting sqref="O80">
    <cfRule type="cellIs" dxfId="24" priority="1" operator="equal">
      <formula>0</formula>
    </cfRule>
  </conditionalFormatting>
  <dataValidations count="1">
    <dataValidation imeMode="off" allowBlank="1" showInputMessage="1" showErrorMessage="1" sqref="R3 S2:S3 H3:I3 K1:L2 Q1:Q2"/>
  </dataValidations>
  <printOptions horizontalCentered="1"/>
  <pageMargins left="0" right="0" top="0.98425196850393704" bottom="0.98425196850393704" header="0.31496062992125984" footer="0.31496062992125984"/>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7"/>
  <sheetViews>
    <sheetView zoomScale="80" zoomScaleNormal="80" workbookViewId="0">
      <pane ySplit="2" topLeftCell="A162" activePane="bottomLeft" state="frozen"/>
      <selection activeCell="K14" sqref="K14"/>
      <selection pane="bottomLeft" activeCell="K14" sqref="K14"/>
    </sheetView>
  </sheetViews>
  <sheetFormatPr defaultRowHeight="14.25" x14ac:dyDescent="0.15"/>
  <cols>
    <col min="1" max="1" width="2.75" style="60" customWidth="1"/>
    <col min="2" max="2" width="1.625" style="60" customWidth="1"/>
    <col min="3" max="3" width="2.875" style="60" customWidth="1"/>
    <col min="4" max="4" width="1.625" style="60" customWidth="1"/>
    <col min="5" max="5" width="3" style="60" customWidth="1"/>
    <col min="6" max="6" width="1.625" style="60" customWidth="1"/>
    <col min="7" max="7" width="2.75" style="60" customWidth="1"/>
    <col min="8" max="8" width="1.625" style="60" customWidth="1"/>
    <col min="9" max="9" width="2.875" style="60" customWidth="1"/>
    <col min="10" max="10" width="37.25" style="60" customWidth="1"/>
    <col min="11" max="11" width="9.25" style="60" customWidth="1"/>
    <col min="12" max="13" width="9.125" style="60" customWidth="1"/>
    <col min="14" max="14" width="58.5" style="60" customWidth="1"/>
    <col min="15" max="15" width="10.625" style="60" customWidth="1"/>
    <col min="16" max="16" width="17" style="60" customWidth="1"/>
    <col min="17" max="17" width="7.875" style="60" customWidth="1"/>
    <col min="18" max="18" width="8.75" style="60" customWidth="1"/>
    <col min="19" max="19" width="2.875" style="60" customWidth="1"/>
    <col min="20" max="16384" width="9" style="60"/>
  </cols>
  <sheetData>
    <row r="1" spans="1:20" ht="17.25" x14ac:dyDescent="0.15">
      <c r="A1" s="886" t="s">
        <v>4881</v>
      </c>
      <c r="B1" s="886"/>
      <c r="C1" s="886"/>
      <c r="D1" s="886"/>
      <c r="E1" s="886"/>
      <c r="F1" s="886"/>
      <c r="G1" s="886"/>
      <c r="H1" s="886"/>
      <c r="I1" s="886"/>
      <c r="J1" s="886"/>
      <c r="K1" s="110"/>
      <c r="L1" s="110"/>
      <c r="M1" s="110"/>
      <c r="N1" s="111"/>
      <c r="O1" s="110"/>
      <c r="P1" s="112"/>
      <c r="Q1" s="887" t="s">
        <v>4882</v>
      </c>
      <c r="R1" s="887"/>
    </row>
    <row r="2" spans="1:20" ht="15.75" customHeight="1" x14ac:dyDescent="0.15">
      <c r="A2" s="113" t="s">
        <v>0</v>
      </c>
      <c r="B2" s="62"/>
      <c r="C2" s="64" t="s">
        <v>1</v>
      </c>
      <c r="D2" s="62"/>
      <c r="E2" s="64" t="s">
        <v>2</v>
      </c>
      <c r="F2" s="63"/>
      <c r="G2" s="64" t="s">
        <v>4</v>
      </c>
      <c r="H2" s="62"/>
      <c r="I2" s="64" t="s">
        <v>2166</v>
      </c>
      <c r="J2" s="64" t="s">
        <v>2167</v>
      </c>
      <c r="K2" s="65" t="s">
        <v>2308</v>
      </c>
      <c r="L2" s="65" t="s">
        <v>2309</v>
      </c>
      <c r="M2" s="66" t="s">
        <v>2168</v>
      </c>
      <c r="N2" s="64" t="s">
        <v>2169</v>
      </c>
      <c r="O2" s="66" t="s">
        <v>5</v>
      </c>
      <c r="P2" s="13" t="s">
        <v>2170</v>
      </c>
      <c r="Q2" s="66" t="s">
        <v>2171</v>
      </c>
      <c r="R2" s="67" t="s">
        <v>2172</v>
      </c>
      <c r="T2" s="60" t="s">
        <v>3</v>
      </c>
    </row>
    <row r="3" spans="1:20" s="122" customFormat="1" ht="18" customHeight="1" x14ac:dyDescent="0.15">
      <c r="A3" s="114">
        <v>1</v>
      </c>
      <c r="B3" s="115" t="s">
        <v>4883</v>
      </c>
      <c r="C3" s="116"/>
      <c r="D3" s="115"/>
      <c r="E3" s="116"/>
      <c r="F3" s="115"/>
      <c r="G3" s="116"/>
      <c r="H3" s="115"/>
      <c r="I3" s="116"/>
      <c r="J3" s="116"/>
      <c r="K3" s="117">
        <f>IF(C3="",SUMIFS($K4:$K$188,$A4:$A$188,A3,$E4:$E$188,""),IF(E3="",SUMIFS($K4:$K$188,$A4:$A$188,A3,$C4:$C$188,C3,$G4:$G$188,""),IF(G3="",SUMIFS($K4:$K$188,$A4:$A$188,A3,$C4:$C$188,C3,$E4:$E$188,E3,$R4:$R$188,R3),IF(I3="",SUMIFS($K4:$K$188,$A4:$A$188,A3,$C4:$C$188,C3,$E4:$E$188,E3,$G4:$G$188,G3,$R4:$R$188,R3),0))))</f>
        <v>396706</v>
      </c>
      <c r="L3" s="117">
        <f>IF(C3="",SUMIFS($L4:$L$188,$A4:$A$188,A3,$E4:$E$188,""),IF(E3="",SUMIFS($L4:$L$188,$A4:$A$188,A3,$C4:$C$188,C3,$G4:$G$188,""),IF(G3="",SUMIFS($L4:$L$188,$A4:$A$188,A3,$C4:$C$188,C3,$E4:$E$188,E3,$R4:$R$188,R3),IF(I3="",SUMIFS($L4:$L$188,$A4:$A$188,A3,$C4:$C$188,C3,$E4:$E$188,E3,$G4:$G$188,G3,$R4:$R$188,R3),0))))</f>
        <v>354140</v>
      </c>
      <c r="M3" s="117">
        <f>K3-L3</f>
        <v>42566</v>
      </c>
      <c r="N3" s="118"/>
      <c r="O3" s="119"/>
      <c r="P3" s="120"/>
      <c r="Q3" s="117">
        <f>IF(C3="",SUMIFS($Q4:$Q$188,$A4:$A$188,A3,$E4:$E$188,""),IF(E3="",SUMIFS($Q4:$Q$188,$A4:$A$188,A3,$C4:$C$188,C3,$G4:$G$188,""),IF(G3="",SUMIFS($Q4:$Q$188,$A4:$A$188,A3,$C4:$C$188,C3,$E4:$E$188,E3,$R4:$R$188,R3),IF(I3="",SUMIFS($Q4:$Q$188,$A4:$A$188,A3,$C4:$C$188,C3,$E4:$E$188,E3,$G4:$G$188,G3,$R4:$R$188,R3),0))))</f>
        <v>259576</v>
      </c>
      <c r="R3" s="121"/>
      <c r="T3" s="122">
        <v>710101</v>
      </c>
    </row>
    <row r="4" spans="1:20" s="122" customFormat="1" ht="18" customHeight="1" x14ac:dyDescent="0.15">
      <c r="A4" s="123">
        <v>1</v>
      </c>
      <c r="B4" s="124" t="s">
        <v>4883</v>
      </c>
      <c r="C4" s="125">
        <v>1</v>
      </c>
      <c r="D4" s="126" t="s">
        <v>4884</v>
      </c>
      <c r="E4" s="125"/>
      <c r="F4" s="126"/>
      <c r="G4" s="125"/>
      <c r="H4" s="126"/>
      <c r="I4" s="125"/>
      <c r="J4" s="125"/>
      <c r="K4" s="127">
        <f>IF(C4="",SUMIFS($K5:$K$188,$A5:$A$188,A4,$E5:$E$188,""),IF(E4="",SUMIFS($K5:$K$188,$A5:$A$188,A4,$C5:$C$188,C4,$G5:$G$188,""),IF(G4="",SUMIFS($K5:$K$188,$A5:$A$188,A4,$C5:$C$188,C4,$E5:$E$188,E4,$R5:$R$188,R4),IF(I4="",SUMIFS($K5:$K$188,$A5:$A$188,A4,$C5:$C$188,C4,$E5:$E$188,E4,$G5:$G$188,G4,$R5:$R$188,R4),0))))</f>
        <v>189264</v>
      </c>
      <c r="L4" s="127">
        <f>IF(C4="",SUMIFS($L5:$L$188,$A5:$A$188,A4,$E5:$E$188,""),IF(E4="",SUMIFS($L5:$L$188,$A5:$A$188,A4,$C5:$C$188,C4,$G5:$G$188,""),IF(G4="",SUMIFS($L5:$L$188,$A5:$A$188,A4,$C5:$C$188,C4,$E5:$E$188,E4,$R5:$R$188,R4),IF(I4="",SUMIFS($L5:$L$188,$A5:$A$188,A4,$C5:$C$188,C4,$E5:$E$188,E4,$G5:$G$188,G4,$R5:$R$188,R4),0))))</f>
        <v>199333</v>
      </c>
      <c r="M4" s="127">
        <f t="shared" ref="M4:M5" si="0">K4-L4</f>
        <v>-10069</v>
      </c>
      <c r="N4" s="128"/>
      <c r="O4" s="129"/>
      <c r="P4" s="130"/>
      <c r="Q4" s="127">
        <f>IF(C4="",SUMIFS($Q5:$Q$188,$A5:$A$188,A4,$E5:$E$188,""),IF(E4="",SUMIFS($Q5:$Q$188,$A5:$A$188,A4,$C5:$C$188,C4,$G5:$G$188,""),IF(G4="",SUMIFS($Q5:$Q$188,$A5:$A$188,A4,$C5:$C$188,C4,$E5:$E$188,E4,$R5:$R$188,R4),IF(I4="",SUMIFS($Q5:$Q$188,$A5:$A$188,A4,$C5:$C$188,C4,$E5:$E$188,E4,$G5:$G$188,G4,$R5:$R$188,R4),0))))</f>
        <v>52823</v>
      </c>
      <c r="R4" s="131"/>
      <c r="T4" s="122">
        <v>710101</v>
      </c>
    </row>
    <row r="5" spans="1:20" s="122" customFormat="1" ht="18" customHeight="1" x14ac:dyDescent="0.15">
      <c r="A5" s="123">
        <v>1</v>
      </c>
      <c r="B5" s="124" t="s">
        <v>4885</v>
      </c>
      <c r="C5" s="132">
        <v>1</v>
      </c>
      <c r="D5" s="124" t="s">
        <v>4886</v>
      </c>
      <c r="E5" s="133">
        <v>1</v>
      </c>
      <c r="F5" s="134" t="s">
        <v>4887</v>
      </c>
      <c r="G5" s="133"/>
      <c r="H5" s="134"/>
      <c r="I5" s="133"/>
      <c r="J5" s="133"/>
      <c r="K5" s="135">
        <f>IF(C5="",SUMIFS($K6:$K$188,$A6:$A$188,A5,$E6:$E$188,""),IF(E5="",SUMIFS($K6:$K$188,$A6:$A$188,A5,$C6:$C$188,C5,$G6:$G$188,""),IF(G5="",SUMIFS($K6:$K$188,$A6:$A$188,A5,$C6:$C$188,C5,$E6:$E$188,E5,$R6:$R$188,R5),IF(I5="",SUMIFS($K6:$K$188,$A6:$A$188,A5,$C6:$C$188,C5,$E6:$E$188,E5,$G6:$G$188,G5,$R6:$R$188,R5),0))))</f>
        <v>35363</v>
      </c>
      <c r="L5" s="135">
        <f>IF(C5="",SUMIFS($L6:$L$188,$A6:$A$188,A5,$E6:$E$188,""),IF(E5="",SUMIFS($L6:$L$188,$A6:$A$188,A5,$C6:$C$188,C5,$G6:$G$188,""),IF(G5="",SUMIFS($L6:$L$188,$A6:$A$188,A5,$C6:$C$188,C5,$E6:$E$188,E5,$R6:$R$188,R5),IF(I5="",SUMIFS($L6:$L$188,$A6:$A$188,A5,$C6:$C$188,C5,$E6:$E$188,E5,$G6:$G$188,G5,$R6:$R$188,R5),0))))</f>
        <v>38918</v>
      </c>
      <c r="M5" s="135">
        <f t="shared" si="0"/>
        <v>-3555</v>
      </c>
      <c r="N5" s="136"/>
      <c r="O5" s="137"/>
      <c r="P5" s="138"/>
      <c r="Q5" s="139">
        <f>IF(C5="",SUMIFS($Q6:$Q$188,$A6:$A$188,A5,$E6:$E$188,""),IF(E5="",SUMIFS($Q6:$Q$188,$A6:$A$188,A5,$C6:$C$188,C5,$G6:$G$188,""),IF(G5="",SUMIFS($Q6:$Q$188,$A6:$A$188,A5,$C6:$C$188,C5,$E6:$E$188,E5,$R6:$R$188,R5),IF(I5="",SUMIFS($Q6:$Q$188,$A6:$A$188,A5,$C6:$C$188,C5,$E6:$E$188,E5,$G6:$G$188,G5,$R6:$R$188,R5),0))))</f>
        <v>17123</v>
      </c>
      <c r="R5" s="140" t="s">
        <v>4888</v>
      </c>
      <c r="T5" s="122">
        <v>710101</v>
      </c>
    </row>
    <row r="6" spans="1:20" s="122" customFormat="1" ht="18" customHeight="1" x14ac:dyDescent="0.15">
      <c r="A6" s="141">
        <v>1</v>
      </c>
      <c r="B6" s="142" t="s">
        <v>4883</v>
      </c>
      <c r="C6" s="143">
        <v>1</v>
      </c>
      <c r="D6" s="142" t="s">
        <v>4886</v>
      </c>
      <c r="E6" s="143">
        <v>1</v>
      </c>
      <c r="F6" s="142" t="s">
        <v>4889</v>
      </c>
      <c r="G6" s="144">
        <v>1</v>
      </c>
      <c r="H6" s="145" t="s">
        <v>7</v>
      </c>
      <c r="I6" s="144"/>
      <c r="J6" s="144"/>
      <c r="K6" s="146"/>
      <c r="L6" s="146"/>
      <c r="M6" s="146"/>
      <c r="N6" s="144"/>
      <c r="O6" s="147"/>
      <c r="P6" s="148" t="s">
        <v>4890</v>
      </c>
      <c r="Q6" s="147">
        <v>120</v>
      </c>
      <c r="R6" s="149" t="s">
        <v>1336</v>
      </c>
      <c r="T6" s="122">
        <v>710101</v>
      </c>
    </row>
    <row r="7" spans="1:20" s="122" customFormat="1" ht="18" customHeight="1" x14ac:dyDescent="0.15">
      <c r="A7" s="141">
        <v>1</v>
      </c>
      <c r="B7" s="142" t="s">
        <v>4883</v>
      </c>
      <c r="C7" s="143">
        <v>1</v>
      </c>
      <c r="D7" s="142" t="s">
        <v>4886</v>
      </c>
      <c r="E7" s="143">
        <v>1</v>
      </c>
      <c r="F7" s="142" t="s">
        <v>4889</v>
      </c>
      <c r="G7" s="143">
        <v>1</v>
      </c>
      <c r="H7" s="142" t="s">
        <v>7</v>
      </c>
      <c r="I7" s="144">
        <v>21</v>
      </c>
      <c r="J7" s="144" t="s">
        <v>4891</v>
      </c>
      <c r="K7" s="146">
        <v>84</v>
      </c>
      <c r="L7" s="146">
        <v>84</v>
      </c>
      <c r="M7" s="146">
        <f t="shared" ref="M7" si="1">K7-L7</f>
        <v>0</v>
      </c>
      <c r="N7" s="144" t="s">
        <v>4892</v>
      </c>
      <c r="O7" s="146">
        <v>84000</v>
      </c>
      <c r="P7" s="148" t="s">
        <v>4893</v>
      </c>
      <c r="Q7" s="147"/>
      <c r="R7" s="149" t="s">
        <v>1336</v>
      </c>
      <c r="T7" s="122">
        <v>710101</v>
      </c>
    </row>
    <row r="8" spans="1:20" s="122" customFormat="1" ht="18" customHeight="1" x14ac:dyDescent="0.15">
      <c r="A8" s="141">
        <v>1</v>
      </c>
      <c r="B8" s="142" t="s">
        <v>4883</v>
      </c>
      <c r="C8" s="143">
        <v>1</v>
      </c>
      <c r="D8" s="142" t="s">
        <v>4886</v>
      </c>
      <c r="E8" s="143">
        <v>1</v>
      </c>
      <c r="F8" s="142" t="s">
        <v>4889</v>
      </c>
      <c r="G8" s="144">
        <v>2</v>
      </c>
      <c r="H8" s="145" t="s">
        <v>10</v>
      </c>
      <c r="I8" s="144"/>
      <c r="J8" s="144"/>
      <c r="K8" s="146"/>
      <c r="L8" s="146"/>
      <c r="M8" s="146"/>
      <c r="N8" s="144"/>
      <c r="O8" s="147"/>
      <c r="P8" s="148" t="s">
        <v>4894</v>
      </c>
      <c r="Q8" s="147">
        <v>1</v>
      </c>
      <c r="R8" s="149" t="s">
        <v>1336</v>
      </c>
      <c r="T8" s="122">
        <v>710101</v>
      </c>
    </row>
    <row r="9" spans="1:20" s="122" customFormat="1" ht="18" customHeight="1" x14ac:dyDescent="0.15">
      <c r="A9" s="141">
        <v>1</v>
      </c>
      <c r="B9" s="142" t="s">
        <v>4883</v>
      </c>
      <c r="C9" s="143">
        <v>1</v>
      </c>
      <c r="D9" s="142" t="s">
        <v>4886</v>
      </c>
      <c r="E9" s="143">
        <v>1</v>
      </c>
      <c r="F9" s="142" t="s">
        <v>4889</v>
      </c>
      <c r="G9" s="143">
        <v>2</v>
      </c>
      <c r="H9" s="142" t="s">
        <v>10</v>
      </c>
      <c r="I9" s="144">
        <v>3</v>
      </c>
      <c r="J9" s="144" t="s">
        <v>11</v>
      </c>
      <c r="K9" s="146">
        <v>4107</v>
      </c>
      <c r="L9" s="146">
        <v>4011</v>
      </c>
      <c r="M9" s="146">
        <f t="shared" ref="M9" si="2">K9-L9</f>
        <v>96</v>
      </c>
      <c r="N9" s="144" t="s">
        <v>4895</v>
      </c>
      <c r="O9" s="146">
        <v>4107000</v>
      </c>
      <c r="P9" s="148" t="s">
        <v>4893</v>
      </c>
      <c r="Q9" s="147"/>
      <c r="R9" s="149" t="s">
        <v>1336</v>
      </c>
      <c r="T9" s="122">
        <v>710101</v>
      </c>
    </row>
    <row r="10" spans="1:20" s="122" customFormat="1" ht="18" customHeight="1" x14ac:dyDescent="0.15">
      <c r="A10" s="141">
        <v>1</v>
      </c>
      <c r="B10" s="142" t="s">
        <v>4883</v>
      </c>
      <c r="C10" s="143">
        <v>1</v>
      </c>
      <c r="D10" s="142" t="s">
        <v>4886</v>
      </c>
      <c r="E10" s="143">
        <v>1</v>
      </c>
      <c r="F10" s="142" t="s">
        <v>4889</v>
      </c>
      <c r="G10" s="143">
        <v>2</v>
      </c>
      <c r="H10" s="142" t="s">
        <v>10</v>
      </c>
      <c r="I10" s="143">
        <v>3</v>
      </c>
      <c r="J10" s="143" t="s">
        <v>11</v>
      </c>
      <c r="K10" s="146"/>
      <c r="L10" s="146"/>
      <c r="M10" s="146"/>
      <c r="N10" s="144" t="s">
        <v>4896</v>
      </c>
      <c r="O10" s="146"/>
      <c r="P10" s="148" t="s">
        <v>4897</v>
      </c>
      <c r="Q10" s="147">
        <v>1</v>
      </c>
      <c r="R10" s="149" t="s">
        <v>1336</v>
      </c>
      <c r="T10" s="122">
        <v>710101</v>
      </c>
    </row>
    <row r="11" spans="1:20" s="122" customFormat="1" ht="18" customHeight="1" x14ac:dyDescent="0.15">
      <c r="A11" s="141">
        <v>1</v>
      </c>
      <c r="B11" s="142" t="s">
        <v>4883</v>
      </c>
      <c r="C11" s="143">
        <v>1</v>
      </c>
      <c r="D11" s="142" t="s">
        <v>4886</v>
      </c>
      <c r="E11" s="143">
        <v>1</v>
      </c>
      <c r="F11" s="142" t="s">
        <v>4889</v>
      </c>
      <c r="G11" s="144">
        <v>3</v>
      </c>
      <c r="H11" s="145" t="s">
        <v>13</v>
      </c>
      <c r="I11" s="144"/>
      <c r="J11" s="144"/>
      <c r="K11" s="146"/>
      <c r="L11" s="146"/>
      <c r="M11" s="146"/>
      <c r="N11" s="144"/>
      <c r="O11" s="147"/>
      <c r="P11" s="148" t="s">
        <v>4532</v>
      </c>
      <c r="Q11" s="147">
        <v>1</v>
      </c>
      <c r="R11" s="149" t="s">
        <v>1336</v>
      </c>
      <c r="T11" s="122">
        <v>710101</v>
      </c>
    </row>
    <row r="12" spans="1:20" s="122" customFormat="1" ht="18" customHeight="1" x14ac:dyDescent="0.15">
      <c r="A12" s="141">
        <v>1</v>
      </c>
      <c r="B12" s="142" t="s">
        <v>4883</v>
      </c>
      <c r="C12" s="143">
        <v>1</v>
      </c>
      <c r="D12" s="142" t="s">
        <v>4886</v>
      </c>
      <c r="E12" s="143">
        <v>1</v>
      </c>
      <c r="F12" s="142" t="s">
        <v>4889</v>
      </c>
      <c r="G12" s="143">
        <v>3</v>
      </c>
      <c r="H12" s="142" t="s">
        <v>13</v>
      </c>
      <c r="I12" s="144">
        <v>32</v>
      </c>
      <c r="J12" s="144" t="s">
        <v>98</v>
      </c>
      <c r="K12" s="146">
        <v>111</v>
      </c>
      <c r="L12" s="146">
        <v>111</v>
      </c>
      <c r="M12" s="146">
        <f t="shared" ref="M12:M17" si="3">K12-L12</f>
        <v>0</v>
      </c>
      <c r="N12" s="144" t="s">
        <v>4898</v>
      </c>
      <c r="O12" s="146">
        <v>111000</v>
      </c>
      <c r="P12" s="148" t="s">
        <v>4899</v>
      </c>
      <c r="Q12" s="147">
        <v>17000</v>
      </c>
      <c r="R12" s="149" t="s">
        <v>1336</v>
      </c>
      <c r="T12" s="122">
        <v>710101</v>
      </c>
    </row>
    <row r="13" spans="1:20" s="122" customFormat="1" ht="18" customHeight="1" x14ac:dyDescent="0.15">
      <c r="A13" s="141">
        <v>1</v>
      </c>
      <c r="B13" s="142" t="s">
        <v>4883</v>
      </c>
      <c r="C13" s="143">
        <v>1</v>
      </c>
      <c r="D13" s="142" t="s">
        <v>4886</v>
      </c>
      <c r="E13" s="143">
        <v>1</v>
      </c>
      <c r="F13" s="142" t="s">
        <v>4889</v>
      </c>
      <c r="G13" s="143">
        <v>3</v>
      </c>
      <c r="H13" s="142" t="s">
        <v>13</v>
      </c>
      <c r="I13" s="144">
        <v>33</v>
      </c>
      <c r="J13" s="144" t="s">
        <v>20</v>
      </c>
      <c r="K13" s="146">
        <v>24</v>
      </c>
      <c r="L13" s="146">
        <v>24</v>
      </c>
      <c r="M13" s="146">
        <f t="shared" si="3"/>
        <v>0</v>
      </c>
      <c r="N13" s="144" t="s">
        <v>4898</v>
      </c>
      <c r="O13" s="146">
        <v>24000</v>
      </c>
      <c r="P13" s="148" t="s">
        <v>4900</v>
      </c>
      <c r="Q13" s="147"/>
      <c r="R13" s="149" t="s">
        <v>1336</v>
      </c>
      <c r="T13" s="122">
        <v>710101</v>
      </c>
    </row>
    <row r="14" spans="1:20" s="122" customFormat="1" ht="18" customHeight="1" x14ac:dyDescent="0.15">
      <c r="A14" s="141">
        <v>1</v>
      </c>
      <c r="B14" s="142" t="s">
        <v>4883</v>
      </c>
      <c r="C14" s="143">
        <v>1</v>
      </c>
      <c r="D14" s="142" t="s">
        <v>4886</v>
      </c>
      <c r="E14" s="143">
        <v>1</v>
      </c>
      <c r="F14" s="142" t="s">
        <v>4889</v>
      </c>
      <c r="G14" s="143">
        <v>3</v>
      </c>
      <c r="H14" s="142" t="s">
        <v>13</v>
      </c>
      <c r="I14" s="144">
        <v>35</v>
      </c>
      <c r="J14" s="144" t="s">
        <v>22</v>
      </c>
      <c r="K14" s="146">
        <v>480</v>
      </c>
      <c r="L14" s="146">
        <v>461</v>
      </c>
      <c r="M14" s="146">
        <f t="shared" si="3"/>
        <v>19</v>
      </c>
      <c r="N14" s="144" t="s">
        <v>4901</v>
      </c>
      <c r="O14" s="146">
        <v>479200</v>
      </c>
      <c r="P14" s="148"/>
      <c r="Q14" s="147"/>
      <c r="R14" s="149" t="s">
        <v>1336</v>
      </c>
      <c r="T14" s="122">
        <v>710101</v>
      </c>
    </row>
    <row r="15" spans="1:20" s="122" customFormat="1" ht="18" customHeight="1" x14ac:dyDescent="0.15">
      <c r="A15" s="141">
        <v>1</v>
      </c>
      <c r="B15" s="142" t="s">
        <v>4883</v>
      </c>
      <c r="C15" s="143">
        <v>1</v>
      </c>
      <c r="D15" s="142" t="s">
        <v>4886</v>
      </c>
      <c r="E15" s="143">
        <v>1</v>
      </c>
      <c r="F15" s="142" t="s">
        <v>4889</v>
      </c>
      <c r="G15" s="143">
        <v>3</v>
      </c>
      <c r="H15" s="142" t="s">
        <v>13</v>
      </c>
      <c r="I15" s="144">
        <v>39</v>
      </c>
      <c r="J15" s="144" t="s">
        <v>24</v>
      </c>
      <c r="K15" s="146">
        <v>870</v>
      </c>
      <c r="L15" s="146">
        <v>850</v>
      </c>
      <c r="M15" s="146">
        <f t="shared" si="3"/>
        <v>20</v>
      </c>
      <c r="N15" s="144" t="s">
        <v>24</v>
      </c>
      <c r="O15" s="146">
        <v>869676</v>
      </c>
      <c r="P15" s="148"/>
      <c r="Q15" s="147"/>
      <c r="R15" s="149" t="s">
        <v>1336</v>
      </c>
      <c r="T15" s="122">
        <v>710101</v>
      </c>
    </row>
    <row r="16" spans="1:20" s="122" customFormat="1" ht="18" customHeight="1" x14ac:dyDescent="0.15">
      <c r="A16" s="141">
        <v>1</v>
      </c>
      <c r="B16" s="142" t="s">
        <v>4883</v>
      </c>
      <c r="C16" s="143">
        <v>1</v>
      </c>
      <c r="D16" s="142" t="s">
        <v>4886</v>
      </c>
      <c r="E16" s="143">
        <v>1</v>
      </c>
      <c r="F16" s="142" t="s">
        <v>4889</v>
      </c>
      <c r="G16" s="143">
        <v>3</v>
      </c>
      <c r="H16" s="142" t="s">
        <v>13</v>
      </c>
      <c r="I16" s="144">
        <v>40</v>
      </c>
      <c r="J16" s="144" t="s">
        <v>25</v>
      </c>
      <c r="K16" s="146">
        <v>648</v>
      </c>
      <c r="L16" s="146">
        <v>633</v>
      </c>
      <c r="M16" s="146">
        <f t="shared" si="3"/>
        <v>15</v>
      </c>
      <c r="N16" s="144" t="s">
        <v>25</v>
      </c>
      <c r="O16" s="146">
        <v>647995</v>
      </c>
      <c r="P16" s="148"/>
      <c r="Q16" s="147"/>
      <c r="R16" s="149" t="s">
        <v>1336</v>
      </c>
      <c r="T16" s="122">
        <v>710101</v>
      </c>
    </row>
    <row r="17" spans="1:20" s="122" customFormat="1" ht="18" customHeight="1" x14ac:dyDescent="0.15">
      <c r="A17" s="141">
        <v>1</v>
      </c>
      <c r="B17" s="142" t="s">
        <v>4883</v>
      </c>
      <c r="C17" s="143">
        <v>1</v>
      </c>
      <c r="D17" s="142" t="s">
        <v>4886</v>
      </c>
      <c r="E17" s="143">
        <v>1</v>
      </c>
      <c r="F17" s="142" t="s">
        <v>4889</v>
      </c>
      <c r="G17" s="143">
        <v>3</v>
      </c>
      <c r="H17" s="142" t="s">
        <v>13</v>
      </c>
      <c r="I17" s="144">
        <v>41</v>
      </c>
      <c r="J17" s="144" t="s">
        <v>26</v>
      </c>
      <c r="K17" s="146">
        <v>37</v>
      </c>
      <c r="L17" s="146">
        <v>37</v>
      </c>
      <c r="M17" s="146">
        <f t="shared" si="3"/>
        <v>0</v>
      </c>
      <c r="N17" s="144" t="s">
        <v>26</v>
      </c>
      <c r="O17" s="146">
        <v>36800</v>
      </c>
      <c r="P17" s="148"/>
      <c r="Q17" s="147"/>
      <c r="R17" s="149" t="s">
        <v>1336</v>
      </c>
      <c r="T17" s="122">
        <v>710101</v>
      </c>
    </row>
    <row r="18" spans="1:20" s="122" customFormat="1" ht="18" customHeight="1" x14ac:dyDescent="0.15">
      <c r="A18" s="141">
        <v>1</v>
      </c>
      <c r="B18" s="142" t="s">
        <v>4883</v>
      </c>
      <c r="C18" s="143">
        <v>1</v>
      </c>
      <c r="D18" s="142" t="s">
        <v>4886</v>
      </c>
      <c r="E18" s="143">
        <v>1</v>
      </c>
      <c r="F18" s="142" t="s">
        <v>4889</v>
      </c>
      <c r="G18" s="144">
        <v>4</v>
      </c>
      <c r="H18" s="145" t="s">
        <v>27</v>
      </c>
      <c r="I18" s="144"/>
      <c r="J18" s="144"/>
      <c r="K18" s="146"/>
      <c r="L18" s="146"/>
      <c r="M18" s="146"/>
      <c r="N18" s="144"/>
      <c r="O18" s="147"/>
      <c r="P18" s="148"/>
      <c r="Q18" s="147"/>
      <c r="R18" s="149" t="s">
        <v>1336</v>
      </c>
      <c r="T18" s="122">
        <v>710101</v>
      </c>
    </row>
    <row r="19" spans="1:20" s="122" customFormat="1" ht="18" customHeight="1" x14ac:dyDescent="0.15">
      <c r="A19" s="141">
        <v>1</v>
      </c>
      <c r="B19" s="142" t="s">
        <v>4883</v>
      </c>
      <c r="C19" s="143">
        <v>1</v>
      </c>
      <c r="D19" s="142" t="s">
        <v>4886</v>
      </c>
      <c r="E19" s="143">
        <v>1</v>
      </c>
      <c r="F19" s="142" t="s">
        <v>4889</v>
      </c>
      <c r="G19" s="143">
        <v>4</v>
      </c>
      <c r="H19" s="142" t="s">
        <v>27</v>
      </c>
      <c r="I19" s="144">
        <v>31</v>
      </c>
      <c r="J19" s="144" t="s">
        <v>29</v>
      </c>
      <c r="K19" s="146">
        <v>1269</v>
      </c>
      <c r="L19" s="146">
        <v>1190</v>
      </c>
      <c r="M19" s="146">
        <f t="shared" ref="M19" si="4">K19-L19</f>
        <v>79</v>
      </c>
      <c r="N19" s="144" t="s">
        <v>29</v>
      </c>
      <c r="O19" s="146">
        <v>1268424</v>
      </c>
      <c r="P19" s="148"/>
      <c r="Q19" s="147"/>
      <c r="R19" s="149" t="s">
        <v>1336</v>
      </c>
      <c r="T19" s="122">
        <v>710101</v>
      </c>
    </row>
    <row r="20" spans="1:20" s="122" customFormat="1" ht="18" customHeight="1" x14ac:dyDescent="0.15">
      <c r="A20" s="141">
        <v>1</v>
      </c>
      <c r="B20" s="142" t="s">
        <v>4883</v>
      </c>
      <c r="C20" s="143">
        <v>1</v>
      </c>
      <c r="D20" s="142" t="s">
        <v>4886</v>
      </c>
      <c r="E20" s="143">
        <v>1</v>
      </c>
      <c r="F20" s="142" t="s">
        <v>4889</v>
      </c>
      <c r="G20" s="144">
        <v>10</v>
      </c>
      <c r="H20" s="145" t="s">
        <v>54</v>
      </c>
      <c r="I20" s="144"/>
      <c r="J20" s="144"/>
      <c r="K20" s="146"/>
      <c r="L20" s="146"/>
      <c r="M20" s="146"/>
      <c r="N20" s="144"/>
      <c r="O20" s="147"/>
      <c r="P20" s="148"/>
      <c r="Q20" s="147"/>
      <c r="R20" s="149" t="s">
        <v>1336</v>
      </c>
      <c r="T20" s="122">
        <v>710101</v>
      </c>
    </row>
    <row r="21" spans="1:20" s="122" customFormat="1" ht="18" customHeight="1" x14ac:dyDescent="0.15">
      <c r="A21" s="141">
        <v>1</v>
      </c>
      <c r="B21" s="142" t="s">
        <v>4883</v>
      </c>
      <c r="C21" s="143">
        <v>1</v>
      </c>
      <c r="D21" s="142" t="s">
        <v>4886</v>
      </c>
      <c r="E21" s="143">
        <v>1</v>
      </c>
      <c r="F21" s="142" t="s">
        <v>4889</v>
      </c>
      <c r="G21" s="143">
        <v>10</v>
      </c>
      <c r="H21" s="142" t="s">
        <v>54</v>
      </c>
      <c r="I21" s="144">
        <v>1</v>
      </c>
      <c r="J21" s="144" t="s">
        <v>55</v>
      </c>
      <c r="K21" s="146">
        <v>20</v>
      </c>
      <c r="L21" s="146">
        <v>20</v>
      </c>
      <c r="M21" s="146">
        <f t="shared" ref="M21:M22" si="5">K21-L21</f>
        <v>0</v>
      </c>
      <c r="N21" s="144" t="s">
        <v>4902</v>
      </c>
      <c r="O21" s="146">
        <v>20000</v>
      </c>
      <c r="P21" s="148"/>
      <c r="Q21" s="147"/>
      <c r="R21" s="149" t="s">
        <v>1336</v>
      </c>
      <c r="T21" s="122">
        <v>710101</v>
      </c>
    </row>
    <row r="22" spans="1:20" s="122" customFormat="1" ht="18" customHeight="1" x14ac:dyDescent="0.15">
      <c r="A22" s="141">
        <v>1</v>
      </c>
      <c r="B22" s="142" t="s">
        <v>4883</v>
      </c>
      <c r="C22" s="143">
        <v>1</v>
      </c>
      <c r="D22" s="142" t="s">
        <v>4886</v>
      </c>
      <c r="E22" s="143">
        <v>1</v>
      </c>
      <c r="F22" s="142" t="s">
        <v>4889</v>
      </c>
      <c r="G22" s="143">
        <v>10</v>
      </c>
      <c r="H22" s="142" t="s">
        <v>54</v>
      </c>
      <c r="I22" s="144">
        <v>3</v>
      </c>
      <c r="J22" s="144" t="s">
        <v>63</v>
      </c>
      <c r="K22" s="146">
        <v>10</v>
      </c>
      <c r="L22" s="146">
        <v>10</v>
      </c>
      <c r="M22" s="146">
        <f t="shared" si="5"/>
        <v>0</v>
      </c>
      <c r="N22" s="144" t="s">
        <v>4903</v>
      </c>
      <c r="O22" s="146">
        <v>10000</v>
      </c>
      <c r="P22" s="148"/>
      <c r="Q22" s="147"/>
      <c r="R22" s="149" t="s">
        <v>1336</v>
      </c>
      <c r="T22" s="122">
        <v>710101</v>
      </c>
    </row>
    <row r="23" spans="1:20" s="122" customFormat="1" ht="18" customHeight="1" x14ac:dyDescent="0.15">
      <c r="A23" s="141">
        <v>1</v>
      </c>
      <c r="B23" s="142" t="s">
        <v>4883</v>
      </c>
      <c r="C23" s="143">
        <v>1</v>
      </c>
      <c r="D23" s="142" t="s">
        <v>4886</v>
      </c>
      <c r="E23" s="143">
        <v>1</v>
      </c>
      <c r="F23" s="142" t="s">
        <v>4889</v>
      </c>
      <c r="G23" s="144">
        <v>11</v>
      </c>
      <c r="H23" s="145" t="s">
        <v>66</v>
      </c>
      <c r="I23" s="144"/>
      <c r="J23" s="144"/>
      <c r="K23" s="146"/>
      <c r="L23" s="146"/>
      <c r="M23" s="146"/>
      <c r="N23" s="144"/>
      <c r="O23" s="147"/>
      <c r="P23" s="148"/>
      <c r="Q23" s="147"/>
      <c r="R23" s="149" t="s">
        <v>1336</v>
      </c>
      <c r="T23" s="122">
        <v>710101</v>
      </c>
    </row>
    <row r="24" spans="1:20" s="122" customFormat="1" ht="18" customHeight="1" x14ac:dyDescent="0.15">
      <c r="A24" s="141">
        <v>1</v>
      </c>
      <c r="B24" s="142" t="s">
        <v>4883</v>
      </c>
      <c r="C24" s="143">
        <v>1</v>
      </c>
      <c r="D24" s="142" t="s">
        <v>4886</v>
      </c>
      <c r="E24" s="143">
        <v>1</v>
      </c>
      <c r="F24" s="142" t="s">
        <v>4889</v>
      </c>
      <c r="G24" s="143">
        <v>11</v>
      </c>
      <c r="H24" s="142" t="s">
        <v>66</v>
      </c>
      <c r="I24" s="144">
        <v>1</v>
      </c>
      <c r="J24" s="144" t="s">
        <v>67</v>
      </c>
      <c r="K24" s="146">
        <v>24</v>
      </c>
      <c r="L24" s="146">
        <v>24</v>
      </c>
      <c r="M24" s="146">
        <f t="shared" ref="M24:M25" si="6">K24-L24</f>
        <v>0</v>
      </c>
      <c r="N24" s="144" t="s">
        <v>4904</v>
      </c>
      <c r="O24" s="146">
        <v>24000</v>
      </c>
      <c r="P24" s="148"/>
      <c r="Q24" s="147"/>
      <c r="R24" s="149" t="s">
        <v>1336</v>
      </c>
      <c r="T24" s="122">
        <v>710101</v>
      </c>
    </row>
    <row r="25" spans="1:20" s="122" customFormat="1" ht="18" customHeight="1" x14ac:dyDescent="0.15">
      <c r="A25" s="141">
        <v>1</v>
      </c>
      <c r="B25" s="142" t="s">
        <v>4883</v>
      </c>
      <c r="C25" s="143">
        <v>1</v>
      </c>
      <c r="D25" s="142" t="s">
        <v>4886</v>
      </c>
      <c r="E25" s="143">
        <v>1</v>
      </c>
      <c r="F25" s="142" t="s">
        <v>4889</v>
      </c>
      <c r="G25" s="143">
        <v>11</v>
      </c>
      <c r="H25" s="142" t="s">
        <v>66</v>
      </c>
      <c r="I25" s="144">
        <v>11</v>
      </c>
      <c r="J25" s="144" t="s">
        <v>72</v>
      </c>
      <c r="K25" s="146">
        <v>41</v>
      </c>
      <c r="L25" s="146">
        <v>40</v>
      </c>
      <c r="M25" s="146">
        <f t="shared" si="6"/>
        <v>1</v>
      </c>
      <c r="N25" s="144" t="s">
        <v>4905</v>
      </c>
      <c r="O25" s="146"/>
      <c r="P25" s="148"/>
      <c r="Q25" s="147"/>
      <c r="R25" s="149" t="s">
        <v>1336</v>
      </c>
      <c r="T25" s="122">
        <v>710101</v>
      </c>
    </row>
    <row r="26" spans="1:20" s="122" customFormat="1" ht="18" customHeight="1" x14ac:dyDescent="0.15">
      <c r="A26" s="141">
        <v>1</v>
      </c>
      <c r="B26" s="142" t="s">
        <v>4883</v>
      </c>
      <c r="C26" s="143">
        <v>1</v>
      </c>
      <c r="D26" s="142" t="s">
        <v>4886</v>
      </c>
      <c r="E26" s="143">
        <v>1</v>
      </c>
      <c r="F26" s="142" t="s">
        <v>4889</v>
      </c>
      <c r="G26" s="143">
        <v>11</v>
      </c>
      <c r="H26" s="142" t="s">
        <v>66</v>
      </c>
      <c r="I26" s="143">
        <v>11</v>
      </c>
      <c r="J26" s="143" t="s">
        <v>72</v>
      </c>
      <c r="K26" s="146"/>
      <c r="L26" s="146"/>
      <c r="M26" s="146"/>
      <c r="N26" s="144" t="s">
        <v>4906</v>
      </c>
      <c r="O26" s="146">
        <v>30400</v>
      </c>
      <c r="P26" s="148"/>
      <c r="Q26" s="147"/>
      <c r="R26" s="149" t="s">
        <v>1336</v>
      </c>
      <c r="T26" s="122">
        <v>710101</v>
      </c>
    </row>
    <row r="27" spans="1:20" s="122" customFormat="1" ht="18" customHeight="1" x14ac:dyDescent="0.15">
      <c r="A27" s="141">
        <v>1</v>
      </c>
      <c r="B27" s="142" t="s">
        <v>4883</v>
      </c>
      <c r="C27" s="143">
        <v>1</v>
      </c>
      <c r="D27" s="142" t="s">
        <v>4886</v>
      </c>
      <c r="E27" s="143">
        <v>1</v>
      </c>
      <c r="F27" s="142" t="s">
        <v>4889</v>
      </c>
      <c r="G27" s="143">
        <v>11</v>
      </c>
      <c r="H27" s="142" t="s">
        <v>66</v>
      </c>
      <c r="I27" s="143">
        <v>11</v>
      </c>
      <c r="J27" s="143" t="s">
        <v>72</v>
      </c>
      <c r="K27" s="146"/>
      <c r="L27" s="146"/>
      <c r="M27" s="146"/>
      <c r="N27" s="144" t="s">
        <v>4907</v>
      </c>
      <c r="O27" s="146">
        <v>9760</v>
      </c>
      <c r="P27" s="148"/>
      <c r="Q27" s="147"/>
      <c r="R27" s="149" t="s">
        <v>1336</v>
      </c>
      <c r="T27" s="122">
        <v>710101</v>
      </c>
    </row>
    <row r="28" spans="1:20" s="122" customFormat="1" ht="18" customHeight="1" x14ac:dyDescent="0.15">
      <c r="A28" s="141">
        <v>1</v>
      </c>
      <c r="B28" s="142" t="s">
        <v>4883</v>
      </c>
      <c r="C28" s="143">
        <v>1</v>
      </c>
      <c r="D28" s="142" t="s">
        <v>4886</v>
      </c>
      <c r="E28" s="143">
        <v>1</v>
      </c>
      <c r="F28" s="142" t="s">
        <v>4889</v>
      </c>
      <c r="G28" s="144">
        <v>12</v>
      </c>
      <c r="H28" s="145" t="s">
        <v>73</v>
      </c>
      <c r="I28" s="144"/>
      <c r="J28" s="144"/>
      <c r="K28" s="146"/>
      <c r="L28" s="146"/>
      <c r="M28" s="146"/>
      <c r="N28" s="144"/>
      <c r="O28" s="147"/>
      <c r="P28" s="148"/>
      <c r="Q28" s="147"/>
      <c r="R28" s="149" t="s">
        <v>1336</v>
      </c>
      <c r="T28" s="122">
        <v>710101</v>
      </c>
    </row>
    <row r="29" spans="1:20" s="122" customFormat="1" ht="18" customHeight="1" x14ac:dyDescent="0.15">
      <c r="A29" s="141">
        <v>1</v>
      </c>
      <c r="B29" s="142" t="s">
        <v>4883</v>
      </c>
      <c r="C29" s="143">
        <v>1</v>
      </c>
      <c r="D29" s="142" t="s">
        <v>4886</v>
      </c>
      <c r="E29" s="143">
        <v>1</v>
      </c>
      <c r="F29" s="142" t="s">
        <v>4889</v>
      </c>
      <c r="G29" s="143">
        <v>12</v>
      </c>
      <c r="H29" s="142" t="s">
        <v>73</v>
      </c>
      <c r="I29" s="144">
        <v>21</v>
      </c>
      <c r="J29" s="144" t="s">
        <v>74</v>
      </c>
      <c r="K29" s="146">
        <v>23074</v>
      </c>
      <c r="L29" s="146">
        <v>22271</v>
      </c>
      <c r="M29" s="146">
        <f t="shared" ref="M29" si="7">K29-L29</f>
        <v>803</v>
      </c>
      <c r="N29" s="144" t="s">
        <v>4908</v>
      </c>
      <c r="O29" s="146">
        <v>6074000</v>
      </c>
      <c r="P29" s="148"/>
      <c r="Q29" s="147"/>
      <c r="R29" s="149" t="s">
        <v>1336</v>
      </c>
      <c r="T29" s="122">
        <v>710101</v>
      </c>
    </row>
    <row r="30" spans="1:20" s="122" customFormat="1" ht="18" customHeight="1" x14ac:dyDescent="0.15">
      <c r="A30" s="141">
        <v>1</v>
      </c>
      <c r="B30" s="142" t="s">
        <v>4883</v>
      </c>
      <c r="C30" s="143">
        <v>1</v>
      </c>
      <c r="D30" s="142" t="s">
        <v>4886</v>
      </c>
      <c r="E30" s="143">
        <v>1</v>
      </c>
      <c r="F30" s="142" t="s">
        <v>4889</v>
      </c>
      <c r="G30" s="143">
        <v>12</v>
      </c>
      <c r="H30" s="142" t="s">
        <v>73</v>
      </c>
      <c r="I30" s="143">
        <v>21</v>
      </c>
      <c r="J30" s="143" t="s">
        <v>74</v>
      </c>
      <c r="K30" s="146"/>
      <c r="L30" s="146"/>
      <c r="M30" s="146"/>
      <c r="N30" s="144" t="s">
        <v>4909</v>
      </c>
      <c r="O30" s="146">
        <v>17000000</v>
      </c>
      <c r="P30" s="148"/>
      <c r="Q30" s="147"/>
      <c r="R30" s="149" t="s">
        <v>1336</v>
      </c>
      <c r="T30" s="122">
        <v>710101</v>
      </c>
    </row>
    <row r="31" spans="1:20" s="122" customFormat="1" ht="18" customHeight="1" x14ac:dyDescent="0.15">
      <c r="A31" s="141">
        <v>1</v>
      </c>
      <c r="B31" s="142" t="s">
        <v>4883</v>
      </c>
      <c r="C31" s="143">
        <v>1</v>
      </c>
      <c r="D31" s="142" t="s">
        <v>4886</v>
      </c>
      <c r="E31" s="143">
        <v>1</v>
      </c>
      <c r="F31" s="142" t="s">
        <v>4889</v>
      </c>
      <c r="G31" s="144">
        <v>13</v>
      </c>
      <c r="H31" s="145" t="s">
        <v>77</v>
      </c>
      <c r="I31" s="144"/>
      <c r="J31" s="144"/>
      <c r="K31" s="146"/>
      <c r="L31" s="146"/>
      <c r="M31" s="146"/>
      <c r="N31" s="144"/>
      <c r="O31" s="147"/>
      <c r="P31" s="148"/>
      <c r="Q31" s="147"/>
      <c r="R31" s="149" t="s">
        <v>1336</v>
      </c>
      <c r="T31" s="122">
        <v>710101</v>
      </c>
    </row>
    <row r="32" spans="1:20" s="122" customFormat="1" ht="18" customHeight="1" x14ac:dyDescent="0.15">
      <c r="A32" s="141">
        <v>1</v>
      </c>
      <c r="B32" s="142" t="s">
        <v>4883</v>
      </c>
      <c r="C32" s="143">
        <v>1</v>
      </c>
      <c r="D32" s="142" t="s">
        <v>4886</v>
      </c>
      <c r="E32" s="143">
        <v>1</v>
      </c>
      <c r="F32" s="142" t="s">
        <v>4889</v>
      </c>
      <c r="G32" s="143">
        <v>13</v>
      </c>
      <c r="H32" s="142" t="s">
        <v>77</v>
      </c>
      <c r="I32" s="144">
        <v>1</v>
      </c>
      <c r="J32" s="144" t="s">
        <v>78</v>
      </c>
      <c r="K32" s="146">
        <v>10</v>
      </c>
      <c r="L32" s="146">
        <v>10</v>
      </c>
      <c r="M32" s="146">
        <f t="shared" ref="M32" si="8">K32-L32</f>
        <v>0</v>
      </c>
      <c r="N32" s="144" t="s">
        <v>4910</v>
      </c>
      <c r="O32" s="146">
        <v>10000</v>
      </c>
      <c r="P32" s="148"/>
      <c r="Q32" s="147"/>
      <c r="R32" s="149" t="s">
        <v>1336</v>
      </c>
      <c r="T32" s="122">
        <v>710101</v>
      </c>
    </row>
    <row r="33" spans="1:20" s="122" customFormat="1" ht="18" customHeight="1" x14ac:dyDescent="0.15">
      <c r="A33" s="141">
        <v>1</v>
      </c>
      <c r="B33" s="142" t="s">
        <v>4883</v>
      </c>
      <c r="C33" s="143">
        <v>1</v>
      </c>
      <c r="D33" s="142" t="s">
        <v>4886</v>
      </c>
      <c r="E33" s="143">
        <v>1</v>
      </c>
      <c r="F33" s="142" t="s">
        <v>4889</v>
      </c>
      <c r="G33" s="144">
        <v>18</v>
      </c>
      <c r="H33" s="145" t="s">
        <v>81</v>
      </c>
      <c r="I33" s="144"/>
      <c r="J33" s="144"/>
      <c r="K33" s="146"/>
      <c r="L33" s="146"/>
      <c r="M33" s="146"/>
      <c r="N33" s="144"/>
      <c r="O33" s="147"/>
      <c r="P33" s="148"/>
      <c r="Q33" s="147"/>
      <c r="R33" s="149" t="s">
        <v>1336</v>
      </c>
      <c r="T33" s="122">
        <v>710101</v>
      </c>
    </row>
    <row r="34" spans="1:20" s="122" customFormat="1" ht="18" customHeight="1" x14ac:dyDescent="0.15">
      <c r="A34" s="141">
        <v>1</v>
      </c>
      <c r="B34" s="142" t="s">
        <v>4883</v>
      </c>
      <c r="C34" s="143">
        <v>1</v>
      </c>
      <c r="D34" s="142" t="s">
        <v>4886</v>
      </c>
      <c r="E34" s="143">
        <v>1</v>
      </c>
      <c r="F34" s="142" t="s">
        <v>4889</v>
      </c>
      <c r="G34" s="143">
        <v>18</v>
      </c>
      <c r="H34" s="142" t="s">
        <v>81</v>
      </c>
      <c r="I34" s="144">
        <v>11</v>
      </c>
      <c r="J34" s="144" t="s">
        <v>4911</v>
      </c>
      <c r="K34" s="146">
        <v>78</v>
      </c>
      <c r="L34" s="146">
        <v>81</v>
      </c>
      <c r="M34" s="146">
        <f t="shared" ref="M34:M38" si="9">K34-L34</f>
        <v>-3</v>
      </c>
      <c r="N34" s="144" t="s">
        <v>4912</v>
      </c>
      <c r="O34" s="146">
        <v>12000</v>
      </c>
      <c r="P34" s="148"/>
      <c r="Q34" s="147"/>
      <c r="R34" s="149" t="s">
        <v>1336</v>
      </c>
      <c r="T34" s="122">
        <v>710101</v>
      </c>
    </row>
    <row r="35" spans="1:20" s="122" customFormat="1" ht="18" customHeight="1" x14ac:dyDescent="0.15">
      <c r="A35" s="141">
        <v>1</v>
      </c>
      <c r="B35" s="142" t="s">
        <v>4883</v>
      </c>
      <c r="C35" s="143">
        <v>1</v>
      </c>
      <c r="D35" s="142" t="s">
        <v>4886</v>
      </c>
      <c r="E35" s="143">
        <v>1</v>
      </c>
      <c r="F35" s="142" t="s">
        <v>4889</v>
      </c>
      <c r="G35" s="143">
        <v>18</v>
      </c>
      <c r="H35" s="142" t="s">
        <v>81</v>
      </c>
      <c r="I35" s="143">
        <v>11</v>
      </c>
      <c r="J35" s="143" t="s">
        <v>4911</v>
      </c>
      <c r="K35" s="146"/>
      <c r="L35" s="146"/>
      <c r="M35" s="146"/>
      <c r="N35" s="144" t="s">
        <v>4913</v>
      </c>
      <c r="O35" s="146">
        <v>65580</v>
      </c>
      <c r="P35" s="148"/>
      <c r="Q35" s="147"/>
      <c r="R35" s="149" t="s">
        <v>1336</v>
      </c>
      <c r="T35" s="122">
        <v>710101</v>
      </c>
    </row>
    <row r="36" spans="1:20" s="122" customFormat="1" ht="18" customHeight="1" x14ac:dyDescent="0.15">
      <c r="A36" s="141">
        <v>1</v>
      </c>
      <c r="B36" s="142" t="s">
        <v>4883</v>
      </c>
      <c r="C36" s="143">
        <v>1</v>
      </c>
      <c r="D36" s="142" t="s">
        <v>4886</v>
      </c>
      <c r="E36" s="143">
        <v>1</v>
      </c>
      <c r="F36" s="142" t="s">
        <v>4889</v>
      </c>
      <c r="G36" s="143">
        <v>18</v>
      </c>
      <c r="H36" s="142" t="s">
        <v>81</v>
      </c>
      <c r="I36" s="144">
        <v>31</v>
      </c>
      <c r="J36" s="144" t="s">
        <v>318</v>
      </c>
      <c r="K36" s="146">
        <v>932</v>
      </c>
      <c r="L36" s="146">
        <v>1076</v>
      </c>
      <c r="M36" s="146">
        <f t="shared" si="9"/>
        <v>-144</v>
      </c>
      <c r="N36" s="144" t="s">
        <v>4914</v>
      </c>
      <c r="O36" s="146">
        <v>432000</v>
      </c>
      <c r="P36" s="148"/>
      <c r="Q36" s="147"/>
      <c r="R36" s="149" t="s">
        <v>1336</v>
      </c>
      <c r="T36" s="122">
        <v>710101</v>
      </c>
    </row>
    <row r="37" spans="1:20" s="122" customFormat="1" ht="18" customHeight="1" x14ac:dyDescent="0.15">
      <c r="A37" s="141">
        <v>1</v>
      </c>
      <c r="B37" s="142" t="s">
        <v>4883</v>
      </c>
      <c r="C37" s="143">
        <v>1</v>
      </c>
      <c r="D37" s="142" t="s">
        <v>4886</v>
      </c>
      <c r="E37" s="143">
        <v>1</v>
      </c>
      <c r="F37" s="142" t="s">
        <v>4889</v>
      </c>
      <c r="G37" s="143">
        <v>18</v>
      </c>
      <c r="H37" s="142" t="s">
        <v>81</v>
      </c>
      <c r="I37" s="143">
        <v>31</v>
      </c>
      <c r="J37" s="143" t="s">
        <v>318</v>
      </c>
      <c r="K37" s="146"/>
      <c r="L37" s="146"/>
      <c r="M37" s="146"/>
      <c r="N37" s="144" t="s">
        <v>4915</v>
      </c>
      <c r="O37" s="146">
        <v>500000</v>
      </c>
      <c r="P37" s="148"/>
      <c r="Q37" s="147"/>
      <c r="R37" s="149" t="s">
        <v>1336</v>
      </c>
      <c r="T37" s="122">
        <v>710101</v>
      </c>
    </row>
    <row r="38" spans="1:20" s="122" customFormat="1" ht="18" customHeight="1" x14ac:dyDescent="0.15">
      <c r="A38" s="141">
        <v>1</v>
      </c>
      <c r="B38" s="142" t="s">
        <v>4883</v>
      </c>
      <c r="C38" s="143">
        <v>1</v>
      </c>
      <c r="D38" s="142" t="s">
        <v>4886</v>
      </c>
      <c r="E38" s="143">
        <v>1</v>
      </c>
      <c r="F38" s="142" t="s">
        <v>4889</v>
      </c>
      <c r="G38" s="143">
        <v>18</v>
      </c>
      <c r="H38" s="142" t="s">
        <v>81</v>
      </c>
      <c r="I38" s="144">
        <v>83</v>
      </c>
      <c r="J38" s="144" t="s">
        <v>160</v>
      </c>
      <c r="K38" s="146">
        <v>867</v>
      </c>
      <c r="L38" s="146">
        <v>847</v>
      </c>
      <c r="M38" s="146">
        <f t="shared" si="9"/>
        <v>20</v>
      </c>
      <c r="N38" s="144" t="s">
        <v>160</v>
      </c>
      <c r="O38" s="146">
        <v>866574</v>
      </c>
      <c r="P38" s="148"/>
      <c r="Q38" s="147"/>
      <c r="R38" s="149" t="s">
        <v>1336</v>
      </c>
      <c r="T38" s="122">
        <v>710101</v>
      </c>
    </row>
    <row r="39" spans="1:20" s="122" customFormat="1" ht="18" customHeight="1" x14ac:dyDescent="0.15">
      <c r="A39" s="141">
        <v>1</v>
      </c>
      <c r="B39" s="142" t="s">
        <v>4883</v>
      </c>
      <c r="C39" s="143">
        <v>1</v>
      </c>
      <c r="D39" s="142" t="s">
        <v>4886</v>
      </c>
      <c r="E39" s="143">
        <v>1</v>
      </c>
      <c r="F39" s="142" t="s">
        <v>4889</v>
      </c>
      <c r="G39" s="144">
        <v>22</v>
      </c>
      <c r="H39" s="145" t="s">
        <v>161</v>
      </c>
      <c r="I39" s="144"/>
      <c r="J39" s="144"/>
      <c r="K39" s="146"/>
      <c r="L39" s="146"/>
      <c r="M39" s="146"/>
      <c r="N39" s="144"/>
      <c r="O39" s="147"/>
      <c r="P39" s="148"/>
      <c r="Q39" s="147"/>
      <c r="R39" s="149" t="s">
        <v>1336</v>
      </c>
      <c r="T39" s="122">
        <v>710101</v>
      </c>
    </row>
    <row r="40" spans="1:20" s="122" customFormat="1" ht="18" customHeight="1" x14ac:dyDescent="0.15">
      <c r="A40" s="141">
        <v>1</v>
      </c>
      <c r="B40" s="142" t="s">
        <v>4883</v>
      </c>
      <c r="C40" s="143">
        <v>1</v>
      </c>
      <c r="D40" s="142" t="s">
        <v>4886</v>
      </c>
      <c r="E40" s="143">
        <v>1</v>
      </c>
      <c r="F40" s="142" t="s">
        <v>4889</v>
      </c>
      <c r="G40" s="143">
        <v>22</v>
      </c>
      <c r="H40" s="142" t="s">
        <v>161</v>
      </c>
      <c r="I40" s="144">
        <v>1</v>
      </c>
      <c r="J40" s="144" t="s">
        <v>405</v>
      </c>
      <c r="K40" s="146">
        <v>10</v>
      </c>
      <c r="L40" s="146">
        <v>10</v>
      </c>
      <c r="M40" s="146">
        <f t="shared" ref="M40" si="10">K40-L40</f>
        <v>0</v>
      </c>
      <c r="N40" s="144" t="s">
        <v>4916</v>
      </c>
      <c r="O40" s="146">
        <v>10000</v>
      </c>
      <c r="P40" s="148"/>
      <c r="Q40" s="147"/>
      <c r="R40" s="149" t="s">
        <v>1336</v>
      </c>
      <c r="T40" s="122">
        <v>710101</v>
      </c>
    </row>
    <row r="41" spans="1:20" s="122" customFormat="1" ht="18" customHeight="1" x14ac:dyDescent="0.15">
      <c r="A41" s="141">
        <v>1</v>
      </c>
      <c r="B41" s="142" t="s">
        <v>4883</v>
      </c>
      <c r="C41" s="143">
        <v>1</v>
      </c>
      <c r="D41" s="142" t="s">
        <v>4886</v>
      </c>
      <c r="E41" s="143">
        <v>1</v>
      </c>
      <c r="F41" s="142" t="s">
        <v>4889</v>
      </c>
      <c r="G41" s="144">
        <v>26</v>
      </c>
      <c r="H41" s="145" t="s">
        <v>244</v>
      </c>
      <c r="I41" s="144"/>
      <c r="J41" s="144"/>
      <c r="K41" s="146"/>
      <c r="L41" s="146"/>
      <c r="M41" s="146"/>
      <c r="N41" s="144"/>
      <c r="O41" s="147"/>
      <c r="P41" s="148"/>
      <c r="Q41" s="147"/>
      <c r="R41" s="149" t="s">
        <v>1336</v>
      </c>
      <c r="T41" s="122">
        <v>710101</v>
      </c>
    </row>
    <row r="42" spans="1:20" s="122" customFormat="1" ht="18" customHeight="1" x14ac:dyDescent="0.15">
      <c r="A42" s="141">
        <v>1</v>
      </c>
      <c r="B42" s="142" t="s">
        <v>4883</v>
      </c>
      <c r="C42" s="143">
        <v>1</v>
      </c>
      <c r="D42" s="142" t="s">
        <v>4886</v>
      </c>
      <c r="E42" s="143">
        <v>1</v>
      </c>
      <c r="F42" s="142" t="s">
        <v>4889</v>
      </c>
      <c r="G42" s="143">
        <v>26</v>
      </c>
      <c r="H42" s="142" t="s">
        <v>244</v>
      </c>
      <c r="I42" s="144">
        <v>11</v>
      </c>
      <c r="J42" s="144" t="s">
        <v>4865</v>
      </c>
      <c r="K42" s="146">
        <v>2667</v>
      </c>
      <c r="L42" s="146">
        <v>7128</v>
      </c>
      <c r="M42" s="146">
        <f t="shared" ref="M42:M43" si="11">K42-L42</f>
        <v>-4461</v>
      </c>
      <c r="N42" s="144" t="s">
        <v>4917</v>
      </c>
      <c r="O42" s="146">
        <v>2667000</v>
      </c>
      <c r="P42" s="148"/>
      <c r="Q42" s="147"/>
      <c r="R42" s="149" t="s">
        <v>1336</v>
      </c>
      <c r="T42" s="122">
        <v>710101</v>
      </c>
    </row>
    <row r="43" spans="1:20" s="122" customFormat="1" ht="18" customHeight="1" x14ac:dyDescent="0.15">
      <c r="A43" s="123">
        <v>1</v>
      </c>
      <c r="B43" s="124" t="s">
        <v>4885</v>
      </c>
      <c r="C43" s="132">
        <v>1</v>
      </c>
      <c r="D43" s="124" t="s">
        <v>4886</v>
      </c>
      <c r="E43" s="133">
        <v>2</v>
      </c>
      <c r="F43" s="134" t="s">
        <v>4918</v>
      </c>
      <c r="G43" s="133"/>
      <c r="H43" s="134"/>
      <c r="I43" s="133"/>
      <c r="J43" s="133"/>
      <c r="K43" s="135">
        <f>IF(C43="",SUMIFS($K44:$K$188,$A44:$A$188,A43,$E44:$E$188,""),IF(E43="",SUMIFS($K44:$K$188,$A44:$A$188,A43,$C44:$C$188,C43,$G44:$G$188,""),IF(G43="",SUMIFS($K44:$K$188,$A44:$A$188,A43,$C44:$C$188,C43,$E44:$E$188,E43,$R44:$R$188,R43),IF(I43="",SUMIFS($K44:$K$188,$A44:$A$188,A43,$C44:$C$188,C43,$E44:$E$188,E43,$G44:$G$188,G43,$R44:$R$188,R43),0))))</f>
        <v>17276</v>
      </c>
      <c r="L43" s="135">
        <f>IF(C43="",SUMIFS($L44:$L$188,$A44:$A$188,A43,$E44:$E$188,""),IF(E43="",SUMIFS($L44:$L$188,$A44:$A$188,A43,$C44:$C$188,C43,$G44:$G$188,""),IF(G43="",SUMIFS($L44:$L$188,$A44:$A$188,A43,$C44:$C$188,C43,$E44:$E$188,E43,$R44:$R$188,R43),IF(I43="",SUMIFS($L44:$L$188,$A44:$A$188,A43,$C44:$C$188,C43,$E44:$E$188,E43,$G44:$G$188,G43,$R44:$R$188,R43),0))))</f>
        <v>17819</v>
      </c>
      <c r="M43" s="135">
        <f t="shared" si="11"/>
        <v>-543</v>
      </c>
      <c r="N43" s="136"/>
      <c r="O43" s="137"/>
      <c r="P43" s="138"/>
      <c r="Q43" s="139">
        <f>IF(C43="",SUMIFS($Q44:$Q$188,$A44:$A$188,A43,$E44:$E$188,""),IF(E43="",SUMIFS($Q44:$Q$188,$A44:$A$188,A43,$C44:$C$188,C43,$G44:$G$188,""),IF(G43="",SUMIFS($Q44:$Q$188,$A44:$A$188,A43,$C44:$C$188,C43,$E44:$E$188,E43,$R44:$R$188,R43),IF(I43="",SUMIFS($Q44:$Q$188,$A44:$A$188,A43,$C44:$C$188,C43,$E44:$E$188,E43,$G44:$G$188,G43,$R44:$R$188,R43),0))))</f>
        <v>8000</v>
      </c>
      <c r="R43" s="140" t="s">
        <v>1336</v>
      </c>
      <c r="T43" s="122">
        <v>710102</v>
      </c>
    </row>
    <row r="44" spans="1:20" s="122" customFormat="1" ht="18" customHeight="1" x14ac:dyDescent="0.15">
      <c r="A44" s="141">
        <v>1</v>
      </c>
      <c r="B44" s="142" t="s">
        <v>4883</v>
      </c>
      <c r="C44" s="143">
        <v>1</v>
      </c>
      <c r="D44" s="142" t="s">
        <v>4886</v>
      </c>
      <c r="E44" s="143">
        <v>2</v>
      </c>
      <c r="F44" s="142" t="s">
        <v>4919</v>
      </c>
      <c r="G44" s="144">
        <v>10</v>
      </c>
      <c r="H44" s="145" t="s">
        <v>54</v>
      </c>
      <c r="I44" s="144"/>
      <c r="J44" s="144"/>
      <c r="K44" s="146"/>
      <c r="L44" s="146"/>
      <c r="M44" s="146"/>
      <c r="N44" s="144"/>
      <c r="O44" s="147"/>
      <c r="P44" s="148" t="s">
        <v>4899</v>
      </c>
      <c r="Q44" s="147">
        <v>8000</v>
      </c>
      <c r="R44" s="149" t="s">
        <v>1336</v>
      </c>
      <c r="T44" s="122">
        <v>710102</v>
      </c>
    </row>
    <row r="45" spans="1:20" s="122" customFormat="1" ht="18" customHeight="1" x14ac:dyDescent="0.15">
      <c r="A45" s="141">
        <v>1</v>
      </c>
      <c r="B45" s="142" t="s">
        <v>4883</v>
      </c>
      <c r="C45" s="143">
        <v>1</v>
      </c>
      <c r="D45" s="142" t="s">
        <v>4886</v>
      </c>
      <c r="E45" s="143">
        <v>2</v>
      </c>
      <c r="F45" s="142" t="s">
        <v>4919</v>
      </c>
      <c r="G45" s="143">
        <v>10</v>
      </c>
      <c r="H45" s="142" t="s">
        <v>54</v>
      </c>
      <c r="I45" s="144">
        <v>1</v>
      </c>
      <c r="J45" s="144" t="s">
        <v>55</v>
      </c>
      <c r="K45" s="146">
        <v>100</v>
      </c>
      <c r="L45" s="146">
        <v>100</v>
      </c>
      <c r="M45" s="146">
        <f t="shared" ref="M45:M50" si="12">K45-L45</f>
        <v>0</v>
      </c>
      <c r="N45" s="144" t="s">
        <v>4920</v>
      </c>
      <c r="O45" s="146">
        <v>100000</v>
      </c>
      <c r="P45" s="148" t="s">
        <v>4900</v>
      </c>
      <c r="Q45" s="147"/>
      <c r="R45" s="149" t="s">
        <v>1336</v>
      </c>
      <c r="T45" s="122">
        <v>710102</v>
      </c>
    </row>
    <row r="46" spans="1:20" s="122" customFormat="1" ht="18" customHeight="1" x14ac:dyDescent="0.15">
      <c r="A46" s="141">
        <v>1</v>
      </c>
      <c r="B46" s="142" t="s">
        <v>4883</v>
      </c>
      <c r="C46" s="143">
        <v>1</v>
      </c>
      <c r="D46" s="142" t="s">
        <v>4886</v>
      </c>
      <c r="E46" s="143">
        <v>2</v>
      </c>
      <c r="F46" s="142" t="s">
        <v>4919</v>
      </c>
      <c r="G46" s="143">
        <v>10</v>
      </c>
      <c r="H46" s="142" t="s">
        <v>54</v>
      </c>
      <c r="I46" s="144">
        <v>2</v>
      </c>
      <c r="J46" s="144" t="s">
        <v>193</v>
      </c>
      <c r="K46" s="146">
        <v>83</v>
      </c>
      <c r="L46" s="146">
        <v>68</v>
      </c>
      <c r="M46" s="146">
        <f t="shared" si="12"/>
        <v>15</v>
      </c>
      <c r="N46" s="144" t="s">
        <v>4921</v>
      </c>
      <c r="O46" s="146">
        <v>82500</v>
      </c>
      <c r="P46" s="148"/>
      <c r="Q46" s="147"/>
      <c r="R46" s="149" t="s">
        <v>1336</v>
      </c>
      <c r="T46" s="122">
        <v>710102</v>
      </c>
    </row>
    <row r="47" spans="1:20" s="122" customFormat="1" ht="18" customHeight="1" x14ac:dyDescent="0.15">
      <c r="A47" s="141">
        <v>1</v>
      </c>
      <c r="B47" s="142" t="s">
        <v>4883</v>
      </c>
      <c r="C47" s="143">
        <v>1</v>
      </c>
      <c r="D47" s="142" t="s">
        <v>4886</v>
      </c>
      <c r="E47" s="143">
        <v>2</v>
      </c>
      <c r="F47" s="142" t="s">
        <v>4919</v>
      </c>
      <c r="G47" s="143">
        <v>10</v>
      </c>
      <c r="H47" s="142" t="s">
        <v>54</v>
      </c>
      <c r="I47" s="144">
        <v>5</v>
      </c>
      <c r="J47" s="144" t="s">
        <v>194</v>
      </c>
      <c r="K47" s="146">
        <v>1872</v>
      </c>
      <c r="L47" s="146">
        <v>1920</v>
      </c>
      <c r="M47" s="146">
        <f t="shared" si="12"/>
        <v>-48</v>
      </c>
      <c r="N47" s="144" t="s">
        <v>4922</v>
      </c>
      <c r="O47" s="146"/>
      <c r="P47" s="148"/>
      <c r="Q47" s="147"/>
      <c r="R47" s="149" t="s">
        <v>1336</v>
      </c>
      <c r="T47" s="122">
        <v>710102</v>
      </c>
    </row>
    <row r="48" spans="1:20" s="122" customFormat="1" ht="18" customHeight="1" x14ac:dyDescent="0.15">
      <c r="A48" s="141">
        <v>1</v>
      </c>
      <c r="B48" s="142" t="s">
        <v>4883</v>
      </c>
      <c r="C48" s="143">
        <v>1</v>
      </c>
      <c r="D48" s="142" t="s">
        <v>4886</v>
      </c>
      <c r="E48" s="143">
        <v>2</v>
      </c>
      <c r="F48" s="142" t="s">
        <v>4919</v>
      </c>
      <c r="G48" s="143">
        <v>10</v>
      </c>
      <c r="H48" s="142" t="s">
        <v>54</v>
      </c>
      <c r="I48" s="143">
        <v>5</v>
      </c>
      <c r="J48" s="143" t="s">
        <v>194</v>
      </c>
      <c r="K48" s="146"/>
      <c r="L48" s="146"/>
      <c r="M48" s="146"/>
      <c r="N48" s="144" t="s">
        <v>4923</v>
      </c>
      <c r="O48" s="146">
        <v>1872000</v>
      </c>
      <c r="P48" s="148"/>
      <c r="Q48" s="147"/>
      <c r="R48" s="149" t="s">
        <v>1336</v>
      </c>
      <c r="T48" s="122">
        <v>710102</v>
      </c>
    </row>
    <row r="49" spans="1:20" s="122" customFormat="1" ht="18" customHeight="1" x14ac:dyDescent="0.15">
      <c r="A49" s="141">
        <v>1</v>
      </c>
      <c r="B49" s="142" t="s">
        <v>4883</v>
      </c>
      <c r="C49" s="143">
        <v>1</v>
      </c>
      <c r="D49" s="142" t="s">
        <v>4886</v>
      </c>
      <c r="E49" s="143">
        <v>2</v>
      </c>
      <c r="F49" s="142" t="s">
        <v>4919</v>
      </c>
      <c r="G49" s="143">
        <v>10</v>
      </c>
      <c r="H49" s="142" t="s">
        <v>54</v>
      </c>
      <c r="I49" s="143">
        <v>5</v>
      </c>
      <c r="J49" s="143" t="s">
        <v>194</v>
      </c>
      <c r="K49" s="146"/>
      <c r="L49" s="146"/>
      <c r="M49" s="146"/>
      <c r="N49" s="144" t="s">
        <v>4924</v>
      </c>
      <c r="O49" s="146"/>
      <c r="P49" s="148"/>
      <c r="Q49" s="147"/>
      <c r="R49" s="149" t="s">
        <v>1336</v>
      </c>
      <c r="T49" s="122">
        <v>710102</v>
      </c>
    </row>
    <row r="50" spans="1:20" s="122" customFormat="1" ht="18" customHeight="1" x14ac:dyDescent="0.15">
      <c r="A50" s="141">
        <v>1</v>
      </c>
      <c r="B50" s="142" t="s">
        <v>4883</v>
      </c>
      <c r="C50" s="143">
        <v>1</v>
      </c>
      <c r="D50" s="142" t="s">
        <v>4886</v>
      </c>
      <c r="E50" s="143">
        <v>2</v>
      </c>
      <c r="F50" s="142" t="s">
        <v>4919</v>
      </c>
      <c r="G50" s="143">
        <v>10</v>
      </c>
      <c r="H50" s="142" t="s">
        <v>54</v>
      </c>
      <c r="I50" s="144">
        <v>6</v>
      </c>
      <c r="J50" s="144" t="s">
        <v>195</v>
      </c>
      <c r="K50" s="146">
        <v>1000</v>
      </c>
      <c r="L50" s="146">
        <v>1000</v>
      </c>
      <c r="M50" s="146">
        <f t="shared" si="12"/>
        <v>0</v>
      </c>
      <c r="N50" s="144" t="s">
        <v>4925</v>
      </c>
      <c r="O50" s="146">
        <v>1000000</v>
      </c>
      <c r="P50" s="148"/>
      <c r="Q50" s="147"/>
      <c r="R50" s="149" t="s">
        <v>1336</v>
      </c>
      <c r="T50" s="122">
        <v>710102</v>
      </c>
    </row>
    <row r="51" spans="1:20" s="122" customFormat="1" ht="18" customHeight="1" x14ac:dyDescent="0.15">
      <c r="A51" s="141">
        <v>1</v>
      </c>
      <c r="B51" s="142" t="s">
        <v>4883</v>
      </c>
      <c r="C51" s="143">
        <v>1</v>
      </c>
      <c r="D51" s="142" t="s">
        <v>4886</v>
      </c>
      <c r="E51" s="143">
        <v>2</v>
      </c>
      <c r="F51" s="142" t="s">
        <v>4919</v>
      </c>
      <c r="G51" s="144">
        <v>11</v>
      </c>
      <c r="H51" s="145" t="s">
        <v>66</v>
      </c>
      <c r="I51" s="144"/>
      <c r="J51" s="144"/>
      <c r="K51" s="146"/>
      <c r="L51" s="146"/>
      <c r="M51" s="146"/>
      <c r="N51" s="144"/>
      <c r="O51" s="147"/>
      <c r="P51" s="148"/>
      <c r="Q51" s="147"/>
      <c r="R51" s="149" t="s">
        <v>1336</v>
      </c>
      <c r="T51" s="122">
        <v>710102</v>
      </c>
    </row>
    <row r="52" spans="1:20" s="122" customFormat="1" ht="18" customHeight="1" x14ac:dyDescent="0.15">
      <c r="A52" s="141">
        <v>1</v>
      </c>
      <c r="B52" s="142" t="s">
        <v>4883</v>
      </c>
      <c r="C52" s="143">
        <v>1</v>
      </c>
      <c r="D52" s="142" t="s">
        <v>4886</v>
      </c>
      <c r="E52" s="143">
        <v>2</v>
      </c>
      <c r="F52" s="142" t="s">
        <v>4919</v>
      </c>
      <c r="G52" s="143">
        <v>11</v>
      </c>
      <c r="H52" s="142" t="s">
        <v>66</v>
      </c>
      <c r="I52" s="144">
        <v>1</v>
      </c>
      <c r="J52" s="144" t="s">
        <v>67</v>
      </c>
      <c r="K52" s="146">
        <v>2</v>
      </c>
      <c r="L52" s="146">
        <v>2</v>
      </c>
      <c r="M52" s="146">
        <f t="shared" ref="M52" si="13">K52-L52</f>
        <v>0</v>
      </c>
      <c r="N52" s="144" t="s">
        <v>4926</v>
      </c>
      <c r="O52" s="146">
        <v>2000</v>
      </c>
      <c r="P52" s="148"/>
      <c r="Q52" s="147"/>
      <c r="R52" s="149" t="s">
        <v>1336</v>
      </c>
      <c r="T52" s="122">
        <v>710102</v>
      </c>
    </row>
    <row r="53" spans="1:20" s="122" customFormat="1" ht="18" customHeight="1" x14ac:dyDescent="0.15">
      <c r="A53" s="141">
        <v>1</v>
      </c>
      <c r="B53" s="142" t="s">
        <v>4883</v>
      </c>
      <c r="C53" s="143">
        <v>1</v>
      </c>
      <c r="D53" s="142" t="s">
        <v>4886</v>
      </c>
      <c r="E53" s="143">
        <v>2</v>
      </c>
      <c r="F53" s="142" t="s">
        <v>4919</v>
      </c>
      <c r="G53" s="144">
        <v>12</v>
      </c>
      <c r="H53" s="145" t="s">
        <v>73</v>
      </c>
      <c r="I53" s="144"/>
      <c r="J53" s="144"/>
      <c r="K53" s="146"/>
      <c r="L53" s="146"/>
      <c r="M53" s="146"/>
      <c r="N53" s="144"/>
      <c r="O53" s="147"/>
      <c r="P53" s="148"/>
      <c r="Q53" s="147"/>
      <c r="R53" s="149" t="s">
        <v>1336</v>
      </c>
      <c r="T53" s="122">
        <v>710102</v>
      </c>
    </row>
    <row r="54" spans="1:20" s="122" customFormat="1" ht="18" customHeight="1" x14ac:dyDescent="0.15">
      <c r="A54" s="141">
        <v>1</v>
      </c>
      <c r="B54" s="142" t="s">
        <v>4883</v>
      </c>
      <c r="C54" s="143">
        <v>1</v>
      </c>
      <c r="D54" s="142" t="s">
        <v>4886</v>
      </c>
      <c r="E54" s="143">
        <v>2</v>
      </c>
      <c r="F54" s="142" t="s">
        <v>4919</v>
      </c>
      <c r="G54" s="143">
        <v>12</v>
      </c>
      <c r="H54" s="142" t="s">
        <v>73</v>
      </c>
      <c r="I54" s="144">
        <v>21</v>
      </c>
      <c r="J54" s="144" t="s">
        <v>74</v>
      </c>
      <c r="K54" s="146">
        <v>413</v>
      </c>
      <c r="L54" s="146">
        <v>413</v>
      </c>
      <c r="M54" s="146">
        <f t="shared" ref="M54:M67" si="14">K54-L54</f>
        <v>0</v>
      </c>
      <c r="N54" s="144" t="s">
        <v>4927</v>
      </c>
      <c r="O54" s="146">
        <v>412500</v>
      </c>
      <c r="P54" s="148"/>
      <c r="Q54" s="147"/>
      <c r="R54" s="149" t="s">
        <v>1336</v>
      </c>
      <c r="T54" s="122">
        <v>710102</v>
      </c>
    </row>
    <row r="55" spans="1:20" s="122" customFormat="1" ht="18" customHeight="1" x14ac:dyDescent="0.15">
      <c r="A55" s="141">
        <v>1</v>
      </c>
      <c r="B55" s="142" t="s">
        <v>4883</v>
      </c>
      <c r="C55" s="143">
        <v>1</v>
      </c>
      <c r="D55" s="142" t="s">
        <v>4886</v>
      </c>
      <c r="E55" s="143">
        <v>2</v>
      </c>
      <c r="F55" s="142" t="s">
        <v>4919</v>
      </c>
      <c r="G55" s="143">
        <v>12</v>
      </c>
      <c r="H55" s="142" t="s">
        <v>73</v>
      </c>
      <c r="I55" s="144">
        <v>32</v>
      </c>
      <c r="J55" s="144" t="s">
        <v>210</v>
      </c>
      <c r="K55" s="146">
        <v>2715</v>
      </c>
      <c r="L55" s="146">
        <v>2441</v>
      </c>
      <c r="M55" s="146">
        <f t="shared" si="14"/>
        <v>274</v>
      </c>
      <c r="N55" s="144" t="s">
        <v>4928</v>
      </c>
      <c r="O55" s="146">
        <v>206800</v>
      </c>
      <c r="P55" s="148"/>
      <c r="Q55" s="147"/>
      <c r="R55" s="149" t="s">
        <v>1336</v>
      </c>
      <c r="T55" s="122">
        <v>710102</v>
      </c>
    </row>
    <row r="56" spans="1:20" s="122" customFormat="1" ht="18" customHeight="1" x14ac:dyDescent="0.15">
      <c r="A56" s="141">
        <v>1</v>
      </c>
      <c r="B56" s="142" t="s">
        <v>4883</v>
      </c>
      <c r="C56" s="143">
        <v>1</v>
      </c>
      <c r="D56" s="142" t="s">
        <v>4886</v>
      </c>
      <c r="E56" s="143">
        <v>2</v>
      </c>
      <c r="F56" s="142" t="s">
        <v>4919</v>
      </c>
      <c r="G56" s="143">
        <v>12</v>
      </c>
      <c r="H56" s="142" t="s">
        <v>73</v>
      </c>
      <c r="I56" s="143">
        <v>32</v>
      </c>
      <c r="J56" s="143" t="s">
        <v>210</v>
      </c>
      <c r="K56" s="146"/>
      <c r="L56" s="146"/>
      <c r="M56" s="146"/>
      <c r="N56" s="144" t="s">
        <v>4929</v>
      </c>
      <c r="O56" s="146">
        <v>686400</v>
      </c>
      <c r="P56" s="148"/>
      <c r="Q56" s="147"/>
      <c r="R56" s="149" t="s">
        <v>1336</v>
      </c>
      <c r="T56" s="122">
        <v>710102</v>
      </c>
    </row>
    <row r="57" spans="1:20" s="122" customFormat="1" ht="18" customHeight="1" x14ac:dyDescent="0.15">
      <c r="A57" s="141">
        <v>1</v>
      </c>
      <c r="B57" s="142" t="s">
        <v>4883</v>
      </c>
      <c r="C57" s="143">
        <v>1</v>
      </c>
      <c r="D57" s="142" t="s">
        <v>4886</v>
      </c>
      <c r="E57" s="143">
        <v>2</v>
      </c>
      <c r="F57" s="142" t="s">
        <v>4919</v>
      </c>
      <c r="G57" s="143">
        <v>12</v>
      </c>
      <c r="H57" s="142" t="s">
        <v>73</v>
      </c>
      <c r="I57" s="143">
        <v>32</v>
      </c>
      <c r="J57" s="143" t="s">
        <v>210</v>
      </c>
      <c r="K57" s="146"/>
      <c r="L57" s="146"/>
      <c r="M57" s="146"/>
      <c r="N57" s="144" t="s">
        <v>4930</v>
      </c>
      <c r="O57" s="146">
        <v>283800</v>
      </c>
      <c r="P57" s="148"/>
      <c r="Q57" s="147"/>
      <c r="R57" s="149" t="s">
        <v>1336</v>
      </c>
      <c r="T57" s="122">
        <v>710102</v>
      </c>
    </row>
    <row r="58" spans="1:20" s="122" customFormat="1" ht="18" customHeight="1" x14ac:dyDescent="0.15">
      <c r="A58" s="141">
        <v>1</v>
      </c>
      <c r="B58" s="142" t="s">
        <v>4883</v>
      </c>
      <c r="C58" s="143">
        <v>1</v>
      </c>
      <c r="D58" s="142" t="s">
        <v>4886</v>
      </c>
      <c r="E58" s="143">
        <v>2</v>
      </c>
      <c r="F58" s="142" t="s">
        <v>4919</v>
      </c>
      <c r="G58" s="143">
        <v>12</v>
      </c>
      <c r="H58" s="142" t="s">
        <v>73</v>
      </c>
      <c r="I58" s="143">
        <v>32</v>
      </c>
      <c r="J58" s="143" t="s">
        <v>210</v>
      </c>
      <c r="K58" s="146"/>
      <c r="L58" s="146"/>
      <c r="M58" s="146"/>
      <c r="N58" s="144" t="s">
        <v>4931</v>
      </c>
      <c r="O58" s="146">
        <v>165000</v>
      </c>
      <c r="P58" s="148"/>
      <c r="Q58" s="147"/>
      <c r="R58" s="149" t="s">
        <v>1336</v>
      </c>
      <c r="T58" s="122">
        <v>710102</v>
      </c>
    </row>
    <row r="59" spans="1:20" s="122" customFormat="1" ht="18" customHeight="1" x14ac:dyDescent="0.15">
      <c r="A59" s="141">
        <v>1</v>
      </c>
      <c r="B59" s="142" t="s">
        <v>4883</v>
      </c>
      <c r="C59" s="143">
        <v>1</v>
      </c>
      <c r="D59" s="142" t="s">
        <v>4886</v>
      </c>
      <c r="E59" s="143">
        <v>2</v>
      </c>
      <c r="F59" s="142" t="s">
        <v>4919</v>
      </c>
      <c r="G59" s="143">
        <v>12</v>
      </c>
      <c r="H59" s="142" t="s">
        <v>73</v>
      </c>
      <c r="I59" s="143">
        <v>32</v>
      </c>
      <c r="J59" s="143" t="s">
        <v>210</v>
      </c>
      <c r="K59" s="146"/>
      <c r="L59" s="146"/>
      <c r="M59" s="146"/>
      <c r="N59" s="144" t="s">
        <v>4932</v>
      </c>
      <c r="O59" s="146">
        <v>165000</v>
      </c>
      <c r="P59" s="148"/>
      <c r="Q59" s="147"/>
      <c r="R59" s="149" t="s">
        <v>1336</v>
      </c>
      <c r="T59" s="122">
        <v>710102</v>
      </c>
    </row>
    <row r="60" spans="1:20" s="122" customFormat="1" ht="18" customHeight="1" x14ac:dyDescent="0.15">
      <c r="A60" s="141">
        <v>1</v>
      </c>
      <c r="B60" s="142" t="s">
        <v>4883</v>
      </c>
      <c r="C60" s="143">
        <v>1</v>
      </c>
      <c r="D60" s="142" t="s">
        <v>4886</v>
      </c>
      <c r="E60" s="143">
        <v>2</v>
      </c>
      <c r="F60" s="142" t="s">
        <v>4919</v>
      </c>
      <c r="G60" s="143">
        <v>12</v>
      </c>
      <c r="H60" s="142" t="s">
        <v>73</v>
      </c>
      <c r="I60" s="143">
        <v>32</v>
      </c>
      <c r="J60" s="143" t="s">
        <v>210</v>
      </c>
      <c r="K60" s="146"/>
      <c r="L60" s="146"/>
      <c r="M60" s="146"/>
      <c r="N60" s="144" t="s">
        <v>4933</v>
      </c>
      <c r="O60" s="146">
        <v>165000</v>
      </c>
      <c r="P60" s="148"/>
      <c r="Q60" s="147"/>
      <c r="R60" s="149" t="s">
        <v>1336</v>
      </c>
      <c r="T60" s="122">
        <v>710102</v>
      </c>
    </row>
    <row r="61" spans="1:20" s="122" customFormat="1" ht="18" customHeight="1" x14ac:dyDescent="0.15">
      <c r="A61" s="141">
        <v>1</v>
      </c>
      <c r="B61" s="142" t="s">
        <v>4883</v>
      </c>
      <c r="C61" s="143">
        <v>1</v>
      </c>
      <c r="D61" s="142" t="s">
        <v>4886</v>
      </c>
      <c r="E61" s="143">
        <v>2</v>
      </c>
      <c r="F61" s="142" t="s">
        <v>4919</v>
      </c>
      <c r="G61" s="143">
        <v>12</v>
      </c>
      <c r="H61" s="142" t="s">
        <v>73</v>
      </c>
      <c r="I61" s="143">
        <v>32</v>
      </c>
      <c r="J61" s="143" t="s">
        <v>210</v>
      </c>
      <c r="K61" s="146"/>
      <c r="L61" s="146"/>
      <c r="M61" s="146"/>
      <c r="N61" s="144" t="s">
        <v>4934</v>
      </c>
      <c r="O61" s="146">
        <v>165000</v>
      </c>
      <c r="P61" s="148"/>
      <c r="Q61" s="147"/>
      <c r="R61" s="149" t="s">
        <v>1336</v>
      </c>
      <c r="T61" s="122">
        <v>710102</v>
      </c>
    </row>
    <row r="62" spans="1:20" s="122" customFormat="1" ht="18" customHeight="1" x14ac:dyDescent="0.15">
      <c r="A62" s="141">
        <v>1</v>
      </c>
      <c r="B62" s="142" t="s">
        <v>4883</v>
      </c>
      <c r="C62" s="143">
        <v>1</v>
      </c>
      <c r="D62" s="142" t="s">
        <v>4886</v>
      </c>
      <c r="E62" s="143">
        <v>2</v>
      </c>
      <c r="F62" s="142" t="s">
        <v>4919</v>
      </c>
      <c r="G62" s="143">
        <v>12</v>
      </c>
      <c r="H62" s="142" t="s">
        <v>73</v>
      </c>
      <c r="I62" s="143">
        <v>32</v>
      </c>
      <c r="J62" s="143" t="s">
        <v>210</v>
      </c>
      <c r="K62" s="146"/>
      <c r="L62" s="146"/>
      <c r="M62" s="146"/>
      <c r="N62" s="144" t="s">
        <v>4935</v>
      </c>
      <c r="O62" s="146">
        <v>165000</v>
      </c>
      <c r="P62" s="148"/>
      <c r="Q62" s="147"/>
      <c r="R62" s="149" t="s">
        <v>1336</v>
      </c>
      <c r="T62" s="122">
        <v>710102</v>
      </c>
    </row>
    <row r="63" spans="1:20" s="122" customFormat="1" ht="18" customHeight="1" x14ac:dyDescent="0.15">
      <c r="A63" s="141">
        <v>1</v>
      </c>
      <c r="B63" s="142" t="s">
        <v>4883</v>
      </c>
      <c r="C63" s="143">
        <v>1</v>
      </c>
      <c r="D63" s="142" t="s">
        <v>4886</v>
      </c>
      <c r="E63" s="143">
        <v>2</v>
      </c>
      <c r="F63" s="142" t="s">
        <v>4919</v>
      </c>
      <c r="G63" s="143">
        <v>12</v>
      </c>
      <c r="H63" s="142" t="s">
        <v>73</v>
      </c>
      <c r="I63" s="143">
        <v>32</v>
      </c>
      <c r="J63" s="143" t="s">
        <v>210</v>
      </c>
      <c r="K63" s="146"/>
      <c r="L63" s="146"/>
      <c r="M63" s="146"/>
      <c r="N63" s="144" t="s">
        <v>4936</v>
      </c>
      <c r="O63" s="146">
        <v>165000</v>
      </c>
      <c r="P63" s="148"/>
      <c r="Q63" s="147"/>
      <c r="R63" s="149" t="s">
        <v>1336</v>
      </c>
      <c r="T63" s="122">
        <v>710102</v>
      </c>
    </row>
    <row r="64" spans="1:20" s="122" customFormat="1" ht="18" customHeight="1" x14ac:dyDescent="0.15">
      <c r="A64" s="141">
        <v>1</v>
      </c>
      <c r="B64" s="142" t="s">
        <v>4883</v>
      </c>
      <c r="C64" s="143">
        <v>1</v>
      </c>
      <c r="D64" s="142" t="s">
        <v>4886</v>
      </c>
      <c r="E64" s="143">
        <v>2</v>
      </c>
      <c r="F64" s="142" t="s">
        <v>4919</v>
      </c>
      <c r="G64" s="143">
        <v>12</v>
      </c>
      <c r="H64" s="142" t="s">
        <v>73</v>
      </c>
      <c r="I64" s="143">
        <v>32</v>
      </c>
      <c r="J64" s="143" t="s">
        <v>210</v>
      </c>
      <c r="K64" s="146"/>
      <c r="L64" s="146"/>
      <c r="M64" s="146"/>
      <c r="N64" s="144" t="s">
        <v>4937</v>
      </c>
      <c r="O64" s="146">
        <v>165000</v>
      </c>
      <c r="P64" s="148"/>
      <c r="Q64" s="147"/>
      <c r="R64" s="149" t="s">
        <v>1336</v>
      </c>
      <c r="T64" s="122">
        <v>710102</v>
      </c>
    </row>
    <row r="65" spans="1:20" s="122" customFormat="1" ht="18" customHeight="1" x14ac:dyDescent="0.15">
      <c r="A65" s="141">
        <v>1</v>
      </c>
      <c r="B65" s="142" t="s">
        <v>4883</v>
      </c>
      <c r="C65" s="143">
        <v>1</v>
      </c>
      <c r="D65" s="142" t="s">
        <v>4886</v>
      </c>
      <c r="E65" s="143">
        <v>2</v>
      </c>
      <c r="F65" s="142" t="s">
        <v>4919</v>
      </c>
      <c r="G65" s="143">
        <v>12</v>
      </c>
      <c r="H65" s="142" t="s">
        <v>73</v>
      </c>
      <c r="I65" s="143">
        <v>32</v>
      </c>
      <c r="J65" s="143" t="s">
        <v>210</v>
      </c>
      <c r="K65" s="146"/>
      <c r="L65" s="146"/>
      <c r="M65" s="146"/>
      <c r="N65" s="144" t="s">
        <v>4938</v>
      </c>
      <c r="O65" s="146">
        <v>165000</v>
      </c>
      <c r="P65" s="148"/>
      <c r="Q65" s="147"/>
      <c r="R65" s="149" t="s">
        <v>1336</v>
      </c>
      <c r="T65" s="122">
        <v>710102</v>
      </c>
    </row>
    <row r="66" spans="1:20" s="122" customFormat="1" ht="18" customHeight="1" x14ac:dyDescent="0.15">
      <c r="A66" s="141">
        <v>1</v>
      </c>
      <c r="B66" s="142" t="s">
        <v>4883</v>
      </c>
      <c r="C66" s="143">
        <v>1</v>
      </c>
      <c r="D66" s="142" t="s">
        <v>4886</v>
      </c>
      <c r="E66" s="143">
        <v>2</v>
      </c>
      <c r="F66" s="142" t="s">
        <v>4919</v>
      </c>
      <c r="G66" s="143">
        <v>12</v>
      </c>
      <c r="H66" s="142" t="s">
        <v>73</v>
      </c>
      <c r="I66" s="143">
        <v>32</v>
      </c>
      <c r="J66" s="143" t="s">
        <v>210</v>
      </c>
      <c r="K66" s="146"/>
      <c r="L66" s="146"/>
      <c r="M66" s="146"/>
      <c r="N66" s="144" t="s">
        <v>4939</v>
      </c>
      <c r="O66" s="146">
        <v>217800</v>
      </c>
      <c r="P66" s="148"/>
      <c r="Q66" s="147"/>
      <c r="R66" s="149" t="s">
        <v>1336</v>
      </c>
      <c r="T66" s="122">
        <v>710102</v>
      </c>
    </row>
    <row r="67" spans="1:20" s="122" customFormat="1" ht="18" customHeight="1" x14ac:dyDescent="0.15">
      <c r="A67" s="141">
        <v>1</v>
      </c>
      <c r="B67" s="142" t="s">
        <v>4883</v>
      </c>
      <c r="C67" s="143">
        <v>1</v>
      </c>
      <c r="D67" s="142" t="s">
        <v>4886</v>
      </c>
      <c r="E67" s="143">
        <v>2</v>
      </c>
      <c r="F67" s="142" t="s">
        <v>4919</v>
      </c>
      <c r="G67" s="143">
        <v>12</v>
      </c>
      <c r="H67" s="142" t="s">
        <v>73</v>
      </c>
      <c r="I67" s="144">
        <v>33</v>
      </c>
      <c r="J67" s="144" t="s">
        <v>219</v>
      </c>
      <c r="K67" s="146">
        <v>91</v>
      </c>
      <c r="L67" s="146">
        <v>91</v>
      </c>
      <c r="M67" s="146">
        <f t="shared" si="14"/>
        <v>0</v>
      </c>
      <c r="N67" s="144" t="s">
        <v>4940</v>
      </c>
      <c r="O67" s="146"/>
      <c r="P67" s="148"/>
      <c r="Q67" s="147"/>
      <c r="R67" s="149" t="s">
        <v>1336</v>
      </c>
      <c r="T67" s="122">
        <v>710102</v>
      </c>
    </row>
    <row r="68" spans="1:20" s="122" customFormat="1" ht="18" customHeight="1" x14ac:dyDescent="0.15">
      <c r="A68" s="141">
        <v>1</v>
      </c>
      <c r="B68" s="142" t="s">
        <v>4883</v>
      </c>
      <c r="C68" s="143">
        <v>1</v>
      </c>
      <c r="D68" s="142" t="s">
        <v>4886</v>
      </c>
      <c r="E68" s="143">
        <v>2</v>
      </c>
      <c r="F68" s="142" t="s">
        <v>4919</v>
      </c>
      <c r="G68" s="143">
        <v>12</v>
      </c>
      <c r="H68" s="142" t="s">
        <v>73</v>
      </c>
      <c r="I68" s="143">
        <v>33</v>
      </c>
      <c r="J68" s="143" t="s">
        <v>219</v>
      </c>
      <c r="K68" s="146"/>
      <c r="L68" s="146"/>
      <c r="M68" s="146"/>
      <c r="N68" s="144" t="s">
        <v>4941</v>
      </c>
      <c r="O68" s="146">
        <v>90420</v>
      </c>
      <c r="P68" s="148"/>
      <c r="Q68" s="147"/>
      <c r="R68" s="149" t="s">
        <v>1336</v>
      </c>
      <c r="T68" s="122">
        <v>710102</v>
      </c>
    </row>
    <row r="69" spans="1:20" s="122" customFormat="1" ht="18" customHeight="1" x14ac:dyDescent="0.15">
      <c r="A69" s="141">
        <v>1</v>
      </c>
      <c r="B69" s="142" t="s">
        <v>4883</v>
      </c>
      <c r="C69" s="143">
        <v>1</v>
      </c>
      <c r="D69" s="142" t="s">
        <v>4886</v>
      </c>
      <c r="E69" s="143">
        <v>2</v>
      </c>
      <c r="F69" s="142" t="s">
        <v>4919</v>
      </c>
      <c r="G69" s="144">
        <v>14</v>
      </c>
      <c r="H69" s="145" t="s">
        <v>233</v>
      </c>
      <c r="I69" s="144"/>
      <c r="J69" s="144"/>
      <c r="K69" s="146"/>
      <c r="L69" s="146"/>
      <c r="M69" s="146"/>
      <c r="N69" s="144"/>
      <c r="O69" s="147"/>
      <c r="P69" s="148"/>
      <c r="Q69" s="147"/>
      <c r="R69" s="149" t="s">
        <v>1336</v>
      </c>
      <c r="T69" s="122">
        <v>710102</v>
      </c>
    </row>
    <row r="70" spans="1:20" s="122" customFormat="1" ht="18" customHeight="1" x14ac:dyDescent="0.15">
      <c r="A70" s="141">
        <v>1</v>
      </c>
      <c r="B70" s="142" t="s">
        <v>4883</v>
      </c>
      <c r="C70" s="143">
        <v>1</v>
      </c>
      <c r="D70" s="142" t="s">
        <v>4886</v>
      </c>
      <c r="E70" s="143">
        <v>2</v>
      </c>
      <c r="F70" s="142" t="s">
        <v>4919</v>
      </c>
      <c r="G70" s="143">
        <v>14</v>
      </c>
      <c r="H70" s="142" t="s">
        <v>233</v>
      </c>
      <c r="I70" s="144">
        <v>1</v>
      </c>
      <c r="J70" s="144" t="s">
        <v>361</v>
      </c>
      <c r="K70" s="146">
        <v>2000</v>
      </c>
      <c r="L70" s="146">
        <v>2000</v>
      </c>
      <c r="M70" s="146">
        <f t="shared" ref="M70:M72" si="15">K70-L70</f>
        <v>0</v>
      </c>
      <c r="N70" s="144" t="s">
        <v>4942</v>
      </c>
      <c r="O70" s="146"/>
      <c r="P70" s="148"/>
      <c r="Q70" s="147"/>
      <c r="R70" s="149" t="s">
        <v>1336</v>
      </c>
      <c r="T70" s="122">
        <v>710102</v>
      </c>
    </row>
    <row r="71" spans="1:20" s="122" customFormat="1" ht="18" customHeight="1" x14ac:dyDescent="0.15">
      <c r="A71" s="141">
        <v>1</v>
      </c>
      <c r="B71" s="142" t="s">
        <v>4883</v>
      </c>
      <c r="C71" s="143">
        <v>1</v>
      </c>
      <c r="D71" s="142" t="s">
        <v>4886</v>
      </c>
      <c r="E71" s="143">
        <v>2</v>
      </c>
      <c r="F71" s="142" t="s">
        <v>4919</v>
      </c>
      <c r="G71" s="143">
        <v>14</v>
      </c>
      <c r="H71" s="142" t="s">
        <v>233</v>
      </c>
      <c r="I71" s="143">
        <v>1</v>
      </c>
      <c r="J71" s="143" t="s">
        <v>361</v>
      </c>
      <c r="K71" s="146"/>
      <c r="L71" s="146"/>
      <c r="M71" s="146"/>
      <c r="N71" s="144" t="s">
        <v>4943</v>
      </c>
      <c r="O71" s="146">
        <v>2000000</v>
      </c>
      <c r="P71" s="148"/>
      <c r="Q71" s="147"/>
      <c r="R71" s="149" t="s">
        <v>1336</v>
      </c>
      <c r="T71" s="122">
        <v>710102</v>
      </c>
    </row>
    <row r="72" spans="1:20" s="122" customFormat="1" ht="18" customHeight="1" x14ac:dyDescent="0.15">
      <c r="A72" s="141">
        <v>1</v>
      </c>
      <c r="B72" s="142" t="s">
        <v>4883</v>
      </c>
      <c r="C72" s="143">
        <v>1</v>
      </c>
      <c r="D72" s="142" t="s">
        <v>4886</v>
      </c>
      <c r="E72" s="143">
        <v>2</v>
      </c>
      <c r="F72" s="142" t="s">
        <v>4919</v>
      </c>
      <c r="G72" s="143">
        <v>14</v>
      </c>
      <c r="H72" s="142" t="s">
        <v>233</v>
      </c>
      <c r="I72" s="144">
        <v>2</v>
      </c>
      <c r="J72" s="144" t="s">
        <v>234</v>
      </c>
      <c r="K72" s="146">
        <v>9000</v>
      </c>
      <c r="L72" s="146">
        <v>9784</v>
      </c>
      <c r="M72" s="146">
        <f t="shared" si="15"/>
        <v>-784</v>
      </c>
      <c r="N72" s="144" t="s">
        <v>4944</v>
      </c>
      <c r="O72" s="146">
        <v>1000000</v>
      </c>
      <c r="P72" s="148"/>
      <c r="Q72" s="147"/>
      <c r="R72" s="149" t="s">
        <v>1336</v>
      </c>
      <c r="T72" s="122">
        <v>710102</v>
      </c>
    </row>
    <row r="73" spans="1:20" s="122" customFormat="1" ht="18" customHeight="1" x14ac:dyDescent="0.15">
      <c r="A73" s="141">
        <v>1</v>
      </c>
      <c r="B73" s="142" t="s">
        <v>4883</v>
      </c>
      <c r="C73" s="143">
        <v>1</v>
      </c>
      <c r="D73" s="142" t="s">
        <v>4886</v>
      </c>
      <c r="E73" s="143">
        <v>2</v>
      </c>
      <c r="F73" s="142" t="s">
        <v>4919</v>
      </c>
      <c r="G73" s="143">
        <v>14</v>
      </c>
      <c r="H73" s="142" t="s">
        <v>233</v>
      </c>
      <c r="I73" s="143">
        <v>2</v>
      </c>
      <c r="J73" s="143" t="s">
        <v>234</v>
      </c>
      <c r="K73" s="146"/>
      <c r="L73" s="146"/>
      <c r="M73" s="146"/>
      <c r="N73" s="144" t="s">
        <v>4945</v>
      </c>
      <c r="O73" s="146">
        <v>8000000</v>
      </c>
      <c r="P73" s="148"/>
      <c r="Q73" s="147"/>
      <c r="R73" s="149" t="s">
        <v>1336</v>
      </c>
      <c r="T73" s="122">
        <v>710102</v>
      </c>
    </row>
    <row r="74" spans="1:20" s="122" customFormat="1" ht="18" customHeight="1" x14ac:dyDescent="0.15">
      <c r="A74" s="123">
        <v>1</v>
      </c>
      <c r="B74" s="124" t="s">
        <v>4885</v>
      </c>
      <c r="C74" s="132">
        <v>1</v>
      </c>
      <c r="D74" s="124" t="s">
        <v>4886</v>
      </c>
      <c r="E74" s="133">
        <v>3</v>
      </c>
      <c r="F74" s="134" t="s">
        <v>4946</v>
      </c>
      <c r="G74" s="133"/>
      <c r="H74" s="134"/>
      <c r="I74" s="133"/>
      <c r="J74" s="133"/>
      <c r="K74" s="135">
        <f>IF(C74="",SUMIFS($K75:$K$188,$A75:$A$188,A74,$E75:$E$188,""),IF(E74="",SUMIFS($K75:$K$188,$A75:$A$188,A74,$C75:$C$188,C74,$G75:$G$188,""),IF(G74="",SUMIFS($K75:$K$188,$A75:$A$188,A74,$C75:$C$188,C74,$E75:$E$188,E74,$R75:$R$188,R74),IF(I74="",SUMIFS($K75:$K$188,$A75:$A$188,A74,$C75:$C$188,C74,$E75:$E$188,E74,$G75:$G$188,G74,$R75:$R$188,R74),0))))</f>
        <v>19706</v>
      </c>
      <c r="L74" s="135">
        <f>IF(C74="",SUMIFS($L75:$L$188,$A75:$A$188,A74,$E75:$E$188,""),IF(E74="",SUMIFS($L75:$L$188,$A75:$A$188,A74,$C75:$C$188,C74,$G75:$G$188,""),IF(G74="",SUMIFS($L75:$L$188,$A75:$A$188,A74,$C75:$C$188,C74,$E75:$E$188,E74,$R75:$R$188,R74),IF(I74="",SUMIFS($L75:$L$188,$A75:$A$188,A74,$C75:$C$188,C74,$E75:$E$188,E74,$G75:$G$188,G74,$R75:$R$188,R74),0))))</f>
        <v>35921</v>
      </c>
      <c r="M74" s="135">
        <f t="shared" ref="M74" si="16">K74-L74</f>
        <v>-16215</v>
      </c>
      <c r="N74" s="136"/>
      <c r="O74" s="137"/>
      <c r="P74" s="138"/>
      <c r="Q74" s="139">
        <f>IF(C74="",SUMIFS($Q75:$Q$188,$A75:$A$188,A74,$E75:$E$188,""),IF(E74="",SUMIFS($Q75:$Q$188,$A75:$A$188,A74,$C75:$C$188,C74,$G75:$G$188,""),IF(G74="",SUMIFS($Q75:$Q$188,$A75:$A$188,A74,$C75:$C$188,C74,$E75:$E$188,E74,$R75:$R$188,R74),IF(I74="",SUMIFS($Q75:$Q$188,$A75:$A$188,A74,$C75:$C$188,C74,$E75:$E$188,E74,$G75:$G$188,G74,$R75:$R$188,R74),0))))</f>
        <v>9000</v>
      </c>
      <c r="R74" s="140" t="s">
        <v>1336</v>
      </c>
      <c r="T74" s="122">
        <v>710103</v>
      </c>
    </row>
    <row r="75" spans="1:20" s="122" customFormat="1" ht="18" customHeight="1" x14ac:dyDescent="0.15">
      <c r="A75" s="141">
        <v>1</v>
      </c>
      <c r="B75" s="142" t="s">
        <v>4883</v>
      </c>
      <c r="C75" s="143">
        <v>1</v>
      </c>
      <c r="D75" s="142" t="s">
        <v>4886</v>
      </c>
      <c r="E75" s="143">
        <v>3</v>
      </c>
      <c r="F75" s="142" t="s">
        <v>4947</v>
      </c>
      <c r="G75" s="144">
        <v>10</v>
      </c>
      <c r="H75" s="145" t="s">
        <v>54</v>
      </c>
      <c r="I75" s="144"/>
      <c r="J75" s="144"/>
      <c r="K75" s="146"/>
      <c r="L75" s="146"/>
      <c r="M75" s="146"/>
      <c r="N75" s="144"/>
      <c r="O75" s="147"/>
      <c r="P75" s="148" t="s">
        <v>4899</v>
      </c>
      <c r="Q75" s="147">
        <v>9000</v>
      </c>
      <c r="R75" s="149" t="s">
        <v>1336</v>
      </c>
      <c r="T75" s="122">
        <v>710103</v>
      </c>
    </row>
    <row r="76" spans="1:20" s="122" customFormat="1" ht="18" customHeight="1" x14ac:dyDescent="0.15">
      <c r="A76" s="141">
        <v>1</v>
      </c>
      <c r="B76" s="142" t="s">
        <v>4883</v>
      </c>
      <c r="C76" s="143">
        <v>1</v>
      </c>
      <c r="D76" s="142" t="s">
        <v>4886</v>
      </c>
      <c r="E76" s="143">
        <v>3</v>
      </c>
      <c r="F76" s="142" t="s">
        <v>4947</v>
      </c>
      <c r="G76" s="143">
        <v>10</v>
      </c>
      <c r="H76" s="142" t="s">
        <v>54</v>
      </c>
      <c r="I76" s="144">
        <v>1</v>
      </c>
      <c r="J76" s="144" t="s">
        <v>55</v>
      </c>
      <c r="K76" s="146">
        <v>100</v>
      </c>
      <c r="L76" s="146">
        <v>100</v>
      </c>
      <c r="M76" s="146">
        <f t="shared" ref="M76:M83" si="17">K76-L76</f>
        <v>0</v>
      </c>
      <c r="N76" s="144" t="s">
        <v>4948</v>
      </c>
      <c r="O76" s="146">
        <v>100000</v>
      </c>
      <c r="P76" s="148" t="s">
        <v>4900</v>
      </c>
      <c r="Q76" s="147"/>
      <c r="R76" s="149" t="s">
        <v>1336</v>
      </c>
      <c r="T76" s="122">
        <v>710103</v>
      </c>
    </row>
    <row r="77" spans="1:20" s="122" customFormat="1" ht="18" customHeight="1" x14ac:dyDescent="0.15">
      <c r="A77" s="141">
        <v>1</v>
      </c>
      <c r="B77" s="142" t="s">
        <v>4883</v>
      </c>
      <c r="C77" s="143">
        <v>1</v>
      </c>
      <c r="D77" s="142" t="s">
        <v>4886</v>
      </c>
      <c r="E77" s="143">
        <v>3</v>
      </c>
      <c r="F77" s="142" t="s">
        <v>4947</v>
      </c>
      <c r="G77" s="143">
        <v>10</v>
      </c>
      <c r="H77" s="142" t="s">
        <v>54</v>
      </c>
      <c r="I77" s="144">
        <v>2</v>
      </c>
      <c r="J77" s="144" t="s">
        <v>193</v>
      </c>
      <c r="K77" s="146">
        <v>312</v>
      </c>
      <c r="L77" s="146">
        <v>274</v>
      </c>
      <c r="M77" s="146">
        <f t="shared" si="17"/>
        <v>38</v>
      </c>
      <c r="N77" s="144" t="s">
        <v>4949</v>
      </c>
      <c r="O77" s="146"/>
      <c r="P77" s="148"/>
      <c r="Q77" s="147"/>
      <c r="R77" s="149" t="s">
        <v>1336</v>
      </c>
      <c r="T77" s="122">
        <v>710103</v>
      </c>
    </row>
    <row r="78" spans="1:20" s="122" customFormat="1" ht="18" customHeight="1" x14ac:dyDescent="0.15">
      <c r="A78" s="141">
        <v>1</v>
      </c>
      <c r="B78" s="142" t="s">
        <v>4883</v>
      </c>
      <c r="C78" s="143">
        <v>1</v>
      </c>
      <c r="D78" s="142" t="s">
        <v>4886</v>
      </c>
      <c r="E78" s="143">
        <v>3</v>
      </c>
      <c r="F78" s="142" t="s">
        <v>4947</v>
      </c>
      <c r="G78" s="143">
        <v>10</v>
      </c>
      <c r="H78" s="142" t="s">
        <v>54</v>
      </c>
      <c r="I78" s="143">
        <v>2</v>
      </c>
      <c r="J78" s="143" t="s">
        <v>193</v>
      </c>
      <c r="K78" s="146"/>
      <c r="L78" s="146"/>
      <c r="M78" s="146"/>
      <c r="N78" s="144" t="s">
        <v>4950</v>
      </c>
      <c r="O78" s="146">
        <v>240000</v>
      </c>
      <c r="P78" s="148"/>
      <c r="Q78" s="147"/>
      <c r="R78" s="149" t="s">
        <v>1336</v>
      </c>
      <c r="T78" s="122">
        <v>710103</v>
      </c>
    </row>
    <row r="79" spans="1:20" s="122" customFormat="1" ht="18" customHeight="1" x14ac:dyDescent="0.15">
      <c r="A79" s="141">
        <v>1</v>
      </c>
      <c r="B79" s="142" t="s">
        <v>4883</v>
      </c>
      <c r="C79" s="143">
        <v>1</v>
      </c>
      <c r="D79" s="142" t="s">
        <v>4886</v>
      </c>
      <c r="E79" s="143">
        <v>3</v>
      </c>
      <c r="F79" s="142" t="s">
        <v>4947</v>
      </c>
      <c r="G79" s="143">
        <v>10</v>
      </c>
      <c r="H79" s="142" t="s">
        <v>54</v>
      </c>
      <c r="I79" s="143">
        <v>2</v>
      </c>
      <c r="J79" s="143" t="s">
        <v>193</v>
      </c>
      <c r="K79" s="146"/>
      <c r="L79" s="146"/>
      <c r="M79" s="146"/>
      <c r="N79" s="144" t="s">
        <v>4951</v>
      </c>
      <c r="O79" s="146">
        <v>71520</v>
      </c>
      <c r="P79" s="148"/>
      <c r="Q79" s="147"/>
      <c r="R79" s="149" t="s">
        <v>1336</v>
      </c>
      <c r="T79" s="122">
        <v>710103</v>
      </c>
    </row>
    <row r="80" spans="1:20" s="122" customFormat="1" ht="18" customHeight="1" x14ac:dyDescent="0.15">
      <c r="A80" s="141">
        <v>1</v>
      </c>
      <c r="B80" s="142" t="s">
        <v>4883</v>
      </c>
      <c r="C80" s="143">
        <v>1</v>
      </c>
      <c r="D80" s="142" t="s">
        <v>4886</v>
      </c>
      <c r="E80" s="143">
        <v>3</v>
      </c>
      <c r="F80" s="142" t="s">
        <v>4947</v>
      </c>
      <c r="G80" s="143">
        <v>10</v>
      </c>
      <c r="H80" s="142" t="s">
        <v>54</v>
      </c>
      <c r="I80" s="144">
        <v>5</v>
      </c>
      <c r="J80" s="144" t="s">
        <v>194</v>
      </c>
      <c r="K80" s="146">
        <v>5760</v>
      </c>
      <c r="L80" s="146">
        <v>6024</v>
      </c>
      <c r="M80" s="146">
        <f t="shared" si="17"/>
        <v>-264</v>
      </c>
      <c r="N80" s="144" t="s">
        <v>4952</v>
      </c>
      <c r="O80" s="146"/>
      <c r="P80" s="148"/>
      <c r="Q80" s="147"/>
      <c r="R80" s="149" t="s">
        <v>1336</v>
      </c>
      <c r="T80" s="122">
        <v>710103</v>
      </c>
    </row>
    <row r="81" spans="1:20" s="122" customFormat="1" ht="18" customHeight="1" x14ac:dyDescent="0.15">
      <c r="A81" s="141">
        <v>1</v>
      </c>
      <c r="B81" s="142" t="s">
        <v>4883</v>
      </c>
      <c r="C81" s="143">
        <v>1</v>
      </c>
      <c r="D81" s="142" t="s">
        <v>4886</v>
      </c>
      <c r="E81" s="143">
        <v>3</v>
      </c>
      <c r="F81" s="142" t="s">
        <v>4947</v>
      </c>
      <c r="G81" s="143">
        <v>10</v>
      </c>
      <c r="H81" s="142" t="s">
        <v>54</v>
      </c>
      <c r="I81" s="143">
        <v>5</v>
      </c>
      <c r="J81" s="143" t="s">
        <v>194</v>
      </c>
      <c r="K81" s="146"/>
      <c r="L81" s="146"/>
      <c r="M81" s="146"/>
      <c r="N81" s="144" t="s">
        <v>4953</v>
      </c>
      <c r="O81" s="146"/>
      <c r="P81" s="148"/>
      <c r="Q81" s="147"/>
      <c r="R81" s="149" t="s">
        <v>1336</v>
      </c>
      <c r="T81" s="122">
        <v>710103</v>
      </c>
    </row>
    <row r="82" spans="1:20" s="122" customFormat="1" ht="18" customHeight="1" x14ac:dyDescent="0.15">
      <c r="A82" s="141">
        <v>1</v>
      </c>
      <c r="B82" s="142" t="s">
        <v>4883</v>
      </c>
      <c r="C82" s="143">
        <v>1</v>
      </c>
      <c r="D82" s="142" t="s">
        <v>4886</v>
      </c>
      <c r="E82" s="143">
        <v>3</v>
      </c>
      <c r="F82" s="142" t="s">
        <v>4947</v>
      </c>
      <c r="G82" s="143">
        <v>10</v>
      </c>
      <c r="H82" s="142" t="s">
        <v>54</v>
      </c>
      <c r="I82" s="143">
        <v>5</v>
      </c>
      <c r="J82" s="143" t="s">
        <v>194</v>
      </c>
      <c r="K82" s="146"/>
      <c r="L82" s="146"/>
      <c r="M82" s="146"/>
      <c r="N82" s="144" t="s">
        <v>4954</v>
      </c>
      <c r="O82" s="146">
        <v>5760000</v>
      </c>
      <c r="P82" s="148"/>
      <c r="Q82" s="147"/>
      <c r="R82" s="149" t="s">
        <v>1336</v>
      </c>
      <c r="T82" s="122">
        <v>710103</v>
      </c>
    </row>
    <row r="83" spans="1:20" s="122" customFormat="1" ht="18" customHeight="1" x14ac:dyDescent="0.15">
      <c r="A83" s="141">
        <v>1</v>
      </c>
      <c r="B83" s="142" t="s">
        <v>4883</v>
      </c>
      <c r="C83" s="143">
        <v>1</v>
      </c>
      <c r="D83" s="142" t="s">
        <v>4886</v>
      </c>
      <c r="E83" s="143">
        <v>3</v>
      </c>
      <c r="F83" s="142" t="s">
        <v>4947</v>
      </c>
      <c r="G83" s="143">
        <v>10</v>
      </c>
      <c r="H83" s="142" t="s">
        <v>54</v>
      </c>
      <c r="I83" s="144">
        <v>6</v>
      </c>
      <c r="J83" s="144" t="s">
        <v>195</v>
      </c>
      <c r="K83" s="146">
        <v>1500</v>
      </c>
      <c r="L83" s="146">
        <v>1500</v>
      </c>
      <c r="M83" s="146">
        <f t="shared" si="17"/>
        <v>0</v>
      </c>
      <c r="N83" s="144" t="s">
        <v>4955</v>
      </c>
      <c r="O83" s="146">
        <v>1500000</v>
      </c>
      <c r="P83" s="148"/>
      <c r="Q83" s="147"/>
      <c r="R83" s="149" t="s">
        <v>1336</v>
      </c>
      <c r="T83" s="122">
        <v>710103</v>
      </c>
    </row>
    <row r="84" spans="1:20" s="122" customFormat="1" ht="18" customHeight="1" x14ac:dyDescent="0.15">
      <c r="A84" s="141">
        <v>1</v>
      </c>
      <c r="B84" s="142" t="s">
        <v>4883</v>
      </c>
      <c r="C84" s="143">
        <v>1</v>
      </c>
      <c r="D84" s="142" t="s">
        <v>4886</v>
      </c>
      <c r="E84" s="143">
        <v>3</v>
      </c>
      <c r="F84" s="142" t="s">
        <v>4947</v>
      </c>
      <c r="G84" s="144">
        <v>11</v>
      </c>
      <c r="H84" s="145" t="s">
        <v>66</v>
      </c>
      <c r="I84" s="144"/>
      <c r="J84" s="144"/>
      <c r="K84" s="146"/>
      <c r="L84" s="146"/>
      <c r="M84" s="146"/>
      <c r="N84" s="144"/>
      <c r="O84" s="147"/>
      <c r="P84" s="148"/>
      <c r="Q84" s="147"/>
      <c r="R84" s="149" t="s">
        <v>1336</v>
      </c>
      <c r="T84" s="122">
        <v>710103</v>
      </c>
    </row>
    <row r="85" spans="1:20" s="122" customFormat="1" ht="18" customHeight="1" x14ac:dyDescent="0.15">
      <c r="A85" s="141">
        <v>1</v>
      </c>
      <c r="B85" s="142" t="s">
        <v>4883</v>
      </c>
      <c r="C85" s="143">
        <v>1</v>
      </c>
      <c r="D85" s="142" t="s">
        <v>4886</v>
      </c>
      <c r="E85" s="143">
        <v>3</v>
      </c>
      <c r="F85" s="142" t="s">
        <v>4947</v>
      </c>
      <c r="G85" s="143">
        <v>11</v>
      </c>
      <c r="H85" s="142" t="s">
        <v>66</v>
      </c>
      <c r="I85" s="144">
        <v>11</v>
      </c>
      <c r="J85" s="144" t="s">
        <v>72</v>
      </c>
      <c r="K85" s="146">
        <v>56</v>
      </c>
      <c r="L85" s="146">
        <v>56</v>
      </c>
      <c r="M85" s="146">
        <f t="shared" ref="M85" si="18">K85-L85</f>
        <v>0</v>
      </c>
      <c r="N85" s="144" t="s">
        <v>4956</v>
      </c>
      <c r="O85" s="146">
        <v>45098</v>
      </c>
      <c r="P85" s="148"/>
      <c r="Q85" s="147"/>
      <c r="R85" s="149" t="s">
        <v>1336</v>
      </c>
      <c r="T85" s="122">
        <v>710103</v>
      </c>
    </row>
    <row r="86" spans="1:20" s="122" customFormat="1" ht="18" customHeight="1" x14ac:dyDescent="0.15">
      <c r="A86" s="141">
        <v>1</v>
      </c>
      <c r="B86" s="142" t="s">
        <v>4883</v>
      </c>
      <c r="C86" s="143">
        <v>1</v>
      </c>
      <c r="D86" s="142" t="s">
        <v>4886</v>
      </c>
      <c r="E86" s="143">
        <v>3</v>
      </c>
      <c r="F86" s="142" t="s">
        <v>4947</v>
      </c>
      <c r="G86" s="143">
        <v>11</v>
      </c>
      <c r="H86" s="142" t="s">
        <v>66</v>
      </c>
      <c r="I86" s="143">
        <v>11</v>
      </c>
      <c r="J86" s="143" t="s">
        <v>72</v>
      </c>
      <c r="K86" s="146"/>
      <c r="L86" s="146"/>
      <c r="M86" s="146"/>
      <c r="N86" s="144" t="s">
        <v>4957</v>
      </c>
      <c r="O86" s="146">
        <v>10110</v>
      </c>
      <c r="P86" s="148"/>
      <c r="Q86" s="147"/>
      <c r="R86" s="149" t="s">
        <v>1336</v>
      </c>
      <c r="T86" s="122">
        <v>710103</v>
      </c>
    </row>
    <row r="87" spans="1:20" s="122" customFormat="1" ht="18" customHeight="1" x14ac:dyDescent="0.15">
      <c r="A87" s="141">
        <v>1</v>
      </c>
      <c r="B87" s="142" t="s">
        <v>4883</v>
      </c>
      <c r="C87" s="143">
        <v>1</v>
      </c>
      <c r="D87" s="142" t="s">
        <v>4886</v>
      </c>
      <c r="E87" s="143">
        <v>3</v>
      </c>
      <c r="F87" s="142" t="s">
        <v>4947</v>
      </c>
      <c r="G87" s="144">
        <v>12</v>
      </c>
      <c r="H87" s="145" t="s">
        <v>73</v>
      </c>
      <c r="I87" s="144"/>
      <c r="J87" s="144"/>
      <c r="K87" s="146"/>
      <c r="L87" s="146"/>
      <c r="M87" s="146"/>
      <c r="N87" s="144"/>
      <c r="O87" s="147"/>
      <c r="P87" s="148"/>
      <c r="Q87" s="147"/>
      <c r="R87" s="149" t="s">
        <v>1336</v>
      </c>
      <c r="T87" s="122">
        <v>710103</v>
      </c>
    </row>
    <row r="88" spans="1:20" s="122" customFormat="1" ht="18" customHeight="1" x14ac:dyDescent="0.15">
      <c r="A88" s="141">
        <v>1</v>
      </c>
      <c r="B88" s="142" t="s">
        <v>4883</v>
      </c>
      <c r="C88" s="143">
        <v>1</v>
      </c>
      <c r="D88" s="142" t="s">
        <v>4886</v>
      </c>
      <c r="E88" s="143">
        <v>3</v>
      </c>
      <c r="F88" s="142" t="s">
        <v>4947</v>
      </c>
      <c r="G88" s="143">
        <v>12</v>
      </c>
      <c r="H88" s="142" t="s">
        <v>73</v>
      </c>
      <c r="I88" s="144">
        <v>32</v>
      </c>
      <c r="J88" s="144" t="s">
        <v>210</v>
      </c>
      <c r="K88" s="146">
        <v>2654</v>
      </c>
      <c r="L88" s="146">
        <v>2643</v>
      </c>
      <c r="M88" s="146">
        <f t="shared" ref="M88:M98" si="19">K88-L88</f>
        <v>11</v>
      </c>
      <c r="N88" s="144" t="s">
        <v>4958</v>
      </c>
      <c r="O88" s="146"/>
      <c r="P88" s="148"/>
      <c r="Q88" s="147"/>
      <c r="R88" s="149" t="s">
        <v>1336</v>
      </c>
      <c r="T88" s="122">
        <v>710103</v>
      </c>
    </row>
    <row r="89" spans="1:20" s="122" customFormat="1" ht="18" customHeight="1" x14ac:dyDescent="0.15">
      <c r="A89" s="141">
        <v>1</v>
      </c>
      <c r="B89" s="142" t="s">
        <v>4883</v>
      </c>
      <c r="C89" s="143">
        <v>1</v>
      </c>
      <c r="D89" s="142" t="s">
        <v>4886</v>
      </c>
      <c r="E89" s="143">
        <v>3</v>
      </c>
      <c r="F89" s="142" t="s">
        <v>4947</v>
      </c>
      <c r="G89" s="143">
        <v>12</v>
      </c>
      <c r="H89" s="142" t="s">
        <v>73</v>
      </c>
      <c r="I89" s="143">
        <v>32</v>
      </c>
      <c r="J89" s="143" t="s">
        <v>210</v>
      </c>
      <c r="K89" s="146"/>
      <c r="L89" s="146"/>
      <c r="M89" s="146"/>
      <c r="N89" s="144" t="s">
        <v>4959</v>
      </c>
      <c r="O89" s="146"/>
      <c r="P89" s="148"/>
      <c r="Q89" s="147"/>
      <c r="R89" s="149" t="s">
        <v>1336</v>
      </c>
      <c r="T89" s="122">
        <v>710103</v>
      </c>
    </row>
    <row r="90" spans="1:20" s="122" customFormat="1" ht="18" customHeight="1" x14ac:dyDescent="0.15">
      <c r="A90" s="141">
        <v>1</v>
      </c>
      <c r="B90" s="142" t="s">
        <v>4883</v>
      </c>
      <c r="C90" s="143">
        <v>1</v>
      </c>
      <c r="D90" s="142" t="s">
        <v>4886</v>
      </c>
      <c r="E90" s="143">
        <v>3</v>
      </c>
      <c r="F90" s="142" t="s">
        <v>4947</v>
      </c>
      <c r="G90" s="143">
        <v>12</v>
      </c>
      <c r="H90" s="142" t="s">
        <v>73</v>
      </c>
      <c r="I90" s="143">
        <v>32</v>
      </c>
      <c r="J90" s="143" t="s">
        <v>210</v>
      </c>
      <c r="K90" s="146"/>
      <c r="L90" s="146"/>
      <c r="M90" s="146"/>
      <c r="N90" s="144" t="s">
        <v>4960</v>
      </c>
      <c r="O90" s="146"/>
      <c r="P90" s="148"/>
      <c r="Q90" s="147"/>
      <c r="R90" s="149" t="s">
        <v>1336</v>
      </c>
      <c r="T90" s="122">
        <v>710103</v>
      </c>
    </row>
    <row r="91" spans="1:20" s="122" customFormat="1" ht="18" customHeight="1" x14ac:dyDescent="0.15">
      <c r="A91" s="141">
        <v>1</v>
      </c>
      <c r="B91" s="142" t="s">
        <v>4883</v>
      </c>
      <c r="C91" s="143">
        <v>1</v>
      </c>
      <c r="D91" s="142" t="s">
        <v>4886</v>
      </c>
      <c r="E91" s="143">
        <v>3</v>
      </c>
      <c r="F91" s="142" t="s">
        <v>4947</v>
      </c>
      <c r="G91" s="143">
        <v>12</v>
      </c>
      <c r="H91" s="142" t="s">
        <v>73</v>
      </c>
      <c r="I91" s="143">
        <v>32</v>
      </c>
      <c r="J91" s="143" t="s">
        <v>210</v>
      </c>
      <c r="K91" s="146"/>
      <c r="L91" s="146"/>
      <c r="M91" s="146"/>
      <c r="N91" s="144" t="s">
        <v>4961</v>
      </c>
      <c r="O91" s="146"/>
      <c r="P91" s="148"/>
      <c r="Q91" s="147"/>
      <c r="R91" s="149" t="s">
        <v>1336</v>
      </c>
      <c r="T91" s="122">
        <v>710103</v>
      </c>
    </row>
    <row r="92" spans="1:20" s="122" customFormat="1" ht="18" customHeight="1" x14ac:dyDescent="0.15">
      <c r="A92" s="141">
        <v>1</v>
      </c>
      <c r="B92" s="142" t="s">
        <v>4883</v>
      </c>
      <c r="C92" s="143">
        <v>1</v>
      </c>
      <c r="D92" s="142" t="s">
        <v>4886</v>
      </c>
      <c r="E92" s="143">
        <v>3</v>
      </c>
      <c r="F92" s="142" t="s">
        <v>4947</v>
      </c>
      <c r="G92" s="143">
        <v>12</v>
      </c>
      <c r="H92" s="142" t="s">
        <v>73</v>
      </c>
      <c r="I92" s="143">
        <v>32</v>
      </c>
      <c r="J92" s="143" t="s">
        <v>210</v>
      </c>
      <c r="K92" s="146"/>
      <c r="L92" s="146"/>
      <c r="M92" s="146"/>
      <c r="N92" s="144" t="s">
        <v>4962</v>
      </c>
      <c r="O92" s="146">
        <v>475200</v>
      </c>
      <c r="P92" s="148"/>
      <c r="Q92" s="147"/>
      <c r="R92" s="149" t="s">
        <v>1336</v>
      </c>
      <c r="T92" s="122">
        <v>710103</v>
      </c>
    </row>
    <row r="93" spans="1:20" s="122" customFormat="1" ht="18" customHeight="1" x14ac:dyDescent="0.15">
      <c r="A93" s="141">
        <v>1</v>
      </c>
      <c r="B93" s="142" t="s">
        <v>4883</v>
      </c>
      <c r="C93" s="143">
        <v>1</v>
      </c>
      <c r="D93" s="142" t="s">
        <v>4886</v>
      </c>
      <c r="E93" s="143">
        <v>3</v>
      </c>
      <c r="F93" s="142" t="s">
        <v>4947</v>
      </c>
      <c r="G93" s="143">
        <v>12</v>
      </c>
      <c r="H93" s="142" t="s">
        <v>73</v>
      </c>
      <c r="I93" s="143">
        <v>32</v>
      </c>
      <c r="J93" s="143" t="s">
        <v>210</v>
      </c>
      <c r="K93" s="146"/>
      <c r="L93" s="146"/>
      <c r="M93" s="146"/>
      <c r="N93" s="144" t="s">
        <v>4963</v>
      </c>
      <c r="O93" s="146"/>
      <c r="P93" s="148"/>
      <c r="Q93" s="147"/>
      <c r="R93" s="149" t="s">
        <v>1336</v>
      </c>
      <c r="T93" s="122">
        <v>710103</v>
      </c>
    </row>
    <row r="94" spans="1:20" s="122" customFormat="1" ht="18" customHeight="1" x14ac:dyDescent="0.15">
      <c r="A94" s="141">
        <v>1</v>
      </c>
      <c r="B94" s="142" t="s">
        <v>4883</v>
      </c>
      <c r="C94" s="143">
        <v>1</v>
      </c>
      <c r="D94" s="142" t="s">
        <v>4886</v>
      </c>
      <c r="E94" s="143">
        <v>3</v>
      </c>
      <c r="F94" s="142" t="s">
        <v>4947</v>
      </c>
      <c r="G94" s="143">
        <v>12</v>
      </c>
      <c r="H94" s="142" t="s">
        <v>73</v>
      </c>
      <c r="I94" s="143">
        <v>32</v>
      </c>
      <c r="J94" s="143" t="s">
        <v>210</v>
      </c>
      <c r="K94" s="146"/>
      <c r="L94" s="146"/>
      <c r="M94" s="146"/>
      <c r="N94" s="144" t="s">
        <v>4964</v>
      </c>
      <c r="O94" s="146"/>
      <c r="P94" s="148"/>
      <c r="Q94" s="147"/>
      <c r="R94" s="149" t="s">
        <v>1336</v>
      </c>
      <c r="T94" s="122">
        <v>710103</v>
      </c>
    </row>
    <row r="95" spans="1:20" s="122" customFormat="1" ht="18" customHeight="1" x14ac:dyDescent="0.15">
      <c r="A95" s="141">
        <v>1</v>
      </c>
      <c r="B95" s="142" t="s">
        <v>4883</v>
      </c>
      <c r="C95" s="143">
        <v>1</v>
      </c>
      <c r="D95" s="142" t="s">
        <v>4886</v>
      </c>
      <c r="E95" s="143">
        <v>3</v>
      </c>
      <c r="F95" s="142" t="s">
        <v>4947</v>
      </c>
      <c r="G95" s="143">
        <v>12</v>
      </c>
      <c r="H95" s="142" t="s">
        <v>73</v>
      </c>
      <c r="I95" s="143">
        <v>32</v>
      </c>
      <c r="J95" s="143" t="s">
        <v>210</v>
      </c>
      <c r="K95" s="146"/>
      <c r="L95" s="146"/>
      <c r="M95" s="146"/>
      <c r="N95" s="144" t="s">
        <v>4965</v>
      </c>
      <c r="O95" s="146"/>
      <c r="P95" s="148"/>
      <c r="Q95" s="147"/>
      <c r="R95" s="149" t="s">
        <v>1336</v>
      </c>
      <c r="T95" s="122">
        <v>710103</v>
      </c>
    </row>
    <row r="96" spans="1:20" s="122" customFormat="1" ht="18" customHeight="1" x14ac:dyDescent="0.15">
      <c r="A96" s="141">
        <v>1</v>
      </c>
      <c r="B96" s="142" t="s">
        <v>4883</v>
      </c>
      <c r="C96" s="143">
        <v>1</v>
      </c>
      <c r="D96" s="142" t="s">
        <v>4886</v>
      </c>
      <c r="E96" s="143">
        <v>3</v>
      </c>
      <c r="F96" s="142" t="s">
        <v>4947</v>
      </c>
      <c r="G96" s="143">
        <v>12</v>
      </c>
      <c r="H96" s="142" t="s">
        <v>73</v>
      </c>
      <c r="I96" s="143">
        <v>32</v>
      </c>
      <c r="J96" s="143" t="s">
        <v>210</v>
      </c>
      <c r="K96" s="146"/>
      <c r="L96" s="146"/>
      <c r="M96" s="146"/>
      <c r="N96" s="144" t="s">
        <v>4966</v>
      </c>
      <c r="O96" s="146">
        <v>1518000</v>
      </c>
      <c r="P96" s="148"/>
      <c r="Q96" s="147"/>
      <c r="R96" s="149" t="s">
        <v>1336</v>
      </c>
      <c r="T96" s="122">
        <v>710103</v>
      </c>
    </row>
    <row r="97" spans="1:20" s="122" customFormat="1" ht="18" customHeight="1" x14ac:dyDescent="0.15">
      <c r="A97" s="141">
        <v>1</v>
      </c>
      <c r="B97" s="142" t="s">
        <v>4883</v>
      </c>
      <c r="C97" s="143">
        <v>1</v>
      </c>
      <c r="D97" s="142" t="s">
        <v>4886</v>
      </c>
      <c r="E97" s="143">
        <v>3</v>
      </c>
      <c r="F97" s="142" t="s">
        <v>4947</v>
      </c>
      <c r="G97" s="143">
        <v>12</v>
      </c>
      <c r="H97" s="142" t="s">
        <v>73</v>
      </c>
      <c r="I97" s="143">
        <v>32</v>
      </c>
      <c r="J97" s="143" t="s">
        <v>210</v>
      </c>
      <c r="K97" s="146"/>
      <c r="L97" s="146"/>
      <c r="M97" s="146"/>
      <c r="N97" s="144" t="s">
        <v>4967</v>
      </c>
      <c r="O97" s="146">
        <v>660000</v>
      </c>
      <c r="P97" s="148"/>
      <c r="Q97" s="147"/>
      <c r="R97" s="149" t="s">
        <v>1336</v>
      </c>
      <c r="T97" s="122">
        <v>710103</v>
      </c>
    </row>
    <row r="98" spans="1:20" s="122" customFormat="1" ht="18" customHeight="1" x14ac:dyDescent="0.15">
      <c r="A98" s="141">
        <v>1</v>
      </c>
      <c r="B98" s="142" t="s">
        <v>4883</v>
      </c>
      <c r="C98" s="143">
        <v>1</v>
      </c>
      <c r="D98" s="142" t="s">
        <v>4886</v>
      </c>
      <c r="E98" s="143">
        <v>3</v>
      </c>
      <c r="F98" s="142" t="s">
        <v>4947</v>
      </c>
      <c r="G98" s="143">
        <v>12</v>
      </c>
      <c r="H98" s="142" t="s">
        <v>73</v>
      </c>
      <c r="I98" s="144">
        <v>33</v>
      </c>
      <c r="J98" s="144" t="s">
        <v>219</v>
      </c>
      <c r="K98" s="146">
        <v>324</v>
      </c>
      <c r="L98" s="146">
        <v>324</v>
      </c>
      <c r="M98" s="146">
        <f t="shared" si="19"/>
        <v>0</v>
      </c>
      <c r="N98" s="144" t="s">
        <v>4940</v>
      </c>
      <c r="O98" s="146"/>
      <c r="P98" s="148"/>
      <c r="Q98" s="147"/>
      <c r="R98" s="149" t="s">
        <v>1336</v>
      </c>
      <c r="T98" s="122">
        <v>710103</v>
      </c>
    </row>
    <row r="99" spans="1:20" s="122" customFormat="1" ht="18" customHeight="1" x14ac:dyDescent="0.15">
      <c r="A99" s="141">
        <v>1</v>
      </c>
      <c r="B99" s="142" t="s">
        <v>4883</v>
      </c>
      <c r="C99" s="143">
        <v>1</v>
      </c>
      <c r="D99" s="142" t="s">
        <v>4886</v>
      </c>
      <c r="E99" s="143">
        <v>3</v>
      </c>
      <c r="F99" s="142" t="s">
        <v>4947</v>
      </c>
      <c r="G99" s="143">
        <v>12</v>
      </c>
      <c r="H99" s="142" t="s">
        <v>73</v>
      </c>
      <c r="I99" s="143">
        <v>33</v>
      </c>
      <c r="J99" s="143" t="s">
        <v>219</v>
      </c>
      <c r="K99" s="146"/>
      <c r="L99" s="146"/>
      <c r="M99" s="146"/>
      <c r="N99" s="144" t="s">
        <v>4968</v>
      </c>
      <c r="O99" s="146">
        <v>233244</v>
      </c>
      <c r="P99" s="148"/>
      <c r="Q99" s="147"/>
      <c r="R99" s="149" t="s">
        <v>1336</v>
      </c>
      <c r="T99" s="122">
        <v>710103</v>
      </c>
    </row>
    <row r="100" spans="1:20" s="122" customFormat="1" ht="18" customHeight="1" x14ac:dyDescent="0.15">
      <c r="A100" s="141">
        <v>1</v>
      </c>
      <c r="B100" s="142" t="s">
        <v>4883</v>
      </c>
      <c r="C100" s="143">
        <v>1</v>
      </c>
      <c r="D100" s="142" t="s">
        <v>4886</v>
      </c>
      <c r="E100" s="143">
        <v>3</v>
      </c>
      <c r="F100" s="142" t="s">
        <v>4947</v>
      </c>
      <c r="G100" s="143">
        <v>12</v>
      </c>
      <c r="H100" s="142" t="s">
        <v>73</v>
      </c>
      <c r="I100" s="143">
        <v>33</v>
      </c>
      <c r="J100" s="143" t="s">
        <v>219</v>
      </c>
      <c r="K100" s="146"/>
      <c r="L100" s="146"/>
      <c r="M100" s="146"/>
      <c r="N100" s="144" t="s">
        <v>4969</v>
      </c>
      <c r="O100" s="146">
        <v>90420</v>
      </c>
      <c r="P100" s="148"/>
      <c r="Q100" s="147"/>
      <c r="R100" s="149" t="s">
        <v>1336</v>
      </c>
      <c r="T100" s="122">
        <v>710103</v>
      </c>
    </row>
    <row r="101" spans="1:20" s="122" customFormat="1" ht="18" customHeight="1" x14ac:dyDescent="0.15">
      <c r="A101" s="141">
        <v>1</v>
      </c>
      <c r="B101" s="142" t="s">
        <v>4883</v>
      </c>
      <c r="C101" s="143">
        <v>1</v>
      </c>
      <c r="D101" s="142" t="s">
        <v>4886</v>
      </c>
      <c r="E101" s="143">
        <v>3</v>
      </c>
      <c r="F101" s="142" t="s">
        <v>4947</v>
      </c>
      <c r="G101" s="144">
        <v>14</v>
      </c>
      <c r="H101" s="145" t="s">
        <v>233</v>
      </c>
      <c r="I101" s="144"/>
      <c r="J101" s="144"/>
      <c r="K101" s="146"/>
      <c r="L101" s="146"/>
      <c r="M101" s="146"/>
      <c r="N101" s="144"/>
      <c r="O101" s="147"/>
      <c r="P101" s="148"/>
      <c r="Q101" s="147"/>
      <c r="R101" s="149" t="s">
        <v>1336</v>
      </c>
      <c r="T101" s="122">
        <v>710103</v>
      </c>
    </row>
    <row r="102" spans="1:20" s="122" customFormat="1" ht="18" customHeight="1" x14ac:dyDescent="0.15">
      <c r="A102" s="141">
        <v>1</v>
      </c>
      <c r="B102" s="142" t="s">
        <v>4883</v>
      </c>
      <c r="C102" s="143">
        <v>1</v>
      </c>
      <c r="D102" s="142" t="s">
        <v>4886</v>
      </c>
      <c r="E102" s="143">
        <v>3</v>
      </c>
      <c r="F102" s="142" t="s">
        <v>4947</v>
      </c>
      <c r="G102" s="143">
        <v>14</v>
      </c>
      <c r="H102" s="142" t="s">
        <v>233</v>
      </c>
      <c r="I102" s="144">
        <v>1</v>
      </c>
      <c r="J102" s="144" t="s">
        <v>361</v>
      </c>
      <c r="K102" s="146">
        <v>9000</v>
      </c>
      <c r="L102" s="146">
        <v>25000</v>
      </c>
      <c r="M102" s="146">
        <f t="shared" ref="M102:M103" si="20">K102-L102</f>
        <v>-16000</v>
      </c>
      <c r="N102" s="144" t="s">
        <v>4970</v>
      </c>
      <c r="O102" s="146">
        <v>9000000</v>
      </c>
      <c r="P102" s="148"/>
      <c r="Q102" s="147"/>
      <c r="R102" s="149" t="s">
        <v>1336</v>
      </c>
      <c r="T102" s="122">
        <v>710103</v>
      </c>
    </row>
    <row r="103" spans="1:20" s="122" customFormat="1" ht="18" customHeight="1" x14ac:dyDescent="0.15">
      <c r="A103" s="123">
        <v>1</v>
      </c>
      <c r="B103" s="124" t="s">
        <v>4885</v>
      </c>
      <c r="C103" s="132">
        <v>1</v>
      </c>
      <c r="D103" s="124" t="s">
        <v>4886</v>
      </c>
      <c r="E103" s="133">
        <v>4</v>
      </c>
      <c r="F103" s="134" t="s">
        <v>4971</v>
      </c>
      <c r="G103" s="133"/>
      <c r="H103" s="134"/>
      <c r="I103" s="133"/>
      <c r="J103" s="133"/>
      <c r="K103" s="135">
        <f>IF(C103="",SUMIFS($K104:$K$188,$A104:$A$188,A103,$E104:$E$188,""),IF(E103="",SUMIFS($K104:$K$188,$A104:$A$188,A103,$C104:$C$188,C103,$G104:$G$188,""),IF(G103="",SUMIFS($K104:$K$188,$A104:$A$188,A103,$C104:$C$188,C103,$E104:$E$188,E103,$R104:$R$188,R103),IF(I103="",SUMIFS($K104:$K$188,$A104:$A$188,A103,$C104:$C$188,C103,$E104:$E$188,E103,$G104:$G$188,G103,$R104:$R$188,R103),0))))</f>
        <v>116919</v>
      </c>
      <c r="L103" s="135">
        <f>IF(C103="",SUMIFS($L104:$L$188,$A104:$A$188,A103,$E104:$E$188,""),IF(E103="",SUMIFS($L104:$L$188,$A104:$A$188,A103,$C104:$C$188,C103,$G104:$G$188,""),IF(G103="",SUMIFS($L104:$L$188,$A104:$A$188,A103,$C104:$C$188,C103,$E104:$E$188,E103,$R104:$R$188,R103),IF(I103="",SUMIFS($L104:$L$188,$A104:$A$188,A103,$C104:$C$188,C103,$E104:$E$188,E103,$G104:$G$188,G103,$R104:$R$188,R103),0))))</f>
        <v>106675</v>
      </c>
      <c r="M103" s="135">
        <f t="shared" si="20"/>
        <v>10244</v>
      </c>
      <c r="N103" s="136"/>
      <c r="O103" s="137"/>
      <c r="P103" s="138"/>
      <c r="Q103" s="139">
        <f>IF(C103="",SUMIFS($Q104:$Q$188,$A104:$A$188,A103,$E104:$E$188,""),IF(E103="",SUMIFS($Q104:$Q$188,$A104:$A$188,A103,$C104:$C$188,C103,$G104:$G$188,""),IF(G103="",SUMIFS($Q104:$Q$188,$A104:$A$188,A103,$C104:$C$188,C103,$E104:$E$188,E103,$R104:$R$188,R103),IF(I103="",SUMIFS($Q104:$Q$188,$A104:$A$188,A103,$C104:$C$188,C103,$E104:$E$188,E103,$G104:$G$188,G103,$R104:$R$188,R103),0))))</f>
        <v>18700</v>
      </c>
      <c r="R103" s="140" t="s">
        <v>1336</v>
      </c>
      <c r="T103" s="122">
        <v>710104</v>
      </c>
    </row>
    <row r="104" spans="1:20" s="122" customFormat="1" ht="18" customHeight="1" x14ac:dyDescent="0.15">
      <c r="A104" s="141">
        <v>1</v>
      </c>
      <c r="B104" s="142" t="s">
        <v>4883</v>
      </c>
      <c r="C104" s="143">
        <v>1</v>
      </c>
      <c r="D104" s="142" t="s">
        <v>4886</v>
      </c>
      <c r="E104" s="143">
        <v>4</v>
      </c>
      <c r="F104" s="142" t="s">
        <v>4972</v>
      </c>
      <c r="G104" s="144">
        <v>10</v>
      </c>
      <c r="H104" s="145" t="s">
        <v>54</v>
      </c>
      <c r="I104" s="144"/>
      <c r="J104" s="144"/>
      <c r="K104" s="146"/>
      <c r="L104" s="146"/>
      <c r="M104" s="146"/>
      <c r="N104" s="144"/>
      <c r="O104" s="147"/>
      <c r="P104" s="148" t="s">
        <v>4899</v>
      </c>
      <c r="Q104" s="147">
        <v>18700</v>
      </c>
      <c r="R104" s="149" t="s">
        <v>1336</v>
      </c>
      <c r="T104" s="122">
        <v>710104</v>
      </c>
    </row>
    <row r="105" spans="1:20" s="122" customFormat="1" ht="18" customHeight="1" x14ac:dyDescent="0.15">
      <c r="A105" s="141">
        <v>1</v>
      </c>
      <c r="B105" s="142" t="s">
        <v>4883</v>
      </c>
      <c r="C105" s="143">
        <v>1</v>
      </c>
      <c r="D105" s="142" t="s">
        <v>4886</v>
      </c>
      <c r="E105" s="143">
        <v>4</v>
      </c>
      <c r="F105" s="142" t="s">
        <v>4972</v>
      </c>
      <c r="G105" s="143">
        <v>10</v>
      </c>
      <c r="H105" s="142" t="s">
        <v>54</v>
      </c>
      <c r="I105" s="144">
        <v>1</v>
      </c>
      <c r="J105" s="144" t="s">
        <v>55</v>
      </c>
      <c r="K105" s="146">
        <v>200</v>
      </c>
      <c r="L105" s="146">
        <v>200</v>
      </c>
      <c r="M105" s="146">
        <f t="shared" ref="M105:M109" si="21">K105-L105</f>
        <v>0</v>
      </c>
      <c r="N105" s="144" t="s">
        <v>4973</v>
      </c>
      <c r="O105" s="146">
        <v>200000</v>
      </c>
      <c r="P105" s="148" t="s">
        <v>4900</v>
      </c>
      <c r="Q105" s="147"/>
      <c r="R105" s="149" t="s">
        <v>1336</v>
      </c>
      <c r="T105" s="122">
        <v>710104</v>
      </c>
    </row>
    <row r="106" spans="1:20" s="122" customFormat="1" ht="18" customHeight="1" x14ac:dyDescent="0.15">
      <c r="A106" s="141">
        <v>1</v>
      </c>
      <c r="B106" s="142" t="s">
        <v>4883</v>
      </c>
      <c r="C106" s="143">
        <v>1</v>
      </c>
      <c r="D106" s="142" t="s">
        <v>4886</v>
      </c>
      <c r="E106" s="143">
        <v>4</v>
      </c>
      <c r="F106" s="142" t="s">
        <v>4972</v>
      </c>
      <c r="G106" s="143">
        <v>10</v>
      </c>
      <c r="H106" s="142" t="s">
        <v>54</v>
      </c>
      <c r="I106" s="144">
        <v>5</v>
      </c>
      <c r="J106" s="144" t="s">
        <v>194</v>
      </c>
      <c r="K106" s="146">
        <v>10224</v>
      </c>
      <c r="L106" s="146">
        <v>11040</v>
      </c>
      <c r="M106" s="146">
        <f t="shared" si="21"/>
        <v>-816</v>
      </c>
      <c r="N106" s="144" t="s">
        <v>4952</v>
      </c>
      <c r="O106" s="146"/>
      <c r="P106" s="148"/>
      <c r="Q106" s="147"/>
      <c r="R106" s="149" t="s">
        <v>1336</v>
      </c>
      <c r="T106" s="122">
        <v>710104</v>
      </c>
    </row>
    <row r="107" spans="1:20" s="122" customFormat="1" ht="18" customHeight="1" x14ac:dyDescent="0.15">
      <c r="A107" s="141">
        <v>1</v>
      </c>
      <c r="B107" s="142" t="s">
        <v>4883</v>
      </c>
      <c r="C107" s="143">
        <v>1</v>
      </c>
      <c r="D107" s="142" t="s">
        <v>4886</v>
      </c>
      <c r="E107" s="143">
        <v>4</v>
      </c>
      <c r="F107" s="142" t="s">
        <v>4972</v>
      </c>
      <c r="G107" s="143">
        <v>10</v>
      </c>
      <c r="H107" s="142" t="s">
        <v>54</v>
      </c>
      <c r="I107" s="143">
        <v>5</v>
      </c>
      <c r="J107" s="143" t="s">
        <v>194</v>
      </c>
      <c r="K107" s="146"/>
      <c r="L107" s="146"/>
      <c r="M107" s="146"/>
      <c r="N107" s="144" t="s">
        <v>4974</v>
      </c>
      <c r="O107" s="146"/>
      <c r="P107" s="148"/>
      <c r="Q107" s="147"/>
      <c r="R107" s="149" t="s">
        <v>1336</v>
      </c>
      <c r="T107" s="122">
        <v>710104</v>
      </c>
    </row>
    <row r="108" spans="1:20" s="122" customFormat="1" ht="18" customHeight="1" x14ac:dyDescent="0.15">
      <c r="A108" s="141">
        <v>1</v>
      </c>
      <c r="B108" s="142" t="s">
        <v>4883</v>
      </c>
      <c r="C108" s="143">
        <v>1</v>
      </c>
      <c r="D108" s="142" t="s">
        <v>4886</v>
      </c>
      <c r="E108" s="143">
        <v>4</v>
      </c>
      <c r="F108" s="142" t="s">
        <v>4972</v>
      </c>
      <c r="G108" s="143">
        <v>10</v>
      </c>
      <c r="H108" s="142" t="s">
        <v>54</v>
      </c>
      <c r="I108" s="143">
        <v>5</v>
      </c>
      <c r="J108" s="143" t="s">
        <v>194</v>
      </c>
      <c r="K108" s="146"/>
      <c r="L108" s="146"/>
      <c r="M108" s="146"/>
      <c r="N108" s="144" t="s">
        <v>4975</v>
      </c>
      <c r="O108" s="146">
        <v>10224000</v>
      </c>
      <c r="P108" s="148"/>
      <c r="Q108" s="147"/>
      <c r="R108" s="149" t="s">
        <v>1336</v>
      </c>
      <c r="T108" s="122">
        <v>710104</v>
      </c>
    </row>
    <row r="109" spans="1:20" s="122" customFormat="1" ht="18" customHeight="1" x14ac:dyDescent="0.15">
      <c r="A109" s="141">
        <v>1</v>
      </c>
      <c r="B109" s="142" t="s">
        <v>4883</v>
      </c>
      <c r="C109" s="143">
        <v>1</v>
      </c>
      <c r="D109" s="142" t="s">
        <v>4886</v>
      </c>
      <c r="E109" s="143">
        <v>4</v>
      </c>
      <c r="F109" s="142" t="s">
        <v>4972</v>
      </c>
      <c r="G109" s="143">
        <v>10</v>
      </c>
      <c r="H109" s="142" t="s">
        <v>54</v>
      </c>
      <c r="I109" s="144">
        <v>6</v>
      </c>
      <c r="J109" s="144" t="s">
        <v>195</v>
      </c>
      <c r="K109" s="146">
        <v>2000</v>
      </c>
      <c r="L109" s="146">
        <v>2000</v>
      </c>
      <c r="M109" s="146">
        <f t="shared" si="21"/>
        <v>0</v>
      </c>
      <c r="N109" s="144" t="s">
        <v>4976</v>
      </c>
      <c r="O109" s="146">
        <v>2000000</v>
      </c>
      <c r="P109" s="148"/>
      <c r="Q109" s="147"/>
      <c r="R109" s="149" t="s">
        <v>1336</v>
      </c>
      <c r="T109" s="122">
        <v>710104</v>
      </c>
    </row>
    <row r="110" spans="1:20" s="122" customFormat="1" ht="18" customHeight="1" x14ac:dyDescent="0.15">
      <c r="A110" s="141">
        <v>1</v>
      </c>
      <c r="B110" s="142" t="s">
        <v>4883</v>
      </c>
      <c r="C110" s="143">
        <v>1</v>
      </c>
      <c r="D110" s="142" t="s">
        <v>4886</v>
      </c>
      <c r="E110" s="143">
        <v>4</v>
      </c>
      <c r="F110" s="142" t="s">
        <v>4972</v>
      </c>
      <c r="G110" s="144">
        <v>11</v>
      </c>
      <c r="H110" s="145" t="s">
        <v>66</v>
      </c>
      <c r="I110" s="144"/>
      <c r="J110" s="144"/>
      <c r="K110" s="146"/>
      <c r="L110" s="146"/>
      <c r="M110" s="146"/>
      <c r="N110" s="144"/>
      <c r="O110" s="147"/>
      <c r="P110" s="148"/>
      <c r="Q110" s="147"/>
      <c r="R110" s="149" t="s">
        <v>1336</v>
      </c>
      <c r="T110" s="122">
        <v>710104</v>
      </c>
    </row>
    <row r="111" spans="1:20" s="122" customFormat="1" ht="18" customHeight="1" x14ac:dyDescent="0.15">
      <c r="A111" s="141">
        <v>1</v>
      </c>
      <c r="B111" s="142" t="s">
        <v>4883</v>
      </c>
      <c r="C111" s="143">
        <v>1</v>
      </c>
      <c r="D111" s="142" t="s">
        <v>4886</v>
      </c>
      <c r="E111" s="143">
        <v>4</v>
      </c>
      <c r="F111" s="142" t="s">
        <v>4972</v>
      </c>
      <c r="G111" s="143">
        <v>11</v>
      </c>
      <c r="H111" s="142" t="s">
        <v>66</v>
      </c>
      <c r="I111" s="144">
        <v>1</v>
      </c>
      <c r="J111" s="144" t="s">
        <v>67</v>
      </c>
      <c r="K111" s="146">
        <v>2</v>
      </c>
      <c r="L111" s="146">
        <v>2</v>
      </c>
      <c r="M111" s="146">
        <f t="shared" ref="M111:M115" si="22">K111-L111</f>
        <v>0</v>
      </c>
      <c r="N111" s="144" t="s">
        <v>4977</v>
      </c>
      <c r="O111" s="146">
        <v>2000</v>
      </c>
      <c r="P111" s="148"/>
      <c r="Q111" s="147"/>
      <c r="R111" s="149" t="s">
        <v>1336</v>
      </c>
      <c r="T111" s="122">
        <v>710104</v>
      </c>
    </row>
    <row r="112" spans="1:20" s="122" customFormat="1" ht="18" customHeight="1" x14ac:dyDescent="0.15">
      <c r="A112" s="141">
        <v>1</v>
      </c>
      <c r="B112" s="142" t="s">
        <v>4883</v>
      </c>
      <c r="C112" s="143">
        <v>1</v>
      </c>
      <c r="D112" s="142" t="s">
        <v>4886</v>
      </c>
      <c r="E112" s="143">
        <v>4</v>
      </c>
      <c r="F112" s="142" t="s">
        <v>4972</v>
      </c>
      <c r="G112" s="143">
        <v>11</v>
      </c>
      <c r="H112" s="142" t="s">
        <v>66</v>
      </c>
      <c r="I112" s="144">
        <v>3</v>
      </c>
      <c r="J112" s="144" t="s">
        <v>70</v>
      </c>
      <c r="K112" s="146">
        <v>165</v>
      </c>
      <c r="L112" s="146">
        <v>165</v>
      </c>
      <c r="M112" s="146">
        <f t="shared" si="22"/>
        <v>0</v>
      </c>
      <c r="N112" s="144" t="s">
        <v>4978</v>
      </c>
      <c r="O112" s="146"/>
      <c r="P112" s="148"/>
      <c r="Q112" s="147"/>
      <c r="R112" s="149" t="s">
        <v>1336</v>
      </c>
      <c r="T112" s="122">
        <v>710104</v>
      </c>
    </row>
    <row r="113" spans="1:20" s="122" customFormat="1" ht="18" customHeight="1" x14ac:dyDescent="0.15">
      <c r="A113" s="141">
        <v>1</v>
      </c>
      <c r="B113" s="142" t="s">
        <v>4883</v>
      </c>
      <c r="C113" s="143">
        <v>1</v>
      </c>
      <c r="D113" s="142" t="s">
        <v>4886</v>
      </c>
      <c r="E113" s="143">
        <v>4</v>
      </c>
      <c r="F113" s="142" t="s">
        <v>4972</v>
      </c>
      <c r="G113" s="143">
        <v>11</v>
      </c>
      <c r="H113" s="142" t="s">
        <v>66</v>
      </c>
      <c r="I113" s="143">
        <v>3</v>
      </c>
      <c r="J113" s="143" t="s">
        <v>70</v>
      </c>
      <c r="K113" s="146"/>
      <c r="L113" s="146"/>
      <c r="M113" s="146"/>
      <c r="N113" s="144" t="s">
        <v>4979</v>
      </c>
      <c r="O113" s="146"/>
      <c r="P113" s="148"/>
      <c r="Q113" s="147"/>
      <c r="R113" s="149" t="s">
        <v>1336</v>
      </c>
      <c r="T113" s="122">
        <v>710104</v>
      </c>
    </row>
    <row r="114" spans="1:20" s="122" customFormat="1" ht="18" customHeight="1" x14ac:dyDescent="0.15">
      <c r="A114" s="141">
        <v>1</v>
      </c>
      <c r="B114" s="142" t="s">
        <v>4883</v>
      </c>
      <c r="C114" s="143">
        <v>1</v>
      </c>
      <c r="D114" s="142" t="s">
        <v>4886</v>
      </c>
      <c r="E114" s="143">
        <v>4</v>
      </c>
      <c r="F114" s="142" t="s">
        <v>4972</v>
      </c>
      <c r="G114" s="143">
        <v>11</v>
      </c>
      <c r="H114" s="142" t="s">
        <v>66</v>
      </c>
      <c r="I114" s="143">
        <v>3</v>
      </c>
      <c r="J114" s="143" t="s">
        <v>70</v>
      </c>
      <c r="K114" s="146"/>
      <c r="L114" s="146"/>
      <c r="M114" s="146"/>
      <c r="N114" s="144" t="s">
        <v>4980</v>
      </c>
      <c r="O114" s="146">
        <v>165000</v>
      </c>
      <c r="P114" s="148"/>
      <c r="Q114" s="147"/>
      <c r="R114" s="149" t="s">
        <v>1336</v>
      </c>
      <c r="T114" s="122">
        <v>710104</v>
      </c>
    </row>
    <row r="115" spans="1:20" s="122" customFormat="1" ht="18" customHeight="1" x14ac:dyDescent="0.15">
      <c r="A115" s="141">
        <v>1</v>
      </c>
      <c r="B115" s="142" t="s">
        <v>4883</v>
      </c>
      <c r="C115" s="143">
        <v>1</v>
      </c>
      <c r="D115" s="142" t="s">
        <v>4886</v>
      </c>
      <c r="E115" s="143">
        <v>4</v>
      </c>
      <c r="F115" s="142" t="s">
        <v>4972</v>
      </c>
      <c r="G115" s="143">
        <v>11</v>
      </c>
      <c r="H115" s="142" t="s">
        <v>66</v>
      </c>
      <c r="I115" s="144">
        <v>11</v>
      </c>
      <c r="J115" s="144" t="s">
        <v>72</v>
      </c>
      <c r="K115" s="146">
        <v>211</v>
      </c>
      <c r="L115" s="146">
        <v>211</v>
      </c>
      <c r="M115" s="146">
        <f t="shared" si="22"/>
        <v>0</v>
      </c>
      <c r="N115" s="144" t="s">
        <v>4981</v>
      </c>
      <c r="O115" s="146"/>
      <c r="P115" s="148"/>
      <c r="Q115" s="147"/>
      <c r="R115" s="149" t="s">
        <v>1336</v>
      </c>
      <c r="T115" s="122">
        <v>710104</v>
      </c>
    </row>
    <row r="116" spans="1:20" s="122" customFormat="1" ht="18" customHeight="1" x14ac:dyDescent="0.15">
      <c r="A116" s="141">
        <v>1</v>
      </c>
      <c r="B116" s="142" t="s">
        <v>4883</v>
      </c>
      <c r="C116" s="143">
        <v>1</v>
      </c>
      <c r="D116" s="142" t="s">
        <v>4886</v>
      </c>
      <c r="E116" s="143">
        <v>4</v>
      </c>
      <c r="F116" s="142" t="s">
        <v>4972</v>
      </c>
      <c r="G116" s="143">
        <v>11</v>
      </c>
      <c r="H116" s="142" t="s">
        <v>66</v>
      </c>
      <c r="I116" s="143">
        <v>11</v>
      </c>
      <c r="J116" s="143" t="s">
        <v>72</v>
      </c>
      <c r="K116" s="146"/>
      <c r="L116" s="146"/>
      <c r="M116" s="146"/>
      <c r="N116" s="144" t="s">
        <v>4978</v>
      </c>
      <c r="O116" s="146">
        <v>77996</v>
      </c>
      <c r="P116" s="148"/>
      <c r="Q116" s="147"/>
      <c r="R116" s="149" t="s">
        <v>1336</v>
      </c>
      <c r="T116" s="122">
        <v>710104</v>
      </c>
    </row>
    <row r="117" spans="1:20" s="122" customFormat="1" ht="18" customHeight="1" x14ac:dyDescent="0.15">
      <c r="A117" s="141">
        <v>1</v>
      </c>
      <c r="B117" s="142" t="s">
        <v>4883</v>
      </c>
      <c r="C117" s="143">
        <v>1</v>
      </c>
      <c r="D117" s="142" t="s">
        <v>4886</v>
      </c>
      <c r="E117" s="143">
        <v>4</v>
      </c>
      <c r="F117" s="142" t="s">
        <v>4972</v>
      </c>
      <c r="G117" s="143">
        <v>11</v>
      </c>
      <c r="H117" s="142" t="s">
        <v>66</v>
      </c>
      <c r="I117" s="143">
        <v>11</v>
      </c>
      <c r="J117" s="143" t="s">
        <v>72</v>
      </c>
      <c r="K117" s="146"/>
      <c r="L117" s="146"/>
      <c r="M117" s="146"/>
      <c r="N117" s="144" t="s">
        <v>4982</v>
      </c>
      <c r="O117" s="146">
        <v>132759</v>
      </c>
      <c r="P117" s="148"/>
      <c r="Q117" s="147"/>
      <c r="R117" s="149" t="s">
        <v>1336</v>
      </c>
      <c r="T117" s="122">
        <v>710104</v>
      </c>
    </row>
    <row r="118" spans="1:20" s="122" customFormat="1" ht="18" customHeight="1" x14ac:dyDescent="0.15">
      <c r="A118" s="141">
        <v>1</v>
      </c>
      <c r="B118" s="142" t="s">
        <v>4883</v>
      </c>
      <c r="C118" s="143">
        <v>1</v>
      </c>
      <c r="D118" s="142" t="s">
        <v>4886</v>
      </c>
      <c r="E118" s="143">
        <v>4</v>
      </c>
      <c r="F118" s="142" t="s">
        <v>4972</v>
      </c>
      <c r="G118" s="144">
        <v>12</v>
      </c>
      <c r="H118" s="145" t="s">
        <v>73</v>
      </c>
      <c r="I118" s="144"/>
      <c r="J118" s="144"/>
      <c r="K118" s="146"/>
      <c r="L118" s="146"/>
      <c r="M118" s="146"/>
      <c r="N118" s="144"/>
      <c r="O118" s="147"/>
      <c r="P118" s="148"/>
      <c r="Q118" s="147"/>
      <c r="R118" s="149" t="s">
        <v>1336</v>
      </c>
      <c r="T118" s="122">
        <v>710104</v>
      </c>
    </row>
    <row r="119" spans="1:20" s="122" customFormat="1" ht="18" customHeight="1" x14ac:dyDescent="0.15">
      <c r="A119" s="141">
        <v>1</v>
      </c>
      <c r="B119" s="142" t="s">
        <v>4883</v>
      </c>
      <c r="C119" s="143">
        <v>1</v>
      </c>
      <c r="D119" s="142" t="s">
        <v>4886</v>
      </c>
      <c r="E119" s="143">
        <v>4</v>
      </c>
      <c r="F119" s="142" t="s">
        <v>4972</v>
      </c>
      <c r="G119" s="143">
        <v>12</v>
      </c>
      <c r="H119" s="142" t="s">
        <v>73</v>
      </c>
      <c r="I119" s="144">
        <v>21</v>
      </c>
      <c r="J119" s="144" t="s">
        <v>597</v>
      </c>
      <c r="K119" s="146">
        <v>19354</v>
      </c>
      <c r="L119" s="146">
        <v>19354</v>
      </c>
      <c r="M119" s="146">
        <f t="shared" ref="M119:M141" si="23">K119-L119</f>
        <v>0</v>
      </c>
      <c r="N119" s="144" t="s">
        <v>4983</v>
      </c>
      <c r="O119" s="146"/>
      <c r="P119" s="148"/>
      <c r="Q119" s="147"/>
      <c r="R119" s="149" t="s">
        <v>1336</v>
      </c>
      <c r="T119" s="122">
        <v>710104</v>
      </c>
    </row>
    <row r="120" spans="1:20" s="122" customFormat="1" ht="18" customHeight="1" x14ac:dyDescent="0.15">
      <c r="A120" s="141">
        <v>1</v>
      </c>
      <c r="B120" s="142" t="s">
        <v>4883</v>
      </c>
      <c r="C120" s="143">
        <v>1</v>
      </c>
      <c r="D120" s="142" t="s">
        <v>4886</v>
      </c>
      <c r="E120" s="143">
        <v>4</v>
      </c>
      <c r="F120" s="142" t="s">
        <v>4972</v>
      </c>
      <c r="G120" s="143">
        <v>12</v>
      </c>
      <c r="H120" s="142" t="s">
        <v>73</v>
      </c>
      <c r="I120" s="143">
        <v>21</v>
      </c>
      <c r="J120" s="143" t="s">
        <v>597</v>
      </c>
      <c r="K120" s="146"/>
      <c r="L120" s="146"/>
      <c r="M120" s="146"/>
      <c r="N120" s="144" t="s">
        <v>4984</v>
      </c>
      <c r="O120" s="146"/>
      <c r="P120" s="148"/>
      <c r="Q120" s="147"/>
      <c r="R120" s="149" t="s">
        <v>1336</v>
      </c>
      <c r="T120" s="122">
        <v>710104</v>
      </c>
    </row>
    <row r="121" spans="1:20" s="122" customFormat="1" ht="18" customHeight="1" x14ac:dyDescent="0.15">
      <c r="A121" s="141">
        <v>1</v>
      </c>
      <c r="B121" s="142" t="s">
        <v>4883</v>
      </c>
      <c r="C121" s="143">
        <v>1</v>
      </c>
      <c r="D121" s="142" t="s">
        <v>4886</v>
      </c>
      <c r="E121" s="143">
        <v>4</v>
      </c>
      <c r="F121" s="142" t="s">
        <v>4972</v>
      </c>
      <c r="G121" s="143">
        <v>12</v>
      </c>
      <c r="H121" s="142" t="s">
        <v>73</v>
      </c>
      <c r="I121" s="143">
        <v>21</v>
      </c>
      <c r="J121" s="143" t="s">
        <v>597</v>
      </c>
      <c r="K121" s="146"/>
      <c r="L121" s="146"/>
      <c r="M121" s="146"/>
      <c r="N121" s="144" t="s">
        <v>4985</v>
      </c>
      <c r="O121" s="146">
        <v>6915000</v>
      </c>
      <c r="P121" s="148"/>
      <c r="Q121" s="147"/>
      <c r="R121" s="149" t="s">
        <v>1336</v>
      </c>
      <c r="T121" s="122">
        <v>710104</v>
      </c>
    </row>
    <row r="122" spans="1:20" s="122" customFormat="1" ht="18" customHeight="1" x14ac:dyDescent="0.15">
      <c r="A122" s="141">
        <v>1</v>
      </c>
      <c r="B122" s="142" t="s">
        <v>4883</v>
      </c>
      <c r="C122" s="143">
        <v>1</v>
      </c>
      <c r="D122" s="142" t="s">
        <v>4886</v>
      </c>
      <c r="E122" s="143">
        <v>4</v>
      </c>
      <c r="F122" s="142" t="s">
        <v>4972</v>
      </c>
      <c r="G122" s="143">
        <v>12</v>
      </c>
      <c r="H122" s="142" t="s">
        <v>73</v>
      </c>
      <c r="I122" s="143">
        <v>21</v>
      </c>
      <c r="J122" s="143" t="s">
        <v>597</v>
      </c>
      <c r="K122" s="146"/>
      <c r="L122" s="146"/>
      <c r="M122" s="146"/>
      <c r="N122" s="144" t="s">
        <v>4986</v>
      </c>
      <c r="O122" s="146"/>
      <c r="P122" s="148"/>
      <c r="Q122" s="147"/>
      <c r="R122" s="149" t="s">
        <v>1336</v>
      </c>
      <c r="T122" s="122">
        <v>710104</v>
      </c>
    </row>
    <row r="123" spans="1:20" s="122" customFormat="1" ht="18" customHeight="1" x14ac:dyDescent="0.15">
      <c r="A123" s="141">
        <v>1</v>
      </c>
      <c r="B123" s="142" t="s">
        <v>4883</v>
      </c>
      <c r="C123" s="143">
        <v>1</v>
      </c>
      <c r="D123" s="142" t="s">
        <v>4886</v>
      </c>
      <c r="E123" s="143">
        <v>4</v>
      </c>
      <c r="F123" s="142" t="s">
        <v>4972</v>
      </c>
      <c r="G123" s="143">
        <v>12</v>
      </c>
      <c r="H123" s="142" t="s">
        <v>73</v>
      </c>
      <c r="I123" s="143">
        <v>21</v>
      </c>
      <c r="J123" s="143" t="s">
        <v>597</v>
      </c>
      <c r="K123" s="146"/>
      <c r="L123" s="146"/>
      <c r="M123" s="146"/>
      <c r="N123" s="144" t="s">
        <v>4987</v>
      </c>
      <c r="O123" s="146">
        <v>11726000</v>
      </c>
      <c r="P123" s="148"/>
      <c r="Q123" s="147"/>
      <c r="R123" s="149" t="s">
        <v>1336</v>
      </c>
      <c r="T123" s="122">
        <v>710104</v>
      </c>
    </row>
    <row r="124" spans="1:20" s="122" customFormat="1" ht="18" customHeight="1" x14ac:dyDescent="0.15">
      <c r="A124" s="141">
        <v>1</v>
      </c>
      <c r="B124" s="142" t="s">
        <v>4883</v>
      </c>
      <c r="C124" s="143">
        <v>1</v>
      </c>
      <c r="D124" s="142" t="s">
        <v>4886</v>
      </c>
      <c r="E124" s="143">
        <v>4</v>
      </c>
      <c r="F124" s="142" t="s">
        <v>4972</v>
      </c>
      <c r="G124" s="143">
        <v>12</v>
      </c>
      <c r="H124" s="142" t="s">
        <v>73</v>
      </c>
      <c r="I124" s="143">
        <v>21</v>
      </c>
      <c r="J124" s="143" t="s">
        <v>597</v>
      </c>
      <c r="K124" s="146"/>
      <c r="L124" s="146"/>
      <c r="M124" s="146"/>
      <c r="N124" s="144" t="s">
        <v>4988</v>
      </c>
      <c r="O124" s="146"/>
      <c r="P124" s="148"/>
      <c r="Q124" s="147"/>
      <c r="R124" s="149" t="s">
        <v>1336</v>
      </c>
      <c r="T124" s="122">
        <v>710104</v>
      </c>
    </row>
    <row r="125" spans="1:20" s="122" customFormat="1" ht="18" customHeight="1" x14ac:dyDescent="0.15">
      <c r="A125" s="141">
        <v>1</v>
      </c>
      <c r="B125" s="142" t="s">
        <v>4883</v>
      </c>
      <c r="C125" s="143">
        <v>1</v>
      </c>
      <c r="D125" s="142" t="s">
        <v>4886</v>
      </c>
      <c r="E125" s="143">
        <v>4</v>
      </c>
      <c r="F125" s="142" t="s">
        <v>4972</v>
      </c>
      <c r="G125" s="143">
        <v>12</v>
      </c>
      <c r="H125" s="142" t="s">
        <v>73</v>
      </c>
      <c r="I125" s="143">
        <v>21</v>
      </c>
      <c r="J125" s="143" t="s">
        <v>597</v>
      </c>
      <c r="K125" s="146"/>
      <c r="L125" s="146"/>
      <c r="M125" s="146"/>
      <c r="N125" s="144" t="s">
        <v>4989</v>
      </c>
      <c r="O125" s="146">
        <v>712800</v>
      </c>
      <c r="P125" s="148"/>
      <c r="Q125" s="147"/>
      <c r="R125" s="149" t="s">
        <v>1336</v>
      </c>
      <c r="T125" s="122">
        <v>710104</v>
      </c>
    </row>
    <row r="126" spans="1:20" s="122" customFormat="1" ht="18" customHeight="1" x14ac:dyDescent="0.15">
      <c r="A126" s="141">
        <v>1</v>
      </c>
      <c r="B126" s="142" t="s">
        <v>4883</v>
      </c>
      <c r="C126" s="143">
        <v>1</v>
      </c>
      <c r="D126" s="142" t="s">
        <v>4886</v>
      </c>
      <c r="E126" s="143">
        <v>4</v>
      </c>
      <c r="F126" s="142" t="s">
        <v>4972</v>
      </c>
      <c r="G126" s="143">
        <v>12</v>
      </c>
      <c r="H126" s="142" t="s">
        <v>73</v>
      </c>
      <c r="I126" s="144">
        <v>32</v>
      </c>
      <c r="J126" s="144" t="s">
        <v>210</v>
      </c>
      <c r="K126" s="146">
        <v>65444</v>
      </c>
      <c r="L126" s="146">
        <v>61919</v>
      </c>
      <c r="M126" s="146">
        <f t="shared" si="23"/>
        <v>3525</v>
      </c>
      <c r="N126" s="144" t="s">
        <v>4978</v>
      </c>
      <c r="O126" s="146"/>
      <c r="P126" s="148"/>
      <c r="Q126" s="147"/>
      <c r="R126" s="149" t="s">
        <v>1336</v>
      </c>
      <c r="T126" s="122">
        <v>710104</v>
      </c>
    </row>
    <row r="127" spans="1:20" s="122" customFormat="1" ht="18" customHeight="1" x14ac:dyDescent="0.15">
      <c r="A127" s="141">
        <v>1</v>
      </c>
      <c r="B127" s="142" t="s">
        <v>4883</v>
      </c>
      <c r="C127" s="143">
        <v>1</v>
      </c>
      <c r="D127" s="142" t="s">
        <v>4886</v>
      </c>
      <c r="E127" s="143">
        <v>4</v>
      </c>
      <c r="F127" s="142" t="s">
        <v>4972</v>
      </c>
      <c r="G127" s="143">
        <v>12</v>
      </c>
      <c r="H127" s="142" t="s">
        <v>73</v>
      </c>
      <c r="I127" s="143">
        <v>32</v>
      </c>
      <c r="J127" s="143" t="s">
        <v>210</v>
      </c>
      <c r="K127" s="146"/>
      <c r="L127" s="146"/>
      <c r="M127" s="146"/>
      <c r="N127" s="144" t="s">
        <v>4990</v>
      </c>
      <c r="O127" s="146">
        <v>821700</v>
      </c>
      <c r="P127" s="148"/>
      <c r="Q127" s="147"/>
      <c r="R127" s="149" t="s">
        <v>1336</v>
      </c>
      <c r="T127" s="122">
        <v>710104</v>
      </c>
    </row>
    <row r="128" spans="1:20" s="122" customFormat="1" ht="18" customHeight="1" x14ac:dyDescent="0.15">
      <c r="A128" s="141">
        <v>1</v>
      </c>
      <c r="B128" s="142" t="s">
        <v>4883</v>
      </c>
      <c r="C128" s="143">
        <v>1</v>
      </c>
      <c r="D128" s="142" t="s">
        <v>4886</v>
      </c>
      <c r="E128" s="143">
        <v>4</v>
      </c>
      <c r="F128" s="142" t="s">
        <v>4972</v>
      </c>
      <c r="G128" s="143">
        <v>12</v>
      </c>
      <c r="H128" s="142" t="s">
        <v>73</v>
      </c>
      <c r="I128" s="143">
        <v>32</v>
      </c>
      <c r="J128" s="143" t="s">
        <v>210</v>
      </c>
      <c r="K128" s="146"/>
      <c r="L128" s="146"/>
      <c r="M128" s="146"/>
      <c r="N128" s="144" t="s">
        <v>4991</v>
      </c>
      <c r="O128" s="146">
        <v>34000</v>
      </c>
      <c r="P128" s="148"/>
      <c r="Q128" s="147"/>
      <c r="R128" s="149" t="s">
        <v>1336</v>
      </c>
      <c r="T128" s="122">
        <v>710104</v>
      </c>
    </row>
    <row r="129" spans="1:20" s="122" customFormat="1" ht="18" customHeight="1" x14ac:dyDescent="0.15">
      <c r="A129" s="141">
        <v>1</v>
      </c>
      <c r="B129" s="142" t="s">
        <v>4883</v>
      </c>
      <c r="C129" s="143">
        <v>1</v>
      </c>
      <c r="D129" s="142" t="s">
        <v>4886</v>
      </c>
      <c r="E129" s="143">
        <v>4</v>
      </c>
      <c r="F129" s="142" t="s">
        <v>4972</v>
      </c>
      <c r="G129" s="143">
        <v>12</v>
      </c>
      <c r="H129" s="142" t="s">
        <v>73</v>
      </c>
      <c r="I129" s="143">
        <v>32</v>
      </c>
      <c r="J129" s="143" t="s">
        <v>210</v>
      </c>
      <c r="K129" s="146"/>
      <c r="L129" s="146"/>
      <c r="M129" s="146"/>
      <c r="N129" s="144" t="s">
        <v>4992</v>
      </c>
      <c r="O129" s="146"/>
      <c r="P129" s="148"/>
      <c r="Q129" s="147"/>
      <c r="R129" s="149" t="s">
        <v>1336</v>
      </c>
      <c r="T129" s="122">
        <v>710104</v>
      </c>
    </row>
    <row r="130" spans="1:20" s="122" customFormat="1" ht="18" customHeight="1" x14ac:dyDescent="0.15">
      <c r="A130" s="141">
        <v>1</v>
      </c>
      <c r="B130" s="142" t="s">
        <v>4883</v>
      </c>
      <c r="C130" s="143">
        <v>1</v>
      </c>
      <c r="D130" s="142" t="s">
        <v>4886</v>
      </c>
      <c r="E130" s="143">
        <v>4</v>
      </c>
      <c r="F130" s="142" t="s">
        <v>4972</v>
      </c>
      <c r="G130" s="143">
        <v>12</v>
      </c>
      <c r="H130" s="142" t="s">
        <v>73</v>
      </c>
      <c r="I130" s="143">
        <v>32</v>
      </c>
      <c r="J130" s="143" t="s">
        <v>210</v>
      </c>
      <c r="K130" s="146"/>
      <c r="L130" s="146"/>
      <c r="M130" s="146"/>
      <c r="N130" s="144" t="s">
        <v>4993</v>
      </c>
      <c r="O130" s="146">
        <v>396000</v>
      </c>
      <c r="P130" s="148"/>
      <c r="Q130" s="147"/>
      <c r="R130" s="149" t="s">
        <v>1336</v>
      </c>
      <c r="T130" s="122">
        <v>710104</v>
      </c>
    </row>
    <row r="131" spans="1:20" s="122" customFormat="1" ht="18" customHeight="1" x14ac:dyDescent="0.15">
      <c r="A131" s="141">
        <v>1</v>
      </c>
      <c r="B131" s="142" t="s">
        <v>4883</v>
      </c>
      <c r="C131" s="143">
        <v>1</v>
      </c>
      <c r="D131" s="142" t="s">
        <v>4886</v>
      </c>
      <c r="E131" s="143">
        <v>4</v>
      </c>
      <c r="F131" s="142" t="s">
        <v>4972</v>
      </c>
      <c r="G131" s="143">
        <v>12</v>
      </c>
      <c r="H131" s="142" t="s">
        <v>73</v>
      </c>
      <c r="I131" s="143">
        <v>32</v>
      </c>
      <c r="J131" s="143" t="s">
        <v>210</v>
      </c>
      <c r="K131" s="146"/>
      <c r="L131" s="146"/>
      <c r="M131" s="146"/>
      <c r="N131" s="144" t="s">
        <v>4994</v>
      </c>
      <c r="O131" s="146">
        <v>413600</v>
      </c>
      <c r="P131" s="148"/>
      <c r="Q131" s="147"/>
      <c r="R131" s="149" t="s">
        <v>1336</v>
      </c>
      <c r="T131" s="122">
        <v>710104</v>
      </c>
    </row>
    <row r="132" spans="1:20" s="122" customFormat="1" ht="18" customHeight="1" x14ac:dyDescent="0.15">
      <c r="A132" s="141">
        <v>1</v>
      </c>
      <c r="B132" s="142" t="s">
        <v>4883</v>
      </c>
      <c r="C132" s="143">
        <v>1</v>
      </c>
      <c r="D132" s="142" t="s">
        <v>4886</v>
      </c>
      <c r="E132" s="143">
        <v>4</v>
      </c>
      <c r="F132" s="142" t="s">
        <v>4972</v>
      </c>
      <c r="G132" s="143">
        <v>12</v>
      </c>
      <c r="H132" s="142" t="s">
        <v>73</v>
      </c>
      <c r="I132" s="143">
        <v>32</v>
      </c>
      <c r="J132" s="143" t="s">
        <v>210</v>
      </c>
      <c r="K132" s="146"/>
      <c r="L132" s="146"/>
      <c r="M132" s="146"/>
      <c r="N132" s="144" t="s">
        <v>4995</v>
      </c>
      <c r="O132" s="146"/>
      <c r="P132" s="148"/>
      <c r="Q132" s="147"/>
      <c r="R132" s="149" t="s">
        <v>1336</v>
      </c>
      <c r="T132" s="122">
        <v>710104</v>
      </c>
    </row>
    <row r="133" spans="1:20" s="122" customFormat="1" ht="18" customHeight="1" x14ac:dyDescent="0.15">
      <c r="A133" s="141">
        <v>1</v>
      </c>
      <c r="B133" s="142" t="s">
        <v>4883</v>
      </c>
      <c r="C133" s="143">
        <v>1</v>
      </c>
      <c r="D133" s="142" t="s">
        <v>4886</v>
      </c>
      <c r="E133" s="143">
        <v>4</v>
      </c>
      <c r="F133" s="142" t="s">
        <v>4972</v>
      </c>
      <c r="G133" s="143">
        <v>12</v>
      </c>
      <c r="H133" s="142" t="s">
        <v>73</v>
      </c>
      <c r="I133" s="143">
        <v>32</v>
      </c>
      <c r="J133" s="143" t="s">
        <v>210</v>
      </c>
      <c r="K133" s="146"/>
      <c r="L133" s="146"/>
      <c r="M133" s="146"/>
      <c r="N133" s="144" t="s">
        <v>4996</v>
      </c>
      <c r="O133" s="146"/>
      <c r="P133" s="148"/>
      <c r="Q133" s="147"/>
      <c r="R133" s="149" t="s">
        <v>1336</v>
      </c>
      <c r="T133" s="122">
        <v>710104</v>
      </c>
    </row>
    <row r="134" spans="1:20" s="122" customFormat="1" ht="18" customHeight="1" x14ac:dyDescent="0.15">
      <c r="A134" s="141">
        <v>1</v>
      </c>
      <c r="B134" s="142" t="s">
        <v>4883</v>
      </c>
      <c r="C134" s="143">
        <v>1</v>
      </c>
      <c r="D134" s="142" t="s">
        <v>4886</v>
      </c>
      <c r="E134" s="143">
        <v>4</v>
      </c>
      <c r="F134" s="142" t="s">
        <v>4972</v>
      </c>
      <c r="G134" s="143">
        <v>12</v>
      </c>
      <c r="H134" s="142" t="s">
        <v>73</v>
      </c>
      <c r="I134" s="143">
        <v>32</v>
      </c>
      <c r="J134" s="143" t="s">
        <v>210</v>
      </c>
      <c r="K134" s="146"/>
      <c r="L134" s="146"/>
      <c r="M134" s="146"/>
      <c r="N134" s="144" t="s">
        <v>4997</v>
      </c>
      <c r="O134" s="146">
        <v>63778000</v>
      </c>
      <c r="P134" s="148"/>
      <c r="Q134" s="147"/>
      <c r="R134" s="149" t="s">
        <v>1336</v>
      </c>
      <c r="T134" s="122">
        <v>710104</v>
      </c>
    </row>
    <row r="135" spans="1:20" s="122" customFormat="1" ht="18" customHeight="1" x14ac:dyDescent="0.15">
      <c r="A135" s="141">
        <v>1</v>
      </c>
      <c r="B135" s="142" t="s">
        <v>4883</v>
      </c>
      <c r="C135" s="143">
        <v>1</v>
      </c>
      <c r="D135" s="142" t="s">
        <v>4886</v>
      </c>
      <c r="E135" s="143">
        <v>4</v>
      </c>
      <c r="F135" s="142" t="s">
        <v>4972</v>
      </c>
      <c r="G135" s="143">
        <v>12</v>
      </c>
      <c r="H135" s="142" t="s">
        <v>73</v>
      </c>
      <c r="I135" s="143">
        <v>32</v>
      </c>
      <c r="J135" s="143" t="s">
        <v>210</v>
      </c>
      <c r="K135" s="146"/>
      <c r="L135" s="146"/>
      <c r="M135" s="146"/>
      <c r="N135" s="144" t="s">
        <v>4998</v>
      </c>
      <c r="O135" s="146"/>
      <c r="P135" s="148"/>
      <c r="Q135" s="147"/>
      <c r="R135" s="149" t="s">
        <v>1336</v>
      </c>
      <c r="T135" s="122">
        <v>710104</v>
      </c>
    </row>
    <row r="136" spans="1:20" s="122" customFormat="1" ht="18" customHeight="1" x14ac:dyDescent="0.15">
      <c r="A136" s="141">
        <v>1</v>
      </c>
      <c r="B136" s="142" t="s">
        <v>4883</v>
      </c>
      <c r="C136" s="143">
        <v>1</v>
      </c>
      <c r="D136" s="142" t="s">
        <v>4886</v>
      </c>
      <c r="E136" s="143">
        <v>4</v>
      </c>
      <c r="F136" s="142" t="s">
        <v>4972</v>
      </c>
      <c r="G136" s="143">
        <v>12</v>
      </c>
      <c r="H136" s="142" t="s">
        <v>73</v>
      </c>
      <c r="I136" s="143">
        <v>32</v>
      </c>
      <c r="J136" s="143" t="s">
        <v>210</v>
      </c>
      <c r="K136" s="146"/>
      <c r="L136" s="146"/>
      <c r="M136" s="146"/>
      <c r="N136" s="144" t="s">
        <v>4999</v>
      </c>
      <c r="O136" s="146"/>
      <c r="P136" s="148"/>
      <c r="Q136" s="147"/>
      <c r="R136" s="149" t="s">
        <v>1336</v>
      </c>
      <c r="T136" s="122">
        <v>710104</v>
      </c>
    </row>
    <row r="137" spans="1:20" s="122" customFormat="1" ht="18" customHeight="1" x14ac:dyDescent="0.15">
      <c r="A137" s="141">
        <v>1</v>
      </c>
      <c r="B137" s="142" t="s">
        <v>4883</v>
      </c>
      <c r="C137" s="143">
        <v>1</v>
      </c>
      <c r="D137" s="142" t="s">
        <v>4886</v>
      </c>
      <c r="E137" s="143">
        <v>4</v>
      </c>
      <c r="F137" s="142" t="s">
        <v>4972</v>
      </c>
      <c r="G137" s="143">
        <v>12</v>
      </c>
      <c r="H137" s="142" t="s">
        <v>73</v>
      </c>
      <c r="I137" s="143">
        <v>32</v>
      </c>
      <c r="J137" s="143" t="s">
        <v>210</v>
      </c>
      <c r="K137" s="146"/>
      <c r="L137" s="146"/>
      <c r="M137" s="146"/>
      <c r="N137" s="144" t="s">
        <v>5000</v>
      </c>
      <c r="O137" s="146"/>
      <c r="P137" s="148"/>
      <c r="Q137" s="147"/>
      <c r="R137" s="149" t="s">
        <v>1336</v>
      </c>
      <c r="T137" s="122">
        <v>710104</v>
      </c>
    </row>
    <row r="138" spans="1:20" s="122" customFormat="1" ht="18" customHeight="1" x14ac:dyDescent="0.15">
      <c r="A138" s="141">
        <v>1</v>
      </c>
      <c r="B138" s="142" t="s">
        <v>4883</v>
      </c>
      <c r="C138" s="143">
        <v>1</v>
      </c>
      <c r="D138" s="142" t="s">
        <v>4886</v>
      </c>
      <c r="E138" s="143">
        <v>4</v>
      </c>
      <c r="F138" s="142" t="s">
        <v>4972</v>
      </c>
      <c r="G138" s="143">
        <v>12</v>
      </c>
      <c r="H138" s="142" t="s">
        <v>73</v>
      </c>
      <c r="I138" s="143">
        <v>32</v>
      </c>
      <c r="J138" s="143" t="s">
        <v>210</v>
      </c>
      <c r="K138" s="146"/>
      <c r="L138" s="146"/>
      <c r="M138" s="146"/>
      <c r="N138" s="144" t="s">
        <v>5001</v>
      </c>
      <c r="O138" s="146"/>
      <c r="P138" s="148"/>
      <c r="Q138" s="147"/>
      <c r="R138" s="149" t="s">
        <v>1336</v>
      </c>
      <c r="T138" s="122">
        <v>710104</v>
      </c>
    </row>
    <row r="139" spans="1:20" s="122" customFormat="1" ht="18" customHeight="1" x14ac:dyDescent="0.15">
      <c r="A139" s="141">
        <v>1</v>
      </c>
      <c r="B139" s="142" t="s">
        <v>4883</v>
      </c>
      <c r="C139" s="143">
        <v>1</v>
      </c>
      <c r="D139" s="142" t="s">
        <v>4886</v>
      </c>
      <c r="E139" s="143">
        <v>4</v>
      </c>
      <c r="F139" s="142" t="s">
        <v>4972</v>
      </c>
      <c r="G139" s="143">
        <v>12</v>
      </c>
      <c r="H139" s="142" t="s">
        <v>73</v>
      </c>
      <c r="I139" s="143">
        <v>32</v>
      </c>
      <c r="J139" s="143" t="s">
        <v>210</v>
      </c>
      <c r="K139" s="146"/>
      <c r="L139" s="146"/>
      <c r="M139" s="146"/>
      <c r="N139" s="144" t="s">
        <v>5002</v>
      </c>
      <c r="O139" s="146"/>
      <c r="P139" s="148"/>
      <c r="Q139" s="147"/>
      <c r="R139" s="149" t="s">
        <v>1336</v>
      </c>
      <c r="T139" s="122">
        <v>710104</v>
      </c>
    </row>
    <row r="140" spans="1:20" s="122" customFormat="1" ht="18" customHeight="1" x14ac:dyDescent="0.15">
      <c r="A140" s="141">
        <v>1</v>
      </c>
      <c r="B140" s="142" t="s">
        <v>4883</v>
      </c>
      <c r="C140" s="143">
        <v>1</v>
      </c>
      <c r="D140" s="142" t="s">
        <v>4886</v>
      </c>
      <c r="E140" s="143">
        <v>4</v>
      </c>
      <c r="F140" s="142" t="s">
        <v>4972</v>
      </c>
      <c r="G140" s="143">
        <v>12</v>
      </c>
      <c r="H140" s="142" t="s">
        <v>73</v>
      </c>
      <c r="I140" s="143">
        <v>32</v>
      </c>
      <c r="J140" s="143" t="s">
        <v>210</v>
      </c>
      <c r="K140" s="146"/>
      <c r="L140" s="146"/>
      <c r="M140" s="146"/>
      <c r="N140" s="144" t="s">
        <v>5003</v>
      </c>
      <c r="O140" s="146"/>
      <c r="P140" s="148"/>
      <c r="Q140" s="147"/>
      <c r="R140" s="149" t="s">
        <v>1336</v>
      </c>
      <c r="T140" s="122">
        <v>710104</v>
      </c>
    </row>
    <row r="141" spans="1:20" s="122" customFormat="1" ht="18" customHeight="1" x14ac:dyDescent="0.15">
      <c r="A141" s="141">
        <v>1</v>
      </c>
      <c r="B141" s="142" t="s">
        <v>4883</v>
      </c>
      <c r="C141" s="143">
        <v>1</v>
      </c>
      <c r="D141" s="142" t="s">
        <v>4886</v>
      </c>
      <c r="E141" s="143">
        <v>4</v>
      </c>
      <c r="F141" s="142" t="s">
        <v>4972</v>
      </c>
      <c r="G141" s="143">
        <v>12</v>
      </c>
      <c r="H141" s="142" t="s">
        <v>73</v>
      </c>
      <c r="I141" s="144">
        <v>33</v>
      </c>
      <c r="J141" s="144" t="s">
        <v>219</v>
      </c>
      <c r="K141" s="146">
        <v>299</v>
      </c>
      <c r="L141" s="146">
        <v>299</v>
      </c>
      <c r="M141" s="146">
        <f t="shared" si="23"/>
        <v>0</v>
      </c>
      <c r="N141" s="144" t="s">
        <v>4978</v>
      </c>
      <c r="O141" s="146"/>
      <c r="P141" s="148"/>
      <c r="Q141" s="147"/>
      <c r="R141" s="149" t="s">
        <v>1336</v>
      </c>
      <c r="T141" s="122">
        <v>710104</v>
      </c>
    </row>
    <row r="142" spans="1:20" s="122" customFormat="1" ht="18" customHeight="1" x14ac:dyDescent="0.15">
      <c r="A142" s="141">
        <v>1</v>
      </c>
      <c r="B142" s="142" t="s">
        <v>4883</v>
      </c>
      <c r="C142" s="143">
        <v>1</v>
      </c>
      <c r="D142" s="142" t="s">
        <v>4886</v>
      </c>
      <c r="E142" s="143">
        <v>4</v>
      </c>
      <c r="F142" s="142" t="s">
        <v>4972</v>
      </c>
      <c r="G142" s="143">
        <v>12</v>
      </c>
      <c r="H142" s="142" t="s">
        <v>73</v>
      </c>
      <c r="I142" s="143">
        <v>33</v>
      </c>
      <c r="J142" s="143" t="s">
        <v>219</v>
      </c>
      <c r="K142" s="146"/>
      <c r="L142" s="146"/>
      <c r="M142" s="146"/>
      <c r="N142" s="144" t="s">
        <v>5004</v>
      </c>
      <c r="O142" s="146">
        <v>191532</v>
      </c>
      <c r="P142" s="148"/>
      <c r="Q142" s="147"/>
      <c r="R142" s="149" t="s">
        <v>1336</v>
      </c>
      <c r="T142" s="122">
        <v>710104</v>
      </c>
    </row>
    <row r="143" spans="1:20" s="122" customFormat="1" ht="18" customHeight="1" x14ac:dyDescent="0.15">
      <c r="A143" s="141">
        <v>1</v>
      </c>
      <c r="B143" s="142" t="s">
        <v>4883</v>
      </c>
      <c r="C143" s="143">
        <v>1</v>
      </c>
      <c r="D143" s="142" t="s">
        <v>4886</v>
      </c>
      <c r="E143" s="143">
        <v>4</v>
      </c>
      <c r="F143" s="142" t="s">
        <v>4972</v>
      </c>
      <c r="G143" s="143">
        <v>12</v>
      </c>
      <c r="H143" s="142" t="s">
        <v>73</v>
      </c>
      <c r="I143" s="143">
        <v>33</v>
      </c>
      <c r="J143" s="143" t="s">
        <v>219</v>
      </c>
      <c r="K143" s="146"/>
      <c r="L143" s="146"/>
      <c r="M143" s="146"/>
      <c r="N143" s="144" t="s">
        <v>4992</v>
      </c>
      <c r="O143" s="146"/>
      <c r="P143" s="148"/>
      <c r="Q143" s="147"/>
      <c r="R143" s="149" t="s">
        <v>1336</v>
      </c>
      <c r="T143" s="122">
        <v>710104</v>
      </c>
    </row>
    <row r="144" spans="1:20" s="122" customFormat="1" ht="18" customHeight="1" x14ac:dyDescent="0.15">
      <c r="A144" s="141">
        <v>1</v>
      </c>
      <c r="B144" s="142" t="s">
        <v>4883</v>
      </c>
      <c r="C144" s="143">
        <v>1</v>
      </c>
      <c r="D144" s="142" t="s">
        <v>4886</v>
      </c>
      <c r="E144" s="143">
        <v>4</v>
      </c>
      <c r="F144" s="142" t="s">
        <v>4972</v>
      </c>
      <c r="G144" s="143">
        <v>12</v>
      </c>
      <c r="H144" s="142" t="s">
        <v>73</v>
      </c>
      <c r="I144" s="143">
        <v>33</v>
      </c>
      <c r="J144" s="143" t="s">
        <v>219</v>
      </c>
      <c r="K144" s="146"/>
      <c r="L144" s="146"/>
      <c r="M144" s="146"/>
      <c r="N144" s="144" t="s">
        <v>5004</v>
      </c>
      <c r="O144" s="146">
        <v>106524</v>
      </c>
      <c r="P144" s="148"/>
      <c r="Q144" s="147"/>
      <c r="R144" s="149" t="s">
        <v>1336</v>
      </c>
      <c r="T144" s="122">
        <v>710104</v>
      </c>
    </row>
    <row r="145" spans="1:20" s="122" customFormat="1" ht="18" customHeight="1" x14ac:dyDescent="0.15">
      <c r="A145" s="141">
        <v>1</v>
      </c>
      <c r="B145" s="142" t="s">
        <v>4883</v>
      </c>
      <c r="C145" s="143">
        <v>1</v>
      </c>
      <c r="D145" s="142" t="s">
        <v>4886</v>
      </c>
      <c r="E145" s="143">
        <v>4</v>
      </c>
      <c r="F145" s="142" t="s">
        <v>4972</v>
      </c>
      <c r="G145" s="144">
        <v>13</v>
      </c>
      <c r="H145" s="145" t="s">
        <v>77</v>
      </c>
      <c r="I145" s="144"/>
      <c r="J145" s="144"/>
      <c r="K145" s="146"/>
      <c r="L145" s="146"/>
      <c r="M145" s="146"/>
      <c r="N145" s="144"/>
      <c r="O145" s="147"/>
      <c r="P145" s="148"/>
      <c r="Q145" s="147"/>
      <c r="R145" s="149" t="s">
        <v>1336</v>
      </c>
      <c r="T145" s="122">
        <v>710104</v>
      </c>
    </row>
    <row r="146" spans="1:20" s="122" customFormat="1" ht="18" customHeight="1" x14ac:dyDescent="0.15">
      <c r="A146" s="141">
        <v>1</v>
      </c>
      <c r="B146" s="142" t="s">
        <v>4883</v>
      </c>
      <c r="C146" s="143">
        <v>1</v>
      </c>
      <c r="D146" s="142" t="s">
        <v>4886</v>
      </c>
      <c r="E146" s="143">
        <v>4</v>
      </c>
      <c r="F146" s="142" t="s">
        <v>4972</v>
      </c>
      <c r="G146" s="143">
        <v>13</v>
      </c>
      <c r="H146" s="142" t="s">
        <v>77</v>
      </c>
      <c r="I146" s="144">
        <v>11</v>
      </c>
      <c r="J146" s="144" t="s">
        <v>1142</v>
      </c>
      <c r="K146" s="146">
        <v>220</v>
      </c>
      <c r="L146" s="146">
        <v>220</v>
      </c>
      <c r="M146" s="146">
        <f t="shared" ref="M146" si="24">K146-L146</f>
        <v>0</v>
      </c>
      <c r="N146" s="144" t="s">
        <v>4978</v>
      </c>
      <c r="O146" s="146"/>
      <c r="P146" s="148"/>
      <c r="Q146" s="147"/>
      <c r="R146" s="149" t="s">
        <v>1336</v>
      </c>
      <c r="T146" s="122">
        <v>710104</v>
      </c>
    </row>
    <row r="147" spans="1:20" s="122" customFormat="1" ht="18" customHeight="1" x14ac:dyDescent="0.15">
      <c r="A147" s="141">
        <v>1</v>
      </c>
      <c r="B147" s="142" t="s">
        <v>4883</v>
      </c>
      <c r="C147" s="143">
        <v>1</v>
      </c>
      <c r="D147" s="142" t="s">
        <v>4886</v>
      </c>
      <c r="E147" s="143">
        <v>4</v>
      </c>
      <c r="F147" s="142" t="s">
        <v>4972</v>
      </c>
      <c r="G147" s="143">
        <v>13</v>
      </c>
      <c r="H147" s="142" t="s">
        <v>77</v>
      </c>
      <c r="I147" s="143">
        <v>11</v>
      </c>
      <c r="J147" s="143" t="s">
        <v>1142</v>
      </c>
      <c r="K147" s="146"/>
      <c r="L147" s="146"/>
      <c r="M147" s="146"/>
      <c r="N147" s="144" t="s">
        <v>5005</v>
      </c>
      <c r="O147" s="146">
        <v>220000</v>
      </c>
      <c r="P147" s="148"/>
      <c r="Q147" s="147"/>
      <c r="R147" s="149" t="s">
        <v>1336</v>
      </c>
      <c r="T147" s="122">
        <v>710104</v>
      </c>
    </row>
    <row r="148" spans="1:20" s="122" customFormat="1" ht="18" customHeight="1" x14ac:dyDescent="0.15">
      <c r="A148" s="141">
        <v>1</v>
      </c>
      <c r="B148" s="142" t="s">
        <v>4883</v>
      </c>
      <c r="C148" s="143">
        <v>1</v>
      </c>
      <c r="D148" s="142" t="s">
        <v>4886</v>
      </c>
      <c r="E148" s="143">
        <v>4</v>
      </c>
      <c r="F148" s="142" t="s">
        <v>4972</v>
      </c>
      <c r="G148" s="144">
        <v>14</v>
      </c>
      <c r="H148" s="145" t="s">
        <v>233</v>
      </c>
      <c r="I148" s="144"/>
      <c r="J148" s="144"/>
      <c r="K148" s="146"/>
      <c r="L148" s="146"/>
      <c r="M148" s="146"/>
      <c r="N148" s="144"/>
      <c r="O148" s="147"/>
      <c r="P148" s="148"/>
      <c r="Q148" s="147"/>
      <c r="R148" s="149" t="s">
        <v>1336</v>
      </c>
      <c r="T148" s="122">
        <v>710104</v>
      </c>
    </row>
    <row r="149" spans="1:20" s="122" customFormat="1" ht="18" customHeight="1" x14ac:dyDescent="0.15">
      <c r="A149" s="141">
        <v>1</v>
      </c>
      <c r="B149" s="142" t="s">
        <v>4883</v>
      </c>
      <c r="C149" s="143">
        <v>1</v>
      </c>
      <c r="D149" s="142" t="s">
        <v>4886</v>
      </c>
      <c r="E149" s="143">
        <v>4</v>
      </c>
      <c r="F149" s="142" t="s">
        <v>4972</v>
      </c>
      <c r="G149" s="143">
        <v>14</v>
      </c>
      <c r="H149" s="142" t="s">
        <v>233</v>
      </c>
      <c r="I149" s="144">
        <v>2</v>
      </c>
      <c r="J149" s="144" t="s">
        <v>234</v>
      </c>
      <c r="K149" s="146">
        <v>18700</v>
      </c>
      <c r="L149" s="146">
        <v>11165</v>
      </c>
      <c r="M149" s="146">
        <f t="shared" ref="M149" si="25">K149-L149</f>
        <v>7535</v>
      </c>
      <c r="N149" s="144" t="s">
        <v>5006</v>
      </c>
      <c r="O149" s="146">
        <v>5500000</v>
      </c>
      <c r="P149" s="148"/>
      <c r="Q149" s="147"/>
      <c r="R149" s="149" t="s">
        <v>1336</v>
      </c>
      <c r="T149" s="122">
        <v>710104</v>
      </c>
    </row>
    <row r="150" spans="1:20" s="122" customFormat="1" ht="18" customHeight="1" x14ac:dyDescent="0.15">
      <c r="A150" s="141">
        <v>1</v>
      </c>
      <c r="B150" s="142" t="s">
        <v>4883</v>
      </c>
      <c r="C150" s="143">
        <v>1</v>
      </c>
      <c r="D150" s="142" t="s">
        <v>4886</v>
      </c>
      <c r="E150" s="143">
        <v>4</v>
      </c>
      <c r="F150" s="142" t="s">
        <v>4972</v>
      </c>
      <c r="G150" s="143">
        <v>14</v>
      </c>
      <c r="H150" s="142" t="s">
        <v>233</v>
      </c>
      <c r="I150" s="143">
        <v>2</v>
      </c>
      <c r="J150" s="143" t="s">
        <v>234</v>
      </c>
      <c r="K150" s="146"/>
      <c r="L150" s="146"/>
      <c r="M150" s="146"/>
      <c r="N150" s="144" t="s">
        <v>5007</v>
      </c>
      <c r="O150" s="146">
        <v>13200000</v>
      </c>
      <c r="P150" s="148"/>
      <c r="Q150" s="147"/>
      <c r="R150" s="149" t="s">
        <v>1336</v>
      </c>
      <c r="T150" s="122">
        <v>710104</v>
      </c>
    </row>
    <row r="151" spans="1:20" s="122" customFormat="1" ht="18" customHeight="1" x14ac:dyDescent="0.15">
      <c r="A151" s="141">
        <v>1</v>
      </c>
      <c r="B151" s="142" t="s">
        <v>4883</v>
      </c>
      <c r="C151" s="143">
        <v>1</v>
      </c>
      <c r="D151" s="142" t="s">
        <v>4886</v>
      </c>
      <c r="E151" s="143">
        <v>4</v>
      </c>
      <c r="F151" s="142" t="s">
        <v>4972</v>
      </c>
      <c r="G151" s="144">
        <v>15</v>
      </c>
      <c r="H151" s="145" t="s">
        <v>235</v>
      </c>
      <c r="I151" s="144"/>
      <c r="J151" s="144"/>
      <c r="K151" s="146"/>
      <c r="L151" s="146"/>
      <c r="M151" s="146"/>
      <c r="N151" s="144"/>
      <c r="O151" s="147"/>
      <c r="P151" s="148"/>
      <c r="Q151" s="147"/>
      <c r="R151" s="149" t="s">
        <v>1336</v>
      </c>
      <c r="T151" s="122">
        <v>710104</v>
      </c>
    </row>
    <row r="152" spans="1:20" s="122" customFormat="1" ht="18" customHeight="1" x14ac:dyDescent="0.15">
      <c r="A152" s="141">
        <v>1</v>
      </c>
      <c r="B152" s="142" t="s">
        <v>4883</v>
      </c>
      <c r="C152" s="143">
        <v>1</v>
      </c>
      <c r="D152" s="142" t="s">
        <v>4886</v>
      </c>
      <c r="E152" s="143">
        <v>4</v>
      </c>
      <c r="F152" s="142" t="s">
        <v>4972</v>
      </c>
      <c r="G152" s="143">
        <v>15</v>
      </c>
      <c r="H152" s="142" t="s">
        <v>235</v>
      </c>
      <c r="I152" s="144">
        <v>1</v>
      </c>
      <c r="J152" s="144" t="s">
        <v>236</v>
      </c>
      <c r="K152" s="146">
        <v>100</v>
      </c>
      <c r="L152" s="146">
        <v>100</v>
      </c>
      <c r="M152" s="146">
        <f t="shared" ref="M152:M154" si="26">K152-L152</f>
        <v>0</v>
      </c>
      <c r="N152" s="144" t="s">
        <v>5008</v>
      </c>
      <c r="O152" s="146">
        <v>100000</v>
      </c>
      <c r="P152" s="148"/>
      <c r="Q152" s="147"/>
      <c r="R152" s="149" t="s">
        <v>1336</v>
      </c>
      <c r="T152" s="122">
        <v>710104</v>
      </c>
    </row>
    <row r="153" spans="1:20" s="122" customFormat="1" ht="18" customHeight="1" x14ac:dyDescent="0.15">
      <c r="A153" s="123">
        <v>1</v>
      </c>
      <c r="B153" s="124" t="s">
        <v>4883</v>
      </c>
      <c r="C153" s="125">
        <v>2</v>
      </c>
      <c r="D153" s="126" t="s">
        <v>5009</v>
      </c>
      <c r="E153" s="125"/>
      <c r="F153" s="126"/>
      <c r="G153" s="125"/>
      <c r="H153" s="126"/>
      <c r="I153" s="125"/>
      <c r="J153" s="125"/>
      <c r="K153" s="127">
        <f>IF(C153="",SUMIFS($K154:$K$188,$A154:$A$188,A153,$E154:$E$188,""),IF(E153="",SUMIFS($K154:$K$188,$A154:$A$188,A153,$C154:$C$188,C153,$G154:$G$188,""),IF(G153="",SUMIFS($K154:$K$188,$A154:$A$188,A153,$C154:$C$188,C153,$E154:$E$188,E153,$R154:$R$188,R153),IF(I153="",SUMIFS($K154:$K$188,$A154:$A$188,A153,$C154:$C$188,C153,$E154:$E$188,E153,$G154:$G$188,G153,$R154:$R$188,R153),0))))</f>
        <v>207442</v>
      </c>
      <c r="L153" s="127">
        <f>IF(C153="",SUMIFS($L154:$L$188,$A154:$A$188,A153,$E154:$E$188,""),IF(E153="",SUMIFS($L154:$L$188,$A154:$A$188,A153,$C154:$C$188,C153,$G154:$G$188,""),IF(G153="",SUMIFS($L154:$L$188,$A154:$A$188,A153,$C154:$C$188,C153,$E154:$E$188,E153,$R154:$R$188,R153),IF(I153="",SUMIFS($L154:$L$188,$A154:$A$188,A153,$C154:$C$188,C153,$E154:$E$188,E153,$G154:$G$188,G153,$R154:$R$188,R153),0))))</f>
        <v>154807</v>
      </c>
      <c r="M153" s="127">
        <f t="shared" si="26"/>
        <v>52635</v>
      </c>
      <c r="N153" s="128"/>
      <c r="O153" s="129"/>
      <c r="P153" s="130"/>
      <c r="Q153" s="127">
        <f>IF(C153="",SUMIFS($Q154:$Q$188,$A154:$A$188,A153,$E154:$E$188,""),IF(E153="",SUMIFS($Q154:$Q$188,$A154:$A$188,A153,$C154:$C$188,C153,$G154:$G$188,""),IF(G153="",SUMIFS($Q154:$Q$188,$A154:$A$188,A153,$C154:$C$188,C153,$E154:$E$188,E153,$R154:$R$188,R153),IF(I153="",SUMIFS($Q154:$Q$188,$A154:$A$188,A153,$C154:$C$188,C153,$E154:$E$188,E153,$G154:$G$188,G153,$R154:$R$188,R153),0))))</f>
        <v>206753</v>
      </c>
      <c r="R153" s="131"/>
      <c r="T153" s="122">
        <v>710201</v>
      </c>
    </row>
    <row r="154" spans="1:20" s="122" customFormat="1" ht="18" customHeight="1" x14ac:dyDescent="0.15">
      <c r="A154" s="123">
        <v>1</v>
      </c>
      <c r="B154" s="124" t="s">
        <v>4885</v>
      </c>
      <c r="C154" s="132">
        <v>2</v>
      </c>
      <c r="D154" s="124" t="s">
        <v>5010</v>
      </c>
      <c r="E154" s="133">
        <v>1</v>
      </c>
      <c r="F154" s="134" t="s">
        <v>5011</v>
      </c>
      <c r="G154" s="133"/>
      <c r="H154" s="134"/>
      <c r="I154" s="133"/>
      <c r="J154" s="133"/>
      <c r="K154" s="135">
        <f>IF(C154="",SUMIFS($K155:$K$188,$A155:$A$188,A154,$E155:$E$188,""),IF(E154="",SUMIFS($K155:$K$188,$A155:$A$188,A154,$C155:$C$188,C154,$G155:$G$188,""),IF(G154="",SUMIFS($K155:$K$188,$A155:$A$188,A154,$C155:$C$188,C154,$E155:$E$188,E154,$R155:$R$188,R154),IF(I154="",SUMIFS($K155:$K$188,$A155:$A$188,A154,$C155:$C$188,C154,$E155:$E$188,E154,$G155:$G$188,G154,$R155:$R$188,R154),0))))</f>
        <v>207442</v>
      </c>
      <c r="L154" s="135">
        <f>IF(C154="",SUMIFS($L155:$L$188,$A155:$A$188,A154,$E155:$E$188,""),IF(E154="",SUMIFS($L155:$L$188,$A155:$A$188,A154,$C155:$C$188,C154,$G155:$G$188,""),IF(G154="",SUMIFS($L155:$L$188,$A155:$A$188,A154,$C155:$C$188,C154,$E155:$E$188,E154,$R155:$R$188,R154),IF(I154="",SUMIFS($L155:$L$188,$A155:$A$188,A154,$C155:$C$188,C154,$E155:$E$188,E154,$G155:$G$188,G154,$R155:$R$188,R154),0))))</f>
        <v>154807</v>
      </c>
      <c r="M154" s="135">
        <f t="shared" si="26"/>
        <v>52635</v>
      </c>
      <c r="N154" s="136"/>
      <c r="O154" s="137"/>
      <c r="P154" s="138"/>
      <c r="Q154" s="139">
        <f>IF(C154="",SUMIFS($Q155:$Q$188,$A155:$A$188,A154,$E155:$E$188,""),IF(E154="",SUMIFS($Q155:$Q$188,$A155:$A$188,A154,$C155:$C$188,C154,$G155:$G$188,""),IF(G154="",SUMIFS($Q155:$Q$188,$A155:$A$188,A154,$C155:$C$188,C154,$E155:$E$188,E154,$R155:$R$188,R154),IF(I154="",SUMIFS($Q155:$Q$188,$A155:$A$188,A154,$C155:$C$188,C154,$E155:$E$188,E154,$G155:$G$188,G154,$R155:$R$188,R154),0))))</f>
        <v>206753</v>
      </c>
      <c r="R154" s="140" t="s">
        <v>1336</v>
      </c>
      <c r="T154" s="122">
        <v>710201</v>
      </c>
    </row>
    <row r="155" spans="1:20" s="122" customFormat="1" ht="18" customHeight="1" x14ac:dyDescent="0.15">
      <c r="A155" s="141">
        <v>1</v>
      </c>
      <c r="B155" s="142" t="s">
        <v>4883</v>
      </c>
      <c r="C155" s="143">
        <v>2</v>
      </c>
      <c r="D155" s="142" t="s">
        <v>5010</v>
      </c>
      <c r="E155" s="143">
        <v>1</v>
      </c>
      <c r="F155" s="142" t="s">
        <v>5012</v>
      </c>
      <c r="G155" s="144">
        <v>8</v>
      </c>
      <c r="H155" s="145" t="s">
        <v>33</v>
      </c>
      <c r="I155" s="144"/>
      <c r="J155" s="144"/>
      <c r="K155" s="146"/>
      <c r="L155" s="146"/>
      <c r="M155" s="146"/>
      <c r="N155" s="144"/>
      <c r="O155" s="147"/>
      <c r="P155" s="148" t="s">
        <v>5013</v>
      </c>
      <c r="Q155" s="147">
        <v>1</v>
      </c>
      <c r="R155" s="149" t="s">
        <v>1336</v>
      </c>
      <c r="T155" s="122">
        <v>710201</v>
      </c>
    </row>
    <row r="156" spans="1:20" s="122" customFormat="1" ht="18" customHeight="1" x14ac:dyDescent="0.15">
      <c r="A156" s="141">
        <v>1</v>
      </c>
      <c r="B156" s="142" t="s">
        <v>4883</v>
      </c>
      <c r="C156" s="143">
        <v>2</v>
      </c>
      <c r="D156" s="142" t="s">
        <v>5010</v>
      </c>
      <c r="E156" s="143">
        <v>1</v>
      </c>
      <c r="F156" s="142" t="s">
        <v>5012</v>
      </c>
      <c r="G156" s="143">
        <v>8</v>
      </c>
      <c r="H156" s="142" t="s">
        <v>33</v>
      </c>
      <c r="I156" s="144">
        <v>2</v>
      </c>
      <c r="J156" s="144" t="s">
        <v>46</v>
      </c>
      <c r="K156" s="146">
        <v>15</v>
      </c>
      <c r="L156" s="146">
        <v>15</v>
      </c>
      <c r="M156" s="146">
        <f t="shared" ref="M156" si="27">K156-L156</f>
        <v>0</v>
      </c>
      <c r="N156" s="144" t="s">
        <v>5014</v>
      </c>
      <c r="O156" s="146">
        <v>14400</v>
      </c>
      <c r="P156" s="148" t="s">
        <v>4894</v>
      </c>
      <c r="Q156" s="147"/>
      <c r="R156" s="149" t="s">
        <v>1336</v>
      </c>
      <c r="T156" s="122">
        <v>710201</v>
      </c>
    </row>
    <row r="157" spans="1:20" s="122" customFormat="1" ht="18" customHeight="1" x14ac:dyDescent="0.15">
      <c r="A157" s="141">
        <v>1</v>
      </c>
      <c r="B157" s="142" t="s">
        <v>4883</v>
      </c>
      <c r="C157" s="143">
        <v>2</v>
      </c>
      <c r="D157" s="142" t="s">
        <v>5010</v>
      </c>
      <c r="E157" s="143">
        <v>1</v>
      </c>
      <c r="F157" s="142" t="s">
        <v>5012</v>
      </c>
      <c r="G157" s="144">
        <v>10</v>
      </c>
      <c r="H157" s="145" t="s">
        <v>54</v>
      </c>
      <c r="I157" s="144"/>
      <c r="J157" s="144"/>
      <c r="K157" s="146"/>
      <c r="L157" s="146"/>
      <c r="M157" s="146"/>
      <c r="N157" s="144"/>
      <c r="O157" s="147"/>
      <c r="P157" s="148" t="s">
        <v>5015</v>
      </c>
      <c r="Q157" s="147">
        <v>1</v>
      </c>
      <c r="R157" s="149" t="s">
        <v>1336</v>
      </c>
      <c r="T157" s="122">
        <v>710201</v>
      </c>
    </row>
    <row r="158" spans="1:20" s="122" customFormat="1" ht="18" customHeight="1" x14ac:dyDescent="0.15">
      <c r="A158" s="141">
        <v>1</v>
      </c>
      <c r="B158" s="142" t="s">
        <v>4883</v>
      </c>
      <c r="C158" s="143">
        <v>2</v>
      </c>
      <c r="D158" s="142" t="s">
        <v>5010</v>
      </c>
      <c r="E158" s="143">
        <v>1</v>
      </c>
      <c r="F158" s="142" t="s">
        <v>5012</v>
      </c>
      <c r="G158" s="143">
        <v>10</v>
      </c>
      <c r="H158" s="142" t="s">
        <v>54</v>
      </c>
      <c r="I158" s="144">
        <v>1</v>
      </c>
      <c r="J158" s="144" t="s">
        <v>55</v>
      </c>
      <c r="K158" s="146">
        <v>50</v>
      </c>
      <c r="L158" s="146">
        <v>50</v>
      </c>
      <c r="M158" s="146">
        <f t="shared" ref="M158:M159" si="28">K158-L158</f>
        <v>0</v>
      </c>
      <c r="N158" s="144" t="s">
        <v>5016</v>
      </c>
      <c r="O158" s="146">
        <v>50000</v>
      </c>
      <c r="P158" s="148" t="s">
        <v>4894</v>
      </c>
      <c r="Q158" s="147"/>
      <c r="R158" s="149" t="s">
        <v>1336</v>
      </c>
      <c r="T158" s="122">
        <v>710201</v>
      </c>
    </row>
    <row r="159" spans="1:20" s="122" customFormat="1" ht="18" customHeight="1" x14ac:dyDescent="0.15">
      <c r="A159" s="141">
        <v>1</v>
      </c>
      <c r="B159" s="142" t="s">
        <v>4883</v>
      </c>
      <c r="C159" s="143">
        <v>2</v>
      </c>
      <c r="D159" s="142" t="s">
        <v>5010</v>
      </c>
      <c r="E159" s="143">
        <v>1</v>
      </c>
      <c r="F159" s="142" t="s">
        <v>5012</v>
      </c>
      <c r="G159" s="143">
        <v>10</v>
      </c>
      <c r="H159" s="142" t="s">
        <v>54</v>
      </c>
      <c r="I159" s="144">
        <v>2</v>
      </c>
      <c r="J159" s="144" t="s">
        <v>193</v>
      </c>
      <c r="K159" s="146">
        <v>83</v>
      </c>
      <c r="L159" s="146">
        <v>68</v>
      </c>
      <c r="M159" s="146">
        <f t="shared" si="28"/>
        <v>15</v>
      </c>
      <c r="N159" s="144" t="s">
        <v>5017</v>
      </c>
      <c r="O159" s="146">
        <v>82500</v>
      </c>
      <c r="P159" s="148" t="s">
        <v>5018</v>
      </c>
      <c r="Q159" s="147">
        <v>107250</v>
      </c>
      <c r="R159" s="149" t="s">
        <v>1336</v>
      </c>
      <c r="T159" s="122">
        <v>710201</v>
      </c>
    </row>
    <row r="160" spans="1:20" s="122" customFormat="1" ht="18" customHeight="1" x14ac:dyDescent="0.15">
      <c r="A160" s="141">
        <v>1</v>
      </c>
      <c r="B160" s="142" t="s">
        <v>4883</v>
      </c>
      <c r="C160" s="143">
        <v>2</v>
      </c>
      <c r="D160" s="142" t="s">
        <v>5010</v>
      </c>
      <c r="E160" s="143">
        <v>1</v>
      </c>
      <c r="F160" s="142" t="s">
        <v>5012</v>
      </c>
      <c r="G160" s="144">
        <v>11</v>
      </c>
      <c r="H160" s="145" t="s">
        <v>66</v>
      </c>
      <c r="I160" s="144"/>
      <c r="J160" s="144"/>
      <c r="K160" s="146"/>
      <c r="L160" s="146"/>
      <c r="M160" s="146"/>
      <c r="N160" s="144"/>
      <c r="O160" s="147"/>
      <c r="P160" s="148" t="s">
        <v>5019</v>
      </c>
      <c r="Q160" s="147"/>
      <c r="R160" s="149" t="s">
        <v>1336</v>
      </c>
      <c r="T160" s="122">
        <v>710201</v>
      </c>
    </row>
    <row r="161" spans="1:20" s="122" customFormat="1" ht="18" customHeight="1" x14ac:dyDescent="0.15">
      <c r="A161" s="141">
        <v>1</v>
      </c>
      <c r="B161" s="142" t="s">
        <v>4883</v>
      </c>
      <c r="C161" s="143">
        <v>2</v>
      </c>
      <c r="D161" s="142" t="s">
        <v>5010</v>
      </c>
      <c r="E161" s="143">
        <v>1</v>
      </c>
      <c r="F161" s="142" t="s">
        <v>5012</v>
      </c>
      <c r="G161" s="143">
        <v>11</v>
      </c>
      <c r="H161" s="142" t="s">
        <v>66</v>
      </c>
      <c r="I161" s="144">
        <v>1</v>
      </c>
      <c r="J161" s="144" t="s">
        <v>67</v>
      </c>
      <c r="K161" s="146">
        <v>40</v>
      </c>
      <c r="L161" s="146">
        <v>40</v>
      </c>
      <c r="M161" s="146">
        <f t="shared" ref="M161" si="29">K161-L161</f>
        <v>0</v>
      </c>
      <c r="N161" s="144" t="s">
        <v>5020</v>
      </c>
      <c r="O161" s="146">
        <v>40000</v>
      </c>
      <c r="P161" s="148" t="s">
        <v>4899</v>
      </c>
      <c r="Q161" s="147">
        <v>1</v>
      </c>
      <c r="R161" s="149" t="s">
        <v>1336</v>
      </c>
      <c r="T161" s="122">
        <v>710201</v>
      </c>
    </row>
    <row r="162" spans="1:20" s="122" customFormat="1" ht="18" customHeight="1" x14ac:dyDescent="0.15">
      <c r="A162" s="141">
        <v>1</v>
      </c>
      <c r="B162" s="142" t="s">
        <v>4883</v>
      </c>
      <c r="C162" s="143">
        <v>2</v>
      </c>
      <c r="D162" s="142" t="s">
        <v>5010</v>
      </c>
      <c r="E162" s="143">
        <v>1</v>
      </c>
      <c r="F162" s="142" t="s">
        <v>5012</v>
      </c>
      <c r="G162" s="144">
        <v>12</v>
      </c>
      <c r="H162" s="145" t="s">
        <v>73</v>
      </c>
      <c r="I162" s="144"/>
      <c r="J162" s="144"/>
      <c r="K162" s="146"/>
      <c r="L162" s="146"/>
      <c r="M162" s="146"/>
      <c r="N162" s="144"/>
      <c r="O162" s="147"/>
      <c r="P162" s="148" t="s">
        <v>5021</v>
      </c>
      <c r="Q162" s="147"/>
      <c r="R162" s="149" t="s">
        <v>1336</v>
      </c>
      <c r="T162" s="122">
        <v>710201</v>
      </c>
    </row>
    <row r="163" spans="1:20" s="122" customFormat="1" ht="18" customHeight="1" x14ac:dyDescent="0.15">
      <c r="A163" s="141">
        <v>1</v>
      </c>
      <c r="B163" s="142" t="s">
        <v>4883</v>
      </c>
      <c r="C163" s="143">
        <v>2</v>
      </c>
      <c r="D163" s="142" t="s">
        <v>5010</v>
      </c>
      <c r="E163" s="143">
        <v>1</v>
      </c>
      <c r="F163" s="142" t="s">
        <v>5012</v>
      </c>
      <c r="G163" s="143">
        <v>12</v>
      </c>
      <c r="H163" s="142" t="s">
        <v>73</v>
      </c>
      <c r="I163" s="144">
        <v>13</v>
      </c>
      <c r="J163" s="144" t="s">
        <v>1138</v>
      </c>
      <c r="K163" s="146">
        <v>11807</v>
      </c>
      <c r="L163" s="146">
        <v>10340</v>
      </c>
      <c r="M163" s="146">
        <f t="shared" ref="M163:M165" si="30">K163-L163</f>
        <v>1467</v>
      </c>
      <c r="N163" s="144" t="s">
        <v>5022</v>
      </c>
      <c r="O163" s="146">
        <v>4807000</v>
      </c>
      <c r="P163" s="148" t="s">
        <v>4899</v>
      </c>
      <c r="Q163" s="147">
        <v>99500</v>
      </c>
      <c r="R163" s="149" t="s">
        <v>1336</v>
      </c>
      <c r="T163" s="122">
        <v>710201</v>
      </c>
    </row>
    <row r="164" spans="1:20" s="122" customFormat="1" ht="18" customHeight="1" x14ac:dyDescent="0.15">
      <c r="A164" s="141">
        <v>1</v>
      </c>
      <c r="B164" s="142" t="s">
        <v>4883</v>
      </c>
      <c r="C164" s="143">
        <v>2</v>
      </c>
      <c r="D164" s="142" t="s">
        <v>5010</v>
      </c>
      <c r="E164" s="143">
        <v>1</v>
      </c>
      <c r="F164" s="142" t="s">
        <v>5012</v>
      </c>
      <c r="G164" s="143">
        <v>12</v>
      </c>
      <c r="H164" s="142" t="s">
        <v>73</v>
      </c>
      <c r="I164" s="143">
        <v>13</v>
      </c>
      <c r="J164" s="143" t="s">
        <v>1138</v>
      </c>
      <c r="K164" s="146"/>
      <c r="L164" s="146"/>
      <c r="M164" s="146"/>
      <c r="N164" s="144" t="s">
        <v>5023</v>
      </c>
      <c r="O164" s="146">
        <v>7000000</v>
      </c>
      <c r="P164" s="148" t="s">
        <v>4900</v>
      </c>
      <c r="Q164" s="147"/>
      <c r="R164" s="149" t="s">
        <v>1336</v>
      </c>
      <c r="T164" s="122">
        <v>710201</v>
      </c>
    </row>
    <row r="165" spans="1:20" s="122" customFormat="1" ht="18" customHeight="1" x14ac:dyDescent="0.15">
      <c r="A165" s="141">
        <v>1</v>
      </c>
      <c r="B165" s="142" t="s">
        <v>4883</v>
      </c>
      <c r="C165" s="143">
        <v>2</v>
      </c>
      <c r="D165" s="142" t="s">
        <v>5010</v>
      </c>
      <c r="E165" s="143">
        <v>1</v>
      </c>
      <c r="F165" s="142" t="s">
        <v>5012</v>
      </c>
      <c r="G165" s="143">
        <v>12</v>
      </c>
      <c r="H165" s="142" t="s">
        <v>73</v>
      </c>
      <c r="I165" s="144">
        <v>21</v>
      </c>
      <c r="J165" s="144" t="s">
        <v>74</v>
      </c>
      <c r="K165" s="146">
        <v>0</v>
      </c>
      <c r="L165" s="146">
        <v>15037</v>
      </c>
      <c r="M165" s="146">
        <f t="shared" si="30"/>
        <v>-15037</v>
      </c>
      <c r="N165" s="144"/>
      <c r="O165" s="146"/>
      <c r="P165" s="148"/>
      <c r="Q165" s="147"/>
      <c r="R165" s="149" t="s">
        <v>1336</v>
      </c>
      <c r="T165" s="122">
        <v>710201</v>
      </c>
    </row>
    <row r="166" spans="1:20" s="122" customFormat="1" ht="18" customHeight="1" x14ac:dyDescent="0.15">
      <c r="A166" s="141">
        <v>1</v>
      </c>
      <c r="B166" s="142" t="s">
        <v>4883</v>
      </c>
      <c r="C166" s="143">
        <v>2</v>
      </c>
      <c r="D166" s="142" t="s">
        <v>5010</v>
      </c>
      <c r="E166" s="143">
        <v>1</v>
      </c>
      <c r="F166" s="142" t="s">
        <v>5012</v>
      </c>
      <c r="G166" s="144">
        <v>13</v>
      </c>
      <c r="H166" s="145" t="s">
        <v>77</v>
      </c>
      <c r="I166" s="144"/>
      <c r="J166" s="144"/>
      <c r="K166" s="146"/>
      <c r="L166" s="146"/>
      <c r="M166" s="146"/>
      <c r="N166" s="144"/>
      <c r="O166" s="147"/>
      <c r="P166" s="148"/>
      <c r="Q166" s="147"/>
      <c r="R166" s="149" t="s">
        <v>1336</v>
      </c>
      <c r="T166" s="122">
        <v>710201</v>
      </c>
    </row>
    <row r="167" spans="1:20" s="122" customFormat="1" ht="18" customHeight="1" x14ac:dyDescent="0.15">
      <c r="A167" s="141">
        <v>1</v>
      </c>
      <c r="B167" s="142" t="s">
        <v>4883</v>
      </c>
      <c r="C167" s="143">
        <v>2</v>
      </c>
      <c r="D167" s="142" t="s">
        <v>5010</v>
      </c>
      <c r="E167" s="143">
        <v>1</v>
      </c>
      <c r="F167" s="142" t="s">
        <v>5012</v>
      </c>
      <c r="G167" s="143">
        <v>13</v>
      </c>
      <c r="H167" s="142" t="s">
        <v>77</v>
      </c>
      <c r="I167" s="144">
        <v>1</v>
      </c>
      <c r="J167" s="144" t="s">
        <v>78</v>
      </c>
      <c r="K167" s="146">
        <v>7</v>
      </c>
      <c r="L167" s="146">
        <v>7</v>
      </c>
      <c r="M167" s="146">
        <f t="shared" ref="M167:M168" si="31">K167-L167</f>
        <v>0</v>
      </c>
      <c r="N167" s="144" t="s">
        <v>5024</v>
      </c>
      <c r="O167" s="146">
        <v>7000</v>
      </c>
      <c r="P167" s="148"/>
      <c r="Q167" s="147"/>
      <c r="R167" s="149" t="s">
        <v>1336</v>
      </c>
      <c r="T167" s="122">
        <v>710201</v>
      </c>
    </row>
    <row r="168" spans="1:20" s="122" customFormat="1" ht="18" customHeight="1" x14ac:dyDescent="0.15">
      <c r="A168" s="141">
        <v>1</v>
      </c>
      <c r="B168" s="142" t="s">
        <v>4883</v>
      </c>
      <c r="C168" s="143">
        <v>2</v>
      </c>
      <c r="D168" s="142" t="s">
        <v>5010</v>
      </c>
      <c r="E168" s="143">
        <v>1</v>
      </c>
      <c r="F168" s="142" t="s">
        <v>5012</v>
      </c>
      <c r="G168" s="143">
        <v>13</v>
      </c>
      <c r="H168" s="142" t="s">
        <v>77</v>
      </c>
      <c r="I168" s="144">
        <v>31</v>
      </c>
      <c r="J168" s="144" t="s">
        <v>138</v>
      </c>
      <c r="K168" s="146">
        <v>440</v>
      </c>
      <c r="L168" s="146">
        <v>440</v>
      </c>
      <c r="M168" s="146">
        <f t="shared" si="31"/>
        <v>0</v>
      </c>
      <c r="N168" s="144" t="s">
        <v>5025</v>
      </c>
      <c r="O168" s="146">
        <v>440000</v>
      </c>
      <c r="P168" s="148"/>
      <c r="Q168" s="147"/>
      <c r="R168" s="149" t="s">
        <v>1336</v>
      </c>
      <c r="T168" s="122">
        <v>710201</v>
      </c>
    </row>
    <row r="169" spans="1:20" s="122" customFormat="1" ht="18" customHeight="1" x14ac:dyDescent="0.15">
      <c r="A169" s="141">
        <v>1</v>
      </c>
      <c r="B169" s="142" t="s">
        <v>4883</v>
      </c>
      <c r="C169" s="143">
        <v>2</v>
      </c>
      <c r="D169" s="142" t="s">
        <v>5010</v>
      </c>
      <c r="E169" s="143">
        <v>1</v>
      </c>
      <c r="F169" s="142" t="s">
        <v>5012</v>
      </c>
      <c r="G169" s="144">
        <v>14</v>
      </c>
      <c r="H169" s="145" t="s">
        <v>233</v>
      </c>
      <c r="I169" s="144"/>
      <c r="J169" s="144"/>
      <c r="K169" s="146"/>
      <c r="L169" s="146"/>
      <c r="M169" s="146"/>
      <c r="N169" s="144"/>
      <c r="O169" s="147"/>
      <c r="P169" s="148"/>
      <c r="Q169" s="147"/>
      <c r="R169" s="149" t="s">
        <v>1336</v>
      </c>
      <c r="T169" s="122">
        <v>710201</v>
      </c>
    </row>
    <row r="170" spans="1:20" s="122" customFormat="1" ht="18" customHeight="1" x14ac:dyDescent="0.15">
      <c r="A170" s="141">
        <v>1</v>
      </c>
      <c r="B170" s="142" t="s">
        <v>4883</v>
      </c>
      <c r="C170" s="143">
        <v>2</v>
      </c>
      <c r="D170" s="142" t="s">
        <v>5010</v>
      </c>
      <c r="E170" s="143">
        <v>1</v>
      </c>
      <c r="F170" s="142" t="s">
        <v>5012</v>
      </c>
      <c r="G170" s="143">
        <v>14</v>
      </c>
      <c r="H170" s="142" t="s">
        <v>233</v>
      </c>
      <c r="I170" s="144">
        <v>2</v>
      </c>
      <c r="J170" s="144" t="s">
        <v>234</v>
      </c>
      <c r="K170" s="146">
        <v>195000</v>
      </c>
      <c r="L170" s="146">
        <v>128810</v>
      </c>
      <c r="M170" s="146">
        <f t="shared" ref="M170" si="32">K170-L170</f>
        <v>66190</v>
      </c>
      <c r="N170" s="144" t="s">
        <v>5026</v>
      </c>
      <c r="O170" s="146"/>
      <c r="P170" s="148"/>
      <c r="Q170" s="147"/>
      <c r="R170" s="149" t="s">
        <v>1336</v>
      </c>
      <c r="T170" s="122">
        <v>710201</v>
      </c>
    </row>
    <row r="171" spans="1:20" s="122" customFormat="1" ht="18" customHeight="1" x14ac:dyDescent="0.15">
      <c r="A171" s="141">
        <v>1</v>
      </c>
      <c r="B171" s="142" t="s">
        <v>4883</v>
      </c>
      <c r="C171" s="143">
        <v>2</v>
      </c>
      <c r="D171" s="142" t="s">
        <v>5010</v>
      </c>
      <c r="E171" s="143">
        <v>1</v>
      </c>
      <c r="F171" s="142" t="s">
        <v>5012</v>
      </c>
      <c r="G171" s="143">
        <v>14</v>
      </c>
      <c r="H171" s="142" t="s">
        <v>233</v>
      </c>
      <c r="I171" s="143">
        <v>2</v>
      </c>
      <c r="J171" s="143" t="s">
        <v>234</v>
      </c>
      <c r="K171" s="146"/>
      <c r="L171" s="146"/>
      <c r="M171" s="146"/>
      <c r="N171" s="144" t="s">
        <v>5027</v>
      </c>
      <c r="O171" s="146">
        <v>195000000</v>
      </c>
      <c r="P171" s="148"/>
      <c r="Q171" s="147"/>
      <c r="R171" s="149" t="s">
        <v>1336</v>
      </c>
      <c r="T171" s="122">
        <v>710201</v>
      </c>
    </row>
    <row r="172" spans="1:20" s="122" customFormat="1" ht="18" customHeight="1" x14ac:dyDescent="0.15">
      <c r="A172" s="114">
        <v>2</v>
      </c>
      <c r="B172" s="115" t="s">
        <v>2151</v>
      </c>
      <c r="C172" s="116"/>
      <c r="D172" s="115"/>
      <c r="E172" s="116"/>
      <c r="F172" s="115"/>
      <c r="G172" s="116"/>
      <c r="H172" s="115"/>
      <c r="I172" s="116"/>
      <c r="J172" s="116"/>
      <c r="K172" s="117">
        <f>IF(C172="",SUMIFS($K173:$K$188,$A173:$A$188,A172,$E173:$E$188,""),IF(E172="",SUMIFS($K173:$K$188,$A173:$A$188,A172,$C173:$C$188,C172,$G173:$G$188,""),IF(G172="",SUMIFS($K173:$K$188,$A173:$A$188,A172,$C173:$C$188,C172,$E173:$E$188,E172,$R173:$R$188,R172),IF(I172="",SUMIFS($K173:$K$188,$A173:$A$188,A172,$C173:$C$188,C172,$E173:$E$188,E172,$G173:$G$188,G172,$R173:$R$188,R172),0))))</f>
        <v>183294</v>
      </c>
      <c r="L172" s="117">
        <f>IF(C172="",SUMIFS($L173:$L$188,$A173:$A$188,A172,$E173:$E$188,""),IF(E172="",SUMIFS($L173:$L$188,$A173:$A$188,A172,$C173:$C$188,C172,$G173:$G$188,""),IF(G172="",SUMIFS($L173:$L$188,$A173:$A$188,A172,$C173:$C$188,C172,$E173:$E$188,E172,$R173:$R$188,R172),IF(I172="",SUMIFS($L173:$L$188,$A173:$A$188,A172,$C173:$C$188,C172,$E173:$E$188,E172,$G173:$G$188,G172,$R173:$R$188,R172),0))))</f>
        <v>178760</v>
      </c>
      <c r="M172" s="117">
        <f>K172-L172</f>
        <v>4534</v>
      </c>
      <c r="N172" s="118"/>
      <c r="O172" s="119"/>
      <c r="P172" s="120"/>
      <c r="Q172" s="117">
        <f>IF(C172="",SUMIFS($Q173:$Q$188,$A173:$A$188,A172,$E173:$E$188,""),IF(E172="",SUMIFS($Q173:$Q$188,$A173:$A$188,A172,$C173:$C$188,C172,$G173:$G$188,""),IF(G172="",SUMIFS($Q173:$Q$188,$A173:$A$188,A172,$C173:$C$188,C172,$E173:$E$188,E172,$R173:$R$188,R172),IF(I172="",SUMIFS($Q173:$Q$188,$A173:$A$188,A172,$C173:$C$188,C172,$E173:$E$188,E172,$G173:$G$188,G172,$R173:$R$188,R172),0))))</f>
        <v>171470</v>
      </c>
      <c r="R172" s="121"/>
      <c r="T172" s="122">
        <v>720101</v>
      </c>
    </row>
    <row r="173" spans="1:20" s="122" customFormat="1" ht="18" customHeight="1" x14ac:dyDescent="0.15">
      <c r="A173" s="123">
        <v>2</v>
      </c>
      <c r="B173" s="124" t="s">
        <v>2151</v>
      </c>
      <c r="C173" s="125">
        <v>1</v>
      </c>
      <c r="D173" s="126" t="s">
        <v>2196</v>
      </c>
      <c r="E173" s="125"/>
      <c r="F173" s="126"/>
      <c r="G173" s="125"/>
      <c r="H173" s="126"/>
      <c r="I173" s="125"/>
      <c r="J173" s="125"/>
      <c r="K173" s="127">
        <f>IF(C173="",SUMIFS($K174:$K$188,$A174:$A$188,A173,$E174:$E$188,""),IF(E173="",SUMIFS($K174:$K$188,$A174:$A$188,A173,$C174:$C$188,C173,$G174:$G$188,""),IF(G173="",SUMIFS($K174:$K$188,$A174:$A$188,A173,$C174:$C$188,C173,$E174:$E$188,E173,$R174:$R$188,R173),IF(I173="",SUMIFS($K174:$K$188,$A174:$A$188,A173,$C174:$C$188,C173,$E174:$E$188,E173,$G174:$G$188,G173,$R174:$R$188,R173),0))))</f>
        <v>183294</v>
      </c>
      <c r="L173" s="127">
        <f>IF(C173="",SUMIFS($L174:$L$188,$A174:$A$188,A173,$E174:$E$188,""),IF(E173="",SUMIFS($L174:$L$188,$A174:$A$188,A173,$C174:$C$188,C173,$G174:$G$188,""),IF(G173="",SUMIFS($L174:$L$188,$A174:$A$188,A173,$C174:$C$188,C173,$E174:$E$188,E173,$R174:$R$188,R173),IF(I173="",SUMIFS($L174:$L$188,$A174:$A$188,A173,$C174:$C$188,C173,$E174:$E$188,E173,$G174:$G$188,G173,$R174:$R$188,R173),0))))</f>
        <v>178760</v>
      </c>
      <c r="M173" s="127">
        <f t="shared" ref="M173:M174" si="33">K173-L173</f>
        <v>4534</v>
      </c>
      <c r="N173" s="128"/>
      <c r="O173" s="129"/>
      <c r="P173" s="130"/>
      <c r="Q173" s="127">
        <f>IF(C173="",SUMIFS($Q174:$Q$188,$A174:$A$188,A173,$E174:$E$188,""),IF(E173="",SUMIFS($Q174:$Q$188,$A174:$A$188,A173,$C174:$C$188,C173,$G174:$G$188,""),IF(G173="",SUMIFS($Q174:$Q$188,$A174:$A$188,A173,$C174:$C$188,C173,$E174:$E$188,E173,$R174:$R$188,R173),IF(I173="",SUMIFS($Q174:$Q$188,$A174:$A$188,A173,$C174:$C$188,C173,$E174:$E$188,E173,$G174:$G$188,G173,$R174:$R$188,R173),0))))</f>
        <v>171470</v>
      </c>
      <c r="R173" s="131"/>
      <c r="T173" s="122">
        <v>720101</v>
      </c>
    </row>
    <row r="174" spans="1:20" s="122" customFormat="1" ht="18" customHeight="1" x14ac:dyDescent="0.15">
      <c r="A174" s="123">
        <v>2</v>
      </c>
      <c r="B174" s="124" t="s">
        <v>2196</v>
      </c>
      <c r="C174" s="132">
        <v>1</v>
      </c>
      <c r="D174" s="124" t="s">
        <v>2151</v>
      </c>
      <c r="E174" s="133">
        <v>1</v>
      </c>
      <c r="F174" s="134" t="s">
        <v>2291</v>
      </c>
      <c r="G174" s="133"/>
      <c r="H174" s="134"/>
      <c r="I174" s="133"/>
      <c r="J174" s="133"/>
      <c r="K174" s="135">
        <f>IF(C174="",SUMIFS($K175:$K$188,$A175:$A$188,A174,$E175:$E$188,""),IF(E174="",SUMIFS($K175:$K$188,$A175:$A$188,A174,$C175:$C$188,C174,$G175:$G$188,""),IF(G174="",SUMIFS($K175:$K$188,$A175:$A$188,A174,$C175:$C$188,C174,$E175:$E$188,E174,$R175:$R$188,R174),IF(I174="",SUMIFS($K175:$K$188,$A175:$A$188,A174,$C175:$C$188,C174,$E175:$E$188,E174,$G175:$G$188,G174,$R175:$R$188,R174),0))))</f>
        <v>164348</v>
      </c>
      <c r="L174" s="135">
        <f>IF(C174="",SUMIFS($L175:$L$188,$A175:$A$188,A174,$E175:$E$188,""),IF(E174="",SUMIFS($L175:$L$188,$A175:$A$188,A174,$C175:$C$188,C174,$G175:$G$188,""),IF(G174="",SUMIFS($L175:$L$188,$A175:$A$188,A174,$C175:$C$188,C174,$E175:$E$188,E174,$R175:$R$188,R174),IF(I174="",SUMIFS($L175:$L$188,$A175:$A$188,A174,$C175:$C$188,C174,$E175:$E$188,E174,$G175:$G$188,G174,$R175:$R$188,R174),0))))</f>
        <v>156347</v>
      </c>
      <c r="M174" s="135">
        <f t="shared" si="33"/>
        <v>8001</v>
      </c>
      <c r="N174" s="136"/>
      <c r="O174" s="137"/>
      <c r="P174" s="138"/>
      <c r="Q174" s="139">
        <f>IF(C174="",SUMIFS($Q175:$Q$188,$A175:$A$188,A174,$E175:$E$188,""),IF(E174="",SUMIFS($Q175:$Q$188,$A175:$A$188,A174,$C175:$C$188,C174,$G175:$G$188,""),IF(G174="",SUMIFS($Q175:$Q$188,$A175:$A$188,A174,$C175:$C$188,C174,$E175:$E$188,E174,$R175:$R$188,R174),IF(I174="",SUMIFS($Q175:$Q$188,$A175:$A$188,A174,$C175:$C$188,C174,$E175:$E$188,E174,$G175:$G$188,G174,$R175:$R$188,R174),0))))</f>
        <v>152524</v>
      </c>
      <c r="R174" s="140" t="s">
        <v>1336</v>
      </c>
      <c r="T174" s="122">
        <v>720101</v>
      </c>
    </row>
    <row r="175" spans="1:20" s="122" customFormat="1" ht="18" customHeight="1" x14ac:dyDescent="0.15">
      <c r="A175" s="141">
        <v>2</v>
      </c>
      <c r="B175" s="142" t="s">
        <v>2151</v>
      </c>
      <c r="C175" s="143">
        <v>1</v>
      </c>
      <c r="D175" s="142" t="s">
        <v>2151</v>
      </c>
      <c r="E175" s="143">
        <v>1</v>
      </c>
      <c r="F175" s="142" t="s">
        <v>2152</v>
      </c>
      <c r="G175" s="144">
        <v>22</v>
      </c>
      <c r="H175" s="145" t="s">
        <v>161</v>
      </c>
      <c r="I175" s="144"/>
      <c r="J175" s="144"/>
      <c r="K175" s="146"/>
      <c r="L175" s="146"/>
      <c r="M175" s="146"/>
      <c r="N175" s="144"/>
      <c r="O175" s="147"/>
      <c r="P175" s="148" t="s">
        <v>5028</v>
      </c>
      <c r="Q175" s="147">
        <v>152524</v>
      </c>
      <c r="R175" s="149" t="s">
        <v>1336</v>
      </c>
      <c r="T175" s="122">
        <v>720101</v>
      </c>
    </row>
    <row r="176" spans="1:20" s="122" customFormat="1" ht="18" customHeight="1" x14ac:dyDescent="0.15">
      <c r="A176" s="141">
        <v>2</v>
      </c>
      <c r="B176" s="142" t="s">
        <v>2151</v>
      </c>
      <c r="C176" s="143">
        <v>1</v>
      </c>
      <c r="D176" s="142" t="s">
        <v>2151</v>
      </c>
      <c r="E176" s="143">
        <v>1</v>
      </c>
      <c r="F176" s="142" t="s">
        <v>2152</v>
      </c>
      <c r="G176" s="143">
        <v>22</v>
      </c>
      <c r="H176" s="142" t="s">
        <v>161</v>
      </c>
      <c r="I176" s="144">
        <v>81</v>
      </c>
      <c r="J176" s="144" t="s">
        <v>2153</v>
      </c>
      <c r="K176" s="146">
        <v>164348</v>
      </c>
      <c r="L176" s="146">
        <v>156347</v>
      </c>
      <c r="M176" s="146">
        <f t="shared" ref="M176" si="34">K176-L176</f>
        <v>8001</v>
      </c>
      <c r="N176" s="144" t="s">
        <v>5029</v>
      </c>
      <c r="O176" s="146">
        <v>155435402</v>
      </c>
      <c r="P176" s="148" t="s">
        <v>5030</v>
      </c>
      <c r="Q176" s="147"/>
      <c r="R176" s="149" t="s">
        <v>1336</v>
      </c>
      <c r="T176" s="122">
        <v>720101</v>
      </c>
    </row>
    <row r="177" spans="1:20" s="122" customFormat="1" ht="18" customHeight="1" x14ac:dyDescent="0.15">
      <c r="A177" s="141">
        <v>2</v>
      </c>
      <c r="B177" s="142" t="s">
        <v>2151</v>
      </c>
      <c r="C177" s="143">
        <v>1</v>
      </c>
      <c r="D177" s="142" t="s">
        <v>2151</v>
      </c>
      <c r="E177" s="143">
        <v>1</v>
      </c>
      <c r="F177" s="142" t="s">
        <v>2152</v>
      </c>
      <c r="G177" s="143">
        <v>22</v>
      </c>
      <c r="H177" s="142" t="s">
        <v>161</v>
      </c>
      <c r="I177" s="143">
        <v>81</v>
      </c>
      <c r="J177" s="143" t="s">
        <v>2153</v>
      </c>
      <c r="K177" s="146"/>
      <c r="L177" s="146"/>
      <c r="M177" s="146"/>
      <c r="N177" s="144" t="s">
        <v>5031</v>
      </c>
      <c r="O177" s="146">
        <v>8911974</v>
      </c>
      <c r="P177" s="148"/>
      <c r="Q177" s="147"/>
      <c r="R177" s="149" t="s">
        <v>1336</v>
      </c>
      <c r="T177" s="122">
        <v>720101</v>
      </c>
    </row>
    <row r="178" spans="1:20" s="122" customFormat="1" ht="18" customHeight="1" x14ac:dyDescent="0.15">
      <c r="A178" s="123">
        <v>2</v>
      </c>
      <c r="B178" s="124" t="s">
        <v>2196</v>
      </c>
      <c r="C178" s="132">
        <v>1</v>
      </c>
      <c r="D178" s="124" t="s">
        <v>2151</v>
      </c>
      <c r="E178" s="133">
        <v>2</v>
      </c>
      <c r="F178" s="134" t="s">
        <v>2292</v>
      </c>
      <c r="G178" s="133"/>
      <c r="H178" s="134"/>
      <c r="I178" s="133"/>
      <c r="J178" s="133"/>
      <c r="K178" s="135">
        <f>IF(C178="",SUMIFS($K179:$K$188,$A179:$A$188,A178,$E179:$E$188,""),IF(E178="",SUMIFS($K179:$K$188,$A179:$A$188,A178,$C179:$C$188,C178,$G179:$G$188,""),IF(G178="",SUMIFS($K179:$K$188,$A179:$A$188,A178,$C179:$C$188,C178,$E179:$E$188,E178,$R179:$R$188,R178),IF(I178="",SUMIFS($K179:$K$188,$A179:$A$188,A178,$C179:$C$188,C178,$E179:$E$188,E178,$G179:$G$188,G178,$R179:$R$188,R178),0))))</f>
        <v>18946</v>
      </c>
      <c r="L178" s="135">
        <f>IF(C178="",SUMIFS($L179:$L$188,$A179:$A$188,A178,$E179:$E$188,""),IF(E178="",SUMIFS($L179:$L$188,$A179:$A$188,A178,$C179:$C$188,C178,$G179:$G$188,""),IF(G178="",SUMIFS($L179:$L$188,$A179:$A$188,A178,$C179:$C$188,C178,$E179:$E$188,E178,$R179:$R$188,R178),IF(I178="",SUMIFS($L179:$L$188,$A179:$A$188,A178,$C179:$C$188,C178,$E179:$E$188,E178,$G179:$G$188,G178,$R179:$R$188,R178),0))))</f>
        <v>22413</v>
      </c>
      <c r="M178" s="135">
        <f t="shared" ref="M178" si="35">K178-L178</f>
        <v>-3467</v>
      </c>
      <c r="N178" s="136"/>
      <c r="O178" s="137"/>
      <c r="P178" s="138"/>
      <c r="Q178" s="139">
        <f>IF(C178="",SUMIFS($Q179:$Q$188,$A179:$A$188,A178,$E179:$E$188,""),IF(E178="",SUMIFS($Q179:$Q$188,$A179:$A$188,A178,$C179:$C$188,C178,$G179:$G$188,""),IF(G178="",SUMIFS($Q179:$Q$188,$A179:$A$188,A178,$C179:$C$188,C178,$E179:$E$188,E178,$R179:$R$188,R178),IF(I178="",SUMIFS($Q179:$Q$188,$A179:$A$188,A178,$C179:$C$188,C178,$E179:$E$188,E178,$G179:$G$188,G178,$R179:$R$188,R178),0))))</f>
        <v>18946</v>
      </c>
      <c r="R178" s="140" t="s">
        <v>1336</v>
      </c>
      <c r="T178" s="122">
        <v>720102</v>
      </c>
    </row>
    <row r="179" spans="1:20" s="122" customFormat="1" ht="18" customHeight="1" x14ac:dyDescent="0.15">
      <c r="A179" s="141">
        <v>2</v>
      </c>
      <c r="B179" s="142" t="s">
        <v>2151</v>
      </c>
      <c r="C179" s="143">
        <v>1</v>
      </c>
      <c r="D179" s="142" t="s">
        <v>2151</v>
      </c>
      <c r="E179" s="143">
        <v>2</v>
      </c>
      <c r="F179" s="142" t="s">
        <v>2154</v>
      </c>
      <c r="G179" s="144">
        <v>22</v>
      </c>
      <c r="H179" s="145" t="s">
        <v>161</v>
      </c>
      <c r="I179" s="144"/>
      <c r="J179" s="144"/>
      <c r="K179" s="146"/>
      <c r="L179" s="146"/>
      <c r="M179" s="146"/>
      <c r="N179" s="144"/>
      <c r="O179" s="147"/>
      <c r="P179" s="148" t="s">
        <v>5028</v>
      </c>
      <c r="Q179" s="147">
        <v>18946</v>
      </c>
      <c r="R179" s="149" t="s">
        <v>1336</v>
      </c>
      <c r="T179" s="122">
        <v>720102</v>
      </c>
    </row>
    <row r="180" spans="1:20" s="122" customFormat="1" ht="18" customHeight="1" x14ac:dyDescent="0.15">
      <c r="A180" s="141">
        <v>2</v>
      </c>
      <c r="B180" s="142" t="s">
        <v>2151</v>
      </c>
      <c r="C180" s="143">
        <v>1</v>
      </c>
      <c r="D180" s="142" t="s">
        <v>2151</v>
      </c>
      <c r="E180" s="143">
        <v>2</v>
      </c>
      <c r="F180" s="142" t="s">
        <v>2154</v>
      </c>
      <c r="G180" s="143">
        <v>22</v>
      </c>
      <c r="H180" s="142" t="s">
        <v>161</v>
      </c>
      <c r="I180" s="144">
        <v>82</v>
      </c>
      <c r="J180" s="144" t="s">
        <v>2155</v>
      </c>
      <c r="K180" s="146">
        <v>18946</v>
      </c>
      <c r="L180" s="146">
        <v>22413</v>
      </c>
      <c r="M180" s="146">
        <f t="shared" ref="M180" si="36">K180-L180</f>
        <v>-3467</v>
      </c>
      <c r="N180" s="144" t="s">
        <v>5032</v>
      </c>
      <c r="O180" s="146">
        <v>18541751</v>
      </c>
      <c r="P180" s="148" t="s">
        <v>5030</v>
      </c>
      <c r="Q180" s="147"/>
      <c r="R180" s="149" t="s">
        <v>1336</v>
      </c>
      <c r="T180" s="122">
        <v>720102</v>
      </c>
    </row>
    <row r="181" spans="1:20" s="122" customFormat="1" ht="18" customHeight="1" x14ac:dyDescent="0.15">
      <c r="A181" s="141">
        <v>2</v>
      </c>
      <c r="B181" s="142" t="s">
        <v>2151</v>
      </c>
      <c r="C181" s="143">
        <v>1</v>
      </c>
      <c r="D181" s="142" t="s">
        <v>2151</v>
      </c>
      <c r="E181" s="143">
        <v>2</v>
      </c>
      <c r="F181" s="142" t="s">
        <v>2154</v>
      </c>
      <c r="G181" s="143">
        <v>22</v>
      </c>
      <c r="H181" s="142" t="s">
        <v>161</v>
      </c>
      <c r="I181" s="143">
        <v>82</v>
      </c>
      <c r="J181" s="143" t="s">
        <v>2155</v>
      </c>
      <c r="K181" s="146"/>
      <c r="L181" s="146"/>
      <c r="M181" s="146"/>
      <c r="N181" s="144" t="s">
        <v>5031</v>
      </c>
      <c r="O181" s="146">
        <v>403673</v>
      </c>
      <c r="P181" s="148"/>
      <c r="Q181" s="147"/>
      <c r="R181" s="149" t="s">
        <v>1336</v>
      </c>
      <c r="T181" s="122">
        <v>720102</v>
      </c>
    </row>
    <row r="182" spans="1:20" s="122" customFormat="1" ht="18" customHeight="1" x14ac:dyDescent="0.15">
      <c r="A182" s="114">
        <v>3</v>
      </c>
      <c r="B182" s="115" t="s">
        <v>2161</v>
      </c>
      <c r="C182" s="116"/>
      <c r="D182" s="115"/>
      <c r="E182" s="116"/>
      <c r="F182" s="115"/>
      <c r="G182" s="116"/>
      <c r="H182" s="115"/>
      <c r="I182" s="116"/>
      <c r="J182" s="116"/>
      <c r="K182" s="117">
        <f>IF(C182="",SUMIFS($K183:$K$188,$A183:$A$188,A182,$E183:$E$188,""),IF(E182="",SUMIFS($K183:$K$188,$A183:$A$188,A182,$C183:$C$188,C182,$G183:$G$188,""),IF(G182="",SUMIFS($K183:$K$188,$A183:$A$188,A182,$C183:$C$188,C182,$E183:$E$188,E182,$R183:$R$188,R182),IF(I182="",SUMIFS($K183:$K$188,$A183:$A$188,A182,$C183:$C$188,C182,$E183:$E$188,E182,$G183:$G$188,G182,$R183:$R$188,R182),0))))</f>
        <v>30000</v>
      </c>
      <c r="L182" s="117">
        <f>IF(C182="",SUMIFS($L183:$L$188,$A183:$A$188,A182,$E183:$E$188,""),IF(E182="",SUMIFS($L183:$L$188,$A183:$A$188,A182,$C183:$C$188,C182,$G183:$G$188,""),IF(G182="",SUMIFS($L183:$L$188,$A183:$A$188,A182,$C183:$C$188,C182,$E183:$E$188,E182,$R183:$R$188,R182),IF(I182="",SUMIFS($L183:$L$188,$A183:$A$188,A182,$C183:$C$188,C182,$E183:$E$188,E182,$G183:$G$188,G182,$R183:$R$188,R182),0))))</f>
        <v>0</v>
      </c>
      <c r="M182" s="117">
        <f>K182-L182</f>
        <v>30000</v>
      </c>
      <c r="N182" s="118"/>
      <c r="O182" s="119"/>
      <c r="P182" s="120"/>
      <c r="Q182" s="117">
        <f>IF(C182="",SUMIFS($Q183:$Q$188,$A183:$A$188,A182,$E183:$E$188,""),IF(E182="",SUMIFS($Q183:$Q$188,$A183:$A$188,A182,$C183:$C$188,C182,$G183:$G$188,""),IF(G182="",SUMIFS($Q183:$Q$188,$A183:$A$188,A182,$C183:$C$188,C182,$E183:$E$188,E182,$R183:$R$188,R182),IF(I182="",SUMIFS($Q183:$Q$188,$A183:$A$188,A182,$C183:$C$188,C182,$E183:$E$188,E182,$G183:$G$188,G182,$R183:$R$188,R182),0))))</f>
        <v>0</v>
      </c>
      <c r="R182" s="121"/>
      <c r="T182" s="122">
        <v>730101</v>
      </c>
    </row>
    <row r="183" spans="1:20" s="122" customFormat="1" ht="18" customHeight="1" x14ac:dyDescent="0.15">
      <c r="A183" s="123">
        <v>3</v>
      </c>
      <c r="B183" s="124" t="s">
        <v>2161</v>
      </c>
      <c r="C183" s="125">
        <v>1</v>
      </c>
      <c r="D183" s="126" t="s">
        <v>2197</v>
      </c>
      <c r="E183" s="125"/>
      <c r="F183" s="126"/>
      <c r="G183" s="125"/>
      <c r="H183" s="126"/>
      <c r="I183" s="125"/>
      <c r="J183" s="125"/>
      <c r="K183" s="127">
        <f>IF(C183="",SUMIFS($K184:$K$188,$A184:$A$188,A183,$E184:$E$188,""),IF(E183="",SUMIFS($K184:$K$188,$A184:$A$188,A183,$C184:$C$188,C183,$G184:$G$188,""),IF(G183="",SUMIFS($K184:$K$188,$A184:$A$188,A183,$C184:$C$188,C183,$E184:$E$188,E183,$R184:$R$188,R183),IF(I183="",SUMIFS($K184:$K$188,$A184:$A$188,A183,$C184:$C$188,C183,$E184:$E$188,E183,$G184:$G$188,G183,$R184:$R$188,R183),0))))</f>
        <v>30000</v>
      </c>
      <c r="L183" s="127">
        <f>IF(C183="",SUMIFS($L184:$L$188,$A184:$A$188,A183,$E184:$E$188,""),IF(E183="",SUMIFS($L184:$L$188,$A184:$A$188,A183,$C184:$C$188,C183,$G184:$G$188,""),IF(G183="",SUMIFS($L184:$L$188,$A184:$A$188,A183,$C184:$C$188,C183,$E184:$E$188,E183,$R184:$R$188,R183),IF(I183="",SUMIFS($L184:$L$188,$A184:$A$188,A183,$C184:$C$188,C183,$E184:$E$188,E183,$G184:$G$188,G183,$R184:$R$188,R183),0))))</f>
        <v>0</v>
      </c>
      <c r="M183" s="127">
        <f t="shared" ref="M183:M184" si="37">K183-L183</f>
        <v>30000</v>
      </c>
      <c r="N183" s="128"/>
      <c r="O183" s="129"/>
      <c r="P183" s="130"/>
      <c r="Q183" s="127">
        <f>IF(C183="",SUMIFS($Q184:$Q$188,$A184:$A$188,A183,$E184:$E$188,""),IF(E183="",SUMIFS($Q184:$Q$188,$A184:$A$188,A183,$C184:$C$188,C183,$G184:$G$188,""),IF(G183="",SUMIFS($Q184:$Q$188,$A184:$A$188,A183,$C184:$C$188,C183,$E184:$E$188,E183,$R184:$R$188,R183),IF(I183="",SUMIFS($Q184:$Q$188,$A184:$A$188,A183,$C184:$C$188,C183,$E184:$E$188,E183,$G184:$G$188,G183,$R184:$R$188,R183),0))))</f>
        <v>0</v>
      </c>
      <c r="R183" s="131"/>
      <c r="T183" s="122">
        <v>730101</v>
      </c>
    </row>
    <row r="184" spans="1:20" s="122" customFormat="1" ht="18" customHeight="1" x14ac:dyDescent="0.15">
      <c r="A184" s="123">
        <v>3</v>
      </c>
      <c r="B184" s="124" t="s">
        <v>2197</v>
      </c>
      <c r="C184" s="132">
        <v>1</v>
      </c>
      <c r="D184" s="124" t="s">
        <v>2161</v>
      </c>
      <c r="E184" s="133">
        <v>1</v>
      </c>
      <c r="F184" s="134" t="s">
        <v>2197</v>
      </c>
      <c r="G184" s="133"/>
      <c r="H184" s="134"/>
      <c r="I184" s="133"/>
      <c r="J184" s="133"/>
      <c r="K184" s="135">
        <f>IF(C184="",SUMIFS($K185:$K$188,$A185:$A$188,A184,$E185:$E$188,""),IF(E184="",SUMIFS($K185:$K$188,$A185:$A$188,A184,$C185:$C$188,C184,$G185:$G$188,""),IF(G184="",SUMIFS($K185:$K$188,$A185:$A$188,A184,$C185:$C$188,C184,$E185:$E$188,E184,$R185:$R$188,R184),IF(I184="",SUMIFS($K185:$K$188,$A185:$A$188,A184,$C185:$C$188,C184,$E185:$E$188,E184,$G185:$G$188,G184,$R185:$R$188,R184),0))))</f>
        <v>30000</v>
      </c>
      <c r="L184" s="135">
        <f>IF(C184="",SUMIFS($L185:$L$188,$A185:$A$188,A184,$E185:$E$188,""),IF(E184="",SUMIFS($L185:$L$188,$A185:$A$188,A184,$C185:$C$188,C184,$G185:$G$188,""),IF(G184="",SUMIFS($L185:$L$188,$A185:$A$188,A184,$C185:$C$188,C184,$E185:$E$188,E184,$R185:$R$188,R184),IF(I184="",SUMIFS($L185:$L$188,$A185:$A$188,A184,$C185:$C$188,C184,$E185:$E$188,E184,$G185:$G$188,G184,$R185:$R$188,R184),0))))</f>
        <v>0</v>
      </c>
      <c r="M184" s="135">
        <f t="shared" si="37"/>
        <v>30000</v>
      </c>
      <c r="N184" s="136"/>
      <c r="O184" s="137"/>
      <c r="P184" s="138"/>
      <c r="Q184" s="139">
        <f>IF(C184="",SUMIFS($Q185:$Q$188,$A185:$A$188,A184,$E185:$E$188,""),IF(E184="",SUMIFS($Q185:$Q$188,$A185:$A$188,A184,$C185:$C$188,C184,$G185:$G$188,""),IF(G184="",SUMIFS($Q185:$Q$188,$A185:$A$188,A184,$C185:$C$188,C184,$E185:$E$188,E184,$R185:$R$188,R184),IF(I184="",SUMIFS($Q185:$Q$188,$A185:$A$188,A184,$C185:$C$188,C184,$E185:$E$188,E184,$G185:$G$188,G184,$R185:$R$188,R184),0))))</f>
        <v>0</v>
      </c>
      <c r="R184" s="140" t="s">
        <v>1336</v>
      </c>
      <c r="T184" s="122">
        <v>730101</v>
      </c>
    </row>
    <row r="185" spans="1:20" s="122" customFormat="1" ht="18" customHeight="1" x14ac:dyDescent="0.15">
      <c r="A185" s="141">
        <v>3</v>
      </c>
      <c r="B185" s="142" t="s">
        <v>2161</v>
      </c>
      <c r="C185" s="143">
        <v>1</v>
      </c>
      <c r="D185" s="142" t="s">
        <v>2161</v>
      </c>
      <c r="E185" s="143">
        <v>1</v>
      </c>
      <c r="F185" s="142" t="s">
        <v>2161</v>
      </c>
      <c r="G185" s="144">
        <v>28</v>
      </c>
      <c r="H185" s="145" t="s">
        <v>2161</v>
      </c>
      <c r="I185" s="144"/>
      <c r="J185" s="144"/>
      <c r="K185" s="146"/>
      <c r="L185" s="146"/>
      <c r="M185" s="146"/>
      <c r="N185" s="144"/>
      <c r="O185" s="147"/>
      <c r="P185" s="148"/>
      <c r="Q185" s="147"/>
      <c r="R185" s="149" t="s">
        <v>1336</v>
      </c>
      <c r="T185" s="122">
        <v>730101</v>
      </c>
    </row>
    <row r="186" spans="1:20" s="122" customFormat="1" ht="18" customHeight="1" x14ac:dyDescent="0.15">
      <c r="A186" s="141">
        <v>3</v>
      </c>
      <c r="B186" s="142" t="s">
        <v>2161</v>
      </c>
      <c r="C186" s="143">
        <v>1</v>
      </c>
      <c r="D186" s="142" t="s">
        <v>2161</v>
      </c>
      <c r="E186" s="143">
        <v>1</v>
      </c>
      <c r="F186" s="142" t="s">
        <v>2161</v>
      </c>
      <c r="G186" s="143">
        <v>28</v>
      </c>
      <c r="H186" s="142" t="s">
        <v>2161</v>
      </c>
      <c r="I186" s="144">
        <v>1</v>
      </c>
      <c r="J186" s="144" t="s">
        <v>2161</v>
      </c>
      <c r="K186" s="146">
        <v>30000</v>
      </c>
      <c r="L186" s="146">
        <v>0</v>
      </c>
      <c r="M186" s="146">
        <f t="shared" ref="M186" si="38">K186-L186</f>
        <v>30000</v>
      </c>
      <c r="N186" s="144" t="s">
        <v>5033</v>
      </c>
      <c r="O186" s="146">
        <v>30000000</v>
      </c>
      <c r="P186" s="148"/>
      <c r="Q186" s="147"/>
      <c r="R186" s="149" t="s">
        <v>1336</v>
      </c>
      <c r="T186" s="122">
        <v>730101</v>
      </c>
    </row>
    <row r="187" spans="1:20" s="122" customFormat="1" ht="18" customHeight="1" x14ac:dyDescent="0.15">
      <c r="A187" s="150"/>
      <c r="B187" s="151"/>
      <c r="C187" s="151" t="s">
        <v>5034</v>
      </c>
      <c r="D187" s="151"/>
      <c r="E187" s="151"/>
      <c r="F187" s="151"/>
      <c r="G187" s="152"/>
      <c r="H187" s="151"/>
      <c r="I187" s="152"/>
      <c r="J187" s="152"/>
      <c r="K187" s="153">
        <f>SUMIFS(K3:K186,$C3:$C186,"")</f>
        <v>610000</v>
      </c>
      <c r="L187" s="153">
        <f>SUMIFS(L3:L186,$C3:$C186,"")</f>
        <v>532900</v>
      </c>
      <c r="M187" s="153">
        <f>SUMIFS(M3:M186,$C3:$C186,"")</f>
        <v>77100</v>
      </c>
      <c r="N187" s="154"/>
      <c r="O187" s="155"/>
      <c r="P187" s="156"/>
      <c r="Q187" s="153">
        <f>SUMIFS(Q3:Q186,$C3:$C186,"")</f>
        <v>431046</v>
      </c>
      <c r="R187" s="157"/>
    </row>
  </sheetData>
  <autoFilter ref="A2:T187"/>
  <mergeCells count="2">
    <mergeCell ref="A1:J1"/>
    <mergeCell ref="Q1:R1"/>
  </mergeCells>
  <phoneticPr fontId="19"/>
  <conditionalFormatting sqref="O1">
    <cfRule type="cellIs" dxfId="23" priority="24" operator="equal">
      <formula>0</formula>
    </cfRule>
  </conditionalFormatting>
  <conditionalFormatting sqref="O2">
    <cfRule type="cellIs" dxfId="22" priority="23" operator="equal">
      <formula>0</formula>
    </cfRule>
  </conditionalFormatting>
  <conditionalFormatting sqref="O182 O172 O3">
    <cfRule type="cellIs" dxfId="21" priority="22" operator="equal">
      <formula>0</formula>
    </cfRule>
  </conditionalFormatting>
  <conditionalFormatting sqref="E182:F182 E172:F172 E3:F3">
    <cfRule type="expression" dxfId="20" priority="21">
      <formula>$G3=""</formula>
    </cfRule>
  </conditionalFormatting>
  <conditionalFormatting sqref="G182:H182 G172:H172 G3:H3">
    <cfRule type="expression" dxfId="19" priority="20">
      <formula>$I3=""</formula>
    </cfRule>
  </conditionalFormatting>
  <conditionalFormatting sqref="I182:J182 I172:J172 I3:J3">
    <cfRule type="expression" dxfId="18" priority="19">
      <formula>$K3=""</formula>
    </cfRule>
  </conditionalFormatting>
  <conditionalFormatting sqref="C182 A182 R182 C172 A172 R172 C3 A3 R3">
    <cfRule type="expression" dxfId="17" priority="18">
      <formula>$G3=""</formula>
    </cfRule>
  </conditionalFormatting>
  <conditionalFormatting sqref="B182 B172 B3">
    <cfRule type="expression" dxfId="16" priority="17">
      <formula>$C3=""</formula>
    </cfRule>
  </conditionalFormatting>
  <conditionalFormatting sqref="D182 D172 D3">
    <cfRule type="expression" dxfId="15" priority="16">
      <formula>$E3=""</formula>
    </cfRule>
  </conditionalFormatting>
  <conditionalFormatting sqref="O183 O173 O153 O4">
    <cfRule type="cellIs" dxfId="14" priority="15" operator="equal">
      <formula>0</formula>
    </cfRule>
  </conditionalFormatting>
  <conditionalFormatting sqref="E183:F183 E173:F173 E153:F153 E4:F4">
    <cfRule type="expression" dxfId="13" priority="14">
      <formula>$G4=""</formula>
    </cfRule>
  </conditionalFormatting>
  <conditionalFormatting sqref="G183:H183 G173:H173 G153:H153 G4:H4">
    <cfRule type="expression" dxfId="12" priority="13">
      <formula>$I4=""</formula>
    </cfRule>
  </conditionalFormatting>
  <conditionalFormatting sqref="I183:J183 I173:J173 I153:J153 I4:J4">
    <cfRule type="expression" dxfId="11" priority="12">
      <formula>$K4=""</formula>
    </cfRule>
  </conditionalFormatting>
  <conditionalFormatting sqref="A183 R183 A173 R173 A153 R153 A4 R4">
    <cfRule type="expression" dxfId="10" priority="11">
      <formula>$G4=""</formula>
    </cfRule>
  </conditionalFormatting>
  <conditionalFormatting sqref="B183 B173 B153 B4">
    <cfRule type="expression" dxfId="9" priority="10">
      <formula>$C4=""</formula>
    </cfRule>
  </conditionalFormatting>
  <conditionalFormatting sqref="D183 D173 D153 D4">
    <cfRule type="expression" dxfId="8" priority="9">
      <formula>$E4=""</formula>
    </cfRule>
  </conditionalFormatting>
  <conditionalFormatting sqref="O184 O178 O174 O154 O103 O74 O43 O5">
    <cfRule type="cellIs" dxfId="7" priority="8" operator="equal">
      <formula>0</formula>
    </cfRule>
  </conditionalFormatting>
  <conditionalFormatting sqref="D184 D178 D174 D154 D103 D74 D43 D5">
    <cfRule type="expression" dxfId="6" priority="2">
      <formula>$E5=""</formula>
    </cfRule>
  </conditionalFormatting>
  <conditionalFormatting sqref="F184 F178 F174 F154 F103 F74 F43 F5">
    <cfRule type="expression" dxfId="5" priority="7">
      <formula>$G5=""</formula>
    </cfRule>
  </conditionalFormatting>
  <conditionalFormatting sqref="G184:H184 G178:H178 G174:H174 G154:H154 G103:H103 G74:H74 G43:H43 G5:H5">
    <cfRule type="expression" dxfId="4" priority="6">
      <formula>$I5=""</formula>
    </cfRule>
  </conditionalFormatting>
  <conditionalFormatting sqref="I184:J184 I178:J178 I174:J174 I154:J154 I103:J103 I74:J74 I43:J43 I5:J5">
    <cfRule type="expression" dxfId="3" priority="5">
      <formula>$K5=""</formula>
    </cfRule>
  </conditionalFormatting>
  <conditionalFormatting sqref="A184 C184 R184 A178 C178 R178 A174 C174 R174 A154 C154 R154 A103 C103 R103 A74 C74 R74 A43 C43 R43 A5 C5 R5">
    <cfRule type="expression" dxfId="2" priority="4">
      <formula>$G5=""</formula>
    </cfRule>
  </conditionalFormatting>
  <conditionalFormatting sqref="B184 B178 B174 B154 B103 B74 B43 B5">
    <cfRule type="expression" dxfId="1" priority="3">
      <formula>$C5=""</formula>
    </cfRule>
  </conditionalFormatting>
  <conditionalFormatting sqref="O187">
    <cfRule type="cellIs" dxfId="0" priority="1" operator="equal">
      <formula>0</formula>
    </cfRule>
  </conditionalFormatting>
  <dataValidations count="1">
    <dataValidation imeMode="off" allowBlank="1" showInputMessage="1" showErrorMessage="1" sqref="K187:M187 Q187"/>
  </dataValidations>
  <printOptions horizontalCentered="1"/>
  <pageMargins left="0" right="0" top="0.98425196850393704" bottom="0.98425196850393704" header="0.31496062992125984" footer="0.31496062992125984"/>
  <pageSetup paperSize="8"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28"/>
  <sheetViews>
    <sheetView view="pageBreakPreview" topLeftCell="B47" zoomScale="85" zoomScaleNormal="100" zoomScaleSheetLayoutView="85" workbookViewId="0">
      <selection activeCell="D130" sqref="D130"/>
    </sheetView>
  </sheetViews>
  <sheetFormatPr defaultRowHeight="13.5" x14ac:dyDescent="0.15"/>
  <cols>
    <col min="1" max="1" width="2.5" style="235" customWidth="1"/>
    <col min="2" max="3" width="2.625" style="235" customWidth="1"/>
    <col min="4" max="4" width="21.375" style="235" customWidth="1"/>
    <col min="5" max="7" width="10.5" style="235" customWidth="1"/>
    <col min="8" max="8" width="10.5" style="235" hidden="1" customWidth="1"/>
    <col min="9" max="9" width="3.5" style="235" customWidth="1"/>
    <col min="10" max="10" width="18.625" style="235" customWidth="1"/>
    <col min="11" max="11" width="9.375" style="235" customWidth="1"/>
    <col min="12" max="12" width="24.5" style="235" customWidth="1"/>
    <col min="13" max="16" width="10.375" style="235" customWidth="1"/>
    <col min="17" max="17" width="14.75" style="235" customWidth="1"/>
    <col min="18" max="19" width="10.625" style="235" customWidth="1"/>
    <col min="20" max="16384" width="9" style="235"/>
  </cols>
  <sheetData>
    <row r="1" spans="1:19" s="232" customFormat="1" ht="26.25" customHeight="1" x14ac:dyDescent="0.15">
      <c r="A1" s="892" t="s">
        <v>5993</v>
      </c>
      <c r="B1" s="892"/>
      <c r="C1" s="892"/>
      <c r="D1" s="892"/>
      <c r="E1" s="892"/>
      <c r="F1" s="892"/>
      <c r="G1" s="892"/>
      <c r="H1" s="892"/>
      <c r="I1" s="892"/>
      <c r="J1" s="892"/>
      <c r="K1" s="892"/>
      <c r="L1" s="892"/>
      <c r="M1" s="892"/>
      <c r="N1" s="892"/>
      <c r="O1" s="892"/>
      <c r="P1" s="892"/>
      <c r="Q1" s="892"/>
      <c r="R1" s="892"/>
      <c r="S1" s="892"/>
    </row>
    <row r="2" spans="1:19" ht="20.100000000000001" customHeight="1" x14ac:dyDescent="0.15">
      <c r="A2" s="886" t="s">
        <v>5994</v>
      </c>
      <c r="B2" s="886"/>
      <c r="C2" s="886"/>
      <c r="D2" s="886"/>
      <c r="E2" s="886" t="str">
        <f>IF(E4=E42,"OK","ERR")</f>
        <v>OK</v>
      </c>
      <c r="F2" s="886" t="str">
        <f>IF(F4=F42,"OK","ERR")</f>
        <v>OK</v>
      </c>
      <c r="G2" s="886"/>
      <c r="H2" s="886"/>
      <c r="I2" s="886"/>
      <c r="J2" s="886"/>
      <c r="K2" s="233"/>
      <c r="L2" s="233"/>
      <c r="M2" s="234"/>
      <c r="N2" s="233"/>
      <c r="O2" s="233"/>
      <c r="P2" s="233"/>
      <c r="Q2" s="233"/>
      <c r="R2" s="893" t="s">
        <v>5995</v>
      </c>
      <c r="S2" s="893"/>
    </row>
    <row r="3" spans="1:19" ht="32.1" customHeight="1" x14ac:dyDescent="0.15">
      <c r="A3" s="236" t="s">
        <v>5996</v>
      </c>
      <c r="B3" s="236" t="s">
        <v>5997</v>
      </c>
      <c r="C3" s="236" t="s">
        <v>5998</v>
      </c>
      <c r="D3" s="236" t="s">
        <v>5999</v>
      </c>
      <c r="E3" s="236" t="s">
        <v>6000</v>
      </c>
      <c r="F3" s="236" t="s">
        <v>6001</v>
      </c>
      <c r="G3" s="854" t="s">
        <v>6002</v>
      </c>
      <c r="H3" s="237" t="s">
        <v>6003</v>
      </c>
      <c r="I3" s="236" t="s">
        <v>6004</v>
      </c>
      <c r="J3" s="238" t="s">
        <v>6005</v>
      </c>
      <c r="K3" s="236" t="s">
        <v>6006</v>
      </c>
      <c r="L3" s="236" t="s">
        <v>6007</v>
      </c>
      <c r="M3" s="890" t="s">
        <v>6008</v>
      </c>
      <c r="N3" s="891"/>
      <c r="O3" s="891"/>
      <c r="P3" s="891"/>
      <c r="Q3" s="891"/>
      <c r="R3" s="239" t="s">
        <v>6009</v>
      </c>
      <c r="S3" s="240" t="s">
        <v>6010</v>
      </c>
    </row>
    <row r="4" spans="1:19" ht="20.100000000000001" customHeight="1" x14ac:dyDescent="0.15">
      <c r="A4" s="241">
        <v>1</v>
      </c>
      <c r="B4" s="242" t="s">
        <v>6011</v>
      </c>
      <c r="C4" s="242"/>
      <c r="D4" s="243"/>
      <c r="E4" s="244">
        <f>+E5+E14+E36</f>
        <v>853654</v>
      </c>
      <c r="F4" s="244">
        <f>+F5+F14+F36</f>
        <v>873579</v>
      </c>
      <c r="G4" s="244">
        <f>+E4-F4</f>
        <v>-19925</v>
      </c>
      <c r="H4" s="245">
        <f>+H5+H14+H36</f>
        <v>870796</v>
      </c>
      <c r="I4" s="246"/>
      <c r="J4" s="243"/>
      <c r="K4" s="247"/>
      <c r="L4" s="247"/>
      <c r="M4" s="248"/>
      <c r="N4" s="242"/>
      <c r="O4" s="242"/>
      <c r="P4" s="242"/>
      <c r="Q4" s="242"/>
      <c r="R4" s="249"/>
      <c r="S4" s="243"/>
    </row>
    <row r="5" spans="1:19" ht="20.100000000000001" customHeight="1" x14ac:dyDescent="0.15">
      <c r="A5" s="250"/>
      <c r="B5" s="251">
        <v>1</v>
      </c>
      <c r="C5" s="252" t="s">
        <v>6012</v>
      </c>
      <c r="D5" s="253"/>
      <c r="E5" s="254">
        <f>SUM(E6:E8)</f>
        <v>624234</v>
      </c>
      <c r="F5" s="254">
        <f>SUM(F6:F8)</f>
        <v>611719</v>
      </c>
      <c r="G5" s="254">
        <f>+E5-F5</f>
        <v>12515</v>
      </c>
      <c r="H5" s="255">
        <f>SUM(H6:H8)</f>
        <v>663752</v>
      </c>
      <c r="I5" s="256"/>
      <c r="J5" s="257"/>
      <c r="K5" s="258"/>
      <c r="L5" s="258"/>
      <c r="M5" s="259"/>
      <c r="N5" s="260"/>
      <c r="O5" s="260"/>
      <c r="P5" s="260"/>
      <c r="Q5" s="260"/>
      <c r="R5" s="261"/>
      <c r="S5" s="257"/>
    </row>
    <row r="6" spans="1:19" ht="20.100000000000001" customHeight="1" x14ac:dyDescent="0.15">
      <c r="A6" s="250"/>
      <c r="B6" s="233"/>
      <c r="C6" s="262">
        <v>1</v>
      </c>
      <c r="D6" s="263" t="s">
        <v>6013</v>
      </c>
      <c r="E6" s="264">
        <f>K6</f>
        <v>343000</v>
      </c>
      <c r="F6" s="264">
        <v>354000</v>
      </c>
      <c r="G6" s="265">
        <f>+E6-F6</f>
        <v>-11000</v>
      </c>
      <c r="H6" s="265">
        <v>375950</v>
      </c>
      <c r="I6" s="266">
        <v>1</v>
      </c>
      <c r="J6" s="267" t="s">
        <v>6013</v>
      </c>
      <c r="K6" s="264">
        <f>R6</f>
        <v>343000</v>
      </c>
      <c r="L6" s="268" t="s">
        <v>6014</v>
      </c>
      <c r="M6" s="269" t="s">
        <v>7540</v>
      </c>
      <c r="N6" s="262"/>
      <c r="O6" s="262"/>
      <c r="P6" s="262"/>
      <c r="Q6" s="270"/>
      <c r="R6" s="271">
        <v>343000</v>
      </c>
      <c r="S6" s="272">
        <v>354000</v>
      </c>
    </row>
    <row r="7" spans="1:19" ht="20.100000000000001" customHeight="1" x14ac:dyDescent="0.15">
      <c r="A7" s="250"/>
      <c r="B7" s="233"/>
      <c r="C7" s="262">
        <v>2</v>
      </c>
      <c r="D7" s="267" t="s">
        <v>6015</v>
      </c>
      <c r="E7" s="264">
        <f>K7</f>
        <v>170100</v>
      </c>
      <c r="F7" s="264">
        <v>161000</v>
      </c>
      <c r="G7" s="265">
        <f>+E7-F7</f>
        <v>9100</v>
      </c>
      <c r="H7" s="265">
        <v>205838</v>
      </c>
      <c r="I7" s="266">
        <v>1</v>
      </c>
      <c r="J7" s="267" t="s">
        <v>6015</v>
      </c>
      <c r="K7" s="264">
        <f>R7</f>
        <v>170100</v>
      </c>
      <c r="L7" s="268" t="s">
        <v>6016</v>
      </c>
      <c r="M7" s="269" t="s">
        <v>7541</v>
      </c>
      <c r="N7" s="262"/>
      <c r="O7" s="262"/>
      <c r="P7" s="262"/>
      <c r="Q7" s="270"/>
      <c r="R7" s="271">
        <v>170100</v>
      </c>
      <c r="S7" s="272">
        <v>161000</v>
      </c>
    </row>
    <row r="8" spans="1:19" ht="20.100000000000001" customHeight="1" x14ac:dyDescent="0.15">
      <c r="A8" s="250"/>
      <c r="B8" s="233"/>
      <c r="C8" s="273">
        <v>3</v>
      </c>
      <c r="D8" s="274" t="s">
        <v>6017</v>
      </c>
      <c r="E8" s="275">
        <f>SUM(K8:K13)</f>
        <v>111134</v>
      </c>
      <c r="F8" s="275">
        <v>96719</v>
      </c>
      <c r="G8" s="275">
        <f>+E8-F8</f>
        <v>14415</v>
      </c>
      <c r="H8" s="276">
        <v>81964</v>
      </c>
      <c r="I8" s="266">
        <v>1</v>
      </c>
      <c r="J8" s="267" t="s">
        <v>6018</v>
      </c>
      <c r="K8" s="264">
        <f>R8</f>
        <v>3520</v>
      </c>
      <c r="L8" s="268" t="s">
        <v>6019</v>
      </c>
      <c r="M8" s="269" t="s">
        <v>6020</v>
      </c>
      <c r="N8" s="262"/>
      <c r="O8" s="277"/>
      <c r="P8" s="262"/>
      <c r="Q8" s="262"/>
      <c r="R8" s="271">
        <v>3520</v>
      </c>
      <c r="S8" s="272">
        <v>5000</v>
      </c>
    </row>
    <row r="9" spans="1:19" ht="20.100000000000001" customHeight="1" x14ac:dyDescent="0.15">
      <c r="A9" s="250"/>
      <c r="B9" s="233"/>
      <c r="C9" s="233"/>
      <c r="D9" s="278"/>
      <c r="E9" s="279"/>
      <c r="F9" s="279"/>
      <c r="G9" s="279"/>
      <c r="H9" s="280"/>
      <c r="I9" s="266">
        <v>2</v>
      </c>
      <c r="J9" s="267" t="s">
        <v>6021</v>
      </c>
      <c r="K9" s="264">
        <f>R9</f>
        <v>41500</v>
      </c>
      <c r="L9" s="268" t="s">
        <v>6022</v>
      </c>
      <c r="M9" s="269" t="s">
        <v>6023</v>
      </c>
      <c r="N9" s="281"/>
      <c r="O9" s="281"/>
      <c r="P9" s="281"/>
      <c r="Q9" s="281"/>
      <c r="R9" s="271">
        <v>41500</v>
      </c>
      <c r="S9" s="272">
        <v>27000</v>
      </c>
    </row>
    <row r="10" spans="1:19" ht="20.100000000000001" customHeight="1" x14ac:dyDescent="0.15">
      <c r="A10" s="250"/>
      <c r="B10" s="233"/>
      <c r="C10" s="233"/>
      <c r="D10" s="278"/>
      <c r="E10" s="279"/>
      <c r="F10" s="279"/>
      <c r="G10" s="279"/>
      <c r="H10" s="280"/>
      <c r="I10" s="282">
        <v>3</v>
      </c>
      <c r="J10" s="274" t="s">
        <v>6024</v>
      </c>
      <c r="K10" s="275">
        <f>R10+R12</f>
        <v>61657</v>
      </c>
      <c r="L10" s="283" t="s">
        <v>6025</v>
      </c>
      <c r="M10" s="894" t="s">
        <v>6026</v>
      </c>
      <c r="N10" s="895"/>
      <c r="O10" s="895"/>
      <c r="P10" s="895"/>
      <c r="Q10" s="895"/>
      <c r="R10" s="284">
        <v>59444</v>
      </c>
      <c r="S10" s="285">
        <v>58888</v>
      </c>
    </row>
    <row r="11" spans="1:19" ht="20.100000000000001" customHeight="1" x14ac:dyDescent="0.15">
      <c r="A11" s="250"/>
      <c r="B11" s="233"/>
      <c r="C11" s="233"/>
      <c r="D11" s="278"/>
      <c r="E11" s="279"/>
      <c r="F11" s="279"/>
      <c r="G11" s="279"/>
      <c r="H11" s="280"/>
      <c r="I11" s="250"/>
      <c r="J11" s="278"/>
      <c r="K11" s="279"/>
      <c r="L11" s="853"/>
      <c r="M11" s="896"/>
      <c r="N11" s="897"/>
      <c r="O11" s="897"/>
      <c r="P11" s="897"/>
      <c r="Q11" s="897"/>
      <c r="R11" s="286"/>
      <c r="S11" s="287"/>
    </row>
    <row r="12" spans="1:19" ht="20.100000000000001" customHeight="1" x14ac:dyDescent="0.15">
      <c r="A12" s="250"/>
      <c r="B12" s="233"/>
      <c r="C12" s="233"/>
      <c r="D12" s="278"/>
      <c r="E12" s="279"/>
      <c r="F12" s="279"/>
      <c r="G12" s="279"/>
      <c r="H12" s="280"/>
      <c r="I12" s="250"/>
      <c r="J12" s="278"/>
      <c r="K12" s="279"/>
      <c r="L12" s="852" t="s">
        <v>6027</v>
      </c>
      <c r="M12" s="898" t="s">
        <v>6028</v>
      </c>
      <c r="N12" s="899"/>
      <c r="O12" s="899"/>
      <c r="P12" s="899"/>
      <c r="Q12" s="899"/>
      <c r="R12" s="288">
        <v>2213</v>
      </c>
      <c r="S12" s="289">
        <v>2331</v>
      </c>
    </row>
    <row r="13" spans="1:19" ht="20.100000000000001" customHeight="1" x14ac:dyDescent="0.15">
      <c r="A13" s="250"/>
      <c r="B13" s="233"/>
      <c r="C13" s="290"/>
      <c r="D13" s="278"/>
      <c r="E13" s="291"/>
      <c r="F13" s="291"/>
      <c r="G13" s="291"/>
      <c r="H13" s="292"/>
      <c r="I13" s="266">
        <v>4</v>
      </c>
      <c r="J13" s="267" t="s">
        <v>6017</v>
      </c>
      <c r="K13" s="264">
        <f>R13</f>
        <v>4457</v>
      </c>
      <c r="L13" s="268" t="s">
        <v>6017</v>
      </c>
      <c r="M13" s="269" t="s">
        <v>6029</v>
      </c>
      <c r="N13" s="262"/>
      <c r="O13" s="262"/>
      <c r="P13" s="262"/>
      <c r="Q13" s="262"/>
      <c r="R13" s="271">
        <v>4457</v>
      </c>
      <c r="S13" s="272">
        <v>3500</v>
      </c>
    </row>
    <row r="14" spans="1:19" ht="20.100000000000001" customHeight="1" x14ac:dyDescent="0.15">
      <c r="A14" s="250"/>
      <c r="B14" s="251">
        <v>2</v>
      </c>
      <c r="C14" s="260" t="s">
        <v>6030</v>
      </c>
      <c r="D14" s="257"/>
      <c r="E14" s="254">
        <f>SUM(E15:E35)</f>
        <v>227819</v>
      </c>
      <c r="F14" s="254">
        <f>SUM(F15:F35)</f>
        <v>259967</v>
      </c>
      <c r="G14" s="254">
        <f>+E14-F14</f>
        <v>-32148</v>
      </c>
      <c r="H14" s="255">
        <f>SUM(H15:H35)</f>
        <v>206443</v>
      </c>
      <c r="I14" s="256"/>
      <c r="J14" s="257"/>
      <c r="K14" s="254"/>
      <c r="L14" s="258"/>
      <c r="M14" s="259"/>
      <c r="N14" s="260"/>
      <c r="O14" s="260"/>
      <c r="P14" s="260"/>
      <c r="Q14" s="260"/>
      <c r="R14" s="293"/>
      <c r="S14" s="294"/>
    </row>
    <row r="15" spans="1:19" ht="20.100000000000001" customHeight="1" x14ac:dyDescent="0.15">
      <c r="A15" s="250"/>
      <c r="B15" s="233"/>
      <c r="C15" s="262">
        <v>1</v>
      </c>
      <c r="D15" s="267" t="s">
        <v>6031</v>
      </c>
      <c r="E15" s="275">
        <f>K15</f>
        <v>1</v>
      </c>
      <c r="F15" s="264">
        <v>1</v>
      </c>
      <c r="G15" s="264">
        <f>+E15-F15</f>
        <v>0</v>
      </c>
      <c r="H15" s="265">
        <v>10</v>
      </c>
      <c r="I15" s="266">
        <v>1</v>
      </c>
      <c r="J15" s="267" t="s">
        <v>6032</v>
      </c>
      <c r="K15" s="264">
        <f>R15</f>
        <v>1</v>
      </c>
      <c r="L15" s="268" t="s">
        <v>6032</v>
      </c>
      <c r="M15" s="269" t="s">
        <v>6033</v>
      </c>
      <c r="N15" s="262"/>
      <c r="O15" s="262"/>
      <c r="P15" s="262"/>
      <c r="Q15" s="262"/>
      <c r="R15" s="271">
        <v>1</v>
      </c>
      <c r="S15" s="272">
        <v>1</v>
      </c>
    </row>
    <row r="16" spans="1:19" ht="20.100000000000001" customHeight="1" x14ac:dyDescent="0.15">
      <c r="A16" s="250"/>
      <c r="B16" s="233"/>
      <c r="C16" s="273">
        <v>2</v>
      </c>
      <c r="D16" s="274" t="s">
        <v>6034</v>
      </c>
      <c r="E16" s="275">
        <f>K16</f>
        <v>203685</v>
      </c>
      <c r="F16" s="275">
        <v>235918</v>
      </c>
      <c r="G16" s="275">
        <f>+E16-F16</f>
        <v>-32233</v>
      </c>
      <c r="H16" s="276">
        <v>168175</v>
      </c>
      <c r="I16" s="282">
        <v>1</v>
      </c>
      <c r="J16" s="274" t="s">
        <v>6024</v>
      </c>
      <c r="K16" s="275">
        <f>R16+R20+R21+R22+R23+R25+R26+R27+R28</f>
        <v>203685</v>
      </c>
      <c r="L16" s="283" t="s">
        <v>6035</v>
      </c>
      <c r="M16" s="295" t="s">
        <v>6036</v>
      </c>
      <c r="N16" s="273"/>
      <c r="O16" s="273"/>
      <c r="P16" s="273"/>
      <c r="Q16" s="273"/>
      <c r="R16" s="284">
        <f>4943+11+65</f>
        <v>5019</v>
      </c>
      <c r="S16" s="285">
        <v>6775</v>
      </c>
    </row>
    <row r="17" spans="1:19" ht="20.100000000000001" customHeight="1" x14ac:dyDescent="0.15">
      <c r="A17" s="250"/>
      <c r="B17" s="233"/>
      <c r="C17" s="233"/>
      <c r="D17" s="278"/>
      <c r="E17" s="279"/>
      <c r="F17" s="279"/>
      <c r="G17" s="279"/>
      <c r="H17" s="280"/>
      <c r="I17" s="250"/>
      <c r="J17" s="278"/>
      <c r="K17" s="279"/>
      <c r="L17" s="853"/>
      <c r="M17" s="296" t="s">
        <v>6037</v>
      </c>
      <c r="N17" s="233"/>
      <c r="O17" s="233"/>
      <c r="P17" s="233"/>
      <c r="Q17" s="233"/>
      <c r="R17" s="286"/>
      <c r="S17" s="287"/>
    </row>
    <row r="18" spans="1:19" ht="20.100000000000001" customHeight="1" x14ac:dyDescent="0.15">
      <c r="A18" s="250"/>
      <c r="B18" s="233"/>
      <c r="C18" s="233"/>
      <c r="D18" s="278"/>
      <c r="E18" s="279"/>
      <c r="F18" s="279"/>
      <c r="G18" s="279"/>
      <c r="H18" s="280"/>
      <c r="I18" s="250"/>
      <c r="J18" s="278"/>
      <c r="K18" s="279"/>
      <c r="L18" s="853"/>
      <c r="M18" s="296" t="s">
        <v>6038</v>
      </c>
      <c r="N18" s="233"/>
      <c r="O18" s="233"/>
      <c r="P18" s="233"/>
      <c r="Q18" s="233"/>
      <c r="R18" s="286"/>
      <c r="S18" s="287"/>
    </row>
    <row r="19" spans="1:19" ht="20.100000000000001" customHeight="1" x14ac:dyDescent="0.15">
      <c r="A19" s="250"/>
      <c r="B19" s="233"/>
      <c r="C19" s="233"/>
      <c r="D19" s="278"/>
      <c r="E19" s="279"/>
      <c r="F19" s="279"/>
      <c r="G19" s="279"/>
      <c r="H19" s="280"/>
      <c r="I19" s="250"/>
      <c r="J19" s="278"/>
      <c r="K19" s="279"/>
      <c r="L19" s="853"/>
      <c r="M19" s="296" t="s">
        <v>6039</v>
      </c>
      <c r="N19" s="233"/>
      <c r="O19" s="233"/>
      <c r="P19" s="233"/>
      <c r="Q19" s="233"/>
      <c r="R19" s="286"/>
      <c r="S19" s="287"/>
    </row>
    <row r="20" spans="1:19" ht="20.100000000000001" customHeight="1" x14ac:dyDescent="0.15">
      <c r="A20" s="250"/>
      <c r="B20" s="233"/>
      <c r="C20" s="233"/>
      <c r="D20" s="278"/>
      <c r="E20" s="279"/>
      <c r="F20" s="279"/>
      <c r="G20" s="279"/>
      <c r="H20" s="280"/>
      <c r="I20" s="250"/>
      <c r="J20" s="278"/>
      <c r="K20" s="279"/>
      <c r="L20" s="297" t="s">
        <v>6040</v>
      </c>
      <c r="M20" s="298" t="s">
        <v>6041</v>
      </c>
      <c r="N20" s="299"/>
      <c r="O20" s="299"/>
      <c r="P20" s="299"/>
      <c r="Q20" s="299"/>
      <c r="R20" s="300">
        <v>11185</v>
      </c>
      <c r="S20" s="301">
        <v>12324</v>
      </c>
    </row>
    <row r="21" spans="1:19" ht="20.100000000000001" customHeight="1" x14ac:dyDescent="0.15">
      <c r="A21" s="250"/>
      <c r="B21" s="233"/>
      <c r="C21" s="233"/>
      <c r="D21" s="278"/>
      <c r="E21" s="279"/>
      <c r="F21" s="279"/>
      <c r="G21" s="279"/>
      <c r="H21" s="280"/>
      <c r="I21" s="250"/>
      <c r="J21" s="278"/>
      <c r="K21" s="279"/>
      <c r="L21" s="297" t="s">
        <v>6042</v>
      </c>
      <c r="M21" s="298" t="s">
        <v>6043</v>
      </c>
      <c r="N21" s="299"/>
      <c r="O21" s="299"/>
      <c r="P21" s="299"/>
      <c r="Q21" s="299"/>
      <c r="R21" s="300">
        <v>400</v>
      </c>
      <c r="S21" s="301">
        <v>400</v>
      </c>
    </row>
    <row r="22" spans="1:19" ht="20.100000000000001" customHeight="1" x14ac:dyDescent="0.15">
      <c r="A22" s="250"/>
      <c r="B22" s="233"/>
      <c r="C22" s="233"/>
      <c r="D22" s="278"/>
      <c r="E22" s="279"/>
      <c r="F22" s="279"/>
      <c r="G22" s="279"/>
      <c r="H22" s="280"/>
      <c r="I22" s="250"/>
      <c r="J22" s="278"/>
      <c r="K22" s="279"/>
      <c r="L22" s="297" t="s">
        <v>6044</v>
      </c>
      <c r="M22" s="855" t="s">
        <v>6045</v>
      </c>
      <c r="N22" s="302"/>
      <c r="O22" s="302"/>
      <c r="P22" s="302"/>
      <c r="Q22" s="299"/>
      <c r="R22" s="300">
        <v>1903</v>
      </c>
      <c r="S22" s="301">
        <v>1903</v>
      </c>
    </row>
    <row r="23" spans="1:19" ht="20.100000000000001" customHeight="1" x14ac:dyDescent="0.15">
      <c r="A23" s="250"/>
      <c r="B23" s="233"/>
      <c r="C23" s="233"/>
      <c r="D23" s="278"/>
      <c r="E23" s="279"/>
      <c r="F23" s="279"/>
      <c r="G23" s="279"/>
      <c r="H23" s="280"/>
      <c r="I23" s="250"/>
      <c r="J23" s="278"/>
      <c r="K23" s="279"/>
      <c r="L23" s="888" t="s">
        <v>6046</v>
      </c>
      <c r="M23" s="855" t="s">
        <v>6036</v>
      </c>
      <c r="N23" s="302"/>
      <c r="O23" s="302"/>
      <c r="P23" s="302"/>
      <c r="Q23" s="302"/>
      <c r="R23" s="286">
        <v>162198</v>
      </c>
      <c r="S23" s="287">
        <v>99796</v>
      </c>
    </row>
    <row r="24" spans="1:19" ht="20.100000000000001" customHeight="1" x14ac:dyDescent="0.15">
      <c r="A24" s="250"/>
      <c r="B24" s="233"/>
      <c r="C24" s="233"/>
      <c r="D24" s="278"/>
      <c r="E24" s="279"/>
      <c r="F24" s="279"/>
      <c r="G24" s="279"/>
      <c r="H24" s="280"/>
      <c r="I24" s="250"/>
      <c r="J24" s="278"/>
      <c r="K24" s="279"/>
      <c r="L24" s="889"/>
      <c r="M24" s="303" t="s">
        <v>7542</v>
      </c>
      <c r="N24" s="304"/>
      <c r="O24" s="304"/>
      <c r="P24" s="304"/>
      <c r="Q24" s="304"/>
      <c r="R24" s="305"/>
      <c r="S24" s="306"/>
    </row>
    <row r="25" spans="1:19" ht="20.100000000000001" customHeight="1" x14ac:dyDescent="0.15">
      <c r="A25" s="250"/>
      <c r="B25" s="233"/>
      <c r="C25" s="233"/>
      <c r="D25" s="278"/>
      <c r="E25" s="279"/>
      <c r="F25" s="279"/>
      <c r="G25" s="279"/>
      <c r="H25" s="280"/>
      <c r="I25" s="250"/>
      <c r="J25" s="278"/>
      <c r="K25" s="279"/>
      <c r="L25" s="889"/>
      <c r="M25" s="855" t="s">
        <v>6047</v>
      </c>
      <c r="N25" s="302"/>
      <c r="O25" s="302"/>
      <c r="P25" s="302"/>
      <c r="Q25" s="302"/>
      <c r="R25" s="286">
        <v>8348</v>
      </c>
      <c r="S25" s="287">
        <v>100231</v>
      </c>
    </row>
    <row r="26" spans="1:19" ht="20.100000000000001" customHeight="1" x14ac:dyDescent="0.15">
      <c r="A26" s="250"/>
      <c r="B26" s="233"/>
      <c r="C26" s="233"/>
      <c r="D26" s="278"/>
      <c r="E26" s="279"/>
      <c r="F26" s="279"/>
      <c r="G26" s="279"/>
      <c r="H26" s="280"/>
      <c r="I26" s="250"/>
      <c r="J26" s="278"/>
      <c r="K26" s="279"/>
      <c r="L26" s="297" t="s">
        <v>6048</v>
      </c>
      <c r="M26" s="298" t="s">
        <v>6049</v>
      </c>
      <c r="N26" s="299"/>
      <c r="O26" s="299"/>
      <c r="P26" s="299"/>
      <c r="Q26" s="299"/>
      <c r="R26" s="300">
        <v>2774</v>
      </c>
      <c r="S26" s="301">
        <v>2554</v>
      </c>
    </row>
    <row r="27" spans="1:19" ht="20.100000000000001" customHeight="1" x14ac:dyDescent="0.15">
      <c r="A27" s="250"/>
      <c r="B27" s="233"/>
      <c r="C27" s="233"/>
      <c r="D27" s="278"/>
      <c r="E27" s="279"/>
      <c r="F27" s="279"/>
      <c r="G27" s="279"/>
      <c r="H27" s="280"/>
      <c r="I27" s="250"/>
      <c r="J27" s="278"/>
      <c r="K27" s="279"/>
      <c r="L27" s="308" t="s">
        <v>6050</v>
      </c>
      <c r="M27" s="855" t="s">
        <v>6051</v>
      </c>
      <c r="N27" s="302"/>
      <c r="O27" s="302"/>
      <c r="P27" s="302"/>
      <c r="Q27" s="302"/>
      <c r="R27" s="288">
        <v>6386</v>
      </c>
      <c r="S27" s="289">
        <v>6505</v>
      </c>
    </row>
    <row r="28" spans="1:19" ht="20.100000000000001" customHeight="1" x14ac:dyDescent="0.15">
      <c r="A28" s="250"/>
      <c r="B28" s="233"/>
      <c r="C28" s="290"/>
      <c r="D28" s="263"/>
      <c r="E28" s="291"/>
      <c r="F28" s="291"/>
      <c r="G28" s="291"/>
      <c r="H28" s="292"/>
      <c r="I28" s="309"/>
      <c r="J28" s="263"/>
      <c r="K28" s="291"/>
      <c r="L28" s="308" t="s">
        <v>6052</v>
      </c>
      <c r="M28" s="855" t="s">
        <v>6053</v>
      </c>
      <c r="N28" s="302"/>
      <c r="O28" s="302"/>
      <c r="P28" s="302"/>
      <c r="Q28" s="302"/>
      <c r="R28" s="288">
        <v>5472</v>
      </c>
      <c r="S28" s="289">
        <v>5430</v>
      </c>
    </row>
    <row r="29" spans="1:19" ht="20.100000000000001" customHeight="1" x14ac:dyDescent="0.15">
      <c r="A29" s="250"/>
      <c r="B29" s="233"/>
      <c r="C29" s="273">
        <v>3</v>
      </c>
      <c r="D29" s="274" t="s">
        <v>6054</v>
      </c>
      <c r="E29" s="264">
        <f>K29</f>
        <v>1</v>
      </c>
      <c r="F29" s="264">
        <v>1</v>
      </c>
      <c r="G29" s="264">
        <f>+E29-F29</f>
        <v>0</v>
      </c>
      <c r="H29" s="265">
        <v>1</v>
      </c>
      <c r="I29" s="266">
        <v>1</v>
      </c>
      <c r="J29" s="267" t="s">
        <v>6055</v>
      </c>
      <c r="K29" s="264">
        <f t="shared" ref="K29:K33" si="0">R29</f>
        <v>1</v>
      </c>
      <c r="L29" s="268" t="s">
        <v>6055</v>
      </c>
      <c r="M29" s="266" t="s">
        <v>6056</v>
      </c>
      <c r="N29" s="262"/>
      <c r="O29" s="262"/>
      <c r="P29" s="262"/>
      <c r="Q29" s="262"/>
      <c r="R29" s="271">
        <v>1</v>
      </c>
      <c r="S29" s="272">
        <v>1</v>
      </c>
    </row>
    <row r="30" spans="1:19" ht="20.100000000000001" customHeight="1" x14ac:dyDescent="0.15">
      <c r="A30" s="250"/>
      <c r="B30" s="233"/>
      <c r="C30" s="273">
        <v>4</v>
      </c>
      <c r="D30" s="274" t="s">
        <v>6057</v>
      </c>
      <c r="E30" s="275">
        <f>SUM(K30:K31)</f>
        <v>2</v>
      </c>
      <c r="F30" s="275">
        <v>2</v>
      </c>
      <c r="G30" s="275">
        <f>+E30-F30</f>
        <v>0</v>
      </c>
      <c r="H30" s="276">
        <v>2</v>
      </c>
      <c r="I30" s="266">
        <v>1</v>
      </c>
      <c r="J30" s="267" t="s">
        <v>6058</v>
      </c>
      <c r="K30" s="264">
        <f t="shared" si="0"/>
        <v>1</v>
      </c>
      <c r="L30" s="268" t="s">
        <v>6059</v>
      </c>
      <c r="M30" s="266" t="s">
        <v>6060</v>
      </c>
      <c r="N30" s="262"/>
      <c r="O30" s="262"/>
      <c r="P30" s="262"/>
      <c r="Q30" s="262"/>
      <c r="R30" s="271">
        <v>1</v>
      </c>
      <c r="S30" s="272">
        <v>1</v>
      </c>
    </row>
    <row r="31" spans="1:19" ht="20.100000000000001" customHeight="1" x14ac:dyDescent="0.15">
      <c r="A31" s="250"/>
      <c r="B31" s="233"/>
      <c r="C31" s="290"/>
      <c r="D31" s="263"/>
      <c r="E31" s="291"/>
      <c r="F31" s="291"/>
      <c r="G31" s="291"/>
      <c r="H31" s="292"/>
      <c r="I31" s="266">
        <v>2</v>
      </c>
      <c r="J31" s="267" t="s">
        <v>6061</v>
      </c>
      <c r="K31" s="264">
        <f t="shared" si="0"/>
        <v>1</v>
      </c>
      <c r="L31" s="268" t="s">
        <v>6061</v>
      </c>
      <c r="M31" s="266" t="s">
        <v>6060</v>
      </c>
      <c r="N31" s="262"/>
      <c r="O31" s="262"/>
      <c r="P31" s="262"/>
      <c r="Q31" s="262"/>
      <c r="R31" s="271">
        <v>1</v>
      </c>
      <c r="S31" s="272">
        <v>1</v>
      </c>
    </row>
    <row r="32" spans="1:19" ht="20.100000000000001" customHeight="1" x14ac:dyDescent="0.15">
      <c r="A32" s="250"/>
      <c r="B32" s="233"/>
      <c r="C32" s="262">
        <v>5</v>
      </c>
      <c r="D32" s="267" t="s">
        <v>6062</v>
      </c>
      <c r="E32" s="264">
        <f>K32</f>
        <v>1</v>
      </c>
      <c r="F32" s="264">
        <v>1</v>
      </c>
      <c r="G32" s="264">
        <f t="shared" ref="G32:G38" si="1">+E32-F32</f>
        <v>0</v>
      </c>
      <c r="H32" s="265">
        <v>1</v>
      </c>
      <c r="I32" s="266">
        <v>1</v>
      </c>
      <c r="J32" s="267" t="s">
        <v>6062</v>
      </c>
      <c r="K32" s="264">
        <f t="shared" si="0"/>
        <v>1</v>
      </c>
      <c r="L32" s="268" t="s">
        <v>6062</v>
      </c>
      <c r="M32" s="266" t="s">
        <v>6060</v>
      </c>
      <c r="N32" s="262"/>
      <c r="O32" s="262"/>
      <c r="P32" s="262"/>
      <c r="Q32" s="262"/>
      <c r="R32" s="271">
        <v>1</v>
      </c>
      <c r="S32" s="272">
        <v>1</v>
      </c>
    </row>
    <row r="33" spans="1:19" ht="20.100000000000001" customHeight="1" x14ac:dyDescent="0.15">
      <c r="A33" s="250"/>
      <c r="B33" s="233"/>
      <c r="C33" s="262">
        <v>6</v>
      </c>
      <c r="D33" s="267" t="s">
        <v>6063</v>
      </c>
      <c r="E33" s="264">
        <f>K33</f>
        <v>3240</v>
      </c>
      <c r="F33" s="264">
        <v>3240</v>
      </c>
      <c r="G33" s="264">
        <f t="shared" si="1"/>
        <v>0</v>
      </c>
      <c r="H33" s="265">
        <v>2520</v>
      </c>
      <c r="I33" s="266">
        <v>1</v>
      </c>
      <c r="J33" s="267" t="s">
        <v>6063</v>
      </c>
      <c r="K33" s="264">
        <f t="shared" si="0"/>
        <v>3240</v>
      </c>
      <c r="L33" s="268" t="s">
        <v>6064</v>
      </c>
      <c r="M33" s="310" t="s">
        <v>6065</v>
      </c>
      <c r="N33" s="262"/>
      <c r="O33" s="277"/>
      <c r="P33" s="262"/>
      <c r="Q33" s="262"/>
      <c r="R33" s="271">
        <v>3240</v>
      </c>
      <c r="S33" s="272">
        <v>3240</v>
      </c>
    </row>
    <row r="34" spans="1:19" ht="20.100000000000001" customHeight="1" x14ac:dyDescent="0.15">
      <c r="A34" s="250"/>
      <c r="B34" s="233"/>
      <c r="C34" s="273">
        <v>7</v>
      </c>
      <c r="D34" s="274" t="s">
        <v>6066</v>
      </c>
      <c r="E34" s="275">
        <f>K34</f>
        <v>16794</v>
      </c>
      <c r="F34" s="275">
        <v>16811</v>
      </c>
      <c r="G34" s="275">
        <f t="shared" si="1"/>
        <v>-17</v>
      </c>
      <c r="H34" s="276">
        <v>26034</v>
      </c>
      <c r="I34" s="266">
        <v>1</v>
      </c>
      <c r="J34" s="267" t="s">
        <v>6067</v>
      </c>
      <c r="K34" s="264">
        <f>R34</f>
        <v>16794</v>
      </c>
      <c r="L34" s="268" t="s">
        <v>6067</v>
      </c>
      <c r="M34" s="266" t="s">
        <v>7543</v>
      </c>
      <c r="N34" s="262"/>
      <c r="O34" s="277"/>
      <c r="P34" s="262"/>
      <c r="Q34" s="262"/>
      <c r="R34" s="271">
        <v>16794</v>
      </c>
      <c r="S34" s="272">
        <v>16811</v>
      </c>
    </row>
    <row r="35" spans="1:19" ht="20.100000000000001" customHeight="1" x14ac:dyDescent="0.15">
      <c r="A35" s="250"/>
      <c r="B35" s="233"/>
      <c r="C35" s="262">
        <v>8</v>
      </c>
      <c r="D35" s="274" t="s">
        <v>6068</v>
      </c>
      <c r="E35" s="264">
        <f>K35</f>
        <v>4095</v>
      </c>
      <c r="F35" s="264">
        <v>3993</v>
      </c>
      <c r="G35" s="264">
        <f t="shared" si="1"/>
        <v>102</v>
      </c>
      <c r="H35" s="265">
        <v>9700</v>
      </c>
      <c r="I35" s="266">
        <v>1</v>
      </c>
      <c r="J35" s="267" t="s">
        <v>6069</v>
      </c>
      <c r="K35" s="264">
        <f>R35</f>
        <v>4095</v>
      </c>
      <c r="L35" s="268" t="s">
        <v>6068</v>
      </c>
      <c r="M35" s="266" t="s">
        <v>6070</v>
      </c>
      <c r="N35" s="262"/>
      <c r="O35" s="262"/>
      <c r="P35" s="262"/>
      <c r="Q35" s="262"/>
      <c r="R35" s="271">
        <v>4095</v>
      </c>
      <c r="S35" s="272">
        <v>3993</v>
      </c>
    </row>
    <row r="36" spans="1:19" ht="20.100000000000001" customHeight="1" x14ac:dyDescent="0.15">
      <c r="A36" s="250"/>
      <c r="B36" s="251">
        <v>3</v>
      </c>
      <c r="C36" s="260" t="s">
        <v>6071</v>
      </c>
      <c r="D36" s="257"/>
      <c r="E36" s="254">
        <f>SUM(E37:E38)</f>
        <v>1601</v>
      </c>
      <c r="F36" s="254">
        <f>SUM(F37:F38)</f>
        <v>1893</v>
      </c>
      <c r="G36" s="254">
        <f t="shared" si="1"/>
        <v>-292</v>
      </c>
      <c r="H36" s="255">
        <f>SUM(H37:H38)</f>
        <v>601</v>
      </c>
      <c r="I36" s="256"/>
      <c r="J36" s="257"/>
      <c r="K36" s="254"/>
      <c r="L36" s="258"/>
      <c r="M36" s="259"/>
      <c r="N36" s="260"/>
      <c r="O36" s="260"/>
      <c r="P36" s="260"/>
      <c r="Q36" s="260"/>
      <c r="R36" s="293"/>
      <c r="S36" s="294"/>
    </row>
    <row r="37" spans="1:19" ht="20.100000000000001" customHeight="1" x14ac:dyDescent="0.15">
      <c r="A37" s="250"/>
      <c r="B37" s="233"/>
      <c r="C37" s="262">
        <v>1</v>
      </c>
      <c r="D37" s="267" t="s">
        <v>6072</v>
      </c>
      <c r="E37" s="264">
        <f>K37</f>
        <v>1</v>
      </c>
      <c r="F37" s="264">
        <v>1</v>
      </c>
      <c r="G37" s="264">
        <f t="shared" si="1"/>
        <v>0</v>
      </c>
      <c r="H37" s="265">
        <v>1</v>
      </c>
      <c r="I37" s="266">
        <v>1</v>
      </c>
      <c r="J37" s="267" t="s">
        <v>6073</v>
      </c>
      <c r="K37" s="264">
        <f>R37</f>
        <v>1</v>
      </c>
      <c r="L37" s="268" t="s">
        <v>6073</v>
      </c>
      <c r="M37" s="266"/>
      <c r="N37" s="262"/>
      <c r="O37" s="262"/>
      <c r="P37" s="262"/>
      <c r="Q37" s="262"/>
      <c r="R37" s="271">
        <v>1</v>
      </c>
      <c r="S37" s="272">
        <v>1</v>
      </c>
    </row>
    <row r="38" spans="1:19" ht="20.100000000000001" customHeight="1" x14ac:dyDescent="0.15">
      <c r="A38" s="309"/>
      <c r="B38" s="290"/>
      <c r="C38" s="262">
        <v>2</v>
      </c>
      <c r="D38" s="267" t="s">
        <v>6074</v>
      </c>
      <c r="E38" s="264">
        <f>K38</f>
        <v>1600</v>
      </c>
      <c r="F38" s="264">
        <v>1892</v>
      </c>
      <c r="G38" s="264">
        <f t="shared" si="1"/>
        <v>-292</v>
      </c>
      <c r="H38" s="265">
        <v>600</v>
      </c>
      <c r="I38" s="266">
        <v>1</v>
      </c>
      <c r="J38" s="267" t="s">
        <v>6074</v>
      </c>
      <c r="K38" s="264">
        <f>R38</f>
        <v>1600</v>
      </c>
      <c r="L38" s="268" t="s">
        <v>6074</v>
      </c>
      <c r="M38" s="269" t="s">
        <v>6075</v>
      </c>
      <c r="N38" s="262"/>
      <c r="O38" s="262"/>
      <c r="P38" s="262"/>
      <c r="Q38" s="262"/>
      <c r="R38" s="271">
        <v>1600</v>
      </c>
      <c r="S38" s="272">
        <v>1892</v>
      </c>
    </row>
    <row r="39" spans="1:19" ht="20.100000000000001" customHeight="1" x14ac:dyDescent="0.15"/>
    <row r="40" spans="1:19" ht="20.100000000000001" customHeight="1" x14ac:dyDescent="0.15">
      <c r="A40" s="886" t="s">
        <v>6076</v>
      </c>
      <c r="B40" s="886"/>
      <c r="C40" s="886"/>
      <c r="D40" s="886"/>
      <c r="E40" s="886"/>
      <c r="F40" s="886"/>
      <c r="G40" s="886"/>
      <c r="H40" s="886"/>
      <c r="I40" s="886"/>
      <c r="J40" s="886"/>
      <c r="K40" s="233"/>
      <c r="L40" s="233"/>
      <c r="M40" s="234"/>
      <c r="N40" s="233"/>
      <c r="O40" s="233"/>
      <c r="P40" s="233"/>
      <c r="Q40" s="233"/>
      <c r="R40" s="233"/>
      <c r="S40" s="233"/>
    </row>
    <row r="41" spans="1:19" ht="32.1" customHeight="1" x14ac:dyDescent="0.15">
      <c r="A41" s="236" t="s">
        <v>5996</v>
      </c>
      <c r="B41" s="236" t="s">
        <v>5997</v>
      </c>
      <c r="C41" s="236" t="s">
        <v>5998</v>
      </c>
      <c r="D41" s="236" t="s">
        <v>5999</v>
      </c>
      <c r="E41" s="236" t="s">
        <v>6077</v>
      </c>
      <c r="F41" s="236" t="s">
        <v>6078</v>
      </c>
      <c r="G41" s="854" t="s">
        <v>6002</v>
      </c>
      <c r="H41" s="311" t="s">
        <v>6079</v>
      </c>
      <c r="I41" s="236" t="s">
        <v>6004</v>
      </c>
      <c r="J41" s="238" t="s">
        <v>6005</v>
      </c>
      <c r="K41" s="236" t="s">
        <v>6006</v>
      </c>
      <c r="L41" s="236" t="s">
        <v>6007</v>
      </c>
      <c r="M41" s="890" t="s">
        <v>6008</v>
      </c>
      <c r="N41" s="891"/>
      <c r="O41" s="891"/>
      <c r="P41" s="891"/>
      <c r="Q41" s="891"/>
      <c r="R41" s="239" t="s">
        <v>6009</v>
      </c>
      <c r="S41" s="240" t="str">
        <f>S3</f>
        <v>Ｒ3当初予算</v>
      </c>
    </row>
    <row r="42" spans="1:19" ht="18" customHeight="1" x14ac:dyDescent="0.15">
      <c r="A42" s="312">
        <v>1</v>
      </c>
      <c r="B42" s="313" t="s">
        <v>6080</v>
      </c>
      <c r="C42" s="313"/>
      <c r="D42" s="314"/>
      <c r="E42" s="247">
        <f>+E43+E114+E121+E124</f>
        <v>853654</v>
      </c>
      <c r="F42" s="247">
        <f>+F43+F114+F121+F124</f>
        <v>873579</v>
      </c>
      <c r="G42" s="244">
        <f>+E42-F42</f>
        <v>-19925</v>
      </c>
      <c r="H42" s="245" t="e">
        <f>+H43+H114+H121+H124</f>
        <v>#REF!</v>
      </c>
      <c r="I42" s="246"/>
      <c r="J42" s="243"/>
      <c r="K42" s="247"/>
      <c r="L42" s="247"/>
      <c r="M42" s="248"/>
      <c r="N42" s="242"/>
      <c r="O42" s="242"/>
      <c r="P42" s="242"/>
      <c r="Q42" s="242"/>
      <c r="R42" s="249"/>
      <c r="S42" s="243"/>
    </row>
    <row r="43" spans="1:19" ht="18" customHeight="1" x14ac:dyDescent="0.15">
      <c r="A43" s="250"/>
      <c r="B43" s="251">
        <v>1</v>
      </c>
      <c r="C43" s="260" t="s">
        <v>6081</v>
      </c>
      <c r="D43" s="257"/>
      <c r="E43" s="254">
        <f>+E44+E70+E74+E102+E107+E109</f>
        <v>843268</v>
      </c>
      <c r="F43" s="254">
        <f>SUM(F44:F109)</f>
        <v>860482</v>
      </c>
      <c r="G43" s="254">
        <f>+E43-F43</f>
        <v>-17214</v>
      </c>
      <c r="H43" s="255">
        <f>+H44+H70+H74+H102+H107+H109</f>
        <v>812613</v>
      </c>
      <c r="I43" s="256"/>
      <c r="J43" s="257"/>
      <c r="K43" s="258"/>
      <c r="L43" s="258"/>
      <c r="M43" s="259"/>
      <c r="N43" s="260"/>
      <c r="O43" s="260"/>
      <c r="P43" s="260"/>
      <c r="Q43" s="260"/>
      <c r="R43" s="261"/>
      <c r="S43" s="257"/>
    </row>
    <row r="44" spans="1:19" ht="18" customHeight="1" x14ac:dyDescent="0.15">
      <c r="A44" s="250"/>
      <c r="B44" s="233"/>
      <c r="C44" s="273">
        <v>1</v>
      </c>
      <c r="D44" s="274" t="s">
        <v>6082</v>
      </c>
      <c r="E44" s="275">
        <f>SUM(K44:K69)</f>
        <v>487177</v>
      </c>
      <c r="F44" s="275">
        <v>510113</v>
      </c>
      <c r="G44" s="275">
        <f>+E44-F44</f>
        <v>-22936</v>
      </c>
      <c r="H44" s="276">
        <v>444759</v>
      </c>
      <c r="I44" s="282">
        <v>1</v>
      </c>
      <c r="J44" s="274" t="s">
        <v>6083</v>
      </c>
      <c r="K44" s="275">
        <f>SUM(R44:R51)</f>
        <v>220065</v>
      </c>
      <c r="L44" s="283" t="s">
        <v>6084</v>
      </c>
      <c r="M44" s="295" t="s">
        <v>6085</v>
      </c>
      <c r="N44" s="273"/>
      <c r="O44" s="273"/>
      <c r="P44" s="273"/>
      <c r="Q44" s="273"/>
      <c r="R44" s="284">
        <v>35652</v>
      </c>
      <c r="S44" s="285">
        <v>35048</v>
      </c>
    </row>
    <row r="45" spans="1:19" ht="18" customHeight="1" x14ac:dyDescent="0.15">
      <c r="A45" s="250"/>
      <c r="B45" s="233"/>
      <c r="C45" s="233"/>
      <c r="D45" s="278"/>
      <c r="E45" s="279"/>
      <c r="F45" s="279"/>
      <c r="G45" s="853"/>
      <c r="H45" s="250"/>
      <c r="I45" s="315"/>
      <c r="J45" s="316"/>
      <c r="K45" s="279"/>
      <c r="L45" s="297" t="s">
        <v>6086</v>
      </c>
      <c r="M45" s="298" t="s">
        <v>6087</v>
      </c>
      <c r="N45" s="299"/>
      <c r="O45" s="299"/>
      <c r="P45" s="299"/>
      <c r="Q45" s="299"/>
      <c r="R45" s="300">
        <v>99925</v>
      </c>
      <c r="S45" s="301">
        <v>100017</v>
      </c>
    </row>
    <row r="46" spans="1:19" ht="18" customHeight="1" x14ac:dyDescent="0.15">
      <c r="A46" s="250"/>
      <c r="B46" s="233"/>
      <c r="C46" s="233"/>
      <c r="D46" s="278"/>
      <c r="E46" s="279"/>
      <c r="F46" s="279"/>
      <c r="G46" s="853"/>
      <c r="H46" s="250"/>
      <c r="I46" s="250"/>
      <c r="J46" s="278"/>
      <c r="K46" s="279"/>
      <c r="L46" s="297" t="s">
        <v>6088</v>
      </c>
      <c r="M46" s="298" t="s">
        <v>6089</v>
      </c>
      <c r="N46" s="299"/>
      <c r="O46" s="299"/>
      <c r="P46" s="299"/>
      <c r="Q46" s="299"/>
      <c r="R46" s="300">
        <v>9195</v>
      </c>
      <c r="S46" s="301">
        <v>9195</v>
      </c>
    </row>
    <row r="47" spans="1:19" ht="18" customHeight="1" x14ac:dyDescent="0.15">
      <c r="A47" s="250"/>
      <c r="B47" s="233"/>
      <c r="C47" s="233"/>
      <c r="D47" s="278"/>
      <c r="E47" s="279"/>
      <c r="F47" s="279"/>
      <c r="G47" s="853"/>
      <c r="H47" s="250"/>
      <c r="I47" s="250"/>
      <c r="J47" s="278"/>
      <c r="K47" s="279"/>
      <c r="L47" s="852" t="s">
        <v>6090</v>
      </c>
      <c r="M47" s="855" t="s">
        <v>6091</v>
      </c>
      <c r="N47" s="302"/>
      <c r="O47" s="302"/>
      <c r="P47" s="302"/>
      <c r="Q47" s="302"/>
      <c r="R47" s="288">
        <v>24237</v>
      </c>
      <c r="S47" s="289">
        <v>21052</v>
      </c>
    </row>
    <row r="48" spans="1:19" ht="18" customHeight="1" x14ac:dyDescent="0.15">
      <c r="A48" s="250"/>
      <c r="B48" s="233"/>
      <c r="C48" s="233"/>
      <c r="D48" s="278"/>
      <c r="E48" s="279"/>
      <c r="F48" s="279"/>
      <c r="G48" s="853"/>
      <c r="H48" s="250"/>
      <c r="I48" s="250"/>
      <c r="J48" s="278"/>
      <c r="K48" s="279"/>
      <c r="L48" s="307"/>
      <c r="M48" s="317" t="s">
        <v>6092</v>
      </c>
      <c r="N48" s="304"/>
      <c r="O48" s="304"/>
      <c r="P48" s="304"/>
      <c r="Q48" s="318"/>
      <c r="R48" s="305"/>
      <c r="S48" s="306"/>
    </row>
    <row r="49" spans="1:19" ht="18" customHeight="1" x14ac:dyDescent="0.15">
      <c r="A49" s="250"/>
      <c r="B49" s="233"/>
      <c r="C49" s="233"/>
      <c r="D49" s="278"/>
      <c r="E49" s="279"/>
      <c r="F49" s="279"/>
      <c r="G49" s="853"/>
      <c r="H49" s="250"/>
      <c r="I49" s="250"/>
      <c r="J49" s="278"/>
      <c r="K49" s="279"/>
      <c r="L49" s="297" t="s">
        <v>6093</v>
      </c>
      <c r="M49" s="298" t="s">
        <v>6094</v>
      </c>
      <c r="N49" s="299"/>
      <c r="O49" s="299"/>
      <c r="P49" s="299"/>
      <c r="Q49" s="299"/>
      <c r="R49" s="300">
        <v>15680</v>
      </c>
      <c r="S49" s="306">
        <v>17522</v>
      </c>
    </row>
    <row r="50" spans="1:19" ht="18" customHeight="1" x14ac:dyDescent="0.15">
      <c r="A50" s="250"/>
      <c r="B50" s="233"/>
      <c r="C50" s="233"/>
      <c r="D50" s="278"/>
      <c r="E50" s="279"/>
      <c r="F50" s="279"/>
      <c r="G50" s="853"/>
      <c r="H50" s="250"/>
      <c r="I50" s="250"/>
      <c r="J50" s="278"/>
      <c r="K50" s="279"/>
      <c r="L50" s="852" t="s">
        <v>6095</v>
      </c>
      <c r="M50" s="855" t="s">
        <v>6096</v>
      </c>
      <c r="N50" s="302"/>
      <c r="O50" s="302"/>
      <c r="P50" s="302"/>
      <c r="Q50" s="302"/>
      <c r="R50" s="288">
        <v>35376</v>
      </c>
      <c r="S50" s="287">
        <v>35578</v>
      </c>
    </row>
    <row r="51" spans="1:19" ht="18" customHeight="1" x14ac:dyDescent="0.15">
      <c r="A51" s="250"/>
      <c r="B51" s="233"/>
      <c r="C51" s="233"/>
      <c r="D51" s="278"/>
      <c r="E51" s="279"/>
      <c r="F51" s="279"/>
      <c r="G51" s="853"/>
      <c r="H51" s="250"/>
      <c r="I51" s="250"/>
      <c r="J51" s="278"/>
      <c r="K51" s="279"/>
      <c r="L51" s="319"/>
      <c r="M51" s="320" t="s">
        <v>6097</v>
      </c>
      <c r="N51" s="290"/>
      <c r="O51" s="290"/>
      <c r="P51" s="290"/>
      <c r="Q51" s="290"/>
      <c r="R51" s="321"/>
      <c r="S51" s="322"/>
    </row>
    <row r="52" spans="1:19" ht="18" customHeight="1" x14ac:dyDescent="0.15">
      <c r="A52" s="250"/>
      <c r="B52" s="233"/>
      <c r="C52" s="233"/>
      <c r="D52" s="278"/>
      <c r="E52" s="279"/>
      <c r="F52" s="279"/>
      <c r="G52" s="853"/>
      <c r="H52" s="250"/>
      <c r="I52" s="282">
        <v>2</v>
      </c>
      <c r="J52" s="274" t="s">
        <v>6098</v>
      </c>
      <c r="K52" s="275">
        <f>SUM(R52:R59)</f>
        <v>132259</v>
      </c>
      <c r="L52" s="283" t="s">
        <v>6099</v>
      </c>
      <c r="M52" s="295" t="s">
        <v>6085</v>
      </c>
      <c r="N52" s="273"/>
      <c r="O52" s="273"/>
      <c r="P52" s="273"/>
      <c r="Q52" s="273"/>
      <c r="R52" s="284">
        <v>56500</v>
      </c>
      <c r="S52" s="285">
        <v>61121</v>
      </c>
    </row>
    <row r="53" spans="1:19" ht="18" customHeight="1" x14ac:dyDescent="0.15">
      <c r="A53" s="250"/>
      <c r="B53" s="233"/>
      <c r="C53" s="233"/>
      <c r="D53" s="278"/>
      <c r="E53" s="279"/>
      <c r="F53" s="279"/>
      <c r="G53" s="853"/>
      <c r="H53" s="250"/>
      <c r="I53" s="315"/>
      <c r="J53" s="316"/>
      <c r="K53" s="279"/>
      <c r="L53" s="297" t="s">
        <v>6100</v>
      </c>
      <c r="M53" s="298" t="s">
        <v>6087</v>
      </c>
      <c r="N53" s="299"/>
      <c r="O53" s="299"/>
      <c r="P53" s="299"/>
      <c r="Q53" s="299"/>
      <c r="R53" s="300">
        <v>48131</v>
      </c>
      <c r="S53" s="301">
        <v>52141</v>
      </c>
    </row>
    <row r="54" spans="1:19" ht="18" customHeight="1" x14ac:dyDescent="0.15">
      <c r="A54" s="250"/>
      <c r="B54" s="233"/>
      <c r="C54" s="233"/>
      <c r="D54" s="278"/>
      <c r="E54" s="279"/>
      <c r="F54" s="279"/>
      <c r="G54" s="853"/>
      <c r="H54" s="250"/>
      <c r="I54" s="250"/>
      <c r="J54" s="278"/>
      <c r="K54" s="279"/>
      <c r="L54" s="297" t="s">
        <v>6101</v>
      </c>
      <c r="M54" s="298" t="s">
        <v>6089</v>
      </c>
      <c r="N54" s="299"/>
      <c r="O54" s="299"/>
      <c r="P54" s="299"/>
      <c r="Q54" s="299"/>
      <c r="R54" s="300">
        <v>3027</v>
      </c>
      <c r="S54" s="301">
        <v>2987</v>
      </c>
    </row>
    <row r="55" spans="1:19" ht="18" customHeight="1" x14ac:dyDescent="0.15">
      <c r="A55" s="250"/>
      <c r="B55" s="233"/>
      <c r="C55" s="233"/>
      <c r="D55" s="278"/>
      <c r="E55" s="279"/>
      <c r="F55" s="279"/>
      <c r="G55" s="853"/>
      <c r="H55" s="250"/>
      <c r="I55" s="250"/>
      <c r="J55" s="278"/>
      <c r="K55" s="279"/>
      <c r="L55" s="852" t="s">
        <v>6102</v>
      </c>
      <c r="M55" s="855" t="s">
        <v>6091</v>
      </c>
      <c r="N55" s="302"/>
      <c r="O55" s="302"/>
      <c r="P55" s="302"/>
      <c r="Q55" s="302"/>
      <c r="R55" s="288">
        <v>9183</v>
      </c>
      <c r="S55" s="289">
        <v>8782</v>
      </c>
    </row>
    <row r="56" spans="1:19" ht="18" customHeight="1" x14ac:dyDescent="0.15">
      <c r="A56" s="250"/>
      <c r="B56" s="233"/>
      <c r="C56" s="233"/>
      <c r="D56" s="278"/>
      <c r="E56" s="279"/>
      <c r="F56" s="279"/>
      <c r="G56" s="853"/>
      <c r="H56" s="250"/>
      <c r="I56" s="250"/>
      <c r="J56" s="278"/>
      <c r="K56" s="279"/>
      <c r="L56" s="307"/>
      <c r="M56" s="317" t="s">
        <v>6092</v>
      </c>
      <c r="N56" s="304"/>
      <c r="O56" s="304"/>
      <c r="P56" s="304"/>
      <c r="Q56" s="318"/>
      <c r="R56" s="305"/>
      <c r="S56" s="306"/>
    </row>
    <row r="57" spans="1:19" ht="18" customHeight="1" x14ac:dyDescent="0.15">
      <c r="A57" s="250"/>
      <c r="B57" s="233"/>
      <c r="C57" s="233"/>
      <c r="D57" s="278"/>
      <c r="E57" s="279"/>
      <c r="F57" s="279"/>
      <c r="G57" s="853"/>
      <c r="H57" s="250"/>
      <c r="I57" s="250"/>
      <c r="J57" s="278"/>
      <c r="K57" s="279"/>
      <c r="L57" s="297" t="s">
        <v>6103</v>
      </c>
      <c r="M57" s="298" t="s">
        <v>6094</v>
      </c>
      <c r="N57" s="299"/>
      <c r="O57" s="299"/>
      <c r="P57" s="299"/>
      <c r="Q57" s="299"/>
      <c r="R57" s="300">
        <v>6817</v>
      </c>
      <c r="S57" s="306">
        <v>7672</v>
      </c>
    </row>
    <row r="58" spans="1:19" ht="18" customHeight="1" x14ac:dyDescent="0.15">
      <c r="A58" s="250"/>
      <c r="B58" s="233"/>
      <c r="C58" s="233"/>
      <c r="D58" s="278"/>
      <c r="E58" s="279"/>
      <c r="F58" s="279"/>
      <c r="G58" s="853"/>
      <c r="H58" s="250"/>
      <c r="I58" s="250"/>
      <c r="J58" s="278"/>
      <c r="K58" s="279"/>
      <c r="L58" s="852" t="s">
        <v>6104</v>
      </c>
      <c r="M58" s="855" t="s">
        <v>6096</v>
      </c>
      <c r="N58" s="302"/>
      <c r="O58" s="302"/>
      <c r="P58" s="302"/>
      <c r="Q58" s="302"/>
      <c r="R58" s="288">
        <v>8601</v>
      </c>
      <c r="S58" s="287">
        <v>11217</v>
      </c>
    </row>
    <row r="59" spans="1:19" ht="18" customHeight="1" x14ac:dyDescent="0.15">
      <c r="A59" s="250"/>
      <c r="B59" s="233"/>
      <c r="C59" s="233"/>
      <c r="D59" s="278"/>
      <c r="E59" s="279"/>
      <c r="F59" s="279"/>
      <c r="G59" s="853"/>
      <c r="H59" s="250"/>
      <c r="I59" s="250"/>
      <c r="J59" s="278"/>
      <c r="K59" s="279"/>
      <c r="L59" s="319"/>
      <c r="M59" s="320" t="s">
        <v>6097</v>
      </c>
      <c r="N59" s="290"/>
      <c r="O59" s="290"/>
      <c r="P59" s="290"/>
      <c r="Q59" s="290"/>
      <c r="R59" s="321"/>
      <c r="S59" s="322"/>
    </row>
    <row r="60" spans="1:19" ht="18" customHeight="1" x14ac:dyDescent="0.15">
      <c r="A60" s="250"/>
      <c r="B60" s="233"/>
      <c r="C60" s="233"/>
      <c r="D60" s="278"/>
      <c r="E60" s="279"/>
      <c r="F60" s="279"/>
      <c r="G60" s="853"/>
      <c r="H60" s="250"/>
      <c r="I60" s="282">
        <v>4</v>
      </c>
      <c r="J60" s="274" t="s">
        <v>6105</v>
      </c>
      <c r="K60" s="275">
        <f>R60+R61</f>
        <v>7142</v>
      </c>
      <c r="L60" s="283" t="s">
        <v>6106</v>
      </c>
      <c r="M60" s="295" t="s">
        <v>6107</v>
      </c>
      <c r="N60" s="273"/>
      <c r="O60" s="273"/>
      <c r="P60" s="273"/>
      <c r="Q60" s="273"/>
      <c r="R60" s="284">
        <v>34</v>
      </c>
      <c r="S60" s="285">
        <v>34</v>
      </c>
    </row>
    <row r="61" spans="1:19" ht="18" customHeight="1" x14ac:dyDescent="0.15">
      <c r="A61" s="250"/>
      <c r="B61" s="233"/>
      <c r="C61" s="233"/>
      <c r="D61" s="278"/>
      <c r="E61" s="279"/>
      <c r="F61" s="279"/>
      <c r="G61" s="853"/>
      <c r="H61" s="250"/>
      <c r="I61" s="323"/>
      <c r="J61" s="324"/>
      <c r="K61" s="291"/>
      <c r="L61" s="325" t="s">
        <v>6108</v>
      </c>
      <c r="M61" s="326" t="s">
        <v>6109</v>
      </c>
      <c r="N61" s="327"/>
      <c r="O61" s="327"/>
      <c r="P61" s="327"/>
      <c r="Q61" s="327"/>
      <c r="R61" s="328">
        <v>7108</v>
      </c>
      <c r="S61" s="329">
        <v>5066</v>
      </c>
    </row>
    <row r="62" spans="1:19" ht="18" customHeight="1" x14ac:dyDescent="0.15">
      <c r="A62" s="250"/>
      <c r="B62" s="233"/>
      <c r="C62" s="233"/>
      <c r="D62" s="278"/>
      <c r="E62" s="279"/>
      <c r="F62" s="279"/>
      <c r="G62" s="853"/>
      <c r="H62" s="250"/>
      <c r="I62" s="282">
        <v>5</v>
      </c>
      <c r="J62" s="274" t="s">
        <v>6110</v>
      </c>
      <c r="K62" s="275">
        <f>SUM(R62:R66)</f>
        <v>62598</v>
      </c>
      <c r="L62" s="283" t="s">
        <v>6111</v>
      </c>
      <c r="M62" s="295" t="s">
        <v>6085</v>
      </c>
      <c r="N62" s="273"/>
      <c r="O62" s="273"/>
      <c r="P62" s="273"/>
      <c r="Q62" s="330"/>
      <c r="R62" s="284">
        <v>56553</v>
      </c>
      <c r="S62" s="285">
        <v>60604</v>
      </c>
    </row>
    <row r="63" spans="1:19" ht="18" customHeight="1" x14ac:dyDescent="0.15">
      <c r="A63" s="250"/>
      <c r="B63" s="233"/>
      <c r="C63" s="233"/>
      <c r="D63" s="278"/>
      <c r="E63" s="279"/>
      <c r="F63" s="279"/>
      <c r="G63" s="853"/>
      <c r="H63" s="250"/>
      <c r="I63" s="315"/>
      <c r="J63" s="316"/>
      <c r="K63" s="279"/>
      <c r="L63" s="297" t="s">
        <v>6112</v>
      </c>
      <c r="M63" s="296" t="s">
        <v>6113</v>
      </c>
      <c r="N63" s="233"/>
      <c r="O63" s="233"/>
      <c r="P63" s="233"/>
      <c r="Q63" s="233"/>
      <c r="R63" s="300">
        <v>519</v>
      </c>
      <c r="S63" s="301">
        <v>554</v>
      </c>
    </row>
    <row r="64" spans="1:19" ht="18" customHeight="1" x14ac:dyDescent="0.15">
      <c r="A64" s="250"/>
      <c r="B64" s="233"/>
      <c r="C64" s="233"/>
      <c r="D64" s="278"/>
      <c r="E64" s="279"/>
      <c r="F64" s="279"/>
      <c r="G64" s="853"/>
      <c r="H64" s="250"/>
      <c r="I64" s="250"/>
      <c r="J64" s="278"/>
      <c r="K64" s="279"/>
      <c r="L64" s="297" t="s">
        <v>6114</v>
      </c>
      <c r="M64" s="296" t="s">
        <v>6115</v>
      </c>
      <c r="N64" s="233"/>
      <c r="O64" s="233"/>
      <c r="P64" s="233"/>
      <c r="Q64" s="233"/>
      <c r="R64" s="300">
        <v>5213</v>
      </c>
      <c r="S64" s="301">
        <v>5559</v>
      </c>
    </row>
    <row r="65" spans="1:19" ht="18" customHeight="1" x14ac:dyDescent="0.15">
      <c r="A65" s="250"/>
      <c r="B65" s="233"/>
      <c r="C65" s="233"/>
      <c r="D65" s="278"/>
      <c r="E65" s="279"/>
      <c r="F65" s="279"/>
      <c r="G65" s="853"/>
      <c r="H65" s="250"/>
      <c r="I65" s="250"/>
      <c r="J65" s="278"/>
      <c r="K65" s="279"/>
      <c r="L65" s="297" t="s">
        <v>6116</v>
      </c>
      <c r="M65" s="296" t="s">
        <v>6117</v>
      </c>
      <c r="N65" s="233"/>
      <c r="O65" s="233"/>
      <c r="P65" s="233"/>
      <c r="Q65" s="233"/>
      <c r="R65" s="300">
        <v>13</v>
      </c>
      <c r="S65" s="301">
        <v>14</v>
      </c>
    </row>
    <row r="66" spans="1:19" ht="18" customHeight="1" x14ac:dyDescent="0.15">
      <c r="A66" s="250"/>
      <c r="B66" s="233"/>
      <c r="C66" s="233"/>
      <c r="D66" s="278"/>
      <c r="E66" s="279"/>
      <c r="F66" s="279"/>
      <c r="G66" s="853"/>
      <c r="H66" s="250"/>
      <c r="I66" s="250"/>
      <c r="J66" s="278"/>
      <c r="K66" s="279"/>
      <c r="L66" s="852" t="s">
        <v>6118</v>
      </c>
      <c r="M66" s="331" t="s">
        <v>6119</v>
      </c>
      <c r="N66" s="332"/>
      <c r="O66" s="332"/>
      <c r="P66" s="332"/>
      <c r="Q66" s="332"/>
      <c r="R66" s="288">
        <v>300</v>
      </c>
      <c r="S66" s="289">
        <v>289</v>
      </c>
    </row>
    <row r="67" spans="1:19" ht="18" customHeight="1" x14ac:dyDescent="0.15">
      <c r="A67" s="250"/>
      <c r="B67" s="233"/>
      <c r="C67" s="233"/>
      <c r="D67" s="278"/>
      <c r="E67" s="279"/>
      <c r="F67" s="279"/>
      <c r="G67" s="853"/>
      <c r="H67" s="250"/>
      <c r="I67" s="266">
        <v>6</v>
      </c>
      <c r="J67" s="267" t="s">
        <v>6120</v>
      </c>
      <c r="K67" s="264">
        <f>R67</f>
        <v>33535</v>
      </c>
      <c r="L67" s="268" t="s">
        <v>6121</v>
      </c>
      <c r="M67" s="269" t="s">
        <v>6122</v>
      </c>
      <c r="N67" s="262"/>
      <c r="O67" s="262"/>
      <c r="P67" s="262"/>
      <c r="Q67" s="262"/>
      <c r="R67" s="271">
        <v>33535</v>
      </c>
      <c r="S67" s="272">
        <v>45634</v>
      </c>
    </row>
    <row r="68" spans="1:19" ht="18" customHeight="1" x14ac:dyDescent="0.15">
      <c r="A68" s="250"/>
      <c r="B68" s="233"/>
      <c r="C68" s="233"/>
      <c r="D68" s="278"/>
      <c r="E68" s="279"/>
      <c r="F68" s="279"/>
      <c r="G68" s="853"/>
      <c r="H68" s="250"/>
      <c r="I68" s="309">
        <v>7</v>
      </c>
      <c r="J68" s="333" t="s">
        <v>6123</v>
      </c>
      <c r="K68" s="291">
        <f>R68</f>
        <v>26589</v>
      </c>
      <c r="L68" s="319" t="s">
        <v>6124</v>
      </c>
      <c r="M68" s="334" t="s">
        <v>6125</v>
      </c>
      <c r="N68" s="290"/>
      <c r="O68" s="290"/>
      <c r="P68" s="290"/>
      <c r="Q68" s="290"/>
      <c r="R68" s="321">
        <v>26589</v>
      </c>
      <c r="S68" s="322">
        <v>25236</v>
      </c>
    </row>
    <row r="69" spans="1:19" ht="18" customHeight="1" x14ac:dyDescent="0.15">
      <c r="A69" s="250"/>
      <c r="B69" s="233"/>
      <c r="C69" s="290"/>
      <c r="D69" s="263"/>
      <c r="E69" s="291"/>
      <c r="F69" s="291"/>
      <c r="G69" s="319"/>
      <c r="H69" s="309"/>
      <c r="I69" s="266">
        <v>8</v>
      </c>
      <c r="J69" s="335" t="s">
        <v>6126</v>
      </c>
      <c r="K69" s="264">
        <f>R69</f>
        <v>4989</v>
      </c>
      <c r="L69" s="268" t="s">
        <v>6127</v>
      </c>
      <c r="M69" s="336" t="s">
        <v>6128</v>
      </c>
      <c r="N69" s="262"/>
      <c r="O69" s="262"/>
      <c r="P69" s="262"/>
      <c r="Q69" s="262"/>
      <c r="R69" s="271">
        <v>4989</v>
      </c>
      <c r="S69" s="272">
        <v>4791</v>
      </c>
    </row>
    <row r="70" spans="1:19" ht="18" customHeight="1" x14ac:dyDescent="0.15">
      <c r="A70" s="250"/>
      <c r="B70" s="233"/>
      <c r="C70" s="273">
        <v>2</v>
      </c>
      <c r="D70" s="274" t="s">
        <v>6129</v>
      </c>
      <c r="E70" s="275">
        <f>SUM(K70:K73)</f>
        <v>70309</v>
      </c>
      <c r="F70" s="275">
        <v>72944</v>
      </c>
      <c r="G70" s="275">
        <f>+E70-F70</f>
        <v>-2635</v>
      </c>
      <c r="H70" s="276">
        <v>105599</v>
      </c>
      <c r="I70" s="266">
        <v>1</v>
      </c>
      <c r="J70" s="267" t="s">
        <v>6130</v>
      </c>
      <c r="K70" s="264">
        <f>R70</f>
        <v>30000</v>
      </c>
      <c r="L70" s="268" t="s">
        <v>6130</v>
      </c>
      <c r="M70" s="269" t="s">
        <v>6131</v>
      </c>
      <c r="N70" s="262"/>
      <c r="O70" s="262"/>
      <c r="P70" s="262"/>
      <c r="Q70" s="262"/>
      <c r="R70" s="271">
        <v>30000</v>
      </c>
      <c r="S70" s="272">
        <v>38000</v>
      </c>
    </row>
    <row r="71" spans="1:19" ht="18" customHeight="1" x14ac:dyDescent="0.15">
      <c r="A71" s="250"/>
      <c r="B71" s="233"/>
      <c r="C71" s="233"/>
      <c r="D71" s="278"/>
      <c r="E71" s="279"/>
      <c r="F71" s="279"/>
      <c r="G71" s="853"/>
      <c r="H71" s="250"/>
      <c r="I71" s="266">
        <v>2</v>
      </c>
      <c r="J71" s="267" t="s">
        <v>6132</v>
      </c>
      <c r="K71" s="264">
        <f t="shared" ref="K71:K84" si="2">R71</f>
        <v>28235</v>
      </c>
      <c r="L71" s="268" t="s">
        <v>6132</v>
      </c>
      <c r="M71" s="269" t="s">
        <v>6133</v>
      </c>
      <c r="N71" s="262"/>
      <c r="O71" s="262"/>
      <c r="P71" s="262"/>
      <c r="Q71" s="262"/>
      <c r="R71" s="271">
        <v>28235</v>
      </c>
      <c r="S71" s="272">
        <v>24694</v>
      </c>
    </row>
    <row r="72" spans="1:19" ht="18" customHeight="1" x14ac:dyDescent="0.15">
      <c r="A72" s="250"/>
      <c r="B72" s="233"/>
      <c r="C72" s="233"/>
      <c r="D72" s="278"/>
      <c r="E72" s="279"/>
      <c r="F72" s="279"/>
      <c r="G72" s="853"/>
      <c r="H72" s="250"/>
      <c r="I72" s="266">
        <v>3</v>
      </c>
      <c r="J72" s="267" t="s">
        <v>6134</v>
      </c>
      <c r="K72" s="264">
        <f t="shared" si="2"/>
        <v>11574</v>
      </c>
      <c r="L72" s="268" t="s">
        <v>6134</v>
      </c>
      <c r="M72" s="269" t="s">
        <v>6135</v>
      </c>
      <c r="N72" s="262"/>
      <c r="O72" s="262"/>
      <c r="P72" s="262"/>
      <c r="Q72" s="262"/>
      <c r="R72" s="271">
        <v>11574</v>
      </c>
      <c r="S72" s="272">
        <v>10000</v>
      </c>
    </row>
    <row r="73" spans="1:19" ht="18" customHeight="1" x14ac:dyDescent="0.15">
      <c r="A73" s="250"/>
      <c r="B73" s="233"/>
      <c r="C73" s="290"/>
      <c r="D73" s="263"/>
      <c r="E73" s="291"/>
      <c r="F73" s="291"/>
      <c r="G73" s="319"/>
      <c r="H73" s="309"/>
      <c r="I73" s="266">
        <v>4</v>
      </c>
      <c r="J73" s="267" t="s">
        <v>6136</v>
      </c>
      <c r="K73" s="264">
        <f t="shared" si="2"/>
        <v>500</v>
      </c>
      <c r="L73" s="268" t="s">
        <v>6136</v>
      </c>
      <c r="M73" s="269" t="s">
        <v>6137</v>
      </c>
      <c r="N73" s="262"/>
      <c r="O73" s="262"/>
      <c r="P73" s="262"/>
      <c r="Q73" s="262"/>
      <c r="R73" s="271">
        <v>500</v>
      </c>
      <c r="S73" s="272">
        <v>2510</v>
      </c>
    </row>
    <row r="74" spans="1:19" ht="18" customHeight="1" x14ac:dyDescent="0.15">
      <c r="A74" s="250"/>
      <c r="B74" s="233"/>
      <c r="C74" s="273">
        <v>3</v>
      </c>
      <c r="D74" s="274" t="s">
        <v>6138</v>
      </c>
      <c r="E74" s="275">
        <f>SUM(K74:K101)</f>
        <v>245236</v>
      </c>
      <c r="F74" s="275">
        <v>236292</v>
      </c>
      <c r="G74" s="275">
        <f>+E74-F74</f>
        <v>8944</v>
      </c>
      <c r="H74" s="276">
        <v>219530</v>
      </c>
      <c r="I74" s="266">
        <v>1</v>
      </c>
      <c r="J74" s="267" t="s">
        <v>6139</v>
      </c>
      <c r="K74" s="264">
        <f t="shared" si="2"/>
        <v>150</v>
      </c>
      <c r="L74" s="268" t="s">
        <v>6140</v>
      </c>
      <c r="M74" s="269" t="s">
        <v>6141</v>
      </c>
      <c r="N74" s="262"/>
      <c r="O74" s="262"/>
      <c r="P74" s="262"/>
      <c r="Q74" s="262"/>
      <c r="R74" s="271">
        <v>150</v>
      </c>
      <c r="S74" s="272">
        <v>150</v>
      </c>
    </row>
    <row r="75" spans="1:19" ht="18" customHeight="1" x14ac:dyDescent="0.15">
      <c r="A75" s="250"/>
      <c r="B75" s="233"/>
      <c r="C75" s="233"/>
      <c r="D75" s="278"/>
      <c r="E75" s="279"/>
      <c r="F75" s="279"/>
      <c r="G75" s="853"/>
      <c r="H75" s="250"/>
      <c r="I75" s="266">
        <v>2</v>
      </c>
      <c r="J75" s="267" t="s">
        <v>6142</v>
      </c>
      <c r="K75" s="264">
        <f t="shared" si="2"/>
        <v>72700</v>
      </c>
      <c r="L75" s="268" t="s">
        <v>6143</v>
      </c>
      <c r="M75" s="337" t="s">
        <v>6144</v>
      </c>
      <c r="N75" s="262"/>
      <c r="O75" s="262"/>
      <c r="P75" s="262"/>
      <c r="Q75" s="262"/>
      <c r="R75" s="271">
        <v>72700</v>
      </c>
      <c r="S75" s="272">
        <v>70000</v>
      </c>
    </row>
    <row r="76" spans="1:19" ht="18" customHeight="1" x14ac:dyDescent="0.15">
      <c r="A76" s="250"/>
      <c r="B76" s="233"/>
      <c r="C76" s="233"/>
      <c r="D76" s="278"/>
      <c r="E76" s="279"/>
      <c r="F76" s="279"/>
      <c r="G76" s="853"/>
      <c r="H76" s="250"/>
      <c r="I76" s="282">
        <v>3</v>
      </c>
      <c r="J76" s="274" t="s">
        <v>6145</v>
      </c>
      <c r="K76" s="275">
        <f t="shared" si="2"/>
        <v>150</v>
      </c>
      <c r="L76" s="268" t="s">
        <v>6146</v>
      </c>
      <c r="M76" s="269" t="s">
        <v>6147</v>
      </c>
      <c r="N76" s="262"/>
      <c r="O76" s="262"/>
      <c r="P76" s="262"/>
      <c r="Q76" s="262"/>
      <c r="R76" s="271">
        <v>150</v>
      </c>
      <c r="S76" s="272">
        <v>150</v>
      </c>
    </row>
    <row r="77" spans="1:19" ht="18" customHeight="1" x14ac:dyDescent="0.15">
      <c r="A77" s="250"/>
      <c r="B77" s="233"/>
      <c r="C77" s="233"/>
      <c r="D77" s="278"/>
      <c r="E77" s="279"/>
      <c r="F77" s="279"/>
      <c r="G77" s="853"/>
      <c r="H77" s="250"/>
      <c r="I77" s="266">
        <v>4</v>
      </c>
      <c r="J77" s="267" t="s">
        <v>6148</v>
      </c>
      <c r="K77" s="264">
        <f t="shared" si="2"/>
        <v>650</v>
      </c>
      <c r="L77" s="268" t="s">
        <v>6149</v>
      </c>
      <c r="M77" s="269" t="s">
        <v>6150</v>
      </c>
      <c r="N77" s="262"/>
      <c r="O77" s="262"/>
      <c r="P77" s="262"/>
      <c r="Q77" s="262"/>
      <c r="R77" s="271">
        <v>650</v>
      </c>
      <c r="S77" s="272">
        <v>650</v>
      </c>
    </row>
    <row r="78" spans="1:19" ht="18" customHeight="1" x14ac:dyDescent="0.15">
      <c r="A78" s="250"/>
      <c r="B78" s="233"/>
      <c r="C78" s="233"/>
      <c r="D78" s="278"/>
      <c r="E78" s="279"/>
      <c r="F78" s="279"/>
      <c r="G78" s="853"/>
      <c r="H78" s="250"/>
      <c r="I78" s="266">
        <v>5</v>
      </c>
      <c r="J78" s="267" t="s">
        <v>6151</v>
      </c>
      <c r="K78" s="264">
        <f t="shared" si="2"/>
        <v>4271</v>
      </c>
      <c r="L78" s="268" t="s">
        <v>6152</v>
      </c>
      <c r="M78" s="269" t="s">
        <v>6153</v>
      </c>
      <c r="N78" s="262"/>
      <c r="O78" s="262"/>
      <c r="P78" s="262"/>
      <c r="Q78" s="338"/>
      <c r="R78" s="271">
        <v>4271</v>
      </c>
      <c r="S78" s="271">
        <v>2750</v>
      </c>
    </row>
    <row r="79" spans="1:19" ht="18" customHeight="1" x14ac:dyDescent="0.15">
      <c r="A79" s="250"/>
      <c r="B79" s="233"/>
      <c r="C79" s="233"/>
      <c r="D79" s="278"/>
      <c r="E79" s="279"/>
      <c r="F79" s="279"/>
      <c r="G79" s="853"/>
      <c r="H79" s="250"/>
      <c r="I79" s="266">
        <v>6</v>
      </c>
      <c r="J79" s="267" t="s">
        <v>6154</v>
      </c>
      <c r="K79" s="264">
        <f t="shared" si="2"/>
        <v>1220</v>
      </c>
      <c r="L79" s="268" t="s">
        <v>6152</v>
      </c>
      <c r="M79" s="320" t="s">
        <v>6155</v>
      </c>
      <c r="N79" s="290"/>
      <c r="O79" s="290"/>
      <c r="P79" s="290"/>
      <c r="Q79" s="339"/>
      <c r="R79" s="271">
        <v>1220</v>
      </c>
      <c r="S79" s="271">
        <v>1100</v>
      </c>
    </row>
    <row r="80" spans="1:19" ht="18" customHeight="1" x14ac:dyDescent="0.15">
      <c r="A80" s="250"/>
      <c r="B80" s="233"/>
      <c r="C80" s="233"/>
      <c r="D80" s="278"/>
      <c r="E80" s="279"/>
      <c r="F80" s="279"/>
      <c r="G80" s="853"/>
      <c r="H80" s="250"/>
      <c r="I80" s="266">
        <v>7</v>
      </c>
      <c r="J80" s="267" t="s">
        <v>6156</v>
      </c>
      <c r="K80" s="264">
        <f t="shared" si="2"/>
        <v>13620</v>
      </c>
      <c r="L80" s="268" t="s">
        <v>6157</v>
      </c>
      <c r="M80" s="340" t="s">
        <v>6157</v>
      </c>
      <c r="N80" s="262"/>
      <c r="O80" s="262"/>
      <c r="P80" s="262"/>
      <c r="Q80" s="338"/>
      <c r="R80" s="271">
        <v>13620</v>
      </c>
      <c r="S80" s="271">
        <v>13400</v>
      </c>
    </row>
    <row r="81" spans="1:19" ht="18" customHeight="1" x14ac:dyDescent="0.15">
      <c r="A81" s="250"/>
      <c r="B81" s="233"/>
      <c r="C81" s="233"/>
      <c r="D81" s="278"/>
      <c r="E81" s="279"/>
      <c r="F81" s="279"/>
      <c r="G81" s="853"/>
      <c r="H81" s="250"/>
      <c r="I81" s="266">
        <v>8</v>
      </c>
      <c r="J81" s="267" t="s">
        <v>6158</v>
      </c>
      <c r="K81" s="264">
        <f t="shared" si="2"/>
        <v>9920</v>
      </c>
      <c r="L81" s="268" t="s">
        <v>6159</v>
      </c>
      <c r="M81" s="341" t="s">
        <v>6159</v>
      </c>
      <c r="N81" s="290"/>
      <c r="O81" s="290"/>
      <c r="P81" s="290"/>
      <c r="Q81" s="339"/>
      <c r="R81" s="271">
        <v>9920</v>
      </c>
      <c r="S81" s="271">
        <v>7800</v>
      </c>
    </row>
    <row r="82" spans="1:19" ht="18" customHeight="1" x14ac:dyDescent="0.15">
      <c r="A82" s="342"/>
      <c r="B82" s="290"/>
      <c r="C82" s="290"/>
      <c r="D82" s="263"/>
      <c r="E82" s="291"/>
      <c r="F82" s="291"/>
      <c r="G82" s="319"/>
      <c r="H82" s="309"/>
      <c r="I82" s="266">
        <v>9</v>
      </c>
      <c r="J82" s="267" t="s">
        <v>6160</v>
      </c>
      <c r="K82" s="264">
        <f t="shared" si="2"/>
        <v>400</v>
      </c>
      <c r="L82" s="268" t="s">
        <v>6161</v>
      </c>
      <c r="M82" s="340" t="s">
        <v>6161</v>
      </c>
      <c r="N82" s="290"/>
      <c r="O82" s="290"/>
      <c r="P82" s="290"/>
      <c r="Q82" s="290"/>
      <c r="R82" s="271">
        <v>400</v>
      </c>
      <c r="S82" s="271">
        <v>400</v>
      </c>
    </row>
    <row r="83" spans="1:19" ht="18" customHeight="1" x14ac:dyDescent="0.15">
      <c r="A83" s="282">
        <v>1</v>
      </c>
      <c r="B83" s="273">
        <v>1</v>
      </c>
      <c r="C83" s="273">
        <v>3</v>
      </c>
      <c r="D83" s="274" t="s">
        <v>6138</v>
      </c>
      <c r="E83" s="275"/>
      <c r="F83" s="275"/>
      <c r="G83" s="283"/>
      <c r="H83" s="250"/>
      <c r="I83" s="309">
        <v>10</v>
      </c>
      <c r="J83" s="263" t="s">
        <v>6162</v>
      </c>
      <c r="K83" s="291">
        <f t="shared" si="2"/>
        <v>660</v>
      </c>
      <c r="L83" s="319" t="s">
        <v>6163</v>
      </c>
      <c r="M83" s="320" t="s">
        <v>6164</v>
      </c>
      <c r="N83" s="290"/>
      <c r="O83" s="290"/>
      <c r="P83" s="290"/>
      <c r="Q83" s="290"/>
      <c r="R83" s="321">
        <v>660</v>
      </c>
      <c r="S83" s="321">
        <v>660</v>
      </c>
    </row>
    <row r="84" spans="1:19" ht="18" customHeight="1" x14ac:dyDescent="0.15">
      <c r="A84" s="250"/>
      <c r="B84" s="233"/>
      <c r="C84" s="233"/>
      <c r="D84" s="278"/>
      <c r="E84" s="279"/>
      <c r="F84" s="279"/>
      <c r="G84" s="853"/>
      <c r="H84" s="250"/>
      <c r="I84" s="266">
        <v>11</v>
      </c>
      <c r="J84" s="267" t="s">
        <v>6165</v>
      </c>
      <c r="K84" s="264">
        <f t="shared" si="2"/>
        <v>7700</v>
      </c>
      <c r="L84" s="268" t="s">
        <v>6166</v>
      </c>
      <c r="M84" s="340" t="s">
        <v>6167</v>
      </c>
      <c r="N84" s="262"/>
      <c r="O84" s="262"/>
      <c r="P84" s="262"/>
      <c r="Q84" s="262"/>
      <c r="R84" s="271">
        <v>7700</v>
      </c>
      <c r="S84" s="271">
        <v>7282</v>
      </c>
    </row>
    <row r="85" spans="1:19" ht="18" customHeight="1" x14ac:dyDescent="0.15">
      <c r="A85" s="250"/>
      <c r="B85" s="233"/>
      <c r="C85" s="233"/>
      <c r="D85" s="278"/>
      <c r="E85" s="279"/>
      <c r="F85" s="279"/>
      <c r="G85" s="853"/>
      <c r="H85" s="309"/>
      <c r="I85" s="266">
        <v>12</v>
      </c>
      <c r="J85" s="267" t="s">
        <v>6168</v>
      </c>
      <c r="K85" s="264">
        <f>R85</f>
        <v>1610</v>
      </c>
      <c r="L85" s="268" t="s">
        <v>6169</v>
      </c>
      <c r="M85" s="340" t="s">
        <v>6170</v>
      </c>
      <c r="N85" s="262"/>
      <c r="O85" s="262"/>
      <c r="P85" s="262"/>
      <c r="Q85" s="262"/>
      <c r="R85" s="271">
        <v>1610</v>
      </c>
      <c r="S85" s="271">
        <v>1600</v>
      </c>
    </row>
    <row r="86" spans="1:19" ht="18" customHeight="1" x14ac:dyDescent="0.15">
      <c r="A86" s="250"/>
      <c r="B86" s="233"/>
      <c r="C86" s="233"/>
      <c r="D86" s="278"/>
      <c r="E86" s="279"/>
      <c r="F86" s="279"/>
      <c r="G86" s="853"/>
      <c r="H86" s="250"/>
      <c r="I86" s="250">
        <v>13</v>
      </c>
      <c r="J86" s="278" t="s">
        <v>6171</v>
      </c>
      <c r="K86" s="279">
        <f>SUM(R86:R89)</f>
        <v>20416</v>
      </c>
      <c r="L86" s="853" t="s">
        <v>6172</v>
      </c>
      <c r="M86" s="296" t="s">
        <v>6173</v>
      </c>
      <c r="N86" s="233"/>
      <c r="O86" s="233"/>
      <c r="P86" s="233"/>
      <c r="Q86" s="233"/>
      <c r="R86" s="305">
        <v>680</v>
      </c>
      <c r="S86" s="305">
        <v>680</v>
      </c>
    </row>
    <row r="87" spans="1:19" ht="18" customHeight="1" x14ac:dyDescent="0.15">
      <c r="A87" s="250"/>
      <c r="B87" s="233"/>
      <c r="C87" s="233"/>
      <c r="D87" s="278"/>
      <c r="E87" s="279"/>
      <c r="F87" s="279"/>
      <c r="G87" s="853"/>
      <c r="H87" s="250"/>
      <c r="I87" s="250"/>
      <c r="J87" s="278"/>
      <c r="K87" s="279"/>
      <c r="L87" s="297" t="s">
        <v>6152</v>
      </c>
      <c r="M87" s="298" t="s">
        <v>6174</v>
      </c>
      <c r="N87" s="299"/>
      <c r="O87" s="299"/>
      <c r="P87" s="299"/>
      <c r="Q87" s="299"/>
      <c r="R87" s="300">
        <v>10000</v>
      </c>
      <c r="S87" s="300">
        <v>9630</v>
      </c>
    </row>
    <row r="88" spans="1:19" ht="18" customHeight="1" x14ac:dyDescent="0.15">
      <c r="A88" s="250"/>
      <c r="B88" s="233"/>
      <c r="C88" s="233"/>
      <c r="D88" s="278"/>
      <c r="E88" s="279"/>
      <c r="F88" s="279"/>
      <c r="G88" s="853"/>
      <c r="H88" s="250"/>
      <c r="I88" s="250"/>
      <c r="J88" s="278"/>
      <c r="K88" s="279"/>
      <c r="L88" s="297" t="s">
        <v>6175</v>
      </c>
      <c r="M88" s="298" t="s">
        <v>6176</v>
      </c>
      <c r="N88" s="299"/>
      <c r="O88" s="299"/>
      <c r="P88" s="299"/>
      <c r="Q88" s="299"/>
      <c r="R88" s="300">
        <v>8386</v>
      </c>
      <c r="S88" s="300">
        <v>7400</v>
      </c>
    </row>
    <row r="89" spans="1:19" ht="18" customHeight="1" x14ac:dyDescent="0.15">
      <c r="A89" s="250"/>
      <c r="B89" s="233"/>
      <c r="C89" s="233"/>
      <c r="D89" s="278"/>
      <c r="E89" s="279"/>
      <c r="F89" s="279"/>
      <c r="G89" s="853"/>
      <c r="H89" s="250"/>
      <c r="I89" s="309"/>
      <c r="J89" s="263"/>
      <c r="K89" s="291"/>
      <c r="L89" s="319" t="s">
        <v>6177</v>
      </c>
      <c r="M89" s="320" t="s">
        <v>6178</v>
      </c>
      <c r="N89" s="290"/>
      <c r="O89" s="290"/>
      <c r="P89" s="290"/>
      <c r="Q89" s="290"/>
      <c r="R89" s="321">
        <v>1350</v>
      </c>
      <c r="S89" s="321">
        <v>1650</v>
      </c>
    </row>
    <row r="90" spans="1:19" ht="18" customHeight="1" x14ac:dyDescent="0.15">
      <c r="A90" s="250"/>
      <c r="B90" s="233"/>
      <c r="C90" s="233"/>
      <c r="D90" s="278"/>
      <c r="E90" s="279"/>
      <c r="F90" s="279"/>
      <c r="G90" s="853"/>
      <c r="H90" s="250"/>
      <c r="I90" s="266">
        <v>14</v>
      </c>
      <c r="J90" s="267" t="s">
        <v>6179</v>
      </c>
      <c r="K90" s="264">
        <f>R90</f>
        <v>1739</v>
      </c>
      <c r="L90" s="268" t="s">
        <v>6180</v>
      </c>
      <c r="M90" s="269" t="s">
        <v>6181</v>
      </c>
      <c r="N90" s="262"/>
      <c r="O90" s="262"/>
      <c r="P90" s="262"/>
      <c r="Q90" s="262"/>
      <c r="R90" s="271">
        <v>1739</v>
      </c>
      <c r="S90" s="271">
        <v>1650</v>
      </c>
    </row>
    <row r="91" spans="1:19" ht="18" customHeight="1" x14ac:dyDescent="0.15">
      <c r="A91" s="250"/>
      <c r="B91" s="233"/>
      <c r="C91" s="233"/>
      <c r="D91" s="278"/>
      <c r="E91" s="279"/>
      <c r="F91" s="279"/>
      <c r="G91" s="853"/>
      <c r="H91" s="250"/>
      <c r="I91" s="282">
        <v>15</v>
      </c>
      <c r="J91" s="274" t="s">
        <v>6182</v>
      </c>
      <c r="K91" s="276">
        <f>SUM(R91:R97)</f>
        <v>108130</v>
      </c>
      <c r="L91" s="283" t="s">
        <v>6183</v>
      </c>
      <c r="M91" s="295" t="s">
        <v>6184</v>
      </c>
      <c r="N91" s="273"/>
      <c r="O91" s="273"/>
      <c r="P91" s="273"/>
      <c r="Q91" s="273"/>
      <c r="R91" s="284">
        <v>15890</v>
      </c>
      <c r="S91" s="284">
        <v>15900</v>
      </c>
    </row>
    <row r="92" spans="1:19" ht="18" customHeight="1" x14ac:dyDescent="0.15">
      <c r="A92" s="250"/>
      <c r="B92" s="233"/>
      <c r="C92" s="233"/>
      <c r="D92" s="278"/>
      <c r="E92" s="279"/>
      <c r="F92" s="279"/>
      <c r="G92" s="853"/>
      <c r="H92" s="250"/>
      <c r="I92" s="250"/>
      <c r="J92" s="278"/>
      <c r="K92" s="280"/>
      <c r="L92" s="297" t="s">
        <v>6152</v>
      </c>
      <c r="M92" s="298" t="s">
        <v>6185</v>
      </c>
      <c r="N92" s="299"/>
      <c r="O92" s="299"/>
      <c r="P92" s="299"/>
      <c r="Q92" s="299"/>
      <c r="R92" s="300">
        <v>16210</v>
      </c>
      <c r="S92" s="300">
        <v>15000</v>
      </c>
    </row>
    <row r="93" spans="1:19" ht="18" customHeight="1" x14ac:dyDescent="0.15">
      <c r="A93" s="250"/>
      <c r="B93" s="233"/>
      <c r="C93" s="233"/>
      <c r="D93" s="278"/>
      <c r="E93" s="279"/>
      <c r="F93" s="279"/>
      <c r="G93" s="853"/>
      <c r="H93" s="250"/>
      <c r="I93" s="250"/>
      <c r="J93" s="278"/>
      <c r="K93" s="280"/>
      <c r="L93" s="297" t="s">
        <v>6186</v>
      </c>
      <c r="M93" s="298" t="s">
        <v>6187</v>
      </c>
      <c r="N93" s="299"/>
      <c r="O93" s="299"/>
      <c r="P93" s="299"/>
      <c r="Q93" s="299"/>
      <c r="R93" s="300">
        <v>11310</v>
      </c>
      <c r="S93" s="300">
        <v>11500</v>
      </c>
    </row>
    <row r="94" spans="1:19" ht="18" customHeight="1" x14ac:dyDescent="0.15">
      <c r="A94" s="250"/>
      <c r="B94" s="233"/>
      <c r="C94" s="233"/>
      <c r="D94" s="278"/>
      <c r="E94" s="279"/>
      <c r="F94" s="279"/>
      <c r="G94" s="853"/>
      <c r="H94" s="250"/>
      <c r="I94" s="250"/>
      <c r="J94" s="278"/>
      <c r="K94" s="280"/>
      <c r="L94" s="297" t="s">
        <v>6188</v>
      </c>
      <c r="M94" s="343" t="s">
        <v>6189</v>
      </c>
      <c r="N94" s="299"/>
      <c r="O94" s="299"/>
      <c r="P94" s="299"/>
      <c r="Q94" s="299"/>
      <c r="R94" s="300">
        <v>20010</v>
      </c>
      <c r="S94" s="300">
        <v>20200</v>
      </c>
    </row>
    <row r="95" spans="1:19" ht="18" customHeight="1" x14ac:dyDescent="0.15">
      <c r="A95" s="250"/>
      <c r="B95" s="233"/>
      <c r="C95" s="233"/>
      <c r="D95" s="278"/>
      <c r="E95" s="279"/>
      <c r="F95" s="279"/>
      <c r="G95" s="853"/>
      <c r="H95" s="250"/>
      <c r="I95" s="250"/>
      <c r="J95" s="278"/>
      <c r="K95" s="280"/>
      <c r="L95" s="297" t="s">
        <v>6190</v>
      </c>
      <c r="M95" s="298" t="s">
        <v>6191</v>
      </c>
      <c r="N95" s="299"/>
      <c r="O95" s="299"/>
      <c r="P95" s="299"/>
      <c r="Q95" s="299"/>
      <c r="R95" s="300">
        <v>6880</v>
      </c>
      <c r="S95" s="300">
        <v>6700</v>
      </c>
    </row>
    <row r="96" spans="1:19" ht="18" customHeight="1" x14ac:dyDescent="0.15">
      <c r="A96" s="250"/>
      <c r="B96" s="233"/>
      <c r="C96" s="233"/>
      <c r="D96" s="278"/>
      <c r="E96" s="279"/>
      <c r="F96" s="279"/>
      <c r="G96" s="853"/>
      <c r="H96" s="250"/>
      <c r="I96" s="250"/>
      <c r="J96" s="278"/>
      <c r="K96" s="280"/>
      <c r="L96" s="297" t="s">
        <v>6192</v>
      </c>
      <c r="M96" s="344" t="s">
        <v>6193</v>
      </c>
      <c r="N96" s="299"/>
      <c r="O96" s="299"/>
      <c r="P96" s="299"/>
      <c r="Q96" s="299"/>
      <c r="R96" s="300">
        <v>37090</v>
      </c>
      <c r="S96" s="300">
        <v>37200</v>
      </c>
    </row>
    <row r="97" spans="1:19" ht="18" customHeight="1" x14ac:dyDescent="0.15">
      <c r="A97" s="250"/>
      <c r="B97" s="233"/>
      <c r="C97" s="233"/>
      <c r="D97" s="278"/>
      <c r="E97" s="279"/>
      <c r="F97" s="279"/>
      <c r="G97" s="853"/>
      <c r="H97" s="250"/>
      <c r="I97" s="309"/>
      <c r="J97" s="263"/>
      <c r="K97" s="292"/>
      <c r="L97" s="319" t="s">
        <v>6194</v>
      </c>
      <c r="M97" s="320" t="s">
        <v>6195</v>
      </c>
      <c r="N97" s="290"/>
      <c r="O97" s="290"/>
      <c r="P97" s="290"/>
      <c r="Q97" s="290"/>
      <c r="R97" s="321">
        <v>740</v>
      </c>
      <c r="S97" s="321">
        <v>1200</v>
      </c>
    </row>
    <row r="98" spans="1:19" ht="18" customHeight="1" x14ac:dyDescent="0.15">
      <c r="A98" s="250"/>
      <c r="B98" s="233"/>
      <c r="C98" s="233"/>
      <c r="D98" s="278"/>
      <c r="E98" s="279"/>
      <c r="F98" s="279"/>
      <c r="G98" s="853"/>
      <c r="H98" s="250"/>
      <c r="I98" s="266">
        <v>16</v>
      </c>
      <c r="J98" s="267" t="s">
        <v>6196</v>
      </c>
      <c r="K98" s="264">
        <f>R98</f>
        <v>1000</v>
      </c>
      <c r="L98" s="268" t="s">
        <v>6197</v>
      </c>
      <c r="M98" s="345" t="s">
        <v>6198</v>
      </c>
      <c r="N98" s="233"/>
      <c r="O98" s="233"/>
      <c r="P98" s="233"/>
      <c r="Q98" s="233"/>
      <c r="R98" s="271">
        <v>1000</v>
      </c>
      <c r="S98" s="271">
        <v>1000</v>
      </c>
    </row>
    <row r="99" spans="1:19" ht="18" customHeight="1" x14ac:dyDescent="0.15">
      <c r="A99" s="250"/>
      <c r="B99" s="233"/>
      <c r="C99" s="233"/>
      <c r="D99" s="278"/>
      <c r="E99" s="279"/>
      <c r="F99" s="279"/>
      <c r="G99" s="853"/>
      <c r="H99" s="250"/>
      <c r="I99" s="266">
        <v>17</v>
      </c>
      <c r="J99" s="267" t="s">
        <v>6199</v>
      </c>
      <c r="K99" s="264">
        <f t="shared" ref="K99:K113" si="3">R99</f>
        <v>100</v>
      </c>
      <c r="L99" s="267" t="s">
        <v>6200</v>
      </c>
      <c r="M99" s="269" t="s">
        <v>6201</v>
      </c>
      <c r="N99" s="262"/>
      <c r="O99" s="262"/>
      <c r="P99" s="262"/>
      <c r="Q99" s="262"/>
      <c r="R99" s="271">
        <v>100</v>
      </c>
      <c r="S99" s="271">
        <v>100</v>
      </c>
    </row>
    <row r="100" spans="1:19" ht="18" customHeight="1" x14ac:dyDescent="0.15">
      <c r="A100" s="250"/>
      <c r="B100" s="233"/>
      <c r="C100" s="233"/>
      <c r="D100" s="278"/>
      <c r="E100" s="279"/>
      <c r="F100" s="279"/>
      <c r="G100" s="853"/>
      <c r="H100" s="250"/>
      <c r="I100" s="266">
        <v>18</v>
      </c>
      <c r="J100" s="267" t="s">
        <v>52</v>
      </c>
      <c r="K100" s="264">
        <f t="shared" si="3"/>
        <v>300</v>
      </c>
      <c r="L100" s="267" t="s">
        <v>52</v>
      </c>
      <c r="M100" s="310" t="s">
        <v>6202</v>
      </c>
      <c r="N100" s="262"/>
      <c r="O100" s="262"/>
      <c r="P100" s="262"/>
      <c r="Q100" s="262"/>
      <c r="R100" s="271">
        <v>300</v>
      </c>
      <c r="S100" s="271">
        <v>300</v>
      </c>
    </row>
    <row r="101" spans="1:19" ht="18" customHeight="1" x14ac:dyDescent="0.15">
      <c r="A101" s="250"/>
      <c r="B101" s="233"/>
      <c r="C101" s="233"/>
      <c r="D101" s="278"/>
      <c r="E101" s="279"/>
      <c r="F101" s="279"/>
      <c r="G101" s="853"/>
      <c r="H101" s="250"/>
      <c r="I101" s="266">
        <v>19</v>
      </c>
      <c r="J101" s="267" t="s">
        <v>6203</v>
      </c>
      <c r="K101" s="264">
        <f>R101</f>
        <v>500</v>
      </c>
      <c r="L101" s="267" t="s">
        <v>6204</v>
      </c>
      <c r="M101" s="310" t="s">
        <v>6205</v>
      </c>
      <c r="N101" s="262"/>
      <c r="O101" s="262"/>
      <c r="P101" s="262"/>
      <c r="Q101" s="262"/>
      <c r="R101" s="271">
        <v>500</v>
      </c>
      <c r="S101" s="271">
        <v>240</v>
      </c>
    </row>
    <row r="102" spans="1:19" ht="18" customHeight="1" x14ac:dyDescent="0.15">
      <c r="A102" s="250"/>
      <c r="B102" s="233"/>
      <c r="C102" s="273">
        <v>4</v>
      </c>
      <c r="D102" s="274" t="s">
        <v>6206</v>
      </c>
      <c r="E102" s="275">
        <f>SUM(K102:K106)</f>
        <v>38466</v>
      </c>
      <c r="F102" s="275">
        <v>38922</v>
      </c>
      <c r="G102" s="275">
        <f>+E102-F102</f>
        <v>-456</v>
      </c>
      <c r="H102" s="276">
        <v>37701</v>
      </c>
      <c r="I102" s="266">
        <v>1</v>
      </c>
      <c r="J102" s="267" t="s">
        <v>6207</v>
      </c>
      <c r="K102" s="264">
        <f t="shared" si="3"/>
        <v>18039</v>
      </c>
      <c r="L102" s="268" t="s">
        <v>6207</v>
      </c>
      <c r="M102" s="346" t="s">
        <v>6208</v>
      </c>
      <c r="N102" s="262"/>
      <c r="O102" s="262"/>
      <c r="P102" s="262"/>
      <c r="Q102" s="262"/>
      <c r="R102" s="271">
        <v>18039</v>
      </c>
      <c r="S102" s="271">
        <v>17209</v>
      </c>
    </row>
    <row r="103" spans="1:19" ht="18" customHeight="1" x14ac:dyDescent="0.15">
      <c r="A103" s="250"/>
      <c r="B103" s="233"/>
      <c r="C103" s="233"/>
      <c r="D103" s="278"/>
      <c r="E103" s="279"/>
      <c r="F103" s="279"/>
      <c r="G103" s="853"/>
      <c r="H103" s="250"/>
      <c r="I103" s="266">
        <v>2</v>
      </c>
      <c r="J103" s="267" t="s">
        <v>6209</v>
      </c>
      <c r="K103" s="264">
        <f t="shared" si="3"/>
        <v>172</v>
      </c>
      <c r="L103" s="268" t="s">
        <v>6209</v>
      </c>
      <c r="M103" s="346" t="s">
        <v>6210</v>
      </c>
      <c r="N103" s="233"/>
      <c r="O103" s="233"/>
      <c r="P103" s="233"/>
      <c r="Q103" s="233"/>
      <c r="R103" s="271">
        <v>172</v>
      </c>
      <c r="S103" s="271">
        <v>172</v>
      </c>
    </row>
    <row r="104" spans="1:19" ht="18" customHeight="1" x14ac:dyDescent="0.15">
      <c r="A104" s="250"/>
      <c r="B104" s="233"/>
      <c r="C104" s="233"/>
      <c r="D104" s="278"/>
      <c r="E104" s="279"/>
      <c r="F104" s="279"/>
      <c r="G104" s="853"/>
      <c r="H104" s="250"/>
      <c r="I104" s="266">
        <v>3</v>
      </c>
      <c r="J104" s="267" t="s">
        <v>6211</v>
      </c>
      <c r="K104" s="264">
        <f t="shared" si="3"/>
        <v>18912</v>
      </c>
      <c r="L104" s="268" t="s">
        <v>6211</v>
      </c>
      <c r="M104" s="346" t="s">
        <v>6212</v>
      </c>
      <c r="N104" s="262"/>
      <c r="O104" s="262"/>
      <c r="P104" s="262"/>
      <c r="Q104" s="262"/>
      <c r="R104" s="271">
        <v>18912</v>
      </c>
      <c r="S104" s="271">
        <v>20529</v>
      </c>
    </row>
    <row r="105" spans="1:19" ht="18" customHeight="1" x14ac:dyDescent="0.15">
      <c r="A105" s="250"/>
      <c r="B105" s="233"/>
      <c r="C105" s="233"/>
      <c r="D105" s="278"/>
      <c r="E105" s="279"/>
      <c r="F105" s="279"/>
      <c r="G105" s="853"/>
      <c r="H105" s="250"/>
      <c r="I105" s="266">
        <v>4</v>
      </c>
      <c r="J105" s="267" t="s">
        <v>6213</v>
      </c>
      <c r="K105" s="264">
        <f t="shared" si="3"/>
        <v>971</v>
      </c>
      <c r="L105" s="268" t="s">
        <v>6213</v>
      </c>
      <c r="M105" s="346" t="s">
        <v>6214</v>
      </c>
      <c r="N105" s="233"/>
      <c r="O105" s="233"/>
      <c r="P105" s="233"/>
      <c r="Q105" s="233"/>
      <c r="R105" s="271">
        <v>971</v>
      </c>
      <c r="S105" s="271">
        <v>639</v>
      </c>
    </row>
    <row r="106" spans="1:19" ht="18" customHeight="1" x14ac:dyDescent="0.15">
      <c r="A106" s="250"/>
      <c r="B106" s="233"/>
      <c r="C106" s="290"/>
      <c r="D106" s="263"/>
      <c r="E106" s="291"/>
      <c r="F106" s="291"/>
      <c r="G106" s="319"/>
      <c r="H106" s="309"/>
      <c r="I106" s="266">
        <v>5</v>
      </c>
      <c r="J106" s="267" t="s">
        <v>6215</v>
      </c>
      <c r="K106" s="264">
        <f t="shared" si="3"/>
        <v>372</v>
      </c>
      <c r="L106" s="268" t="s">
        <v>6215</v>
      </c>
      <c r="M106" s="346" t="s">
        <v>6216</v>
      </c>
      <c r="N106" s="262"/>
      <c r="O106" s="262"/>
      <c r="P106" s="262"/>
      <c r="Q106" s="262"/>
      <c r="R106" s="271">
        <v>372</v>
      </c>
      <c r="S106" s="271">
        <v>373</v>
      </c>
    </row>
    <row r="107" spans="1:19" ht="18" customHeight="1" x14ac:dyDescent="0.15">
      <c r="A107" s="250"/>
      <c r="B107" s="233"/>
      <c r="C107" s="273">
        <v>5</v>
      </c>
      <c r="D107" s="274" t="s">
        <v>6217</v>
      </c>
      <c r="E107" s="275">
        <f>SUM(K107:K108)</f>
        <v>1500</v>
      </c>
      <c r="F107" s="275">
        <v>1500</v>
      </c>
      <c r="G107" s="275">
        <f>+E107-F107</f>
        <v>0</v>
      </c>
      <c r="H107" s="276">
        <v>2654</v>
      </c>
      <c r="I107" s="266">
        <v>1</v>
      </c>
      <c r="J107" s="267" t="s">
        <v>6218</v>
      </c>
      <c r="K107" s="264">
        <f t="shared" si="3"/>
        <v>500</v>
      </c>
      <c r="L107" s="268" t="s">
        <v>6218</v>
      </c>
      <c r="M107" s="347" t="s">
        <v>6219</v>
      </c>
      <c r="N107" s="233"/>
      <c r="O107" s="233"/>
      <c r="P107" s="233"/>
      <c r="Q107" s="233"/>
      <c r="R107" s="271">
        <v>500</v>
      </c>
      <c r="S107" s="271">
        <v>500</v>
      </c>
    </row>
    <row r="108" spans="1:19" ht="18" customHeight="1" x14ac:dyDescent="0.15">
      <c r="A108" s="250"/>
      <c r="B108" s="233"/>
      <c r="C108" s="290"/>
      <c r="D108" s="263"/>
      <c r="E108" s="291"/>
      <c r="F108" s="291"/>
      <c r="G108" s="319"/>
      <c r="H108" s="309"/>
      <c r="I108" s="266">
        <v>2</v>
      </c>
      <c r="J108" s="267" t="s">
        <v>6220</v>
      </c>
      <c r="K108" s="264">
        <f t="shared" si="3"/>
        <v>1000</v>
      </c>
      <c r="L108" s="268" t="s">
        <v>6220</v>
      </c>
      <c r="M108" s="310" t="s">
        <v>6221</v>
      </c>
      <c r="N108" s="262"/>
      <c r="O108" s="262"/>
      <c r="P108" s="262"/>
      <c r="Q108" s="262"/>
      <c r="R108" s="271">
        <v>1000</v>
      </c>
      <c r="S108" s="271">
        <v>1000</v>
      </c>
    </row>
    <row r="109" spans="1:19" ht="18" customHeight="1" x14ac:dyDescent="0.15">
      <c r="A109" s="250"/>
      <c r="B109" s="233"/>
      <c r="C109" s="273">
        <v>6</v>
      </c>
      <c r="D109" s="274" t="s">
        <v>6222</v>
      </c>
      <c r="E109" s="275">
        <f>SUM(K109:K113)</f>
        <v>580</v>
      </c>
      <c r="F109" s="275">
        <v>711</v>
      </c>
      <c r="G109" s="275">
        <f>+E109-F109</f>
        <v>-131</v>
      </c>
      <c r="H109" s="276">
        <v>2370</v>
      </c>
      <c r="I109" s="266">
        <v>1</v>
      </c>
      <c r="J109" s="267" t="s">
        <v>6223</v>
      </c>
      <c r="K109" s="264">
        <f t="shared" si="3"/>
        <v>50</v>
      </c>
      <c r="L109" s="268" t="s">
        <v>6224</v>
      </c>
      <c r="M109" s="310" t="s">
        <v>6225</v>
      </c>
      <c r="N109" s="262"/>
      <c r="O109" s="262"/>
      <c r="P109" s="262"/>
      <c r="Q109" s="262"/>
      <c r="R109" s="271">
        <v>50</v>
      </c>
      <c r="S109" s="271">
        <v>50</v>
      </c>
    </row>
    <row r="110" spans="1:19" ht="18" customHeight="1" x14ac:dyDescent="0.15">
      <c r="A110" s="250"/>
      <c r="B110" s="233"/>
      <c r="C110" s="233"/>
      <c r="D110" s="278"/>
      <c r="E110" s="279"/>
      <c r="F110" s="279"/>
      <c r="G110" s="853"/>
      <c r="H110" s="250"/>
      <c r="I110" s="266">
        <v>2</v>
      </c>
      <c r="J110" s="267" t="s">
        <v>6226</v>
      </c>
      <c r="K110" s="264">
        <f t="shared" si="3"/>
        <v>400</v>
      </c>
      <c r="L110" s="268" t="s">
        <v>6227</v>
      </c>
      <c r="M110" s="310" t="s">
        <v>6228</v>
      </c>
      <c r="N110" s="262"/>
      <c r="O110" s="262"/>
      <c r="P110" s="262"/>
      <c r="Q110" s="262"/>
      <c r="R110" s="271">
        <v>400</v>
      </c>
      <c r="S110" s="271">
        <v>400</v>
      </c>
    </row>
    <row r="111" spans="1:19" ht="18" customHeight="1" x14ac:dyDescent="0.15">
      <c r="A111" s="250"/>
      <c r="B111" s="233"/>
      <c r="C111" s="233"/>
      <c r="D111" s="278"/>
      <c r="E111" s="279"/>
      <c r="F111" s="279"/>
      <c r="G111" s="853"/>
      <c r="H111" s="250"/>
      <c r="I111" s="282">
        <v>3</v>
      </c>
      <c r="J111" s="274" t="s">
        <v>6145</v>
      </c>
      <c r="K111" s="275">
        <f t="shared" si="3"/>
        <v>50</v>
      </c>
      <c r="L111" s="283" t="s">
        <v>6229</v>
      </c>
      <c r="M111" s="347" t="s">
        <v>6230</v>
      </c>
      <c r="N111" s="233"/>
      <c r="O111" s="233"/>
      <c r="P111" s="233"/>
      <c r="Q111" s="233"/>
      <c r="R111" s="284">
        <v>50</v>
      </c>
      <c r="S111" s="284">
        <v>200</v>
      </c>
    </row>
    <row r="112" spans="1:19" ht="18" customHeight="1" x14ac:dyDescent="0.15">
      <c r="A112" s="250"/>
      <c r="B112" s="233"/>
      <c r="C112" s="233"/>
      <c r="D112" s="278"/>
      <c r="E112" s="279"/>
      <c r="F112" s="279"/>
      <c r="G112" s="853"/>
      <c r="H112" s="250"/>
      <c r="I112" s="266">
        <v>4</v>
      </c>
      <c r="J112" s="267" t="s">
        <v>6231</v>
      </c>
      <c r="K112" s="264">
        <f t="shared" si="3"/>
        <v>75</v>
      </c>
      <c r="L112" s="268" t="s">
        <v>6232</v>
      </c>
      <c r="M112" s="310" t="s">
        <v>6228</v>
      </c>
      <c r="N112" s="262"/>
      <c r="O112" s="262"/>
      <c r="P112" s="262"/>
      <c r="Q112" s="262"/>
      <c r="R112" s="271">
        <v>75</v>
      </c>
      <c r="S112" s="271">
        <v>50</v>
      </c>
    </row>
    <row r="113" spans="1:19" ht="18" customHeight="1" x14ac:dyDescent="0.15">
      <c r="A113" s="250"/>
      <c r="B113" s="233"/>
      <c r="C113" s="290"/>
      <c r="D113" s="278"/>
      <c r="E113" s="291"/>
      <c r="F113" s="291"/>
      <c r="G113" s="319"/>
      <c r="H113" s="309"/>
      <c r="I113" s="266">
        <v>5</v>
      </c>
      <c r="J113" s="267" t="s">
        <v>6233</v>
      </c>
      <c r="K113" s="264">
        <f t="shared" si="3"/>
        <v>5</v>
      </c>
      <c r="L113" s="268" t="s">
        <v>6234</v>
      </c>
      <c r="M113" s="310" t="s">
        <v>6228</v>
      </c>
      <c r="N113" s="262"/>
      <c r="O113" s="262"/>
      <c r="P113" s="262"/>
      <c r="Q113" s="262"/>
      <c r="R113" s="271">
        <v>5</v>
      </c>
      <c r="S113" s="271">
        <v>11</v>
      </c>
    </row>
    <row r="114" spans="1:19" ht="18" customHeight="1" x14ac:dyDescent="0.15">
      <c r="A114" s="250"/>
      <c r="B114" s="251">
        <v>2</v>
      </c>
      <c r="C114" s="260" t="s">
        <v>6235</v>
      </c>
      <c r="D114" s="257"/>
      <c r="E114" s="254">
        <f>SUM(E115:E119)</f>
        <v>8886</v>
      </c>
      <c r="F114" s="254">
        <f>SUM(F115:F119)</f>
        <v>11597</v>
      </c>
      <c r="G114" s="254">
        <f>+E114-F114</f>
        <v>-2711</v>
      </c>
      <c r="H114" s="255">
        <f>SUM(H115:H119)</f>
        <v>26944</v>
      </c>
      <c r="I114" s="256"/>
      <c r="J114" s="257"/>
      <c r="K114" s="254"/>
      <c r="L114" s="258"/>
      <c r="M114" s="259"/>
      <c r="N114" s="260"/>
      <c r="O114" s="260"/>
      <c r="P114" s="260"/>
      <c r="Q114" s="260"/>
      <c r="R114" s="293"/>
      <c r="S114" s="294"/>
    </row>
    <row r="115" spans="1:19" ht="18" customHeight="1" x14ac:dyDescent="0.15">
      <c r="A115" s="250"/>
      <c r="B115" s="233"/>
      <c r="C115" s="273">
        <v>1</v>
      </c>
      <c r="D115" s="274" t="s">
        <v>6236</v>
      </c>
      <c r="E115" s="275">
        <f>SUM(K115:K116)</f>
        <v>7666</v>
      </c>
      <c r="F115" s="275">
        <v>10288</v>
      </c>
      <c r="G115" s="275">
        <f>+E115-F115</f>
        <v>-2622</v>
      </c>
      <c r="H115" s="276">
        <v>26042</v>
      </c>
      <c r="I115" s="266">
        <v>1</v>
      </c>
      <c r="J115" s="267" t="s">
        <v>6237</v>
      </c>
      <c r="K115" s="264">
        <f t="shared" ref="K115:K120" si="4">R115</f>
        <v>7665</v>
      </c>
      <c r="L115" s="268" t="s">
        <v>6238</v>
      </c>
      <c r="M115" s="310" t="s">
        <v>6239</v>
      </c>
      <c r="N115" s="262"/>
      <c r="O115" s="262"/>
      <c r="P115" s="262"/>
      <c r="Q115" s="262"/>
      <c r="R115" s="271">
        <v>7665</v>
      </c>
      <c r="S115" s="271">
        <v>10287</v>
      </c>
    </row>
    <row r="116" spans="1:19" ht="18" customHeight="1" x14ac:dyDescent="0.15">
      <c r="A116" s="250"/>
      <c r="B116" s="233"/>
      <c r="C116" s="290"/>
      <c r="D116" s="263" t="s">
        <v>6240</v>
      </c>
      <c r="E116" s="291"/>
      <c r="F116" s="291"/>
      <c r="G116" s="319"/>
      <c r="H116" s="309"/>
      <c r="I116" s="266">
        <v>2</v>
      </c>
      <c r="J116" s="267" t="s">
        <v>6241</v>
      </c>
      <c r="K116" s="264">
        <f t="shared" si="4"/>
        <v>1</v>
      </c>
      <c r="L116" s="268" t="s">
        <v>6241</v>
      </c>
      <c r="M116" s="310" t="s">
        <v>6242</v>
      </c>
      <c r="N116" s="262"/>
      <c r="O116" s="262"/>
      <c r="P116" s="262"/>
      <c r="Q116" s="262"/>
      <c r="R116" s="271">
        <v>1</v>
      </c>
      <c r="S116" s="271">
        <v>1</v>
      </c>
    </row>
    <row r="117" spans="1:19" ht="18" customHeight="1" x14ac:dyDescent="0.15">
      <c r="A117" s="250"/>
      <c r="B117" s="233"/>
      <c r="C117" s="262">
        <v>2</v>
      </c>
      <c r="D117" s="267" t="s">
        <v>6243</v>
      </c>
      <c r="E117" s="264">
        <f>K117</f>
        <v>1</v>
      </c>
      <c r="F117" s="264">
        <v>1</v>
      </c>
      <c r="G117" s="264">
        <f>+E117-F117</f>
        <v>0</v>
      </c>
      <c r="H117" s="265">
        <v>1</v>
      </c>
      <c r="I117" s="266">
        <v>1</v>
      </c>
      <c r="J117" s="267" t="s">
        <v>6244</v>
      </c>
      <c r="K117" s="264">
        <f t="shared" si="4"/>
        <v>1</v>
      </c>
      <c r="L117" s="268" t="s">
        <v>6245</v>
      </c>
      <c r="M117" s="310" t="s">
        <v>6246</v>
      </c>
      <c r="N117" s="262"/>
      <c r="O117" s="262"/>
      <c r="P117" s="262"/>
      <c r="Q117" s="262"/>
      <c r="R117" s="271">
        <v>1</v>
      </c>
      <c r="S117" s="271">
        <v>1</v>
      </c>
    </row>
    <row r="118" spans="1:19" ht="18" customHeight="1" x14ac:dyDescent="0.15">
      <c r="A118" s="250"/>
      <c r="B118" s="233"/>
      <c r="C118" s="262">
        <v>3</v>
      </c>
      <c r="D118" s="267" t="s">
        <v>6247</v>
      </c>
      <c r="E118" s="264">
        <f>K118</f>
        <v>1217</v>
      </c>
      <c r="F118" s="264">
        <v>1306</v>
      </c>
      <c r="G118" s="264">
        <f>+E118-F118</f>
        <v>-89</v>
      </c>
      <c r="H118" s="265">
        <v>800</v>
      </c>
      <c r="I118" s="266">
        <v>1</v>
      </c>
      <c r="J118" s="267" t="s">
        <v>6247</v>
      </c>
      <c r="K118" s="264">
        <f t="shared" si="4"/>
        <v>1217</v>
      </c>
      <c r="L118" s="268" t="s">
        <v>6247</v>
      </c>
      <c r="M118" s="310" t="s">
        <v>6248</v>
      </c>
      <c r="N118" s="262"/>
      <c r="O118" s="262"/>
      <c r="P118" s="262"/>
      <c r="Q118" s="262"/>
      <c r="R118" s="271">
        <v>1217</v>
      </c>
      <c r="S118" s="271">
        <v>1306</v>
      </c>
    </row>
    <row r="119" spans="1:19" ht="18" customHeight="1" x14ac:dyDescent="0.15">
      <c r="A119" s="250"/>
      <c r="B119" s="233"/>
      <c r="C119" s="273">
        <v>4</v>
      </c>
      <c r="D119" s="274" t="s">
        <v>6249</v>
      </c>
      <c r="E119" s="275">
        <f>SUM(K119:K120)</f>
        <v>2</v>
      </c>
      <c r="F119" s="275">
        <v>2</v>
      </c>
      <c r="G119" s="275">
        <f>+E119-F119</f>
        <v>0</v>
      </c>
      <c r="H119" s="276">
        <v>101</v>
      </c>
      <c r="I119" s="266">
        <v>1</v>
      </c>
      <c r="J119" s="267" t="s">
        <v>6250</v>
      </c>
      <c r="K119" s="264">
        <f t="shared" si="4"/>
        <v>1</v>
      </c>
      <c r="L119" s="268" t="s">
        <v>6250</v>
      </c>
      <c r="M119" s="310" t="s">
        <v>6246</v>
      </c>
      <c r="N119" s="262"/>
      <c r="O119" s="262"/>
      <c r="P119" s="262"/>
      <c r="Q119" s="262"/>
      <c r="R119" s="271">
        <v>1</v>
      </c>
      <c r="S119" s="271">
        <v>1</v>
      </c>
    </row>
    <row r="120" spans="1:19" ht="18" customHeight="1" x14ac:dyDescent="0.15">
      <c r="A120" s="250"/>
      <c r="B120" s="233"/>
      <c r="C120" s="290"/>
      <c r="D120" s="278"/>
      <c r="E120" s="291"/>
      <c r="F120" s="291"/>
      <c r="G120" s="319"/>
      <c r="H120" s="309"/>
      <c r="I120" s="266">
        <v>2</v>
      </c>
      <c r="J120" s="267" t="s">
        <v>6251</v>
      </c>
      <c r="K120" s="264">
        <f t="shared" si="4"/>
        <v>1</v>
      </c>
      <c r="L120" s="268" t="s">
        <v>6251</v>
      </c>
      <c r="M120" s="310" t="s">
        <v>6246</v>
      </c>
      <c r="N120" s="262"/>
      <c r="O120" s="262"/>
      <c r="P120" s="262"/>
      <c r="Q120" s="262"/>
      <c r="R120" s="271">
        <v>1</v>
      </c>
      <c r="S120" s="271">
        <v>1</v>
      </c>
    </row>
    <row r="121" spans="1:19" ht="18" customHeight="1" x14ac:dyDescent="0.15">
      <c r="A121" s="250"/>
      <c r="B121" s="251">
        <v>3</v>
      </c>
      <c r="C121" s="260" t="s">
        <v>6252</v>
      </c>
      <c r="D121" s="257"/>
      <c r="E121" s="254">
        <f>SUM(E122:E123)</f>
        <v>500</v>
      </c>
      <c r="F121" s="254">
        <f>SUM(F122:F123)</f>
        <v>500</v>
      </c>
      <c r="G121" s="254">
        <f>+E121-F121</f>
        <v>0</v>
      </c>
      <c r="H121" s="255" t="e">
        <f>SUM(H122:H123:#REF!)</f>
        <v>#REF!</v>
      </c>
      <c r="I121" s="256"/>
      <c r="J121" s="257"/>
      <c r="K121" s="254"/>
      <c r="L121" s="258"/>
      <c r="M121" s="259"/>
      <c r="N121" s="260"/>
      <c r="O121" s="260"/>
      <c r="P121" s="260"/>
      <c r="Q121" s="348"/>
      <c r="R121" s="293"/>
      <c r="S121" s="294"/>
    </row>
    <row r="122" spans="1:19" ht="18" customHeight="1" x14ac:dyDescent="0.15">
      <c r="A122" s="250"/>
      <c r="B122" s="233"/>
      <c r="C122" s="262">
        <v>1</v>
      </c>
      <c r="D122" s="267" t="s">
        <v>6253</v>
      </c>
      <c r="E122" s="264">
        <f>K122</f>
        <v>1</v>
      </c>
      <c r="F122" s="264">
        <v>1</v>
      </c>
      <c r="G122" s="264">
        <f>+E122-F122</f>
        <v>0</v>
      </c>
      <c r="H122" s="265">
        <v>1</v>
      </c>
      <c r="I122" s="266">
        <v>1</v>
      </c>
      <c r="J122" s="267" t="s">
        <v>6253</v>
      </c>
      <c r="K122" s="264">
        <f>R122</f>
        <v>1</v>
      </c>
      <c r="L122" s="268" t="s">
        <v>6253</v>
      </c>
      <c r="M122" s="349" t="s">
        <v>6246</v>
      </c>
      <c r="N122" s="290"/>
      <c r="O122" s="290"/>
      <c r="P122" s="290"/>
      <c r="Q122" s="339"/>
      <c r="R122" s="271">
        <v>1</v>
      </c>
      <c r="S122" s="271">
        <v>1</v>
      </c>
    </row>
    <row r="123" spans="1:19" ht="18" customHeight="1" x14ac:dyDescent="0.15">
      <c r="A123" s="250"/>
      <c r="B123" s="233"/>
      <c r="C123" s="273">
        <v>2</v>
      </c>
      <c r="D123" s="274" t="s">
        <v>6254</v>
      </c>
      <c r="E123" s="275">
        <f>SUM(K123:K123)</f>
        <v>499</v>
      </c>
      <c r="F123" s="275">
        <v>499</v>
      </c>
      <c r="G123" s="275">
        <f>+E123-F123</f>
        <v>0</v>
      </c>
      <c r="H123" s="276">
        <v>1383</v>
      </c>
      <c r="I123" s="266">
        <v>1</v>
      </c>
      <c r="J123" s="267" t="s">
        <v>6254</v>
      </c>
      <c r="K123" s="264">
        <f>R123</f>
        <v>499</v>
      </c>
      <c r="L123" s="268" t="s">
        <v>6254</v>
      </c>
      <c r="M123" s="350" t="s">
        <v>6255</v>
      </c>
      <c r="N123" s="233"/>
      <c r="O123" s="233"/>
      <c r="P123" s="233"/>
      <c r="Q123" s="233"/>
      <c r="R123" s="271">
        <v>499</v>
      </c>
      <c r="S123" s="271">
        <v>499</v>
      </c>
    </row>
    <row r="124" spans="1:19" ht="18" customHeight="1" x14ac:dyDescent="0.15">
      <c r="A124" s="250"/>
      <c r="B124" s="251">
        <v>4</v>
      </c>
      <c r="C124" s="260" t="s">
        <v>6256</v>
      </c>
      <c r="D124" s="257"/>
      <c r="E124" s="254">
        <f>E125</f>
        <v>1000</v>
      </c>
      <c r="F124" s="254">
        <f>F125</f>
        <v>1000</v>
      </c>
      <c r="G124" s="254">
        <f>+E124-F124</f>
        <v>0</v>
      </c>
      <c r="H124" s="255">
        <f>H125</f>
        <v>5000</v>
      </c>
      <c r="I124" s="256"/>
      <c r="J124" s="257"/>
      <c r="K124" s="254"/>
      <c r="L124" s="258"/>
      <c r="M124" s="259"/>
      <c r="N124" s="260"/>
      <c r="O124" s="260"/>
      <c r="P124" s="260"/>
      <c r="Q124" s="260"/>
      <c r="R124" s="293"/>
      <c r="S124" s="294"/>
    </row>
    <row r="125" spans="1:19" ht="18" customHeight="1" x14ac:dyDescent="0.15">
      <c r="A125" s="309"/>
      <c r="B125" s="290"/>
      <c r="C125" s="262">
        <v>1</v>
      </c>
      <c r="D125" s="267" t="s">
        <v>6256</v>
      </c>
      <c r="E125" s="264">
        <f>K125</f>
        <v>1000</v>
      </c>
      <c r="F125" s="264">
        <v>1000</v>
      </c>
      <c r="G125" s="264">
        <f>+E125-F125</f>
        <v>0</v>
      </c>
      <c r="H125" s="265">
        <v>5000</v>
      </c>
      <c r="I125" s="266">
        <v>1</v>
      </c>
      <c r="J125" s="267" t="s">
        <v>6256</v>
      </c>
      <c r="K125" s="264">
        <f>R125</f>
        <v>1000</v>
      </c>
      <c r="L125" s="268" t="s">
        <v>6256</v>
      </c>
      <c r="M125" s="310" t="s">
        <v>6257</v>
      </c>
      <c r="N125" s="262"/>
      <c r="O125" s="262"/>
      <c r="P125" s="262"/>
      <c r="Q125" s="262"/>
      <c r="R125" s="271">
        <v>1000</v>
      </c>
      <c r="S125" s="272">
        <v>1000</v>
      </c>
    </row>
    <row r="126" spans="1:19" ht="18.95" customHeight="1" x14ac:dyDescent="0.15"/>
    <row r="127" spans="1:19" ht="18.95" customHeight="1" x14ac:dyDescent="0.15"/>
    <row r="128" spans="1:19" ht="18.95" customHeight="1" x14ac:dyDescent="0.15"/>
  </sheetData>
  <mergeCells count="9">
    <mergeCell ref="L23:L25"/>
    <mergeCell ref="A40:J40"/>
    <mergeCell ref="M41:Q41"/>
    <mergeCell ref="A1:S1"/>
    <mergeCell ref="A2:J2"/>
    <mergeCell ref="R2:S2"/>
    <mergeCell ref="M3:Q3"/>
    <mergeCell ref="M10:Q11"/>
    <mergeCell ref="M12:Q12"/>
  </mergeCells>
  <phoneticPr fontId="19"/>
  <printOptions horizontalCentered="1"/>
  <pageMargins left="0.15748031496062992" right="0" top="0.94488188976377963" bottom="0.74803149606299213" header="0.31496062992125984" footer="0.31496062992125984"/>
  <pageSetup paperSize="8" scale="95" orientation="landscape" r:id="rId1"/>
  <headerFooter alignWithMargins="0"/>
  <rowBreaks count="1" manualBreakCount="1">
    <brk id="39"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4"/>
  <sheetViews>
    <sheetView topLeftCell="G1" zoomScaleNormal="100" zoomScaleSheetLayoutView="100" workbookViewId="0">
      <selection activeCell="K14" sqref="K14"/>
    </sheetView>
  </sheetViews>
  <sheetFormatPr defaultRowHeight="13.5" x14ac:dyDescent="0.15"/>
  <cols>
    <col min="1" max="1" width="2.5" style="354" customWidth="1"/>
    <col min="2" max="3" width="2.625" style="354" customWidth="1"/>
    <col min="4" max="4" width="21.375" style="354" customWidth="1"/>
    <col min="5" max="6" width="10.5" style="354" customWidth="1"/>
    <col min="7" max="7" width="10.5" style="426" customWidth="1"/>
    <col min="8" max="8" width="10.5" style="426" hidden="1" customWidth="1"/>
    <col min="9" max="9" width="3.5" style="354" customWidth="1"/>
    <col min="10" max="10" width="18.625" style="354" customWidth="1"/>
    <col min="11" max="11" width="9.375" style="354" customWidth="1"/>
    <col min="12" max="12" width="24.5" style="354" customWidth="1"/>
    <col min="13" max="16" width="10.375" style="354" customWidth="1"/>
    <col min="17" max="17" width="14.75" style="354" customWidth="1"/>
    <col min="18" max="19" width="10.625" style="354" customWidth="1"/>
    <col min="20" max="20" width="9" style="354"/>
    <col min="21" max="21" width="12.375" style="354" bestFit="1" customWidth="1"/>
    <col min="22" max="16384" width="9" style="354"/>
  </cols>
  <sheetData>
    <row r="1" spans="1:21" ht="30" customHeight="1" x14ac:dyDescent="0.15">
      <c r="A1" s="886" t="s">
        <v>6258</v>
      </c>
      <c r="B1" s="886"/>
      <c r="C1" s="886"/>
      <c r="D1" s="886"/>
      <c r="E1" s="886"/>
      <c r="F1" s="886"/>
      <c r="G1" s="886"/>
      <c r="H1" s="886"/>
      <c r="I1" s="886"/>
      <c r="J1" s="886"/>
      <c r="K1" s="351"/>
      <c r="L1" s="351"/>
      <c r="M1" s="352"/>
      <c r="N1" s="351"/>
      <c r="O1" s="351"/>
      <c r="P1" s="351"/>
      <c r="Q1" s="353"/>
      <c r="R1" s="902" t="s">
        <v>5995</v>
      </c>
      <c r="S1" s="902"/>
    </row>
    <row r="2" spans="1:21" ht="32.1" customHeight="1" x14ac:dyDescent="0.15">
      <c r="A2" s="355" t="s">
        <v>5996</v>
      </c>
      <c r="B2" s="355" t="s">
        <v>5997</v>
      </c>
      <c r="C2" s="355" t="s">
        <v>5998</v>
      </c>
      <c r="D2" s="355" t="s">
        <v>5999</v>
      </c>
      <c r="E2" s="355" t="s">
        <v>6077</v>
      </c>
      <c r="F2" s="355" t="s">
        <v>6078</v>
      </c>
      <c r="G2" s="856" t="s">
        <v>6002</v>
      </c>
      <c r="H2" s="356" t="s">
        <v>6003</v>
      </c>
      <c r="I2" s="355" t="s">
        <v>6004</v>
      </c>
      <c r="J2" s="357" t="s">
        <v>6259</v>
      </c>
      <c r="K2" s="355" t="s">
        <v>6006</v>
      </c>
      <c r="L2" s="355" t="s">
        <v>6007</v>
      </c>
      <c r="M2" s="900" t="s">
        <v>6008</v>
      </c>
      <c r="N2" s="901"/>
      <c r="O2" s="901"/>
      <c r="P2" s="901"/>
      <c r="Q2" s="901"/>
      <c r="R2" s="355" t="s">
        <v>6006</v>
      </c>
      <c r="S2" s="358" t="s">
        <v>6260</v>
      </c>
      <c r="U2" s="359"/>
    </row>
    <row r="3" spans="1:21" ht="21.95" customHeight="1" x14ac:dyDescent="0.15">
      <c r="A3" s="360">
        <v>1</v>
      </c>
      <c r="B3" s="361" t="s">
        <v>6261</v>
      </c>
      <c r="C3" s="361"/>
      <c r="D3" s="361"/>
      <c r="E3" s="362">
        <f>E15+E4+E10+E13</f>
        <v>76730</v>
      </c>
      <c r="F3" s="362">
        <f>F15+F4+F10+F13</f>
        <v>58265</v>
      </c>
      <c r="G3" s="363">
        <f>G15+G4+G10+G13</f>
        <v>18465</v>
      </c>
      <c r="H3" s="364">
        <f>H15+H4+H10+H13</f>
        <v>93365</v>
      </c>
      <c r="I3" s="365"/>
      <c r="J3" s="366"/>
      <c r="K3" s="367"/>
      <c r="L3" s="367"/>
      <c r="M3" s="368"/>
      <c r="N3" s="361"/>
      <c r="O3" s="361"/>
      <c r="P3" s="361"/>
      <c r="Q3" s="361"/>
      <c r="R3" s="367"/>
      <c r="S3" s="369"/>
      <c r="U3" s="370"/>
    </row>
    <row r="4" spans="1:21" ht="20.100000000000001" customHeight="1" x14ac:dyDescent="0.15">
      <c r="A4" s="371"/>
      <c r="B4" s="372">
        <v>1</v>
      </c>
      <c r="C4" s="373" t="s">
        <v>6262</v>
      </c>
      <c r="D4" s="373"/>
      <c r="E4" s="374">
        <f>E5</f>
        <v>51512</v>
      </c>
      <c r="F4" s="374">
        <f>F5</f>
        <v>52863</v>
      </c>
      <c r="G4" s="375">
        <f>G5</f>
        <v>-1351</v>
      </c>
      <c r="H4" s="376">
        <f>H5</f>
        <v>58362</v>
      </c>
      <c r="I4" s="377"/>
      <c r="J4" s="378"/>
      <c r="K4" s="379"/>
      <c r="L4" s="379"/>
      <c r="M4" s="380"/>
      <c r="N4" s="373"/>
      <c r="O4" s="373"/>
      <c r="P4" s="373"/>
      <c r="Q4" s="373"/>
      <c r="R4" s="379"/>
      <c r="S4" s="381"/>
      <c r="U4" s="370"/>
    </row>
    <row r="5" spans="1:21" ht="20.100000000000001" customHeight="1" x14ac:dyDescent="0.15">
      <c r="A5" s="371"/>
      <c r="B5" s="382"/>
      <c r="C5" s="383">
        <v>1</v>
      </c>
      <c r="D5" s="384" t="s">
        <v>6262</v>
      </c>
      <c r="E5" s="385">
        <f>K5</f>
        <v>51512</v>
      </c>
      <c r="F5" s="385">
        <v>52863</v>
      </c>
      <c r="G5" s="386">
        <f>+E5-F5</f>
        <v>-1351</v>
      </c>
      <c r="H5" s="387">
        <v>58362</v>
      </c>
      <c r="I5" s="388">
        <v>1</v>
      </c>
      <c r="J5" s="384" t="s">
        <v>6263</v>
      </c>
      <c r="K5" s="385">
        <f>R5+R9</f>
        <v>51512</v>
      </c>
      <c r="L5" s="389" t="s">
        <v>6264</v>
      </c>
      <c r="M5" s="390" t="s">
        <v>6036</v>
      </c>
      <c r="N5" s="382"/>
      <c r="O5" s="382"/>
      <c r="P5" s="382"/>
      <c r="Q5" s="382"/>
      <c r="R5" s="385">
        <v>51512</v>
      </c>
      <c r="S5" s="391">
        <v>52863</v>
      </c>
      <c r="U5" s="370"/>
    </row>
    <row r="6" spans="1:21" ht="20.100000000000001" customHeight="1" x14ac:dyDescent="0.15">
      <c r="A6" s="371"/>
      <c r="B6" s="382"/>
      <c r="C6" s="382"/>
      <c r="D6" s="392"/>
      <c r="E6" s="393"/>
      <c r="F6" s="393"/>
      <c r="G6" s="394"/>
      <c r="H6" s="395"/>
      <c r="I6" s="371"/>
      <c r="J6" s="392"/>
      <c r="K6" s="393"/>
      <c r="L6" s="396"/>
      <c r="M6" s="390" t="s">
        <v>6265</v>
      </c>
      <c r="N6" s="382"/>
      <c r="O6" s="382"/>
      <c r="P6" s="382"/>
      <c r="Q6" s="382"/>
      <c r="R6" s="393"/>
      <c r="S6" s="397"/>
      <c r="U6" s="370"/>
    </row>
    <row r="7" spans="1:21" ht="20.100000000000001" customHeight="1" x14ac:dyDescent="0.15">
      <c r="A7" s="371"/>
      <c r="B7" s="382"/>
      <c r="C7" s="382"/>
      <c r="D7" s="392"/>
      <c r="E7" s="393"/>
      <c r="F7" s="393"/>
      <c r="G7" s="394"/>
      <c r="H7" s="395"/>
      <c r="I7" s="371"/>
      <c r="J7" s="392"/>
      <c r="K7" s="393"/>
      <c r="L7" s="396"/>
      <c r="M7" s="390" t="s">
        <v>6266</v>
      </c>
      <c r="N7" s="382"/>
      <c r="O7" s="382"/>
      <c r="P7" s="382"/>
      <c r="Q7" s="382"/>
      <c r="R7" s="393"/>
      <c r="S7" s="397"/>
      <c r="U7" s="370"/>
    </row>
    <row r="8" spans="1:21" ht="20.100000000000001" hidden="1" customHeight="1" x14ac:dyDescent="0.15">
      <c r="A8" s="371"/>
      <c r="B8" s="382"/>
      <c r="C8" s="382"/>
      <c r="D8" s="392"/>
      <c r="E8" s="393"/>
      <c r="F8" s="393"/>
      <c r="G8" s="394"/>
      <c r="H8" s="395"/>
      <c r="I8" s="371"/>
      <c r="J8" s="392"/>
      <c r="K8" s="393"/>
      <c r="L8" s="396"/>
      <c r="M8" s="408"/>
      <c r="N8" s="382"/>
      <c r="O8" s="382"/>
      <c r="P8" s="382"/>
      <c r="Q8" s="382"/>
      <c r="R8" s="393"/>
      <c r="S8" s="397"/>
    </row>
    <row r="9" spans="1:21" ht="20.100000000000001" hidden="1" customHeight="1" x14ac:dyDescent="0.15">
      <c r="A9" s="371"/>
      <c r="B9" s="382"/>
      <c r="C9" s="382"/>
      <c r="D9" s="392"/>
      <c r="E9" s="393"/>
      <c r="F9" s="393"/>
      <c r="G9" s="394"/>
      <c r="H9" s="395"/>
      <c r="I9" s="371"/>
      <c r="J9" s="392"/>
      <c r="K9" s="393"/>
      <c r="L9" s="858" t="s">
        <v>6267</v>
      </c>
      <c r="M9" s="859"/>
      <c r="N9" s="860"/>
      <c r="O9" s="860"/>
      <c r="P9" s="860"/>
      <c r="Q9" s="860"/>
      <c r="R9" s="861">
        <v>0</v>
      </c>
      <c r="S9" s="862">
        <v>0</v>
      </c>
    </row>
    <row r="10" spans="1:21" ht="20.100000000000001" customHeight="1" x14ac:dyDescent="0.15">
      <c r="A10" s="371"/>
      <c r="B10" s="372">
        <v>2</v>
      </c>
      <c r="C10" s="373" t="s">
        <v>6057</v>
      </c>
      <c r="D10" s="378"/>
      <c r="E10" s="374">
        <f>E11</f>
        <v>8017</v>
      </c>
      <c r="F10" s="374">
        <f>F11</f>
        <v>1</v>
      </c>
      <c r="G10" s="375">
        <f>G11</f>
        <v>8016</v>
      </c>
      <c r="H10" s="376">
        <f>H11</f>
        <v>2</v>
      </c>
      <c r="I10" s="377"/>
      <c r="J10" s="378"/>
      <c r="K10" s="374"/>
      <c r="L10" s="379"/>
      <c r="M10" s="398"/>
      <c r="N10" s="373"/>
      <c r="O10" s="373"/>
      <c r="P10" s="373"/>
      <c r="Q10" s="373"/>
      <c r="R10" s="374"/>
      <c r="S10" s="399"/>
      <c r="U10" s="370"/>
    </row>
    <row r="11" spans="1:21" ht="20.100000000000001" customHeight="1" x14ac:dyDescent="0.15">
      <c r="A11" s="371"/>
      <c r="B11" s="382"/>
      <c r="C11" s="383">
        <v>1</v>
      </c>
      <c r="D11" s="384" t="s">
        <v>6057</v>
      </c>
      <c r="E11" s="385">
        <f>K11+K12</f>
        <v>8017</v>
      </c>
      <c r="F11" s="385">
        <v>1</v>
      </c>
      <c r="G11" s="386">
        <f>+E11-F11</f>
        <v>8016</v>
      </c>
      <c r="H11" s="387">
        <v>2</v>
      </c>
      <c r="I11" s="400">
        <v>1</v>
      </c>
      <c r="J11" s="401" t="s">
        <v>6268</v>
      </c>
      <c r="K11" s="402">
        <f>+R11</f>
        <v>5267</v>
      </c>
      <c r="L11" s="403" t="s">
        <v>6268</v>
      </c>
      <c r="M11" s="404" t="s">
        <v>6269</v>
      </c>
      <c r="N11" s="405"/>
      <c r="O11" s="405"/>
      <c r="P11" s="405"/>
      <c r="Q11" s="405"/>
      <c r="R11" s="402">
        <v>5267</v>
      </c>
      <c r="S11" s="406"/>
      <c r="U11" s="370"/>
    </row>
    <row r="12" spans="1:21" ht="20.100000000000001" customHeight="1" x14ac:dyDescent="0.15">
      <c r="A12" s="371"/>
      <c r="B12" s="382"/>
      <c r="C12" s="382"/>
      <c r="D12" s="392"/>
      <c r="E12" s="393"/>
      <c r="F12" s="393"/>
      <c r="G12" s="394"/>
      <c r="H12" s="395"/>
      <c r="I12" s="371">
        <v>2</v>
      </c>
      <c r="J12" s="407" t="s">
        <v>6270</v>
      </c>
      <c r="K12" s="393">
        <f>+R12</f>
        <v>2750</v>
      </c>
      <c r="L12" s="396" t="s">
        <v>6270</v>
      </c>
      <c r="M12" s="408" t="s">
        <v>6271</v>
      </c>
      <c r="N12" s="382"/>
      <c r="O12" s="382"/>
      <c r="P12" s="382"/>
      <c r="Q12" s="382"/>
      <c r="R12" s="393">
        <v>2750</v>
      </c>
      <c r="S12" s="397">
        <v>1</v>
      </c>
      <c r="U12" s="370"/>
    </row>
    <row r="13" spans="1:21" ht="20.100000000000001" customHeight="1" x14ac:dyDescent="0.15">
      <c r="A13" s="371"/>
      <c r="B13" s="372">
        <v>3</v>
      </c>
      <c r="C13" s="373" t="s">
        <v>6272</v>
      </c>
      <c r="D13" s="378"/>
      <c r="E13" s="374">
        <f>E14</f>
        <v>1</v>
      </c>
      <c r="F13" s="374">
        <f>F14</f>
        <v>1</v>
      </c>
      <c r="G13" s="375">
        <f>G14</f>
        <v>0</v>
      </c>
      <c r="H13" s="376">
        <f>H14</f>
        <v>1</v>
      </c>
      <c r="I13" s="377"/>
      <c r="J13" s="378"/>
      <c r="K13" s="374"/>
      <c r="L13" s="379"/>
      <c r="M13" s="380"/>
      <c r="N13" s="373"/>
      <c r="O13" s="373"/>
      <c r="P13" s="373"/>
      <c r="Q13" s="373"/>
      <c r="R13" s="374"/>
      <c r="S13" s="399"/>
      <c r="U13" s="370"/>
    </row>
    <row r="14" spans="1:21" ht="20.100000000000001" customHeight="1" x14ac:dyDescent="0.15">
      <c r="A14" s="371"/>
      <c r="B14" s="409"/>
      <c r="C14" s="405">
        <v>1</v>
      </c>
      <c r="D14" s="410" t="s">
        <v>6272</v>
      </c>
      <c r="E14" s="402">
        <f>K14</f>
        <v>1</v>
      </c>
      <c r="F14" s="402">
        <v>1</v>
      </c>
      <c r="G14" s="411">
        <f>+E14-F14</f>
        <v>0</v>
      </c>
      <c r="H14" s="412">
        <v>1</v>
      </c>
      <c r="I14" s="400">
        <v>1</v>
      </c>
      <c r="J14" s="410" t="s">
        <v>6273</v>
      </c>
      <c r="K14" s="402">
        <f>R14</f>
        <v>1</v>
      </c>
      <c r="L14" s="403" t="s">
        <v>6274</v>
      </c>
      <c r="M14" s="413"/>
      <c r="N14" s="409"/>
      <c r="O14" s="409"/>
      <c r="P14" s="409"/>
      <c r="Q14" s="409"/>
      <c r="R14" s="402">
        <v>1</v>
      </c>
      <c r="S14" s="406">
        <v>1</v>
      </c>
      <c r="U14" s="370"/>
    </row>
    <row r="15" spans="1:21" ht="20.100000000000001" customHeight="1" x14ac:dyDescent="0.15">
      <c r="A15" s="371"/>
      <c r="B15" s="372">
        <v>4</v>
      </c>
      <c r="C15" s="373" t="s">
        <v>6275</v>
      </c>
      <c r="D15" s="373"/>
      <c r="E15" s="374">
        <f>E16</f>
        <v>17200</v>
      </c>
      <c r="F15" s="374">
        <f>F16</f>
        <v>5400</v>
      </c>
      <c r="G15" s="375">
        <f>G16</f>
        <v>11800</v>
      </c>
      <c r="H15" s="376">
        <f>H16</f>
        <v>35000</v>
      </c>
      <c r="I15" s="377"/>
      <c r="J15" s="378"/>
      <c r="K15" s="379"/>
      <c r="L15" s="379"/>
      <c r="M15" s="380"/>
      <c r="N15" s="373"/>
      <c r="O15" s="373"/>
      <c r="P15" s="373"/>
      <c r="Q15" s="373"/>
      <c r="R15" s="379"/>
      <c r="S15" s="381"/>
    </row>
    <row r="16" spans="1:21" ht="20.100000000000001" customHeight="1" x14ac:dyDescent="0.15">
      <c r="A16" s="414"/>
      <c r="B16" s="409"/>
      <c r="C16" s="405">
        <v>1</v>
      </c>
      <c r="D16" s="410" t="s">
        <v>6275</v>
      </c>
      <c r="E16" s="402">
        <f>K16</f>
        <v>17200</v>
      </c>
      <c r="F16" s="402">
        <v>5400</v>
      </c>
      <c r="G16" s="411">
        <f>+E16-F16</f>
        <v>11800</v>
      </c>
      <c r="H16" s="412">
        <v>35000</v>
      </c>
      <c r="I16" s="400">
        <v>1</v>
      </c>
      <c r="J16" s="410" t="s">
        <v>6276</v>
      </c>
      <c r="K16" s="402">
        <f>R16</f>
        <v>17200</v>
      </c>
      <c r="L16" s="403" t="s">
        <v>6277</v>
      </c>
      <c r="M16" s="903" t="s">
        <v>7544</v>
      </c>
      <c r="N16" s="904"/>
      <c r="O16" s="904"/>
      <c r="P16" s="904"/>
      <c r="Q16" s="905"/>
      <c r="R16" s="402">
        <v>17200</v>
      </c>
      <c r="S16" s="406">
        <v>5400</v>
      </c>
      <c r="U16" s="370"/>
    </row>
    <row r="17" spans="1:21" ht="30" customHeight="1" x14ac:dyDescent="0.15">
      <c r="A17" s="383"/>
      <c r="B17" s="383"/>
      <c r="C17" s="383"/>
      <c r="D17" s="383"/>
      <c r="E17" s="415"/>
      <c r="F17" s="415"/>
      <c r="G17" s="416"/>
      <c r="H17" s="416"/>
      <c r="I17" s="383"/>
      <c r="J17" s="383"/>
      <c r="K17" s="415"/>
      <c r="L17" s="383"/>
      <c r="M17" s="417"/>
      <c r="N17" s="383"/>
      <c r="O17" s="383"/>
      <c r="P17" s="383"/>
      <c r="Q17" s="383"/>
      <c r="R17" s="415"/>
      <c r="S17" s="415"/>
    </row>
    <row r="18" spans="1:21" ht="30" customHeight="1" x14ac:dyDescent="0.15">
      <c r="A18" s="886" t="s">
        <v>6278</v>
      </c>
      <c r="B18" s="886"/>
      <c r="C18" s="886"/>
      <c r="D18" s="886"/>
      <c r="E18" s="886"/>
      <c r="F18" s="886"/>
      <c r="G18" s="886"/>
      <c r="H18" s="886"/>
      <c r="I18" s="886"/>
      <c r="J18" s="886"/>
      <c r="K18" s="409"/>
      <c r="L18" s="409"/>
      <c r="M18" s="413"/>
      <c r="N18" s="409"/>
      <c r="O18" s="409"/>
      <c r="P18" s="409"/>
      <c r="Q18" s="409"/>
      <c r="R18" s="409"/>
      <c r="S18" s="409"/>
    </row>
    <row r="19" spans="1:21" ht="32.1" customHeight="1" x14ac:dyDescent="0.15">
      <c r="A19" s="355" t="s">
        <v>5996</v>
      </c>
      <c r="B19" s="355" t="s">
        <v>5997</v>
      </c>
      <c r="C19" s="355" t="s">
        <v>5998</v>
      </c>
      <c r="D19" s="355" t="s">
        <v>5999</v>
      </c>
      <c r="E19" s="355" t="s">
        <v>6077</v>
      </c>
      <c r="F19" s="355" t="s">
        <v>6078</v>
      </c>
      <c r="G19" s="856" t="s">
        <v>6002</v>
      </c>
      <c r="H19" s="356" t="s">
        <v>6003</v>
      </c>
      <c r="I19" s="355" t="s">
        <v>6004</v>
      </c>
      <c r="J19" s="357" t="s">
        <v>6259</v>
      </c>
      <c r="K19" s="355" t="s">
        <v>6006</v>
      </c>
      <c r="L19" s="355" t="s">
        <v>6007</v>
      </c>
      <c r="M19" s="900" t="s">
        <v>6008</v>
      </c>
      <c r="N19" s="901"/>
      <c r="O19" s="901"/>
      <c r="P19" s="901"/>
      <c r="Q19" s="901"/>
      <c r="R19" s="355" t="s">
        <v>6006</v>
      </c>
      <c r="S19" s="358" t="str">
        <f>S2</f>
        <v>R3当初予算</v>
      </c>
    </row>
    <row r="20" spans="1:21" ht="21.95" customHeight="1" x14ac:dyDescent="0.15">
      <c r="A20" s="360">
        <v>1</v>
      </c>
      <c r="B20" s="361" t="s">
        <v>6279</v>
      </c>
      <c r="C20" s="361"/>
      <c r="D20" s="361"/>
      <c r="E20" s="362">
        <f>+E21+E31</f>
        <v>112660</v>
      </c>
      <c r="F20" s="362">
        <f>+F21+F31</f>
        <v>93563</v>
      </c>
      <c r="G20" s="363">
        <f>+E20-F20</f>
        <v>19097</v>
      </c>
      <c r="H20" s="364">
        <f>+H21+H31</f>
        <v>95072</v>
      </c>
      <c r="I20" s="365"/>
      <c r="J20" s="418"/>
      <c r="K20" s="362"/>
      <c r="L20" s="367"/>
      <c r="M20" s="419"/>
      <c r="N20" s="418"/>
      <c r="O20" s="418"/>
      <c r="P20" s="418"/>
      <c r="Q20" s="418"/>
      <c r="R20" s="362"/>
      <c r="S20" s="420"/>
      <c r="U20" s="370"/>
    </row>
    <row r="21" spans="1:21" ht="20.100000000000001" customHeight="1" x14ac:dyDescent="0.15">
      <c r="A21" s="371"/>
      <c r="B21" s="372">
        <v>1</v>
      </c>
      <c r="C21" s="373" t="s">
        <v>6280</v>
      </c>
      <c r="D21" s="373"/>
      <c r="E21" s="374">
        <f>SUM(E22:E24)</f>
        <v>25532</v>
      </c>
      <c r="F21" s="374">
        <f>SUM(F22:F24)</f>
        <v>7700</v>
      </c>
      <c r="G21" s="375">
        <f>+E21-F21</f>
        <v>17832</v>
      </c>
      <c r="H21" s="376">
        <f>SUM(H22:H24)</f>
        <v>36709</v>
      </c>
      <c r="I21" s="377"/>
      <c r="J21" s="373"/>
      <c r="K21" s="374"/>
      <c r="L21" s="379"/>
      <c r="M21" s="398"/>
      <c r="N21" s="373"/>
      <c r="O21" s="373"/>
      <c r="P21" s="373"/>
      <c r="Q21" s="373"/>
      <c r="R21" s="374"/>
      <c r="S21" s="399"/>
    </row>
    <row r="22" spans="1:21" ht="20.100000000000001" customHeight="1" x14ac:dyDescent="0.15">
      <c r="A22" s="371"/>
      <c r="B22" s="382"/>
      <c r="C22" s="383">
        <v>1</v>
      </c>
      <c r="D22" s="383" t="s">
        <v>6280</v>
      </c>
      <c r="E22" s="385">
        <f>SUM(K22:K23)</f>
        <v>3010</v>
      </c>
      <c r="F22" s="385">
        <v>2200</v>
      </c>
      <c r="G22" s="386">
        <f>+E22-F22</f>
        <v>810</v>
      </c>
      <c r="H22" s="387">
        <v>1</v>
      </c>
      <c r="I22" s="388">
        <v>1</v>
      </c>
      <c r="J22" s="383" t="s">
        <v>6281</v>
      </c>
      <c r="K22" s="385">
        <f>+R22+R23</f>
        <v>3010</v>
      </c>
      <c r="L22" s="389" t="s">
        <v>6281</v>
      </c>
      <c r="M22" s="421" t="s">
        <v>7545</v>
      </c>
      <c r="N22" s="382"/>
      <c r="O22" s="382"/>
      <c r="P22" s="422">
        <v>3009600</v>
      </c>
      <c r="Q22" s="382"/>
      <c r="R22" s="385">
        <v>3010</v>
      </c>
      <c r="S22" s="391">
        <v>0</v>
      </c>
      <c r="U22" s="370"/>
    </row>
    <row r="23" spans="1:21" ht="20.100000000000001" customHeight="1" x14ac:dyDescent="0.15">
      <c r="A23" s="371"/>
      <c r="B23" s="382"/>
      <c r="C23" s="382"/>
      <c r="D23" s="382"/>
      <c r="E23" s="393"/>
      <c r="F23" s="393"/>
      <c r="G23" s="395"/>
      <c r="H23" s="395"/>
      <c r="I23" s="371"/>
      <c r="J23" s="382"/>
      <c r="K23" s="393"/>
      <c r="L23" s="396" t="s">
        <v>6282</v>
      </c>
      <c r="M23" s="421"/>
      <c r="N23" s="382"/>
      <c r="O23" s="382"/>
      <c r="P23" s="409"/>
      <c r="Q23" s="423"/>
      <c r="R23" s="393"/>
      <c r="S23" s="397">
        <v>2200</v>
      </c>
      <c r="U23" s="370"/>
    </row>
    <row r="24" spans="1:21" ht="20.100000000000001" customHeight="1" x14ac:dyDescent="0.15">
      <c r="A24" s="371"/>
      <c r="B24" s="382"/>
      <c r="C24" s="383">
        <v>2</v>
      </c>
      <c r="D24" s="384" t="s">
        <v>6283</v>
      </c>
      <c r="E24" s="385">
        <f>SUM(K24:K24)</f>
        <v>22522</v>
      </c>
      <c r="F24" s="385">
        <v>5500</v>
      </c>
      <c r="G24" s="387">
        <f>+E24-F24</f>
        <v>17022</v>
      </c>
      <c r="H24" s="387">
        <v>36708</v>
      </c>
      <c r="I24" s="388">
        <v>1</v>
      </c>
      <c r="J24" s="384" t="s">
        <v>6284</v>
      </c>
      <c r="K24" s="385">
        <f>R24</f>
        <v>22522</v>
      </c>
      <c r="L24" s="389" t="s">
        <v>6285</v>
      </c>
      <c r="M24" s="908" t="s">
        <v>6286</v>
      </c>
      <c r="N24" s="909"/>
      <c r="O24" s="909"/>
      <c r="P24" s="422">
        <v>385000</v>
      </c>
      <c r="Q24" s="422"/>
      <c r="R24" s="385">
        <v>22522</v>
      </c>
      <c r="S24" s="391">
        <v>5500</v>
      </c>
      <c r="U24" s="424" t="e">
        <f>P24+P25+#REF!+#REF!+O30+Q24+Q25+#REF!+#REF!+Q30</f>
        <v>#REF!</v>
      </c>
    </row>
    <row r="25" spans="1:21" ht="20.100000000000001" customHeight="1" x14ac:dyDescent="0.15">
      <c r="A25" s="371"/>
      <c r="B25" s="382"/>
      <c r="C25" s="382"/>
      <c r="D25" s="392"/>
      <c r="E25" s="393"/>
      <c r="F25" s="393"/>
      <c r="G25" s="395"/>
      <c r="H25" s="395"/>
      <c r="I25" s="371"/>
      <c r="J25" s="392"/>
      <c r="K25" s="393"/>
      <c r="L25" s="396"/>
      <c r="M25" s="910" t="s">
        <v>6287</v>
      </c>
      <c r="N25" s="911"/>
      <c r="O25" s="911"/>
      <c r="P25" s="422">
        <v>11000000</v>
      </c>
      <c r="Q25" s="422"/>
      <c r="R25" s="393"/>
      <c r="S25" s="397"/>
      <c r="U25" s="370"/>
    </row>
    <row r="26" spans="1:21" ht="20.100000000000001" customHeight="1" x14ac:dyDescent="0.15">
      <c r="A26" s="371"/>
      <c r="B26" s="382"/>
      <c r="C26" s="382"/>
      <c r="D26" s="392"/>
      <c r="E26" s="393"/>
      <c r="F26" s="393"/>
      <c r="G26" s="395"/>
      <c r="H26" s="395"/>
      <c r="I26" s="371"/>
      <c r="J26" s="392"/>
      <c r="K26" s="393"/>
      <c r="L26" s="396"/>
      <c r="M26" s="910" t="s">
        <v>7546</v>
      </c>
      <c r="N26" s="911"/>
      <c r="O26" s="911"/>
      <c r="P26" s="422">
        <v>5266800</v>
      </c>
      <c r="Q26" s="422"/>
      <c r="R26" s="393"/>
      <c r="S26" s="397"/>
      <c r="U26" s="370"/>
    </row>
    <row r="27" spans="1:21" ht="20.100000000000001" customHeight="1" x14ac:dyDescent="0.15">
      <c r="A27" s="371"/>
      <c r="B27" s="382"/>
      <c r="C27" s="382"/>
      <c r="D27" s="392"/>
      <c r="E27" s="393"/>
      <c r="F27" s="393"/>
      <c r="G27" s="395"/>
      <c r="H27" s="395"/>
      <c r="I27" s="371"/>
      <c r="J27" s="392"/>
      <c r="K27" s="393"/>
      <c r="L27" s="396"/>
      <c r="M27" s="910" t="s">
        <v>7547</v>
      </c>
      <c r="N27" s="911"/>
      <c r="O27" s="911"/>
      <c r="P27" s="422">
        <v>580000</v>
      </c>
      <c r="Q27" s="422"/>
      <c r="R27" s="393"/>
      <c r="S27" s="397"/>
      <c r="U27" s="370"/>
    </row>
    <row r="28" spans="1:21" ht="20.100000000000001" customHeight="1" x14ac:dyDescent="0.15">
      <c r="A28" s="371"/>
      <c r="B28" s="382"/>
      <c r="C28" s="382"/>
      <c r="D28" s="392"/>
      <c r="E28" s="393"/>
      <c r="F28" s="393"/>
      <c r="G28" s="395"/>
      <c r="H28" s="395"/>
      <c r="I28" s="371"/>
      <c r="J28" s="392"/>
      <c r="K28" s="393"/>
      <c r="L28" s="396"/>
      <c r="M28" s="910" t="s">
        <v>6288</v>
      </c>
      <c r="N28" s="911"/>
      <c r="O28" s="911"/>
      <c r="P28" s="422">
        <v>1000000</v>
      </c>
      <c r="Q28" s="422"/>
      <c r="R28" s="393"/>
      <c r="S28" s="397"/>
      <c r="U28" s="370"/>
    </row>
    <row r="29" spans="1:21" ht="20.100000000000001" customHeight="1" x14ac:dyDescent="0.15">
      <c r="A29" s="371"/>
      <c r="B29" s="382"/>
      <c r="C29" s="382"/>
      <c r="D29" s="392"/>
      <c r="E29" s="393"/>
      <c r="F29" s="393"/>
      <c r="G29" s="395"/>
      <c r="H29" s="395"/>
      <c r="I29" s="371"/>
      <c r="J29" s="392"/>
      <c r="K29" s="393"/>
      <c r="L29" s="396"/>
      <c r="M29" s="910" t="s">
        <v>6289</v>
      </c>
      <c r="N29" s="911"/>
      <c r="O29" s="911"/>
      <c r="P29" s="422">
        <v>4290000</v>
      </c>
      <c r="Q29" s="422"/>
      <c r="R29" s="393"/>
      <c r="S29" s="397"/>
      <c r="U29" s="370"/>
    </row>
    <row r="30" spans="1:21" ht="20.100000000000001" hidden="1" customHeight="1" x14ac:dyDescent="0.15">
      <c r="A30" s="371"/>
      <c r="B30" s="382"/>
      <c r="C30" s="382"/>
      <c r="D30" s="392"/>
      <c r="E30" s="393"/>
      <c r="F30" s="393"/>
      <c r="G30" s="395"/>
      <c r="H30" s="395"/>
      <c r="I30" s="371"/>
      <c r="J30" s="392"/>
      <c r="K30" s="393"/>
      <c r="L30" s="396"/>
      <c r="M30" s="906"/>
      <c r="N30" s="907"/>
      <c r="O30" s="422"/>
      <c r="P30" s="425"/>
      <c r="Q30" s="422"/>
      <c r="R30" s="393"/>
      <c r="S30" s="397"/>
      <c r="U30" s="370"/>
    </row>
    <row r="31" spans="1:21" ht="20.100000000000001" customHeight="1" x14ac:dyDescent="0.15">
      <c r="A31" s="371"/>
      <c r="B31" s="372">
        <v>2</v>
      </c>
      <c r="C31" s="373" t="s">
        <v>6290</v>
      </c>
      <c r="D31" s="378"/>
      <c r="E31" s="374">
        <f>E32</f>
        <v>87128</v>
      </c>
      <c r="F31" s="374">
        <f>F32</f>
        <v>85863</v>
      </c>
      <c r="G31" s="375">
        <f>+E31-F31</f>
        <v>1265</v>
      </c>
      <c r="H31" s="376">
        <f>H32</f>
        <v>58363</v>
      </c>
      <c r="I31" s="377"/>
      <c r="J31" s="373"/>
      <c r="K31" s="374"/>
      <c r="L31" s="379"/>
      <c r="M31" s="398"/>
      <c r="N31" s="373"/>
      <c r="O31" s="373"/>
      <c r="P31" s="373"/>
      <c r="Q31" s="373"/>
      <c r="R31" s="374"/>
      <c r="S31" s="399"/>
    </row>
    <row r="32" spans="1:21" ht="20.100000000000001" customHeight="1" x14ac:dyDescent="0.15">
      <c r="A32" s="414"/>
      <c r="B32" s="409"/>
      <c r="C32" s="405">
        <v>1</v>
      </c>
      <c r="D32" s="410" t="s">
        <v>6290</v>
      </c>
      <c r="E32" s="402">
        <f>K32</f>
        <v>87128</v>
      </c>
      <c r="F32" s="402">
        <v>85863</v>
      </c>
      <c r="G32" s="411">
        <f>+E32-F32</f>
        <v>1265</v>
      </c>
      <c r="H32" s="411">
        <v>58363</v>
      </c>
      <c r="I32" s="409">
        <v>1</v>
      </c>
      <c r="J32" s="409" t="s">
        <v>6290</v>
      </c>
      <c r="K32" s="402">
        <f>R32</f>
        <v>87128</v>
      </c>
      <c r="L32" s="403" t="s">
        <v>6291</v>
      </c>
      <c r="M32" s="413" t="s">
        <v>6292</v>
      </c>
      <c r="N32" s="409"/>
      <c r="O32" s="409"/>
      <c r="P32" s="409"/>
      <c r="Q32" s="409"/>
      <c r="R32" s="402">
        <v>87128</v>
      </c>
      <c r="S32" s="406">
        <v>85863</v>
      </c>
      <c r="U32" s="370"/>
    </row>
    <row r="33" spans="5:5" ht="20.100000000000001" customHeight="1" x14ac:dyDescent="0.15"/>
    <row r="34" spans="5:5" x14ac:dyDescent="0.15">
      <c r="E34" s="426"/>
    </row>
  </sheetData>
  <mergeCells count="13">
    <mergeCell ref="M30:N30"/>
    <mergeCell ref="M24:O24"/>
    <mergeCell ref="M25:O25"/>
    <mergeCell ref="M26:O26"/>
    <mergeCell ref="M27:O27"/>
    <mergeCell ref="M28:O28"/>
    <mergeCell ref="M29:O29"/>
    <mergeCell ref="M19:Q19"/>
    <mergeCell ref="A1:J1"/>
    <mergeCell ref="R1:S1"/>
    <mergeCell ref="M2:Q2"/>
    <mergeCell ref="M16:Q16"/>
    <mergeCell ref="A18:J18"/>
  </mergeCells>
  <phoneticPr fontId="19"/>
  <printOptions horizontalCentered="1"/>
  <pageMargins left="0" right="0" top="0.74803149606299213" bottom="0.74803149606299213" header="0.31496062992125984" footer="0.31496062992125984"/>
  <pageSetup paperSize="8" scale="97"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0"/>
  <sheetViews>
    <sheetView view="pageBreakPreview" zoomScale="70" zoomScaleNormal="70" zoomScaleSheetLayoutView="70" workbookViewId="0">
      <selection activeCell="K14" sqref="K14"/>
    </sheetView>
  </sheetViews>
  <sheetFormatPr defaultRowHeight="12" x14ac:dyDescent="0.15"/>
  <cols>
    <col min="1" max="1" width="2.5" style="427" customWidth="1"/>
    <col min="2" max="3" width="2.625" style="427" customWidth="1"/>
    <col min="4" max="4" width="18.125" style="427" customWidth="1"/>
    <col min="5" max="6" width="8.375" style="427" customWidth="1"/>
    <col min="7" max="7" width="9.375" style="427" customWidth="1"/>
    <col min="8" max="8" width="3.5" style="427" customWidth="1"/>
    <col min="9" max="9" width="17.75" style="427" customWidth="1"/>
    <col min="10" max="10" width="8.375" style="427" customWidth="1"/>
    <col min="11" max="11" width="28.5" style="427" customWidth="1"/>
    <col min="12" max="12" width="12.875" style="574" customWidth="1"/>
    <col min="13" max="13" width="13.875" style="574" customWidth="1"/>
    <col min="14" max="15" width="12.875" style="574" customWidth="1"/>
    <col min="16" max="16" width="7.125" style="574" customWidth="1"/>
    <col min="17" max="18" width="9.375" style="427" customWidth="1"/>
    <col min="19" max="19" width="9.125" style="427" hidden="1" customWidth="1"/>
    <col min="20" max="20" width="5.75" style="428" customWidth="1"/>
    <col min="21" max="21" width="9" style="429" customWidth="1"/>
    <col min="22" max="22" width="11.5" style="428" customWidth="1"/>
    <col min="23" max="23" width="9" style="428"/>
    <col min="24" max="16384" width="9" style="427"/>
  </cols>
  <sheetData>
    <row r="1" spans="1:23" ht="26.25" customHeight="1" x14ac:dyDescent="0.15">
      <c r="A1" s="915" t="s">
        <v>6627</v>
      </c>
      <c r="B1" s="915"/>
      <c r="C1" s="915"/>
      <c r="D1" s="915"/>
      <c r="E1" s="915"/>
      <c r="F1" s="915"/>
      <c r="G1" s="915"/>
      <c r="H1" s="915"/>
      <c r="I1" s="915"/>
      <c r="J1" s="915"/>
      <c r="K1" s="915"/>
      <c r="L1" s="915"/>
      <c r="M1" s="915"/>
      <c r="N1" s="915"/>
      <c r="O1" s="915"/>
      <c r="P1" s="915"/>
      <c r="Q1" s="915"/>
      <c r="R1" s="915"/>
    </row>
    <row r="2" spans="1:23" s="431" customFormat="1" ht="20.100000000000001" customHeight="1" x14ac:dyDescent="0.15">
      <c r="A2" s="430" t="s">
        <v>6293</v>
      </c>
      <c r="L2" s="432"/>
      <c r="M2" s="432"/>
      <c r="N2" s="432"/>
      <c r="O2" s="432"/>
      <c r="P2" s="432"/>
      <c r="R2" s="433" t="s">
        <v>5995</v>
      </c>
      <c r="T2" s="434"/>
      <c r="U2" s="435"/>
      <c r="V2" s="434"/>
      <c r="W2" s="434"/>
    </row>
    <row r="3" spans="1:23" s="431" customFormat="1" ht="32.1" customHeight="1" x14ac:dyDescent="0.15">
      <c r="A3" s="436" t="s">
        <v>5996</v>
      </c>
      <c r="B3" s="436" t="s">
        <v>5997</v>
      </c>
      <c r="C3" s="436" t="s">
        <v>5998</v>
      </c>
      <c r="D3" s="437" t="s">
        <v>5999</v>
      </c>
      <c r="E3" s="437" t="s">
        <v>6077</v>
      </c>
      <c r="F3" s="437" t="s">
        <v>6078</v>
      </c>
      <c r="G3" s="438" t="s">
        <v>6002</v>
      </c>
      <c r="H3" s="916" t="s">
        <v>6005</v>
      </c>
      <c r="I3" s="917"/>
      <c r="J3" s="437" t="s">
        <v>6009</v>
      </c>
      <c r="K3" s="437" t="s">
        <v>6007</v>
      </c>
      <c r="L3" s="916" t="s">
        <v>6294</v>
      </c>
      <c r="M3" s="918"/>
      <c r="N3" s="918"/>
      <c r="O3" s="918"/>
      <c r="P3" s="917"/>
      <c r="Q3" s="437" t="s">
        <v>6295</v>
      </c>
      <c r="R3" s="439" t="s">
        <v>6296</v>
      </c>
      <c r="T3" s="434"/>
      <c r="U3" s="440" t="s">
        <v>6297</v>
      </c>
      <c r="V3" s="434"/>
      <c r="W3" s="434"/>
    </row>
    <row r="4" spans="1:23" s="431" customFormat="1" ht="23.1" customHeight="1" x14ac:dyDescent="0.15">
      <c r="A4" s="441">
        <v>1</v>
      </c>
      <c r="B4" s="442" t="s">
        <v>6298</v>
      </c>
      <c r="C4" s="442"/>
      <c r="D4" s="443"/>
      <c r="E4" s="444">
        <f>E5+E14</f>
        <v>261343</v>
      </c>
      <c r="F4" s="444">
        <f>F5+F14</f>
        <v>263764</v>
      </c>
      <c r="G4" s="444">
        <f>E4-F4</f>
        <v>-2421</v>
      </c>
      <c r="H4" s="445"/>
      <c r="I4" s="443"/>
      <c r="J4" s="446"/>
      <c r="K4" s="446"/>
      <c r="L4" s="447"/>
      <c r="M4" s="448"/>
      <c r="N4" s="448"/>
      <c r="O4" s="448"/>
      <c r="P4" s="449"/>
      <c r="Q4" s="444">
        <f>+Q5+Q14</f>
        <v>261343</v>
      </c>
      <c r="R4" s="444">
        <f>R5+R14</f>
        <v>263764</v>
      </c>
      <c r="T4" s="434"/>
      <c r="U4" s="450">
        <f>IF(R4-Q4=0," ",Q4-R4)</f>
        <v>-2421</v>
      </c>
      <c r="V4" s="434"/>
      <c r="W4" s="434"/>
    </row>
    <row r="5" spans="1:23" s="431" customFormat="1" ht="23.1" customHeight="1" x14ac:dyDescent="0.15">
      <c r="A5" s="451"/>
      <c r="B5" s="452">
        <v>1</v>
      </c>
      <c r="C5" s="453" t="s">
        <v>6299</v>
      </c>
      <c r="D5" s="454"/>
      <c r="E5" s="455">
        <f>SUM(E6:E9)</f>
        <v>239987</v>
      </c>
      <c r="F5" s="455">
        <f>SUM(F6:F9)</f>
        <v>239283</v>
      </c>
      <c r="G5" s="455">
        <f>E5-F5</f>
        <v>704</v>
      </c>
      <c r="H5" s="456"/>
      <c r="I5" s="457"/>
      <c r="J5" s="458"/>
      <c r="K5" s="458"/>
      <c r="L5" s="459"/>
      <c r="M5" s="460"/>
      <c r="N5" s="460"/>
      <c r="O5" s="460"/>
      <c r="P5" s="461"/>
      <c r="Q5" s="455">
        <f>SUM(Q6:Q13)</f>
        <v>239987</v>
      </c>
      <c r="R5" s="455">
        <f>SUM(R6:R13)</f>
        <v>239283</v>
      </c>
      <c r="T5" s="434"/>
      <c r="U5" s="462">
        <f t="shared" ref="U5:U27" si="0">IF(R5-Q5=0," ",Q5-R5)</f>
        <v>704</v>
      </c>
      <c r="V5" s="434"/>
      <c r="W5" s="434"/>
    </row>
    <row r="6" spans="1:23" s="431" customFormat="1" ht="23.1" customHeight="1" x14ac:dyDescent="0.15">
      <c r="A6" s="451"/>
      <c r="C6" s="463">
        <v>1</v>
      </c>
      <c r="D6" s="464" t="s">
        <v>6300</v>
      </c>
      <c r="E6" s="465">
        <f>J6</f>
        <v>230609</v>
      </c>
      <c r="F6" s="465">
        <f>SUM(R6)</f>
        <v>230706</v>
      </c>
      <c r="G6" s="466">
        <f>E6-F6</f>
        <v>-97</v>
      </c>
      <c r="H6" s="467">
        <v>1</v>
      </c>
      <c r="I6" s="468" t="s">
        <v>6300</v>
      </c>
      <c r="J6" s="465">
        <f>Q6</f>
        <v>230609</v>
      </c>
      <c r="K6" s="469" t="s">
        <v>6300</v>
      </c>
      <c r="L6" s="470" t="s">
        <v>6301</v>
      </c>
      <c r="M6" s="471"/>
      <c r="N6" s="471"/>
      <c r="O6" s="471"/>
      <c r="P6" s="472"/>
      <c r="Q6" s="473">
        <v>230609</v>
      </c>
      <c r="R6" s="474">
        <v>230706</v>
      </c>
      <c r="S6" s="475">
        <f>SUM(R6:R6)</f>
        <v>230706</v>
      </c>
      <c r="T6" s="476"/>
      <c r="U6" s="477">
        <f t="shared" si="0"/>
        <v>-97</v>
      </c>
      <c r="V6" s="434"/>
      <c r="W6" s="434"/>
    </row>
    <row r="7" spans="1:23" s="431" customFormat="1" ht="23.1" customHeight="1" x14ac:dyDescent="0.15">
      <c r="A7" s="451"/>
      <c r="C7" s="463">
        <v>2</v>
      </c>
      <c r="D7" s="468" t="s">
        <v>6302</v>
      </c>
      <c r="E7" s="465">
        <f>J7</f>
        <v>299</v>
      </c>
      <c r="F7" s="465">
        <f>SUM(R7:R8)</f>
        <v>367</v>
      </c>
      <c r="G7" s="466">
        <f>E7-F7</f>
        <v>-68</v>
      </c>
      <c r="H7" s="467">
        <v>1</v>
      </c>
      <c r="I7" s="468" t="s">
        <v>6302</v>
      </c>
      <c r="J7" s="465">
        <f>Q7</f>
        <v>299</v>
      </c>
      <c r="K7" s="469" t="s">
        <v>6303</v>
      </c>
      <c r="L7" s="478" t="s">
        <v>6304</v>
      </c>
      <c r="M7" s="479"/>
      <c r="N7" s="479"/>
      <c r="O7" s="479"/>
      <c r="P7" s="480"/>
      <c r="Q7" s="481">
        <v>299</v>
      </c>
      <c r="R7" s="465">
        <v>367</v>
      </c>
      <c r="S7" s="475">
        <f>SUM(R7:R8)</f>
        <v>367</v>
      </c>
      <c r="T7" s="476"/>
      <c r="U7" s="482">
        <f t="shared" si="0"/>
        <v>-68</v>
      </c>
      <c r="V7" s="434"/>
      <c r="W7" s="434"/>
    </row>
    <row r="8" spans="1:23" s="431" customFormat="1" ht="23.1" customHeight="1" x14ac:dyDescent="0.15">
      <c r="A8" s="451"/>
      <c r="C8" s="483"/>
      <c r="D8" s="484"/>
      <c r="E8" s="485"/>
      <c r="F8" s="485"/>
      <c r="G8" s="486"/>
      <c r="H8" s="487"/>
      <c r="I8" s="484"/>
      <c r="J8" s="485"/>
      <c r="K8" s="488"/>
      <c r="L8" s="489" t="s">
        <v>6305</v>
      </c>
      <c r="M8" s="490"/>
      <c r="N8" s="490"/>
      <c r="O8" s="490"/>
      <c r="P8" s="491"/>
      <c r="Q8" s="492"/>
      <c r="R8" s="493"/>
      <c r="T8" s="434"/>
      <c r="U8" s="494" t="str">
        <f t="shared" si="0"/>
        <v xml:space="preserve"> </v>
      </c>
      <c r="V8" s="434"/>
      <c r="W8" s="434"/>
    </row>
    <row r="9" spans="1:23" s="431" customFormat="1" ht="23.1" customHeight="1" x14ac:dyDescent="0.15">
      <c r="A9" s="451"/>
      <c r="C9" s="463">
        <v>3</v>
      </c>
      <c r="D9" s="468" t="s">
        <v>6306</v>
      </c>
      <c r="E9" s="465">
        <f>J9</f>
        <v>9079</v>
      </c>
      <c r="F9" s="465">
        <f>SUM(R9:R13)</f>
        <v>8210</v>
      </c>
      <c r="G9" s="465">
        <f>E9-F9</f>
        <v>869</v>
      </c>
      <c r="H9" s="467">
        <v>1</v>
      </c>
      <c r="I9" s="468" t="s">
        <v>6306</v>
      </c>
      <c r="J9" s="465">
        <f>SUM(Q9:Q13)</f>
        <v>9079</v>
      </c>
      <c r="K9" s="495" t="s">
        <v>6307</v>
      </c>
      <c r="L9" s="496" t="s">
        <v>6308</v>
      </c>
      <c r="M9" s="497"/>
      <c r="N9" s="498"/>
      <c r="O9" s="497"/>
      <c r="P9" s="499"/>
      <c r="Q9" s="500">
        <v>200</v>
      </c>
      <c r="R9" s="501">
        <v>200</v>
      </c>
      <c r="T9" s="434"/>
      <c r="U9" s="482" t="str">
        <f>IF(R9-Q9=0," ",Q9-R9)</f>
        <v xml:space="preserve"> </v>
      </c>
      <c r="V9" s="434"/>
      <c r="W9" s="434"/>
    </row>
    <row r="10" spans="1:23" s="431" customFormat="1" ht="57.75" customHeight="1" x14ac:dyDescent="0.15">
      <c r="A10" s="451"/>
      <c r="D10" s="464"/>
      <c r="E10" s="502"/>
      <c r="F10" s="502"/>
      <c r="G10" s="502"/>
      <c r="H10" s="451"/>
      <c r="I10" s="464"/>
      <c r="J10" s="502"/>
      <c r="K10" s="503" t="s">
        <v>6309</v>
      </c>
      <c r="L10" s="919" t="s">
        <v>6310</v>
      </c>
      <c r="M10" s="920"/>
      <c r="N10" s="920"/>
      <c r="O10" s="920"/>
      <c r="P10" s="921"/>
      <c r="Q10" s="504">
        <v>1804</v>
      </c>
      <c r="R10" s="505">
        <v>1738</v>
      </c>
      <c r="T10" s="434"/>
      <c r="U10" s="506">
        <f t="shared" si="0"/>
        <v>66</v>
      </c>
      <c r="V10" s="434"/>
      <c r="W10" s="434"/>
    </row>
    <row r="11" spans="1:23" s="431" customFormat="1" ht="23.1" customHeight="1" x14ac:dyDescent="0.15">
      <c r="A11" s="451"/>
      <c r="D11" s="464"/>
      <c r="E11" s="502"/>
      <c r="F11" s="502"/>
      <c r="G11" s="502"/>
      <c r="H11" s="451"/>
      <c r="I11" s="464"/>
      <c r="J11" s="502"/>
      <c r="K11" s="495" t="s">
        <v>6311</v>
      </c>
      <c r="L11" s="496" t="s">
        <v>6312</v>
      </c>
      <c r="M11" s="497"/>
      <c r="N11" s="498"/>
      <c r="O11" s="497"/>
      <c r="P11" s="499"/>
      <c r="Q11" s="500">
        <v>6074</v>
      </c>
      <c r="R11" s="501">
        <v>5271</v>
      </c>
      <c r="S11" s="431">
        <f>SUM(R10:R13)</f>
        <v>8010</v>
      </c>
      <c r="T11" s="434"/>
      <c r="U11" s="506">
        <f>IF(R11-Q11=0," ",Q11-R11)</f>
        <v>803</v>
      </c>
      <c r="V11" s="434"/>
      <c r="W11" s="434"/>
    </row>
    <row r="12" spans="1:23" s="431" customFormat="1" ht="23.1" customHeight="1" x14ac:dyDescent="0.15">
      <c r="A12" s="451"/>
      <c r="D12" s="464"/>
      <c r="E12" s="502"/>
      <c r="F12" s="502"/>
      <c r="G12" s="502"/>
      <c r="H12" s="451"/>
      <c r="I12" s="464"/>
      <c r="J12" s="502"/>
      <c r="K12" s="495" t="s">
        <v>6313</v>
      </c>
      <c r="L12" s="496"/>
      <c r="M12" s="497"/>
      <c r="N12" s="497"/>
      <c r="O12" s="497"/>
      <c r="P12" s="499"/>
      <c r="Q12" s="500">
        <v>1</v>
      </c>
      <c r="R12" s="501">
        <v>1</v>
      </c>
      <c r="T12" s="434"/>
      <c r="U12" s="506" t="str">
        <f>IF(R12-Q12=0," ",Q12-R12)</f>
        <v xml:space="preserve"> </v>
      </c>
      <c r="V12" s="434"/>
      <c r="W12" s="434"/>
    </row>
    <row r="13" spans="1:23" s="431" customFormat="1" ht="23.1" customHeight="1" x14ac:dyDescent="0.15">
      <c r="A13" s="451"/>
      <c r="C13" s="483"/>
      <c r="D13" s="464"/>
      <c r="E13" s="485"/>
      <c r="F13" s="485"/>
      <c r="G13" s="485"/>
      <c r="H13" s="487"/>
      <c r="I13" s="484"/>
      <c r="J13" s="485"/>
      <c r="K13" s="507" t="s">
        <v>6314</v>
      </c>
      <c r="L13" s="508" t="s">
        <v>6315</v>
      </c>
      <c r="M13" s="509"/>
      <c r="N13" s="510"/>
      <c r="O13" s="509"/>
      <c r="P13" s="511"/>
      <c r="Q13" s="512">
        <v>1000</v>
      </c>
      <c r="R13" s="513">
        <v>1000</v>
      </c>
      <c r="T13" s="434"/>
      <c r="U13" s="494" t="str">
        <f>IF(R13-Q13=0," ",Q13-R13)</f>
        <v xml:space="preserve"> </v>
      </c>
      <c r="V13" s="434"/>
      <c r="W13" s="434"/>
    </row>
    <row r="14" spans="1:23" s="431" customFormat="1" ht="23.1" customHeight="1" x14ac:dyDescent="0.15">
      <c r="A14" s="451"/>
      <c r="B14" s="452">
        <v>2</v>
      </c>
      <c r="C14" s="514" t="s">
        <v>6316</v>
      </c>
      <c r="D14" s="457"/>
      <c r="E14" s="455">
        <f>SUM(E15:E27)</f>
        <v>21356</v>
      </c>
      <c r="F14" s="455">
        <f>SUM(F15:F27)</f>
        <v>24481</v>
      </c>
      <c r="G14" s="455">
        <f>E14-F14</f>
        <v>-3125</v>
      </c>
      <c r="H14" s="456"/>
      <c r="I14" s="457"/>
      <c r="J14" s="455"/>
      <c r="K14" s="458"/>
      <c r="L14" s="459"/>
      <c r="M14" s="460"/>
      <c r="N14" s="460"/>
      <c r="O14" s="460"/>
      <c r="P14" s="461"/>
      <c r="Q14" s="455">
        <f>SUM(Q15:Q27)</f>
        <v>21356</v>
      </c>
      <c r="R14" s="455">
        <f>SUM(R15:R27)</f>
        <v>24481</v>
      </c>
      <c r="T14" s="434"/>
      <c r="U14" s="462">
        <f>IF(R14-Q14=0," ",Q14-R14)</f>
        <v>-3125</v>
      </c>
      <c r="V14" s="434"/>
      <c r="W14" s="434"/>
    </row>
    <row r="15" spans="1:23" s="431" customFormat="1" ht="23.1" customHeight="1" x14ac:dyDescent="0.15">
      <c r="A15" s="451"/>
      <c r="C15" s="515">
        <v>1</v>
      </c>
      <c r="D15" s="516" t="s">
        <v>6031</v>
      </c>
      <c r="E15" s="465">
        <f>J15</f>
        <v>50</v>
      </c>
      <c r="F15" s="517">
        <f>SUM(R15)</f>
        <v>80</v>
      </c>
      <c r="G15" s="517">
        <f>E15-F15</f>
        <v>-30</v>
      </c>
      <c r="H15" s="518">
        <v>1</v>
      </c>
      <c r="I15" s="516" t="s">
        <v>6032</v>
      </c>
      <c r="J15" s="517">
        <f>Q15</f>
        <v>50</v>
      </c>
      <c r="K15" s="519" t="s">
        <v>6032</v>
      </c>
      <c r="L15" s="520" t="s">
        <v>6317</v>
      </c>
      <c r="M15" s="521"/>
      <c r="N15" s="521"/>
      <c r="O15" s="521"/>
      <c r="P15" s="522"/>
      <c r="Q15" s="523">
        <v>50</v>
      </c>
      <c r="R15" s="517">
        <v>80</v>
      </c>
      <c r="S15" s="431">
        <f>SUM(R15)</f>
        <v>80</v>
      </c>
      <c r="T15" s="434"/>
      <c r="U15" s="477">
        <f t="shared" si="0"/>
        <v>-30</v>
      </c>
      <c r="V15" s="434"/>
      <c r="W15" s="434"/>
    </row>
    <row r="16" spans="1:23" s="431" customFormat="1" ht="23.1" customHeight="1" x14ac:dyDescent="0.15">
      <c r="A16" s="451"/>
      <c r="C16" s="463">
        <v>3</v>
      </c>
      <c r="D16" s="468" t="s">
        <v>6318</v>
      </c>
      <c r="E16" s="465">
        <f>J16</f>
        <v>2705</v>
      </c>
      <c r="F16" s="465">
        <f>SUM(R16:R24)</f>
        <v>7600</v>
      </c>
      <c r="G16" s="465">
        <f>E16-F16</f>
        <v>-4895</v>
      </c>
      <c r="H16" s="467">
        <v>3</v>
      </c>
      <c r="I16" s="468" t="s">
        <v>6057</v>
      </c>
      <c r="J16" s="465">
        <f>SUM(Q16:Q25)</f>
        <v>2705</v>
      </c>
      <c r="K16" s="469" t="s">
        <v>6319</v>
      </c>
      <c r="L16" s="478" t="s">
        <v>6320</v>
      </c>
      <c r="M16" s="479"/>
      <c r="N16" s="479"/>
      <c r="O16" s="479"/>
      <c r="P16" s="524"/>
      <c r="Q16" s="481">
        <v>2705</v>
      </c>
      <c r="R16" s="465">
        <v>3270</v>
      </c>
      <c r="S16" s="431">
        <f>SUM(R16:R26)</f>
        <v>24400</v>
      </c>
      <c r="T16" s="434"/>
      <c r="U16" s="482">
        <f t="shared" si="0"/>
        <v>-565</v>
      </c>
      <c r="V16" s="434"/>
      <c r="W16" s="434"/>
    </row>
    <row r="17" spans="1:23" s="431" customFormat="1" ht="23.1" customHeight="1" x14ac:dyDescent="0.15">
      <c r="A17" s="451"/>
      <c r="D17" s="464"/>
      <c r="E17" s="502"/>
      <c r="F17" s="502"/>
      <c r="G17" s="502"/>
      <c r="H17" s="451"/>
      <c r="I17" s="464"/>
      <c r="J17" s="502"/>
      <c r="K17" s="525"/>
      <c r="L17" s="496">
        <v>1480356</v>
      </c>
      <c r="M17" s="497" t="s">
        <v>6321</v>
      </c>
      <c r="N17" s="497"/>
      <c r="O17" s="497"/>
      <c r="P17" s="499"/>
      <c r="Q17" s="500"/>
      <c r="R17" s="501"/>
      <c r="T17" s="434"/>
      <c r="U17" s="506" t="str">
        <f t="shared" si="0"/>
        <v xml:space="preserve"> </v>
      </c>
      <c r="V17" s="434"/>
      <c r="W17" s="434"/>
    </row>
    <row r="18" spans="1:23" s="431" customFormat="1" ht="23.1" customHeight="1" x14ac:dyDescent="0.15">
      <c r="A18" s="451"/>
      <c r="D18" s="464"/>
      <c r="E18" s="502"/>
      <c r="F18" s="502"/>
      <c r="G18" s="502"/>
      <c r="H18" s="451"/>
      <c r="I18" s="464"/>
      <c r="J18" s="502"/>
      <c r="K18" s="525"/>
      <c r="L18" s="496" t="s">
        <v>6322</v>
      </c>
      <c r="M18" s="497"/>
      <c r="N18" s="497"/>
      <c r="O18" s="497"/>
      <c r="P18" s="499"/>
      <c r="Q18" s="500"/>
      <c r="R18" s="501"/>
      <c r="T18" s="434"/>
      <c r="U18" s="506" t="str">
        <f t="shared" si="0"/>
        <v xml:space="preserve"> </v>
      </c>
      <c r="V18" s="434"/>
      <c r="W18" s="434"/>
    </row>
    <row r="19" spans="1:23" s="431" customFormat="1" ht="23.1" customHeight="1" x14ac:dyDescent="0.15">
      <c r="A19" s="451"/>
      <c r="D19" s="464"/>
      <c r="E19" s="502"/>
      <c r="F19" s="502"/>
      <c r="G19" s="502"/>
      <c r="H19" s="451"/>
      <c r="I19" s="464"/>
      <c r="J19" s="502"/>
      <c r="K19" s="525"/>
      <c r="L19" s="496">
        <v>2484834</v>
      </c>
      <c r="M19" s="497" t="s">
        <v>6323</v>
      </c>
      <c r="N19" s="497"/>
      <c r="O19" s="497"/>
      <c r="P19" s="499"/>
      <c r="Q19" s="500"/>
      <c r="R19" s="501"/>
      <c r="T19" s="434"/>
      <c r="U19" s="506" t="str">
        <f t="shared" si="0"/>
        <v xml:space="preserve"> </v>
      </c>
      <c r="V19" s="434"/>
      <c r="W19" s="434"/>
    </row>
    <row r="20" spans="1:23" s="431" customFormat="1" ht="23.1" customHeight="1" x14ac:dyDescent="0.15">
      <c r="A20" s="451"/>
      <c r="D20" s="464"/>
      <c r="E20" s="502"/>
      <c r="F20" s="502"/>
      <c r="G20" s="502"/>
      <c r="H20" s="451"/>
      <c r="I20" s="464"/>
      <c r="J20" s="502"/>
      <c r="K20" s="525"/>
      <c r="L20" s="496" t="s">
        <v>6324</v>
      </c>
      <c r="M20" s="497"/>
      <c r="N20" s="497"/>
      <c r="O20" s="497"/>
      <c r="P20" s="499"/>
      <c r="Q20" s="500"/>
      <c r="R20" s="501"/>
      <c r="T20" s="434"/>
      <c r="U20" s="506" t="str">
        <f t="shared" si="0"/>
        <v xml:space="preserve"> </v>
      </c>
      <c r="V20" s="434"/>
      <c r="W20" s="434"/>
    </row>
    <row r="21" spans="1:23" s="431" customFormat="1" ht="23.1" customHeight="1" x14ac:dyDescent="0.15">
      <c r="A21" s="451"/>
      <c r="D21" s="464"/>
      <c r="E21" s="502"/>
      <c r="F21" s="502"/>
      <c r="G21" s="502"/>
      <c r="H21" s="451"/>
      <c r="I21" s="464"/>
      <c r="J21" s="502"/>
      <c r="K21" s="525"/>
      <c r="L21" s="496" t="s">
        <v>6325</v>
      </c>
      <c r="M21" s="526"/>
      <c r="N21" s="497"/>
      <c r="O21" s="497"/>
      <c r="P21" s="499"/>
      <c r="Q21" s="500"/>
      <c r="R21" s="501"/>
      <c r="T21" s="434"/>
      <c r="U21" s="506" t="str">
        <f t="shared" si="0"/>
        <v xml:space="preserve"> </v>
      </c>
      <c r="V21" s="434"/>
      <c r="W21" s="434"/>
    </row>
    <row r="22" spans="1:23" s="431" customFormat="1" ht="23.1" customHeight="1" x14ac:dyDescent="0.15">
      <c r="A22" s="451"/>
      <c r="D22" s="464"/>
      <c r="E22" s="502"/>
      <c r="F22" s="502"/>
      <c r="G22" s="502"/>
      <c r="H22" s="451"/>
      <c r="I22" s="464"/>
      <c r="J22" s="502"/>
      <c r="K22" s="525"/>
      <c r="L22" s="496" t="s">
        <v>6326</v>
      </c>
      <c r="M22" s="526"/>
      <c r="N22" s="497"/>
      <c r="O22" s="497"/>
      <c r="P22" s="499"/>
      <c r="Q22" s="500"/>
      <c r="R22" s="501"/>
      <c r="T22" s="434"/>
      <c r="U22" s="506" t="str">
        <f t="shared" si="0"/>
        <v xml:space="preserve"> </v>
      </c>
      <c r="V22" s="434"/>
      <c r="W22" s="434"/>
    </row>
    <row r="23" spans="1:23" s="431" customFormat="1" ht="23.1" customHeight="1" x14ac:dyDescent="0.15">
      <c r="A23" s="451"/>
      <c r="D23" s="464"/>
      <c r="E23" s="502"/>
      <c r="F23" s="502"/>
      <c r="G23" s="502"/>
      <c r="H23" s="451"/>
      <c r="I23" s="464"/>
      <c r="J23" s="502"/>
      <c r="K23" s="507"/>
      <c r="L23" s="496"/>
      <c r="M23" s="497" t="s">
        <v>6327</v>
      </c>
      <c r="N23" s="497"/>
      <c r="O23" s="497"/>
      <c r="P23" s="499"/>
      <c r="Q23" s="500"/>
      <c r="R23" s="501"/>
      <c r="T23" s="434"/>
      <c r="U23" s="506" t="str">
        <f>IF(R23-Q23=0," ",Q23-R23)</f>
        <v xml:space="preserve"> </v>
      </c>
      <c r="V23" s="434"/>
      <c r="W23" s="434"/>
    </row>
    <row r="24" spans="1:23" s="431" customFormat="1" ht="23.1" customHeight="1" x14ac:dyDescent="0.15">
      <c r="A24" s="451"/>
      <c r="D24" s="464"/>
      <c r="E24" s="502"/>
      <c r="F24" s="502"/>
      <c r="G24" s="502"/>
      <c r="H24" s="451"/>
      <c r="I24" s="464"/>
      <c r="J24" s="502"/>
      <c r="K24" s="495" t="s">
        <v>6328</v>
      </c>
      <c r="L24" s="496" t="s">
        <v>6329</v>
      </c>
      <c r="M24" s="497"/>
      <c r="N24" s="497"/>
      <c r="O24" s="497"/>
      <c r="P24" s="499"/>
      <c r="Q24" s="500">
        <v>0</v>
      </c>
      <c r="R24" s="501">
        <v>4330</v>
      </c>
      <c r="T24" s="434"/>
      <c r="U24" s="506">
        <f t="shared" si="0"/>
        <v>-4330</v>
      </c>
      <c r="V24" s="434"/>
      <c r="W24" s="434"/>
    </row>
    <row r="25" spans="1:23" s="431" customFormat="1" ht="19.5" hidden="1" customHeight="1" x14ac:dyDescent="0.15">
      <c r="A25" s="451"/>
      <c r="D25" s="464"/>
      <c r="E25" s="502"/>
      <c r="F25" s="502"/>
      <c r="G25" s="502"/>
      <c r="H25" s="451"/>
      <c r="I25" s="464"/>
      <c r="J25" s="502"/>
      <c r="K25" s="495" t="s">
        <v>6330</v>
      </c>
      <c r="L25" s="496"/>
      <c r="M25" s="497"/>
      <c r="N25" s="497"/>
      <c r="O25" s="497"/>
      <c r="P25" s="499"/>
      <c r="Q25" s="500">
        <v>0</v>
      </c>
      <c r="R25" s="501">
        <v>0</v>
      </c>
      <c r="T25" s="434"/>
      <c r="U25" s="527" t="str">
        <f>IF(R25-Q25=0," ",Q25-R25)</f>
        <v xml:space="preserve"> </v>
      </c>
      <c r="V25" s="434"/>
      <c r="W25" s="434"/>
    </row>
    <row r="26" spans="1:23" s="431" customFormat="1" ht="23.1" customHeight="1" x14ac:dyDescent="0.15">
      <c r="A26" s="451"/>
      <c r="C26" s="463">
        <v>5</v>
      </c>
      <c r="D26" s="468" t="s">
        <v>6331</v>
      </c>
      <c r="E26" s="465">
        <f>J26</f>
        <v>18600</v>
      </c>
      <c r="F26" s="465">
        <f>SUM(R26)</f>
        <v>16800</v>
      </c>
      <c r="G26" s="465">
        <f>E26-F26</f>
        <v>1800</v>
      </c>
      <c r="H26" s="467">
        <v>2</v>
      </c>
      <c r="I26" s="468" t="s">
        <v>6034</v>
      </c>
      <c r="J26" s="465">
        <f>SUM(Q26)</f>
        <v>18600</v>
      </c>
      <c r="K26" s="469" t="s">
        <v>6332</v>
      </c>
      <c r="L26" s="478" t="s">
        <v>6333</v>
      </c>
      <c r="M26" s="479"/>
      <c r="N26" s="479"/>
      <c r="O26" s="479"/>
      <c r="P26" s="524"/>
      <c r="Q26" s="481">
        <v>18600</v>
      </c>
      <c r="R26" s="465">
        <v>16800</v>
      </c>
      <c r="S26" s="431">
        <f>SUM(R26:R36)</f>
        <v>494356</v>
      </c>
      <c r="T26" s="434"/>
      <c r="U26" s="477">
        <f t="shared" ref="U26" si="1">IF(R26-Q26=0," ",Q26-R26)</f>
        <v>1800</v>
      </c>
      <c r="V26" s="434"/>
      <c r="W26" s="434"/>
    </row>
    <row r="27" spans="1:23" s="431" customFormat="1" ht="22.5" customHeight="1" x14ac:dyDescent="0.15">
      <c r="A27" s="487"/>
      <c r="B27" s="483"/>
      <c r="C27" s="515">
        <v>6</v>
      </c>
      <c r="D27" s="516" t="s">
        <v>6313</v>
      </c>
      <c r="E27" s="517">
        <f>J27</f>
        <v>1</v>
      </c>
      <c r="F27" s="517">
        <v>1</v>
      </c>
      <c r="G27" s="517">
        <f>E27-F27</f>
        <v>0</v>
      </c>
      <c r="H27" s="518">
        <v>3</v>
      </c>
      <c r="I27" s="516" t="s">
        <v>6334</v>
      </c>
      <c r="J27" s="517">
        <f>Q27</f>
        <v>1</v>
      </c>
      <c r="K27" s="519"/>
      <c r="L27" s="520"/>
      <c r="M27" s="521"/>
      <c r="N27" s="521"/>
      <c r="O27" s="521"/>
      <c r="P27" s="522"/>
      <c r="Q27" s="523">
        <v>1</v>
      </c>
      <c r="R27" s="517">
        <v>1</v>
      </c>
      <c r="T27" s="434"/>
      <c r="U27" s="477" t="str">
        <f t="shared" si="0"/>
        <v xml:space="preserve"> </v>
      </c>
      <c r="V27" s="434"/>
      <c r="W27" s="434"/>
    </row>
    <row r="28" spans="1:23" s="431" customFormat="1" ht="24" customHeight="1" x14ac:dyDescent="0.15">
      <c r="L28" s="432"/>
      <c r="M28" s="432"/>
      <c r="N28" s="432"/>
      <c r="O28" s="432"/>
      <c r="P28" s="432"/>
      <c r="T28" s="434"/>
      <c r="U28" s="528"/>
      <c r="V28" s="434"/>
      <c r="W28" s="434"/>
    </row>
    <row r="29" spans="1:23" s="431" customFormat="1" ht="24" customHeight="1" x14ac:dyDescent="0.15">
      <c r="A29" s="430" t="s">
        <v>6335</v>
      </c>
      <c r="L29" s="432"/>
      <c r="M29" s="432"/>
      <c r="N29" s="432"/>
      <c r="O29" s="432"/>
      <c r="P29" s="432"/>
      <c r="R29" s="433" t="s">
        <v>5995</v>
      </c>
      <c r="T29" s="434"/>
      <c r="U29" s="528"/>
      <c r="V29" s="434"/>
      <c r="W29" s="434"/>
    </row>
    <row r="30" spans="1:23" s="431" customFormat="1" ht="32.1" customHeight="1" x14ac:dyDescent="0.15">
      <c r="A30" s="436" t="s">
        <v>5996</v>
      </c>
      <c r="B30" s="436" t="s">
        <v>5997</v>
      </c>
      <c r="C30" s="436" t="s">
        <v>5998</v>
      </c>
      <c r="D30" s="437" t="s">
        <v>5999</v>
      </c>
      <c r="E30" s="437" t="s">
        <v>6077</v>
      </c>
      <c r="F30" s="437" t="s">
        <v>6078</v>
      </c>
      <c r="G30" s="438" t="s">
        <v>6002</v>
      </c>
      <c r="H30" s="916" t="s">
        <v>6005</v>
      </c>
      <c r="I30" s="917"/>
      <c r="J30" s="437" t="s">
        <v>6006</v>
      </c>
      <c r="K30" s="437" t="s">
        <v>6007</v>
      </c>
      <c r="L30" s="916" t="s">
        <v>6294</v>
      </c>
      <c r="M30" s="918"/>
      <c r="N30" s="918"/>
      <c r="O30" s="918"/>
      <c r="P30" s="917"/>
      <c r="Q30" s="437" t="s">
        <v>6295</v>
      </c>
      <c r="R30" s="439" t="s">
        <v>6296</v>
      </c>
      <c r="T30" s="434"/>
      <c r="U30" s="529" t="str">
        <f>U3</f>
        <v>前年度
比較</v>
      </c>
      <c r="V30" s="434"/>
      <c r="W30" s="434"/>
    </row>
    <row r="31" spans="1:23" s="431" customFormat="1" ht="23.1" customHeight="1" x14ac:dyDescent="0.15">
      <c r="A31" s="530">
        <v>1</v>
      </c>
      <c r="B31" s="531" t="s">
        <v>6336</v>
      </c>
      <c r="C31" s="531"/>
      <c r="D31" s="532"/>
      <c r="E31" s="446">
        <f>+E32+E176+E182+E180</f>
        <v>260426</v>
      </c>
      <c r="F31" s="446">
        <f>+F32+F176+F182+F180</f>
        <v>249948</v>
      </c>
      <c r="G31" s="444">
        <f>E31-F31</f>
        <v>10478</v>
      </c>
      <c r="H31" s="445"/>
      <c r="I31" s="443"/>
      <c r="J31" s="446"/>
      <c r="K31" s="446"/>
      <c r="L31" s="447"/>
      <c r="M31" s="448"/>
      <c r="N31" s="448"/>
      <c r="O31" s="448"/>
      <c r="P31" s="449"/>
      <c r="Q31" s="446">
        <f>+Q32+Q176+Q180+Q182</f>
        <v>260426</v>
      </c>
      <c r="R31" s="446">
        <f>+R32+R176+R180+R182</f>
        <v>249948</v>
      </c>
      <c r="T31" s="434"/>
      <c r="U31" s="450">
        <f>Q31-R31</f>
        <v>10478</v>
      </c>
      <c r="V31" s="533">
        <f>Q4-Q31</f>
        <v>917</v>
      </c>
      <c r="W31" s="431" t="s">
        <v>6337</v>
      </c>
    </row>
    <row r="32" spans="1:23" s="431" customFormat="1" ht="23.1" customHeight="1" x14ac:dyDescent="0.15">
      <c r="A32" s="451"/>
      <c r="B32" s="452">
        <v>1</v>
      </c>
      <c r="C32" s="514" t="s">
        <v>6338</v>
      </c>
      <c r="D32" s="457"/>
      <c r="E32" s="455">
        <f>+E33+E62+E87+E89+E170+E175</f>
        <v>241026</v>
      </c>
      <c r="F32" s="455">
        <f>+F33+F62+F87+F89+F170+F175</f>
        <v>227456</v>
      </c>
      <c r="G32" s="455">
        <f>E32-F32</f>
        <v>13570</v>
      </c>
      <c r="H32" s="456"/>
      <c r="I32" s="457"/>
      <c r="J32" s="458"/>
      <c r="K32" s="458"/>
      <c r="L32" s="459"/>
      <c r="M32" s="460"/>
      <c r="N32" s="460"/>
      <c r="O32" s="460"/>
      <c r="P32" s="461"/>
      <c r="Q32" s="455">
        <f>SUM(Q33:Q61,Q62:Q88,Q89:Q117,Q118:Q169,Q170:Q175)</f>
        <v>241026</v>
      </c>
      <c r="R32" s="455">
        <f>SUM(R33:R175)</f>
        <v>227456</v>
      </c>
      <c r="S32" s="431">
        <f>SUM(R33:R61)</f>
        <v>55749</v>
      </c>
      <c r="T32" s="434"/>
      <c r="U32" s="462">
        <f>Q32-R32</f>
        <v>13570</v>
      </c>
      <c r="V32" s="434"/>
      <c r="W32" s="434"/>
    </row>
    <row r="33" spans="1:21" s="434" customFormat="1" ht="23.1" customHeight="1" x14ac:dyDescent="0.15">
      <c r="A33" s="451"/>
      <c r="B33" s="431"/>
      <c r="C33" s="463">
        <v>1</v>
      </c>
      <c r="D33" s="468" t="s">
        <v>6339</v>
      </c>
      <c r="E33" s="465">
        <f>SUM(J33:J61)</f>
        <v>54404</v>
      </c>
      <c r="F33" s="465">
        <f>SUM(R33:R61)</f>
        <v>55749</v>
      </c>
      <c r="G33" s="465">
        <f>E33-F33</f>
        <v>-1345</v>
      </c>
      <c r="H33" s="467">
        <v>12</v>
      </c>
      <c r="I33" s="468" t="s">
        <v>6340</v>
      </c>
      <c r="J33" s="465">
        <f>Q33</f>
        <v>110</v>
      </c>
      <c r="K33" s="469" t="s">
        <v>6340</v>
      </c>
      <c r="L33" s="478" t="s">
        <v>6341</v>
      </c>
      <c r="M33" s="479"/>
      <c r="N33" s="479"/>
      <c r="O33" s="479"/>
      <c r="P33" s="524"/>
      <c r="Q33" s="481">
        <v>110</v>
      </c>
      <c r="R33" s="465">
        <v>110</v>
      </c>
      <c r="S33" s="431">
        <f>SUM(R33:R61)</f>
        <v>55749</v>
      </c>
      <c r="U33" s="477" t="str">
        <f>IF(R33-Q33=0," ",Q33-R33)</f>
        <v xml:space="preserve"> </v>
      </c>
    </row>
    <row r="34" spans="1:21" s="434" customFormat="1" ht="23.1" customHeight="1" x14ac:dyDescent="0.15">
      <c r="A34" s="451"/>
      <c r="B34" s="431"/>
      <c r="C34" s="431"/>
      <c r="D34" s="464"/>
      <c r="E34" s="502"/>
      <c r="F34" s="502"/>
      <c r="G34" s="525"/>
      <c r="H34" s="467">
        <v>13</v>
      </c>
      <c r="I34" s="468" t="s">
        <v>6158</v>
      </c>
      <c r="J34" s="465">
        <f>SUM(Q34:Q35)</f>
        <v>28</v>
      </c>
      <c r="K34" s="469" t="s">
        <v>6158</v>
      </c>
      <c r="L34" s="478" t="s">
        <v>6342</v>
      </c>
      <c r="M34" s="479"/>
      <c r="N34" s="479"/>
      <c r="O34" s="479"/>
      <c r="P34" s="524"/>
      <c r="Q34" s="481">
        <v>28</v>
      </c>
      <c r="R34" s="465">
        <v>23</v>
      </c>
      <c r="S34" s="431">
        <f>SUM(R34:R35)</f>
        <v>23</v>
      </c>
      <c r="U34" s="482">
        <f t="shared" ref="U34:U97" si="2">IF(R34-Q34=0," ",Q34-R34)</f>
        <v>5</v>
      </c>
    </row>
    <row r="35" spans="1:21" s="434" customFormat="1" ht="23.1" customHeight="1" x14ac:dyDescent="0.15">
      <c r="A35" s="451"/>
      <c r="B35" s="431"/>
      <c r="C35" s="431"/>
      <c r="D35" s="464"/>
      <c r="E35" s="502"/>
      <c r="F35" s="502"/>
      <c r="G35" s="525"/>
      <c r="H35" s="487"/>
      <c r="I35" s="484"/>
      <c r="J35" s="485"/>
      <c r="K35" s="488"/>
      <c r="L35" s="489" t="s">
        <v>6343</v>
      </c>
      <c r="M35" s="490"/>
      <c r="N35" s="490"/>
      <c r="O35" s="490"/>
      <c r="P35" s="534"/>
      <c r="Q35" s="492"/>
      <c r="R35" s="493"/>
      <c r="S35" s="431"/>
      <c r="U35" s="494" t="str">
        <f t="shared" si="2"/>
        <v xml:space="preserve"> </v>
      </c>
    </row>
    <row r="36" spans="1:21" s="434" customFormat="1" ht="23.1" customHeight="1" x14ac:dyDescent="0.15">
      <c r="A36" s="451"/>
      <c r="B36" s="431"/>
      <c r="C36" s="431"/>
      <c r="D36" s="464"/>
      <c r="E36" s="502"/>
      <c r="F36" s="502"/>
      <c r="G36" s="525"/>
      <c r="H36" s="467">
        <v>14</v>
      </c>
      <c r="I36" s="468" t="s">
        <v>6344</v>
      </c>
      <c r="J36" s="465">
        <f>SUM(Q36:Q36)</f>
        <v>18</v>
      </c>
      <c r="K36" s="469" t="s">
        <v>6344</v>
      </c>
      <c r="L36" s="496" t="s">
        <v>6345</v>
      </c>
      <c r="M36" s="497"/>
      <c r="N36" s="497"/>
      <c r="O36" s="497"/>
      <c r="P36" s="499"/>
      <c r="Q36" s="500">
        <v>18</v>
      </c>
      <c r="R36" s="501">
        <v>18</v>
      </c>
      <c r="S36" s="431"/>
      <c r="U36" s="477" t="str">
        <f t="shared" si="2"/>
        <v xml:space="preserve"> </v>
      </c>
    </row>
    <row r="37" spans="1:21" s="434" customFormat="1" ht="23.1" customHeight="1" x14ac:dyDescent="0.15">
      <c r="A37" s="451"/>
      <c r="B37" s="431"/>
      <c r="C37" s="431"/>
      <c r="D37" s="464"/>
      <c r="E37" s="502"/>
      <c r="F37" s="502"/>
      <c r="G37" s="525"/>
      <c r="H37" s="467">
        <v>16</v>
      </c>
      <c r="I37" s="468" t="s">
        <v>6179</v>
      </c>
      <c r="J37" s="465">
        <f>SUM(Q37:Q37)</f>
        <v>420</v>
      </c>
      <c r="K37" s="469" t="s">
        <v>6346</v>
      </c>
      <c r="L37" s="478" t="s">
        <v>6347</v>
      </c>
      <c r="M37" s="479"/>
      <c r="N37" s="479"/>
      <c r="O37" s="479"/>
      <c r="P37" s="524"/>
      <c r="Q37" s="481">
        <v>420</v>
      </c>
      <c r="R37" s="465">
        <v>420</v>
      </c>
      <c r="S37" s="431"/>
      <c r="U37" s="477" t="str">
        <f t="shared" si="2"/>
        <v xml:space="preserve"> </v>
      </c>
    </row>
    <row r="38" spans="1:21" s="434" customFormat="1" ht="23.1" customHeight="1" x14ac:dyDescent="0.15">
      <c r="A38" s="451"/>
      <c r="B38" s="431"/>
      <c r="C38" s="431"/>
      <c r="D38" s="464"/>
      <c r="E38" s="502"/>
      <c r="F38" s="502"/>
      <c r="G38" s="525"/>
      <c r="H38" s="467">
        <v>18</v>
      </c>
      <c r="I38" s="468" t="s">
        <v>6182</v>
      </c>
      <c r="J38" s="465">
        <f>SUM(Q38:Q52)</f>
        <v>31518</v>
      </c>
      <c r="K38" s="469" t="s">
        <v>6348</v>
      </c>
      <c r="L38" s="478" t="s">
        <v>6349</v>
      </c>
      <c r="M38" s="479"/>
      <c r="N38" s="479"/>
      <c r="O38" s="479"/>
      <c r="P38" s="524"/>
      <c r="Q38" s="481">
        <v>98</v>
      </c>
      <c r="R38" s="465">
        <v>98</v>
      </c>
      <c r="S38" s="431">
        <f>SUM(R38:R49)</f>
        <v>27848</v>
      </c>
      <c r="U38" s="482" t="str">
        <f t="shared" si="2"/>
        <v xml:space="preserve"> </v>
      </c>
    </row>
    <row r="39" spans="1:21" s="434" customFormat="1" ht="23.1" customHeight="1" x14ac:dyDescent="0.15">
      <c r="A39" s="451"/>
      <c r="B39" s="431"/>
      <c r="C39" s="431"/>
      <c r="D39" s="464"/>
      <c r="E39" s="502"/>
      <c r="F39" s="502"/>
      <c r="G39" s="525"/>
      <c r="H39" s="451"/>
      <c r="I39" s="464"/>
      <c r="J39" s="502"/>
      <c r="K39" s="535" t="s">
        <v>6350</v>
      </c>
      <c r="L39" s="536" t="s">
        <v>6351</v>
      </c>
      <c r="M39" s="537"/>
      <c r="N39" s="537"/>
      <c r="O39" s="537"/>
      <c r="P39" s="538"/>
      <c r="Q39" s="539">
        <v>4700</v>
      </c>
      <c r="R39" s="540">
        <v>4500</v>
      </c>
      <c r="S39" s="431"/>
      <c r="U39" s="506">
        <f t="shared" si="2"/>
        <v>200</v>
      </c>
    </row>
    <row r="40" spans="1:21" s="434" customFormat="1" ht="23.1" customHeight="1" x14ac:dyDescent="0.15">
      <c r="A40" s="451"/>
      <c r="B40" s="431"/>
      <c r="C40" s="431"/>
      <c r="D40" s="464"/>
      <c r="E40" s="502"/>
      <c r="F40" s="502"/>
      <c r="G40" s="525"/>
      <c r="H40" s="451"/>
      <c r="I40" s="464"/>
      <c r="J40" s="502"/>
      <c r="K40" s="535"/>
      <c r="L40" s="536" t="s">
        <v>6352</v>
      </c>
      <c r="M40" s="537"/>
      <c r="N40" s="537"/>
      <c r="O40" s="537"/>
      <c r="P40" s="538"/>
      <c r="Q40" s="539">
        <v>2600</v>
      </c>
      <c r="R40" s="540">
        <v>0</v>
      </c>
      <c r="S40" s="431"/>
      <c r="U40" s="506">
        <f t="shared" si="2"/>
        <v>2600</v>
      </c>
    </row>
    <row r="41" spans="1:21" s="434" customFormat="1" ht="23.1" customHeight="1" x14ac:dyDescent="0.15">
      <c r="A41" s="451"/>
      <c r="B41" s="431"/>
      <c r="C41" s="431"/>
      <c r="D41" s="464"/>
      <c r="E41" s="502"/>
      <c r="F41" s="502"/>
      <c r="G41" s="525"/>
      <c r="H41" s="451"/>
      <c r="I41" s="464"/>
      <c r="J41" s="502"/>
      <c r="K41" s="525"/>
      <c r="L41" s="496" t="s">
        <v>6353</v>
      </c>
      <c r="M41" s="497"/>
      <c r="N41" s="497"/>
      <c r="O41" s="497"/>
      <c r="P41" s="499"/>
      <c r="Q41" s="500">
        <v>1800</v>
      </c>
      <c r="R41" s="501">
        <v>1800</v>
      </c>
      <c r="S41" s="431"/>
      <c r="U41" s="506" t="str">
        <f t="shared" si="2"/>
        <v xml:space="preserve"> </v>
      </c>
    </row>
    <row r="42" spans="1:21" s="434" customFormat="1" ht="23.1" customHeight="1" x14ac:dyDescent="0.15">
      <c r="A42" s="451"/>
      <c r="B42" s="431"/>
      <c r="C42" s="431"/>
      <c r="D42" s="464"/>
      <c r="E42" s="502"/>
      <c r="F42" s="502"/>
      <c r="G42" s="525"/>
      <c r="H42" s="451"/>
      <c r="I42" s="464"/>
      <c r="J42" s="502"/>
      <c r="K42" s="525"/>
      <c r="L42" s="536" t="s">
        <v>6354</v>
      </c>
      <c r="M42" s="537"/>
      <c r="N42" s="537"/>
      <c r="O42" s="537"/>
      <c r="P42" s="538"/>
      <c r="Q42" s="539">
        <v>100</v>
      </c>
      <c r="R42" s="540">
        <v>100</v>
      </c>
      <c r="S42" s="431"/>
      <c r="U42" s="506" t="str">
        <f t="shared" si="2"/>
        <v xml:space="preserve"> </v>
      </c>
    </row>
    <row r="43" spans="1:21" s="434" customFormat="1" ht="23.1" customHeight="1" x14ac:dyDescent="0.15">
      <c r="A43" s="451"/>
      <c r="B43" s="431"/>
      <c r="C43" s="431"/>
      <c r="D43" s="464"/>
      <c r="E43" s="502"/>
      <c r="F43" s="502"/>
      <c r="G43" s="525"/>
      <c r="H43" s="451"/>
      <c r="I43" s="464"/>
      <c r="J43" s="502"/>
      <c r="K43" s="535" t="s">
        <v>6355</v>
      </c>
      <c r="L43" s="536" t="s">
        <v>6356</v>
      </c>
      <c r="M43" s="537"/>
      <c r="N43" s="537"/>
      <c r="O43" s="537"/>
      <c r="P43" s="499"/>
      <c r="Q43" s="539">
        <v>12000</v>
      </c>
      <c r="R43" s="540">
        <v>12000</v>
      </c>
      <c r="S43" s="431"/>
      <c r="U43" s="506" t="str">
        <f t="shared" si="2"/>
        <v xml:space="preserve"> </v>
      </c>
    </row>
    <row r="44" spans="1:21" s="434" customFormat="1" ht="23.1" customHeight="1" x14ac:dyDescent="0.15">
      <c r="A44" s="451"/>
      <c r="B44" s="431"/>
      <c r="C44" s="431"/>
      <c r="D44" s="464"/>
      <c r="E44" s="502"/>
      <c r="F44" s="502"/>
      <c r="G44" s="525"/>
      <c r="H44" s="451"/>
      <c r="I44" s="464"/>
      <c r="J44" s="502"/>
      <c r="L44" s="536" t="s">
        <v>6357</v>
      </c>
      <c r="M44" s="537"/>
      <c r="N44" s="537"/>
      <c r="O44" s="537"/>
      <c r="P44" s="499"/>
      <c r="Q44" s="539">
        <v>7200</v>
      </c>
      <c r="R44" s="540">
        <v>7000</v>
      </c>
      <c r="S44" s="431"/>
      <c r="U44" s="506">
        <f t="shared" si="2"/>
        <v>200</v>
      </c>
    </row>
    <row r="45" spans="1:21" s="434" customFormat="1" ht="23.1" customHeight="1" x14ac:dyDescent="0.15">
      <c r="A45" s="451"/>
      <c r="B45" s="431"/>
      <c r="C45" s="431"/>
      <c r="D45" s="464"/>
      <c r="E45" s="502"/>
      <c r="F45" s="502"/>
      <c r="G45" s="525"/>
      <c r="H45" s="451"/>
      <c r="I45" s="464"/>
      <c r="J45" s="502"/>
      <c r="K45" s="525"/>
      <c r="L45" s="496" t="s">
        <v>6358</v>
      </c>
      <c r="M45" s="497"/>
      <c r="N45" s="497"/>
      <c r="O45" s="497"/>
      <c r="P45" s="499"/>
      <c r="Q45" s="500">
        <v>550</v>
      </c>
      <c r="R45" s="501">
        <v>600</v>
      </c>
      <c r="S45" s="431"/>
      <c r="U45" s="494">
        <f>IF(R45-Q45=0," ",Q45-R45)</f>
        <v>-50</v>
      </c>
    </row>
    <row r="46" spans="1:21" s="434" customFormat="1" ht="23.1" customHeight="1" x14ac:dyDescent="0.15">
      <c r="A46" s="451"/>
      <c r="B46" s="431"/>
      <c r="C46" s="431"/>
      <c r="D46" s="464"/>
      <c r="E46" s="502"/>
      <c r="F46" s="502"/>
      <c r="G46" s="525"/>
      <c r="H46" s="451"/>
      <c r="I46" s="464"/>
      <c r="J46" s="502"/>
      <c r="K46" s="525"/>
      <c r="L46" s="496" t="s">
        <v>6359</v>
      </c>
      <c r="M46" s="497"/>
      <c r="N46" s="497"/>
      <c r="O46" s="497"/>
      <c r="P46" s="511"/>
      <c r="Q46" s="500">
        <v>650</v>
      </c>
      <c r="R46" s="501">
        <v>650</v>
      </c>
      <c r="S46" s="431"/>
      <c r="U46" s="506" t="str">
        <f>IF(R46-Q46=0," ",Q46-R46)</f>
        <v xml:space="preserve"> </v>
      </c>
    </row>
    <row r="47" spans="1:21" s="434" customFormat="1" ht="23.1" customHeight="1" x14ac:dyDescent="0.15">
      <c r="A47" s="451"/>
      <c r="B47" s="431"/>
      <c r="C47" s="431"/>
      <c r="D47" s="464"/>
      <c r="E47" s="502"/>
      <c r="F47" s="502"/>
      <c r="G47" s="525"/>
      <c r="H47" s="451"/>
      <c r="I47" s="464"/>
      <c r="J47" s="502"/>
      <c r="K47" s="525"/>
      <c r="L47" s="496" t="s">
        <v>6360</v>
      </c>
      <c r="M47" s="497"/>
      <c r="N47" s="497"/>
      <c r="O47" s="497"/>
      <c r="P47" s="499"/>
      <c r="Q47" s="541">
        <v>1600</v>
      </c>
      <c r="R47" s="495">
        <v>0</v>
      </c>
      <c r="S47" s="431"/>
      <c r="T47" s="434" t="s">
        <v>6361</v>
      </c>
      <c r="U47" s="506">
        <f t="shared" ref="U47" si="3">IF(R47-Q47=0," ",Q47-R47)</f>
        <v>1600</v>
      </c>
    </row>
    <row r="48" spans="1:21" s="434" customFormat="1" ht="23.1" customHeight="1" x14ac:dyDescent="0.15">
      <c r="A48" s="451"/>
      <c r="B48" s="431"/>
      <c r="C48" s="431"/>
      <c r="D48" s="464"/>
      <c r="E48" s="502"/>
      <c r="F48" s="502"/>
      <c r="G48" s="525"/>
      <c r="H48" s="451"/>
      <c r="I48" s="464"/>
      <c r="J48" s="502"/>
      <c r="K48" s="525"/>
      <c r="L48" s="542" t="s">
        <v>6362</v>
      </c>
      <c r="M48" s="432"/>
      <c r="N48" s="432"/>
      <c r="O48" s="432"/>
      <c r="P48" s="543"/>
      <c r="Q48" s="544">
        <v>0</v>
      </c>
      <c r="R48" s="502">
        <v>400</v>
      </c>
      <c r="S48" s="431"/>
      <c r="U48" s="506">
        <f>IF(R48-Q48=0," ",Q48-R48)</f>
        <v>-400</v>
      </c>
    </row>
    <row r="49" spans="1:23" s="434" customFormat="1" ht="23.1" customHeight="1" x14ac:dyDescent="0.15">
      <c r="A49" s="451"/>
      <c r="B49" s="431"/>
      <c r="C49" s="431"/>
      <c r="D49" s="464"/>
      <c r="E49" s="502"/>
      <c r="F49" s="502"/>
      <c r="G49" s="525"/>
      <c r="H49" s="451"/>
      <c r="I49" s="464"/>
      <c r="J49" s="502"/>
      <c r="K49" s="507"/>
      <c r="L49" s="536" t="s">
        <v>6363</v>
      </c>
      <c r="M49" s="537"/>
      <c r="N49" s="537"/>
      <c r="O49" s="537"/>
      <c r="P49" s="538"/>
      <c r="Q49" s="545">
        <v>0</v>
      </c>
      <c r="R49" s="535">
        <v>700</v>
      </c>
      <c r="S49" s="431"/>
      <c r="U49" s="506">
        <f t="shared" ref="U49" si="4">IF(R49-Q49=0," ",Q49-R49)</f>
        <v>-700</v>
      </c>
    </row>
    <row r="50" spans="1:23" s="434" customFormat="1" ht="23.1" customHeight="1" x14ac:dyDescent="0.15">
      <c r="A50" s="451"/>
      <c r="B50" s="431"/>
      <c r="C50" s="431"/>
      <c r="D50" s="464"/>
      <c r="E50" s="502"/>
      <c r="F50" s="502"/>
      <c r="G50" s="525"/>
      <c r="H50" s="451"/>
      <c r="I50" s="464"/>
      <c r="J50" s="502"/>
      <c r="K50" s="535" t="s">
        <v>6364</v>
      </c>
      <c r="L50" s="489" t="s">
        <v>6365</v>
      </c>
      <c r="M50" s="490"/>
      <c r="N50" s="490"/>
      <c r="O50" s="490"/>
      <c r="P50" s="534"/>
      <c r="Q50" s="492">
        <v>220</v>
      </c>
      <c r="R50" s="493">
        <v>220</v>
      </c>
      <c r="S50" s="483"/>
      <c r="T50" s="546"/>
      <c r="U50" s="547" t="str">
        <f t="shared" si="2"/>
        <v xml:space="preserve"> </v>
      </c>
    </row>
    <row r="51" spans="1:23" s="434" customFormat="1" ht="23.1" hidden="1" customHeight="1" x14ac:dyDescent="0.15">
      <c r="A51" s="451"/>
      <c r="B51" s="431"/>
      <c r="C51" s="431"/>
      <c r="D51" s="464"/>
      <c r="E51" s="502"/>
      <c r="F51" s="502"/>
      <c r="G51" s="525"/>
      <c r="H51" s="451"/>
      <c r="I51" s="464"/>
      <c r="J51" s="502"/>
      <c r="K51" s="525"/>
      <c r="L51" s="542" t="s">
        <v>6366</v>
      </c>
      <c r="M51" s="432"/>
      <c r="N51" s="432"/>
      <c r="O51" s="432"/>
      <c r="P51" s="543"/>
      <c r="Q51" s="544"/>
      <c r="R51" s="502">
        <v>0</v>
      </c>
      <c r="S51" s="431"/>
      <c r="U51" s="548" t="str">
        <f>IF(R51-Q51=0," ",Q51-R51)</f>
        <v xml:space="preserve"> </v>
      </c>
    </row>
    <row r="52" spans="1:23" s="434" customFormat="1" ht="23.1" hidden="1" customHeight="1" x14ac:dyDescent="0.15">
      <c r="A52" s="451"/>
      <c r="B52" s="431"/>
      <c r="C52" s="431"/>
      <c r="D52" s="464"/>
      <c r="E52" s="502"/>
      <c r="F52" s="502"/>
      <c r="G52" s="525"/>
      <c r="H52" s="451"/>
      <c r="I52" s="464"/>
      <c r="J52" s="502"/>
      <c r="K52" s="525"/>
      <c r="L52" s="536" t="s">
        <v>6367</v>
      </c>
      <c r="M52" s="490"/>
      <c r="N52" s="490"/>
      <c r="O52" s="490"/>
      <c r="P52" s="534"/>
      <c r="Q52" s="492"/>
      <c r="R52" s="493"/>
      <c r="S52" s="483"/>
      <c r="T52" s="546"/>
      <c r="U52" s="547" t="str">
        <f t="shared" si="2"/>
        <v xml:space="preserve"> </v>
      </c>
    </row>
    <row r="53" spans="1:23" s="431" customFormat="1" ht="23.1" customHeight="1" x14ac:dyDescent="0.15">
      <c r="A53" s="451"/>
      <c r="D53" s="464"/>
      <c r="E53" s="502"/>
      <c r="F53" s="502"/>
      <c r="G53" s="525"/>
      <c r="H53" s="467">
        <v>21</v>
      </c>
      <c r="I53" s="468" t="s">
        <v>6165</v>
      </c>
      <c r="J53" s="465">
        <f>SUM(Q53:Q56)</f>
        <v>1850</v>
      </c>
      <c r="K53" s="469" t="s">
        <v>6368</v>
      </c>
      <c r="L53" s="470" t="s">
        <v>6369</v>
      </c>
      <c r="M53" s="509"/>
      <c r="N53" s="509"/>
      <c r="O53" s="509"/>
      <c r="P53" s="511"/>
      <c r="Q53" s="512">
        <v>650</v>
      </c>
      <c r="R53" s="513">
        <v>750</v>
      </c>
      <c r="T53" s="434"/>
      <c r="U53" s="549">
        <f t="shared" si="2"/>
        <v>-100</v>
      </c>
      <c r="V53" s="434"/>
      <c r="W53" s="434"/>
    </row>
    <row r="54" spans="1:23" s="431" customFormat="1" ht="22.5" customHeight="1" x14ac:dyDescent="0.15">
      <c r="A54" s="451"/>
      <c r="D54" s="464"/>
      <c r="E54" s="502"/>
      <c r="F54" s="502"/>
      <c r="G54" s="525"/>
      <c r="H54" s="451"/>
      <c r="I54" s="464"/>
      <c r="J54" s="502"/>
      <c r="K54" s="525"/>
      <c r="L54" s="536" t="s">
        <v>6370</v>
      </c>
      <c r="M54" s="537"/>
      <c r="N54" s="537"/>
      <c r="O54" s="537"/>
      <c r="P54" s="538"/>
      <c r="Q54" s="500">
        <v>0</v>
      </c>
      <c r="R54" s="501">
        <v>4500</v>
      </c>
      <c r="T54" s="434"/>
      <c r="U54" s="527">
        <f t="shared" si="2"/>
        <v>-4500</v>
      </c>
      <c r="V54" s="434"/>
      <c r="W54" s="434"/>
    </row>
    <row r="55" spans="1:23" s="431" customFormat="1" ht="22.5" customHeight="1" x14ac:dyDescent="0.15">
      <c r="A55" s="451"/>
      <c r="D55" s="464"/>
      <c r="E55" s="502"/>
      <c r="F55" s="502"/>
      <c r="G55" s="525"/>
      <c r="H55" s="451"/>
      <c r="I55" s="464"/>
      <c r="J55" s="502"/>
      <c r="K55" s="525"/>
      <c r="L55" s="496" t="s">
        <v>6371</v>
      </c>
      <c r="M55" s="497"/>
      <c r="N55" s="497"/>
      <c r="O55" s="497"/>
      <c r="P55" s="499"/>
      <c r="Q55" s="500">
        <v>1200</v>
      </c>
      <c r="R55" s="501">
        <v>1500</v>
      </c>
      <c r="S55" s="550"/>
      <c r="T55" s="551"/>
      <c r="U55" s="506">
        <f t="shared" si="2"/>
        <v>-300</v>
      </c>
      <c r="V55" s="434"/>
      <c r="W55" s="434"/>
    </row>
    <row r="56" spans="1:23" s="431" customFormat="1" ht="22.5" hidden="1" customHeight="1" x14ac:dyDescent="0.15">
      <c r="A56" s="451"/>
      <c r="D56" s="464"/>
      <c r="E56" s="502"/>
      <c r="F56" s="502"/>
      <c r="G56" s="525"/>
      <c r="H56" s="451"/>
      <c r="I56" s="464"/>
      <c r="J56" s="502"/>
      <c r="K56" s="525"/>
      <c r="L56" s="552" t="s">
        <v>6372</v>
      </c>
      <c r="M56" s="553"/>
      <c r="N56" s="553"/>
      <c r="O56" s="553"/>
      <c r="P56" s="554"/>
      <c r="Q56" s="512"/>
      <c r="R56" s="513">
        <v>0</v>
      </c>
      <c r="T56" s="434"/>
      <c r="U56" s="547" t="str">
        <f t="shared" si="2"/>
        <v xml:space="preserve"> </v>
      </c>
      <c r="V56" s="434"/>
      <c r="W56" s="434"/>
    </row>
    <row r="57" spans="1:23" s="434" customFormat="1" ht="23.1" customHeight="1" x14ac:dyDescent="0.15">
      <c r="A57" s="451"/>
      <c r="B57" s="431"/>
      <c r="C57" s="431"/>
      <c r="D57" s="464"/>
      <c r="E57" s="502"/>
      <c r="F57" s="502"/>
      <c r="G57" s="525"/>
      <c r="H57" s="467">
        <v>22</v>
      </c>
      <c r="I57" s="468" t="s">
        <v>6373</v>
      </c>
      <c r="J57" s="465">
        <f>SUM(Q57:Q57)</f>
        <v>660</v>
      </c>
      <c r="K57" s="469" t="s">
        <v>6374</v>
      </c>
      <c r="L57" s="470" t="s">
        <v>6375</v>
      </c>
      <c r="M57" s="471"/>
      <c r="N57" s="471"/>
      <c r="O57" s="471"/>
      <c r="P57" s="555"/>
      <c r="Q57" s="473">
        <v>660</v>
      </c>
      <c r="R57" s="474">
        <v>660</v>
      </c>
      <c r="S57" s="431"/>
      <c r="U57" s="477" t="str">
        <f t="shared" si="2"/>
        <v xml:space="preserve"> </v>
      </c>
    </row>
    <row r="58" spans="1:23" s="434" customFormat="1" ht="23.1" customHeight="1" x14ac:dyDescent="0.15">
      <c r="A58" s="451"/>
      <c r="B58" s="431"/>
      <c r="C58" s="431"/>
      <c r="D58" s="464"/>
      <c r="E58" s="502"/>
      <c r="F58" s="502"/>
      <c r="G58" s="525"/>
      <c r="H58" s="467">
        <v>25</v>
      </c>
      <c r="I58" s="468" t="s">
        <v>6376</v>
      </c>
      <c r="J58" s="465">
        <f>SUM(Q58:Q58)</f>
        <v>13800</v>
      </c>
      <c r="K58" s="469" t="s">
        <v>6377</v>
      </c>
      <c r="L58" s="470" t="s">
        <v>6378</v>
      </c>
      <c r="M58" s="471"/>
      <c r="N58" s="471"/>
      <c r="O58" s="471"/>
      <c r="P58" s="555"/>
      <c r="Q58" s="473">
        <v>13800</v>
      </c>
      <c r="R58" s="474">
        <v>13800</v>
      </c>
      <c r="S58" s="431"/>
      <c r="U58" s="477" t="str">
        <f t="shared" si="2"/>
        <v xml:space="preserve"> </v>
      </c>
    </row>
    <row r="59" spans="1:23" s="431" customFormat="1" ht="23.1" customHeight="1" x14ac:dyDescent="0.15">
      <c r="A59" s="451"/>
      <c r="D59" s="464"/>
      <c r="E59" s="502"/>
      <c r="F59" s="502"/>
      <c r="G59" s="525"/>
      <c r="H59" s="467">
        <v>26</v>
      </c>
      <c r="I59" s="468" t="s">
        <v>6130</v>
      </c>
      <c r="J59" s="465">
        <f>SUM(Q59:Q59)</f>
        <v>2200</v>
      </c>
      <c r="K59" s="469" t="s">
        <v>6379</v>
      </c>
      <c r="L59" s="478" t="s">
        <v>6379</v>
      </c>
      <c r="M59" s="479"/>
      <c r="N59" s="479"/>
      <c r="O59" s="479"/>
      <c r="P59" s="524"/>
      <c r="Q59" s="481">
        <v>2200</v>
      </c>
      <c r="R59" s="465">
        <v>2200</v>
      </c>
      <c r="T59" s="434"/>
      <c r="U59" s="482" t="str">
        <f t="shared" si="2"/>
        <v xml:space="preserve"> </v>
      </c>
      <c r="V59" s="434"/>
      <c r="W59" s="434"/>
    </row>
    <row r="60" spans="1:23" s="431" customFormat="1" ht="23.1" customHeight="1" x14ac:dyDescent="0.15">
      <c r="A60" s="451"/>
      <c r="D60" s="464"/>
      <c r="E60" s="502"/>
      <c r="F60" s="502"/>
      <c r="G60" s="525"/>
      <c r="H60" s="467">
        <v>27</v>
      </c>
      <c r="I60" s="468" t="s">
        <v>6380</v>
      </c>
      <c r="J60" s="465">
        <f>SUM(Q60:Q60)</f>
        <v>200</v>
      </c>
      <c r="K60" s="469" t="s">
        <v>6381</v>
      </c>
      <c r="L60" s="478" t="s">
        <v>6382</v>
      </c>
      <c r="M60" s="479"/>
      <c r="N60" s="479"/>
      <c r="O60" s="479"/>
      <c r="P60" s="524"/>
      <c r="Q60" s="481">
        <v>200</v>
      </c>
      <c r="R60" s="465">
        <v>200</v>
      </c>
      <c r="T60" s="434"/>
      <c r="U60" s="477" t="str">
        <f t="shared" si="2"/>
        <v xml:space="preserve"> </v>
      </c>
      <c r="V60" s="434"/>
      <c r="W60" s="434"/>
    </row>
    <row r="61" spans="1:23" s="431" customFormat="1" ht="23.1" customHeight="1" x14ac:dyDescent="0.15">
      <c r="A61" s="487"/>
      <c r="B61" s="483"/>
      <c r="C61" s="483"/>
      <c r="D61" s="484"/>
      <c r="E61" s="485"/>
      <c r="F61" s="485"/>
      <c r="G61" s="488"/>
      <c r="H61" s="518">
        <v>29</v>
      </c>
      <c r="I61" s="516" t="s">
        <v>6383</v>
      </c>
      <c r="J61" s="517">
        <f>Q61</f>
        <v>3600</v>
      </c>
      <c r="K61" s="519" t="s">
        <v>6384</v>
      </c>
      <c r="L61" s="520" t="s">
        <v>6385</v>
      </c>
      <c r="M61" s="521"/>
      <c r="N61" s="521"/>
      <c r="O61" s="521"/>
      <c r="P61" s="522"/>
      <c r="Q61" s="523">
        <v>3600</v>
      </c>
      <c r="R61" s="517">
        <v>3500</v>
      </c>
      <c r="T61" s="434"/>
      <c r="U61" s="477">
        <f t="shared" si="2"/>
        <v>100</v>
      </c>
      <c r="V61" s="434"/>
      <c r="W61" s="434"/>
    </row>
    <row r="62" spans="1:23" s="431" customFormat="1" ht="23.1" customHeight="1" x14ac:dyDescent="0.15">
      <c r="A62" s="451"/>
      <c r="C62" s="431">
        <v>2</v>
      </c>
      <c r="D62" s="464" t="s">
        <v>6386</v>
      </c>
      <c r="E62" s="465">
        <f>SUM(J62:J86)</f>
        <v>15453</v>
      </c>
      <c r="F62" s="465">
        <f>SUM(R62:R86)</f>
        <v>16542</v>
      </c>
      <c r="G62" s="465">
        <f>E62-F62</f>
        <v>-1089</v>
      </c>
      <c r="H62" s="451">
        <v>12</v>
      </c>
      <c r="I62" s="468" t="s">
        <v>6340</v>
      </c>
      <c r="J62" s="502">
        <f>SUM(Q62:Q64)</f>
        <v>680</v>
      </c>
      <c r="K62" s="525" t="s">
        <v>6340</v>
      </c>
      <c r="L62" s="542" t="s">
        <v>6387</v>
      </c>
      <c r="M62" s="432"/>
      <c r="N62" s="432"/>
      <c r="O62" s="432"/>
      <c r="P62" s="543"/>
      <c r="Q62" s="544">
        <v>150</v>
      </c>
      <c r="R62" s="502">
        <v>150</v>
      </c>
      <c r="S62" s="431">
        <f>SUM(R62:R85)</f>
        <v>16486</v>
      </c>
      <c r="T62" s="434"/>
      <c r="U62" s="482" t="str">
        <f t="shared" si="2"/>
        <v xml:space="preserve"> </v>
      </c>
      <c r="V62" s="434"/>
      <c r="W62" s="434"/>
    </row>
    <row r="63" spans="1:23" s="431" customFormat="1" ht="23.1" customHeight="1" x14ac:dyDescent="0.15">
      <c r="A63" s="451"/>
      <c r="D63" s="464"/>
      <c r="E63" s="502"/>
      <c r="F63" s="502"/>
      <c r="G63" s="502"/>
      <c r="H63" s="451"/>
      <c r="I63" s="464"/>
      <c r="J63" s="502"/>
      <c r="K63" s="525"/>
      <c r="L63" s="496" t="s">
        <v>6388</v>
      </c>
      <c r="M63" s="497"/>
      <c r="N63" s="497"/>
      <c r="O63" s="497"/>
      <c r="P63" s="499"/>
      <c r="Q63" s="500">
        <v>30</v>
      </c>
      <c r="R63" s="501">
        <v>30</v>
      </c>
      <c r="T63" s="434"/>
      <c r="U63" s="506" t="str">
        <f t="shared" si="2"/>
        <v xml:space="preserve"> </v>
      </c>
      <c r="V63" s="434"/>
      <c r="W63" s="434"/>
    </row>
    <row r="64" spans="1:23" s="431" customFormat="1" ht="23.1" customHeight="1" x14ac:dyDescent="0.15">
      <c r="A64" s="451"/>
      <c r="D64" s="464"/>
      <c r="E64" s="502"/>
      <c r="F64" s="502"/>
      <c r="G64" s="502"/>
      <c r="H64" s="451"/>
      <c r="I64" s="464"/>
      <c r="J64" s="502"/>
      <c r="K64" s="525"/>
      <c r="L64" s="496" t="s">
        <v>6389</v>
      </c>
      <c r="M64" s="497"/>
      <c r="N64" s="497"/>
      <c r="O64" s="497"/>
      <c r="P64" s="499"/>
      <c r="Q64" s="500">
        <v>500</v>
      </c>
      <c r="R64" s="501">
        <v>500</v>
      </c>
      <c r="T64" s="434"/>
      <c r="U64" s="477" t="str">
        <f t="shared" si="2"/>
        <v xml:space="preserve"> </v>
      </c>
      <c r="V64" s="434"/>
      <c r="W64" s="434"/>
    </row>
    <row r="65" spans="1:23" s="434" customFormat="1" ht="23.1" customHeight="1" x14ac:dyDescent="0.15">
      <c r="A65" s="451"/>
      <c r="B65" s="431"/>
      <c r="C65" s="431"/>
      <c r="D65" s="464"/>
      <c r="E65" s="502"/>
      <c r="F65" s="502"/>
      <c r="G65" s="525"/>
      <c r="H65" s="467">
        <v>18</v>
      </c>
      <c r="I65" s="468" t="s">
        <v>6182</v>
      </c>
      <c r="J65" s="465">
        <f>SUM(Q65:Q75)</f>
        <v>9227</v>
      </c>
      <c r="K65" s="469" t="s">
        <v>6390</v>
      </c>
      <c r="L65" s="478" t="s">
        <v>6391</v>
      </c>
      <c r="M65" s="479"/>
      <c r="N65" s="479"/>
      <c r="O65" s="479"/>
      <c r="P65" s="524"/>
      <c r="Q65" s="481">
        <v>4720</v>
      </c>
      <c r="R65" s="465">
        <v>4720</v>
      </c>
      <c r="S65" s="431">
        <f>SUM(R65:R75)</f>
        <v>9002</v>
      </c>
      <c r="U65" s="482" t="str">
        <f t="shared" si="2"/>
        <v xml:space="preserve"> </v>
      </c>
    </row>
    <row r="66" spans="1:23" s="434" customFormat="1" ht="23.1" customHeight="1" x14ac:dyDescent="0.15">
      <c r="A66" s="451"/>
      <c r="B66" s="431"/>
      <c r="C66" s="431"/>
      <c r="D66" s="464"/>
      <c r="E66" s="502"/>
      <c r="F66" s="502"/>
      <c r="G66" s="525"/>
      <c r="H66" s="451"/>
      <c r="I66" s="464"/>
      <c r="J66" s="502"/>
      <c r="K66" s="525"/>
      <c r="L66" s="912" t="s">
        <v>6392</v>
      </c>
      <c r="M66" s="913"/>
      <c r="N66" s="913"/>
      <c r="O66" s="913"/>
      <c r="P66" s="914"/>
      <c r="Q66" s="500"/>
      <c r="R66" s="501"/>
      <c r="S66" s="431"/>
      <c r="U66" s="506" t="str">
        <f t="shared" si="2"/>
        <v xml:space="preserve"> </v>
      </c>
    </row>
    <row r="67" spans="1:23" s="434" customFormat="1" ht="23.1" customHeight="1" x14ac:dyDescent="0.15">
      <c r="A67" s="451"/>
      <c r="B67" s="431"/>
      <c r="C67" s="431"/>
      <c r="D67" s="464"/>
      <c r="E67" s="502"/>
      <c r="F67" s="502"/>
      <c r="G67" s="525"/>
      <c r="H67" s="451"/>
      <c r="I67" s="464"/>
      <c r="J67" s="502"/>
      <c r="K67" s="525"/>
      <c r="L67" s="912" t="s">
        <v>6393</v>
      </c>
      <c r="M67" s="913"/>
      <c r="N67" s="913"/>
      <c r="O67" s="913"/>
      <c r="P67" s="914"/>
      <c r="Q67" s="500"/>
      <c r="R67" s="501"/>
      <c r="S67" s="431"/>
      <c r="U67" s="506" t="str">
        <f t="shared" si="2"/>
        <v xml:space="preserve"> </v>
      </c>
    </row>
    <row r="68" spans="1:23" s="434" customFormat="1" ht="23.1" hidden="1" customHeight="1" x14ac:dyDescent="0.15">
      <c r="A68" s="451"/>
      <c r="B68" s="431"/>
      <c r="C68" s="431"/>
      <c r="D68" s="464"/>
      <c r="E68" s="502"/>
      <c r="F68" s="502"/>
      <c r="G68" s="525"/>
      <c r="H68" s="451"/>
      <c r="I68" s="464"/>
      <c r="J68" s="502"/>
      <c r="K68" s="525"/>
      <c r="L68" s="496" t="s">
        <v>6394</v>
      </c>
      <c r="M68" s="497"/>
      <c r="N68" s="497"/>
      <c r="O68" s="497"/>
      <c r="P68" s="499"/>
      <c r="Q68" s="500"/>
      <c r="R68" s="501">
        <v>0</v>
      </c>
      <c r="S68" s="431"/>
      <c r="U68" s="506" t="str">
        <f t="shared" si="2"/>
        <v xml:space="preserve"> </v>
      </c>
    </row>
    <row r="69" spans="1:23" s="431" customFormat="1" ht="23.1" customHeight="1" x14ac:dyDescent="0.15">
      <c r="A69" s="451"/>
      <c r="D69" s="464"/>
      <c r="E69" s="502"/>
      <c r="F69" s="502"/>
      <c r="G69" s="502"/>
      <c r="H69" s="451"/>
      <c r="I69" s="464"/>
      <c r="J69" s="502"/>
      <c r="K69" s="525"/>
      <c r="L69" s="496" t="s">
        <v>6395</v>
      </c>
      <c r="M69" s="497"/>
      <c r="N69" s="497"/>
      <c r="O69" s="497"/>
      <c r="P69" s="499"/>
      <c r="Q69" s="500">
        <v>240</v>
      </c>
      <c r="R69" s="501">
        <v>240</v>
      </c>
      <c r="T69" s="434"/>
      <c r="U69" s="494" t="str">
        <f>IF(R69-Q69=0," ",Q69-R69)</f>
        <v xml:space="preserve"> </v>
      </c>
      <c r="V69" s="434"/>
      <c r="W69" s="434"/>
    </row>
    <row r="70" spans="1:23" s="434" customFormat="1" ht="23.1" customHeight="1" x14ac:dyDescent="0.15">
      <c r="A70" s="451"/>
      <c r="B70" s="431"/>
      <c r="C70" s="431"/>
      <c r="D70" s="464"/>
      <c r="E70" s="502"/>
      <c r="F70" s="502"/>
      <c r="G70" s="525"/>
      <c r="H70" s="451"/>
      <c r="I70" s="464"/>
      <c r="J70" s="502"/>
      <c r="K70" s="525"/>
      <c r="L70" s="536" t="s">
        <v>6396</v>
      </c>
      <c r="M70" s="537"/>
      <c r="N70" s="537"/>
      <c r="O70" s="497"/>
      <c r="P70" s="499"/>
      <c r="Q70" s="500">
        <v>3125</v>
      </c>
      <c r="R70" s="501">
        <v>3000</v>
      </c>
      <c r="S70" s="431"/>
      <c r="U70" s="506">
        <f t="shared" si="2"/>
        <v>125</v>
      </c>
    </row>
    <row r="71" spans="1:23" s="434" customFormat="1" ht="23.1" customHeight="1" x14ac:dyDescent="0.15">
      <c r="A71" s="451"/>
      <c r="B71" s="431"/>
      <c r="C71" s="431"/>
      <c r="D71" s="464"/>
      <c r="E71" s="502"/>
      <c r="F71" s="502"/>
      <c r="G71" s="525"/>
      <c r="H71" s="451"/>
      <c r="I71" s="464"/>
      <c r="J71" s="502"/>
      <c r="K71" s="495" t="s">
        <v>6397</v>
      </c>
      <c r="L71" s="536" t="s">
        <v>6398</v>
      </c>
      <c r="M71" s="556"/>
      <c r="N71" s="556"/>
      <c r="O71" s="537"/>
      <c r="P71" s="538"/>
      <c r="Q71" s="539">
        <v>92</v>
      </c>
      <c r="R71" s="540">
        <v>92</v>
      </c>
      <c r="S71" s="431"/>
      <c r="U71" s="506" t="str">
        <f t="shared" si="2"/>
        <v xml:space="preserve"> </v>
      </c>
    </row>
    <row r="72" spans="1:23" s="434" customFormat="1" ht="23.1" customHeight="1" x14ac:dyDescent="0.15">
      <c r="A72" s="451"/>
      <c r="B72" s="431"/>
      <c r="C72" s="431"/>
      <c r="D72" s="464"/>
      <c r="E72" s="502"/>
      <c r="F72" s="502"/>
      <c r="G72" s="525"/>
      <c r="H72" s="451"/>
      <c r="I72" s="464"/>
      <c r="J72" s="502"/>
      <c r="K72" s="495" t="s">
        <v>6399</v>
      </c>
      <c r="L72" s="536" t="s">
        <v>6400</v>
      </c>
      <c r="M72" s="537"/>
      <c r="N72" s="537"/>
      <c r="O72" s="537"/>
      <c r="P72" s="538"/>
      <c r="Q72" s="539">
        <v>550</v>
      </c>
      <c r="R72" s="540">
        <v>450</v>
      </c>
      <c r="S72" s="431"/>
      <c r="U72" s="506">
        <f t="shared" si="2"/>
        <v>100</v>
      </c>
    </row>
    <row r="73" spans="1:23" s="434" customFormat="1" ht="23.1" hidden="1" customHeight="1" x14ac:dyDescent="0.15">
      <c r="A73" s="451"/>
      <c r="B73" s="431"/>
      <c r="C73" s="431"/>
      <c r="D73" s="464"/>
      <c r="E73" s="502"/>
      <c r="F73" s="502"/>
      <c r="G73" s="525"/>
      <c r="H73" s="451"/>
      <c r="I73" s="464"/>
      <c r="J73" s="502"/>
      <c r="K73" s="507"/>
      <c r="L73" s="536" t="s">
        <v>6401</v>
      </c>
      <c r="M73" s="537"/>
      <c r="N73" s="537"/>
      <c r="O73" s="537"/>
      <c r="P73" s="538"/>
      <c r="Q73" s="539"/>
      <c r="R73" s="540">
        <v>0</v>
      </c>
      <c r="S73" s="431"/>
      <c r="T73" s="434" t="s">
        <v>6361</v>
      </c>
      <c r="U73" s="506" t="str">
        <f>IF(R73-Q73=0," ",Q73-R73)</f>
        <v xml:space="preserve"> </v>
      </c>
    </row>
    <row r="74" spans="1:23" s="431" customFormat="1" ht="23.1" customHeight="1" x14ac:dyDescent="0.15">
      <c r="A74" s="451"/>
      <c r="D74" s="464"/>
      <c r="E74" s="502"/>
      <c r="F74" s="502"/>
      <c r="G74" s="525"/>
      <c r="H74" s="451"/>
      <c r="I74" s="464"/>
      <c r="J74" s="502"/>
      <c r="K74" s="525" t="s">
        <v>6402</v>
      </c>
      <c r="L74" s="496" t="s">
        <v>6403</v>
      </c>
      <c r="M74" s="497"/>
      <c r="N74" s="497"/>
      <c r="O74" s="497"/>
      <c r="P74" s="499"/>
      <c r="Q74" s="500">
        <v>500</v>
      </c>
      <c r="R74" s="501">
        <v>500</v>
      </c>
      <c r="T74" s="434"/>
      <c r="U74" s="506" t="str">
        <f t="shared" si="2"/>
        <v xml:space="preserve"> </v>
      </c>
      <c r="V74" s="434"/>
      <c r="W74" s="434"/>
    </row>
    <row r="75" spans="1:23" s="431" customFormat="1" ht="23.1" hidden="1" customHeight="1" x14ac:dyDescent="0.15">
      <c r="A75" s="451"/>
      <c r="D75" s="464"/>
      <c r="E75" s="502"/>
      <c r="F75" s="502"/>
      <c r="G75" s="525"/>
      <c r="H75" s="451"/>
      <c r="I75" s="464"/>
      <c r="J75" s="502"/>
      <c r="K75" s="525"/>
      <c r="L75" s="536" t="s">
        <v>6404</v>
      </c>
      <c r="M75" s="537"/>
      <c r="N75" s="537"/>
      <c r="O75" s="537"/>
      <c r="P75" s="538"/>
      <c r="Q75" s="539"/>
      <c r="R75" s="540">
        <v>0</v>
      </c>
      <c r="T75" s="434"/>
      <c r="U75" s="494" t="str">
        <f t="shared" si="2"/>
        <v xml:space="preserve"> </v>
      </c>
      <c r="V75" s="434"/>
      <c r="W75" s="434"/>
    </row>
    <row r="76" spans="1:23" s="431" customFormat="1" ht="23.1" customHeight="1" x14ac:dyDescent="0.15">
      <c r="A76" s="451"/>
      <c r="D76" s="464"/>
      <c r="E76" s="502"/>
      <c r="F76" s="502"/>
      <c r="G76" s="525"/>
      <c r="H76" s="518">
        <v>20</v>
      </c>
      <c r="I76" s="516" t="s">
        <v>6171</v>
      </c>
      <c r="J76" s="517">
        <f>SUM(Q76:Q77)</f>
        <v>60</v>
      </c>
      <c r="K76" s="519" t="s">
        <v>6171</v>
      </c>
      <c r="L76" s="520" t="s">
        <v>6405</v>
      </c>
      <c r="M76" s="521"/>
      <c r="N76" s="521"/>
      <c r="O76" s="521"/>
      <c r="P76" s="522"/>
      <c r="Q76" s="523">
        <v>60</v>
      </c>
      <c r="R76" s="517">
        <v>120</v>
      </c>
      <c r="S76" s="483"/>
      <c r="T76" s="546"/>
      <c r="U76" s="477">
        <f t="shared" si="2"/>
        <v>-60</v>
      </c>
      <c r="V76" s="434"/>
      <c r="W76" s="434"/>
    </row>
    <row r="77" spans="1:23" s="431" customFormat="1" ht="23.1" hidden="1" customHeight="1" x14ac:dyDescent="0.15">
      <c r="A77" s="451"/>
      <c r="D77" s="464"/>
      <c r="E77" s="502"/>
      <c r="F77" s="502"/>
      <c r="G77" s="451"/>
      <c r="H77" s="487"/>
      <c r="I77" s="484"/>
      <c r="J77" s="485"/>
      <c r="K77" s="488"/>
      <c r="L77" s="552" t="s">
        <v>6406</v>
      </c>
      <c r="M77" s="553"/>
      <c r="N77" s="553"/>
      <c r="O77" s="553"/>
      <c r="P77" s="554"/>
      <c r="Q77" s="557"/>
      <c r="R77" s="485">
        <v>0</v>
      </c>
      <c r="T77" s="434"/>
      <c r="U77" s="547" t="str">
        <f t="shared" si="2"/>
        <v xml:space="preserve"> </v>
      </c>
      <c r="V77" s="434"/>
      <c r="W77" s="434"/>
    </row>
    <row r="78" spans="1:23" s="431" customFormat="1" ht="23.1" customHeight="1" x14ac:dyDescent="0.15">
      <c r="A78" s="451"/>
      <c r="D78" s="464"/>
      <c r="E78" s="502"/>
      <c r="F78" s="502"/>
      <c r="G78" s="525"/>
      <c r="H78" s="451">
        <v>21</v>
      </c>
      <c r="I78" s="464" t="s">
        <v>6165</v>
      </c>
      <c r="J78" s="502">
        <f>SUM(Q78:Q82)</f>
        <v>2430</v>
      </c>
      <c r="K78" s="525" t="s">
        <v>6165</v>
      </c>
      <c r="L78" s="508" t="s">
        <v>6407</v>
      </c>
      <c r="M78" s="509"/>
      <c r="N78" s="509"/>
      <c r="O78" s="509"/>
      <c r="P78" s="511"/>
      <c r="Q78" s="512">
        <v>630</v>
      </c>
      <c r="R78" s="513">
        <v>630</v>
      </c>
      <c r="S78" s="431">
        <f>SUM(R78:R80)</f>
        <v>3680</v>
      </c>
      <c r="T78" s="434"/>
      <c r="U78" s="482" t="str">
        <f t="shared" si="2"/>
        <v xml:space="preserve"> </v>
      </c>
      <c r="V78" s="434"/>
      <c r="W78" s="434"/>
    </row>
    <row r="79" spans="1:23" s="431" customFormat="1" ht="23.1" customHeight="1" x14ac:dyDescent="0.15">
      <c r="A79" s="451"/>
      <c r="D79" s="464"/>
      <c r="E79" s="502"/>
      <c r="F79" s="502"/>
      <c r="G79" s="525"/>
      <c r="H79" s="451"/>
      <c r="I79" s="464"/>
      <c r="J79" s="502"/>
      <c r="K79" s="525"/>
      <c r="L79" s="496" t="s">
        <v>6408</v>
      </c>
      <c r="M79" s="497"/>
      <c r="N79" s="497"/>
      <c r="O79" s="497"/>
      <c r="P79" s="499"/>
      <c r="Q79" s="500">
        <v>1000</v>
      </c>
      <c r="R79" s="501">
        <v>1050</v>
      </c>
      <c r="T79" s="434"/>
      <c r="U79" s="506">
        <f t="shared" si="2"/>
        <v>-50</v>
      </c>
      <c r="V79" s="434"/>
      <c r="W79" s="434"/>
    </row>
    <row r="80" spans="1:23" s="431" customFormat="1" ht="23.1" customHeight="1" x14ac:dyDescent="0.15">
      <c r="A80" s="451"/>
      <c r="D80" s="464"/>
      <c r="E80" s="502"/>
      <c r="F80" s="502"/>
      <c r="G80" s="525"/>
      <c r="H80" s="451"/>
      <c r="I80" s="464"/>
      <c r="J80" s="502"/>
      <c r="K80" s="525"/>
      <c r="L80" s="536" t="s">
        <v>6409</v>
      </c>
      <c r="M80" s="537"/>
      <c r="N80" s="537"/>
      <c r="O80" s="537"/>
      <c r="P80" s="538"/>
      <c r="Q80" s="539">
        <v>800</v>
      </c>
      <c r="R80" s="540">
        <v>2000</v>
      </c>
      <c r="T80" s="434"/>
      <c r="U80" s="506">
        <f t="shared" si="2"/>
        <v>-1200</v>
      </c>
      <c r="V80" s="434"/>
      <c r="W80" s="434"/>
    </row>
    <row r="81" spans="1:23" s="431" customFormat="1" ht="23.1" hidden="1" customHeight="1" x14ac:dyDescent="0.15">
      <c r="A81" s="451"/>
      <c r="D81" s="464"/>
      <c r="E81" s="502"/>
      <c r="F81" s="502"/>
      <c r="G81" s="525"/>
      <c r="H81" s="451"/>
      <c r="I81" s="464"/>
      <c r="J81" s="502"/>
      <c r="K81" s="525"/>
      <c r="L81" s="536" t="s">
        <v>6410</v>
      </c>
      <c r="M81" s="537"/>
      <c r="N81" s="537"/>
      <c r="O81" s="537"/>
      <c r="P81" s="538"/>
      <c r="Q81" s="539"/>
      <c r="R81" s="540">
        <v>0</v>
      </c>
      <c r="T81" s="434"/>
      <c r="U81" s="506" t="str">
        <f t="shared" si="2"/>
        <v xml:space="preserve"> </v>
      </c>
      <c r="V81" s="434"/>
      <c r="W81" s="434"/>
    </row>
    <row r="82" spans="1:23" s="431" customFormat="1" ht="23.1" hidden="1" customHeight="1" x14ac:dyDescent="0.15">
      <c r="A82" s="451"/>
      <c r="D82" s="464"/>
      <c r="E82" s="502"/>
      <c r="F82" s="502"/>
      <c r="G82" s="525"/>
      <c r="H82" s="451"/>
      <c r="I82" s="464"/>
      <c r="J82" s="502"/>
      <c r="K82" s="525"/>
      <c r="L82" s="489" t="s">
        <v>6411</v>
      </c>
      <c r="M82" s="490"/>
      <c r="N82" s="490"/>
      <c r="O82" s="490"/>
      <c r="P82" s="534"/>
      <c r="Q82" s="492"/>
      <c r="R82" s="493"/>
      <c r="T82" s="434"/>
      <c r="U82" s="494" t="str">
        <f>IF(R82-Q82=0," ",Q82-R82)</f>
        <v xml:space="preserve"> </v>
      </c>
      <c r="V82" s="434"/>
      <c r="W82" s="434"/>
    </row>
    <row r="83" spans="1:23" s="431" customFormat="1" ht="23.1" customHeight="1" x14ac:dyDescent="0.15">
      <c r="A83" s="451"/>
      <c r="D83" s="464"/>
      <c r="E83" s="502"/>
      <c r="F83" s="502"/>
      <c r="G83" s="525"/>
      <c r="H83" s="518">
        <v>22</v>
      </c>
      <c r="I83" s="516" t="s">
        <v>6373</v>
      </c>
      <c r="J83" s="517">
        <f>Q83</f>
        <v>500</v>
      </c>
      <c r="K83" s="519" t="s">
        <v>6374</v>
      </c>
      <c r="L83" s="520" t="s">
        <v>6412</v>
      </c>
      <c r="M83" s="521"/>
      <c r="N83" s="521"/>
      <c r="O83" s="521"/>
      <c r="P83" s="522"/>
      <c r="Q83" s="523">
        <v>500</v>
      </c>
      <c r="R83" s="517">
        <v>504</v>
      </c>
      <c r="T83" s="434"/>
      <c r="U83" s="477">
        <f>IF(R83-Q83=0," ",Q83-R83)</f>
        <v>-4</v>
      </c>
      <c r="V83" s="434"/>
      <c r="W83" s="434"/>
    </row>
    <row r="84" spans="1:23" s="431" customFormat="1" ht="23.1" customHeight="1" x14ac:dyDescent="0.15">
      <c r="A84" s="451"/>
      <c r="D84" s="464"/>
      <c r="E84" s="502"/>
      <c r="F84" s="502"/>
      <c r="G84" s="525"/>
      <c r="H84" s="518">
        <v>24</v>
      </c>
      <c r="I84" s="516" t="s">
        <v>6413</v>
      </c>
      <c r="J84" s="517">
        <f t="shared" ref="J84:J89" si="5">Q84</f>
        <v>1000</v>
      </c>
      <c r="K84" s="519" t="s">
        <v>6414</v>
      </c>
      <c r="L84" s="520" t="s">
        <v>6415</v>
      </c>
      <c r="M84" s="521"/>
      <c r="N84" s="521"/>
      <c r="O84" s="521"/>
      <c r="P84" s="522"/>
      <c r="Q84" s="523">
        <v>1000</v>
      </c>
      <c r="R84" s="517">
        <v>1000</v>
      </c>
      <c r="T84" s="434"/>
      <c r="U84" s="477" t="str">
        <f t="shared" si="2"/>
        <v xml:space="preserve"> </v>
      </c>
      <c r="V84" s="434"/>
      <c r="W84" s="434"/>
    </row>
    <row r="85" spans="1:23" s="431" customFormat="1" ht="23.1" customHeight="1" x14ac:dyDescent="0.15">
      <c r="A85" s="451"/>
      <c r="D85" s="464"/>
      <c r="E85" s="502"/>
      <c r="F85" s="502"/>
      <c r="G85" s="525"/>
      <c r="H85" s="518">
        <v>27</v>
      </c>
      <c r="I85" s="516" t="s">
        <v>6380</v>
      </c>
      <c r="J85" s="517">
        <f t="shared" si="5"/>
        <v>1500</v>
      </c>
      <c r="K85" s="519" t="s">
        <v>6416</v>
      </c>
      <c r="L85" s="520" t="s">
        <v>6417</v>
      </c>
      <c r="M85" s="521"/>
      <c r="N85" s="521"/>
      <c r="O85" s="521"/>
      <c r="P85" s="522"/>
      <c r="Q85" s="523">
        <v>1500</v>
      </c>
      <c r="R85" s="517">
        <v>1500</v>
      </c>
      <c r="T85" s="434"/>
      <c r="U85" s="477" t="str">
        <f t="shared" si="2"/>
        <v xml:space="preserve"> </v>
      </c>
      <c r="V85" s="434"/>
      <c r="W85" s="434"/>
    </row>
    <row r="86" spans="1:23" s="434" customFormat="1" ht="23.1" customHeight="1" x14ac:dyDescent="0.15">
      <c r="A86" s="451"/>
      <c r="B86" s="431"/>
      <c r="C86" s="431"/>
      <c r="D86" s="464"/>
      <c r="E86" s="485"/>
      <c r="F86" s="485"/>
      <c r="G86" s="488"/>
      <c r="H86" s="451">
        <v>40</v>
      </c>
      <c r="I86" s="464" t="s">
        <v>6418</v>
      </c>
      <c r="J86" s="517">
        <f>Q86</f>
        <v>56</v>
      </c>
      <c r="K86" s="525" t="s">
        <v>6419</v>
      </c>
      <c r="L86" s="536" t="s">
        <v>6420</v>
      </c>
      <c r="M86" s="537"/>
      <c r="N86" s="537"/>
      <c r="O86" s="537"/>
      <c r="P86" s="538"/>
      <c r="Q86" s="539">
        <v>56</v>
      </c>
      <c r="R86" s="540">
        <v>56</v>
      </c>
      <c r="S86" s="431"/>
      <c r="U86" s="477" t="str">
        <f t="shared" si="2"/>
        <v xml:space="preserve"> </v>
      </c>
    </row>
    <row r="87" spans="1:23" s="431" customFormat="1" ht="23.1" customHeight="1" x14ac:dyDescent="0.15">
      <c r="A87" s="451"/>
      <c r="C87" s="463">
        <v>3</v>
      </c>
      <c r="D87" s="468" t="s">
        <v>6421</v>
      </c>
      <c r="E87" s="502">
        <f>SUM(J87:J88)</f>
        <v>2</v>
      </c>
      <c r="F87" s="502">
        <f>R87+R88</f>
        <v>2</v>
      </c>
      <c r="G87" s="502">
        <f>E87-F87</f>
        <v>0</v>
      </c>
      <c r="H87" s="518">
        <v>20</v>
      </c>
      <c r="I87" s="516" t="s">
        <v>6171</v>
      </c>
      <c r="J87" s="517">
        <f t="shared" ref="J87" si="6">Q87</f>
        <v>1</v>
      </c>
      <c r="K87" s="516" t="s">
        <v>6171</v>
      </c>
      <c r="L87" s="520" t="s">
        <v>6422</v>
      </c>
      <c r="M87" s="521"/>
      <c r="N87" s="521"/>
      <c r="O87" s="521"/>
      <c r="P87" s="522"/>
      <c r="Q87" s="523">
        <v>1</v>
      </c>
      <c r="R87" s="517">
        <v>1</v>
      </c>
      <c r="T87" s="434"/>
      <c r="U87" s="477" t="str">
        <f>IF(R87-Q87=0," ",Q87-R87)</f>
        <v xml:space="preserve"> </v>
      </c>
      <c r="V87" s="434"/>
      <c r="W87" s="434"/>
    </row>
    <row r="88" spans="1:23" s="431" customFormat="1" ht="23.1" customHeight="1" x14ac:dyDescent="0.15">
      <c r="A88" s="451"/>
      <c r="C88" s="483"/>
      <c r="D88" s="484"/>
      <c r="E88" s="485"/>
      <c r="F88" s="485"/>
      <c r="G88" s="488"/>
      <c r="H88" s="518">
        <v>27</v>
      </c>
      <c r="I88" s="516" t="s">
        <v>6380</v>
      </c>
      <c r="J88" s="517">
        <f t="shared" si="5"/>
        <v>1</v>
      </c>
      <c r="K88" s="516" t="s">
        <v>6380</v>
      </c>
      <c r="L88" s="520" t="s">
        <v>6423</v>
      </c>
      <c r="M88" s="521"/>
      <c r="N88" s="521"/>
      <c r="O88" s="521"/>
      <c r="P88" s="522"/>
      <c r="Q88" s="523">
        <v>1</v>
      </c>
      <c r="R88" s="517">
        <v>1</v>
      </c>
      <c r="T88" s="434"/>
      <c r="U88" s="477" t="str">
        <f t="shared" si="2"/>
        <v xml:space="preserve"> </v>
      </c>
      <c r="V88" s="434"/>
      <c r="W88" s="434"/>
    </row>
    <row r="89" spans="1:23" s="431" customFormat="1" ht="23.1" customHeight="1" x14ac:dyDescent="0.15">
      <c r="A89" s="451"/>
      <c r="C89" s="431">
        <v>4</v>
      </c>
      <c r="D89" s="464" t="s">
        <v>6424</v>
      </c>
      <c r="E89" s="465">
        <f>SUM(J89:J169)</f>
        <v>46603</v>
      </c>
      <c r="F89" s="465">
        <f>SUM(R89:R169)</f>
        <v>43058</v>
      </c>
      <c r="G89" s="465">
        <f>E89-F89</f>
        <v>3545</v>
      </c>
      <c r="H89" s="518">
        <v>1</v>
      </c>
      <c r="I89" s="516" t="s">
        <v>6083</v>
      </c>
      <c r="J89" s="517">
        <f t="shared" si="5"/>
        <v>12975</v>
      </c>
      <c r="K89" s="516" t="s">
        <v>6425</v>
      </c>
      <c r="L89" s="520" t="s">
        <v>6425</v>
      </c>
      <c r="M89" s="521"/>
      <c r="N89" s="521"/>
      <c r="O89" s="521"/>
      <c r="P89" s="522"/>
      <c r="Q89" s="523">
        <v>12975</v>
      </c>
      <c r="R89" s="517">
        <v>12789</v>
      </c>
      <c r="S89" s="431">
        <f>SUM(R89:R166)</f>
        <v>42138</v>
      </c>
      <c r="T89" s="434"/>
      <c r="U89" s="477">
        <f t="shared" si="2"/>
        <v>186</v>
      </c>
      <c r="V89" s="434"/>
      <c r="W89" s="434"/>
    </row>
    <row r="90" spans="1:23" s="431" customFormat="1" ht="23.1" customHeight="1" x14ac:dyDescent="0.15">
      <c r="A90" s="451"/>
      <c r="D90" s="464"/>
      <c r="E90" s="502"/>
      <c r="F90" s="502"/>
      <c r="G90" s="525"/>
      <c r="H90" s="467">
        <v>2</v>
      </c>
      <c r="I90" s="468" t="s">
        <v>6098</v>
      </c>
      <c r="J90" s="465">
        <f>SUM(Q90:Q98)</f>
        <v>5855</v>
      </c>
      <c r="K90" s="519" t="s">
        <v>6426</v>
      </c>
      <c r="L90" s="520" t="s">
        <v>6426</v>
      </c>
      <c r="M90" s="521"/>
      <c r="N90" s="521"/>
      <c r="O90" s="521"/>
      <c r="P90" s="522"/>
      <c r="Q90" s="523">
        <v>786</v>
      </c>
      <c r="R90" s="517">
        <v>786</v>
      </c>
      <c r="S90" s="431">
        <f>SUM(R90:R98)</f>
        <v>5819</v>
      </c>
      <c r="T90" s="434"/>
      <c r="U90" s="477" t="str">
        <f t="shared" si="2"/>
        <v xml:space="preserve"> </v>
      </c>
      <c r="V90" s="434"/>
      <c r="W90" s="434"/>
    </row>
    <row r="91" spans="1:23" s="434" customFormat="1" ht="23.1" customHeight="1" x14ac:dyDescent="0.15">
      <c r="A91" s="451"/>
      <c r="B91" s="431"/>
      <c r="C91" s="431"/>
      <c r="D91" s="464"/>
      <c r="E91" s="502"/>
      <c r="F91" s="502"/>
      <c r="G91" s="525"/>
      <c r="H91" s="451"/>
      <c r="I91" s="464"/>
      <c r="J91" s="502"/>
      <c r="K91" s="519" t="s">
        <v>6427</v>
      </c>
      <c r="L91" s="520" t="s">
        <v>6427</v>
      </c>
      <c r="M91" s="521"/>
      <c r="N91" s="521"/>
      <c r="O91" s="521"/>
      <c r="P91" s="522"/>
      <c r="Q91" s="523">
        <v>111</v>
      </c>
      <c r="R91" s="517">
        <v>321</v>
      </c>
      <c r="S91" s="431"/>
      <c r="U91" s="477">
        <f t="shared" si="2"/>
        <v>-210</v>
      </c>
    </row>
    <row r="92" spans="1:23" s="434" customFormat="1" ht="23.1" customHeight="1" x14ac:dyDescent="0.15">
      <c r="A92" s="451"/>
      <c r="B92" s="431"/>
      <c r="C92" s="431"/>
      <c r="D92" s="464"/>
      <c r="E92" s="502"/>
      <c r="F92" s="502"/>
      <c r="G92" s="525"/>
      <c r="H92" s="451"/>
      <c r="I92" s="464"/>
      <c r="J92" s="502"/>
      <c r="K92" s="519" t="s">
        <v>6428</v>
      </c>
      <c r="L92" s="520" t="s">
        <v>6428</v>
      </c>
      <c r="M92" s="521"/>
      <c r="N92" s="521"/>
      <c r="O92" s="521"/>
      <c r="P92" s="522"/>
      <c r="Q92" s="523">
        <v>87</v>
      </c>
      <c r="R92" s="517">
        <v>60</v>
      </c>
      <c r="S92" s="431"/>
      <c r="U92" s="477">
        <f t="shared" si="2"/>
        <v>27</v>
      </c>
    </row>
    <row r="93" spans="1:23" s="434" customFormat="1" ht="23.1" customHeight="1" x14ac:dyDescent="0.15">
      <c r="A93" s="451"/>
      <c r="B93" s="431"/>
      <c r="C93" s="431"/>
      <c r="D93" s="464"/>
      <c r="E93" s="502"/>
      <c r="F93" s="502"/>
      <c r="G93" s="525"/>
      <c r="H93" s="451"/>
      <c r="I93" s="464"/>
      <c r="J93" s="502"/>
      <c r="K93" s="469" t="s">
        <v>6429</v>
      </c>
      <c r="L93" s="542" t="s">
        <v>6430</v>
      </c>
      <c r="M93" s="432"/>
      <c r="N93" s="432"/>
      <c r="O93" s="432"/>
      <c r="P93" s="432"/>
      <c r="Q93" s="481">
        <v>954</v>
      </c>
      <c r="R93" s="465">
        <v>935</v>
      </c>
      <c r="S93" s="431"/>
      <c r="U93" s="482">
        <f>IF(R93-Q93=0," ",Q93-R93)</f>
        <v>19</v>
      </c>
    </row>
    <row r="94" spans="1:23" s="434" customFormat="1" ht="23.1" customHeight="1" x14ac:dyDescent="0.15">
      <c r="A94" s="451"/>
      <c r="B94" s="431"/>
      <c r="C94" s="431"/>
      <c r="D94" s="464"/>
      <c r="E94" s="502"/>
      <c r="F94" s="502"/>
      <c r="G94" s="525"/>
      <c r="H94" s="451"/>
      <c r="I94" s="464"/>
      <c r="J94" s="502"/>
      <c r="K94" s="525"/>
      <c r="L94" s="496" t="s">
        <v>6431</v>
      </c>
      <c r="M94" s="497"/>
      <c r="N94" s="497"/>
      <c r="O94" s="497"/>
      <c r="P94" s="497"/>
      <c r="Q94" s="500"/>
      <c r="R94" s="501"/>
      <c r="S94" s="431"/>
      <c r="U94" s="506" t="str">
        <f t="shared" si="2"/>
        <v xml:space="preserve"> </v>
      </c>
    </row>
    <row r="95" spans="1:23" s="434" customFormat="1" ht="23.1" customHeight="1" x14ac:dyDescent="0.15">
      <c r="A95" s="451"/>
      <c r="B95" s="431"/>
      <c r="C95" s="431"/>
      <c r="D95" s="464"/>
      <c r="E95" s="502"/>
      <c r="F95" s="502"/>
      <c r="G95" s="525"/>
      <c r="H95" s="451"/>
      <c r="I95" s="464"/>
      <c r="J95" s="502"/>
      <c r="K95" s="525"/>
      <c r="L95" s="496" t="s">
        <v>6432</v>
      </c>
      <c r="M95" s="497"/>
      <c r="N95" s="497"/>
      <c r="O95" s="497"/>
      <c r="P95" s="499"/>
      <c r="Q95" s="500"/>
      <c r="R95" s="501"/>
      <c r="S95" s="431"/>
      <c r="U95" s="494" t="str">
        <f t="shared" si="2"/>
        <v xml:space="preserve"> </v>
      </c>
    </row>
    <row r="96" spans="1:23" s="434" customFormat="1" ht="23.1" customHeight="1" x14ac:dyDescent="0.15">
      <c r="A96" s="451"/>
      <c r="B96" s="431"/>
      <c r="C96" s="431"/>
      <c r="D96" s="464"/>
      <c r="E96" s="502"/>
      <c r="F96" s="502"/>
      <c r="G96" s="525"/>
      <c r="H96" s="451"/>
      <c r="I96" s="464"/>
      <c r="J96" s="502"/>
      <c r="K96" s="519" t="s">
        <v>6433</v>
      </c>
      <c r="L96" s="520" t="s">
        <v>6433</v>
      </c>
      <c r="M96" s="521"/>
      <c r="N96" s="521"/>
      <c r="O96" s="521"/>
      <c r="P96" s="522"/>
      <c r="Q96" s="523">
        <v>2000</v>
      </c>
      <c r="R96" s="517">
        <v>2000</v>
      </c>
      <c r="S96" s="431"/>
      <c r="U96" s="477" t="str">
        <f t="shared" si="2"/>
        <v xml:space="preserve"> </v>
      </c>
    </row>
    <row r="97" spans="1:23" s="434" customFormat="1" ht="23.1" customHeight="1" x14ac:dyDescent="0.15">
      <c r="A97" s="451"/>
      <c r="B97" s="431"/>
      <c r="C97" s="431"/>
      <c r="D97" s="464"/>
      <c r="E97" s="502"/>
      <c r="F97" s="502"/>
      <c r="G97" s="525"/>
      <c r="H97" s="451"/>
      <c r="I97" s="464"/>
      <c r="J97" s="502"/>
      <c r="K97" s="519" t="s">
        <v>6434</v>
      </c>
      <c r="L97" s="520" t="s">
        <v>6434</v>
      </c>
      <c r="M97" s="521"/>
      <c r="N97" s="521"/>
      <c r="O97" s="521"/>
      <c r="P97" s="522"/>
      <c r="Q97" s="523">
        <v>1600</v>
      </c>
      <c r="R97" s="517">
        <v>1400</v>
      </c>
      <c r="S97" s="431"/>
      <c r="U97" s="477">
        <f t="shared" si="2"/>
        <v>200</v>
      </c>
    </row>
    <row r="98" spans="1:23" s="434" customFormat="1" ht="23.1" customHeight="1" x14ac:dyDescent="0.15">
      <c r="A98" s="451"/>
      <c r="B98" s="431"/>
      <c r="C98" s="431"/>
      <c r="D98" s="464"/>
      <c r="E98" s="502"/>
      <c r="F98" s="502"/>
      <c r="G98" s="525"/>
      <c r="H98" s="487"/>
      <c r="I98" s="484"/>
      <c r="J98" s="485"/>
      <c r="K98" s="519" t="s">
        <v>6435</v>
      </c>
      <c r="L98" s="520" t="s">
        <v>6435</v>
      </c>
      <c r="M98" s="521"/>
      <c r="N98" s="521"/>
      <c r="O98" s="521"/>
      <c r="P98" s="522"/>
      <c r="Q98" s="523">
        <v>317</v>
      </c>
      <c r="R98" s="517">
        <v>317</v>
      </c>
      <c r="S98" s="431"/>
      <c r="U98" s="477" t="str">
        <f t="shared" ref="U98:U175" si="7">IF(R98-Q98=0," ",Q98-R98)</f>
        <v xml:space="preserve"> </v>
      </c>
    </row>
    <row r="99" spans="1:23" s="434" customFormat="1" ht="23.1" customHeight="1" x14ac:dyDescent="0.15">
      <c r="A99" s="451"/>
      <c r="B99" s="431"/>
      <c r="C99" s="431"/>
      <c r="D99" s="464"/>
      <c r="E99" s="502"/>
      <c r="F99" s="502"/>
      <c r="G99" s="525"/>
      <c r="H99" s="518">
        <v>3</v>
      </c>
      <c r="I99" s="516" t="s">
        <v>6436</v>
      </c>
      <c r="J99" s="517">
        <f>Q99</f>
        <v>1711</v>
      </c>
      <c r="K99" s="519" t="s">
        <v>6436</v>
      </c>
      <c r="L99" s="520" t="s">
        <v>6437</v>
      </c>
      <c r="M99" s="521"/>
      <c r="N99" s="521"/>
      <c r="O99" s="521"/>
      <c r="P99" s="522"/>
      <c r="Q99" s="523">
        <v>1711</v>
      </c>
      <c r="R99" s="517">
        <v>1693</v>
      </c>
      <c r="S99" s="431"/>
      <c r="U99" s="477">
        <f>IF(R99-Q99=0," ",Q99-R99)</f>
        <v>18</v>
      </c>
    </row>
    <row r="100" spans="1:23" s="434" customFormat="1" ht="23.1" customHeight="1" x14ac:dyDescent="0.15">
      <c r="A100" s="451"/>
      <c r="B100" s="431"/>
      <c r="C100" s="431"/>
      <c r="D100" s="464"/>
      <c r="E100" s="502"/>
      <c r="F100" s="502"/>
      <c r="G100" s="525"/>
      <c r="H100" s="518">
        <v>5</v>
      </c>
      <c r="I100" s="516" t="s">
        <v>6105</v>
      </c>
      <c r="J100" s="517">
        <f>Q100</f>
        <v>126</v>
      </c>
      <c r="K100" s="519" t="s">
        <v>6438</v>
      </c>
      <c r="L100" s="520" t="s">
        <v>6439</v>
      </c>
      <c r="M100" s="521"/>
      <c r="N100" s="521"/>
      <c r="O100" s="521"/>
      <c r="P100" s="522"/>
      <c r="Q100" s="523">
        <v>126</v>
      </c>
      <c r="R100" s="517">
        <v>126</v>
      </c>
      <c r="S100" s="431"/>
      <c r="U100" s="477" t="str">
        <f t="shared" si="7"/>
        <v xml:space="preserve"> </v>
      </c>
    </row>
    <row r="101" spans="1:23" s="434" customFormat="1" ht="23.1" customHeight="1" x14ac:dyDescent="0.15">
      <c r="A101" s="451"/>
      <c r="B101" s="431"/>
      <c r="C101" s="431"/>
      <c r="D101" s="464"/>
      <c r="E101" s="502"/>
      <c r="F101" s="502"/>
      <c r="G101" s="525"/>
      <c r="H101" s="467">
        <v>6</v>
      </c>
      <c r="I101" s="468" t="s">
        <v>6110</v>
      </c>
      <c r="J101" s="465">
        <f>SUM(Q101:Q102)</f>
        <v>6112</v>
      </c>
      <c r="K101" s="558" t="s">
        <v>6440</v>
      </c>
      <c r="L101" s="470" t="s">
        <v>6440</v>
      </c>
      <c r="M101" s="471"/>
      <c r="N101" s="471"/>
      <c r="O101" s="471"/>
      <c r="P101" s="555"/>
      <c r="Q101" s="473">
        <v>3670</v>
      </c>
      <c r="R101" s="474">
        <v>3570</v>
      </c>
      <c r="S101" s="431">
        <f>SUM(R101:R102)</f>
        <v>6269</v>
      </c>
      <c r="U101" s="482">
        <f t="shared" si="7"/>
        <v>100</v>
      </c>
    </row>
    <row r="102" spans="1:23" s="434" customFormat="1" ht="23.1" customHeight="1" x14ac:dyDescent="0.15">
      <c r="A102" s="451"/>
      <c r="B102" s="431"/>
      <c r="C102" s="431"/>
      <c r="D102" s="464"/>
      <c r="E102" s="502"/>
      <c r="F102" s="502"/>
      <c r="G102" s="525"/>
      <c r="H102" s="451"/>
      <c r="I102" s="464"/>
      <c r="J102" s="502"/>
      <c r="K102" s="488" t="s">
        <v>6441</v>
      </c>
      <c r="L102" s="552" t="s">
        <v>6441</v>
      </c>
      <c r="M102" s="553"/>
      <c r="N102" s="553"/>
      <c r="O102" s="553"/>
      <c r="P102" s="554"/>
      <c r="Q102" s="557">
        <v>2442</v>
      </c>
      <c r="R102" s="485">
        <v>2699</v>
      </c>
      <c r="S102" s="431"/>
      <c r="U102" s="494">
        <f t="shared" si="7"/>
        <v>-257</v>
      </c>
    </row>
    <row r="103" spans="1:23" s="434" customFormat="1" ht="23.1" customHeight="1" x14ac:dyDescent="0.15">
      <c r="A103" s="451"/>
      <c r="B103" s="431"/>
      <c r="C103" s="431"/>
      <c r="D103" s="464"/>
      <c r="E103" s="502"/>
      <c r="F103" s="502"/>
      <c r="G103" s="525"/>
      <c r="H103" s="467">
        <v>7</v>
      </c>
      <c r="I103" s="468" t="s">
        <v>6145</v>
      </c>
      <c r="J103" s="465">
        <f>Q103</f>
        <v>364</v>
      </c>
      <c r="K103" s="525" t="s">
        <v>6442</v>
      </c>
      <c r="L103" s="470" t="s">
        <v>6443</v>
      </c>
      <c r="M103" s="471"/>
      <c r="N103" s="471"/>
      <c r="O103" s="471"/>
      <c r="P103" s="555"/>
      <c r="Q103" s="473">
        <v>364</v>
      </c>
      <c r="R103" s="473">
        <v>50</v>
      </c>
      <c r="S103" s="431"/>
      <c r="U103" s="482">
        <f t="shared" si="7"/>
        <v>314</v>
      </c>
    </row>
    <row r="104" spans="1:23" s="431" customFormat="1" ht="23.1" customHeight="1" x14ac:dyDescent="0.15">
      <c r="A104" s="451"/>
      <c r="D104" s="464"/>
      <c r="E104" s="502"/>
      <c r="F104" s="502"/>
      <c r="G104" s="525"/>
      <c r="H104" s="467">
        <v>11</v>
      </c>
      <c r="I104" s="468" t="s">
        <v>6444</v>
      </c>
      <c r="J104" s="466">
        <f>Q104</f>
        <v>50</v>
      </c>
      <c r="K104" s="519" t="s">
        <v>6445</v>
      </c>
      <c r="L104" s="520" t="s">
        <v>6446</v>
      </c>
      <c r="M104" s="521"/>
      <c r="N104" s="521"/>
      <c r="O104" s="521"/>
      <c r="P104" s="522"/>
      <c r="Q104" s="523">
        <v>50</v>
      </c>
      <c r="R104" s="517">
        <v>100</v>
      </c>
      <c r="T104" s="434"/>
      <c r="U104" s="477">
        <f t="shared" si="7"/>
        <v>-50</v>
      </c>
      <c r="V104" s="434"/>
      <c r="W104" s="434"/>
    </row>
    <row r="105" spans="1:23" s="431" customFormat="1" ht="23.1" customHeight="1" x14ac:dyDescent="0.15">
      <c r="A105" s="451"/>
      <c r="D105" s="464"/>
      <c r="E105" s="502"/>
      <c r="F105" s="502"/>
      <c r="G105" s="525"/>
      <c r="H105" s="467">
        <v>12</v>
      </c>
      <c r="I105" s="468" t="s">
        <v>6340</v>
      </c>
      <c r="J105" s="465">
        <f>SUM(Q105:Q111)</f>
        <v>450</v>
      </c>
      <c r="K105" s="558" t="s">
        <v>6447</v>
      </c>
      <c r="L105" s="470" t="s">
        <v>6448</v>
      </c>
      <c r="M105" s="471"/>
      <c r="N105" s="471"/>
      <c r="O105" s="471"/>
      <c r="P105" s="555"/>
      <c r="Q105" s="473">
        <v>50</v>
      </c>
      <c r="R105" s="474">
        <v>50</v>
      </c>
      <c r="S105" s="431">
        <f>SUM(R105:R111)</f>
        <v>750</v>
      </c>
      <c r="T105" s="434"/>
      <c r="U105" s="482" t="str">
        <f t="shared" si="7"/>
        <v xml:space="preserve"> </v>
      </c>
      <c r="V105" s="434"/>
      <c r="W105" s="434"/>
    </row>
    <row r="106" spans="1:23" s="431" customFormat="1" ht="23.1" customHeight="1" x14ac:dyDescent="0.15">
      <c r="A106" s="451"/>
      <c r="D106" s="464"/>
      <c r="E106" s="502"/>
      <c r="F106" s="502"/>
      <c r="G106" s="525"/>
      <c r="H106" s="451"/>
      <c r="I106" s="464"/>
      <c r="J106" s="559"/>
      <c r="K106" s="495" t="s">
        <v>6449</v>
      </c>
      <c r="L106" s="496" t="s">
        <v>6450</v>
      </c>
      <c r="M106" s="497"/>
      <c r="N106" s="497"/>
      <c r="O106" s="497"/>
      <c r="P106" s="499"/>
      <c r="Q106" s="500">
        <v>50</v>
      </c>
      <c r="R106" s="501">
        <v>50</v>
      </c>
      <c r="T106" s="434"/>
      <c r="U106" s="506" t="str">
        <f t="shared" si="7"/>
        <v xml:space="preserve"> </v>
      </c>
      <c r="V106" s="434"/>
      <c r="W106" s="434"/>
    </row>
    <row r="107" spans="1:23" s="431" customFormat="1" ht="23.1" customHeight="1" x14ac:dyDescent="0.15">
      <c r="A107" s="451"/>
      <c r="D107" s="464"/>
      <c r="E107" s="502"/>
      <c r="F107" s="502"/>
      <c r="G107" s="525"/>
      <c r="H107" s="451"/>
      <c r="I107" s="464"/>
      <c r="J107" s="559"/>
      <c r="K107" s="495" t="s">
        <v>6451</v>
      </c>
      <c r="L107" s="496" t="s">
        <v>6452</v>
      </c>
      <c r="M107" s="497"/>
      <c r="N107" s="497"/>
      <c r="O107" s="497"/>
      <c r="P107" s="499"/>
      <c r="Q107" s="500">
        <v>100</v>
      </c>
      <c r="R107" s="501">
        <v>100</v>
      </c>
      <c r="T107" s="434"/>
      <c r="U107" s="506" t="str">
        <f t="shared" si="7"/>
        <v xml:space="preserve"> </v>
      </c>
      <c r="V107" s="434"/>
      <c r="W107" s="434"/>
    </row>
    <row r="108" spans="1:23" s="431" customFormat="1" ht="23.1" customHeight="1" x14ac:dyDescent="0.15">
      <c r="A108" s="451"/>
      <c r="D108" s="464"/>
      <c r="E108" s="502"/>
      <c r="F108" s="502"/>
      <c r="G108" s="525"/>
      <c r="H108" s="451"/>
      <c r="I108" s="464"/>
      <c r="J108" s="559"/>
      <c r="K108" s="495" t="s">
        <v>6453</v>
      </c>
      <c r="L108" s="496" t="s">
        <v>6454</v>
      </c>
      <c r="M108" s="497"/>
      <c r="N108" s="497"/>
      <c r="O108" s="497"/>
      <c r="P108" s="499"/>
      <c r="Q108" s="500">
        <v>0</v>
      </c>
      <c r="R108" s="501">
        <v>300</v>
      </c>
      <c r="T108" s="434"/>
      <c r="U108" s="506">
        <f t="shared" si="7"/>
        <v>-300</v>
      </c>
      <c r="V108" s="434"/>
      <c r="W108" s="434"/>
    </row>
    <row r="109" spans="1:23" s="431" customFormat="1" ht="23.1" customHeight="1" x14ac:dyDescent="0.15">
      <c r="A109" s="451"/>
      <c r="D109" s="464"/>
      <c r="E109" s="502"/>
      <c r="F109" s="502"/>
      <c r="G109" s="525"/>
      <c r="H109" s="487"/>
      <c r="I109" s="484"/>
      <c r="J109" s="485"/>
      <c r="K109" s="535" t="s">
        <v>6455</v>
      </c>
      <c r="L109" s="489" t="s">
        <v>6456</v>
      </c>
      <c r="M109" s="490"/>
      <c r="N109" s="490"/>
      <c r="O109" s="490"/>
      <c r="P109" s="534"/>
      <c r="Q109" s="492">
        <v>250</v>
      </c>
      <c r="R109" s="540">
        <v>250</v>
      </c>
      <c r="T109" s="434"/>
      <c r="U109" s="506" t="str">
        <f>IF(R109-Q109=0," ",Q109-R109)</f>
        <v xml:space="preserve"> </v>
      </c>
      <c r="V109" s="434"/>
      <c r="W109" s="434"/>
    </row>
    <row r="110" spans="1:23" s="431" customFormat="1" ht="23.1" hidden="1" customHeight="1" x14ac:dyDescent="0.15">
      <c r="A110" s="451"/>
      <c r="D110" s="464"/>
      <c r="E110" s="502"/>
      <c r="F110" s="502"/>
      <c r="G110" s="525"/>
      <c r="H110" s="451"/>
      <c r="I110" s="464"/>
      <c r="J110" s="559"/>
      <c r="K110" s="535" t="s">
        <v>6457</v>
      </c>
      <c r="L110" s="542" t="s">
        <v>6458</v>
      </c>
      <c r="M110" s="432"/>
      <c r="N110" s="432"/>
      <c r="O110" s="432"/>
      <c r="P110" s="543"/>
      <c r="Q110" s="544"/>
      <c r="R110" s="540">
        <v>0</v>
      </c>
      <c r="T110" s="434"/>
      <c r="U110" s="527" t="str">
        <f>IF(R110-Q110=0," ",Q110-R110)</f>
        <v xml:space="preserve"> </v>
      </c>
      <c r="V110" s="434"/>
      <c r="W110" s="434"/>
    </row>
    <row r="111" spans="1:23" s="431" customFormat="1" ht="23.1" hidden="1" customHeight="1" x14ac:dyDescent="0.15">
      <c r="A111" s="451"/>
      <c r="D111" s="464"/>
      <c r="E111" s="502"/>
      <c r="F111" s="502"/>
      <c r="G111" s="525"/>
      <c r="H111" s="487"/>
      <c r="I111" s="484"/>
      <c r="J111" s="486"/>
      <c r="K111" s="560" t="s">
        <v>6459</v>
      </c>
      <c r="L111" s="489" t="s">
        <v>6460</v>
      </c>
      <c r="M111" s="490"/>
      <c r="N111" s="490"/>
      <c r="O111" s="490"/>
      <c r="P111" s="534"/>
      <c r="Q111" s="492"/>
      <c r="R111" s="493">
        <v>0</v>
      </c>
      <c r="T111" s="434"/>
      <c r="U111" s="494" t="str">
        <f t="shared" si="7"/>
        <v xml:space="preserve"> </v>
      </c>
      <c r="V111" s="434"/>
      <c r="W111" s="434"/>
    </row>
    <row r="112" spans="1:23" s="431" customFormat="1" ht="23.1" customHeight="1" x14ac:dyDescent="0.15">
      <c r="A112" s="451"/>
      <c r="D112" s="464"/>
      <c r="E112" s="502"/>
      <c r="F112" s="502"/>
      <c r="G112" s="525"/>
      <c r="H112" s="451">
        <v>13</v>
      </c>
      <c r="I112" s="464" t="s">
        <v>6158</v>
      </c>
      <c r="J112" s="559">
        <f>Q112:Q113</f>
        <v>853</v>
      </c>
      <c r="K112" s="469" t="s">
        <v>6461</v>
      </c>
      <c r="L112" s="432" t="s">
        <v>6462</v>
      </c>
      <c r="M112" s="432"/>
      <c r="N112" s="432"/>
      <c r="O112" s="432"/>
      <c r="P112" s="543"/>
      <c r="Q112" s="481">
        <v>853</v>
      </c>
      <c r="R112" s="465">
        <v>693</v>
      </c>
      <c r="T112" s="434"/>
      <c r="U112" s="482">
        <f t="shared" si="7"/>
        <v>160</v>
      </c>
      <c r="V112" s="434"/>
      <c r="W112" s="434"/>
    </row>
    <row r="113" spans="1:23" s="431" customFormat="1" ht="23.1" customHeight="1" x14ac:dyDescent="0.15">
      <c r="A113" s="451"/>
      <c r="D113" s="464"/>
      <c r="E113" s="502"/>
      <c r="F113" s="502"/>
      <c r="G113" s="525"/>
      <c r="H113" s="487"/>
      <c r="I113" s="484"/>
      <c r="J113" s="486"/>
      <c r="K113" s="488"/>
      <c r="L113" s="489" t="s">
        <v>6463</v>
      </c>
      <c r="M113" s="490"/>
      <c r="N113" s="490"/>
      <c r="O113" s="490"/>
      <c r="P113" s="534"/>
      <c r="Q113" s="492"/>
      <c r="R113" s="493"/>
      <c r="T113" s="434"/>
      <c r="U113" s="494" t="str">
        <f t="shared" si="7"/>
        <v xml:space="preserve"> </v>
      </c>
      <c r="V113" s="434"/>
      <c r="W113" s="434"/>
    </row>
    <row r="114" spans="1:23" s="431" customFormat="1" ht="23.1" customHeight="1" x14ac:dyDescent="0.15">
      <c r="A114" s="451"/>
      <c r="D114" s="464"/>
      <c r="E114" s="502"/>
      <c r="F114" s="502"/>
      <c r="G114" s="525"/>
      <c r="H114" s="451">
        <v>15</v>
      </c>
      <c r="I114" s="464" t="s">
        <v>6162</v>
      </c>
      <c r="J114" s="559">
        <f>SUM(Q114:Q117)</f>
        <v>1600</v>
      </c>
      <c r="K114" s="525" t="s">
        <v>6464</v>
      </c>
      <c r="L114" s="470" t="s">
        <v>6465</v>
      </c>
      <c r="M114" s="471"/>
      <c r="N114" s="471"/>
      <c r="O114" s="471"/>
      <c r="P114" s="555"/>
      <c r="Q114" s="473">
        <v>0</v>
      </c>
      <c r="R114" s="474">
        <v>10</v>
      </c>
      <c r="S114" s="431">
        <f>SUM(R114:R117)</f>
        <v>1010</v>
      </c>
      <c r="T114" s="434"/>
      <c r="U114" s="482">
        <f t="shared" si="7"/>
        <v>-10</v>
      </c>
      <c r="V114" s="434"/>
      <c r="W114" s="434"/>
    </row>
    <row r="115" spans="1:23" s="431" customFormat="1" ht="23.1" customHeight="1" x14ac:dyDescent="0.15">
      <c r="A115" s="451"/>
      <c r="D115" s="464"/>
      <c r="E115" s="502"/>
      <c r="F115" s="502"/>
      <c r="G115" s="525"/>
      <c r="H115" s="451"/>
      <c r="I115" s="464"/>
      <c r="J115" s="559"/>
      <c r="K115" s="525"/>
      <c r="L115" s="509" t="s">
        <v>6466</v>
      </c>
      <c r="M115" s="509"/>
      <c r="N115" s="509"/>
      <c r="O115" s="509"/>
      <c r="P115" s="511"/>
      <c r="Q115" s="512">
        <v>700</v>
      </c>
      <c r="R115" s="513">
        <v>500</v>
      </c>
      <c r="T115" s="434"/>
      <c r="U115" s="549">
        <f t="shared" si="7"/>
        <v>200</v>
      </c>
      <c r="V115" s="434"/>
      <c r="W115" s="434"/>
    </row>
    <row r="116" spans="1:23" s="431" customFormat="1" ht="23.1" customHeight="1" x14ac:dyDescent="0.15">
      <c r="A116" s="451"/>
      <c r="D116" s="464"/>
      <c r="E116" s="502"/>
      <c r="F116" s="502"/>
      <c r="G116" s="525"/>
      <c r="H116" s="451"/>
      <c r="I116" s="464"/>
      <c r="J116" s="559"/>
      <c r="K116" s="525"/>
      <c r="L116" s="497" t="s">
        <v>6467</v>
      </c>
      <c r="M116" s="497"/>
      <c r="N116" s="497"/>
      <c r="O116" s="497"/>
      <c r="P116" s="499"/>
      <c r="Q116" s="500">
        <v>900</v>
      </c>
      <c r="R116" s="501">
        <v>500</v>
      </c>
      <c r="T116" s="434"/>
      <c r="U116" s="506">
        <f t="shared" si="7"/>
        <v>400</v>
      </c>
      <c r="V116" s="434"/>
      <c r="W116" s="434"/>
    </row>
    <row r="117" spans="1:23" s="431" customFormat="1" ht="23.1" hidden="1" customHeight="1" x14ac:dyDescent="0.15">
      <c r="A117" s="451"/>
      <c r="D117" s="464"/>
      <c r="E117" s="502"/>
      <c r="F117" s="502"/>
      <c r="G117" s="525"/>
      <c r="H117" s="451"/>
      <c r="I117" s="464"/>
      <c r="J117" s="559"/>
      <c r="K117" s="488"/>
      <c r="L117" s="537" t="s">
        <v>6468</v>
      </c>
      <c r="M117" s="537"/>
      <c r="N117" s="537"/>
      <c r="O117" s="537"/>
      <c r="P117" s="538"/>
      <c r="Q117" s="500"/>
      <c r="R117" s="501"/>
      <c r="T117" s="434"/>
      <c r="U117" s="506" t="str">
        <f t="shared" si="7"/>
        <v xml:space="preserve"> </v>
      </c>
      <c r="V117" s="434"/>
      <c r="W117" s="434"/>
    </row>
    <row r="118" spans="1:23" s="431" customFormat="1" ht="23.1" customHeight="1" x14ac:dyDescent="0.15">
      <c r="A118" s="451"/>
      <c r="D118" s="464"/>
      <c r="E118" s="502"/>
      <c r="F118" s="502"/>
      <c r="G118" s="525"/>
      <c r="H118" s="467">
        <v>16</v>
      </c>
      <c r="I118" s="468" t="s">
        <v>6179</v>
      </c>
      <c r="J118" s="465">
        <f>SUM(Q118:Q129)</f>
        <v>3773</v>
      </c>
      <c r="K118" s="469" t="s">
        <v>6469</v>
      </c>
      <c r="L118" s="470" t="s">
        <v>6470</v>
      </c>
      <c r="M118" s="471"/>
      <c r="N118" s="471" t="s">
        <v>6471</v>
      </c>
      <c r="O118" s="471"/>
      <c r="P118" s="555"/>
      <c r="Q118" s="473">
        <v>1320</v>
      </c>
      <c r="R118" s="474">
        <v>1320</v>
      </c>
      <c r="S118" s="431">
        <f>SUM(R118:R129)</f>
        <v>3516</v>
      </c>
      <c r="T118" s="434"/>
      <c r="U118" s="482" t="str">
        <f t="shared" si="7"/>
        <v xml:space="preserve"> </v>
      </c>
      <c r="V118" s="434"/>
      <c r="W118" s="434"/>
    </row>
    <row r="119" spans="1:23" s="431" customFormat="1" ht="23.1" customHeight="1" x14ac:dyDescent="0.15">
      <c r="A119" s="451"/>
      <c r="D119" s="464"/>
      <c r="E119" s="502"/>
      <c r="F119" s="502"/>
      <c r="G119" s="525"/>
      <c r="H119" s="451"/>
      <c r="I119" s="464"/>
      <c r="J119" s="559"/>
      <c r="K119" s="525"/>
      <c r="L119" s="496" t="s">
        <v>6472</v>
      </c>
      <c r="M119" s="497"/>
      <c r="N119" s="497" t="s">
        <v>6473</v>
      </c>
      <c r="O119" s="497"/>
      <c r="P119" s="499"/>
      <c r="Q119" s="500">
        <v>180</v>
      </c>
      <c r="R119" s="501">
        <v>180</v>
      </c>
      <c r="T119" s="434"/>
      <c r="U119" s="506" t="str">
        <f t="shared" si="7"/>
        <v xml:space="preserve"> </v>
      </c>
      <c r="V119" s="434"/>
      <c r="W119" s="434"/>
    </row>
    <row r="120" spans="1:23" s="431" customFormat="1" ht="23.1" customHeight="1" x14ac:dyDescent="0.15">
      <c r="A120" s="451"/>
      <c r="D120" s="464"/>
      <c r="E120" s="502"/>
      <c r="F120" s="502"/>
      <c r="G120" s="525"/>
      <c r="H120" s="451"/>
      <c r="I120" s="464"/>
      <c r="J120" s="559"/>
      <c r="K120" s="525"/>
      <c r="L120" s="496" t="s">
        <v>6474</v>
      </c>
      <c r="M120" s="497"/>
      <c r="N120" s="497" t="s">
        <v>6475</v>
      </c>
      <c r="O120" s="497"/>
      <c r="P120" s="499"/>
      <c r="Q120" s="500">
        <v>0</v>
      </c>
      <c r="R120" s="501">
        <v>17</v>
      </c>
      <c r="T120" s="434"/>
      <c r="U120" s="506">
        <f t="shared" si="7"/>
        <v>-17</v>
      </c>
      <c r="V120" s="434"/>
      <c r="W120" s="434"/>
    </row>
    <row r="121" spans="1:23" s="431" customFormat="1" ht="23.1" customHeight="1" x14ac:dyDescent="0.15">
      <c r="A121" s="451"/>
      <c r="D121" s="464"/>
      <c r="E121" s="502"/>
      <c r="F121" s="502"/>
      <c r="G121" s="525"/>
      <c r="H121" s="451"/>
      <c r="I121" s="464"/>
      <c r="J121" s="559"/>
      <c r="K121" s="525"/>
      <c r="L121" s="496" t="s">
        <v>6476</v>
      </c>
      <c r="M121" s="497"/>
      <c r="N121" s="497" t="s">
        <v>6477</v>
      </c>
      <c r="O121" s="497"/>
      <c r="P121" s="499"/>
      <c r="Q121" s="500">
        <v>159</v>
      </c>
      <c r="R121" s="501">
        <v>159</v>
      </c>
      <c r="T121" s="434"/>
      <c r="U121" s="506" t="str">
        <f t="shared" si="7"/>
        <v xml:space="preserve"> </v>
      </c>
      <c r="V121" s="434"/>
      <c r="W121" s="434"/>
    </row>
    <row r="122" spans="1:23" s="431" customFormat="1" ht="23.1" hidden="1" customHeight="1" x14ac:dyDescent="0.15">
      <c r="A122" s="451"/>
      <c r="D122" s="464"/>
      <c r="E122" s="502"/>
      <c r="F122" s="502"/>
      <c r="G122" s="525"/>
      <c r="H122" s="451"/>
      <c r="I122" s="464"/>
      <c r="J122" s="559"/>
      <c r="K122" s="525"/>
      <c r="L122" s="496" t="s">
        <v>6478</v>
      </c>
      <c r="M122" s="497"/>
      <c r="N122" s="497"/>
      <c r="O122" s="497"/>
      <c r="P122" s="499"/>
      <c r="Q122" s="500"/>
      <c r="R122" s="501">
        <v>0</v>
      </c>
      <c r="T122" s="434"/>
      <c r="U122" s="506" t="str">
        <f t="shared" si="7"/>
        <v xml:space="preserve"> </v>
      </c>
      <c r="V122" s="434"/>
      <c r="W122" s="434"/>
    </row>
    <row r="123" spans="1:23" s="431" customFormat="1" ht="23.1" hidden="1" customHeight="1" x14ac:dyDescent="0.15">
      <c r="A123" s="451"/>
      <c r="D123" s="464"/>
      <c r="E123" s="502"/>
      <c r="F123" s="502"/>
      <c r="G123" s="525"/>
      <c r="H123" s="451"/>
      <c r="I123" s="464"/>
      <c r="J123" s="559"/>
      <c r="K123" s="525"/>
      <c r="L123" s="496" t="s">
        <v>6479</v>
      </c>
      <c r="M123" s="497"/>
      <c r="N123" s="497" t="s">
        <v>6480</v>
      </c>
      <c r="O123" s="497"/>
      <c r="P123" s="499"/>
      <c r="Q123" s="500"/>
      <c r="R123" s="501">
        <v>0</v>
      </c>
      <c r="T123" s="434"/>
      <c r="U123" s="506" t="str">
        <f t="shared" si="7"/>
        <v xml:space="preserve"> </v>
      </c>
      <c r="V123" s="434"/>
      <c r="W123" s="434"/>
    </row>
    <row r="124" spans="1:23" s="431" customFormat="1" ht="23.1" customHeight="1" x14ac:dyDescent="0.15">
      <c r="A124" s="451"/>
      <c r="D124" s="464"/>
      <c r="E124" s="502"/>
      <c r="F124" s="502"/>
      <c r="G124" s="525"/>
      <c r="H124" s="451"/>
      <c r="I124" s="464"/>
      <c r="J124" s="559"/>
      <c r="K124" s="525"/>
      <c r="L124" s="496" t="s">
        <v>6481</v>
      </c>
      <c r="M124" s="497"/>
      <c r="N124" s="497" t="s">
        <v>6482</v>
      </c>
      <c r="O124" s="497"/>
      <c r="P124" s="499"/>
      <c r="Q124" s="500">
        <v>898</v>
      </c>
      <c r="R124" s="501">
        <v>660</v>
      </c>
      <c r="T124" s="434"/>
      <c r="U124" s="506">
        <f t="shared" si="7"/>
        <v>238</v>
      </c>
      <c r="V124" s="434"/>
      <c r="W124" s="434"/>
    </row>
    <row r="125" spans="1:23" s="431" customFormat="1" ht="23.1" hidden="1" customHeight="1" x14ac:dyDescent="0.15">
      <c r="A125" s="451"/>
      <c r="D125" s="464"/>
      <c r="E125" s="502"/>
      <c r="F125" s="502"/>
      <c r="G125" s="525"/>
      <c r="H125" s="451"/>
      <c r="I125" s="464"/>
      <c r="J125" s="559"/>
      <c r="K125" s="525"/>
      <c r="L125" s="496" t="s">
        <v>6483</v>
      </c>
      <c r="M125" s="497"/>
      <c r="N125" s="497" t="s">
        <v>6484</v>
      </c>
      <c r="O125" s="497"/>
      <c r="P125" s="499"/>
      <c r="Q125" s="500"/>
      <c r="R125" s="501">
        <v>0</v>
      </c>
      <c r="T125" s="434"/>
      <c r="U125" s="506" t="str">
        <f t="shared" si="7"/>
        <v xml:space="preserve"> </v>
      </c>
      <c r="V125" s="434"/>
      <c r="W125" s="434"/>
    </row>
    <row r="126" spans="1:23" s="434" customFormat="1" ht="23.1" customHeight="1" x14ac:dyDescent="0.15">
      <c r="A126" s="451"/>
      <c r="B126" s="431"/>
      <c r="C126" s="431"/>
      <c r="D126" s="464"/>
      <c r="E126" s="502"/>
      <c r="F126" s="502"/>
      <c r="G126" s="525"/>
      <c r="H126" s="451"/>
      <c r="I126" s="464"/>
      <c r="J126" s="559"/>
      <c r="K126" s="535" t="s">
        <v>6485</v>
      </c>
      <c r="L126" s="496" t="s">
        <v>6486</v>
      </c>
      <c r="M126" s="497"/>
      <c r="N126" s="497" t="s">
        <v>6487</v>
      </c>
      <c r="O126" s="497"/>
      <c r="P126" s="499"/>
      <c r="Q126" s="500">
        <v>552</v>
      </c>
      <c r="R126" s="501">
        <v>540</v>
      </c>
      <c r="S126" s="431"/>
      <c r="U126" s="506">
        <f t="shared" si="7"/>
        <v>12</v>
      </c>
    </row>
    <row r="127" spans="1:23" s="434" customFormat="1" ht="23.1" customHeight="1" x14ac:dyDescent="0.15">
      <c r="A127" s="451"/>
      <c r="B127" s="431"/>
      <c r="C127" s="431"/>
      <c r="D127" s="464"/>
      <c r="E127" s="502"/>
      <c r="F127" s="502"/>
      <c r="G127" s="525"/>
      <c r="H127" s="451"/>
      <c r="I127" s="464"/>
      <c r="J127" s="559"/>
      <c r="K127" s="525"/>
      <c r="L127" s="496" t="s">
        <v>6488</v>
      </c>
      <c r="M127" s="497"/>
      <c r="N127" s="497" t="s">
        <v>6489</v>
      </c>
      <c r="O127" s="497"/>
      <c r="P127" s="499"/>
      <c r="Q127" s="500">
        <v>276</v>
      </c>
      <c r="R127" s="501">
        <v>264</v>
      </c>
      <c r="S127" s="431"/>
      <c r="U127" s="506">
        <f t="shared" si="7"/>
        <v>12</v>
      </c>
    </row>
    <row r="128" spans="1:23" s="434" customFormat="1" ht="23.1" customHeight="1" x14ac:dyDescent="0.15">
      <c r="A128" s="451"/>
      <c r="B128" s="431"/>
      <c r="C128" s="431"/>
      <c r="D128" s="464"/>
      <c r="E128" s="502"/>
      <c r="F128" s="502"/>
      <c r="G128" s="525"/>
      <c r="H128" s="451"/>
      <c r="I128" s="464"/>
      <c r="J128" s="559"/>
      <c r="K128" s="525"/>
      <c r="L128" s="496" t="s">
        <v>6490</v>
      </c>
      <c r="M128" s="497"/>
      <c r="N128" s="497"/>
      <c r="O128" s="497"/>
      <c r="P128" s="499"/>
      <c r="Q128" s="500">
        <v>288</v>
      </c>
      <c r="R128" s="501">
        <v>276</v>
      </c>
      <c r="S128" s="431"/>
      <c r="U128" s="506">
        <f t="shared" si="7"/>
        <v>12</v>
      </c>
    </row>
    <row r="129" spans="1:21" s="434" customFormat="1" ht="23.1" customHeight="1" x14ac:dyDescent="0.15">
      <c r="A129" s="451"/>
      <c r="B129" s="431"/>
      <c r="C129" s="431"/>
      <c r="D129" s="464"/>
      <c r="E129" s="502"/>
      <c r="F129" s="502"/>
      <c r="G129" s="525"/>
      <c r="H129" s="487"/>
      <c r="I129" s="484"/>
      <c r="J129" s="485"/>
      <c r="K129" s="560" t="s">
        <v>6491</v>
      </c>
      <c r="L129" s="489" t="s">
        <v>6492</v>
      </c>
      <c r="M129" s="490"/>
      <c r="N129" s="490"/>
      <c r="O129" s="490"/>
      <c r="P129" s="534"/>
      <c r="Q129" s="492">
        <v>100</v>
      </c>
      <c r="R129" s="493">
        <v>100</v>
      </c>
      <c r="S129" s="431"/>
      <c r="U129" s="494" t="str">
        <f t="shared" si="7"/>
        <v xml:space="preserve"> </v>
      </c>
    </row>
    <row r="130" spans="1:21" s="434" customFormat="1" ht="23.1" customHeight="1" x14ac:dyDescent="0.15">
      <c r="A130" s="451"/>
      <c r="B130" s="431"/>
      <c r="C130" s="431"/>
      <c r="D130" s="464"/>
      <c r="E130" s="502"/>
      <c r="F130" s="502"/>
      <c r="G130" s="525"/>
      <c r="H130" s="467">
        <v>18</v>
      </c>
      <c r="I130" s="468" t="s">
        <v>6493</v>
      </c>
      <c r="J130" s="465">
        <f>SUM(Q130:Q141)</f>
        <v>6195</v>
      </c>
      <c r="K130" s="469" t="s">
        <v>6390</v>
      </c>
      <c r="L130" s="470" t="s">
        <v>6494</v>
      </c>
      <c r="M130" s="471"/>
      <c r="N130" s="471"/>
      <c r="O130" s="471"/>
      <c r="P130" s="509"/>
      <c r="Q130" s="473">
        <v>700</v>
      </c>
      <c r="R130" s="474">
        <v>1500</v>
      </c>
      <c r="S130" s="431"/>
      <c r="U130" s="482">
        <f t="shared" si="7"/>
        <v>-800</v>
      </c>
    </row>
    <row r="131" spans="1:21" s="434" customFormat="1" ht="23.1" customHeight="1" x14ac:dyDescent="0.15">
      <c r="A131" s="451"/>
      <c r="B131" s="431"/>
      <c r="C131" s="431"/>
      <c r="D131" s="464"/>
      <c r="E131" s="502"/>
      <c r="F131" s="502"/>
      <c r="G131" s="525"/>
      <c r="H131" s="451"/>
      <c r="I131" s="464"/>
      <c r="J131" s="502"/>
      <c r="K131" s="525"/>
      <c r="L131" s="508" t="s">
        <v>6495</v>
      </c>
      <c r="M131" s="509"/>
      <c r="N131" s="509"/>
      <c r="O131" s="509"/>
      <c r="P131" s="509"/>
      <c r="Q131" s="512">
        <v>320</v>
      </c>
      <c r="R131" s="513">
        <v>0</v>
      </c>
      <c r="S131" s="431"/>
      <c r="U131" s="549">
        <f t="shared" si="7"/>
        <v>320</v>
      </c>
    </row>
    <row r="132" spans="1:21" s="434" customFormat="1" ht="23.1" customHeight="1" x14ac:dyDescent="0.15">
      <c r="A132" s="451"/>
      <c r="B132" s="431"/>
      <c r="C132" s="431"/>
      <c r="D132" s="464"/>
      <c r="E132" s="502"/>
      <c r="F132" s="502"/>
      <c r="G132" s="525"/>
      <c r="H132" s="451"/>
      <c r="I132" s="464"/>
      <c r="J132" s="502"/>
      <c r="K132" s="525"/>
      <c r="L132" s="496" t="s">
        <v>6496</v>
      </c>
      <c r="M132" s="497"/>
      <c r="N132" s="497"/>
      <c r="O132" s="497"/>
      <c r="P132" s="497"/>
      <c r="Q132" s="500">
        <v>116</v>
      </c>
      <c r="R132" s="501">
        <v>116</v>
      </c>
      <c r="S132" s="431">
        <f>SUM(R132:R143)</f>
        <v>2406</v>
      </c>
      <c r="U132" s="506" t="str">
        <f t="shared" si="7"/>
        <v xml:space="preserve"> </v>
      </c>
    </row>
    <row r="133" spans="1:21" s="434" customFormat="1" ht="23.1" customHeight="1" x14ac:dyDescent="0.15">
      <c r="A133" s="451"/>
      <c r="B133" s="431"/>
      <c r="C133" s="431"/>
      <c r="D133" s="464"/>
      <c r="E133" s="502"/>
      <c r="F133" s="502"/>
      <c r="G133" s="525"/>
      <c r="H133" s="451"/>
      <c r="I133" s="464"/>
      <c r="J133" s="502"/>
      <c r="K133" s="464"/>
      <c r="L133" s="496" t="s">
        <v>6497</v>
      </c>
      <c r="M133" s="497"/>
      <c r="N133" s="497"/>
      <c r="O133" s="497"/>
      <c r="P133" s="497"/>
      <c r="Q133" s="500">
        <v>17</v>
      </c>
      <c r="R133" s="501">
        <v>17</v>
      </c>
      <c r="S133" s="431"/>
      <c r="U133" s="506" t="str">
        <f t="shared" si="7"/>
        <v xml:space="preserve"> </v>
      </c>
    </row>
    <row r="134" spans="1:21" s="434" customFormat="1" ht="23.1" customHeight="1" x14ac:dyDescent="0.15">
      <c r="A134" s="451"/>
      <c r="B134" s="431"/>
      <c r="C134" s="431"/>
      <c r="D134" s="464"/>
      <c r="E134" s="502"/>
      <c r="F134" s="502"/>
      <c r="G134" s="525"/>
      <c r="H134" s="451"/>
      <c r="I134" s="464"/>
      <c r="J134" s="502"/>
      <c r="K134" s="464"/>
      <c r="L134" s="496" t="s">
        <v>6498</v>
      </c>
      <c r="M134" s="497"/>
      <c r="N134" s="497"/>
      <c r="O134" s="497"/>
      <c r="P134" s="497"/>
      <c r="Q134" s="500">
        <v>800</v>
      </c>
      <c r="R134" s="501">
        <v>800</v>
      </c>
      <c r="S134" s="431"/>
      <c r="U134" s="506" t="str">
        <f t="shared" si="7"/>
        <v xml:space="preserve"> </v>
      </c>
    </row>
    <row r="135" spans="1:21" s="434" customFormat="1" ht="23.1" customHeight="1" x14ac:dyDescent="0.15">
      <c r="A135" s="451"/>
      <c r="B135" s="431"/>
      <c r="C135" s="431"/>
      <c r="D135" s="464"/>
      <c r="E135" s="502"/>
      <c r="F135" s="502"/>
      <c r="G135" s="525"/>
      <c r="H135" s="451"/>
      <c r="I135" s="464"/>
      <c r="J135" s="502"/>
      <c r="K135" s="464"/>
      <c r="L135" s="508" t="s">
        <v>6499</v>
      </c>
      <c r="M135" s="509"/>
      <c r="N135" s="509"/>
      <c r="O135" s="509"/>
      <c r="P135" s="511"/>
      <c r="Q135" s="512">
        <v>66</v>
      </c>
      <c r="R135" s="513">
        <v>66</v>
      </c>
      <c r="S135" s="431"/>
      <c r="U135" s="548" t="str">
        <f>IF(R135-Q135=0," ",Q135-R135)</f>
        <v xml:space="preserve"> </v>
      </c>
    </row>
    <row r="136" spans="1:21" s="434" customFormat="1" ht="23.1" customHeight="1" x14ac:dyDescent="0.15">
      <c r="A136" s="451"/>
      <c r="B136" s="431"/>
      <c r="C136" s="431"/>
      <c r="D136" s="464"/>
      <c r="E136" s="502"/>
      <c r="F136" s="502"/>
      <c r="G136" s="525"/>
      <c r="H136" s="451"/>
      <c r="I136" s="464"/>
      <c r="J136" s="502"/>
      <c r="K136" s="464"/>
      <c r="L136" s="496" t="s">
        <v>6500</v>
      </c>
      <c r="M136" s="497"/>
      <c r="N136" s="497"/>
      <c r="O136" s="497"/>
      <c r="P136" s="499"/>
      <c r="Q136" s="500">
        <v>400</v>
      </c>
      <c r="R136" s="501">
        <v>400</v>
      </c>
      <c r="S136" s="431"/>
      <c r="U136" s="506" t="str">
        <f t="shared" si="7"/>
        <v xml:space="preserve"> </v>
      </c>
    </row>
    <row r="137" spans="1:21" s="434" customFormat="1" ht="23.1" customHeight="1" x14ac:dyDescent="0.15">
      <c r="A137" s="451"/>
      <c r="B137" s="431"/>
      <c r="C137" s="431"/>
      <c r="D137" s="464"/>
      <c r="E137" s="502"/>
      <c r="F137" s="502"/>
      <c r="G137" s="525"/>
      <c r="H137" s="451"/>
      <c r="I137" s="464"/>
      <c r="J137" s="502"/>
      <c r="K137" s="464"/>
      <c r="L137" s="496" t="s">
        <v>6501</v>
      </c>
      <c r="M137" s="497"/>
      <c r="N137" s="497"/>
      <c r="O137" s="537"/>
      <c r="P137" s="538"/>
      <c r="Q137" s="539">
        <v>66</v>
      </c>
      <c r="R137" s="501">
        <v>66</v>
      </c>
      <c r="S137" s="431"/>
      <c r="U137" s="506" t="str">
        <f t="shared" si="7"/>
        <v xml:space="preserve"> </v>
      </c>
    </row>
    <row r="138" spans="1:21" s="434" customFormat="1" ht="23.1" customHeight="1" x14ac:dyDescent="0.15">
      <c r="A138" s="451"/>
      <c r="B138" s="431"/>
      <c r="C138" s="431"/>
      <c r="D138" s="464"/>
      <c r="E138" s="502"/>
      <c r="F138" s="502"/>
      <c r="G138" s="525"/>
      <c r="H138" s="451"/>
      <c r="I138" s="464"/>
      <c r="J138" s="502"/>
      <c r="K138" s="525"/>
      <c r="L138" s="508" t="s">
        <v>6502</v>
      </c>
      <c r="M138" s="509"/>
      <c r="N138" s="509"/>
      <c r="O138" s="497"/>
      <c r="P138" s="499"/>
      <c r="Q138" s="500">
        <v>0</v>
      </c>
      <c r="R138" s="513">
        <v>600</v>
      </c>
      <c r="S138" s="431"/>
      <c r="U138" s="549">
        <f>IF(R138-Q138=0," ",Q138-R138)</f>
        <v>-600</v>
      </c>
    </row>
    <row r="139" spans="1:21" s="434" customFormat="1" ht="23.1" customHeight="1" x14ac:dyDescent="0.15">
      <c r="A139" s="451"/>
      <c r="B139" s="431"/>
      <c r="C139" s="431"/>
      <c r="D139" s="464"/>
      <c r="E139" s="502"/>
      <c r="F139" s="502"/>
      <c r="G139" s="525"/>
      <c r="H139" s="451"/>
      <c r="I139" s="464"/>
      <c r="J139" s="502"/>
      <c r="K139" s="464"/>
      <c r="L139" s="508" t="s">
        <v>6503</v>
      </c>
      <c r="M139" s="561"/>
      <c r="N139" s="497"/>
      <c r="O139" s="537"/>
      <c r="P139" s="538"/>
      <c r="Q139" s="539">
        <v>1100</v>
      </c>
      <c r="R139" s="501">
        <v>0</v>
      </c>
      <c r="S139" s="431"/>
      <c r="T139" s="434" t="s">
        <v>6361</v>
      </c>
      <c r="U139" s="549">
        <f>IF(R139-Q139=0," ",Q139-R139)</f>
        <v>1100</v>
      </c>
    </row>
    <row r="140" spans="1:21" s="434" customFormat="1" ht="23.1" customHeight="1" x14ac:dyDescent="0.15">
      <c r="A140" s="451"/>
      <c r="B140" s="431"/>
      <c r="C140" s="431"/>
      <c r="D140" s="464"/>
      <c r="E140" s="502"/>
      <c r="F140" s="502"/>
      <c r="G140" s="525"/>
      <c r="H140" s="451"/>
      <c r="I140" s="464"/>
      <c r="J140" s="502"/>
      <c r="K140" s="464"/>
      <c r="L140" s="508" t="s">
        <v>6504</v>
      </c>
      <c r="M140" s="562"/>
      <c r="N140" s="432"/>
      <c r="O140" s="537"/>
      <c r="P140" s="538"/>
      <c r="Q140" s="539">
        <v>110</v>
      </c>
      <c r="R140" s="502">
        <v>0</v>
      </c>
      <c r="S140" s="431"/>
      <c r="T140" s="434" t="s">
        <v>6361</v>
      </c>
      <c r="U140" s="549">
        <f>IF(R140-Q140=0," ",Q140-R140)</f>
        <v>110</v>
      </c>
    </row>
    <row r="141" spans="1:21" s="434" customFormat="1" ht="23.1" customHeight="1" x14ac:dyDescent="0.15">
      <c r="A141" s="451"/>
      <c r="B141" s="431"/>
      <c r="C141" s="431"/>
      <c r="D141" s="464"/>
      <c r="E141" s="502"/>
      <c r="F141" s="502"/>
      <c r="G141" s="525"/>
      <c r="H141" s="451"/>
      <c r="I141" s="464"/>
      <c r="J141" s="502"/>
      <c r="K141" s="464"/>
      <c r="L141" s="536" t="s">
        <v>6505</v>
      </c>
      <c r="M141" s="537"/>
      <c r="N141" s="537"/>
      <c r="O141" s="537"/>
      <c r="P141" s="538"/>
      <c r="Q141" s="539">
        <v>2500</v>
      </c>
      <c r="R141" s="540">
        <v>0</v>
      </c>
      <c r="S141" s="431"/>
      <c r="T141" s="434" t="s">
        <v>6361</v>
      </c>
      <c r="U141" s="506">
        <f t="shared" si="7"/>
        <v>2500</v>
      </c>
    </row>
    <row r="142" spans="1:21" s="434" customFormat="1" ht="23.1" customHeight="1" x14ac:dyDescent="0.15">
      <c r="A142" s="451"/>
      <c r="B142" s="431"/>
      <c r="C142" s="431"/>
      <c r="D142" s="464"/>
      <c r="E142" s="502"/>
      <c r="F142" s="502"/>
      <c r="G142" s="525"/>
      <c r="H142" s="467">
        <v>19</v>
      </c>
      <c r="I142" s="468" t="s">
        <v>6506</v>
      </c>
      <c r="J142" s="465">
        <f>SUM(Q142:Q149)</f>
        <v>736</v>
      </c>
      <c r="K142" s="468" t="s">
        <v>6507</v>
      </c>
      <c r="L142" s="470" t="s">
        <v>6508</v>
      </c>
      <c r="M142" s="471"/>
      <c r="N142" s="563" t="s">
        <v>6509</v>
      </c>
      <c r="O142" s="471"/>
      <c r="P142" s="555"/>
      <c r="Q142" s="473">
        <v>341</v>
      </c>
      <c r="R142" s="474">
        <v>341</v>
      </c>
      <c r="S142" s="431">
        <f>SUM(R142:R149)</f>
        <v>743</v>
      </c>
      <c r="U142" s="482" t="str">
        <f>IF(R142-Q142=0," ",Q142-R142)</f>
        <v xml:space="preserve"> </v>
      </c>
    </row>
    <row r="143" spans="1:21" s="434" customFormat="1" ht="23.1" customHeight="1" x14ac:dyDescent="0.15">
      <c r="A143" s="451"/>
      <c r="B143" s="431"/>
      <c r="C143" s="431"/>
      <c r="D143" s="464"/>
      <c r="E143" s="502"/>
      <c r="F143" s="502"/>
      <c r="G143" s="525"/>
      <c r="H143" s="451"/>
      <c r="I143" s="464"/>
      <c r="J143" s="502"/>
      <c r="K143" s="464"/>
      <c r="L143" s="496" t="s">
        <v>6510</v>
      </c>
      <c r="M143" s="509"/>
      <c r="N143" s="526" t="s">
        <v>6511</v>
      </c>
      <c r="O143" s="509"/>
      <c r="P143" s="511"/>
      <c r="Q143" s="512"/>
      <c r="R143" s="513"/>
      <c r="S143" s="431"/>
      <c r="U143" s="506" t="str">
        <f t="shared" si="7"/>
        <v xml:space="preserve"> </v>
      </c>
    </row>
    <row r="144" spans="1:21" s="434" customFormat="1" ht="23.1" customHeight="1" x14ac:dyDescent="0.15">
      <c r="A144" s="451"/>
      <c r="B144" s="431"/>
      <c r="C144" s="431"/>
      <c r="D144" s="464"/>
      <c r="E144" s="502"/>
      <c r="F144" s="502"/>
      <c r="G144" s="525"/>
      <c r="H144" s="451"/>
      <c r="I144" s="464"/>
      <c r="J144" s="502"/>
      <c r="K144" s="464"/>
      <c r="L144" s="496" t="s">
        <v>6512</v>
      </c>
      <c r="M144" s="497"/>
      <c r="N144" s="556" t="s">
        <v>6513</v>
      </c>
      <c r="O144" s="497"/>
      <c r="P144" s="499"/>
      <c r="Q144" s="500"/>
      <c r="R144" s="501"/>
      <c r="S144" s="431"/>
      <c r="U144" s="506" t="str">
        <f t="shared" si="7"/>
        <v xml:space="preserve"> </v>
      </c>
    </row>
    <row r="145" spans="1:21" s="434" customFormat="1" ht="23.1" customHeight="1" x14ac:dyDescent="0.15">
      <c r="A145" s="451"/>
      <c r="B145" s="431"/>
      <c r="C145" s="431"/>
      <c r="D145" s="464"/>
      <c r="E145" s="502"/>
      <c r="F145" s="502"/>
      <c r="G145" s="525"/>
      <c r="H145" s="451"/>
      <c r="I145" s="464"/>
      <c r="J145" s="502"/>
      <c r="K145" s="464"/>
      <c r="L145" s="496" t="s">
        <v>6514</v>
      </c>
      <c r="M145" s="537"/>
      <c r="N145" s="562" t="s">
        <v>6515</v>
      </c>
      <c r="P145" s="538"/>
      <c r="Q145" s="539"/>
      <c r="R145" s="540"/>
      <c r="S145" s="431"/>
      <c r="U145" s="506" t="str">
        <f t="shared" si="7"/>
        <v xml:space="preserve"> </v>
      </c>
    </row>
    <row r="146" spans="1:21" s="434" customFormat="1" ht="23.1" customHeight="1" x14ac:dyDescent="0.15">
      <c r="A146" s="451"/>
      <c r="B146" s="431"/>
      <c r="C146" s="431"/>
      <c r="D146" s="464"/>
      <c r="E146" s="502"/>
      <c r="F146" s="502"/>
      <c r="G146" s="525"/>
      <c r="H146" s="451"/>
      <c r="I146" s="464"/>
      <c r="J146" s="502"/>
      <c r="K146" s="507"/>
      <c r="L146" s="536" t="s">
        <v>6516</v>
      </c>
      <c r="M146" s="537"/>
      <c r="N146" s="556" t="s">
        <v>6517</v>
      </c>
      <c r="O146" s="537"/>
      <c r="P146" s="538"/>
      <c r="Q146" s="539"/>
      <c r="R146" s="540"/>
      <c r="S146" s="431"/>
      <c r="U146" s="506" t="str">
        <f t="shared" si="7"/>
        <v xml:space="preserve"> </v>
      </c>
    </row>
    <row r="147" spans="1:21" s="434" customFormat="1" ht="23.1" customHeight="1" x14ac:dyDescent="0.15">
      <c r="A147" s="451"/>
      <c r="B147" s="431"/>
      <c r="C147" s="431"/>
      <c r="D147" s="464"/>
      <c r="E147" s="502"/>
      <c r="F147" s="502"/>
      <c r="G147" s="525"/>
      <c r="H147" s="451"/>
      <c r="I147" s="464"/>
      <c r="J147" s="502"/>
      <c r="K147" s="495" t="s">
        <v>6518</v>
      </c>
      <c r="L147" s="536" t="s">
        <v>6519</v>
      </c>
      <c r="M147" s="537"/>
      <c r="N147" s="556" t="s">
        <v>6520</v>
      </c>
      <c r="O147" s="537"/>
      <c r="P147" s="538"/>
      <c r="Q147" s="539">
        <v>37</v>
      </c>
      <c r="R147" s="540">
        <v>37</v>
      </c>
      <c r="S147" s="431"/>
      <c r="U147" s="494" t="str">
        <f t="shared" si="7"/>
        <v xml:space="preserve"> </v>
      </c>
    </row>
    <row r="148" spans="1:21" s="434" customFormat="1" ht="23.1" customHeight="1" x14ac:dyDescent="0.15">
      <c r="A148" s="451"/>
      <c r="B148" s="431"/>
      <c r="C148" s="431"/>
      <c r="D148" s="464"/>
      <c r="E148" s="502"/>
      <c r="F148" s="502"/>
      <c r="G148" s="525"/>
      <c r="H148" s="451"/>
      <c r="I148" s="464"/>
      <c r="J148" s="502"/>
      <c r="K148" s="464" t="s">
        <v>6521</v>
      </c>
      <c r="L148" s="536" t="s">
        <v>6521</v>
      </c>
      <c r="M148" s="537"/>
      <c r="N148" s="556" t="s">
        <v>6522</v>
      </c>
      <c r="O148" s="537"/>
      <c r="P148" s="538"/>
      <c r="Q148" s="539">
        <v>350</v>
      </c>
      <c r="R148" s="540">
        <v>350</v>
      </c>
      <c r="S148" s="431"/>
      <c r="U148" s="494" t="str">
        <f t="shared" si="7"/>
        <v xml:space="preserve"> </v>
      </c>
    </row>
    <row r="149" spans="1:21" s="434" customFormat="1" ht="23.1" customHeight="1" x14ac:dyDescent="0.15">
      <c r="A149" s="451"/>
      <c r="B149" s="431"/>
      <c r="C149" s="431"/>
      <c r="D149" s="464"/>
      <c r="E149" s="502"/>
      <c r="F149" s="502"/>
      <c r="G149" s="525"/>
      <c r="H149" s="487"/>
      <c r="I149" s="484"/>
      <c r="J149" s="485"/>
      <c r="K149" s="560" t="s">
        <v>6523</v>
      </c>
      <c r="L149" s="489" t="s">
        <v>6524</v>
      </c>
      <c r="M149" s="490"/>
      <c r="N149" s="564"/>
      <c r="O149" s="490"/>
      <c r="P149" s="534"/>
      <c r="Q149" s="492">
        <v>8</v>
      </c>
      <c r="R149" s="493">
        <v>15</v>
      </c>
      <c r="S149" s="431"/>
      <c r="U149" s="494">
        <f t="shared" si="7"/>
        <v>-7</v>
      </c>
    </row>
    <row r="150" spans="1:21" s="434" customFormat="1" ht="23.1" customHeight="1" x14ac:dyDescent="0.15">
      <c r="A150" s="451"/>
      <c r="B150" s="431"/>
      <c r="C150" s="431"/>
      <c r="D150" s="464"/>
      <c r="E150" s="502"/>
      <c r="F150" s="502"/>
      <c r="G150" s="525"/>
      <c r="H150" s="451">
        <v>20</v>
      </c>
      <c r="I150" s="464" t="s">
        <v>6171</v>
      </c>
      <c r="J150" s="502">
        <f>SUM(Q150:Q154)</f>
        <v>2872</v>
      </c>
      <c r="K150" s="469" t="s">
        <v>6525</v>
      </c>
      <c r="L150" s="470" t="s">
        <v>6526</v>
      </c>
      <c r="M150" s="471"/>
      <c r="N150" s="471"/>
      <c r="O150" s="471"/>
      <c r="P150" s="555"/>
      <c r="Q150" s="473">
        <v>2859</v>
      </c>
      <c r="R150" s="474">
        <v>2859</v>
      </c>
      <c r="S150" s="431">
        <f>SUM(R150:R154)</f>
        <v>2872</v>
      </c>
      <c r="U150" s="482" t="str">
        <f t="shared" si="7"/>
        <v xml:space="preserve"> </v>
      </c>
    </row>
    <row r="151" spans="1:21" s="434" customFormat="1" ht="23.1" customHeight="1" x14ac:dyDescent="0.15">
      <c r="A151" s="451"/>
      <c r="B151" s="431"/>
      <c r="C151" s="431"/>
      <c r="D151" s="464"/>
      <c r="E151" s="502"/>
      <c r="F151" s="502"/>
      <c r="G151" s="525"/>
      <c r="H151" s="451"/>
      <c r="I151" s="464"/>
      <c r="J151" s="502"/>
      <c r="K151" s="525"/>
      <c r="L151" s="565" t="s">
        <v>6527</v>
      </c>
      <c r="M151" s="509"/>
      <c r="N151" s="509"/>
      <c r="O151" s="509"/>
      <c r="P151" s="511"/>
      <c r="Q151" s="512"/>
      <c r="R151" s="513"/>
      <c r="S151" s="431"/>
      <c r="U151" s="506" t="str">
        <f t="shared" si="7"/>
        <v xml:space="preserve"> </v>
      </c>
    </row>
    <row r="152" spans="1:21" s="434" customFormat="1" ht="23.1" hidden="1" customHeight="1" x14ac:dyDescent="0.15">
      <c r="A152" s="451"/>
      <c r="B152" s="431"/>
      <c r="C152" s="431"/>
      <c r="D152" s="464"/>
      <c r="E152" s="502"/>
      <c r="F152" s="502"/>
      <c r="G152" s="525"/>
      <c r="H152" s="451"/>
      <c r="I152" s="464"/>
      <c r="J152" s="502"/>
      <c r="K152" s="507"/>
      <c r="L152" s="565"/>
      <c r="M152" s="509"/>
      <c r="N152" s="509"/>
      <c r="O152" s="509"/>
      <c r="P152" s="511"/>
      <c r="Q152" s="512"/>
      <c r="R152" s="513"/>
      <c r="S152" s="431"/>
      <c r="U152" s="506" t="str">
        <f t="shared" si="7"/>
        <v xml:space="preserve"> </v>
      </c>
    </row>
    <row r="153" spans="1:21" s="434" customFormat="1" ht="23.1" hidden="1" customHeight="1" x14ac:dyDescent="0.15">
      <c r="A153" s="451"/>
      <c r="B153" s="431"/>
      <c r="C153" s="431"/>
      <c r="D153" s="464"/>
      <c r="E153" s="502"/>
      <c r="F153" s="502"/>
      <c r="G153" s="525"/>
      <c r="H153" s="451"/>
      <c r="I153" s="464"/>
      <c r="J153" s="502"/>
      <c r="K153" s="495" t="s">
        <v>6528</v>
      </c>
      <c r="L153" s="496" t="s">
        <v>6529</v>
      </c>
      <c r="M153" s="497"/>
      <c r="N153" s="497"/>
      <c r="O153" s="497"/>
      <c r="P153" s="499"/>
      <c r="Q153" s="500"/>
      <c r="R153" s="501">
        <v>0</v>
      </c>
      <c r="S153" s="431"/>
      <c r="U153" s="506" t="str">
        <f t="shared" si="7"/>
        <v xml:space="preserve"> </v>
      </c>
    </row>
    <row r="154" spans="1:21" s="434" customFormat="1" ht="23.1" customHeight="1" x14ac:dyDescent="0.15">
      <c r="A154" s="451"/>
      <c r="B154" s="431"/>
      <c r="C154" s="431"/>
      <c r="D154" s="464"/>
      <c r="E154" s="502"/>
      <c r="F154" s="502"/>
      <c r="G154" s="525"/>
      <c r="H154" s="451"/>
      <c r="I154" s="464"/>
      <c r="J154" s="502"/>
      <c r="K154" s="535" t="s">
        <v>6530</v>
      </c>
      <c r="L154" s="536" t="s">
        <v>6531</v>
      </c>
      <c r="M154" s="537"/>
      <c r="N154" s="537"/>
      <c r="O154" s="566"/>
      <c r="P154" s="538"/>
      <c r="Q154" s="539">
        <v>13</v>
      </c>
      <c r="R154" s="540">
        <v>13</v>
      </c>
      <c r="S154" s="431"/>
      <c r="U154" s="506" t="str">
        <f t="shared" si="7"/>
        <v xml:space="preserve"> </v>
      </c>
    </row>
    <row r="155" spans="1:21" s="434" customFormat="1" ht="23.1" customHeight="1" x14ac:dyDescent="0.15">
      <c r="A155" s="451"/>
      <c r="B155" s="431"/>
      <c r="C155" s="431"/>
      <c r="D155" s="464"/>
      <c r="E155" s="502"/>
      <c r="F155" s="502"/>
      <c r="G155" s="525"/>
      <c r="H155" s="518">
        <v>21</v>
      </c>
      <c r="I155" s="516" t="s">
        <v>6165</v>
      </c>
      <c r="J155" s="517">
        <f>Q155</f>
        <v>350</v>
      </c>
      <c r="K155" s="516" t="s">
        <v>6532</v>
      </c>
      <c r="L155" s="520" t="s">
        <v>6533</v>
      </c>
      <c r="M155" s="521"/>
      <c r="N155" s="521"/>
      <c r="O155" s="521"/>
      <c r="P155" s="522"/>
      <c r="Q155" s="523">
        <v>350</v>
      </c>
      <c r="R155" s="517">
        <v>500</v>
      </c>
      <c r="S155" s="431"/>
      <c r="U155" s="477">
        <f t="shared" si="7"/>
        <v>-150</v>
      </c>
    </row>
    <row r="156" spans="1:21" s="434" customFormat="1" ht="23.1" customHeight="1" x14ac:dyDescent="0.15">
      <c r="A156" s="451"/>
      <c r="B156" s="431"/>
      <c r="C156" s="431"/>
      <c r="D156" s="464"/>
      <c r="E156" s="502"/>
      <c r="F156" s="502"/>
      <c r="G156" s="525"/>
      <c r="H156" s="518">
        <v>22</v>
      </c>
      <c r="I156" s="516" t="s">
        <v>6534</v>
      </c>
      <c r="J156" s="517">
        <f>Q156</f>
        <v>150</v>
      </c>
      <c r="K156" s="516" t="s">
        <v>6535</v>
      </c>
      <c r="L156" s="520" t="s">
        <v>6536</v>
      </c>
      <c r="M156" s="521"/>
      <c r="N156" s="521"/>
      <c r="O156" s="521"/>
      <c r="P156" s="522"/>
      <c r="Q156" s="523">
        <v>150</v>
      </c>
      <c r="R156" s="517">
        <v>214</v>
      </c>
      <c r="S156" s="431"/>
      <c r="U156" s="477">
        <f>IF(R156-Q156=0," ",Q156-R156)</f>
        <v>-64</v>
      </c>
    </row>
    <row r="157" spans="1:21" s="434" customFormat="1" ht="23.1" customHeight="1" x14ac:dyDescent="0.15">
      <c r="A157" s="451"/>
      <c r="B157" s="431"/>
      <c r="C157" s="431"/>
      <c r="D157" s="464"/>
      <c r="E157" s="502"/>
      <c r="F157" s="502"/>
      <c r="G157" s="525"/>
      <c r="H157" s="467">
        <v>31</v>
      </c>
      <c r="I157" s="468" t="s">
        <v>6168</v>
      </c>
      <c r="J157" s="465">
        <f>SUM(Q157:Q159)</f>
        <v>137</v>
      </c>
      <c r="K157" s="469" t="s">
        <v>6537</v>
      </c>
      <c r="L157" s="478" t="s">
        <v>6538</v>
      </c>
      <c r="M157" s="479"/>
      <c r="N157" s="479"/>
      <c r="O157" s="479"/>
      <c r="P157" s="524"/>
      <c r="Q157" s="481">
        <v>41</v>
      </c>
      <c r="R157" s="465">
        <v>41</v>
      </c>
      <c r="S157" s="431">
        <f>SUM(R157:R159)</f>
        <v>161</v>
      </c>
      <c r="U157" s="482" t="str">
        <f>IF(R157-Q157=0," ",Q157-R157)</f>
        <v xml:space="preserve"> </v>
      </c>
    </row>
    <row r="158" spans="1:21" s="434" customFormat="1" ht="23.1" customHeight="1" x14ac:dyDescent="0.15">
      <c r="A158" s="451"/>
      <c r="B158" s="431"/>
      <c r="C158" s="431"/>
      <c r="D158" s="464"/>
      <c r="E158" s="502"/>
      <c r="F158" s="502"/>
      <c r="G158" s="525"/>
      <c r="H158" s="451"/>
      <c r="I158" s="464"/>
      <c r="J158" s="502"/>
      <c r="K158" s="525"/>
      <c r="L158" s="496" t="s">
        <v>6539</v>
      </c>
      <c r="M158" s="497"/>
      <c r="N158" s="497"/>
      <c r="O158" s="497"/>
      <c r="P158" s="499"/>
      <c r="Q158" s="500">
        <v>81</v>
      </c>
      <c r="R158" s="501">
        <v>83</v>
      </c>
      <c r="S158" s="431"/>
      <c r="U158" s="506">
        <f>IF(R158-Q158=0," ",Q158-R158)</f>
        <v>-2</v>
      </c>
    </row>
    <row r="159" spans="1:21" s="434" customFormat="1" ht="23.1" customHeight="1" x14ac:dyDescent="0.15">
      <c r="A159" s="451"/>
      <c r="B159" s="431"/>
      <c r="C159" s="431"/>
      <c r="D159" s="464"/>
      <c r="E159" s="502"/>
      <c r="F159" s="502"/>
      <c r="G159" s="525"/>
      <c r="H159" s="487"/>
      <c r="I159" s="484"/>
      <c r="J159" s="485"/>
      <c r="K159" s="488"/>
      <c r="L159" s="489" t="s">
        <v>6540</v>
      </c>
      <c r="M159" s="490"/>
      <c r="N159" s="490"/>
      <c r="O159" s="490"/>
      <c r="P159" s="534"/>
      <c r="Q159" s="492">
        <v>15</v>
      </c>
      <c r="R159" s="493">
        <v>37</v>
      </c>
      <c r="S159" s="431"/>
      <c r="U159" s="494">
        <f>IF(R159-Q159=0," ",Q159-R159)</f>
        <v>-22</v>
      </c>
    </row>
    <row r="160" spans="1:21" s="434" customFormat="1" ht="23.1" hidden="1" customHeight="1" x14ac:dyDescent="0.15">
      <c r="A160" s="451"/>
      <c r="B160" s="431"/>
      <c r="C160" s="431"/>
      <c r="D160" s="464"/>
      <c r="E160" s="502"/>
      <c r="F160" s="502"/>
      <c r="G160" s="525"/>
      <c r="H160" s="487">
        <v>33</v>
      </c>
      <c r="I160" s="484" t="s">
        <v>6541</v>
      </c>
      <c r="J160" s="485">
        <f>Q160</f>
        <v>0</v>
      </c>
      <c r="K160" s="484" t="s">
        <v>6542</v>
      </c>
      <c r="L160" s="552" t="s">
        <v>6543</v>
      </c>
      <c r="M160" s="553"/>
      <c r="N160" s="553"/>
      <c r="O160" s="553"/>
      <c r="P160" s="554"/>
      <c r="Q160" s="557"/>
      <c r="R160" s="485">
        <v>0</v>
      </c>
      <c r="S160" s="431"/>
      <c r="U160" s="477" t="str">
        <f t="shared" si="7"/>
        <v xml:space="preserve"> </v>
      </c>
    </row>
    <row r="161" spans="1:23" s="434" customFormat="1" ht="23.1" customHeight="1" x14ac:dyDescent="0.15">
      <c r="A161" s="451"/>
      <c r="B161" s="431"/>
      <c r="C161" s="431"/>
      <c r="D161" s="464"/>
      <c r="E161" s="502"/>
      <c r="F161" s="502"/>
      <c r="G161" s="525"/>
      <c r="H161" s="451">
        <v>35</v>
      </c>
      <c r="I161" s="464" t="s">
        <v>6544</v>
      </c>
      <c r="J161" s="502">
        <f>SUM(Q161:Q165)</f>
        <v>428</v>
      </c>
      <c r="K161" s="464" t="s">
        <v>6545</v>
      </c>
      <c r="L161" s="470" t="s">
        <v>6546</v>
      </c>
      <c r="M161" s="471"/>
      <c r="N161" s="471"/>
      <c r="O161" s="471"/>
      <c r="P161" s="555"/>
      <c r="Q161" s="473">
        <v>70</v>
      </c>
      <c r="R161" s="474">
        <v>70</v>
      </c>
      <c r="S161" s="431">
        <f>SUM(R161:R165)</f>
        <v>268</v>
      </c>
      <c r="U161" s="482" t="str">
        <f t="shared" si="7"/>
        <v xml:space="preserve"> </v>
      </c>
    </row>
    <row r="162" spans="1:23" s="434" customFormat="1" ht="23.1" customHeight="1" x14ac:dyDescent="0.15">
      <c r="A162" s="451"/>
      <c r="B162" s="431"/>
      <c r="C162" s="431"/>
      <c r="D162" s="464"/>
      <c r="E162" s="502"/>
      <c r="F162" s="502"/>
      <c r="G162" s="525"/>
      <c r="H162" s="451"/>
      <c r="I162" s="464"/>
      <c r="J162" s="502"/>
      <c r="K162" s="464"/>
      <c r="L162" s="496" t="s">
        <v>6547</v>
      </c>
      <c r="M162" s="497"/>
      <c r="N162" s="497"/>
      <c r="O162" s="497"/>
      <c r="P162" s="499"/>
      <c r="Q162" s="500">
        <v>32</v>
      </c>
      <c r="R162" s="501">
        <v>32</v>
      </c>
      <c r="S162" s="431"/>
      <c r="U162" s="506" t="str">
        <f t="shared" si="7"/>
        <v xml:space="preserve"> </v>
      </c>
    </row>
    <row r="163" spans="1:23" s="434" customFormat="1" ht="23.1" customHeight="1" x14ac:dyDescent="0.15">
      <c r="A163" s="451"/>
      <c r="B163" s="431"/>
      <c r="C163" s="431"/>
      <c r="D163" s="464"/>
      <c r="E163" s="502"/>
      <c r="F163" s="502"/>
      <c r="G163" s="525"/>
      <c r="H163" s="451"/>
      <c r="I163" s="464"/>
      <c r="J163" s="502"/>
      <c r="K163" s="464"/>
      <c r="L163" s="496" t="s">
        <v>6548</v>
      </c>
      <c r="M163" s="497"/>
      <c r="N163" s="497"/>
      <c r="O163" s="497"/>
      <c r="P163" s="499"/>
      <c r="Q163" s="500">
        <v>43</v>
      </c>
      <c r="R163" s="501">
        <v>43</v>
      </c>
      <c r="S163" s="431"/>
      <c r="U163" s="506" t="str">
        <f t="shared" si="7"/>
        <v xml:space="preserve"> </v>
      </c>
    </row>
    <row r="164" spans="1:23" s="434" customFormat="1" ht="23.1" customHeight="1" x14ac:dyDescent="0.15">
      <c r="A164" s="451"/>
      <c r="B164" s="431"/>
      <c r="C164" s="431"/>
      <c r="D164" s="464"/>
      <c r="E164" s="502"/>
      <c r="F164" s="502"/>
      <c r="G164" s="525"/>
      <c r="H164" s="451"/>
      <c r="I164" s="464"/>
      <c r="J164" s="502"/>
      <c r="K164" s="464"/>
      <c r="L164" s="496" t="s">
        <v>6549</v>
      </c>
      <c r="M164" s="497"/>
      <c r="N164" s="497"/>
      <c r="O164" s="497"/>
      <c r="P164" s="499"/>
      <c r="Q164" s="500">
        <v>23</v>
      </c>
      <c r="R164" s="501">
        <v>23</v>
      </c>
      <c r="S164" s="431"/>
      <c r="U164" s="506" t="str">
        <f t="shared" si="7"/>
        <v xml:space="preserve"> </v>
      </c>
    </row>
    <row r="165" spans="1:23" s="434" customFormat="1" ht="23.1" customHeight="1" x14ac:dyDescent="0.15">
      <c r="A165" s="451"/>
      <c r="B165" s="431"/>
      <c r="C165" s="431"/>
      <c r="D165" s="464"/>
      <c r="E165" s="502"/>
      <c r="F165" s="502"/>
      <c r="G165" s="525"/>
      <c r="H165" s="487"/>
      <c r="I165" s="484"/>
      <c r="J165" s="485"/>
      <c r="K165" s="560" t="s">
        <v>6550</v>
      </c>
      <c r="L165" s="489" t="s">
        <v>6551</v>
      </c>
      <c r="M165" s="490"/>
      <c r="N165" s="490"/>
      <c r="O165" s="490"/>
      <c r="P165" s="534"/>
      <c r="Q165" s="492">
        <v>260</v>
      </c>
      <c r="R165" s="493">
        <v>100</v>
      </c>
      <c r="S165" s="431"/>
      <c r="U165" s="506">
        <f t="shared" si="7"/>
        <v>160</v>
      </c>
    </row>
    <row r="166" spans="1:23" s="434" customFormat="1" ht="23.1" customHeight="1" x14ac:dyDescent="0.15">
      <c r="A166" s="451"/>
      <c r="B166" s="431"/>
      <c r="C166" s="431"/>
      <c r="D166" s="464"/>
      <c r="E166" s="502"/>
      <c r="F166" s="502"/>
      <c r="G166" s="525"/>
      <c r="H166" s="467">
        <v>36</v>
      </c>
      <c r="I166" s="468" t="s">
        <v>6552</v>
      </c>
      <c r="J166" s="465">
        <f>SUM(Q166:Q166)</f>
        <v>1000</v>
      </c>
      <c r="K166" s="469" t="s">
        <v>6553</v>
      </c>
      <c r="L166" s="478"/>
      <c r="M166" s="479"/>
      <c r="N166" s="479"/>
      <c r="O166" s="479"/>
      <c r="P166" s="524"/>
      <c r="Q166" s="481">
        <v>1000</v>
      </c>
      <c r="R166" s="465">
        <v>1000</v>
      </c>
      <c r="S166" s="431"/>
      <c r="U166" s="477" t="str">
        <f t="shared" si="7"/>
        <v xml:space="preserve"> </v>
      </c>
    </row>
    <row r="167" spans="1:23" s="434" customFormat="1" ht="23.1" customHeight="1" x14ac:dyDescent="0.15">
      <c r="A167" s="451"/>
      <c r="B167" s="431"/>
      <c r="C167" s="431"/>
      <c r="D167" s="464"/>
      <c r="E167" s="502"/>
      <c r="F167" s="502"/>
      <c r="G167" s="525"/>
      <c r="H167" s="518">
        <v>37</v>
      </c>
      <c r="I167" s="516" t="s">
        <v>6554</v>
      </c>
      <c r="J167" s="517">
        <f>Q167</f>
        <v>328</v>
      </c>
      <c r="K167" s="519" t="s">
        <v>6555</v>
      </c>
      <c r="L167" s="520" t="s">
        <v>6556</v>
      </c>
      <c r="M167" s="521"/>
      <c r="N167" s="521"/>
      <c r="O167" s="521"/>
      <c r="P167" s="522"/>
      <c r="Q167" s="523">
        <v>328</v>
      </c>
      <c r="R167" s="517">
        <v>324</v>
      </c>
      <c r="S167" s="431"/>
      <c r="U167" s="477">
        <f t="shared" si="7"/>
        <v>4</v>
      </c>
    </row>
    <row r="168" spans="1:23" s="434" customFormat="1" ht="23.1" customHeight="1" x14ac:dyDescent="0.15">
      <c r="A168" s="451"/>
      <c r="B168" s="431"/>
      <c r="C168" s="431"/>
      <c r="D168" s="464"/>
      <c r="E168" s="502"/>
      <c r="F168" s="502"/>
      <c r="G168" s="525"/>
      <c r="H168" s="518">
        <v>38</v>
      </c>
      <c r="I168" s="516" t="s">
        <v>6557</v>
      </c>
      <c r="J168" s="517">
        <f>SUM(Q168:Q168)</f>
        <v>504</v>
      </c>
      <c r="K168" s="519" t="s">
        <v>6558</v>
      </c>
      <c r="L168" s="520" t="s">
        <v>6559</v>
      </c>
      <c r="M168" s="521"/>
      <c r="N168" s="521"/>
      <c r="O168" s="521"/>
      <c r="P168" s="522"/>
      <c r="Q168" s="523">
        <v>504</v>
      </c>
      <c r="R168" s="517">
        <v>528</v>
      </c>
      <c r="S168" s="431"/>
      <c r="U168" s="477">
        <f>IF(R168-Q168=0," ",Q168-R168)</f>
        <v>-24</v>
      </c>
    </row>
    <row r="169" spans="1:23" s="434" customFormat="1" ht="23.1" customHeight="1" x14ac:dyDescent="0.15">
      <c r="A169" s="451"/>
      <c r="B169" s="431"/>
      <c r="C169" s="431"/>
      <c r="D169" s="464"/>
      <c r="E169" s="502"/>
      <c r="F169" s="502"/>
      <c r="G169" s="525"/>
      <c r="H169" s="451">
        <v>40</v>
      </c>
      <c r="I169" s="464" t="s">
        <v>6199</v>
      </c>
      <c r="J169" s="502">
        <f>SUM(Q169:Q169)</f>
        <v>34</v>
      </c>
      <c r="K169" s="525" t="s">
        <v>6418</v>
      </c>
      <c r="L169" s="508" t="s">
        <v>6560</v>
      </c>
      <c r="M169" s="509"/>
      <c r="N169" s="509"/>
      <c r="O169" s="509"/>
      <c r="P169" s="511"/>
      <c r="Q169" s="512">
        <v>34</v>
      </c>
      <c r="R169" s="513">
        <v>68</v>
      </c>
      <c r="S169" s="431">
        <f>SUM(R169:R169)</f>
        <v>68</v>
      </c>
      <c r="U169" s="477">
        <f>IF(R169-Q169=0," ",Q169-R169)</f>
        <v>-34</v>
      </c>
    </row>
    <row r="170" spans="1:23" s="431" customFormat="1" ht="23.1" customHeight="1" x14ac:dyDescent="0.15">
      <c r="A170" s="451"/>
      <c r="C170" s="463">
        <v>5</v>
      </c>
      <c r="D170" s="468" t="s">
        <v>6206</v>
      </c>
      <c r="E170" s="465">
        <f>J170</f>
        <v>124563</v>
      </c>
      <c r="F170" s="465">
        <f>SUM(R170:R174)</f>
        <v>112104</v>
      </c>
      <c r="G170" s="465">
        <f>E170-F170</f>
        <v>12459</v>
      </c>
      <c r="H170" s="467">
        <v>1</v>
      </c>
      <c r="I170" s="468" t="s">
        <v>6561</v>
      </c>
      <c r="J170" s="465">
        <f>SUM(Q170:Q174)</f>
        <v>124563</v>
      </c>
      <c r="K170" s="558" t="s">
        <v>6562</v>
      </c>
      <c r="L170" s="470" t="s">
        <v>6563</v>
      </c>
      <c r="M170" s="471"/>
      <c r="N170" s="471"/>
      <c r="O170" s="471"/>
      <c r="P170" s="555"/>
      <c r="Q170" s="473">
        <v>1088</v>
      </c>
      <c r="R170" s="474">
        <v>1090</v>
      </c>
      <c r="S170" s="431">
        <f>SUM(R170:R174)</f>
        <v>112104</v>
      </c>
      <c r="T170" s="434"/>
      <c r="U170" s="482">
        <f t="shared" si="7"/>
        <v>-2</v>
      </c>
      <c r="V170" s="434"/>
      <c r="W170" s="434"/>
    </row>
    <row r="171" spans="1:23" s="431" customFormat="1" ht="23.1" customHeight="1" x14ac:dyDescent="0.15">
      <c r="A171" s="451"/>
      <c r="D171" s="464"/>
      <c r="E171" s="502"/>
      <c r="F171" s="502"/>
      <c r="G171" s="525"/>
      <c r="H171" s="451"/>
      <c r="I171" s="567" t="s">
        <v>6564</v>
      </c>
      <c r="J171" s="502"/>
      <c r="K171" s="495" t="s">
        <v>6565</v>
      </c>
      <c r="L171" s="497" t="s">
        <v>6566</v>
      </c>
      <c r="M171" s="497"/>
      <c r="N171" s="497"/>
      <c r="O171" s="497"/>
      <c r="P171" s="499"/>
      <c r="Q171" s="500">
        <v>104659</v>
      </c>
      <c r="R171" s="501">
        <v>96731</v>
      </c>
      <c r="T171" s="434"/>
      <c r="U171" s="506">
        <f t="shared" si="7"/>
        <v>7928</v>
      </c>
      <c r="V171" s="434"/>
      <c r="W171" s="434"/>
    </row>
    <row r="172" spans="1:23" s="431" customFormat="1" ht="23.1" customHeight="1" x14ac:dyDescent="0.15">
      <c r="A172" s="451"/>
      <c r="D172" s="464"/>
      <c r="E172" s="502"/>
      <c r="F172" s="502"/>
      <c r="G172" s="525"/>
      <c r="H172" s="451"/>
      <c r="I172" s="464"/>
      <c r="J172" s="502"/>
      <c r="K172" s="495" t="s">
        <v>6567</v>
      </c>
      <c r="L172" s="496" t="s">
        <v>6568</v>
      </c>
      <c r="M172" s="497"/>
      <c r="N172" s="497"/>
      <c r="O172" s="497"/>
      <c r="P172" s="499"/>
      <c r="Q172" s="500">
        <v>17867</v>
      </c>
      <c r="R172" s="501">
        <v>13285</v>
      </c>
      <c r="T172" s="434"/>
      <c r="U172" s="506">
        <f t="shared" si="7"/>
        <v>4582</v>
      </c>
      <c r="V172" s="434"/>
      <c r="W172" s="434"/>
    </row>
    <row r="173" spans="1:23" s="431" customFormat="1" ht="23.1" customHeight="1" x14ac:dyDescent="0.15">
      <c r="A173" s="451"/>
      <c r="D173" s="464"/>
      <c r="E173" s="502"/>
      <c r="F173" s="502"/>
      <c r="G173" s="525"/>
      <c r="H173" s="451"/>
      <c r="I173" s="464"/>
      <c r="J173" s="502"/>
      <c r="K173" s="495" t="s">
        <v>6569</v>
      </c>
      <c r="L173" s="497" t="s">
        <v>6570</v>
      </c>
      <c r="M173" s="497"/>
      <c r="N173" s="497"/>
      <c r="O173" s="497"/>
      <c r="P173" s="499"/>
      <c r="Q173" s="500">
        <v>491</v>
      </c>
      <c r="R173" s="501">
        <v>491</v>
      </c>
      <c r="T173" s="434"/>
      <c r="U173" s="506" t="str">
        <f t="shared" si="7"/>
        <v xml:space="preserve"> </v>
      </c>
      <c r="V173" s="434"/>
      <c r="W173" s="434"/>
    </row>
    <row r="174" spans="1:23" s="431" customFormat="1" ht="23.1" customHeight="1" x14ac:dyDescent="0.15">
      <c r="A174" s="451"/>
      <c r="C174" s="483"/>
      <c r="D174" s="484"/>
      <c r="E174" s="485"/>
      <c r="F174" s="485"/>
      <c r="G174" s="488"/>
      <c r="H174" s="487"/>
      <c r="I174" s="484"/>
      <c r="J174" s="485"/>
      <c r="K174" s="560" t="s">
        <v>6571</v>
      </c>
      <c r="L174" s="489" t="s">
        <v>6572</v>
      </c>
      <c r="M174" s="490"/>
      <c r="N174" s="490"/>
      <c r="O174" s="490"/>
      <c r="P174" s="534"/>
      <c r="Q174" s="492">
        <v>458</v>
      </c>
      <c r="R174" s="493">
        <v>507</v>
      </c>
      <c r="T174" s="434"/>
      <c r="U174" s="494">
        <f t="shared" si="7"/>
        <v>-49</v>
      </c>
      <c r="V174" s="434"/>
      <c r="W174" s="434"/>
    </row>
    <row r="175" spans="1:23" s="431" customFormat="1" ht="23.1" customHeight="1" x14ac:dyDescent="0.15">
      <c r="A175" s="451"/>
      <c r="B175" s="483"/>
      <c r="C175" s="515">
        <v>6</v>
      </c>
      <c r="D175" s="516" t="s">
        <v>6217</v>
      </c>
      <c r="E175" s="517">
        <f>J175</f>
        <v>1</v>
      </c>
      <c r="F175" s="517">
        <f>R175</f>
        <v>1</v>
      </c>
      <c r="G175" s="517">
        <f>E175-F175</f>
        <v>0</v>
      </c>
      <c r="H175" s="487">
        <v>1</v>
      </c>
      <c r="I175" s="484" t="s">
        <v>6573</v>
      </c>
      <c r="J175" s="485">
        <f>Q175</f>
        <v>1</v>
      </c>
      <c r="K175" s="488" t="s">
        <v>6217</v>
      </c>
      <c r="L175" s="553"/>
      <c r="M175" s="553"/>
      <c r="N175" s="553"/>
      <c r="O175" s="553"/>
      <c r="P175" s="554"/>
      <c r="Q175" s="557">
        <v>1</v>
      </c>
      <c r="R175" s="485">
        <v>1</v>
      </c>
      <c r="T175" s="434"/>
      <c r="U175" s="477" t="str">
        <f t="shared" si="7"/>
        <v xml:space="preserve"> </v>
      </c>
      <c r="V175" s="434"/>
      <c r="W175" s="434"/>
    </row>
    <row r="176" spans="1:23" s="431" customFormat="1" ht="23.1" customHeight="1" x14ac:dyDescent="0.15">
      <c r="A176" s="451"/>
      <c r="B176" s="452">
        <v>2</v>
      </c>
      <c r="C176" s="514" t="s">
        <v>6574</v>
      </c>
      <c r="D176" s="457"/>
      <c r="E176" s="455">
        <f>SUM(E177:E179)</f>
        <v>16600</v>
      </c>
      <c r="F176" s="455">
        <f>SUM(F177:F179)</f>
        <v>19692</v>
      </c>
      <c r="G176" s="455">
        <f>E176-F176</f>
        <v>-3092</v>
      </c>
      <c r="H176" s="456"/>
      <c r="I176" s="457"/>
      <c r="J176" s="455"/>
      <c r="K176" s="458"/>
      <c r="L176" s="459"/>
      <c r="M176" s="460"/>
      <c r="N176" s="460"/>
      <c r="O176" s="460"/>
      <c r="P176" s="461"/>
      <c r="Q176" s="568">
        <f>SUM(Q177:Q179)</f>
        <v>16600</v>
      </c>
      <c r="R176" s="455">
        <f>SUM(R177:R179)</f>
        <v>19692</v>
      </c>
      <c r="T176" s="434"/>
      <c r="U176" s="462">
        <f t="shared" ref="U176:U183" si="8">IF(R176-Q176=0," ",Q176-R176)</f>
        <v>-3092</v>
      </c>
      <c r="V176" s="434"/>
      <c r="W176" s="434"/>
    </row>
    <row r="177" spans="1:23" s="431" customFormat="1" ht="23.1" customHeight="1" x14ac:dyDescent="0.15">
      <c r="A177" s="451"/>
      <c r="C177" s="463">
        <v>1</v>
      </c>
      <c r="D177" s="468" t="s">
        <v>6236</v>
      </c>
      <c r="E177" s="465">
        <f>SUM(J177:J179)</f>
        <v>16600</v>
      </c>
      <c r="F177" s="465">
        <f>SUM(R177:R178)</f>
        <v>19692</v>
      </c>
      <c r="G177" s="465">
        <f>E177-F177</f>
        <v>-3092</v>
      </c>
      <c r="H177" s="467">
        <v>1</v>
      </c>
      <c r="I177" s="468" t="s">
        <v>6237</v>
      </c>
      <c r="J177" s="465">
        <f>SUM(Q177:Q178)</f>
        <v>16600</v>
      </c>
      <c r="K177" s="469" t="s">
        <v>6575</v>
      </c>
      <c r="L177" s="569">
        <v>16539038</v>
      </c>
      <c r="M177" s="570" t="s">
        <v>6576</v>
      </c>
      <c r="N177" s="479"/>
      <c r="O177" s="479"/>
      <c r="P177" s="524"/>
      <c r="Q177" s="481">
        <v>16540</v>
      </c>
      <c r="R177" s="465">
        <v>19442</v>
      </c>
      <c r="S177" s="431">
        <f>SUM(R177:R179)</f>
        <v>19692</v>
      </c>
      <c r="T177" s="434"/>
      <c r="U177" s="482">
        <f t="shared" si="8"/>
        <v>-2902</v>
      </c>
      <c r="V177" s="434"/>
      <c r="W177" s="434"/>
    </row>
    <row r="178" spans="1:23" s="431" customFormat="1" ht="23.1" customHeight="1" x14ac:dyDescent="0.15">
      <c r="A178" s="451"/>
      <c r="D178" s="567" t="s">
        <v>6577</v>
      </c>
      <c r="E178" s="502"/>
      <c r="F178" s="502"/>
      <c r="G178" s="502"/>
      <c r="H178" s="451"/>
      <c r="I178" s="464"/>
      <c r="J178" s="502"/>
      <c r="K178" s="535" t="s">
        <v>6578</v>
      </c>
      <c r="L178" s="571">
        <v>59424</v>
      </c>
      <c r="M178" s="556" t="s">
        <v>6576</v>
      </c>
      <c r="N178" s="537"/>
      <c r="O178" s="537"/>
      <c r="P178" s="538"/>
      <c r="Q178" s="539">
        <v>60</v>
      </c>
      <c r="R178" s="540">
        <v>250</v>
      </c>
      <c r="T178" s="434"/>
      <c r="U178" s="494">
        <f t="shared" si="8"/>
        <v>-190</v>
      </c>
      <c r="V178" s="434"/>
      <c r="W178" s="434"/>
    </row>
    <row r="179" spans="1:23" s="431" customFormat="1" ht="23.1" hidden="1" customHeight="1" x14ac:dyDescent="0.15">
      <c r="A179" s="451"/>
      <c r="C179" s="483"/>
      <c r="D179" s="484"/>
      <c r="E179" s="485"/>
      <c r="F179" s="485"/>
      <c r="G179" s="488"/>
      <c r="H179" s="518">
        <v>2</v>
      </c>
      <c r="I179" s="516" t="s">
        <v>6579</v>
      </c>
      <c r="J179" s="517">
        <f>Q179</f>
        <v>0</v>
      </c>
      <c r="K179" s="519" t="s">
        <v>6241</v>
      </c>
      <c r="L179" s="520"/>
      <c r="M179" s="521"/>
      <c r="N179" s="521"/>
      <c r="O179" s="521"/>
      <c r="P179" s="522"/>
      <c r="Q179" s="523"/>
      <c r="R179" s="517">
        <v>0</v>
      </c>
      <c r="T179" s="434"/>
      <c r="U179" s="494" t="str">
        <f t="shared" si="8"/>
        <v xml:space="preserve"> </v>
      </c>
      <c r="V179" s="434"/>
      <c r="W179" s="434"/>
    </row>
    <row r="180" spans="1:23" s="431" customFormat="1" ht="23.1" customHeight="1" x14ac:dyDescent="0.15">
      <c r="A180" s="451"/>
      <c r="B180" s="452">
        <v>3</v>
      </c>
      <c r="C180" s="514" t="s">
        <v>6252</v>
      </c>
      <c r="D180" s="457"/>
      <c r="E180" s="455">
        <f>E181</f>
        <v>2000</v>
      </c>
      <c r="F180" s="455">
        <f>F181</f>
        <v>2000</v>
      </c>
      <c r="G180" s="455">
        <f>E180-F180</f>
        <v>0</v>
      </c>
      <c r="H180" s="456"/>
      <c r="I180" s="457"/>
      <c r="J180" s="455"/>
      <c r="K180" s="458"/>
      <c r="L180" s="459"/>
      <c r="M180" s="460"/>
      <c r="N180" s="460"/>
      <c r="O180" s="460"/>
      <c r="P180" s="461"/>
      <c r="Q180" s="568">
        <f>SUM(Q181:Q181)</f>
        <v>2000</v>
      </c>
      <c r="R180" s="455">
        <f>SUM(R181:R181)</f>
        <v>2000</v>
      </c>
      <c r="T180" s="434"/>
      <c r="U180" s="494" t="str">
        <f t="shared" si="8"/>
        <v xml:space="preserve"> </v>
      </c>
      <c r="V180" s="434"/>
      <c r="W180" s="434"/>
    </row>
    <row r="181" spans="1:23" s="431" customFormat="1" ht="23.1" customHeight="1" x14ac:dyDescent="0.15">
      <c r="A181" s="451"/>
      <c r="C181" s="463">
        <v>4</v>
      </c>
      <c r="D181" s="468" t="s">
        <v>6254</v>
      </c>
      <c r="E181" s="465">
        <f>J181</f>
        <v>2000</v>
      </c>
      <c r="F181" s="465">
        <f>SUM(R181)</f>
        <v>2000</v>
      </c>
      <c r="G181" s="465">
        <f>E181-F181</f>
        <v>0</v>
      </c>
      <c r="H181" s="467">
        <v>1</v>
      </c>
      <c r="I181" s="468" t="s">
        <v>6254</v>
      </c>
      <c r="J181" s="465">
        <f>SUM(Q181:Q181)</f>
        <v>2000</v>
      </c>
      <c r="K181" s="560" t="s">
        <v>6580</v>
      </c>
      <c r="L181" s="552" t="s">
        <v>6581</v>
      </c>
      <c r="M181" s="553"/>
      <c r="N181" s="553"/>
      <c r="O181" s="553"/>
      <c r="P181" s="554"/>
      <c r="Q181" s="492">
        <v>2000</v>
      </c>
      <c r="R181" s="560">
        <v>2000</v>
      </c>
      <c r="T181" s="434"/>
      <c r="U181" s="494" t="str">
        <f>IF(R181-Q181=0," ",Q181-R181)</f>
        <v xml:space="preserve"> </v>
      </c>
      <c r="V181" s="434"/>
      <c r="W181" s="434"/>
    </row>
    <row r="182" spans="1:23" s="431" customFormat="1" ht="23.1" customHeight="1" x14ac:dyDescent="0.15">
      <c r="A182" s="451"/>
      <c r="B182" s="452">
        <v>4</v>
      </c>
      <c r="C182" s="514" t="s">
        <v>6256</v>
      </c>
      <c r="D182" s="457"/>
      <c r="E182" s="455">
        <f>E183</f>
        <v>800</v>
      </c>
      <c r="F182" s="455">
        <f>F183</f>
        <v>800</v>
      </c>
      <c r="G182" s="455">
        <f>E182-F182</f>
        <v>0</v>
      </c>
      <c r="H182" s="456"/>
      <c r="I182" s="457"/>
      <c r="J182" s="455"/>
      <c r="K182" s="458"/>
      <c r="L182" s="572"/>
      <c r="M182" s="572"/>
      <c r="N182" s="572"/>
      <c r="O182" s="572"/>
      <c r="P182" s="573"/>
      <c r="Q182" s="568">
        <f>Q183</f>
        <v>800</v>
      </c>
      <c r="R182" s="455">
        <f>SUM(R183)</f>
        <v>800</v>
      </c>
      <c r="T182" s="434"/>
      <c r="U182" s="462" t="str">
        <f t="shared" si="8"/>
        <v xml:space="preserve"> </v>
      </c>
      <c r="V182" s="434"/>
      <c r="W182" s="434"/>
    </row>
    <row r="183" spans="1:23" s="431" customFormat="1" ht="23.1" customHeight="1" x14ac:dyDescent="0.15">
      <c r="A183" s="487"/>
      <c r="B183" s="483"/>
      <c r="C183" s="515">
        <v>1</v>
      </c>
      <c r="D183" s="516" t="s">
        <v>6256</v>
      </c>
      <c r="E183" s="517">
        <f>J183</f>
        <v>800</v>
      </c>
      <c r="F183" s="517">
        <f>SUM(R183)</f>
        <v>800</v>
      </c>
      <c r="G183" s="517">
        <f>E183-F183</f>
        <v>0</v>
      </c>
      <c r="H183" s="518">
        <v>1</v>
      </c>
      <c r="I183" s="516" t="s">
        <v>6256</v>
      </c>
      <c r="J183" s="517">
        <f>Q183</f>
        <v>800</v>
      </c>
      <c r="K183" s="519" t="s">
        <v>6256</v>
      </c>
      <c r="L183" s="520"/>
      <c r="M183" s="521"/>
      <c r="N183" s="521"/>
      <c r="O183" s="521"/>
      <c r="P183" s="522"/>
      <c r="Q183" s="523">
        <v>800</v>
      </c>
      <c r="R183" s="519">
        <v>800</v>
      </c>
      <c r="T183" s="434"/>
      <c r="U183" s="477" t="str">
        <f t="shared" si="8"/>
        <v xml:space="preserve"> </v>
      </c>
      <c r="V183" s="434"/>
      <c r="W183" s="434"/>
    </row>
    <row r="184" spans="1:23" s="428" customFormat="1" ht="20.100000000000001" customHeight="1" x14ac:dyDescent="0.15">
      <c r="A184" s="427"/>
      <c r="B184" s="427"/>
      <c r="C184" s="427"/>
      <c r="D184" s="427"/>
      <c r="E184" s="427"/>
      <c r="F184" s="427"/>
      <c r="G184" s="427"/>
      <c r="H184" s="427"/>
      <c r="I184" s="427"/>
      <c r="J184" s="427"/>
      <c r="K184" s="427"/>
      <c r="L184" s="574"/>
      <c r="M184" s="574"/>
      <c r="N184" s="574"/>
      <c r="O184" s="574"/>
      <c r="P184" s="574"/>
      <c r="Q184" s="427"/>
      <c r="R184" s="427"/>
      <c r="S184" s="427"/>
      <c r="U184" s="429"/>
    </row>
    <row r="185" spans="1:23" s="428" customFormat="1" ht="20.100000000000001" customHeight="1" x14ac:dyDescent="0.15">
      <c r="A185" s="427"/>
      <c r="B185" s="427"/>
      <c r="C185" s="427"/>
      <c r="D185" s="427"/>
      <c r="E185" s="427"/>
      <c r="F185" s="427"/>
      <c r="G185" s="427"/>
      <c r="H185" s="427"/>
      <c r="I185" s="427"/>
      <c r="J185" s="427"/>
      <c r="K185" s="427"/>
      <c r="L185" s="574"/>
      <c r="M185" s="574"/>
      <c r="N185" s="574"/>
      <c r="O185" s="574"/>
      <c r="P185" s="574"/>
      <c r="Q185" s="427"/>
      <c r="R185" s="427"/>
      <c r="S185" s="427"/>
      <c r="U185" s="429"/>
    </row>
    <row r="186" spans="1:23" s="428" customFormat="1" ht="20.100000000000001" customHeight="1" x14ac:dyDescent="0.15">
      <c r="A186" s="427"/>
      <c r="B186" s="427"/>
      <c r="C186" s="427"/>
      <c r="D186" s="427"/>
      <c r="E186" s="427"/>
      <c r="F186" s="427"/>
      <c r="G186" s="427"/>
      <c r="H186" s="427"/>
      <c r="I186" s="427"/>
      <c r="J186" s="427"/>
      <c r="K186" s="427"/>
      <c r="L186" s="574"/>
      <c r="M186" s="574"/>
      <c r="N186" s="574"/>
      <c r="O186" s="574"/>
      <c r="P186" s="574"/>
      <c r="Q186" s="427"/>
      <c r="R186" s="427"/>
      <c r="S186" s="427"/>
      <c r="U186" s="429"/>
    </row>
    <row r="187" spans="1:23" s="428" customFormat="1" ht="20.100000000000001" customHeight="1" x14ac:dyDescent="0.15">
      <c r="A187" s="427"/>
      <c r="B187" s="427"/>
      <c r="C187" s="427"/>
      <c r="D187" s="427"/>
      <c r="E187" s="427"/>
      <c r="F187" s="427"/>
      <c r="G187" s="427"/>
      <c r="H187" s="427"/>
      <c r="I187" s="427"/>
      <c r="J187" s="427"/>
      <c r="K187" s="427"/>
      <c r="L187" s="574"/>
      <c r="M187" s="574"/>
      <c r="N187" s="574"/>
      <c r="O187" s="574"/>
      <c r="P187" s="574"/>
      <c r="Q187" s="427"/>
      <c r="R187" s="427"/>
      <c r="S187" s="427"/>
      <c r="U187" s="429"/>
    </row>
    <row r="188" spans="1:23" s="428" customFormat="1" ht="20.100000000000001" customHeight="1" x14ac:dyDescent="0.15">
      <c r="A188" s="427"/>
      <c r="B188" s="427"/>
      <c r="C188" s="427"/>
      <c r="D188" s="427"/>
      <c r="E188" s="427"/>
      <c r="F188" s="427"/>
      <c r="G188" s="427"/>
      <c r="H188" s="427"/>
      <c r="I188" s="427"/>
      <c r="J188" s="427"/>
      <c r="K188" s="427"/>
      <c r="L188" s="574"/>
      <c r="M188" s="574"/>
      <c r="N188" s="574"/>
      <c r="O188" s="574"/>
      <c r="P188" s="574"/>
      <c r="Q188" s="427"/>
      <c r="R188" s="427"/>
      <c r="S188" s="427"/>
      <c r="U188" s="429"/>
    </row>
    <row r="189" spans="1:23" s="428" customFormat="1" ht="20.100000000000001" customHeight="1" x14ac:dyDescent="0.15">
      <c r="A189" s="427"/>
      <c r="B189" s="427"/>
      <c r="C189" s="427"/>
      <c r="D189" s="427"/>
      <c r="E189" s="427"/>
      <c r="F189" s="427"/>
      <c r="G189" s="427"/>
      <c r="H189" s="427"/>
      <c r="I189" s="427"/>
      <c r="J189" s="427"/>
      <c r="K189" s="427"/>
      <c r="L189" s="574"/>
      <c r="M189" s="574"/>
      <c r="N189" s="574"/>
      <c r="O189" s="574"/>
      <c r="P189" s="574"/>
      <c r="Q189" s="427"/>
      <c r="R189" s="427"/>
      <c r="S189" s="427"/>
      <c r="U189" s="429"/>
    </row>
    <row r="190" spans="1:23" s="428" customFormat="1" ht="20.100000000000001" customHeight="1" x14ac:dyDescent="0.15">
      <c r="A190" s="427"/>
      <c r="B190" s="427"/>
      <c r="C190" s="427"/>
      <c r="D190" s="427"/>
      <c r="E190" s="427"/>
      <c r="F190" s="427"/>
      <c r="G190" s="427"/>
      <c r="H190" s="427"/>
      <c r="I190" s="427"/>
      <c r="J190" s="427"/>
      <c r="K190" s="427"/>
      <c r="L190" s="574"/>
      <c r="M190" s="574"/>
      <c r="N190" s="574"/>
      <c r="O190" s="574"/>
      <c r="P190" s="574"/>
      <c r="Q190" s="427"/>
      <c r="R190" s="427"/>
      <c r="S190" s="427"/>
      <c r="U190" s="429"/>
    </row>
  </sheetData>
  <mergeCells count="8">
    <mergeCell ref="L66:P66"/>
    <mergeCell ref="L67:P67"/>
    <mergeCell ref="A1:R1"/>
    <mergeCell ref="H3:I3"/>
    <mergeCell ref="L3:P3"/>
    <mergeCell ref="L10:P10"/>
    <mergeCell ref="H30:I30"/>
    <mergeCell ref="L30:P30"/>
  </mergeCells>
  <phoneticPr fontId="19"/>
  <printOptions horizontalCentered="1"/>
  <pageMargins left="0" right="0" top="0.98425196850393704" bottom="0.98425196850393704" header="0.31496062992125984" footer="0.31496062992125984"/>
  <pageSetup paperSize="8" orientation="landscape" cellComments="asDisplayed" errors="blank" r:id="rId1"/>
  <headerFooter alignWithMargins="0"/>
  <rowBreaks count="1" manualBreakCount="1">
    <brk id="28" max="1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view="pageBreakPreview" topLeftCell="A11" zoomScale="80" zoomScaleNormal="70" zoomScaleSheetLayoutView="80" workbookViewId="0">
      <selection activeCell="K14" sqref="K14"/>
    </sheetView>
  </sheetViews>
  <sheetFormatPr defaultRowHeight="13.5" x14ac:dyDescent="0.15"/>
  <cols>
    <col min="1" max="1" width="2.5" style="576" customWidth="1"/>
    <col min="2" max="3" width="2.625" style="576" customWidth="1"/>
    <col min="4" max="4" width="16.625" style="576" customWidth="1"/>
    <col min="5" max="7" width="13.25" style="576" bestFit="1" customWidth="1"/>
    <col min="8" max="8" width="3.5" style="576" customWidth="1"/>
    <col min="9" max="9" width="21.75" style="576" customWidth="1"/>
    <col min="10" max="10" width="9.375" style="576" customWidth="1"/>
    <col min="11" max="11" width="24.625" style="576" customWidth="1"/>
    <col min="12" max="12" width="14.25" style="578" customWidth="1"/>
    <col min="13" max="15" width="11.25" style="578" customWidth="1"/>
    <col min="16" max="16" width="7.125" style="578" customWidth="1"/>
    <col min="17" max="18" width="12.125" style="576" customWidth="1"/>
    <col min="19" max="19" width="4.25" style="733" customWidth="1"/>
    <col min="20" max="20" width="9.875" style="576" customWidth="1"/>
    <col min="21" max="21" width="9" style="576" customWidth="1"/>
    <col min="22" max="22" width="11.375" style="576" bestFit="1" customWidth="1"/>
    <col min="23" max="16384" width="9" style="576"/>
  </cols>
  <sheetData>
    <row r="1" spans="1:20" ht="22.5" customHeight="1" x14ac:dyDescent="0.15">
      <c r="A1" s="575" t="s">
        <v>6261</v>
      </c>
      <c r="D1" s="577"/>
      <c r="G1" s="431"/>
      <c r="R1" s="431" t="s">
        <v>5995</v>
      </c>
      <c r="S1" s="434"/>
    </row>
    <row r="2" spans="1:20" ht="32.1" customHeight="1" x14ac:dyDescent="0.15">
      <c r="A2" s="579" t="s">
        <v>5996</v>
      </c>
      <c r="B2" s="579" t="s">
        <v>5997</v>
      </c>
      <c r="C2" s="579" t="s">
        <v>5998</v>
      </c>
      <c r="D2" s="580" t="s">
        <v>5999</v>
      </c>
      <c r="E2" s="580" t="s">
        <v>6077</v>
      </c>
      <c r="F2" s="580" t="s">
        <v>6078</v>
      </c>
      <c r="G2" s="581" t="s">
        <v>6002</v>
      </c>
      <c r="H2" s="922" t="s">
        <v>6259</v>
      </c>
      <c r="I2" s="923"/>
      <c r="J2" s="580" t="s">
        <v>6006</v>
      </c>
      <c r="K2" s="580" t="s">
        <v>6007</v>
      </c>
      <c r="L2" s="922" t="s">
        <v>6582</v>
      </c>
      <c r="M2" s="924"/>
      <c r="N2" s="924"/>
      <c r="O2" s="924"/>
      <c r="P2" s="923"/>
      <c r="Q2" s="437" t="s">
        <v>6583</v>
      </c>
      <c r="R2" s="439" t="s">
        <v>6584</v>
      </c>
      <c r="S2" s="582"/>
      <c r="T2" s="440" t="s">
        <v>6297</v>
      </c>
    </row>
    <row r="3" spans="1:20" ht="23.1" customHeight="1" x14ac:dyDescent="0.15">
      <c r="A3" s="583">
        <v>1</v>
      </c>
      <c r="B3" s="584" t="s">
        <v>6261</v>
      </c>
      <c r="C3" s="584"/>
      <c r="D3" s="584"/>
      <c r="E3" s="585">
        <f>+E4+E9+E6</f>
        <v>82968</v>
      </c>
      <c r="F3" s="585">
        <f>+F4+F9+F6</f>
        <v>56404</v>
      </c>
      <c r="G3" s="586">
        <f t="shared" ref="G3:G11" si="0">E3-F3</f>
        <v>26564</v>
      </c>
      <c r="H3" s="587"/>
      <c r="I3" s="588"/>
      <c r="J3" s="589"/>
      <c r="K3" s="589"/>
      <c r="L3" s="590"/>
      <c r="M3" s="590"/>
      <c r="N3" s="590"/>
      <c r="O3" s="590"/>
      <c r="P3" s="591"/>
      <c r="Q3" s="592">
        <f>Q4+Q9+Q6</f>
        <v>82968</v>
      </c>
      <c r="R3" s="593">
        <f>R4+R9+R6</f>
        <v>56404</v>
      </c>
      <c r="S3" s="594"/>
      <c r="T3" s="595">
        <f>IF(Q3-R3=0," ",Q3-R3)</f>
        <v>26564</v>
      </c>
    </row>
    <row r="4" spans="1:20" ht="23.1" customHeight="1" x14ac:dyDescent="0.15">
      <c r="A4" s="596"/>
      <c r="B4" s="597">
        <v>1</v>
      </c>
      <c r="C4" s="598" t="s">
        <v>6585</v>
      </c>
      <c r="D4" s="598"/>
      <c r="E4" s="599">
        <f>E5</f>
        <v>60000</v>
      </c>
      <c r="F4" s="599">
        <f>F5</f>
        <v>40000</v>
      </c>
      <c r="G4" s="455">
        <f t="shared" si="0"/>
        <v>20000</v>
      </c>
      <c r="H4" s="600"/>
      <c r="I4" s="601"/>
      <c r="J4" s="602"/>
      <c r="K4" s="602"/>
      <c r="L4" s="603"/>
      <c r="M4" s="603"/>
      <c r="N4" s="603"/>
      <c r="O4" s="603"/>
      <c r="P4" s="604"/>
      <c r="Q4" s="605">
        <f>SUM(Q5)</f>
        <v>60000</v>
      </c>
      <c r="R4" s="605">
        <f>SUM(R5)</f>
        <v>40000</v>
      </c>
      <c r="S4" s="606"/>
      <c r="T4" s="462">
        <f t="shared" ref="T4:T13" si="1">IF(Q4-R4=0," ",Q4-R4)</f>
        <v>20000</v>
      </c>
    </row>
    <row r="5" spans="1:20" ht="23.1" customHeight="1" x14ac:dyDescent="0.15">
      <c r="A5" s="596"/>
      <c r="C5" s="607">
        <v>1</v>
      </c>
      <c r="D5" s="608" t="s">
        <v>6585</v>
      </c>
      <c r="E5" s="609">
        <f>J5</f>
        <v>60000</v>
      </c>
      <c r="F5" s="609">
        <f>R5</f>
        <v>40000</v>
      </c>
      <c r="G5" s="465">
        <f t="shared" si="0"/>
        <v>20000</v>
      </c>
      <c r="H5" s="610">
        <v>1</v>
      </c>
      <c r="I5" s="608" t="s">
        <v>6585</v>
      </c>
      <c r="J5" s="611">
        <f>SUM(Q5:Q5)</f>
        <v>60000</v>
      </c>
      <c r="K5" s="612" t="s">
        <v>6586</v>
      </c>
      <c r="L5" s="925" t="s">
        <v>6587</v>
      </c>
      <c r="M5" s="926"/>
      <c r="N5" s="926"/>
      <c r="O5" s="926"/>
      <c r="P5" s="927"/>
      <c r="Q5" s="613">
        <v>60000</v>
      </c>
      <c r="R5" s="611">
        <v>40000</v>
      </c>
      <c r="S5" s="614"/>
      <c r="T5" s="477">
        <f t="shared" si="1"/>
        <v>20000</v>
      </c>
    </row>
    <row r="6" spans="1:20" ht="23.1" hidden="1" customHeight="1" x14ac:dyDescent="0.15">
      <c r="A6" s="596"/>
      <c r="B6" s="597">
        <v>2</v>
      </c>
      <c r="C6" s="598" t="s">
        <v>6588</v>
      </c>
      <c r="D6" s="601"/>
      <c r="E6" s="599">
        <f>E7</f>
        <v>0</v>
      </c>
      <c r="F6" s="599">
        <f>F7</f>
        <v>0</v>
      </c>
      <c r="G6" s="615">
        <f t="shared" si="0"/>
        <v>0</v>
      </c>
      <c r="H6" s="600"/>
      <c r="I6" s="601"/>
      <c r="J6" s="599"/>
      <c r="K6" s="602"/>
      <c r="L6" s="603"/>
      <c r="M6" s="603"/>
      <c r="N6" s="603"/>
      <c r="O6" s="603"/>
      <c r="P6" s="604"/>
      <c r="Q6" s="616">
        <f>Q7</f>
        <v>0</v>
      </c>
      <c r="R6" s="599">
        <f>R7</f>
        <v>0</v>
      </c>
      <c r="S6" s="617"/>
      <c r="T6" s="462" t="str">
        <f t="shared" si="1"/>
        <v xml:space="preserve"> </v>
      </c>
    </row>
    <row r="7" spans="1:20" ht="23.1" hidden="1" customHeight="1" x14ac:dyDescent="0.15">
      <c r="A7" s="596"/>
      <c r="C7" s="607">
        <v>1</v>
      </c>
      <c r="D7" s="608" t="s">
        <v>6589</v>
      </c>
      <c r="E7" s="609">
        <f>J7</f>
        <v>0</v>
      </c>
      <c r="F7" s="609">
        <v>0</v>
      </c>
      <c r="G7" s="465">
        <f t="shared" si="0"/>
        <v>0</v>
      </c>
      <c r="H7" s="610">
        <v>1</v>
      </c>
      <c r="I7" s="608" t="s">
        <v>6590</v>
      </c>
      <c r="J7" s="609">
        <f>Q7</f>
        <v>0</v>
      </c>
      <c r="K7" s="618" t="s">
        <v>6591</v>
      </c>
      <c r="L7" s="578" t="s">
        <v>6592</v>
      </c>
      <c r="P7" s="619"/>
      <c r="Q7" s="620">
        <v>0</v>
      </c>
      <c r="R7" s="621">
        <v>0</v>
      </c>
      <c r="S7" s="622"/>
      <c r="T7" s="623" t="str">
        <f t="shared" si="1"/>
        <v xml:space="preserve"> </v>
      </c>
    </row>
    <row r="8" spans="1:20" ht="23.1" hidden="1" customHeight="1" x14ac:dyDescent="0.15">
      <c r="A8" s="596"/>
      <c r="B8" s="624"/>
      <c r="C8" s="624"/>
      <c r="D8" s="625"/>
      <c r="E8" s="626"/>
      <c r="F8" s="626"/>
      <c r="G8" s="486"/>
      <c r="H8" s="627"/>
      <c r="I8" s="625"/>
      <c r="J8" s="628"/>
      <c r="K8" s="629"/>
      <c r="L8" s="630"/>
      <c r="M8" s="631"/>
      <c r="N8" s="632"/>
      <c r="O8" s="632"/>
      <c r="P8" s="633"/>
      <c r="Q8" s="634"/>
      <c r="R8" s="635"/>
      <c r="S8" s="636"/>
      <c r="T8" s="494" t="str">
        <f t="shared" si="1"/>
        <v xml:space="preserve"> </v>
      </c>
    </row>
    <row r="9" spans="1:20" ht="23.1" customHeight="1" x14ac:dyDescent="0.15">
      <c r="A9" s="596"/>
      <c r="B9" s="597">
        <v>3</v>
      </c>
      <c r="C9" s="598" t="s">
        <v>6318</v>
      </c>
      <c r="D9" s="601"/>
      <c r="E9" s="599">
        <f>E11+E10</f>
        <v>22968</v>
      </c>
      <c r="F9" s="599">
        <f>F11+F10</f>
        <v>16404</v>
      </c>
      <c r="G9" s="455">
        <f>E9-F9</f>
        <v>6564</v>
      </c>
      <c r="H9" s="600"/>
      <c r="I9" s="601"/>
      <c r="J9" s="599"/>
      <c r="K9" s="602"/>
      <c r="L9" s="637"/>
      <c r="M9" s="603"/>
      <c r="N9" s="603"/>
      <c r="O9" s="603"/>
      <c r="P9" s="604"/>
      <c r="Q9" s="616">
        <f>SUM(Q10:Q11)</f>
        <v>22968</v>
      </c>
      <c r="R9" s="599">
        <f>SUM(R10:R11)</f>
        <v>16404</v>
      </c>
      <c r="S9" s="617"/>
      <c r="T9" s="462">
        <f t="shared" si="1"/>
        <v>6564</v>
      </c>
    </row>
    <row r="10" spans="1:20" ht="23.1" customHeight="1" x14ac:dyDescent="0.15">
      <c r="A10" s="596"/>
      <c r="C10" s="624">
        <v>2</v>
      </c>
      <c r="D10" s="625" t="s">
        <v>6593</v>
      </c>
      <c r="E10" s="638">
        <v>6000</v>
      </c>
      <c r="F10" s="609">
        <f>R10</f>
        <v>0</v>
      </c>
      <c r="G10" s="465">
        <f>E10-F10</f>
        <v>6000</v>
      </c>
      <c r="H10" s="627">
        <v>1</v>
      </c>
      <c r="I10" s="625" t="s">
        <v>6593</v>
      </c>
      <c r="J10" s="626">
        <f>Q10</f>
        <v>6000</v>
      </c>
      <c r="K10" s="625" t="s">
        <v>6594</v>
      </c>
      <c r="L10" s="639" t="s">
        <v>6595</v>
      </c>
      <c r="M10" s="640"/>
      <c r="N10" s="641"/>
      <c r="O10" s="640"/>
      <c r="P10" s="642"/>
      <c r="Q10" s="613">
        <v>6000</v>
      </c>
      <c r="R10" s="643">
        <v>0</v>
      </c>
      <c r="S10" s="644"/>
      <c r="T10" s="477">
        <f>IF(Q10-R10=0," ",Q10-R10)</f>
        <v>6000</v>
      </c>
    </row>
    <row r="11" spans="1:20" ht="23.1" customHeight="1" x14ac:dyDescent="0.15">
      <c r="A11" s="596"/>
      <c r="C11" s="607">
        <v>3</v>
      </c>
      <c r="D11" s="608" t="s">
        <v>6596</v>
      </c>
      <c r="E11" s="609">
        <f>J11</f>
        <v>16968</v>
      </c>
      <c r="F11" s="609">
        <f>R11</f>
        <v>16404</v>
      </c>
      <c r="G11" s="465">
        <f t="shared" si="0"/>
        <v>564</v>
      </c>
      <c r="H11" s="610">
        <v>1</v>
      </c>
      <c r="I11" s="608" t="s">
        <v>6058</v>
      </c>
      <c r="J11" s="609">
        <f>SUM(Q11:Q11)</f>
        <v>16968</v>
      </c>
      <c r="K11" s="618" t="s">
        <v>6597</v>
      </c>
      <c r="L11" s="578" t="s">
        <v>6598</v>
      </c>
      <c r="P11" s="619"/>
      <c r="Q11" s="645">
        <v>16968</v>
      </c>
      <c r="R11" s="646">
        <v>16404</v>
      </c>
      <c r="S11" s="647"/>
      <c r="T11" s="549">
        <f t="shared" si="1"/>
        <v>564</v>
      </c>
    </row>
    <row r="12" spans="1:20" ht="23.1" customHeight="1" x14ac:dyDescent="0.15">
      <c r="A12" s="596"/>
      <c r="D12" s="648"/>
      <c r="E12" s="649"/>
      <c r="F12" s="649"/>
      <c r="G12" s="559"/>
      <c r="H12" s="596"/>
      <c r="I12" s="648"/>
      <c r="J12" s="649"/>
      <c r="K12" s="650"/>
      <c r="L12" s="651" t="s">
        <v>6599</v>
      </c>
      <c r="M12" s="652" t="s">
        <v>6600</v>
      </c>
      <c r="N12" s="653"/>
      <c r="O12" s="653"/>
      <c r="P12" s="654"/>
      <c r="Q12" s="655"/>
      <c r="R12" s="656"/>
      <c r="S12" s="657"/>
      <c r="T12" s="506" t="str">
        <f t="shared" si="1"/>
        <v xml:space="preserve"> </v>
      </c>
    </row>
    <row r="13" spans="1:20" ht="23.1" customHeight="1" x14ac:dyDescent="0.15">
      <c r="A13" s="596"/>
      <c r="D13" s="648"/>
      <c r="E13" s="649"/>
      <c r="F13" s="649"/>
      <c r="G13" s="559"/>
      <c r="H13" s="596"/>
      <c r="I13" s="648"/>
      <c r="J13" s="649"/>
      <c r="K13" s="648"/>
      <c r="L13" s="651"/>
      <c r="M13" s="652" t="s">
        <v>6628</v>
      </c>
      <c r="N13" s="653"/>
      <c r="O13" s="653"/>
      <c r="P13" s="654"/>
      <c r="Q13" s="655"/>
      <c r="R13" s="656"/>
      <c r="S13" s="657"/>
      <c r="T13" s="506" t="str">
        <f t="shared" si="1"/>
        <v xml:space="preserve"> </v>
      </c>
    </row>
    <row r="14" spans="1:20" ht="23.1" customHeight="1" x14ac:dyDescent="0.15">
      <c r="A14" s="627"/>
      <c r="B14" s="624"/>
      <c r="C14" s="624"/>
      <c r="D14" s="625"/>
      <c r="E14" s="626"/>
      <c r="F14" s="626"/>
      <c r="G14" s="486"/>
      <c r="H14" s="627"/>
      <c r="I14" s="625"/>
      <c r="J14" s="626"/>
      <c r="K14" s="625"/>
      <c r="L14" s="630"/>
      <c r="M14" s="631" t="s">
        <v>6601</v>
      </c>
      <c r="N14" s="632"/>
      <c r="O14" s="632"/>
      <c r="P14" s="633"/>
      <c r="Q14" s="634"/>
      <c r="R14" s="635"/>
      <c r="S14" s="636"/>
      <c r="T14" s="494"/>
    </row>
    <row r="15" spans="1:20" ht="32.25" hidden="1" customHeight="1" x14ac:dyDescent="0.15">
      <c r="G15" s="431"/>
      <c r="Q15" s="658"/>
      <c r="R15" s="659"/>
      <c r="S15" s="660"/>
    </row>
    <row r="16" spans="1:20" ht="32.25" customHeight="1" x14ac:dyDescent="0.15">
      <c r="G16" s="431"/>
      <c r="Q16" s="658"/>
      <c r="R16" s="659"/>
      <c r="S16" s="660"/>
    </row>
    <row r="17" spans="1:22" ht="24.95" customHeight="1" x14ac:dyDescent="0.15">
      <c r="A17" s="575" t="s">
        <v>6279</v>
      </c>
      <c r="G17" s="431"/>
      <c r="O17" s="661"/>
      <c r="Q17" s="658"/>
      <c r="R17" s="431" t="s">
        <v>5995</v>
      </c>
      <c r="S17" s="660"/>
    </row>
    <row r="18" spans="1:22" ht="32.1" customHeight="1" x14ac:dyDescent="0.15">
      <c r="A18" s="579" t="s">
        <v>5996</v>
      </c>
      <c r="B18" s="579" t="s">
        <v>5997</v>
      </c>
      <c r="C18" s="579" t="s">
        <v>5998</v>
      </c>
      <c r="D18" s="580" t="s">
        <v>5999</v>
      </c>
      <c r="E18" s="580" t="s">
        <v>6077</v>
      </c>
      <c r="F18" s="580" t="s">
        <v>6078</v>
      </c>
      <c r="G18" s="581" t="s">
        <v>6002</v>
      </c>
      <c r="H18" s="922" t="s">
        <v>6259</v>
      </c>
      <c r="I18" s="923"/>
      <c r="J18" s="580" t="s">
        <v>6006</v>
      </c>
      <c r="K18" s="580" t="s">
        <v>6007</v>
      </c>
      <c r="L18" s="922" t="s">
        <v>6582</v>
      </c>
      <c r="M18" s="924"/>
      <c r="N18" s="924"/>
      <c r="O18" s="924"/>
      <c r="P18" s="923"/>
      <c r="Q18" s="662" t="s">
        <v>6583</v>
      </c>
      <c r="R18" s="439" t="s">
        <v>6584</v>
      </c>
      <c r="S18" s="582"/>
      <c r="T18" s="440" t="s">
        <v>6297</v>
      </c>
    </row>
    <row r="19" spans="1:22" ht="23.1" customHeight="1" x14ac:dyDescent="0.15">
      <c r="A19" s="583">
        <v>1</v>
      </c>
      <c r="B19" s="584" t="s">
        <v>6279</v>
      </c>
      <c r="C19" s="584"/>
      <c r="D19" s="584"/>
      <c r="E19" s="585">
        <f>+E20+E55+E57</f>
        <v>200685</v>
      </c>
      <c r="F19" s="585">
        <f>+F20+F55+F57</f>
        <v>198070</v>
      </c>
      <c r="G19" s="586">
        <f>E19-F19</f>
        <v>2615</v>
      </c>
      <c r="H19" s="587"/>
      <c r="I19" s="663"/>
      <c r="J19" s="585"/>
      <c r="K19" s="589"/>
      <c r="L19" s="664"/>
      <c r="M19" s="665"/>
      <c r="N19" s="665"/>
      <c r="O19" s="665"/>
      <c r="P19" s="666"/>
      <c r="Q19" s="667">
        <f>Q20+Q55+Q57</f>
        <v>200685</v>
      </c>
      <c r="R19" s="592">
        <f>R20+R55+R57</f>
        <v>198070</v>
      </c>
      <c r="S19" s="668"/>
      <c r="T19" s="595">
        <f>IF(Q19-R19=0," ",Q19-R19)</f>
        <v>2615</v>
      </c>
      <c r="V19" s="669">
        <f>E3-E19</f>
        <v>-117717</v>
      </c>
    </row>
    <row r="20" spans="1:22" ht="23.1" customHeight="1" x14ac:dyDescent="0.15">
      <c r="A20" s="596"/>
      <c r="B20" s="597">
        <v>1</v>
      </c>
      <c r="C20" s="598" t="s">
        <v>6280</v>
      </c>
      <c r="D20" s="598"/>
      <c r="E20" s="599">
        <f>SUM(E21:E54)</f>
        <v>65800</v>
      </c>
      <c r="F20" s="599">
        <f>SUM(F21:F54)</f>
        <v>63200</v>
      </c>
      <c r="G20" s="615">
        <f>E20-F20</f>
        <v>2600</v>
      </c>
      <c r="H20" s="600"/>
      <c r="I20" s="598"/>
      <c r="J20" s="599"/>
      <c r="K20" s="602"/>
      <c r="L20" s="637"/>
      <c r="M20" s="603"/>
      <c r="N20" s="603"/>
      <c r="O20" s="603"/>
      <c r="P20" s="604"/>
      <c r="Q20" s="616">
        <f>SUM(Q21:Q54)</f>
        <v>65800</v>
      </c>
      <c r="R20" s="605">
        <f>SUM(R21:R54)</f>
        <v>63200</v>
      </c>
      <c r="S20" s="606"/>
      <c r="T20" s="462">
        <f t="shared" ref="T20:T25" si="2">IF(Q20-R20=0," ",Q20-R20)</f>
        <v>2600</v>
      </c>
    </row>
    <row r="21" spans="1:22" ht="23.1" customHeight="1" x14ac:dyDescent="0.15">
      <c r="A21" s="596"/>
      <c r="C21" s="607">
        <v>1</v>
      </c>
      <c r="D21" s="607" t="s">
        <v>6602</v>
      </c>
      <c r="E21" s="609">
        <f>SUM(J21:J21)</f>
        <v>2000</v>
      </c>
      <c r="F21" s="609">
        <f>R21+R22</f>
        <v>2000</v>
      </c>
      <c r="G21" s="465">
        <f>E21-F21</f>
        <v>0</v>
      </c>
      <c r="H21" s="610">
        <v>54</v>
      </c>
      <c r="I21" s="607" t="s">
        <v>6603</v>
      </c>
      <c r="J21" s="609">
        <f>SUM(Q21:Q22)</f>
        <v>2000</v>
      </c>
      <c r="K21" s="618" t="s">
        <v>6604</v>
      </c>
      <c r="L21" s="670" t="s">
        <v>6605</v>
      </c>
      <c r="M21" s="671"/>
      <c r="N21" s="671"/>
      <c r="O21" s="671"/>
      <c r="P21" s="672"/>
      <c r="Q21" s="673">
        <v>2000</v>
      </c>
      <c r="R21" s="674">
        <v>2000</v>
      </c>
      <c r="S21" s="622"/>
      <c r="T21" s="462" t="str">
        <f>IF(Q21-R21=0," ",Q21-R21)</f>
        <v xml:space="preserve"> </v>
      </c>
    </row>
    <row r="22" spans="1:22" ht="23.1" hidden="1" customHeight="1" x14ac:dyDescent="0.15">
      <c r="A22" s="596"/>
      <c r="E22" s="649"/>
      <c r="F22" s="649"/>
      <c r="G22" s="502"/>
      <c r="H22" s="596"/>
      <c r="J22" s="649"/>
      <c r="K22" s="650"/>
      <c r="L22" s="675" t="s">
        <v>6606</v>
      </c>
      <c r="M22" s="676"/>
      <c r="N22" s="676"/>
      <c r="O22" s="676"/>
      <c r="P22" s="677"/>
      <c r="Q22" s="678">
        <v>0</v>
      </c>
      <c r="R22" s="679">
        <v>0</v>
      </c>
      <c r="S22" s="680" t="s">
        <v>6607</v>
      </c>
      <c r="T22" s="462" t="str">
        <f t="shared" si="2"/>
        <v xml:space="preserve"> </v>
      </c>
    </row>
    <row r="23" spans="1:22" ht="23.1" hidden="1" customHeight="1" x14ac:dyDescent="0.15">
      <c r="A23" s="596"/>
      <c r="E23" s="649"/>
      <c r="F23" s="649"/>
      <c r="G23" s="502"/>
      <c r="H23" s="627"/>
      <c r="I23" s="625"/>
      <c r="J23" s="626"/>
      <c r="K23" s="650"/>
      <c r="L23" s="675" t="s">
        <v>6608</v>
      </c>
      <c r="M23" s="676"/>
      <c r="N23" s="676"/>
      <c r="O23" s="676"/>
      <c r="P23" s="677"/>
      <c r="Q23" s="678"/>
      <c r="R23" s="679"/>
      <c r="S23" s="680"/>
      <c r="T23" s="462" t="str">
        <f t="shared" si="2"/>
        <v xml:space="preserve"> </v>
      </c>
    </row>
    <row r="24" spans="1:22" ht="23.1" customHeight="1" x14ac:dyDescent="0.15">
      <c r="A24" s="596"/>
      <c r="C24" s="607">
        <v>2</v>
      </c>
      <c r="D24" s="608" t="s">
        <v>6609</v>
      </c>
      <c r="E24" s="609">
        <f>J24</f>
        <v>63800</v>
      </c>
      <c r="F24" s="609">
        <v>61200</v>
      </c>
      <c r="G24" s="465">
        <f>E24-F24</f>
        <v>2600</v>
      </c>
      <c r="H24" s="610">
        <v>55</v>
      </c>
      <c r="I24" s="608" t="s">
        <v>6610</v>
      </c>
      <c r="J24" s="609">
        <f>SUM(Q24:Q54)</f>
        <v>63800</v>
      </c>
      <c r="K24" s="618" t="s">
        <v>6611</v>
      </c>
      <c r="L24" s="670" t="s">
        <v>6612</v>
      </c>
      <c r="M24" s="681"/>
      <c r="N24" s="681"/>
      <c r="O24" s="681"/>
      <c r="P24" s="672"/>
      <c r="Q24" s="673">
        <v>10000</v>
      </c>
      <c r="R24" s="682">
        <v>10000</v>
      </c>
      <c r="S24" s="683"/>
      <c r="T24" s="482" t="str">
        <f t="shared" si="2"/>
        <v xml:space="preserve"> </v>
      </c>
      <c r="U24" s="684">
        <f>SUM(R24:R54)</f>
        <v>61200</v>
      </c>
    </row>
    <row r="25" spans="1:22" ht="23.1" hidden="1" customHeight="1" x14ac:dyDescent="0.15">
      <c r="A25" s="596"/>
      <c r="D25" s="648"/>
      <c r="E25" s="649"/>
      <c r="F25" s="649"/>
      <c r="G25" s="559"/>
      <c r="H25" s="596"/>
      <c r="I25" s="648"/>
      <c r="J25" s="649"/>
      <c r="K25" s="685"/>
      <c r="L25" s="675"/>
      <c r="M25" s="686"/>
      <c r="N25" s="686"/>
      <c r="O25" s="686"/>
      <c r="P25" s="677"/>
      <c r="Q25" s="678"/>
      <c r="R25" s="679"/>
      <c r="S25" s="687"/>
      <c r="T25" s="506" t="str">
        <f t="shared" si="2"/>
        <v xml:space="preserve"> </v>
      </c>
    </row>
    <row r="26" spans="1:22" ht="23.1" customHeight="1" x14ac:dyDescent="0.15">
      <c r="A26" s="596"/>
      <c r="D26" s="648"/>
      <c r="E26" s="649"/>
      <c r="F26" s="649"/>
      <c r="G26" s="559"/>
      <c r="H26" s="596"/>
      <c r="I26" s="648"/>
      <c r="J26" s="649"/>
      <c r="K26" s="688" t="s">
        <v>6613</v>
      </c>
      <c r="L26" s="675" t="s">
        <v>6614</v>
      </c>
      <c r="M26" s="686"/>
      <c r="N26" s="686"/>
      <c r="O26" s="686"/>
      <c r="P26" s="677"/>
      <c r="Q26" s="678">
        <v>9900</v>
      </c>
      <c r="R26" s="679">
        <v>7700</v>
      </c>
      <c r="S26" s="687"/>
      <c r="T26" s="506">
        <f>IF(Q26-R26=0," ",Q26-R26)</f>
        <v>2200</v>
      </c>
    </row>
    <row r="27" spans="1:22" ht="23.1" hidden="1" customHeight="1" x14ac:dyDescent="0.15">
      <c r="A27" s="596"/>
      <c r="D27" s="648"/>
      <c r="E27" s="649"/>
      <c r="F27" s="649"/>
      <c r="G27" s="559"/>
      <c r="H27" s="596"/>
      <c r="I27" s="648"/>
      <c r="J27" s="649"/>
      <c r="K27" s="650"/>
      <c r="L27" s="675"/>
      <c r="M27" s="686"/>
      <c r="N27" s="686"/>
      <c r="O27" s="686"/>
      <c r="P27" s="677"/>
      <c r="Q27" s="678"/>
      <c r="R27" s="679"/>
      <c r="S27" s="687"/>
      <c r="T27" s="506" t="str">
        <f>IF(Q27-R27=0," ",Q27-R27)</f>
        <v xml:space="preserve"> </v>
      </c>
    </row>
    <row r="28" spans="1:22" ht="23.1" hidden="1" customHeight="1" x14ac:dyDescent="0.15">
      <c r="A28" s="596"/>
      <c r="D28" s="648"/>
      <c r="E28" s="649"/>
      <c r="F28" s="649"/>
      <c r="G28" s="559"/>
      <c r="H28" s="596"/>
      <c r="I28" s="648"/>
      <c r="J28" s="649"/>
      <c r="L28" s="675"/>
      <c r="M28" s="686"/>
      <c r="N28" s="686"/>
      <c r="O28" s="686"/>
      <c r="P28" s="677"/>
      <c r="Q28" s="678"/>
      <c r="R28" s="679"/>
      <c r="S28" s="687"/>
      <c r="T28" s="506" t="str">
        <f>IF(Q28-R28=0," ",Q28-R28)</f>
        <v xml:space="preserve"> </v>
      </c>
    </row>
    <row r="29" spans="1:22" ht="23.1" hidden="1" customHeight="1" x14ac:dyDescent="0.15">
      <c r="A29" s="596"/>
      <c r="D29" s="648"/>
      <c r="E29" s="649"/>
      <c r="F29" s="649"/>
      <c r="G29" s="559"/>
      <c r="H29" s="596"/>
      <c r="J29" s="689"/>
      <c r="K29" s="650"/>
      <c r="L29" s="651"/>
      <c r="M29" s="653"/>
      <c r="N29" s="653"/>
      <c r="O29" s="653"/>
      <c r="P29" s="654"/>
      <c r="Q29" s="655"/>
      <c r="R29" s="690"/>
      <c r="S29" s="691"/>
      <c r="T29" s="527" t="str">
        <f>IF(Q29-R29=0," ",Q29-R29)</f>
        <v xml:space="preserve"> </v>
      </c>
    </row>
    <row r="30" spans="1:22" ht="23.1" hidden="1" customHeight="1" x14ac:dyDescent="0.15">
      <c r="A30" s="596"/>
      <c r="D30" s="648"/>
      <c r="E30" s="649"/>
      <c r="F30" s="649"/>
      <c r="G30" s="559"/>
      <c r="H30" s="596"/>
      <c r="J30" s="689"/>
      <c r="K30" s="650"/>
      <c r="L30" s="692"/>
      <c r="M30" s="693"/>
      <c r="N30" s="693"/>
      <c r="O30" s="693"/>
      <c r="P30" s="694"/>
      <c r="Q30" s="695"/>
      <c r="R30" s="696"/>
      <c r="S30" s="691"/>
      <c r="T30" s="527" t="str">
        <f t="shared" ref="T30:T53" si="3">IF(Q30-R30=0," ",Q30-R30)</f>
        <v xml:space="preserve"> </v>
      </c>
    </row>
    <row r="31" spans="1:22" ht="23.1" hidden="1" customHeight="1" x14ac:dyDescent="0.15">
      <c r="A31" s="596"/>
      <c r="D31" s="648"/>
      <c r="E31" s="649"/>
      <c r="F31" s="649"/>
      <c r="G31" s="559"/>
      <c r="H31" s="596"/>
      <c r="J31" s="689"/>
      <c r="K31" s="650"/>
      <c r="L31" s="692"/>
      <c r="M31" s="693"/>
      <c r="N31" s="693"/>
      <c r="O31" s="693"/>
      <c r="P31" s="694"/>
      <c r="Q31" s="695"/>
      <c r="R31" s="696"/>
      <c r="S31" s="691"/>
      <c r="T31" s="527" t="str">
        <f t="shared" si="3"/>
        <v xml:space="preserve"> </v>
      </c>
    </row>
    <row r="32" spans="1:22" ht="23.1" hidden="1" customHeight="1" x14ac:dyDescent="0.15">
      <c r="A32" s="596"/>
      <c r="D32" s="648"/>
      <c r="E32" s="649"/>
      <c r="F32" s="649"/>
      <c r="G32" s="559"/>
      <c r="H32" s="596"/>
      <c r="J32" s="689"/>
      <c r="K32" s="650"/>
      <c r="L32" s="692"/>
      <c r="M32" s="693"/>
      <c r="N32" s="693"/>
      <c r="O32" s="693"/>
      <c r="P32" s="694"/>
      <c r="Q32" s="695"/>
      <c r="R32" s="696"/>
      <c r="S32" s="691"/>
      <c r="T32" s="527" t="str">
        <f t="shared" si="3"/>
        <v xml:space="preserve"> </v>
      </c>
    </row>
    <row r="33" spans="1:21" ht="23.1" hidden="1" customHeight="1" x14ac:dyDescent="0.15">
      <c r="A33" s="596"/>
      <c r="D33" s="648"/>
      <c r="E33" s="649"/>
      <c r="F33" s="649"/>
      <c r="G33" s="559"/>
      <c r="H33" s="596"/>
      <c r="J33" s="689"/>
      <c r="K33" s="650"/>
      <c r="L33" s="692"/>
      <c r="M33" s="693"/>
      <c r="N33" s="693"/>
      <c r="O33" s="693"/>
      <c r="P33" s="694"/>
      <c r="Q33" s="695"/>
      <c r="R33" s="696"/>
      <c r="S33" s="691"/>
      <c r="T33" s="527" t="str">
        <f t="shared" si="3"/>
        <v xml:space="preserve"> </v>
      </c>
    </row>
    <row r="34" spans="1:21" ht="23.1" hidden="1" customHeight="1" x14ac:dyDescent="0.15">
      <c r="A34" s="596"/>
      <c r="D34" s="648"/>
      <c r="E34" s="649"/>
      <c r="F34" s="649"/>
      <c r="G34" s="559"/>
      <c r="H34" s="596"/>
      <c r="J34" s="689"/>
      <c r="K34" s="650"/>
      <c r="L34" s="692"/>
      <c r="M34" s="693"/>
      <c r="N34" s="693"/>
      <c r="O34" s="693"/>
      <c r="P34" s="694"/>
      <c r="Q34" s="695"/>
      <c r="R34" s="696"/>
      <c r="S34" s="691"/>
      <c r="T34" s="527" t="str">
        <f t="shared" si="3"/>
        <v xml:space="preserve"> </v>
      </c>
    </row>
    <row r="35" spans="1:21" ht="23.1" hidden="1" customHeight="1" x14ac:dyDescent="0.15">
      <c r="A35" s="596"/>
      <c r="D35" s="648"/>
      <c r="E35" s="649"/>
      <c r="F35" s="649"/>
      <c r="G35" s="559"/>
      <c r="H35" s="596"/>
      <c r="I35" s="648"/>
      <c r="J35" s="649"/>
      <c r="K35" s="650"/>
      <c r="L35" s="675" t="s">
        <v>6615</v>
      </c>
      <c r="M35" s="676"/>
      <c r="N35" s="676"/>
      <c r="O35" s="676"/>
      <c r="P35" s="677"/>
      <c r="Q35" s="678">
        <v>0</v>
      </c>
      <c r="R35" s="679">
        <v>5000</v>
      </c>
      <c r="S35" s="687"/>
      <c r="T35" s="549">
        <f t="shared" si="3"/>
        <v>-5000</v>
      </c>
    </row>
    <row r="36" spans="1:21" ht="23.1" customHeight="1" x14ac:dyDescent="0.15">
      <c r="A36" s="596"/>
      <c r="D36" s="648"/>
      <c r="E36" s="649"/>
      <c r="F36" s="649"/>
      <c r="G36" s="559"/>
      <c r="H36" s="596"/>
      <c r="I36" s="648"/>
      <c r="J36" s="649"/>
      <c r="K36" s="650"/>
      <c r="L36" s="675" t="s">
        <v>6616</v>
      </c>
      <c r="M36" s="686"/>
      <c r="N36" s="686"/>
      <c r="O36" s="686"/>
      <c r="P36" s="677"/>
      <c r="Q36" s="678">
        <v>6000</v>
      </c>
      <c r="R36" s="679">
        <v>7000</v>
      </c>
      <c r="S36" s="687"/>
      <c r="T36" s="482">
        <f t="shared" si="3"/>
        <v>-1000</v>
      </c>
    </row>
    <row r="37" spans="1:21" ht="23.1" hidden="1" customHeight="1" x14ac:dyDescent="0.15">
      <c r="A37" s="596"/>
      <c r="D37" s="648"/>
      <c r="E37" s="649"/>
      <c r="F37" s="649"/>
      <c r="G37" s="559"/>
      <c r="H37" s="596"/>
      <c r="I37" s="648"/>
      <c r="J37" s="649"/>
      <c r="K37" s="650"/>
      <c r="L37" s="675" t="s">
        <v>6617</v>
      </c>
      <c r="M37" s="686"/>
      <c r="N37" s="686"/>
      <c r="O37" s="686"/>
      <c r="P37" s="677"/>
      <c r="Q37" s="678">
        <v>0</v>
      </c>
      <c r="R37" s="679">
        <v>5000</v>
      </c>
      <c r="S37" s="687"/>
      <c r="T37" s="482">
        <f t="shared" si="3"/>
        <v>-5000</v>
      </c>
      <c r="U37" s="684"/>
    </row>
    <row r="38" spans="1:21" ht="23.1" hidden="1" customHeight="1" x14ac:dyDescent="0.15">
      <c r="A38" s="596"/>
      <c r="D38" s="648"/>
      <c r="E38" s="649"/>
      <c r="F38" s="649"/>
      <c r="G38" s="559"/>
      <c r="H38" s="596"/>
      <c r="I38" s="648"/>
      <c r="J38" s="649"/>
      <c r="K38" s="650"/>
      <c r="L38" s="675"/>
      <c r="M38" s="686"/>
      <c r="N38" s="686"/>
      <c r="O38" s="686"/>
      <c r="P38" s="677"/>
      <c r="Q38" s="678"/>
      <c r="R38" s="679"/>
      <c r="S38" s="687"/>
      <c r="T38" s="506" t="str">
        <f t="shared" si="3"/>
        <v xml:space="preserve"> </v>
      </c>
      <c r="U38" s="684"/>
    </row>
    <row r="39" spans="1:21" ht="23.1" hidden="1" customHeight="1" x14ac:dyDescent="0.15">
      <c r="A39" s="596"/>
      <c r="D39" s="648"/>
      <c r="E39" s="649"/>
      <c r="F39" s="649"/>
      <c r="G39" s="559"/>
      <c r="H39" s="596"/>
      <c r="J39" s="689"/>
      <c r="K39" s="650"/>
      <c r="L39" s="651" t="s">
        <v>6618</v>
      </c>
      <c r="M39" s="653"/>
      <c r="N39" s="653"/>
      <c r="O39" s="653"/>
      <c r="P39" s="654"/>
      <c r="Q39" s="655">
        <v>0</v>
      </c>
      <c r="R39" s="690">
        <v>1500</v>
      </c>
      <c r="S39" s="697"/>
      <c r="T39" s="506">
        <f t="shared" si="3"/>
        <v>-1500</v>
      </c>
    </row>
    <row r="40" spans="1:21" ht="23.1" customHeight="1" x14ac:dyDescent="0.15">
      <c r="A40" s="596"/>
      <c r="D40" s="648"/>
      <c r="E40" s="649"/>
      <c r="F40" s="649"/>
      <c r="G40" s="559"/>
      <c r="H40" s="596"/>
      <c r="I40" s="648"/>
      <c r="J40" s="649"/>
      <c r="K40" s="650"/>
      <c r="L40" s="675" t="s">
        <v>6619</v>
      </c>
      <c r="M40" s="676"/>
      <c r="N40" s="676"/>
      <c r="O40" s="676"/>
      <c r="P40" s="677"/>
      <c r="Q40" s="678">
        <v>20000</v>
      </c>
      <c r="R40" s="679">
        <v>15000</v>
      </c>
      <c r="S40" s="687"/>
      <c r="T40" s="506">
        <f t="shared" si="3"/>
        <v>5000</v>
      </c>
    </row>
    <row r="41" spans="1:21" ht="23.1" customHeight="1" x14ac:dyDescent="0.15">
      <c r="A41" s="596"/>
      <c r="D41" s="648"/>
      <c r="E41" s="649"/>
      <c r="F41" s="649"/>
      <c r="G41" s="559"/>
      <c r="H41" s="596"/>
      <c r="I41" s="648"/>
      <c r="J41" s="649"/>
      <c r="K41" s="650"/>
      <c r="L41" s="675" t="s">
        <v>6620</v>
      </c>
      <c r="M41" s="676"/>
      <c r="N41" s="676"/>
      <c r="O41" s="676"/>
      <c r="P41" s="677"/>
      <c r="Q41" s="678">
        <v>4500</v>
      </c>
      <c r="R41" s="679">
        <v>0</v>
      </c>
      <c r="S41" s="687" t="s">
        <v>6607</v>
      </c>
      <c r="T41" s="506">
        <f t="shared" si="3"/>
        <v>4500</v>
      </c>
    </row>
    <row r="42" spans="1:21" ht="23.1" customHeight="1" x14ac:dyDescent="0.15">
      <c r="A42" s="596"/>
      <c r="D42" s="648"/>
      <c r="E42" s="649"/>
      <c r="F42" s="649"/>
      <c r="G42" s="559"/>
      <c r="H42" s="596"/>
      <c r="I42" s="648"/>
      <c r="J42" s="649"/>
      <c r="K42" s="650"/>
      <c r="L42" s="675" t="s">
        <v>6621</v>
      </c>
      <c r="M42" s="676"/>
      <c r="N42" s="676"/>
      <c r="O42" s="676"/>
      <c r="P42" s="677"/>
      <c r="Q42" s="678">
        <v>3400</v>
      </c>
      <c r="R42" s="679">
        <v>0</v>
      </c>
      <c r="S42" s="687" t="s">
        <v>6607</v>
      </c>
      <c r="T42" s="506">
        <f t="shared" si="3"/>
        <v>3400</v>
      </c>
    </row>
    <row r="43" spans="1:21" ht="23.1" hidden="1" customHeight="1" x14ac:dyDescent="0.15">
      <c r="A43" s="596"/>
      <c r="D43" s="648"/>
      <c r="E43" s="649"/>
      <c r="F43" s="649"/>
      <c r="G43" s="559"/>
      <c r="H43" s="596"/>
      <c r="I43" s="648"/>
      <c r="J43" s="649"/>
      <c r="K43" s="650"/>
      <c r="L43" s="675" t="s">
        <v>6622</v>
      </c>
      <c r="M43" s="676"/>
      <c r="N43" s="676"/>
      <c r="O43" s="676"/>
      <c r="P43" s="677"/>
      <c r="Q43" s="678"/>
      <c r="R43" s="679"/>
      <c r="S43" s="687" t="s">
        <v>6607</v>
      </c>
      <c r="T43" s="506" t="str">
        <f t="shared" si="3"/>
        <v xml:space="preserve"> </v>
      </c>
    </row>
    <row r="44" spans="1:21" ht="23.1" hidden="1" customHeight="1" x14ac:dyDescent="0.15">
      <c r="A44" s="596"/>
      <c r="D44" s="648"/>
      <c r="E44" s="649"/>
      <c r="F44" s="649"/>
      <c r="G44" s="559"/>
      <c r="H44" s="596"/>
      <c r="I44" s="648"/>
      <c r="J44" s="649"/>
      <c r="K44" s="650"/>
      <c r="L44" s="651"/>
      <c r="M44" s="653"/>
      <c r="N44" s="653"/>
      <c r="O44" s="653"/>
      <c r="P44" s="654"/>
      <c r="Q44" s="655"/>
      <c r="R44" s="690"/>
      <c r="S44" s="697"/>
      <c r="T44" s="506" t="str">
        <f>IF(Q44-R44=0," ",Q44-R44)</f>
        <v xml:space="preserve"> </v>
      </c>
    </row>
    <row r="45" spans="1:21" ht="23.1" hidden="1" customHeight="1" x14ac:dyDescent="0.15">
      <c r="A45" s="596"/>
      <c r="D45" s="648"/>
      <c r="E45" s="649"/>
      <c r="F45" s="649"/>
      <c r="G45" s="559"/>
      <c r="H45" s="596"/>
      <c r="J45" s="689"/>
      <c r="K45" s="650"/>
      <c r="L45" s="698"/>
      <c r="P45" s="619"/>
      <c r="Q45" s="645"/>
      <c r="R45" s="649"/>
      <c r="S45" s="680"/>
      <c r="T45" s="506" t="str">
        <f t="shared" si="3"/>
        <v xml:space="preserve"> </v>
      </c>
    </row>
    <row r="46" spans="1:21" ht="23.1" hidden="1" customHeight="1" x14ac:dyDescent="0.15">
      <c r="A46" s="596"/>
      <c r="D46" s="648"/>
      <c r="E46" s="649"/>
      <c r="F46" s="649"/>
      <c r="G46" s="559"/>
      <c r="H46" s="596"/>
      <c r="J46" s="689"/>
      <c r="K46" s="650"/>
      <c r="L46" s="675"/>
      <c r="M46" s="676"/>
      <c r="N46" s="676"/>
      <c r="O46" s="676"/>
      <c r="P46" s="677"/>
      <c r="Q46" s="678"/>
      <c r="R46" s="679"/>
      <c r="S46" s="687"/>
      <c r="T46" s="506" t="str">
        <f t="shared" si="3"/>
        <v xml:space="preserve"> </v>
      </c>
    </row>
    <row r="47" spans="1:21" ht="23.1" hidden="1" customHeight="1" x14ac:dyDescent="0.15">
      <c r="A47" s="596"/>
      <c r="D47" s="648"/>
      <c r="E47" s="649"/>
      <c r="F47" s="649"/>
      <c r="G47" s="559"/>
      <c r="H47" s="596"/>
      <c r="I47" s="648"/>
      <c r="J47" s="649"/>
      <c r="L47" s="651"/>
      <c r="M47" s="653"/>
      <c r="N47" s="653"/>
      <c r="O47" s="653"/>
      <c r="P47" s="654"/>
      <c r="Q47" s="655"/>
      <c r="R47" s="690"/>
      <c r="S47" s="697"/>
      <c r="T47" s="506" t="str">
        <f t="shared" si="3"/>
        <v xml:space="preserve"> </v>
      </c>
    </row>
    <row r="48" spans="1:21" ht="23.1" hidden="1" customHeight="1" x14ac:dyDescent="0.15">
      <c r="A48" s="596"/>
      <c r="D48" s="648"/>
      <c r="E48" s="649"/>
      <c r="F48" s="649"/>
      <c r="G48" s="502"/>
      <c r="H48" s="596"/>
      <c r="J48" s="689"/>
      <c r="K48" s="650"/>
      <c r="L48" s="651"/>
      <c r="M48" s="653"/>
      <c r="N48" s="653"/>
      <c r="O48" s="653"/>
      <c r="P48" s="654"/>
      <c r="Q48" s="655"/>
      <c r="R48" s="690"/>
      <c r="S48" s="697"/>
      <c r="T48" s="506" t="str">
        <f t="shared" si="3"/>
        <v xml:space="preserve"> </v>
      </c>
    </row>
    <row r="49" spans="1:20" ht="23.1" hidden="1" customHeight="1" x14ac:dyDescent="0.15">
      <c r="A49" s="596"/>
      <c r="D49" s="648"/>
      <c r="E49" s="649"/>
      <c r="F49" s="649"/>
      <c r="G49" s="559"/>
      <c r="H49" s="596"/>
      <c r="I49" s="648"/>
      <c r="J49" s="649"/>
      <c r="K49" s="650"/>
      <c r="L49" s="676"/>
      <c r="M49" s="676"/>
      <c r="N49" s="676"/>
      <c r="O49" s="676"/>
      <c r="P49" s="677"/>
      <c r="Q49" s="678"/>
      <c r="R49" s="679"/>
      <c r="S49" s="687"/>
      <c r="T49" s="506" t="str">
        <f t="shared" si="3"/>
        <v xml:space="preserve"> </v>
      </c>
    </row>
    <row r="50" spans="1:20" ht="23.1" hidden="1" customHeight="1" x14ac:dyDescent="0.15">
      <c r="A50" s="596"/>
      <c r="D50" s="648"/>
      <c r="E50" s="649"/>
      <c r="F50" s="649"/>
      <c r="G50" s="559"/>
      <c r="H50" s="596"/>
      <c r="I50" s="648"/>
      <c r="J50" s="649"/>
      <c r="K50" s="650"/>
      <c r="L50" s="675"/>
      <c r="M50" s="676"/>
      <c r="N50" s="676"/>
      <c r="O50" s="676"/>
      <c r="P50" s="677"/>
      <c r="Q50" s="678"/>
      <c r="R50" s="679"/>
      <c r="S50" s="687"/>
      <c r="T50" s="506" t="str">
        <f t="shared" si="3"/>
        <v xml:space="preserve"> </v>
      </c>
    </row>
    <row r="51" spans="1:20" ht="23.1" hidden="1" customHeight="1" x14ac:dyDescent="0.15">
      <c r="A51" s="596"/>
      <c r="D51" s="648"/>
      <c r="E51" s="649"/>
      <c r="F51" s="649"/>
      <c r="G51" s="502"/>
      <c r="H51" s="596"/>
      <c r="I51" s="648"/>
      <c r="J51" s="649"/>
      <c r="K51" s="650"/>
      <c r="L51" s="651"/>
      <c r="M51" s="653"/>
      <c r="N51" s="653"/>
      <c r="O51" s="653"/>
      <c r="P51" s="654"/>
      <c r="Q51" s="655"/>
      <c r="R51" s="690"/>
      <c r="S51" s="697"/>
      <c r="T51" s="506" t="str">
        <f t="shared" si="3"/>
        <v xml:space="preserve"> </v>
      </c>
    </row>
    <row r="52" spans="1:20" ht="23.1" hidden="1" customHeight="1" x14ac:dyDescent="0.15">
      <c r="A52" s="596"/>
      <c r="D52" s="648"/>
      <c r="E52" s="649"/>
      <c r="F52" s="649"/>
      <c r="G52" s="559"/>
      <c r="H52" s="596"/>
      <c r="I52" s="648"/>
      <c r="J52" s="649"/>
      <c r="K52" s="650"/>
      <c r="L52" s="675"/>
      <c r="M52" s="676"/>
      <c r="N52" s="676"/>
      <c r="O52" s="676"/>
      <c r="P52" s="677"/>
      <c r="Q52" s="678"/>
      <c r="R52" s="679"/>
      <c r="S52" s="687"/>
      <c r="T52" s="506" t="str">
        <f t="shared" si="3"/>
        <v xml:space="preserve"> </v>
      </c>
    </row>
    <row r="53" spans="1:20" ht="23.1" hidden="1" customHeight="1" x14ac:dyDescent="0.15">
      <c r="A53" s="596"/>
      <c r="D53" s="648"/>
      <c r="E53" s="649"/>
      <c r="F53" s="649"/>
      <c r="G53" s="559"/>
      <c r="H53" s="596"/>
      <c r="I53" s="648"/>
      <c r="J53" s="649"/>
      <c r="K53" s="650"/>
      <c r="L53" s="675"/>
      <c r="M53" s="676"/>
      <c r="N53" s="676"/>
      <c r="O53" s="676"/>
      <c r="P53" s="677"/>
      <c r="Q53" s="678"/>
      <c r="R53" s="679"/>
      <c r="S53" s="687"/>
      <c r="T53" s="506" t="str">
        <f t="shared" si="3"/>
        <v xml:space="preserve"> </v>
      </c>
    </row>
    <row r="54" spans="1:20" ht="23.1" customHeight="1" x14ac:dyDescent="0.15">
      <c r="A54" s="596"/>
      <c r="D54" s="648"/>
      <c r="E54" s="649"/>
      <c r="F54" s="649"/>
      <c r="G54" s="559"/>
      <c r="H54" s="596"/>
      <c r="I54" s="648"/>
      <c r="J54" s="649"/>
      <c r="K54" s="650"/>
      <c r="L54" s="630" t="s">
        <v>6623</v>
      </c>
      <c r="M54" s="632"/>
      <c r="N54" s="632"/>
      <c r="O54" s="632"/>
      <c r="P54" s="633"/>
      <c r="Q54" s="634">
        <v>10000</v>
      </c>
      <c r="R54" s="699">
        <v>10000</v>
      </c>
      <c r="S54" s="700"/>
      <c r="T54" s="494" t="str">
        <f>IF(Q54-R54=0," ",Q54-R54)</f>
        <v xml:space="preserve"> </v>
      </c>
    </row>
    <row r="55" spans="1:20" ht="23.1" customHeight="1" x14ac:dyDescent="0.15">
      <c r="A55" s="596"/>
      <c r="B55" s="597">
        <v>2</v>
      </c>
      <c r="C55" s="597" t="s">
        <v>6290</v>
      </c>
      <c r="D55" s="701"/>
      <c r="E55" s="702">
        <f>E56</f>
        <v>134885</v>
      </c>
      <c r="F55" s="702">
        <f>F56</f>
        <v>132770</v>
      </c>
      <c r="G55" s="615">
        <f>E55-F55</f>
        <v>2115</v>
      </c>
      <c r="H55" s="703"/>
      <c r="I55" s="597"/>
      <c r="J55" s="702"/>
      <c r="K55" s="704"/>
      <c r="L55" s="705"/>
      <c r="M55" s="706"/>
      <c r="N55" s="706"/>
      <c r="O55" s="706"/>
      <c r="P55" s="707"/>
      <c r="Q55" s="708">
        <f>SUM(Q56:Q56)</f>
        <v>134885</v>
      </c>
      <c r="R55" s="709">
        <f>SUM(R56:R56)</f>
        <v>132770</v>
      </c>
      <c r="S55" s="710"/>
      <c r="T55" s="462">
        <f>IF(Q55-R55=0," ",Q55-R55)</f>
        <v>2115</v>
      </c>
    </row>
    <row r="56" spans="1:20" ht="23.1" customHeight="1" x14ac:dyDescent="0.15">
      <c r="A56" s="596"/>
      <c r="B56" s="624"/>
      <c r="C56" s="711">
        <v>1</v>
      </c>
      <c r="D56" s="711" t="s">
        <v>6290</v>
      </c>
      <c r="E56" s="611">
        <f>J56</f>
        <v>134885</v>
      </c>
      <c r="F56" s="611">
        <f>R56</f>
        <v>132770</v>
      </c>
      <c r="G56" s="517">
        <f>E56-F56</f>
        <v>2115</v>
      </c>
      <c r="H56" s="712">
        <v>1</v>
      </c>
      <c r="I56" s="713" t="s">
        <v>6290</v>
      </c>
      <c r="J56" s="611">
        <f>SUM(Q56:Q56)</f>
        <v>134885</v>
      </c>
      <c r="K56" s="714" t="s">
        <v>6624</v>
      </c>
      <c r="L56" s="639"/>
      <c r="M56" s="715"/>
      <c r="N56" s="640"/>
      <c r="O56" s="640"/>
      <c r="P56" s="640"/>
      <c r="Q56" s="613">
        <v>134885</v>
      </c>
      <c r="R56" s="643">
        <v>132770</v>
      </c>
      <c r="S56" s="644"/>
      <c r="T56" s="477">
        <f>IF(Q56-R56=0," ",Q56-R56)</f>
        <v>2115</v>
      </c>
    </row>
    <row r="57" spans="1:20" ht="20.100000000000001" customHeight="1" x14ac:dyDescent="0.15">
      <c r="A57" s="596"/>
      <c r="B57" s="716">
        <v>3</v>
      </c>
      <c r="C57" s="598" t="s">
        <v>6625</v>
      </c>
      <c r="D57" s="601"/>
      <c r="E57" s="717">
        <f>E58</f>
        <v>0</v>
      </c>
      <c r="F57" s="717">
        <f>F58</f>
        <v>2100</v>
      </c>
      <c r="G57" s="455">
        <f>E57-F57</f>
        <v>-2100</v>
      </c>
      <c r="H57" s="718"/>
      <c r="I57" s="719"/>
      <c r="J57" s="717"/>
      <c r="K57" s="717"/>
      <c r="L57" s="720"/>
      <c r="M57" s="720"/>
      <c r="N57" s="720"/>
      <c r="O57" s="720"/>
      <c r="P57" s="721"/>
      <c r="Q57" s="722">
        <f>Q58</f>
        <v>0</v>
      </c>
      <c r="R57" s="717">
        <f>R58</f>
        <v>2100</v>
      </c>
      <c r="S57" s="723"/>
      <c r="T57" s="477">
        <f>IF(Q57-R57=0," ",Q57-R57)</f>
        <v>-2100</v>
      </c>
    </row>
    <row r="58" spans="1:20" ht="20.25" customHeight="1" x14ac:dyDescent="0.15">
      <c r="A58" s="627"/>
      <c r="B58" s="624"/>
      <c r="C58" s="624">
        <v>1</v>
      </c>
      <c r="D58" s="625" t="s">
        <v>6625</v>
      </c>
      <c r="E58" s="724">
        <f>J58</f>
        <v>0</v>
      </c>
      <c r="F58" s="724">
        <v>2100</v>
      </c>
      <c r="G58" s="517">
        <f>E58-F58</f>
        <v>-2100</v>
      </c>
      <c r="H58" s="725">
        <v>1</v>
      </c>
      <c r="I58" s="726" t="s">
        <v>6625</v>
      </c>
      <c r="J58" s="724">
        <f>Q58</f>
        <v>0</v>
      </c>
      <c r="K58" s="724" t="s">
        <v>6625</v>
      </c>
      <c r="L58" s="727" t="s">
        <v>6626</v>
      </c>
      <c r="M58" s="728"/>
      <c r="N58" s="727"/>
      <c r="O58" s="727"/>
      <c r="P58" s="729"/>
      <c r="Q58" s="730">
        <v>0</v>
      </c>
      <c r="R58" s="724">
        <v>2100</v>
      </c>
      <c r="S58" s="731"/>
      <c r="T58" s="477">
        <f>IF(Q58-R58=0," ",Q58-R58)</f>
        <v>-2100</v>
      </c>
    </row>
    <row r="59" spans="1:20" x14ac:dyDescent="0.15">
      <c r="M59" s="732"/>
    </row>
    <row r="60" spans="1:20" x14ac:dyDescent="0.15">
      <c r="M60" s="732"/>
    </row>
  </sheetData>
  <mergeCells count="5">
    <mergeCell ref="H2:I2"/>
    <mergeCell ref="L2:P2"/>
    <mergeCell ref="L5:P5"/>
    <mergeCell ref="H18:I18"/>
    <mergeCell ref="L18:P18"/>
  </mergeCells>
  <phoneticPr fontId="19"/>
  <printOptions horizontalCentered="1"/>
  <pageMargins left="0" right="0" top="0.98425196850393704" bottom="0.98425196850393704" header="0.31496062992125984" footer="0.31496062992125984"/>
  <pageSetup paperSize="8" scale="95" orientation="landscape" cellComments="asDisplayed" r:id="rId1"/>
  <headerFooter alignWithMargins="0"/>
  <rowBreaks count="1" manualBreakCount="1">
    <brk id="16"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61"/>
  <sheetViews>
    <sheetView zoomScale="76" zoomScaleNormal="76" workbookViewId="0">
      <pane ySplit="2" topLeftCell="A3" activePane="bottomLeft" state="frozen"/>
      <selection activeCell="K14" sqref="K14"/>
      <selection pane="bottomLeft" activeCell="N13" sqref="N13"/>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customWidth="1"/>
    <col min="8" max="8" width="1.625" customWidth="1"/>
    <col min="9" max="9" width="2.875" customWidth="1"/>
    <col min="10" max="10" width="37.25" customWidth="1"/>
    <col min="11" max="11" width="9.25" customWidth="1"/>
    <col min="12" max="13" width="9.125" customWidth="1"/>
    <col min="14" max="14" width="58.5" customWidth="1"/>
    <col min="15" max="15" width="10.625" customWidth="1"/>
    <col min="16" max="16" width="17" customWidth="1"/>
    <col min="17" max="17" width="7.875" customWidth="1"/>
    <col min="18" max="18" width="8.75" customWidth="1"/>
    <col min="19" max="19" width="2.625" customWidth="1"/>
  </cols>
  <sheetData>
    <row r="1" spans="1:20" ht="17.25" x14ac:dyDescent="0.15">
      <c r="A1" s="1" t="s">
        <v>2164</v>
      </c>
      <c r="B1" s="2"/>
      <c r="C1" s="2"/>
      <c r="D1" s="2"/>
      <c r="E1" s="2"/>
      <c r="F1" s="2"/>
      <c r="G1" s="3"/>
      <c r="H1" s="2"/>
      <c r="I1" s="3"/>
      <c r="J1" s="4"/>
      <c r="K1" s="5"/>
      <c r="L1" s="5"/>
      <c r="M1" s="5"/>
      <c r="N1" s="6"/>
      <c r="O1" s="5"/>
      <c r="P1" s="4"/>
      <c r="Q1" s="868" t="s">
        <v>2165</v>
      </c>
      <c r="R1" s="868"/>
    </row>
    <row r="2" spans="1:20" x14ac:dyDescent="0.15">
      <c r="A2" s="7" t="s">
        <v>0</v>
      </c>
      <c r="B2" s="8"/>
      <c r="C2" s="8" t="s">
        <v>1</v>
      </c>
      <c r="D2" s="8"/>
      <c r="E2" s="8" t="s">
        <v>2</v>
      </c>
      <c r="F2" s="9"/>
      <c r="G2" s="10" t="s">
        <v>4</v>
      </c>
      <c r="H2" s="8"/>
      <c r="I2" s="10" t="s">
        <v>2166</v>
      </c>
      <c r="J2" s="10" t="s">
        <v>2167</v>
      </c>
      <c r="K2" s="11" t="s">
        <v>2308</v>
      </c>
      <c r="L2" s="11" t="s">
        <v>2309</v>
      </c>
      <c r="M2" s="12" t="s">
        <v>2168</v>
      </c>
      <c r="N2" s="10" t="s">
        <v>2169</v>
      </c>
      <c r="O2" s="12" t="s">
        <v>5</v>
      </c>
      <c r="P2" s="13" t="s">
        <v>2170</v>
      </c>
      <c r="Q2" s="12" t="s">
        <v>2171</v>
      </c>
      <c r="R2" s="14" t="s">
        <v>2172</v>
      </c>
      <c r="T2" t="s">
        <v>3</v>
      </c>
    </row>
    <row r="3" spans="1:20" ht="18" customHeight="1" x14ac:dyDescent="0.15">
      <c r="A3" s="16">
        <v>1</v>
      </c>
      <c r="B3" s="17" t="s">
        <v>6</v>
      </c>
      <c r="C3" s="17"/>
      <c r="D3" s="17"/>
      <c r="E3" s="18"/>
      <c r="F3" s="17"/>
      <c r="G3" s="18"/>
      <c r="H3" s="17"/>
      <c r="I3" s="18"/>
      <c r="J3" s="18"/>
      <c r="K3" s="15">
        <f>IF(C3="",SUMIFS($K4:$K$5362,$A4:$A$5362,A3,$E4:$E$5362,""),IF(E3="",SUMIFS($K4:$K$5362,$A4:$A$5362,A3,$C4:$C$5362,C3,$G4:$G$5362,""),IF(G3="",SUMIFS($K4:$K$5362,$A4:$A$5362,A3,$C4:$C$5362,C3,$E4:$E$5362,E3,$R4:$R$5362,R3),IF(I3="",SUMIFS($K4:$K$5362,$A4:$A$5362,A3,$C4:$C$5362,C3,$E4:$E$5362,E3,$G4:$G$5362,G3,$R4:$R$5362,R3),0))))</f>
        <v>105183</v>
      </c>
      <c r="L3" s="15">
        <f>IF(C3="",SUMIFS($L4:$L$5362,$A4:$A$5362,A3,$E4:$E$5362,""),IF(E3="",SUMIFS($L4:$L$5362,$A4:$A$5362,A3,$C4:$C$5362,C3,$G4:$G$5362,""),IF(G3="",SUMIFS($L4:$L$5362,$A4:$A$5362,A3,$C4:$C$5362,C3,$E4:$E$5362,E3,$R4:$R$5362,R3),IF(I3="",SUMIFS($L4:$L$5362,$A4:$A$5362,A3,$C4:$C$5362,C3,$E4:$E$5362,E3,$G4:$G$5362,G3,$R4:$R$5362,R3),0))))</f>
        <v>103571</v>
      </c>
      <c r="M3" s="15">
        <f>K3-L3</f>
        <v>1612</v>
      </c>
      <c r="N3" s="19"/>
      <c r="O3" s="20"/>
      <c r="P3" s="21"/>
      <c r="Q3" s="15">
        <f>IF(C3="",SUMIFS($Q4:$Q$5362,$A4:$A$5362,A3,$E4:$E$5362,""),IF(E3="",SUMIFS($Q4:$Q$5362,$A4:$A$5362,A3,$C4:$C$5362,C3,$G4:$G$5362,""),IF(G3="",SUMIFS($Q4:$Q$5362,$A4:$A$5362,A3,$C4:$C$5362,C3,$E4:$E$5362,E3,$R4:$R$5362,R3),IF(I3="",SUMIFS($Q4:$Q$5362,$A4:$A$5362,A3,$C4:$C$5362,C3,$E4:$E$5362,E3,$G4:$G$5362,G3,$R4:$R$5362,R3),0))))</f>
        <v>1718</v>
      </c>
      <c r="R3" s="22"/>
      <c r="T3">
        <v>10101</v>
      </c>
    </row>
    <row r="4" spans="1:20" ht="18" customHeight="1" x14ac:dyDescent="0.15">
      <c r="A4" s="24">
        <v>1</v>
      </c>
      <c r="B4" s="25" t="s">
        <v>6</v>
      </c>
      <c r="C4" s="26">
        <v>1</v>
      </c>
      <c r="D4" s="26" t="s">
        <v>2199</v>
      </c>
      <c r="E4" s="27"/>
      <c r="F4" s="26"/>
      <c r="G4" s="27"/>
      <c r="H4" s="26"/>
      <c r="I4" s="27"/>
      <c r="J4" s="27"/>
      <c r="K4" s="23">
        <f>IF(C4="",SUMIFS($K5:$K$5362,$A5:$A$5362,A4,$E5:$E$5362,""),IF(E4="",SUMIFS($K5:$K$5362,$A5:$A$5362,A4,$C5:$C$5362,C4,$G5:$G$5362,""),IF(G4="",SUMIFS($K5:$K$5362,$A5:$A$5362,A4,$C5:$C$5362,C4,$E5:$E$5362,E4,$R5:$R$5362,R4),IF(I4="",SUMIFS($K5:$K$5362,$A5:$A$5362,A4,$C5:$C$5362,C4,$E5:$E$5362,E4,$G5:$G$5362,G4,$R5:$R$5362,R4),0))))</f>
        <v>105183</v>
      </c>
      <c r="L4" s="23">
        <f>IF(C4="",SUMIFS($L5:$L$5362,$A5:$A$5362,A4,$E5:$E$5362,""),IF(E4="",SUMIFS($L5:$L$5362,$A5:$A$5362,A4,$C5:$C$5362,C4,$G5:$G$5362,""),IF(G4="",SUMIFS($L5:$L$5362,$A5:$A$5362,A4,$C5:$C$5362,C4,$E5:$E$5362,E4,$R5:$R$5362,R4),IF(I4="",SUMIFS($L5:$L$5362,$A5:$A$5362,A4,$C5:$C$5362,C4,$E5:$E$5362,E4,$G5:$G$5362,G4,$R5:$R$5362,R4),0))))</f>
        <v>103571</v>
      </c>
      <c r="M4" s="23">
        <f t="shared" ref="M4:M5" si="0">K4-L4</f>
        <v>1612</v>
      </c>
      <c r="N4" s="28"/>
      <c r="O4" s="29"/>
      <c r="P4" s="30"/>
      <c r="Q4" s="23">
        <f>IF(C4="",SUMIFS($Q5:$Q$5362,$A5:$A$5362,A4,$E5:$E$5362,""),IF(E4="",SUMIFS($Q5:$Q$5362,$A5:$A$5362,A4,$C5:$C$5362,C4,$G5:$G$5362,""),IF(G4="",SUMIFS($Q5:$Q$5362,$A5:$A$5362,A4,$C5:$C$5362,C4,$E5:$E$5362,E4,$R5:$R$5362,R4),IF(I4="",SUMIFS($Q5:$Q$5362,$A5:$A$5362,A4,$C5:$C$5362,C4,$E5:$E$5362,E4,$G5:$G$5362,G4,$R5:$R$5362,R4),0))))</f>
        <v>1718</v>
      </c>
      <c r="R4" s="31"/>
      <c r="T4">
        <v>10101</v>
      </c>
    </row>
    <row r="5" spans="1:20" ht="18" customHeight="1" x14ac:dyDescent="0.15">
      <c r="A5" s="24">
        <v>1</v>
      </c>
      <c r="B5" s="25" t="s">
        <v>2199</v>
      </c>
      <c r="C5" s="34">
        <v>1</v>
      </c>
      <c r="D5" s="25" t="s">
        <v>6</v>
      </c>
      <c r="E5" s="35">
        <v>1</v>
      </c>
      <c r="F5" s="36" t="s">
        <v>2199</v>
      </c>
      <c r="G5" s="35"/>
      <c r="H5" s="36"/>
      <c r="I5" s="35"/>
      <c r="J5" s="35"/>
      <c r="K5" s="32">
        <f>IF(C5="",SUMIFS($K6:$K$5362,$A6:$A$5362,A5,$E6:$E$5362,""),IF(E5="",SUMIFS($K6:$K$5362,$A6:$A$5362,A5,$C6:$C$5362,C5,$G6:$G$5362,""),IF(G5="",SUMIFS($K6:$K$5362,$A6:$A$5362,A5,$C6:$C$5362,C5,$E6:$E$5362,E5,$R6:$R$5362,R5),IF(I5="",SUMIFS($K6:$K$5362,$A6:$A$5362,A5,$C6:$C$5362,C5,$E6:$E$5362,E5,$G6:$G$5362,G5,$R6:$R$5362,R5),0))))</f>
        <v>105183</v>
      </c>
      <c r="L5" s="32">
        <f>IF(C5="",SUMIFS($L6:$L$5362,$A6:$A$5362,A5,$E6:$E$5362,""),IF(E5="",SUMIFS($L6:$L$5362,$A6:$A$5362,A5,$C6:$C$5362,C5,$G6:$G$5362,""),IF(G5="",SUMIFS($L6:$L$5362,$A6:$A$5362,A5,$C6:$C$5362,C5,$E6:$E$5362,E5,$R6:$R$5362,R5),IF(I5="",SUMIFS($L6:$L$5362,$A6:$A$5362,A5,$C6:$C$5362,C5,$E6:$E$5362,E5,$G6:$G$5362,G5,$R6:$R$5362,R5),0))))</f>
        <v>103571</v>
      </c>
      <c r="M5" s="32">
        <f t="shared" si="0"/>
        <v>1612</v>
      </c>
      <c r="N5" s="37"/>
      <c r="O5" s="38"/>
      <c r="P5" s="39"/>
      <c r="Q5" s="33">
        <f>IF(C5="",SUMIFS($Q6:$Q$5362,$A6:$A$5362,A5,$E6:$E$5362,""),IF(E5="",SUMIFS($Q6:$Q$5362,$A6:$A$5362,A5,$C6:$C$5362,C5,$G6:$G$5362,""),IF(G5="",SUMIFS($Q6:$Q$5362,$A6:$A$5362,A5,$C6:$C$5362,C5,$E6:$E$5362,E5,$R6:$R$5362,R5),IF(I5="",SUMIFS($Q6:$Q$5362,$A6:$A$5362,A5,$C6:$C$5362,C5,$E6:$E$5362,E5,$G6:$G$5362,G5,$R6:$R$5362,R5),0))))</f>
        <v>1718</v>
      </c>
      <c r="R5" s="40" t="s">
        <v>2198</v>
      </c>
      <c r="T5">
        <v>10101</v>
      </c>
    </row>
    <row r="6" spans="1:20" ht="18" customHeight="1" x14ac:dyDescent="0.15">
      <c r="A6" s="42">
        <v>1</v>
      </c>
      <c r="B6" s="43" t="s">
        <v>6</v>
      </c>
      <c r="C6" s="43">
        <v>1</v>
      </c>
      <c r="D6" s="43" t="s">
        <v>6</v>
      </c>
      <c r="E6" s="43">
        <v>1</v>
      </c>
      <c r="F6" s="43" t="s">
        <v>6</v>
      </c>
      <c r="G6" s="45">
        <v>1</v>
      </c>
      <c r="H6" s="49" t="s">
        <v>7</v>
      </c>
      <c r="I6" s="45"/>
      <c r="J6" s="45"/>
      <c r="K6" s="41"/>
      <c r="L6" s="41"/>
      <c r="M6" s="41"/>
      <c r="N6" s="45"/>
      <c r="O6" s="47"/>
      <c r="P6" s="46" t="s">
        <v>4524</v>
      </c>
      <c r="Q6" s="47">
        <v>1718</v>
      </c>
      <c r="R6" s="48" t="s">
        <v>9</v>
      </c>
      <c r="T6">
        <v>10101</v>
      </c>
    </row>
    <row r="7" spans="1:20" ht="18" customHeight="1" x14ac:dyDescent="0.15">
      <c r="A7" s="42">
        <v>1</v>
      </c>
      <c r="B7" s="43" t="s">
        <v>6</v>
      </c>
      <c r="C7" s="43">
        <v>1</v>
      </c>
      <c r="D7" s="43" t="s">
        <v>6</v>
      </c>
      <c r="E7" s="43">
        <v>1</v>
      </c>
      <c r="F7" s="43" t="s">
        <v>6</v>
      </c>
      <c r="G7" s="44">
        <v>1</v>
      </c>
      <c r="H7" s="43" t="s">
        <v>7</v>
      </c>
      <c r="I7" s="45">
        <v>1</v>
      </c>
      <c r="J7" s="45" t="s">
        <v>8</v>
      </c>
      <c r="K7" s="41">
        <v>41688</v>
      </c>
      <c r="L7" s="41">
        <v>41688</v>
      </c>
      <c r="M7" s="41">
        <f>K7-L7</f>
        <v>0</v>
      </c>
      <c r="N7" s="45" t="s">
        <v>2297</v>
      </c>
      <c r="O7" s="41">
        <v>3840000</v>
      </c>
      <c r="P7" s="46" t="s">
        <v>4525</v>
      </c>
      <c r="Q7" s="47"/>
      <c r="R7" s="48" t="s">
        <v>9</v>
      </c>
      <c r="T7">
        <v>10101</v>
      </c>
    </row>
    <row r="8" spans="1:20" ht="18" customHeight="1" x14ac:dyDescent="0.15">
      <c r="A8" s="42">
        <v>1</v>
      </c>
      <c r="B8" s="43" t="s">
        <v>6</v>
      </c>
      <c r="C8" s="43">
        <v>1</v>
      </c>
      <c r="D8" s="43" t="s">
        <v>6</v>
      </c>
      <c r="E8" s="43">
        <v>1</v>
      </c>
      <c r="F8" s="43" t="s">
        <v>6</v>
      </c>
      <c r="G8" s="44">
        <v>1</v>
      </c>
      <c r="H8" s="43" t="s">
        <v>7</v>
      </c>
      <c r="I8" s="44">
        <v>1</v>
      </c>
      <c r="J8" s="44" t="s">
        <v>8</v>
      </c>
      <c r="K8" s="41"/>
      <c r="L8" s="41"/>
      <c r="M8" s="41"/>
      <c r="N8" s="45" t="s">
        <v>2908</v>
      </c>
      <c r="O8" s="41">
        <v>3264000</v>
      </c>
      <c r="P8" s="46" t="s">
        <v>4526</v>
      </c>
      <c r="Q8" s="47"/>
      <c r="R8" s="48" t="s">
        <v>9</v>
      </c>
      <c r="T8">
        <v>10101</v>
      </c>
    </row>
    <row r="9" spans="1:20" ht="18" customHeight="1" x14ac:dyDescent="0.15">
      <c r="A9" s="42">
        <v>1</v>
      </c>
      <c r="B9" s="43" t="s">
        <v>6</v>
      </c>
      <c r="C9" s="43">
        <v>1</v>
      </c>
      <c r="D9" s="43" t="s">
        <v>6</v>
      </c>
      <c r="E9" s="43">
        <v>1</v>
      </c>
      <c r="F9" s="43" t="s">
        <v>6</v>
      </c>
      <c r="G9" s="44">
        <v>1</v>
      </c>
      <c r="H9" s="43" t="s">
        <v>7</v>
      </c>
      <c r="I9" s="44">
        <v>1</v>
      </c>
      <c r="J9" s="44" t="s">
        <v>8</v>
      </c>
      <c r="K9" s="41"/>
      <c r="L9" s="41"/>
      <c r="M9" s="41"/>
      <c r="N9" s="45" t="s">
        <v>2909</v>
      </c>
      <c r="O9" s="41">
        <v>34584000</v>
      </c>
      <c r="P9" s="46"/>
      <c r="Q9" s="47"/>
      <c r="R9" s="48" t="s">
        <v>9</v>
      </c>
      <c r="T9">
        <v>10101</v>
      </c>
    </row>
    <row r="10" spans="1:20" ht="18" customHeight="1" x14ac:dyDescent="0.15">
      <c r="A10" s="42">
        <v>1</v>
      </c>
      <c r="B10" s="43" t="s">
        <v>6</v>
      </c>
      <c r="C10" s="43">
        <v>1</v>
      </c>
      <c r="D10" s="43" t="s">
        <v>6</v>
      </c>
      <c r="E10" s="43">
        <v>1</v>
      </c>
      <c r="F10" s="43" t="s">
        <v>6</v>
      </c>
      <c r="G10" s="45">
        <v>2</v>
      </c>
      <c r="H10" s="49" t="s">
        <v>10</v>
      </c>
      <c r="I10" s="45"/>
      <c r="J10" s="45"/>
      <c r="K10" s="41"/>
      <c r="L10" s="41"/>
      <c r="M10" s="41"/>
      <c r="N10" s="45"/>
      <c r="O10" s="47"/>
      <c r="P10" s="46"/>
      <c r="Q10" s="47"/>
      <c r="R10" s="48" t="s">
        <v>9</v>
      </c>
      <c r="T10">
        <v>10101</v>
      </c>
    </row>
    <row r="11" spans="1:20" ht="18" customHeight="1" x14ac:dyDescent="0.15">
      <c r="A11" s="42">
        <v>1</v>
      </c>
      <c r="B11" s="43" t="s">
        <v>6</v>
      </c>
      <c r="C11" s="43">
        <v>1</v>
      </c>
      <c r="D11" s="43" t="s">
        <v>6</v>
      </c>
      <c r="E11" s="43">
        <v>1</v>
      </c>
      <c r="F11" s="43" t="s">
        <v>6</v>
      </c>
      <c r="G11" s="44">
        <v>2</v>
      </c>
      <c r="H11" s="43" t="s">
        <v>10</v>
      </c>
      <c r="I11" s="45">
        <v>3</v>
      </c>
      <c r="J11" s="45" t="s">
        <v>11</v>
      </c>
      <c r="K11" s="41">
        <v>12357</v>
      </c>
      <c r="L11" s="41">
        <v>12387</v>
      </c>
      <c r="M11" s="41">
        <f>K11-L11</f>
        <v>-30</v>
      </c>
      <c r="N11" s="45" t="s">
        <v>12</v>
      </c>
      <c r="O11" s="41">
        <v>12357000</v>
      </c>
      <c r="P11" s="46"/>
      <c r="Q11" s="47"/>
      <c r="R11" s="48" t="s">
        <v>9</v>
      </c>
      <c r="T11">
        <v>10101</v>
      </c>
    </row>
    <row r="12" spans="1:20" ht="18" customHeight="1" x14ac:dyDescent="0.15">
      <c r="A12" s="42">
        <v>1</v>
      </c>
      <c r="B12" s="43" t="s">
        <v>6</v>
      </c>
      <c r="C12" s="43">
        <v>1</v>
      </c>
      <c r="D12" s="43" t="s">
        <v>6</v>
      </c>
      <c r="E12" s="43">
        <v>1</v>
      </c>
      <c r="F12" s="43" t="s">
        <v>6</v>
      </c>
      <c r="G12" s="45">
        <v>3</v>
      </c>
      <c r="H12" s="49" t="s">
        <v>13</v>
      </c>
      <c r="I12" s="45"/>
      <c r="J12" s="45"/>
      <c r="K12" s="41"/>
      <c r="L12" s="41"/>
      <c r="M12" s="41"/>
      <c r="N12" s="45"/>
      <c r="O12" s="47"/>
      <c r="P12" s="46"/>
      <c r="Q12" s="47"/>
      <c r="R12" s="48" t="s">
        <v>9</v>
      </c>
      <c r="T12">
        <v>10101</v>
      </c>
    </row>
    <row r="13" spans="1:20" ht="18" customHeight="1" x14ac:dyDescent="0.15">
      <c r="A13" s="42">
        <v>1</v>
      </c>
      <c r="B13" s="43" t="s">
        <v>6</v>
      </c>
      <c r="C13" s="43">
        <v>1</v>
      </c>
      <c r="D13" s="43" t="s">
        <v>6</v>
      </c>
      <c r="E13" s="43">
        <v>1</v>
      </c>
      <c r="F13" s="43" t="s">
        <v>6</v>
      </c>
      <c r="G13" s="44">
        <v>3</v>
      </c>
      <c r="H13" s="43" t="s">
        <v>13</v>
      </c>
      <c r="I13" s="45">
        <v>1</v>
      </c>
      <c r="J13" s="45" t="s">
        <v>14</v>
      </c>
      <c r="K13" s="41">
        <v>13384</v>
      </c>
      <c r="L13" s="41">
        <v>13384</v>
      </c>
      <c r="M13" s="41">
        <f>K13-L13</f>
        <v>0</v>
      </c>
      <c r="N13" s="45" t="s">
        <v>15</v>
      </c>
      <c r="O13" s="41"/>
      <c r="P13" s="46"/>
      <c r="Q13" s="47"/>
      <c r="R13" s="48" t="s">
        <v>9</v>
      </c>
      <c r="T13">
        <v>10101</v>
      </c>
    </row>
    <row r="14" spans="1:20" ht="18" customHeight="1" x14ac:dyDescent="0.15">
      <c r="A14" s="42">
        <v>1</v>
      </c>
      <c r="B14" s="43" t="s">
        <v>6</v>
      </c>
      <c r="C14" s="43">
        <v>1</v>
      </c>
      <c r="D14" s="43" t="s">
        <v>6</v>
      </c>
      <c r="E14" s="43">
        <v>1</v>
      </c>
      <c r="F14" s="43" t="s">
        <v>6</v>
      </c>
      <c r="G14" s="44">
        <v>3</v>
      </c>
      <c r="H14" s="43" t="s">
        <v>13</v>
      </c>
      <c r="I14" s="44">
        <v>1</v>
      </c>
      <c r="J14" s="44" t="s">
        <v>14</v>
      </c>
      <c r="K14" s="41"/>
      <c r="L14" s="41"/>
      <c r="M14" s="41"/>
      <c r="N14" s="45" t="s">
        <v>3676</v>
      </c>
      <c r="O14" s="41">
        <v>616400</v>
      </c>
      <c r="P14" s="46"/>
      <c r="Q14" s="47"/>
      <c r="R14" s="48" t="s">
        <v>9</v>
      </c>
      <c r="T14">
        <v>10101</v>
      </c>
    </row>
    <row r="15" spans="1:20" ht="18" customHeight="1" x14ac:dyDescent="0.15">
      <c r="A15" s="42">
        <v>1</v>
      </c>
      <c r="B15" s="43" t="s">
        <v>6</v>
      </c>
      <c r="C15" s="43">
        <v>1</v>
      </c>
      <c r="D15" s="43" t="s">
        <v>6</v>
      </c>
      <c r="E15" s="43">
        <v>1</v>
      </c>
      <c r="F15" s="43" t="s">
        <v>6</v>
      </c>
      <c r="G15" s="44">
        <v>3</v>
      </c>
      <c r="H15" s="43" t="s">
        <v>13</v>
      </c>
      <c r="I15" s="44">
        <v>1</v>
      </c>
      <c r="J15" s="44" t="s">
        <v>14</v>
      </c>
      <c r="K15" s="41"/>
      <c r="L15" s="41"/>
      <c r="M15" s="41"/>
      <c r="N15" s="45" t="s">
        <v>3677</v>
      </c>
      <c r="O15" s="41">
        <v>523940</v>
      </c>
      <c r="P15" s="46"/>
      <c r="Q15" s="47"/>
      <c r="R15" s="48" t="s">
        <v>9</v>
      </c>
      <c r="T15">
        <v>10101</v>
      </c>
    </row>
    <row r="16" spans="1:20" ht="18" customHeight="1" x14ac:dyDescent="0.15">
      <c r="A16" s="42">
        <v>1</v>
      </c>
      <c r="B16" s="43" t="s">
        <v>6</v>
      </c>
      <c r="C16" s="43">
        <v>1</v>
      </c>
      <c r="D16" s="43" t="s">
        <v>6</v>
      </c>
      <c r="E16" s="43">
        <v>1</v>
      </c>
      <c r="F16" s="43" t="s">
        <v>6</v>
      </c>
      <c r="G16" s="44">
        <v>3</v>
      </c>
      <c r="H16" s="43" t="s">
        <v>13</v>
      </c>
      <c r="I16" s="44">
        <v>1</v>
      </c>
      <c r="J16" s="44" t="s">
        <v>14</v>
      </c>
      <c r="K16" s="41"/>
      <c r="L16" s="41"/>
      <c r="M16" s="41"/>
      <c r="N16" s="45" t="s">
        <v>16</v>
      </c>
      <c r="O16" s="41"/>
      <c r="P16" s="46"/>
      <c r="Q16" s="47"/>
      <c r="R16" s="48" t="s">
        <v>9</v>
      </c>
      <c r="T16">
        <v>10101</v>
      </c>
    </row>
    <row r="17" spans="1:20" ht="18" customHeight="1" x14ac:dyDescent="0.15">
      <c r="A17" s="42">
        <v>1</v>
      </c>
      <c r="B17" s="43" t="s">
        <v>6</v>
      </c>
      <c r="C17" s="43">
        <v>1</v>
      </c>
      <c r="D17" s="43" t="s">
        <v>6</v>
      </c>
      <c r="E17" s="43">
        <v>1</v>
      </c>
      <c r="F17" s="43" t="s">
        <v>6</v>
      </c>
      <c r="G17" s="44">
        <v>3</v>
      </c>
      <c r="H17" s="43" t="s">
        <v>13</v>
      </c>
      <c r="I17" s="44">
        <v>1</v>
      </c>
      <c r="J17" s="44" t="s">
        <v>14</v>
      </c>
      <c r="K17" s="41"/>
      <c r="L17" s="41"/>
      <c r="M17" s="41"/>
      <c r="N17" s="45" t="s">
        <v>3678</v>
      </c>
      <c r="O17" s="41">
        <v>5551452</v>
      </c>
      <c r="P17" s="46"/>
      <c r="Q17" s="47"/>
      <c r="R17" s="48" t="s">
        <v>9</v>
      </c>
      <c r="T17">
        <v>10101</v>
      </c>
    </row>
    <row r="18" spans="1:20" ht="18" customHeight="1" x14ac:dyDescent="0.15">
      <c r="A18" s="42">
        <v>1</v>
      </c>
      <c r="B18" s="43" t="s">
        <v>6</v>
      </c>
      <c r="C18" s="43">
        <v>1</v>
      </c>
      <c r="D18" s="43" t="s">
        <v>6</v>
      </c>
      <c r="E18" s="43">
        <v>1</v>
      </c>
      <c r="F18" s="43" t="s">
        <v>6</v>
      </c>
      <c r="G18" s="44">
        <v>3</v>
      </c>
      <c r="H18" s="43" t="s">
        <v>13</v>
      </c>
      <c r="I18" s="44">
        <v>1</v>
      </c>
      <c r="J18" s="44" t="s">
        <v>14</v>
      </c>
      <c r="K18" s="41"/>
      <c r="L18" s="41"/>
      <c r="M18" s="41"/>
      <c r="N18" s="45" t="s">
        <v>17</v>
      </c>
      <c r="O18" s="41"/>
      <c r="P18" s="46"/>
      <c r="Q18" s="47"/>
      <c r="R18" s="48" t="s">
        <v>9</v>
      </c>
      <c r="T18">
        <v>10101</v>
      </c>
    </row>
    <row r="19" spans="1:20" ht="18" customHeight="1" x14ac:dyDescent="0.15">
      <c r="A19" s="42">
        <v>1</v>
      </c>
      <c r="B19" s="43" t="s">
        <v>6</v>
      </c>
      <c r="C19" s="43">
        <v>1</v>
      </c>
      <c r="D19" s="43" t="s">
        <v>6</v>
      </c>
      <c r="E19" s="43">
        <v>1</v>
      </c>
      <c r="F19" s="43" t="s">
        <v>6</v>
      </c>
      <c r="G19" s="44">
        <v>3</v>
      </c>
      <c r="H19" s="43" t="s">
        <v>13</v>
      </c>
      <c r="I19" s="44">
        <v>1</v>
      </c>
      <c r="J19" s="44" t="s">
        <v>14</v>
      </c>
      <c r="K19" s="41"/>
      <c r="L19" s="41"/>
      <c r="M19" s="41"/>
      <c r="N19" s="45" t="s">
        <v>3676</v>
      </c>
      <c r="O19" s="41">
        <v>616400</v>
      </c>
      <c r="P19" s="46"/>
      <c r="Q19" s="47"/>
      <c r="R19" s="48" t="s">
        <v>9</v>
      </c>
      <c r="T19">
        <v>10101</v>
      </c>
    </row>
    <row r="20" spans="1:20" ht="18" customHeight="1" x14ac:dyDescent="0.15">
      <c r="A20" s="42">
        <v>1</v>
      </c>
      <c r="B20" s="43" t="s">
        <v>6</v>
      </c>
      <c r="C20" s="43">
        <v>1</v>
      </c>
      <c r="D20" s="43" t="s">
        <v>6</v>
      </c>
      <c r="E20" s="43">
        <v>1</v>
      </c>
      <c r="F20" s="43" t="s">
        <v>6</v>
      </c>
      <c r="G20" s="44">
        <v>3</v>
      </c>
      <c r="H20" s="43" t="s">
        <v>13</v>
      </c>
      <c r="I20" s="44">
        <v>1</v>
      </c>
      <c r="J20" s="44" t="s">
        <v>14</v>
      </c>
      <c r="K20" s="41"/>
      <c r="L20" s="41"/>
      <c r="M20" s="41"/>
      <c r="N20" s="45" t="s">
        <v>3679</v>
      </c>
      <c r="O20" s="41">
        <v>523940</v>
      </c>
      <c r="P20" s="46"/>
      <c r="Q20" s="47"/>
      <c r="R20" s="48" t="s">
        <v>9</v>
      </c>
      <c r="T20">
        <v>10101</v>
      </c>
    </row>
    <row r="21" spans="1:20" ht="18" customHeight="1" x14ac:dyDescent="0.15">
      <c r="A21" s="42">
        <v>1</v>
      </c>
      <c r="B21" s="43" t="s">
        <v>6</v>
      </c>
      <c r="C21" s="43">
        <v>1</v>
      </c>
      <c r="D21" s="43" t="s">
        <v>6</v>
      </c>
      <c r="E21" s="43">
        <v>1</v>
      </c>
      <c r="F21" s="43" t="s">
        <v>6</v>
      </c>
      <c r="G21" s="44">
        <v>3</v>
      </c>
      <c r="H21" s="43" t="s">
        <v>13</v>
      </c>
      <c r="I21" s="44">
        <v>1</v>
      </c>
      <c r="J21" s="44" t="s">
        <v>14</v>
      </c>
      <c r="K21" s="41"/>
      <c r="L21" s="41"/>
      <c r="M21" s="41"/>
      <c r="N21" s="45" t="s">
        <v>16</v>
      </c>
      <c r="O21" s="41"/>
      <c r="P21" s="46"/>
      <c r="Q21" s="47"/>
      <c r="R21" s="48" t="s">
        <v>9</v>
      </c>
      <c r="T21">
        <v>10101</v>
      </c>
    </row>
    <row r="22" spans="1:20" ht="18" customHeight="1" x14ac:dyDescent="0.15">
      <c r="A22" s="42">
        <v>1</v>
      </c>
      <c r="B22" s="43" t="s">
        <v>6</v>
      </c>
      <c r="C22" s="43">
        <v>1</v>
      </c>
      <c r="D22" s="43" t="s">
        <v>6</v>
      </c>
      <c r="E22" s="43">
        <v>1</v>
      </c>
      <c r="F22" s="43" t="s">
        <v>6</v>
      </c>
      <c r="G22" s="44">
        <v>3</v>
      </c>
      <c r="H22" s="43" t="s">
        <v>13</v>
      </c>
      <c r="I22" s="44">
        <v>1</v>
      </c>
      <c r="J22" s="44" t="s">
        <v>14</v>
      </c>
      <c r="K22" s="41"/>
      <c r="L22" s="41"/>
      <c r="M22" s="41"/>
      <c r="N22" s="45" t="s">
        <v>3678</v>
      </c>
      <c r="O22" s="41">
        <v>5551452</v>
      </c>
      <c r="P22" s="46"/>
      <c r="Q22" s="47"/>
      <c r="R22" s="48" t="s">
        <v>9</v>
      </c>
      <c r="T22">
        <v>10101</v>
      </c>
    </row>
    <row r="23" spans="1:20" ht="18" customHeight="1" x14ac:dyDescent="0.15">
      <c r="A23" s="42">
        <v>1</v>
      </c>
      <c r="B23" s="43" t="s">
        <v>6</v>
      </c>
      <c r="C23" s="43">
        <v>1</v>
      </c>
      <c r="D23" s="43" t="s">
        <v>6</v>
      </c>
      <c r="E23" s="43">
        <v>1</v>
      </c>
      <c r="F23" s="43" t="s">
        <v>6</v>
      </c>
      <c r="G23" s="44">
        <v>3</v>
      </c>
      <c r="H23" s="43" t="s">
        <v>13</v>
      </c>
      <c r="I23" s="45">
        <v>31</v>
      </c>
      <c r="J23" s="45" t="s">
        <v>18</v>
      </c>
      <c r="K23" s="41">
        <v>258</v>
      </c>
      <c r="L23" s="41">
        <v>336</v>
      </c>
      <c r="M23" s="41">
        <f t="shared" ref="M23:M30" si="1">K23-L23</f>
        <v>-78</v>
      </c>
      <c r="N23" s="45" t="s">
        <v>21</v>
      </c>
      <c r="O23" s="41">
        <v>258000</v>
      </c>
      <c r="P23" s="46"/>
      <c r="Q23" s="47"/>
      <c r="R23" s="48" t="s">
        <v>9</v>
      </c>
      <c r="T23">
        <v>10101</v>
      </c>
    </row>
    <row r="24" spans="1:20" ht="18" customHeight="1" x14ac:dyDescent="0.15">
      <c r="A24" s="42">
        <v>1</v>
      </c>
      <c r="B24" s="43" t="s">
        <v>6</v>
      </c>
      <c r="C24" s="43">
        <v>1</v>
      </c>
      <c r="D24" s="43" t="s">
        <v>6</v>
      </c>
      <c r="E24" s="43">
        <v>1</v>
      </c>
      <c r="F24" s="43" t="s">
        <v>6</v>
      </c>
      <c r="G24" s="44">
        <v>3</v>
      </c>
      <c r="H24" s="43" t="s">
        <v>13</v>
      </c>
      <c r="I24" s="45">
        <v>32</v>
      </c>
      <c r="J24" s="45" t="s">
        <v>98</v>
      </c>
      <c r="K24" s="41">
        <v>252</v>
      </c>
      <c r="L24" s="41">
        <v>0</v>
      </c>
      <c r="M24" s="41">
        <f t="shared" si="1"/>
        <v>252</v>
      </c>
      <c r="N24" s="45" t="s">
        <v>21</v>
      </c>
      <c r="O24" s="41">
        <v>252000</v>
      </c>
      <c r="P24" s="46"/>
      <c r="Q24" s="47"/>
      <c r="R24" s="48" t="s">
        <v>9</v>
      </c>
      <c r="T24">
        <v>10101</v>
      </c>
    </row>
    <row r="25" spans="1:20" ht="18" customHeight="1" x14ac:dyDescent="0.15">
      <c r="A25" s="42">
        <v>1</v>
      </c>
      <c r="B25" s="43" t="s">
        <v>6</v>
      </c>
      <c r="C25" s="43">
        <v>1</v>
      </c>
      <c r="D25" s="43" t="s">
        <v>6</v>
      </c>
      <c r="E25" s="43">
        <v>1</v>
      </c>
      <c r="F25" s="43" t="s">
        <v>6</v>
      </c>
      <c r="G25" s="44">
        <v>3</v>
      </c>
      <c r="H25" s="43" t="s">
        <v>13</v>
      </c>
      <c r="I25" s="45">
        <v>33</v>
      </c>
      <c r="J25" s="45" t="s">
        <v>20</v>
      </c>
      <c r="K25" s="41">
        <v>120</v>
      </c>
      <c r="L25" s="41">
        <v>120</v>
      </c>
      <c r="M25" s="41">
        <f t="shared" si="1"/>
        <v>0</v>
      </c>
      <c r="N25" s="45" t="s">
        <v>21</v>
      </c>
      <c r="O25" s="41">
        <v>120000</v>
      </c>
      <c r="P25" s="46"/>
      <c r="Q25" s="47"/>
      <c r="R25" s="48" t="s">
        <v>9</v>
      </c>
      <c r="T25">
        <v>10101</v>
      </c>
    </row>
    <row r="26" spans="1:20" ht="18" customHeight="1" x14ac:dyDescent="0.15">
      <c r="A26" s="42">
        <v>1</v>
      </c>
      <c r="B26" s="43" t="s">
        <v>6</v>
      </c>
      <c r="C26" s="43">
        <v>1</v>
      </c>
      <c r="D26" s="43" t="s">
        <v>6</v>
      </c>
      <c r="E26" s="43">
        <v>1</v>
      </c>
      <c r="F26" s="43" t="s">
        <v>6</v>
      </c>
      <c r="G26" s="44">
        <v>3</v>
      </c>
      <c r="H26" s="43" t="s">
        <v>13</v>
      </c>
      <c r="I26" s="45">
        <v>35</v>
      </c>
      <c r="J26" s="45" t="s">
        <v>22</v>
      </c>
      <c r="K26" s="41">
        <v>300</v>
      </c>
      <c r="L26" s="41">
        <v>306</v>
      </c>
      <c r="M26" s="41">
        <f t="shared" si="1"/>
        <v>-6</v>
      </c>
      <c r="N26" s="45" t="s">
        <v>3680</v>
      </c>
      <c r="O26" s="41">
        <v>300000</v>
      </c>
      <c r="P26" s="46"/>
      <c r="Q26" s="47"/>
      <c r="R26" s="48" t="s">
        <v>9</v>
      </c>
      <c r="T26">
        <v>10101</v>
      </c>
    </row>
    <row r="27" spans="1:20" ht="18" customHeight="1" x14ac:dyDescent="0.15">
      <c r="A27" s="42">
        <v>1</v>
      </c>
      <c r="B27" s="43" t="s">
        <v>6</v>
      </c>
      <c r="C27" s="43">
        <v>1</v>
      </c>
      <c r="D27" s="43" t="s">
        <v>6</v>
      </c>
      <c r="E27" s="43">
        <v>1</v>
      </c>
      <c r="F27" s="43" t="s">
        <v>6</v>
      </c>
      <c r="G27" s="44">
        <v>3</v>
      </c>
      <c r="H27" s="43" t="s">
        <v>13</v>
      </c>
      <c r="I27" s="45">
        <v>38</v>
      </c>
      <c r="J27" s="45" t="s">
        <v>23</v>
      </c>
      <c r="K27" s="41">
        <v>714</v>
      </c>
      <c r="L27" s="41">
        <v>714</v>
      </c>
      <c r="M27" s="41">
        <f t="shared" si="1"/>
        <v>0</v>
      </c>
      <c r="N27" s="45" t="s">
        <v>21</v>
      </c>
      <c r="O27" s="41">
        <v>714000</v>
      </c>
      <c r="P27" s="46"/>
      <c r="Q27" s="47"/>
      <c r="R27" s="48" t="s">
        <v>9</v>
      </c>
      <c r="T27">
        <v>10101</v>
      </c>
    </row>
    <row r="28" spans="1:20" ht="18" customHeight="1" x14ac:dyDescent="0.15">
      <c r="A28" s="42">
        <v>1</v>
      </c>
      <c r="B28" s="43" t="s">
        <v>6</v>
      </c>
      <c r="C28" s="43">
        <v>1</v>
      </c>
      <c r="D28" s="43" t="s">
        <v>6</v>
      </c>
      <c r="E28" s="43">
        <v>1</v>
      </c>
      <c r="F28" s="43" t="s">
        <v>6</v>
      </c>
      <c r="G28" s="44">
        <v>3</v>
      </c>
      <c r="H28" s="43" t="s">
        <v>13</v>
      </c>
      <c r="I28" s="45">
        <v>39</v>
      </c>
      <c r="J28" s="45" t="s">
        <v>24</v>
      </c>
      <c r="K28" s="41">
        <v>2930</v>
      </c>
      <c r="L28" s="41">
        <v>2952</v>
      </c>
      <c r="M28" s="41">
        <f t="shared" si="1"/>
        <v>-22</v>
      </c>
      <c r="N28" s="45" t="s">
        <v>12</v>
      </c>
      <c r="O28" s="41">
        <v>2929094</v>
      </c>
      <c r="P28" s="46"/>
      <c r="Q28" s="47"/>
      <c r="R28" s="48" t="s">
        <v>9</v>
      </c>
      <c r="T28">
        <v>10101</v>
      </c>
    </row>
    <row r="29" spans="1:20" ht="18" customHeight="1" x14ac:dyDescent="0.15">
      <c r="A29" s="42">
        <v>1</v>
      </c>
      <c r="B29" s="43" t="s">
        <v>6</v>
      </c>
      <c r="C29" s="43">
        <v>1</v>
      </c>
      <c r="D29" s="43" t="s">
        <v>6</v>
      </c>
      <c r="E29" s="43">
        <v>1</v>
      </c>
      <c r="F29" s="43" t="s">
        <v>6</v>
      </c>
      <c r="G29" s="44">
        <v>3</v>
      </c>
      <c r="H29" s="43" t="s">
        <v>13</v>
      </c>
      <c r="I29" s="45">
        <v>40</v>
      </c>
      <c r="J29" s="45" t="s">
        <v>25</v>
      </c>
      <c r="K29" s="41">
        <v>2142</v>
      </c>
      <c r="L29" s="41">
        <v>2146</v>
      </c>
      <c r="M29" s="41">
        <f t="shared" si="1"/>
        <v>-4</v>
      </c>
      <c r="N29" s="45" t="s">
        <v>12</v>
      </c>
      <c r="O29" s="41">
        <v>2141612</v>
      </c>
      <c r="P29" s="46"/>
      <c r="Q29" s="47"/>
      <c r="R29" s="48" t="s">
        <v>9</v>
      </c>
      <c r="T29">
        <v>10101</v>
      </c>
    </row>
    <row r="30" spans="1:20" ht="18" customHeight="1" x14ac:dyDescent="0.15">
      <c r="A30" s="42">
        <v>1</v>
      </c>
      <c r="B30" s="43" t="s">
        <v>6</v>
      </c>
      <c r="C30" s="43">
        <v>1</v>
      </c>
      <c r="D30" s="43" t="s">
        <v>6</v>
      </c>
      <c r="E30" s="43">
        <v>1</v>
      </c>
      <c r="F30" s="43" t="s">
        <v>6</v>
      </c>
      <c r="G30" s="44">
        <v>3</v>
      </c>
      <c r="H30" s="43" t="s">
        <v>13</v>
      </c>
      <c r="I30" s="45">
        <v>41</v>
      </c>
      <c r="J30" s="45" t="s">
        <v>26</v>
      </c>
      <c r="K30" s="41">
        <v>177</v>
      </c>
      <c r="L30" s="41">
        <v>215</v>
      </c>
      <c r="M30" s="41">
        <f t="shared" si="1"/>
        <v>-38</v>
      </c>
      <c r="N30" s="45" t="s">
        <v>12</v>
      </c>
      <c r="O30" s="41">
        <v>176800</v>
      </c>
      <c r="P30" s="46"/>
      <c r="Q30" s="47"/>
      <c r="R30" s="48" t="s">
        <v>9</v>
      </c>
      <c r="T30">
        <v>10101</v>
      </c>
    </row>
    <row r="31" spans="1:20" ht="18" customHeight="1" x14ac:dyDescent="0.15">
      <c r="A31" s="42">
        <v>1</v>
      </c>
      <c r="B31" s="43" t="s">
        <v>6</v>
      </c>
      <c r="C31" s="43">
        <v>1</v>
      </c>
      <c r="D31" s="43" t="s">
        <v>6</v>
      </c>
      <c r="E31" s="43">
        <v>1</v>
      </c>
      <c r="F31" s="43" t="s">
        <v>6</v>
      </c>
      <c r="G31" s="45">
        <v>4</v>
      </c>
      <c r="H31" s="49" t="s">
        <v>27</v>
      </c>
      <c r="I31" s="45"/>
      <c r="J31" s="45"/>
      <c r="K31" s="41"/>
      <c r="L31" s="41"/>
      <c r="M31" s="41"/>
      <c r="N31" s="45"/>
      <c r="O31" s="47"/>
      <c r="P31" s="46"/>
      <c r="Q31" s="47"/>
      <c r="R31" s="48" t="s">
        <v>9</v>
      </c>
      <c r="T31">
        <v>10101</v>
      </c>
    </row>
    <row r="32" spans="1:20" ht="18" customHeight="1" x14ac:dyDescent="0.15">
      <c r="A32" s="42">
        <v>1</v>
      </c>
      <c r="B32" s="43" t="s">
        <v>6</v>
      </c>
      <c r="C32" s="43">
        <v>1</v>
      </c>
      <c r="D32" s="43" t="s">
        <v>6</v>
      </c>
      <c r="E32" s="43">
        <v>1</v>
      </c>
      <c r="F32" s="43" t="s">
        <v>6</v>
      </c>
      <c r="G32" s="44">
        <v>4</v>
      </c>
      <c r="H32" s="43" t="s">
        <v>27</v>
      </c>
      <c r="I32" s="45">
        <v>1</v>
      </c>
      <c r="J32" s="45" t="s">
        <v>28</v>
      </c>
      <c r="K32" s="41">
        <v>13256</v>
      </c>
      <c r="L32" s="41">
        <v>13824</v>
      </c>
      <c r="M32" s="41">
        <f>K32-L32</f>
        <v>-568</v>
      </c>
      <c r="N32" s="45" t="s">
        <v>3681</v>
      </c>
      <c r="O32" s="41">
        <v>195000</v>
      </c>
      <c r="P32" s="46"/>
      <c r="Q32" s="47"/>
      <c r="R32" s="48" t="s">
        <v>9</v>
      </c>
      <c r="T32">
        <v>10101</v>
      </c>
    </row>
    <row r="33" spans="1:20" ht="18" customHeight="1" x14ac:dyDescent="0.15">
      <c r="A33" s="42">
        <v>1</v>
      </c>
      <c r="B33" s="43" t="s">
        <v>6</v>
      </c>
      <c r="C33" s="43">
        <v>1</v>
      </c>
      <c r="D33" s="43" t="s">
        <v>6</v>
      </c>
      <c r="E33" s="43">
        <v>1</v>
      </c>
      <c r="F33" s="43" t="s">
        <v>6</v>
      </c>
      <c r="G33" s="44">
        <v>4</v>
      </c>
      <c r="H33" s="43" t="s">
        <v>27</v>
      </c>
      <c r="I33" s="44">
        <v>1</v>
      </c>
      <c r="J33" s="44" t="s">
        <v>28</v>
      </c>
      <c r="K33" s="41"/>
      <c r="L33" s="41"/>
      <c r="M33" s="41"/>
      <c r="N33" s="45" t="s">
        <v>3682</v>
      </c>
      <c r="O33" s="41">
        <v>13060320</v>
      </c>
      <c r="P33" s="46"/>
      <c r="Q33" s="47"/>
      <c r="R33" s="48" t="s">
        <v>9</v>
      </c>
      <c r="T33">
        <v>10101</v>
      </c>
    </row>
    <row r="34" spans="1:20" ht="18" customHeight="1" x14ac:dyDescent="0.15">
      <c r="A34" s="42">
        <v>1</v>
      </c>
      <c r="B34" s="43" t="s">
        <v>6</v>
      </c>
      <c r="C34" s="43">
        <v>1</v>
      </c>
      <c r="D34" s="43" t="s">
        <v>6</v>
      </c>
      <c r="E34" s="43">
        <v>1</v>
      </c>
      <c r="F34" s="43" t="s">
        <v>6</v>
      </c>
      <c r="G34" s="44">
        <v>4</v>
      </c>
      <c r="H34" s="43" t="s">
        <v>27</v>
      </c>
      <c r="I34" s="45">
        <v>31</v>
      </c>
      <c r="J34" s="45" t="s">
        <v>29</v>
      </c>
      <c r="K34" s="41">
        <v>3965</v>
      </c>
      <c r="L34" s="41">
        <v>3884</v>
      </c>
      <c r="M34" s="41">
        <f>K34-L34</f>
        <v>81</v>
      </c>
      <c r="N34" s="45" t="s">
        <v>12</v>
      </c>
      <c r="O34" s="41">
        <v>3964888</v>
      </c>
      <c r="P34" s="46"/>
      <c r="Q34" s="47"/>
      <c r="R34" s="48" t="s">
        <v>9</v>
      </c>
      <c r="T34">
        <v>10101</v>
      </c>
    </row>
    <row r="35" spans="1:20" ht="18" customHeight="1" x14ac:dyDescent="0.15">
      <c r="A35" s="42">
        <v>1</v>
      </c>
      <c r="B35" s="43" t="s">
        <v>6</v>
      </c>
      <c r="C35" s="43">
        <v>1</v>
      </c>
      <c r="D35" s="43" t="s">
        <v>6</v>
      </c>
      <c r="E35" s="43">
        <v>1</v>
      </c>
      <c r="F35" s="43" t="s">
        <v>6</v>
      </c>
      <c r="G35" s="45">
        <v>7</v>
      </c>
      <c r="H35" s="49" t="s">
        <v>30</v>
      </c>
      <c r="I35" s="45"/>
      <c r="J35" s="45"/>
      <c r="K35" s="41"/>
      <c r="L35" s="41"/>
      <c r="M35" s="41"/>
      <c r="N35" s="45"/>
      <c r="O35" s="47"/>
      <c r="P35" s="46"/>
      <c r="Q35" s="47"/>
      <c r="R35" s="48" t="s">
        <v>9</v>
      </c>
      <c r="T35">
        <v>10101</v>
      </c>
    </row>
    <row r="36" spans="1:20" ht="18" customHeight="1" x14ac:dyDescent="0.15">
      <c r="A36" s="42">
        <v>1</v>
      </c>
      <c r="B36" s="43" t="s">
        <v>6</v>
      </c>
      <c r="C36" s="43">
        <v>1</v>
      </c>
      <c r="D36" s="43" t="s">
        <v>6</v>
      </c>
      <c r="E36" s="43">
        <v>1</v>
      </c>
      <c r="F36" s="43" t="s">
        <v>6</v>
      </c>
      <c r="G36" s="44">
        <v>7</v>
      </c>
      <c r="H36" s="43" t="s">
        <v>30</v>
      </c>
      <c r="I36" s="45">
        <v>11</v>
      </c>
      <c r="J36" s="45" t="s">
        <v>31</v>
      </c>
      <c r="K36" s="41">
        <v>71</v>
      </c>
      <c r="L36" s="41">
        <v>71</v>
      </c>
      <c r="M36" s="41">
        <f>K36-L36</f>
        <v>0</v>
      </c>
      <c r="N36" s="45" t="s">
        <v>32</v>
      </c>
      <c r="O36" s="41">
        <v>71000</v>
      </c>
      <c r="P36" s="46"/>
      <c r="Q36" s="47"/>
      <c r="R36" s="48" t="s">
        <v>9</v>
      </c>
      <c r="T36">
        <v>10101</v>
      </c>
    </row>
    <row r="37" spans="1:20" ht="18" customHeight="1" x14ac:dyDescent="0.15">
      <c r="A37" s="42">
        <v>1</v>
      </c>
      <c r="B37" s="43" t="s">
        <v>6</v>
      </c>
      <c r="C37" s="43">
        <v>1</v>
      </c>
      <c r="D37" s="43" t="s">
        <v>6</v>
      </c>
      <c r="E37" s="43">
        <v>1</v>
      </c>
      <c r="F37" s="43" t="s">
        <v>6</v>
      </c>
      <c r="G37" s="45">
        <v>8</v>
      </c>
      <c r="H37" s="49" t="s">
        <v>33</v>
      </c>
      <c r="I37" s="45"/>
      <c r="J37" s="45"/>
      <c r="K37" s="41"/>
      <c r="L37" s="41"/>
      <c r="M37" s="41"/>
      <c r="N37" s="45"/>
      <c r="O37" s="47"/>
      <c r="P37" s="46"/>
      <c r="Q37" s="47"/>
      <c r="R37" s="48" t="s">
        <v>9</v>
      </c>
      <c r="T37">
        <v>10101</v>
      </c>
    </row>
    <row r="38" spans="1:20" ht="18" customHeight="1" x14ac:dyDescent="0.15">
      <c r="A38" s="42">
        <v>1</v>
      </c>
      <c r="B38" s="43" t="s">
        <v>6</v>
      </c>
      <c r="C38" s="43">
        <v>1</v>
      </c>
      <c r="D38" s="43" t="s">
        <v>6</v>
      </c>
      <c r="E38" s="43">
        <v>1</v>
      </c>
      <c r="F38" s="43" t="s">
        <v>6</v>
      </c>
      <c r="G38" s="44">
        <v>8</v>
      </c>
      <c r="H38" s="43" t="s">
        <v>33</v>
      </c>
      <c r="I38" s="45">
        <v>1</v>
      </c>
      <c r="J38" s="45" t="s">
        <v>34</v>
      </c>
      <c r="K38" s="41">
        <v>3272</v>
      </c>
      <c r="L38" s="41">
        <v>3227</v>
      </c>
      <c r="M38" s="41">
        <f>K38-L38</f>
        <v>45</v>
      </c>
      <c r="N38" s="45" t="s">
        <v>3683</v>
      </c>
      <c r="O38" s="41">
        <v>80000</v>
      </c>
      <c r="P38" s="46"/>
      <c r="Q38" s="47"/>
      <c r="R38" s="48" t="s">
        <v>9</v>
      </c>
      <c r="T38">
        <v>10101</v>
      </c>
    </row>
    <row r="39" spans="1:20" ht="18" customHeight="1" x14ac:dyDescent="0.15">
      <c r="A39" s="42">
        <v>1</v>
      </c>
      <c r="B39" s="43" t="s">
        <v>6</v>
      </c>
      <c r="C39" s="43">
        <v>1</v>
      </c>
      <c r="D39" s="43" t="s">
        <v>6</v>
      </c>
      <c r="E39" s="43">
        <v>1</v>
      </c>
      <c r="F39" s="43" t="s">
        <v>6</v>
      </c>
      <c r="G39" s="44">
        <v>8</v>
      </c>
      <c r="H39" s="43" t="s">
        <v>33</v>
      </c>
      <c r="I39" s="44">
        <v>1</v>
      </c>
      <c r="J39" s="44" t="s">
        <v>34</v>
      </c>
      <c r="K39" s="41"/>
      <c r="L39" s="41"/>
      <c r="M39" s="41"/>
      <c r="N39" s="45" t="s">
        <v>3684</v>
      </c>
      <c r="O39" s="41">
        <v>56000</v>
      </c>
      <c r="P39" s="46"/>
      <c r="Q39" s="47"/>
      <c r="R39" s="48" t="s">
        <v>9</v>
      </c>
      <c r="T39">
        <v>10101</v>
      </c>
    </row>
    <row r="40" spans="1:20" ht="18" customHeight="1" x14ac:dyDescent="0.15">
      <c r="A40" s="42">
        <v>1</v>
      </c>
      <c r="B40" s="43" t="s">
        <v>6</v>
      </c>
      <c r="C40" s="43">
        <v>1</v>
      </c>
      <c r="D40" s="43" t="s">
        <v>6</v>
      </c>
      <c r="E40" s="43">
        <v>1</v>
      </c>
      <c r="F40" s="43" t="s">
        <v>6</v>
      </c>
      <c r="G40" s="44">
        <v>8</v>
      </c>
      <c r="H40" s="43" t="s">
        <v>33</v>
      </c>
      <c r="I40" s="44">
        <v>1</v>
      </c>
      <c r="J40" s="44" t="s">
        <v>34</v>
      </c>
      <c r="K40" s="41"/>
      <c r="L40" s="41"/>
      <c r="M40" s="41"/>
      <c r="N40" s="45" t="s">
        <v>3685</v>
      </c>
      <c r="O40" s="41">
        <v>56000</v>
      </c>
      <c r="P40" s="46"/>
      <c r="Q40" s="47"/>
      <c r="R40" s="48" t="s">
        <v>9</v>
      </c>
      <c r="T40">
        <v>10101</v>
      </c>
    </row>
    <row r="41" spans="1:20" ht="18" customHeight="1" x14ac:dyDescent="0.15">
      <c r="A41" s="42">
        <v>1</v>
      </c>
      <c r="B41" s="43" t="s">
        <v>6</v>
      </c>
      <c r="C41" s="43">
        <v>1</v>
      </c>
      <c r="D41" s="43" t="s">
        <v>6</v>
      </c>
      <c r="E41" s="43">
        <v>1</v>
      </c>
      <c r="F41" s="43" t="s">
        <v>6</v>
      </c>
      <c r="G41" s="44">
        <v>8</v>
      </c>
      <c r="H41" s="43" t="s">
        <v>33</v>
      </c>
      <c r="I41" s="44">
        <v>1</v>
      </c>
      <c r="J41" s="44" t="s">
        <v>34</v>
      </c>
      <c r="K41" s="41"/>
      <c r="L41" s="41"/>
      <c r="M41" s="41"/>
      <c r="N41" s="45" t="s">
        <v>3686</v>
      </c>
      <c r="O41" s="41">
        <v>225000</v>
      </c>
      <c r="P41" s="46"/>
      <c r="Q41" s="47"/>
      <c r="R41" s="48" t="s">
        <v>9</v>
      </c>
      <c r="T41">
        <v>10101</v>
      </c>
    </row>
    <row r="42" spans="1:20" ht="18" customHeight="1" x14ac:dyDescent="0.15">
      <c r="A42" s="42">
        <v>1</v>
      </c>
      <c r="B42" s="43" t="s">
        <v>6</v>
      </c>
      <c r="C42" s="43">
        <v>1</v>
      </c>
      <c r="D42" s="43" t="s">
        <v>6</v>
      </c>
      <c r="E42" s="43">
        <v>1</v>
      </c>
      <c r="F42" s="43" t="s">
        <v>6</v>
      </c>
      <c r="G42" s="44">
        <v>8</v>
      </c>
      <c r="H42" s="43" t="s">
        <v>33</v>
      </c>
      <c r="I42" s="44">
        <v>1</v>
      </c>
      <c r="J42" s="44" t="s">
        <v>34</v>
      </c>
      <c r="K42" s="41"/>
      <c r="L42" s="41"/>
      <c r="M42" s="41"/>
      <c r="N42" s="45" t="s">
        <v>3687</v>
      </c>
      <c r="O42" s="41">
        <v>90000</v>
      </c>
      <c r="P42" s="46"/>
      <c r="Q42" s="47"/>
      <c r="R42" s="48" t="s">
        <v>9</v>
      </c>
      <c r="T42">
        <v>10101</v>
      </c>
    </row>
    <row r="43" spans="1:20" ht="18" customHeight="1" x14ac:dyDescent="0.15">
      <c r="A43" s="42">
        <v>1</v>
      </c>
      <c r="B43" s="43" t="s">
        <v>6</v>
      </c>
      <c r="C43" s="43">
        <v>1</v>
      </c>
      <c r="D43" s="43" t="s">
        <v>6</v>
      </c>
      <c r="E43" s="43">
        <v>1</v>
      </c>
      <c r="F43" s="43" t="s">
        <v>6</v>
      </c>
      <c r="G43" s="44">
        <v>8</v>
      </c>
      <c r="H43" s="43" t="s">
        <v>33</v>
      </c>
      <c r="I43" s="44">
        <v>1</v>
      </c>
      <c r="J43" s="44" t="s">
        <v>34</v>
      </c>
      <c r="K43" s="41"/>
      <c r="L43" s="41"/>
      <c r="M43" s="41"/>
      <c r="N43" s="45" t="s">
        <v>3688</v>
      </c>
      <c r="O43" s="41">
        <v>244000</v>
      </c>
      <c r="P43" s="46"/>
      <c r="Q43" s="47"/>
      <c r="R43" s="48" t="s">
        <v>9</v>
      </c>
      <c r="T43">
        <v>10101</v>
      </c>
    </row>
    <row r="44" spans="1:20" ht="18" customHeight="1" x14ac:dyDescent="0.15">
      <c r="A44" s="42">
        <v>1</v>
      </c>
      <c r="B44" s="43" t="s">
        <v>6</v>
      </c>
      <c r="C44" s="43">
        <v>1</v>
      </c>
      <c r="D44" s="43" t="s">
        <v>6</v>
      </c>
      <c r="E44" s="43">
        <v>1</v>
      </c>
      <c r="F44" s="43" t="s">
        <v>6</v>
      </c>
      <c r="G44" s="44">
        <v>8</v>
      </c>
      <c r="H44" s="43" t="s">
        <v>33</v>
      </c>
      <c r="I44" s="44">
        <v>1</v>
      </c>
      <c r="J44" s="44" t="s">
        <v>34</v>
      </c>
      <c r="K44" s="41"/>
      <c r="L44" s="41"/>
      <c r="M44" s="41"/>
      <c r="N44" s="45" t="s">
        <v>35</v>
      </c>
      <c r="O44" s="41">
        <v>250000</v>
      </c>
      <c r="P44" s="46"/>
      <c r="Q44" s="47"/>
      <c r="R44" s="48" t="s">
        <v>9</v>
      </c>
      <c r="T44">
        <v>10101</v>
      </c>
    </row>
    <row r="45" spans="1:20" ht="18" customHeight="1" x14ac:dyDescent="0.15">
      <c r="A45" s="42">
        <v>1</v>
      </c>
      <c r="B45" s="43" t="s">
        <v>6</v>
      </c>
      <c r="C45" s="43">
        <v>1</v>
      </c>
      <c r="D45" s="43" t="s">
        <v>6</v>
      </c>
      <c r="E45" s="43">
        <v>1</v>
      </c>
      <c r="F45" s="43" t="s">
        <v>6</v>
      </c>
      <c r="G45" s="44">
        <v>8</v>
      </c>
      <c r="H45" s="43" t="s">
        <v>33</v>
      </c>
      <c r="I45" s="44">
        <v>1</v>
      </c>
      <c r="J45" s="44" t="s">
        <v>34</v>
      </c>
      <c r="K45" s="41"/>
      <c r="L45" s="41"/>
      <c r="M45" s="41"/>
      <c r="N45" s="45" t="s">
        <v>36</v>
      </c>
      <c r="O45" s="41">
        <v>200000</v>
      </c>
      <c r="P45" s="46"/>
      <c r="Q45" s="47"/>
      <c r="R45" s="48" t="s">
        <v>9</v>
      </c>
      <c r="T45">
        <v>10101</v>
      </c>
    </row>
    <row r="46" spans="1:20" ht="18" customHeight="1" x14ac:dyDescent="0.15">
      <c r="A46" s="42">
        <v>1</v>
      </c>
      <c r="B46" s="43" t="s">
        <v>6</v>
      </c>
      <c r="C46" s="43">
        <v>1</v>
      </c>
      <c r="D46" s="43" t="s">
        <v>6</v>
      </c>
      <c r="E46" s="43">
        <v>1</v>
      </c>
      <c r="F46" s="43" t="s">
        <v>6</v>
      </c>
      <c r="G46" s="44">
        <v>8</v>
      </c>
      <c r="H46" s="43" t="s">
        <v>33</v>
      </c>
      <c r="I46" s="44">
        <v>1</v>
      </c>
      <c r="J46" s="44" t="s">
        <v>34</v>
      </c>
      <c r="K46" s="41"/>
      <c r="L46" s="41"/>
      <c r="M46" s="41"/>
      <c r="N46" s="45" t="s">
        <v>3689</v>
      </c>
      <c r="O46" s="41">
        <v>503100</v>
      </c>
      <c r="P46" s="46"/>
      <c r="Q46" s="47"/>
      <c r="R46" s="48" t="s">
        <v>9</v>
      </c>
      <c r="T46">
        <v>10101</v>
      </c>
    </row>
    <row r="47" spans="1:20" ht="18" customHeight="1" x14ac:dyDescent="0.15">
      <c r="A47" s="42">
        <v>1</v>
      </c>
      <c r="B47" s="43" t="s">
        <v>6</v>
      </c>
      <c r="C47" s="43">
        <v>1</v>
      </c>
      <c r="D47" s="43" t="s">
        <v>6</v>
      </c>
      <c r="E47" s="43">
        <v>1</v>
      </c>
      <c r="F47" s="43" t="s">
        <v>6</v>
      </c>
      <c r="G47" s="44">
        <v>8</v>
      </c>
      <c r="H47" s="43" t="s">
        <v>33</v>
      </c>
      <c r="I47" s="44">
        <v>1</v>
      </c>
      <c r="J47" s="44" t="s">
        <v>34</v>
      </c>
      <c r="K47" s="41"/>
      <c r="L47" s="41"/>
      <c r="M47" s="41"/>
      <c r="N47" s="45" t="s">
        <v>37</v>
      </c>
      <c r="O47" s="41"/>
      <c r="P47" s="46"/>
      <c r="Q47" s="47"/>
      <c r="R47" s="48" t="s">
        <v>9</v>
      </c>
      <c r="T47">
        <v>10101</v>
      </c>
    </row>
    <row r="48" spans="1:20" ht="18" customHeight="1" x14ac:dyDescent="0.15">
      <c r="A48" s="42">
        <v>1</v>
      </c>
      <c r="B48" s="43" t="s">
        <v>6</v>
      </c>
      <c r="C48" s="43">
        <v>1</v>
      </c>
      <c r="D48" s="43" t="s">
        <v>6</v>
      </c>
      <c r="E48" s="43">
        <v>1</v>
      </c>
      <c r="F48" s="43" t="s">
        <v>6</v>
      </c>
      <c r="G48" s="44">
        <v>8</v>
      </c>
      <c r="H48" s="43" t="s">
        <v>33</v>
      </c>
      <c r="I48" s="44">
        <v>1</v>
      </c>
      <c r="J48" s="44" t="s">
        <v>34</v>
      </c>
      <c r="K48" s="41"/>
      <c r="L48" s="41"/>
      <c r="M48" s="41"/>
      <c r="N48" s="45" t="s">
        <v>3690</v>
      </c>
      <c r="O48" s="41">
        <v>485640</v>
      </c>
      <c r="P48" s="46"/>
      <c r="Q48" s="47"/>
      <c r="R48" s="48" t="s">
        <v>9</v>
      </c>
      <c r="T48">
        <v>10101</v>
      </c>
    </row>
    <row r="49" spans="1:20" ht="18" customHeight="1" x14ac:dyDescent="0.15">
      <c r="A49" s="42">
        <v>1</v>
      </c>
      <c r="B49" s="43" t="s">
        <v>6</v>
      </c>
      <c r="C49" s="43">
        <v>1</v>
      </c>
      <c r="D49" s="43" t="s">
        <v>6</v>
      </c>
      <c r="E49" s="43">
        <v>1</v>
      </c>
      <c r="F49" s="43" t="s">
        <v>6</v>
      </c>
      <c r="G49" s="44">
        <v>8</v>
      </c>
      <c r="H49" s="43" t="s">
        <v>33</v>
      </c>
      <c r="I49" s="44">
        <v>1</v>
      </c>
      <c r="J49" s="44" t="s">
        <v>34</v>
      </c>
      <c r="K49" s="41"/>
      <c r="L49" s="41"/>
      <c r="M49" s="41"/>
      <c r="N49" s="45" t="s">
        <v>2341</v>
      </c>
      <c r="O49" s="41"/>
      <c r="P49" s="46"/>
      <c r="Q49" s="47"/>
      <c r="R49" s="48" t="s">
        <v>9</v>
      </c>
      <c r="T49">
        <v>10101</v>
      </c>
    </row>
    <row r="50" spans="1:20" ht="18" customHeight="1" x14ac:dyDescent="0.15">
      <c r="A50" s="42">
        <v>1</v>
      </c>
      <c r="B50" s="43" t="s">
        <v>6</v>
      </c>
      <c r="C50" s="43">
        <v>1</v>
      </c>
      <c r="D50" s="43" t="s">
        <v>6</v>
      </c>
      <c r="E50" s="43">
        <v>1</v>
      </c>
      <c r="F50" s="43" t="s">
        <v>6</v>
      </c>
      <c r="G50" s="44">
        <v>8</v>
      </c>
      <c r="H50" s="43" t="s">
        <v>33</v>
      </c>
      <c r="I50" s="44">
        <v>1</v>
      </c>
      <c r="J50" s="44" t="s">
        <v>34</v>
      </c>
      <c r="K50" s="41"/>
      <c r="L50" s="41"/>
      <c r="M50" s="41"/>
      <c r="N50" s="45" t="s">
        <v>3691</v>
      </c>
      <c r="O50" s="41">
        <v>26980</v>
      </c>
      <c r="P50" s="46"/>
      <c r="Q50" s="47"/>
      <c r="R50" s="48" t="s">
        <v>9</v>
      </c>
      <c r="T50">
        <v>10101</v>
      </c>
    </row>
    <row r="51" spans="1:20" ht="18" customHeight="1" x14ac:dyDescent="0.15">
      <c r="A51" s="42">
        <v>1</v>
      </c>
      <c r="B51" s="43" t="s">
        <v>6</v>
      </c>
      <c r="C51" s="43">
        <v>1</v>
      </c>
      <c r="D51" s="43" t="s">
        <v>6</v>
      </c>
      <c r="E51" s="43">
        <v>1</v>
      </c>
      <c r="F51" s="43" t="s">
        <v>6</v>
      </c>
      <c r="G51" s="44">
        <v>8</v>
      </c>
      <c r="H51" s="43" t="s">
        <v>33</v>
      </c>
      <c r="I51" s="44">
        <v>1</v>
      </c>
      <c r="J51" s="44" t="s">
        <v>34</v>
      </c>
      <c r="K51" s="41"/>
      <c r="L51" s="41"/>
      <c r="M51" s="41"/>
      <c r="N51" s="45" t="s">
        <v>2342</v>
      </c>
      <c r="O51" s="41"/>
      <c r="P51" s="46"/>
      <c r="Q51" s="47"/>
      <c r="R51" s="48" t="s">
        <v>9</v>
      </c>
      <c r="T51">
        <v>10101</v>
      </c>
    </row>
    <row r="52" spans="1:20" ht="18" customHeight="1" x14ac:dyDescent="0.15">
      <c r="A52" s="42">
        <v>1</v>
      </c>
      <c r="B52" s="43" t="s">
        <v>6</v>
      </c>
      <c r="C52" s="43">
        <v>1</v>
      </c>
      <c r="D52" s="43" t="s">
        <v>6</v>
      </c>
      <c r="E52" s="43">
        <v>1</v>
      </c>
      <c r="F52" s="43" t="s">
        <v>6</v>
      </c>
      <c r="G52" s="44">
        <v>8</v>
      </c>
      <c r="H52" s="43" t="s">
        <v>33</v>
      </c>
      <c r="I52" s="44">
        <v>1</v>
      </c>
      <c r="J52" s="44" t="s">
        <v>34</v>
      </c>
      <c r="K52" s="41"/>
      <c r="L52" s="41"/>
      <c r="M52" s="41"/>
      <c r="N52" s="45" t="s">
        <v>3692</v>
      </c>
      <c r="O52" s="41">
        <v>47880</v>
      </c>
      <c r="P52" s="46"/>
      <c r="Q52" s="47"/>
      <c r="R52" s="48" t="s">
        <v>9</v>
      </c>
      <c r="T52">
        <v>10101</v>
      </c>
    </row>
    <row r="53" spans="1:20" ht="18" customHeight="1" x14ac:dyDescent="0.15">
      <c r="A53" s="42">
        <v>1</v>
      </c>
      <c r="B53" s="43" t="s">
        <v>6</v>
      </c>
      <c r="C53" s="43">
        <v>1</v>
      </c>
      <c r="D53" s="43" t="s">
        <v>6</v>
      </c>
      <c r="E53" s="43">
        <v>1</v>
      </c>
      <c r="F53" s="43" t="s">
        <v>6</v>
      </c>
      <c r="G53" s="44">
        <v>8</v>
      </c>
      <c r="H53" s="43" t="s">
        <v>33</v>
      </c>
      <c r="I53" s="44">
        <v>1</v>
      </c>
      <c r="J53" s="44" t="s">
        <v>34</v>
      </c>
      <c r="K53" s="41"/>
      <c r="L53" s="41"/>
      <c r="M53" s="41"/>
      <c r="N53" s="45" t="s">
        <v>2343</v>
      </c>
      <c r="O53" s="41"/>
      <c r="P53" s="46"/>
      <c r="Q53" s="47"/>
      <c r="R53" s="48" t="s">
        <v>9</v>
      </c>
      <c r="T53">
        <v>10101</v>
      </c>
    </row>
    <row r="54" spans="1:20" ht="18" customHeight="1" x14ac:dyDescent="0.15">
      <c r="A54" s="42">
        <v>1</v>
      </c>
      <c r="B54" s="43" t="s">
        <v>6</v>
      </c>
      <c r="C54" s="43">
        <v>1</v>
      </c>
      <c r="D54" s="43" t="s">
        <v>6</v>
      </c>
      <c r="E54" s="43">
        <v>1</v>
      </c>
      <c r="F54" s="43" t="s">
        <v>6</v>
      </c>
      <c r="G54" s="44">
        <v>8</v>
      </c>
      <c r="H54" s="43" t="s">
        <v>33</v>
      </c>
      <c r="I54" s="44">
        <v>1</v>
      </c>
      <c r="J54" s="44" t="s">
        <v>34</v>
      </c>
      <c r="K54" s="41"/>
      <c r="L54" s="41"/>
      <c r="M54" s="41"/>
      <c r="N54" s="45" t="s">
        <v>38</v>
      </c>
      <c r="O54" s="41">
        <v>95760</v>
      </c>
      <c r="P54" s="46"/>
      <c r="Q54" s="47"/>
      <c r="R54" s="48" t="s">
        <v>9</v>
      </c>
      <c r="T54">
        <v>10101</v>
      </c>
    </row>
    <row r="55" spans="1:20" ht="18" customHeight="1" x14ac:dyDescent="0.15">
      <c r="A55" s="42">
        <v>1</v>
      </c>
      <c r="B55" s="43" t="s">
        <v>6</v>
      </c>
      <c r="C55" s="43">
        <v>1</v>
      </c>
      <c r="D55" s="43" t="s">
        <v>6</v>
      </c>
      <c r="E55" s="43">
        <v>1</v>
      </c>
      <c r="F55" s="43" t="s">
        <v>6</v>
      </c>
      <c r="G55" s="44">
        <v>8</v>
      </c>
      <c r="H55" s="43" t="s">
        <v>33</v>
      </c>
      <c r="I55" s="44">
        <v>1</v>
      </c>
      <c r="J55" s="44" t="s">
        <v>34</v>
      </c>
      <c r="K55" s="41"/>
      <c r="L55" s="41"/>
      <c r="M55" s="41"/>
      <c r="N55" s="45" t="s">
        <v>39</v>
      </c>
      <c r="O55" s="41"/>
      <c r="P55" s="46"/>
      <c r="Q55" s="47"/>
      <c r="R55" s="48" t="s">
        <v>9</v>
      </c>
      <c r="T55">
        <v>10101</v>
      </c>
    </row>
    <row r="56" spans="1:20" ht="18" customHeight="1" x14ac:dyDescent="0.15">
      <c r="A56" s="42">
        <v>1</v>
      </c>
      <c r="B56" s="43" t="s">
        <v>6</v>
      </c>
      <c r="C56" s="43">
        <v>1</v>
      </c>
      <c r="D56" s="43" t="s">
        <v>6</v>
      </c>
      <c r="E56" s="43">
        <v>1</v>
      </c>
      <c r="F56" s="43" t="s">
        <v>6</v>
      </c>
      <c r="G56" s="44">
        <v>8</v>
      </c>
      <c r="H56" s="43" t="s">
        <v>33</v>
      </c>
      <c r="I56" s="44">
        <v>1</v>
      </c>
      <c r="J56" s="44" t="s">
        <v>34</v>
      </c>
      <c r="K56" s="41"/>
      <c r="L56" s="41"/>
      <c r="M56" s="41"/>
      <c r="N56" s="45" t="s">
        <v>40</v>
      </c>
      <c r="O56" s="41">
        <v>95760</v>
      </c>
      <c r="P56" s="46"/>
      <c r="Q56" s="47"/>
      <c r="R56" s="48" t="s">
        <v>9</v>
      </c>
      <c r="T56">
        <v>10101</v>
      </c>
    </row>
    <row r="57" spans="1:20" ht="18" customHeight="1" x14ac:dyDescent="0.15">
      <c r="A57" s="42">
        <v>1</v>
      </c>
      <c r="B57" s="43" t="s">
        <v>6</v>
      </c>
      <c r="C57" s="43">
        <v>1</v>
      </c>
      <c r="D57" s="43" t="s">
        <v>6</v>
      </c>
      <c r="E57" s="43">
        <v>1</v>
      </c>
      <c r="F57" s="43" t="s">
        <v>6</v>
      </c>
      <c r="G57" s="44">
        <v>8</v>
      </c>
      <c r="H57" s="43" t="s">
        <v>33</v>
      </c>
      <c r="I57" s="44">
        <v>1</v>
      </c>
      <c r="J57" s="44" t="s">
        <v>34</v>
      </c>
      <c r="K57" s="41"/>
      <c r="L57" s="41"/>
      <c r="M57" s="41"/>
      <c r="N57" s="45" t="s">
        <v>41</v>
      </c>
      <c r="O57" s="41">
        <v>150000</v>
      </c>
      <c r="P57" s="46"/>
      <c r="Q57" s="47"/>
      <c r="R57" s="48" t="s">
        <v>9</v>
      </c>
      <c r="T57">
        <v>10101</v>
      </c>
    </row>
    <row r="58" spans="1:20" ht="18" customHeight="1" x14ac:dyDescent="0.15">
      <c r="A58" s="42">
        <v>1</v>
      </c>
      <c r="B58" s="43" t="s">
        <v>6</v>
      </c>
      <c r="C58" s="43">
        <v>1</v>
      </c>
      <c r="D58" s="43" t="s">
        <v>6</v>
      </c>
      <c r="E58" s="43">
        <v>1</v>
      </c>
      <c r="F58" s="43" t="s">
        <v>6</v>
      </c>
      <c r="G58" s="44">
        <v>8</v>
      </c>
      <c r="H58" s="43" t="s">
        <v>33</v>
      </c>
      <c r="I58" s="44">
        <v>1</v>
      </c>
      <c r="J58" s="44" t="s">
        <v>34</v>
      </c>
      <c r="K58" s="41"/>
      <c r="L58" s="41"/>
      <c r="M58" s="41"/>
      <c r="N58" s="45" t="s">
        <v>42</v>
      </c>
      <c r="O58" s="41"/>
      <c r="P58" s="46"/>
      <c r="Q58" s="47"/>
      <c r="R58" s="48" t="s">
        <v>9</v>
      </c>
      <c r="T58">
        <v>10101</v>
      </c>
    </row>
    <row r="59" spans="1:20" ht="18" customHeight="1" x14ac:dyDescent="0.15">
      <c r="A59" s="42">
        <v>1</v>
      </c>
      <c r="B59" s="43" t="s">
        <v>6</v>
      </c>
      <c r="C59" s="43">
        <v>1</v>
      </c>
      <c r="D59" s="43" t="s">
        <v>6</v>
      </c>
      <c r="E59" s="43">
        <v>1</v>
      </c>
      <c r="F59" s="43" t="s">
        <v>6</v>
      </c>
      <c r="G59" s="44">
        <v>8</v>
      </c>
      <c r="H59" s="43" t="s">
        <v>33</v>
      </c>
      <c r="I59" s="44">
        <v>1</v>
      </c>
      <c r="J59" s="44" t="s">
        <v>34</v>
      </c>
      <c r="K59" s="41"/>
      <c r="L59" s="41"/>
      <c r="M59" s="41"/>
      <c r="N59" s="45" t="s">
        <v>3693</v>
      </c>
      <c r="O59" s="41">
        <v>96000</v>
      </c>
      <c r="P59" s="46"/>
      <c r="Q59" s="47"/>
      <c r="R59" s="48" t="s">
        <v>9</v>
      </c>
      <c r="T59">
        <v>10101</v>
      </c>
    </row>
    <row r="60" spans="1:20" ht="18" customHeight="1" x14ac:dyDescent="0.15">
      <c r="A60" s="42">
        <v>1</v>
      </c>
      <c r="B60" s="43" t="s">
        <v>6</v>
      </c>
      <c r="C60" s="43">
        <v>1</v>
      </c>
      <c r="D60" s="43" t="s">
        <v>6</v>
      </c>
      <c r="E60" s="43">
        <v>1</v>
      </c>
      <c r="F60" s="43" t="s">
        <v>6</v>
      </c>
      <c r="G60" s="44">
        <v>8</v>
      </c>
      <c r="H60" s="43" t="s">
        <v>33</v>
      </c>
      <c r="I60" s="44">
        <v>1</v>
      </c>
      <c r="J60" s="44" t="s">
        <v>34</v>
      </c>
      <c r="K60" s="41"/>
      <c r="L60" s="41"/>
      <c r="M60" s="41"/>
      <c r="N60" s="45" t="s">
        <v>43</v>
      </c>
      <c r="O60" s="41"/>
      <c r="P60" s="46"/>
      <c r="Q60" s="47"/>
      <c r="R60" s="48" t="s">
        <v>9</v>
      </c>
      <c r="T60">
        <v>10101</v>
      </c>
    </row>
    <row r="61" spans="1:20" ht="18" customHeight="1" x14ac:dyDescent="0.15">
      <c r="A61" s="42">
        <v>1</v>
      </c>
      <c r="B61" s="43" t="s">
        <v>6</v>
      </c>
      <c r="C61" s="43">
        <v>1</v>
      </c>
      <c r="D61" s="43" t="s">
        <v>6</v>
      </c>
      <c r="E61" s="43">
        <v>1</v>
      </c>
      <c r="F61" s="43" t="s">
        <v>6</v>
      </c>
      <c r="G61" s="44">
        <v>8</v>
      </c>
      <c r="H61" s="43" t="s">
        <v>33</v>
      </c>
      <c r="I61" s="44">
        <v>1</v>
      </c>
      <c r="J61" s="44" t="s">
        <v>34</v>
      </c>
      <c r="K61" s="41"/>
      <c r="L61" s="41"/>
      <c r="M61" s="41"/>
      <c r="N61" s="45" t="s">
        <v>3694</v>
      </c>
      <c r="O61" s="41">
        <v>234600</v>
      </c>
      <c r="P61" s="46"/>
      <c r="Q61" s="47"/>
      <c r="R61" s="48" t="s">
        <v>9</v>
      </c>
      <c r="T61">
        <v>10101</v>
      </c>
    </row>
    <row r="62" spans="1:20" ht="18" customHeight="1" x14ac:dyDescent="0.15">
      <c r="A62" s="42">
        <v>1</v>
      </c>
      <c r="B62" s="43" t="s">
        <v>6</v>
      </c>
      <c r="C62" s="43">
        <v>1</v>
      </c>
      <c r="D62" s="43" t="s">
        <v>6</v>
      </c>
      <c r="E62" s="43">
        <v>1</v>
      </c>
      <c r="F62" s="43" t="s">
        <v>6</v>
      </c>
      <c r="G62" s="44">
        <v>8</v>
      </c>
      <c r="H62" s="43" t="s">
        <v>33</v>
      </c>
      <c r="I62" s="44">
        <v>1</v>
      </c>
      <c r="J62" s="44" t="s">
        <v>34</v>
      </c>
      <c r="K62" s="41"/>
      <c r="L62" s="41"/>
      <c r="M62" s="41"/>
      <c r="N62" s="45" t="s">
        <v>3695</v>
      </c>
      <c r="O62" s="41">
        <v>48000</v>
      </c>
      <c r="P62" s="46"/>
      <c r="Q62" s="47"/>
      <c r="R62" s="48" t="s">
        <v>9</v>
      </c>
      <c r="T62">
        <v>10101</v>
      </c>
    </row>
    <row r="63" spans="1:20" ht="18" customHeight="1" x14ac:dyDescent="0.15">
      <c r="A63" s="42">
        <v>1</v>
      </c>
      <c r="B63" s="43" t="s">
        <v>6</v>
      </c>
      <c r="C63" s="43">
        <v>1</v>
      </c>
      <c r="D63" s="43" t="s">
        <v>6</v>
      </c>
      <c r="E63" s="43">
        <v>1</v>
      </c>
      <c r="F63" s="43" t="s">
        <v>6</v>
      </c>
      <c r="G63" s="44">
        <v>8</v>
      </c>
      <c r="H63" s="43" t="s">
        <v>33</v>
      </c>
      <c r="I63" s="44">
        <v>1</v>
      </c>
      <c r="J63" s="44" t="s">
        <v>34</v>
      </c>
      <c r="K63" s="41"/>
      <c r="L63" s="41"/>
      <c r="M63" s="41"/>
      <c r="N63" s="45" t="s">
        <v>44</v>
      </c>
      <c r="O63" s="41"/>
      <c r="P63" s="46"/>
      <c r="Q63" s="47"/>
      <c r="R63" s="48" t="s">
        <v>9</v>
      </c>
      <c r="T63">
        <v>10101</v>
      </c>
    </row>
    <row r="64" spans="1:20" ht="18" customHeight="1" x14ac:dyDescent="0.15">
      <c r="A64" s="42">
        <v>1</v>
      </c>
      <c r="B64" s="43" t="s">
        <v>6</v>
      </c>
      <c r="C64" s="43">
        <v>1</v>
      </c>
      <c r="D64" s="43" t="s">
        <v>6</v>
      </c>
      <c r="E64" s="43">
        <v>1</v>
      </c>
      <c r="F64" s="43" t="s">
        <v>6</v>
      </c>
      <c r="G64" s="44">
        <v>8</v>
      </c>
      <c r="H64" s="43" t="s">
        <v>33</v>
      </c>
      <c r="I64" s="44">
        <v>1</v>
      </c>
      <c r="J64" s="44" t="s">
        <v>34</v>
      </c>
      <c r="K64" s="41"/>
      <c r="L64" s="41"/>
      <c r="M64" s="41"/>
      <c r="N64" s="45" t="s">
        <v>45</v>
      </c>
      <c r="O64" s="41">
        <v>287280</v>
      </c>
      <c r="P64" s="46"/>
      <c r="Q64" s="47"/>
      <c r="R64" s="48" t="s">
        <v>9</v>
      </c>
      <c r="T64">
        <v>10101</v>
      </c>
    </row>
    <row r="65" spans="1:20" ht="18" customHeight="1" x14ac:dyDescent="0.15">
      <c r="A65" s="42">
        <v>1</v>
      </c>
      <c r="B65" s="43" t="s">
        <v>6</v>
      </c>
      <c r="C65" s="43">
        <v>1</v>
      </c>
      <c r="D65" s="43" t="s">
        <v>6</v>
      </c>
      <c r="E65" s="43">
        <v>1</v>
      </c>
      <c r="F65" s="43" t="s">
        <v>6</v>
      </c>
      <c r="G65" s="44">
        <v>8</v>
      </c>
      <c r="H65" s="43" t="s">
        <v>33</v>
      </c>
      <c r="I65" s="45">
        <v>2</v>
      </c>
      <c r="J65" s="45" t="s">
        <v>46</v>
      </c>
      <c r="K65" s="41">
        <v>217</v>
      </c>
      <c r="L65" s="41">
        <v>217</v>
      </c>
      <c r="M65" s="41">
        <f>K65-L65</f>
        <v>0</v>
      </c>
      <c r="N65" s="45" t="s">
        <v>2341</v>
      </c>
      <c r="O65" s="41"/>
      <c r="P65" s="46"/>
      <c r="Q65" s="47"/>
      <c r="R65" s="48" t="s">
        <v>9</v>
      </c>
      <c r="T65">
        <v>10101</v>
      </c>
    </row>
    <row r="66" spans="1:20" ht="18" customHeight="1" x14ac:dyDescent="0.15">
      <c r="A66" s="42">
        <v>1</v>
      </c>
      <c r="B66" s="43" t="s">
        <v>6</v>
      </c>
      <c r="C66" s="43">
        <v>1</v>
      </c>
      <c r="D66" s="43" t="s">
        <v>6</v>
      </c>
      <c r="E66" s="43">
        <v>1</v>
      </c>
      <c r="F66" s="43" t="s">
        <v>6</v>
      </c>
      <c r="G66" s="44">
        <v>8</v>
      </c>
      <c r="H66" s="43" t="s">
        <v>33</v>
      </c>
      <c r="I66" s="44">
        <v>2</v>
      </c>
      <c r="J66" s="44" t="s">
        <v>46</v>
      </c>
      <c r="K66" s="41"/>
      <c r="L66" s="41"/>
      <c r="M66" s="41"/>
      <c r="N66" s="45" t="s">
        <v>3696</v>
      </c>
      <c r="O66" s="41">
        <v>26980</v>
      </c>
      <c r="P66" s="46"/>
      <c r="Q66" s="47"/>
      <c r="R66" s="48" t="s">
        <v>9</v>
      </c>
      <c r="T66">
        <v>10101</v>
      </c>
    </row>
    <row r="67" spans="1:20" ht="18" customHeight="1" x14ac:dyDescent="0.15">
      <c r="A67" s="42">
        <v>1</v>
      </c>
      <c r="B67" s="43" t="s">
        <v>6</v>
      </c>
      <c r="C67" s="43">
        <v>1</v>
      </c>
      <c r="D67" s="43" t="s">
        <v>6</v>
      </c>
      <c r="E67" s="43">
        <v>1</v>
      </c>
      <c r="F67" s="43" t="s">
        <v>6</v>
      </c>
      <c r="G67" s="44">
        <v>8</v>
      </c>
      <c r="H67" s="43" t="s">
        <v>33</v>
      </c>
      <c r="I67" s="44">
        <v>2</v>
      </c>
      <c r="J67" s="44" t="s">
        <v>46</v>
      </c>
      <c r="K67" s="41"/>
      <c r="L67" s="41"/>
      <c r="M67" s="41"/>
      <c r="N67" s="45" t="s">
        <v>3697</v>
      </c>
      <c r="O67" s="41">
        <v>77200</v>
      </c>
      <c r="P67" s="46"/>
      <c r="Q67" s="47"/>
      <c r="R67" s="48" t="s">
        <v>9</v>
      </c>
      <c r="T67">
        <v>10101</v>
      </c>
    </row>
    <row r="68" spans="1:20" ht="18" customHeight="1" x14ac:dyDescent="0.15">
      <c r="A68" s="42">
        <v>1</v>
      </c>
      <c r="B68" s="43" t="s">
        <v>6</v>
      </c>
      <c r="C68" s="43">
        <v>1</v>
      </c>
      <c r="D68" s="43" t="s">
        <v>6</v>
      </c>
      <c r="E68" s="43">
        <v>1</v>
      </c>
      <c r="F68" s="43" t="s">
        <v>6</v>
      </c>
      <c r="G68" s="44">
        <v>8</v>
      </c>
      <c r="H68" s="43" t="s">
        <v>33</v>
      </c>
      <c r="I68" s="44">
        <v>2</v>
      </c>
      <c r="J68" s="44" t="s">
        <v>46</v>
      </c>
      <c r="K68" s="41"/>
      <c r="L68" s="41"/>
      <c r="M68" s="41"/>
      <c r="N68" s="45" t="s">
        <v>3698</v>
      </c>
      <c r="O68" s="41">
        <v>28000</v>
      </c>
      <c r="P68" s="46"/>
      <c r="Q68" s="47"/>
      <c r="R68" s="48" t="s">
        <v>9</v>
      </c>
      <c r="T68">
        <v>10101</v>
      </c>
    </row>
    <row r="69" spans="1:20" ht="18" customHeight="1" x14ac:dyDescent="0.15">
      <c r="A69" s="42">
        <v>1</v>
      </c>
      <c r="B69" s="43" t="s">
        <v>6</v>
      </c>
      <c r="C69" s="43">
        <v>1</v>
      </c>
      <c r="D69" s="43" t="s">
        <v>6</v>
      </c>
      <c r="E69" s="43">
        <v>1</v>
      </c>
      <c r="F69" s="43" t="s">
        <v>6</v>
      </c>
      <c r="G69" s="44">
        <v>8</v>
      </c>
      <c r="H69" s="43" t="s">
        <v>33</v>
      </c>
      <c r="I69" s="44">
        <v>2</v>
      </c>
      <c r="J69" s="44" t="s">
        <v>46</v>
      </c>
      <c r="K69" s="41"/>
      <c r="L69" s="41"/>
      <c r="M69" s="41"/>
      <c r="N69" s="45" t="s">
        <v>47</v>
      </c>
      <c r="O69" s="41"/>
      <c r="P69" s="46"/>
      <c r="Q69" s="47"/>
      <c r="R69" s="48" t="s">
        <v>9</v>
      </c>
      <c r="T69">
        <v>10101</v>
      </c>
    </row>
    <row r="70" spans="1:20" ht="18" customHeight="1" x14ac:dyDescent="0.15">
      <c r="A70" s="42">
        <v>1</v>
      </c>
      <c r="B70" s="43" t="s">
        <v>6</v>
      </c>
      <c r="C70" s="43">
        <v>1</v>
      </c>
      <c r="D70" s="43" t="s">
        <v>6</v>
      </c>
      <c r="E70" s="43">
        <v>1</v>
      </c>
      <c r="F70" s="43" t="s">
        <v>6</v>
      </c>
      <c r="G70" s="44">
        <v>8</v>
      </c>
      <c r="H70" s="43" t="s">
        <v>33</v>
      </c>
      <c r="I70" s="44">
        <v>2</v>
      </c>
      <c r="J70" s="44" t="s">
        <v>46</v>
      </c>
      <c r="K70" s="41"/>
      <c r="L70" s="41"/>
      <c r="M70" s="41"/>
      <c r="N70" s="45" t="s">
        <v>3699</v>
      </c>
      <c r="O70" s="41">
        <v>47880</v>
      </c>
      <c r="P70" s="46"/>
      <c r="Q70" s="47"/>
      <c r="R70" s="48" t="s">
        <v>9</v>
      </c>
      <c r="T70">
        <v>10101</v>
      </c>
    </row>
    <row r="71" spans="1:20" ht="18" customHeight="1" x14ac:dyDescent="0.15">
      <c r="A71" s="42">
        <v>1</v>
      </c>
      <c r="B71" s="43" t="s">
        <v>6</v>
      </c>
      <c r="C71" s="43">
        <v>1</v>
      </c>
      <c r="D71" s="43" t="s">
        <v>6</v>
      </c>
      <c r="E71" s="43">
        <v>1</v>
      </c>
      <c r="F71" s="43" t="s">
        <v>6</v>
      </c>
      <c r="G71" s="44">
        <v>8</v>
      </c>
      <c r="H71" s="43" t="s">
        <v>33</v>
      </c>
      <c r="I71" s="44">
        <v>2</v>
      </c>
      <c r="J71" s="44" t="s">
        <v>46</v>
      </c>
      <c r="K71" s="41"/>
      <c r="L71" s="41"/>
      <c r="M71" s="41"/>
      <c r="N71" s="45" t="s">
        <v>3700</v>
      </c>
      <c r="O71" s="41">
        <v>18000</v>
      </c>
      <c r="P71" s="46"/>
      <c r="Q71" s="47"/>
      <c r="R71" s="48" t="s">
        <v>9</v>
      </c>
      <c r="T71">
        <v>10101</v>
      </c>
    </row>
    <row r="72" spans="1:20" ht="18" customHeight="1" x14ac:dyDescent="0.15">
      <c r="A72" s="42">
        <v>1</v>
      </c>
      <c r="B72" s="43" t="s">
        <v>6</v>
      </c>
      <c r="C72" s="43">
        <v>1</v>
      </c>
      <c r="D72" s="43" t="s">
        <v>6</v>
      </c>
      <c r="E72" s="43">
        <v>1</v>
      </c>
      <c r="F72" s="43" t="s">
        <v>6</v>
      </c>
      <c r="G72" s="44">
        <v>8</v>
      </c>
      <c r="H72" s="43" t="s">
        <v>33</v>
      </c>
      <c r="I72" s="44">
        <v>2</v>
      </c>
      <c r="J72" s="44" t="s">
        <v>46</v>
      </c>
      <c r="K72" s="41"/>
      <c r="L72" s="41"/>
      <c r="M72" s="41"/>
      <c r="N72" s="45" t="s">
        <v>3701</v>
      </c>
      <c r="O72" s="41">
        <v>18000</v>
      </c>
      <c r="P72" s="46"/>
      <c r="Q72" s="47"/>
      <c r="R72" s="48" t="s">
        <v>9</v>
      </c>
      <c r="T72">
        <v>10101</v>
      </c>
    </row>
    <row r="73" spans="1:20" ht="18" customHeight="1" x14ac:dyDescent="0.15">
      <c r="A73" s="42">
        <v>1</v>
      </c>
      <c r="B73" s="43" t="s">
        <v>6</v>
      </c>
      <c r="C73" s="43">
        <v>1</v>
      </c>
      <c r="D73" s="43" t="s">
        <v>6</v>
      </c>
      <c r="E73" s="43">
        <v>1</v>
      </c>
      <c r="F73" s="43" t="s">
        <v>6</v>
      </c>
      <c r="G73" s="44">
        <v>8</v>
      </c>
      <c r="H73" s="43" t="s">
        <v>33</v>
      </c>
      <c r="I73" s="45">
        <v>3</v>
      </c>
      <c r="J73" s="45" t="s">
        <v>48</v>
      </c>
      <c r="K73" s="41">
        <v>316</v>
      </c>
      <c r="L73" s="41">
        <v>249</v>
      </c>
      <c r="M73" s="41">
        <f>K73-L73</f>
        <v>67</v>
      </c>
      <c r="N73" s="45" t="s">
        <v>3702</v>
      </c>
      <c r="O73" s="41">
        <v>116100</v>
      </c>
      <c r="P73" s="46"/>
      <c r="Q73" s="47"/>
      <c r="R73" s="48" t="s">
        <v>9</v>
      </c>
      <c r="T73">
        <v>10101</v>
      </c>
    </row>
    <row r="74" spans="1:20" ht="18" customHeight="1" x14ac:dyDescent="0.15">
      <c r="A74" s="42">
        <v>1</v>
      </c>
      <c r="B74" s="43" t="s">
        <v>6</v>
      </c>
      <c r="C74" s="43">
        <v>1</v>
      </c>
      <c r="D74" s="43" t="s">
        <v>6</v>
      </c>
      <c r="E74" s="43">
        <v>1</v>
      </c>
      <c r="F74" s="43" t="s">
        <v>6</v>
      </c>
      <c r="G74" s="44">
        <v>8</v>
      </c>
      <c r="H74" s="43" t="s">
        <v>33</v>
      </c>
      <c r="I74" s="44">
        <v>3</v>
      </c>
      <c r="J74" s="44" t="s">
        <v>48</v>
      </c>
      <c r="K74" s="41"/>
      <c r="L74" s="41"/>
      <c r="M74" s="41"/>
      <c r="N74" s="45" t="s">
        <v>3703</v>
      </c>
      <c r="O74" s="41">
        <v>68600</v>
      </c>
      <c r="P74" s="46"/>
      <c r="Q74" s="47"/>
      <c r="R74" s="48" t="s">
        <v>9</v>
      </c>
      <c r="T74">
        <v>10101</v>
      </c>
    </row>
    <row r="75" spans="1:20" ht="18" customHeight="1" x14ac:dyDescent="0.15">
      <c r="A75" s="42">
        <v>1</v>
      </c>
      <c r="B75" s="43" t="s">
        <v>6</v>
      </c>
      <c r="C75" s="43">
        <v>1</v>
      </c>
      <c r="D75" s="43" t="s">
        <v>6</v>
      </c>
      <c r="E75" s="43">
        <v>1</v>
      </c>
      <c r="F75" s="43" t="s">
        <v>6</v>
      </c>
      <c r="G75" s="44">
        <v>8</v>
      </c>
      <c r="H75" s="43" t="s">
        <v>33</v>
      </c>
      <c r="I75" s="44">
        <v>3</v>
      </c>
      <c r="J75" s="44" t="s">
        <v>48</v>
      </c>
      <c r="K75" s="41"/>
      <c r="L75" s="41"/>
      <c r="M75" s="41"/>
      <c r="N75" s="45" t="s">
        <v>49</v>
      </c>
      <c r="O75" s="41"/>
      <c r="P75" s="46"/>
      <c r="Q75" s="47"/>
      <c r="R75" s="48" t="s">
        <v>9</v>
      </c>
      <c r="T75">
        <v>10101</v>
      </c>
    </row>
    <row r="76" spans="1:20" ht="18" customHeight="1" x14ac:dyDescent="0.15">
      <c r="A76" s="42">
        <v>1</v>
      </c>
      <c r="B76" s="43" t="s">
        <v>6</v>
      </c>
      <c r="C76" s="43">
        <v>1</v>
      </c>
      <c r="D76" s="43" t="s">
        <v>6</v>
      </c>
      <c r="E76" s="43">
        <v>1</v>
      </c>
      <c r="F76" s="43" t="s">
        <v>6</v>
      </c>
      <c r="G76" s="44">
        <v>8</v>
      </c>
      <c r="H76" s="43" t="s">
        <v>33</v>
      </c>
      <c r="I76" s="44">
        <v>3</v>
      </c>
      <c r="J76" s="44" t="s">
        <v>48</v>
      </c>
      <c r="K76" s="41"/>
      <c r="L76" s="41"/>
      <c r="M76" s="41"/>
      <c r="N76" s="45" t="s">
        <v>3704</v>
      </c>
      <c r="O76" s="41">
        <v>53960</v>
      </c>
      <c r="P76" s="46"/>
      <c r="Q76" s="47"/>
      <c r="R76" s="48" t="s">
        <v>9</v>
      </c>
      <c r="T76">
        <v>10101</v>
      </c>
    </row>
    <row r="77" spans="1:20" ht="18" customHeight="1" x14ac:dyDescent="0.15">
      <c r="A77" s="42">
        <v>1</v>
      </c>
      <c r="B77" s="43" t="s">
        <v>6</v>
      </c>
      <c r="C77" s="43">
        <v>1</v>
      </c>
      <c r="D77" s="43" t="s">
        <v>6</v>
      </c>
      <c r="E77" s="43">
        <v>1</v>
      </c>
      <c r="F77" s="43" t="s">
        <v>6</v>
      </c>
      <c r="G77" s="44">
        <v>8</v>
      </c>
      <c r="H77" s="43" t="s">
        <v>33</v>
      </c>
      <c r="I77" s="44">
        <v>3</v>
      </c>
      <c r="J77" s="44" t="s">
        <v>48</v>
      </c>
      <c r="K77" s="41"/>
      <c r="L77" s="41"/>
      <c r="M77" s="41"/>
      <c r="N77" s="45" t="s">
        <v>50</v>
      </c>
      <c r="O77" s="41"/>
      <c r="P77" s="46"/>
      <c r="Q77" s="47"/>
      <c r="R77" s="48" t="s">
        <v>9</v>
      </c>
      <c r="T77">
        <v>10101</v>
      </c>
    </row>
    <row r="78" spans="1:20" ht="18" customHeight="1" x14ac:dyDescent="0.15">
      <c r="A78" s="42">
        <v>1</v>
      </c>
      <c r="B78" s="43" t="s">
        <v>6</v>
      </c>
      <c r="C78" s="43">
        <v>1</v>
      </c>
      <c r="D78" s="43" t="s">
        <v>6</v>
      </c>
      <c r="E78" s="43">
        <v>1</v>
      </c>
      <c r="F78" s="43" t="s">
        <v>6</v>
      </c>
      <c r="G78" s="44">
        <v>8</v>
      </c>
      <c r="H78" s="43" t="s">
        <v>33</v>
      </c>
      <c r="I78" s="44">
        <v>3</v>
      </c>
      <c r="J78" s="44" t="s">
        <v>48</v>
      </c>
      <c r="K78" s="41"/>
      <c r="L78" s="41"/>
      <c r="M78" s="41"/>
      <c r="N78" s="45" t="s">
        <v>3705</v>
      </c>
      <c r="O78" s="41">
        <v>45080</v>
      </c>
      <c r="P78" s="46"/>
      <c r="Q78" s="47"/>
      <c r="R78" s="48" t="s">
        <v>9</v>
      </c>
      <c r="T78">
        <v>10101</v>
      </c>
    </row>
    <row r="79" spans="1:20" ht="18" customHeight="1" x14ac:dyDescent="0.15">
      <c r="A79" s="42">
        <v>1</v>
      </c>
      <c r="B79" s="43" t="s">
        <v>6</v>
      </c>
      <c r="C79" s="43">
        <v>1</v>
      </c>
      <c r="D79" s="43" t="s">
        <v>6</v>
      </c>
      <c r="E79" s="43">
        <v>1</v>
      </c>
      <c r="F79" s="43" t="s">
        <v>6</v>
      </c>
      <c r="G79" s="44">
        <v>8</v>
      </c>
      <c r="H79" s="43" t="s">
        <v>33</v>
      </c>
      <c r="I79" s="44">
        <v>3</v>
      </c>
      <c r="J79" s="44" t="s">
        <v>48</v>
      </c>
      <c r="K79" s="41"/>
      <c r="L79" s="41"/>
      <c r="M79" s="41"/>
      <c r="N79" s="45" t="s">
        <v>51</v>
      </c>
      <c r="O79" s="41">
        <v>14000</v>
      </c>
      <c r="P79" s="46"/>
      <c r="Q79" s="47"/>
      <c r="R79" s="48" t="s">
        <v>9</v>
      </c>
      <c r="T79">
        <v>10101</v>
      </c>
    </row>
    <row r="80" spans="1:20" ht="18" customHeight="1" x14ac:dyDescent="0.15">
      <c r="A80" s="42">
        <v>1</v>
      </c>
      <c r="B80" s="43" t="s">
        <v>6</v>
      </c>
      <c r="C80" s="43">
        <v>1</v>
      </c>
      <c r="D80" s="43" t="s">
        <v>6</v>
      </c>
      <c r="E80" s="43">
        <v>1</v>
      </c>
      <c r="F80" s="43" t="s">
        <v>6</v>
      </c>
      <c r="G80" s="44">
        <v>8</v>
      </c>
      <c r="H80" s="43" t="s">
        <v>33</v>
      </c>
      <c r="I80" s="44">
        <v>3</v>
      </c>
      <c r="J80" s="44" t="s">
        <v>48</v>
      </c>
      <c r="K80" s="41"/>
      <c r="L80" s="41"/>
      <c r="M80" s="41"/>
      <c r="N80" s="45" t="s">
        <v>3706</v>
      </c>
      <c r="O80" s="41">
        <v>18200</v>
      </c>
      <c r="P80" s="46"/>
      <c r="Q80" s="47"/>
      <c r="R80" s="48" t="s">
        <v>9</v>
      </c>
      <c r="T80">
        <v>10101</v>
      </c>
    </row>
    <row r="81" spans="1:20" ht="18" customHeight="1" x14ac:dyDescent="0.15">
      <c r="A81" s="42">
        <v>1</v>
      </c>
      <c r="B81" s="43" t="s">
        <v>6</v>
      </c>
      <c r="C81" s="43">
        <v>1</v>
      </c>
      <c r="D81" s="43" t="s">
        <v>6</v>
      </c>
      <c r="E81" s="43">
        <v>1</v>
      </c>
      <c r="F81" s="43" t="s">
        <v>6</v>
      </c>
      <c r="G81" s="45">
        <v>9</v>
      </c>
      <c r="H81" s="49" t="s">
        <v>52</v>
      </c>
      <c r="I81" s="45"/>
      <c r="J81" s="45"/>
      <c r="K81" s="41"/>
      <c r="L81" s="41"/>
      <c r="M81" s="41"/>
      <c r="N81" s="45"/>
      <c r="O81" s="47"/>
      <c r="P81" s="46"/>
      <c r="Q81" s="47"/>
      <c r="R81" s="48" t="s">
        <v>9</v>
      </c>
      <c r="T81">
        <v>10101</v>
      </c>
    </row>
    <row r="82" spans="1:20" ht="18" customHeight="1" x14ac:dyDescent="0.15">
      <c r="A82" s="42">
        <v>1</v>
      </c>
      <c r="B82" s="43" t="s">
        <v>6</v>
      </c>
      <c r="C82" s="43">
        <v>1</v>
      </c>
      <c r="D82" s="43" t="s">
        <v>6</v>
      </c>
      <c r="E82" s="43">
        <v>1</v>
      </c>
      <c r="F82" s="43" t="s">
        <v>6</v>
      </c>
      <c r="G82" s="44">
        <v>9</v>
      </c>
      <c r="H82" s="43" t="s">
        <v>52</v>
      </c>
      <c r="I82" s="45">
        <v>1</v>
      </c>
      <c r="J82" s="45" t="s">
        <v>53</v>
      </c>
      <c r="K82" s="41">
        <v>300</v>
      </c>
      <c r="L82" s="41">
        <v>300</v>
      </c>
      <c r="M82" s="41">
        <f>K82-L82</f>
        <v>0</v>
      </c>
      <c r="N82" s="45" t="s">
        <v>53</v>
      </c>
      <c r="O82" s="41">
        <v>300000</v>
      </c>
      <c r="P82" s="46"/>
      <c r="Q82" s="47"/>
      <c r="R82" s="48" t="s">
        <v>9</v>
      </c>
      <c r="T82">
        <v>10101</v>
      </c>
    </row>
    <row r="83" spans="1:20" ht="18" customHeight="1" x14ac:dyDescent="0.15">
      <c r="A83" s="42">
        <v>1</v>
      </c>
      <c r="B83" s="43" t="s">
        <v>6</v>
      </c>
      <c r="C83" s="43">
        <v>1</v>
      </c>
      <c r="D83" s="43" t="s">
        <v>6</v>
      </c>
      <c r="E83" s="43">
        <v>1</v>
      </c>
      <c r="F83" s="43" t="s">
        <v>6</v>
      </c>
      <c r="G83" s="45">
        <v>10</v>
      </c>
      <c r="H83" s="49" t="s">
        <v>54</v>
      </c>
      <c r="I83" s="45"/>
      <c r="J83" s="45"/>
      <c r="K83" s="41"/>
      <c r="L83" s="41"/>
      <c r="M83" s="41"/>
      <c r="N83" s="45"/>
      <c r="O83" s="47"/>
      <c r="P83" s="46"/>
      <c r="Q83" s="47"/>
      <c r="R83" s="48" t="s">
        <v>9</v>
      </c>
      <c r="T83">
        <v>10101</v>
      </c>
    </row>
    <row r="84" spans="1:20" ht="18" customHeight="1" x14ac:dyDescent="0.15">
      <c r="A84" s="42">
        <v>1</v>
      </c>
      <c r="B84" s="43" t="s">
        <v>6</v>
      </c>
      <c r="C84" s="43">
        <v>1</v>
      </c>
      <c r="D84" s="43" t="s">
        <v>6</v>
      </c>
      <c r="E84" s="43">
        <v>1</v>
      </c>
      <c r="F84" s="43" t="s">
        <v>6</v>
      </c>
      <c r="G84" s="44">
        <v>10</v>
      </c>
      <c r="H84" s="43" t="s">
        <v>54</v>
      </c>
      <c r="I84" s="45">
        <v>1</v>
      </c>
      <c r="J84" s="45" t="s">
        <v>55</v>
      </c>
      <c r="K84" s="41">
        <v>791</v>
      </c>
      <c r="L84" s="41">
        <v>789</v>
      </c>
      <c r="M84" s="41">
        <f>K84-L84</f>
        <v>2</v>
      </c>
      <c r="N84" s="45" t="s">
        <v>2910</v>
      </c>
      <c r="O84" s="41">
        <v>40800</v>
      </c>
      <c r="P84" s="46"/>
      <c r="Q84" s="47"/>
      <c r="R84" s="48" t="s">
        <v>9</v>
      </c>
      <c r="T84">
        <v>10101</v>
      </c>
    </row>
    <row r="85" spans="1:20" ht="18" customHeight="1" x14ac:dyDescent="0.15">
      <c r="A85" s="42">
        <v>1</v>
      </c>
      <c r="B85" s="43" t="s">
        <v>6</v>
      </c>
      <c r="C85" s="43">
        <v>1</v>
      </c>
      <c r="D85" s="43" t="s">
        <v>6</v>
      </c>
      <c r="E85" s="43">
        <v>1</v>
      </c>
      <c r="F85" s="43" t="s">
        <v>6</v>
      </c>
      <c r="G85" s="44">
        <v>10</v>
      </c>
      <c r="H85" s="43" t="s">
        <v>54</v>
      </c>
      <c r="I85" s="44">
        <v>1</v>
      </c>
      <c r="J85" s="44" t="s">
        <v>55</v>
      </c>
      <c r="K85" s="41"/>
      <c r="L85" s="41"/>
      <c r="M85" s="41"/>
      <c r="N85" s="45" t="s">
        <v>2298</v>
      </c>
      <c r="O85" s="41">
        <v>25500</v>
      </c>
      <c r="P85" s="46"/>
      <c r="Q85" s="47"/>
      <c r="R85" s="48" t="s">
        <v>9</v>
      </c>
      <c r="T85">
        <v>10101</v>
      </c>
    </row>
    <row r="86" spans="1:20" ht="18" customHeight="1" x14ac:dyDescent="0.15">
      <c r="A86" s="42">
        <v>1</v>
      </c>
      <c r="B86" s="43" t="s">
        <v>6</v>
      </c>
      <c r="C86" s="43">
        <v>1</v>
      </c>
      <c r="D86" s="43" t="s">
        <v>6</v>
      </c>
      <c r="E86" s="43">
        <v>1</v>
      </c>
      <c r="F86" s="43" t="s">
        <v>6</v>
      </c>
      <c r="G86" s="44">
        <v>10</v>
      </c>
      <c r="H86" s="43" t="s">
        <v>54</v>
      </c>
      <c r="I86" s="44">
        <v>1</v>
      </c>
      <c r="J86" s="44" t="s">
        <v>55</v>
      </c>
      <c r="K86" s="41"/>
      <c r="L86" s="41"/>
      <c r="M86" s="41"/>
      <c r="N86" s="45" t="s">
        <v>56</v>
      </c>
      <c r="O86" s="41">
        <v>50000</v>
      </c>
      <c r="P86" s="46"/>
      <c r="Q86" s="47"/>
      <c r="R86" s="48" t="s">
        <v>9</v>
      </c>
      <c r="T86">
        <v>10101</v>
      </c>
    </row>
    <row r="87" spans="1:20" ht="18" customHeight="1" x14ac:dyDescent="0.15">
      <c r="A87" s="42">
        <v>1</v>
      </c>
      <c r="B87" s="43" t="s">
        <v>6</v>
      </c>
      <c r="C87" s="43">
        <v>1</v>
      </c>
      <c r="D87" s="43" t="s">
        <v>6</v>
      </c>
      <c r="E87" s="43">
        <v>1</v>
      </c>
      <c r="F87" s="43" t="s">
        <v>6</v>
      </c>
      <c r="G87" s="44">
        <v>10</v>
      </c>
      <c r="H87" s="43" t="s">
        <v>54</v>
      </c>
      <c r="I87" s="44">
        <v>1</v>
      </c>
      <c r="J87" s="44" t="s">
        <v>55</v>
      </c>
      <c r="K87" s="41"/>
      <c r="L87" s="41"/>
      <c r="M87" s="41"/>
      <c r="N87" s="45" t="s">
        <v>57</v>
      </c>
      <c r="O87" s="41">
        <v>150000</v>
      </c>
      <c r="P87" s="46"/>
      <c r="Q87" s="47"/>
      <c r="R87" s="48" t="s">
        <v>9</v>
      </c>
      <c r="T87">
        <v>10101</v>
      </c>
    </row>
    <row r="88" spans="1:20" ht="18" customHeight="1" x14ac:dyDescent="0.15">
      <c r="A88" s="42">
        <v>1</v>
      </c>
      <c r="B88" s="43" t="s">
        <v>6</v>
      </c>
      <c r="C88" s="43">
        <v>1</v>
      </c>
      <c r="D88" s="43" t="s">
        <v>6</v>
      </c>
      <c r="E88" s="43">
        <v>1</v>
      </c>
      <c r="F88" s="43" t="s">
        <v>6</v>
      </c>
      <c r="G88" s="44">
        <v>10</v>
      </c>
      <c r="H88" s="43" t="s">
        <v>54</v>
      </c>
      <c r="I88" s="44">
        <v>1</v>
      </c>
      <c r="J88" s="44" t="s">
        <v>55</v>
      </c>
      <c r="K88" s="41"/>
      <c r="L88" s="41"/>
      <c r="M88" s="41"/>
      <c r="N88" s="45" t="s">
        <v>58</v>
      </c>
      <c r="O88" s="41">
        <v>343644</v>
      </c>
      <c r="P88" s="46"/>
      <c r="Q88" s="47"/>
      <c r="R88" s="48" t="s">
        <v>9</v>
      </c>
      <c r="T88">
        <v>10101</v>
      </c>
    </row>
    <row r="89" spans="1:20" ht="18" customHeight="1" x14ac:dyDescent="0.15">
      <c r="A89" s="42">
        <v>1</v>
      </c>
      <c r="B89" s="43" t="s">
        <v>6</v>
      </c>
      <c r="C89" s="43">
        <v>1</v>
      </c>
      <c r="D89" s="43" t="s">
        <v>6</v>
      </c>
      <c r="E89" s="43">
        <v>1</v>
      </c>
      <c r="F89" s="43" t="s">
        <v>6</v>
      </c>
      <c r="G89" s="44">
        <v>10</v>
      </c>
      <c r="H89" s="43" t="s">
        <v>54</v>
      </c>
      <c r="I89" s="44">
        <v>1</v>
      </c>
      <c r="J89" s="44" t="s">
        <v>55</v>
      </c>
      <c r="K89" s="41"/>
      <c r="L89" s="41"/>
      <c r="M89" s="41"/>
      <c r="N89" s="45" t="s">
        <v>59</v>
      </c>
      <c r="O89" s="41">
        <v>25000</v>
      </c>
      <c r="P89" s="46"/>
      <c r="Q89" s="47"/>
      <c r="R89" s="48" t="s">
        <v>9</v>
      </c>
      <c r="T89">
        <v>10101</v>
      </c>
    </row>
    <row r="90" spans="1:20" ht="18" customHeight="1" x14ac:dyDescent="0.15">
      <c r="A90" s="42">
        <v>1</v>
      </c>
      <c r="B90" s="43" t="s">
        <v>6</v>
      </c>
      <c r="C90" s="43">
        <v>1</v>
      </c>
      <c r="D90" s="43" t="s">
        <v>6</v>
      </c>
      <c r="E90" s="43">
        <v>1</v>
      </c>
      <c r="F90" s="43" t="s">
        <v>6</v>
      </c>
      <c r="G90" s="44">
        <v>10</v>
      </c>
      <c r="H90" s="43" t="s">
        <v>54</v>
      </c>
      <c r="I90" s="44">
        <v>1</v>
      </c>
      <c r="J90" s="44" t="s">
        <v>55</v>
      </c>
      <c r="K90" s="41"/>
      <c r="L90" s="41"/>
      <c r="M90" s="41"/>
      <c r="N90" s="45" t="s">
        <v>60</v>
      </c>
      <c r="O90" s="41">
        <v>58171</v>
      </c>
      <c r="P90" s="46"/>
      <c r="Q90" s="47"/>
      <c r="R90" s="48" t="s">
        <v>9</v>
      </c>
      <c r="T90">
        <v>10101</v>
      </c>
    </row>
    <row r="91" spans="1:20" ht="18" customHeight="1" x14ac:dyDescent="0.15">
      <c r="A91" s="42">
        <v>1</v>
      </c>
      <c r="B91" s="43" t="s">
        <v>6</v>
      </c>
      <c r="C91" s="43">
        <v>1</v>
      </c>
      <c r="D91" s="43" t="s">
        <v>6</v>
      </c>
      <c r="E91" s="43">
        <v>1</v>
      </c>
      <c r="F91" s="43" t="s">
        <v>6</v>
      </c>
      <c r="G91" s="44">
        <v>10</v>
      </c>
      <c r="H91" s="43" t="s">
        <v>54</v>
      </c>
      <c r="I91" s="44">
        <v>1</v>
      </c>
      <c r="J91" s="44" t="s">
        <v>55</v>
      </c>
      <c r="K91" s="41"/>
      <c r="L91" s="41"/>
      <c r="M91" s="41"/>
      <c r="N91" s="45" t="s">
        <v>61</v>
      </c>
      <c r="O91" s="41">
        <v>10032</v>
      </c>
      <c r="P91" s="46"/>
      <c r="Q91" s="47"/>
      <c r="R91" s="48" t="s">
        <v>9</v>
      </c>
      <c r="T91">
        <v>10101</v>
      </c>
    </row>
    <row r="92" spans="1:20" ht="18" customHeight="1" x14ac:dyDescent="0.15">
      <c r="A92" s="42">
        <v>1</v>
      </c>
      <c r="B92" s="43" t="s">
        <v>6</v>
      </c>
      <c r="C92" s="43">
        <v>1</v>
      </c>
      <c r="D92" s="43" t="s">
        <v>6</v>
      </c>
      <c r="E92" s="43">
        <v>1</v>
      </c>
      <c r="F92" s="43" t="s">
        <v>6</v>
      </c>
      <c r="G92" s="44">
        <v>10</v>
      </c>
      <c r="H92" s="43" t="s">
        <v>54</v>
      </c>
      <c r="I92" s="44">
        <v>1</v>
      </c>
      <c r="J92" s="44" t="s">
        <v>55</v>
      </c>
      <c r="K92" s="41"/>
      <c r="L92" s="41"/>
      <c r="M92" s="41"/>
      <c r="N92" s="45" t="s">
        <v>62</v>
      </c>
      <c r="O92" s="41">
        <v>12540</v>
      </c>
      <c r="P92" s="46"/>
      <c r="Q92" s="47"/>
      <c r="R92" s="48" t="s">
        <v>9</v>
      </c>
      <c r="T92">
        <v>10101</v>
      </c>
    </row>
    <row r="93" spans="1:20" ht="18" customHeight="1" x14ac:dyDescent="0.15">
      <c r="A93" s="42">
        <v>1</v>
      </c>
      <c r="B93" s="43" t="s">
        <v>6</v>
      </c>
      <c r="C93" s="43">
        <v>1</v>
      </c>
      <c r="D93" s="43" t="s">
        <v>6</v>
      </c>
      <c r="E93" s="43">
        <v>1</v>
      </c>
      <c r="F93" s="43" t="s">
        <v>6</v>
      </c>
      <c r="G93" s="44">
        <v>10</v>
      </c>
      <c r="H93" s="43" t="s">
        <v>54</v>
      </c>
      <c r="I93" s="44">
        <v>1</v>
      </c>
      <c r="J93" s="44" t="s">
        <v>55</v>
      </c>
      <c r="K93" s="41"/>
      <c r="L93" s="41"/>
      <c r="M93" s="41"/>
      <c r="N93" s="45" t="s">
        <v>3707</v>
      </c>
      <c r="O93" s="41">
        <v>30000</v>
      </c>
      <c r="P93" s="46"/>
      <c r="Q93" s="47"/>
      <c r="R93" s="48" t="s">
        <v>9</v>
      </c>
      <c r="T93">
        <v>10101</v>
      </c>
    </row>
    <row r="94" spans="1:20" ht="18" customHeight="1" x14ac:dyDescent="0.15">
      <c r="A94" s="42">
        <v>1</v>
      </c>
      <c r="B94" s="43" t="s">
        <v>6</v>
      </c>
      <c r="C94" s="43">
        <v>1</v>
      </c>
      <c r="D94" s="43" t="s">
        <v>6</v>
      </c>
      <c r="E94" s="43">
        <v>1</v>
      </c>
      <c r="F94" s="43" t="s">
        <v>6</v>
      </c>
      <c r="G94" s="44">
        <v>10</v>
      </c>
      <c r="H94" s="43" t="s">
        <v>54</v>
      </c>
      <c r="I94" s="44">
        <v>1</v>
      </c>
      <c r="J94" s="44" t="s">
        <v>55</v>
      </c>
      <c r="K94" s="41"/>
      <c r="L94" s="41"/>
      <c r="M94" s="41"/>
      <c r="N94" s="45" t="s">
        <v>2344</v>
      </c>
      <c r="O94" s="41">
        <v>45000</v>
      </c>
      <c r="P94" s="46"/>
      <c r="Q94" s="47"/>
      <c r="R94" s="48" t="s">
        <v>9</v>
      </c>
      <c r="T94">
        <v>10101</v>
      </c>
    </row>
    <row r="95" spans="1:20" ht="18" customHeight="1" x14ac:dyDescent="0.15">
      <c r="A95" s="42">
        <v>1</v>
      </c>
      <c r="B95" s="43" t="s">
        <v>6</v>
      </c>
      <c r="C95" s="43">
        <v>1</v>
      </c>
      <c r="D95" s="43" t="s">
        <v>6</v>
      </c>
      <c r="E95" s="43">
        <v>1</v>
      </c>
      <c r="F95" s="43" t="s">
        <v>6</v>
      </c>
      <c r="G95" s="44">
        <v>10</v>
      </c>
      <c r="H95" s="43" t="s">
        <v>54</v>
      </c>
      <c r="I95" s="45">
        <v>3</v>
      </c>
      <c r="J95" s="45" t="s">
        <v>63</v>
      </c>
      <c r="K95" s="41">
        <v>50</v>
      </c>
      <c r="L95" s="41">
        <v>50</v>
      </c>
      <c r="M95" s="41">
        <f>K95-L95</f>
        <v>0</v>
      </c>
      <c r="N95" s="45" t="s">
        <v>64</v>
      </c>
      <c r="O95" s="41">
        <v>50000</v>
      </c>
      <c r="P95" s="46"/>
      <c r="Q95" s="47"/>
      <c r="R95" s="48" t="s">
        <v>9</v>
      </c>
      <c r="T95">
        <v>10101</v>
      </c>
    </row>
    <row r="96" spans="1:20" ht="18" customHeight="1" x14ac:dyDescent="0.15">
      <c r="A96" s="42">
        <v>1</v>
      </c>
      <c r="B96" s="43" t="s">
        <v>6</v>
      </c>
      <c r="C96" s="43">
        <v>1</v>
      </c>
      <c r="D96" s="43" t="s">
        <v>6</v>
      </c>
      <c r="E96" s="43">
        <v>1</v>
      </c>
      <c r="F96" s="43" t="s">
        <v>6</v>
      </c>
      <c r="G96" s="44">
        <v>10</v>
      </c>
      <c r="H96" s="43" t="s">
        <v>54</v>
      </c>
      <c r="I96" s="45">
        <v>4</v>
      </c>
      <c r="J96" s="45" t="s">
        <v>65</v>
      </c>
      <c r="K96" s="41">
        <v>2156</v>
      </c>
      <c r="L96" s="41">
        <v>2166</v>
      </c>
      <c r="M96" s="41">
        <f>K96-L96</f>
        <v>-10</v>
      </c>
      <c r="N96" s="45" t="s">
        <v>3708</v>
      </c>
      <c r="O96" s="41">
        <v>2156000</v>
      </c>
      <c r="P96" s="46"/>
      <c r="Q96" s="47"/>
      <c r="R96" s="48" t="s">
        <v>9</v>
      </c>
      <c r="T96">
        <v>10101</v>
      </c>
    </row>
    <row r="97" spans="1:20" ht="18" customHeight="1" x14ac:dyDescent="0.15">
      <c r="A97" s="42">
        <v>1</v>
      </c>
      <c r="B97" s="43" t="s">
        <v>6</v>
      </c>
      <c r="C97" s="43">
        <v>1</v>
      </c>
      <c r="D97" s="43" t="s">
        <v>6</v>
      </c>
      <c r="E97" s="43">
        <v>1</v>
      </c>
      <c r="F97" s="43" t="s">
        <v>6</v>
      </c>
      <c r="G97" s="44">
        <v>10</v>
      </c>
      <c r="H97" s="43" t="s">
        <v>54</v>
      </c>
      <c r="I97" s="45">
        <v>6</v>
      </c>
      <c r="J97" s="45" t="s">
        <v>195</v>
      </c>
      <c r="K97" s="41">
        <v>100</v>
      </c>
      <c r="L97" s="41">
        <v>0</v>
      </c>
      <c r="M97" s="41">
        <f>K97-L97</f>
        <v>100</v>
      </c>
      <c r="N97" s="45" t="s">
        <v>2345</v>
      </c>
      <c r="O97" s="41">
        <v>100000</v>
      </c>
      <c r="P97" s="46"/>
      <c r="Q97" s="47"/>
      <c r="R97" s="48" t="s">
        <v>9</v>
      </c>
      <c r="T97">
        <v>10101</v>
      </c>
    </row>
    <row r="98" spans="1:20" ht="18" customHeight="1" x14ac:dyDescent="0.15">
      <c r="A98" s="42">
        <v>1</v>
      </c>
      <c r="B98" s="43" t="s">
        <v>6</v>
      </c>
      <c r="C98" s="43">
        <v>1</v>
      </c>
      <c r="D98" s="43" t="s">
        <v>6</v>
      </c>
      <c r="E98" s="43">
        <v>1</v>
      </c>
      <c r="F98" s="43" t="s">
        <v>6</v>
      </c>
      <c r="G98" s="45">
        <v>11</v>
      </c>
      <c r="H98" s="49" t="s">
        <v>66</v>
      </c>
      <c r="I98" s="45"/>
      <c r="J98" s="45"/>
      <c r="K98" s="41"/>
      <c r="L98" s="41"/>
      <c r="M98" s="41"/>
      <c r="N98" s="45"/>
      <c r="O98" s="47"/>
      <c r="P98" s="46"/>
      <c r="Q98" s="47"/>
      <c r="R98" s="48" t="s">
        <v>9</v>
      </c>
      <c r="T98">
        <v>10101</v>
      </c>
    </row>
    <row r="99" spans="1:20" ht="18" customHeight="1" x14ac:dyDescent="0.15">
      <c r="A99" s="42">
        <v>1</v>
      </c>
      <c r="B99" s="43" t="s">
        <v>6</v>
      </c>
      <c r="C99" s="43">
        <v>1</v>
      </c>
      <c r="D99" s="43" t="s">
        <v>6</v>
      </c>
      <c r="E99" s="43">
        <v>1</v>
      </c>
      <c r="F99" s="43" t="s">
        <v>6</v>
      </c>
      <c r="G99" s="44">
        <v>11</v>
      </c>
      <c r="H99" s="43" t="s">
        <v>66</v>
      </c>
      <c r="I99" s="45">
        <v>1</v>
      </c>
      <c r="J99" s="45" t="s">
        <v>67</v>
      </c>
      <c r="K99" s="41">
        <v>50</v>
      </c>
      <c r="L99" s="41">
        <v>50</v>
      </c>
      <c r="M99" s="41">
        <f>K99-L99</f>
        <v>0</v>
      </c>
      <c r="N99" s="45" t="s">
        <v>68</v>
      </c>
      <c r="O99" s="41">
        <v>50000</v>
      </c>
      <c r="P99" s="46"/>
      <c r="Q99" s="47"/>
      <c r="R99" s="48" t="s">
        <v>9</v>
      </c>
      <c r="T99">
        <v>10101</v>
      </c>
    </row>
    <row r="100" spans="1:20" ht="18" customHeight="1" x14ac:dyDescent="0.15">
      <c r="A100" s="42">
        <v>1</v>
      </c>
      <c r="B100" s="43" t="s">
        <v>6</v>
      </c>
      <c r="C100" s="43">
        <v>1</v>
      </c>
      <c r="D100" s="43" t="s">
        <v>6</v>
      </c>
      <c r="E100" s="43">
        <v>1</v>
      </c>
      <c r="F100" s="43" t="s">
        <v>6</v>
      </c>
      <c r="G100" s="44">
        <v>11</v>
      </c>
      <c r="H100" s="43" t="s">
        <v>66</v>
      </c>
      <c r="I100" s="45">
        <v>2</v>
      </c>
      <c r="J100" s="45" t="s">
        <v>69</v>
      </c>
      <c r="K100" s="41">
        <v>66</v>
      </c>
      <c r="L100" s="41">
        <v>68</v>
      </c>
      <c r="M100" s="41">
        <f>K100-L100</f>
        <v>-2</v>
      </c>
      <c r="N100" s="45" t="s">
        <v>3709</v>
      </c>
      <c r="O100" s="41">
        <v>48400</v>
      </c>
      <c r="P100" s="46"/>
      <c r="Q100" s="47"/>
      <c r="R100" s="48" t="s">
        <v>9</v>
      </c>
      <c r="T100">
        <v>10101</v>
      </c>
    </row>
    <row r="101" spans="1:20" ht="18" customHeight="1" x14ac:dyDescent="0.15">
      <c r="A101" s="42">
        <v>1</v>
      </c>
      <c r="B101" s="43" t="s">
        <v>6</v>
      </c>
      <c r="C101" s="43">
        <v>1</v>
      </c>
      <c r="D101" s="43" t="s">
        <v>6</v>
      </c>
      <c r="E101" s="43">
        <v>1</v>
      </c>
      <c r="F101" s="43" t="s">
        <v>6</v>
      </c>
      <c r="G101" s="44">
        <v>11</v>
      </c>
      <c r="H101" s="43" t="s">
        <v>66</v>
      </c>
      <c r="I101" s="44">
        <v>2</v>
      </c>
      <c r="J101" s="44" t="s">
        <v>69</v>
      </c>
      <c r="K101" s="41"/>
      <c r="L101" s="41"/>
      <c r="M101" s="41"/>
      <c r="N101" s="45" t="s">
        <v>3710</v>
      </c>
      <c r="O101" s="41">
        <v>17064</v>
      </c>
      <c r="P101" s="46"/>
      <c r="Q101" s="47"/>
      <c r="R101" s="48" t="s">
        <v>9</v>
      </c>
      <c r="T101">
        <v>10101</v>
      </c>
    </row>
    <row r="102" spans="1:20" ht="18" customHeight="1" x14ac:dyDescent="0.15">
      <c r="A102" s="42">
        <v>1</v>
      </c>
      <c r="B102" s="43" t="s">
        <v>6</v>
      </c>
      <c r="C102" s="43">
        <v>1</v>
      </c>
      <c r="D102" s="43" t="s">
        <v>6</v>
      </c>
      <c r="E102" s="43">
        <v>1</v>
      </c>
      <c r="F102" s="43" t="s">
        <v>6</v>
      </c>
      <c r="G102" s="44">
        <v>11</v>
      </c>
      <c r="H102" s="43" t="s">
        <v>66</v>
      </c>
      <c r="I102" s="45">
        <v>3</v>
      </c>
      <c r="J102" s="45" t="s">
        <v>70</v>
      </c>
      <c r="K102" s="41">
        <v>332</v>
      </c>
      <c r="L102" s="41">
        <v>338</v>
      </c>
      <c r="M102" s="41">
        <f>K102-L102</f>
        <v>-6</v>
      </c>
      <c r="N102" s="45" t="s">
        <v>71</v>
      </c>
      <c r="O102" s="41">
        <v>50000</v>
      </c>
      <c r="P102" s="46"/>
      <c r="Q102" s="47"/>
      <c r="R102" s="48" t="s">
        <v>9</v>
      </c>
      <c r="T102">
        <v>10101</v>
      </c>
    </row>
    <row r="103" spans="1:20" ht="18" customHeight="1" x14ac:dyDescent="0.15">
      <c r="A103" s="42">
        <v>1</v>
      </c>
      <c r="B103" s="43" t="s">
        <v>6</v>
      </c>
      <c r="C103" s="43">
        <v>1</v>
      </c>
      <c r="D103" s="43" t="s">
        <v>6</v>
      </c>
      <c r="E103" s="43">
        <v>1</v>
      </c>
      <c r="F103" s="43" t="s">
        <v>6</v>
      </c>
      <c r="G103" s="44">
        <v>11</v>
      </c>
      <c r="H103" s="43" t="s">
        <v>66</v>
      </c>
      <c r="I103" s="44">
        <v>3</v>
      </c>
      <c r="J103" s="44" t="s">
        <v>70</v>
      </c>
      <c r="K103" s="41"/>
      <c r="L103" s="41"/>
      <c r="M103" s="41"/>
      <c r="N103" s="45" t="s">
        <v>3711</v>
      </c>
      <c r="O103" s="41">
        <v>271700</v>
      </c>
      <c r="P103" s="46"/>
      <c r="Q103" s="47"/>
      <c r="R103" s="48" t="s">
        <v>9</v>
      </c>
      <c r="T103">
        <v>10101</v>
      </c>
    </row>
    <row r="104" spans="1:20" ht="18" customHeight="1" x14ac:dyDescent="0.15">
      <c r="A104" s="42">
        <v>1</v>
      </c>
      <c r="B104" s="43" t="s">
        <v>6</v>
      </c>
      <c r="C104" s="43">
        <v>1</v>
      </c>
      <c r="D104" s="43" t="s">
        <v>6</v>
      </c>
      <c r="E104" s="43">
        <v>1</v>
      </c>
      <c r="F104" s="43" t="s">
        <v>6</v>
      </c>
      <c r="G104" s="44">
        <v>11</v>
      </c>
      <c r="H104" s="43" t="s">
        <v>66</v>
      </c>
      <c r="I104" s="44">
        <v>3</v>
      </c>
      <c r="J104" s="44" t="s">
        <v>70</v>
      </c>
      <c r="K104" s="41"/>
      <c r="L104" s="41"/>
      <c r="M104" s="41"/>
      <c r="N104" s="45" t="s">
        <v>3712</v>
      </c>
      <c r="O104" s="41">
        <v>9900</v>
      </c>
      <c r="P104" s="46"/>
      <c r="Q104" s="47"/>
      <c r="R104" s="48" t="s">
        <v>9</v>
      </c>
      <c r="T104">
        <v>10101</v>
      </c>
    </row>
    <row r="105" spans="1:20" ht="18" customHeight="1" x14ac:dyDescent="0.15">
      <c r="A105" s="42">
        <v>1</v>
      </c>
      <c r="B105" s="43" t="s">
        <v>6</v>
      </c>
      <c r="C105" s="43">
        <v>1</v>
      </c>
      <c r="D105" s="43" t="s">
        <v>6</v>
      </c>
      <c r="E105" s="43">
        <v>1</v>
      </c>
      <c r="F105" s="43" t="s">
        <v>6</v>
      </c>
      <c r="G105" s="44">
        <v>11</v>
      </c>
      <c r="H105" s="43" t="s">
        <v>66</v>
      </c>
      <c r="I105" s="45">
        <v>11</v>
      </c>
      <c r="J105" s="45" t="s">
        <v>72</v>
      </c>
      <c r="K105" s="41">
        <v>37</v>
      </c>
      <c r="L105" s="41">
        <v>24</v>
      </c>
      <c r="M105" s="41">
        <f>K105-L105</f>
        <v>13</v>
      </c>
      <c r="N105" s="45" t="s">
        <v>3713</v>
      </c>
      <c r="O105" s="41">
        <v>27000</v>
      </c>
      <c r="P105" s="46"/>
      <c r="Q105" s="47"/>
      <c r="R105" s="48" t="s">
        <v>9</v>
      </c>
      <c r="T105">
        <v>10101</v>
      </c>
    </row>
    <row r="106" spans="1:20" ht="18" customHeight="1" x14ac:dyDescent="0.15">
      <c r="A106" s="42">
        <v>1</v>
      </c>
      <c r="B106" s="43" t="s">
        <v>6</v>
      </c>
      <c r="C106" s="43">
        <v>1</v>
      </c>
      <c r="D106" s="43" t="s">
        <v>6</v>
      </c>
      <c r="E106" s="43">
        <v>1</v>
      </c>
      <c r="F106" s="43" t="s">
        <v>6</v>
      </c>
      <c r="G106" s="44">
        <v>11</v>
      </c>
      <c r="H106" s="43" t="s">
        <v>66</v>
      </c>
      <c r="I106" s="44">
        <v>11</v>
      </c>
      <c r="J106" s="44" t="s">
        <v>72</v>
      </c>
      <c r="K106" s="41"/>
      <c r="L106" s="41"/>
      <c r="M106" s="41"/>
      <c r="N106" s="45" t="s">
        <v>3714</v>
      </c>
      <c r="O106" s="41">
        <v>10000</v>
      </c>
      <c r="P106" s="46"/>
      <c r="Q106" s="47"/>
      <c r="R106" s="48" t="s">
        <v>9</v>
      </c>
      <c r="T106">
        <v>10101</v>
      </c>
    </row>
    <row r="107" spans="1:20" ht="18" customHeight="1" x14ac:dyDescent="0.15">
      <c r="A107" s="42">
        <v>1</v>
      </c>
      <c r="B107" s="43" t="s">
        <v>6</v>
      </c>
      <c r="C107" s="43">
        <v>1</v>
      </c>
      <c r="D107" s="43" t="s">
        <v>6</v>
      </c>
      <c r="E107" s="43">
        <v>1</v>
      </c>
      <c r="F107" s="43" t="s">
        <v>6</v>
      </c>
      <c r="G107" s="45">
        <v>12</v>
      </c>
      <c r="H107" s="49" t="s">
        <v>73</v>
      </c>
      <c r="I107" s="45"/>
      <c r="J107" s="45"/>
      <c r="K107" s="41"/>
      <c r="L107" s="41"/>
      <c r="M107" s="41"/>
      <c r="N107" s="45"/>
      <c r="O107" s="47"/>
      <c r="P107" s="46"/>
      <c r="Q107" s="47"/>
      <c r="R107" s="48" t="s">
        <v>9</v>
      </c>
      <c r="T107">
        <v>10101</v>
      </c>
    </row>
    <row r="108" spans="1:20" ht="18" customHeight="1" x14ac:dyDescent="0.15">
      <c r="A108" s="42">
        <v>1</v>
      </c>
      <c r="B108" s="43" t="s">
        <v>6</v>
      </c>
      <c r="C108" s="43">
        <v>1</v>
      </c>
      <c r="D108" s="43" t="s">
        <v>6</v>
      </c>
      <c r="E108" s="43">
        <v>1</v>
      </c>
      <c r="F108" s="43" t="s">
        <v>6</v>
      </c>
      <c r="G108" s="44">
        <v>12</v>
      </c>
      <c r="H108" s="43" t="s">
        <v>73</v>
      </c>
      <c r="I108" s="45">
        <v>21</v>
      </c>
      <c r="J108" s="45" t="s">
        <v>74</v>
      </c>
      <c r="K108" s="41">
        <v>3058</v>
      </c>
      <c r="L108" s="41">
        <v>3003</v>
      </c>
      <c r="M108" s="41">
        <f>K108-L108</f>
        <v>55</v>
      </c>
      <c r="N108" s="45" t="s">
        <v>75</v>
      </c>
      <c r="O108" s="41">
        <v>253000</v>
      </c>
      <c r="P108" s="46"/>
      <c r="Q108" s="47"/>
      <c r="R108" s="48" t="s">
        <v>9</v>
      </c>
      <c r="T108">
        <v>10101</v>
      </c>
    </row>
    <row r="109" spans="1:20" ht="18" customHeight="1" x14ac:dyDescent="0.15">
      <c r="A109" s="42">
        <v>1</v>
      </c>
      <c r="B109" s="43" t="s">
        <v>6</v>
      </c>
      <c r="C109" s="43">
        <v>1</v>
      </c>
      <c r="D109" s="43" t="s">
        <v>6</v>
      </c>
      <c r="E109" s="43">
        <v>1</v>
      </c>
      <c r="F109" s="43" t="s">
        <v>6</v>
      </c>
      <c r="G109" s="44">
        <v>12</v>
      </c>
      <c r="H109" s="43" t="s">
        <v>73</v>
      </c>
      <c r="I109" s="44">
        <v>21</v>
      </c>
      <c r="J109" s="44" t="s">
        <v>74</v>
      </c>
      <c r="K109" s="41"/>
      <c r="L109" s="41"/>
      <c r="M109" s="41"/>
      <c r="N109" s="45" t="s">
        <v>3715</v>
      </c>
      <c r="O109" s="41">
        <v>825000</v>
      </c>
      <c r="P109" s="46"/>
      <c r="Q109" s="47"/>
      <c r="R109" s="48" t="s">
        <v>9</v>
      </c>
      <c r="T109">
        <v>10101</v>
      </c>
    </row>
    <row r="110" spans="1:20" ht="18" customHeight="1" x14ac:dyDescent="0.15">
      <c r="A110" s="42">
        <v>1</v>
      </c>
      <c r="B110" s="43" t="s">
        <v>6</v>
      </c>
      <c r="C110" s="43">
        <v>1</v>
      </c>
      <c r="D110" s="43" t="s">
        <v>6</v>
      </c>
      <c r="E110" s="43">
        <v>1</v>
      </c>
      <c r="F110" s="43" t="s">
        <v>6</v>
      </c>
      <c r="G110" s="44">
        <v>12</v>
      </c>
      <c r="H110" s="43" t="s">
        <v>73</v>
      </c>
      <c r="I110" s="44">
        <v>21</v>
      </c>
      <c r="J110" s="44" t="s">
        <v>74</v>
      </c>
      <c r="K110" s="41"/>
      <c r="L110" s="41"/>
      <c r="M110" s="41"/>
      <c r="N110" s="45" t="s">
        <v>76</v>
      </c>
      <c r="O110" s="41"/>
      <c r="P110" s="46"/>
      <c r="Q110" s="47"/>
      <c r="R110" s="48" t="s">
        <v>9</v>
      </c>
      <c r="T110">
        <v>10101</v>
      </c>
    </row>
    <row r="111" spans="1:20" ht="18" customHeight="1" x14ac:dyDescent="0.15">
      <c r="A111" s="42">
        <v>1</v>
      </c>
      <c r="B111" s="43" t="s">
        <v>6</v>
      </c>
      <c r="C111" s="43">
        <v>1</v>
      </c>
      <c r="D111" s="43" t="s">
        <v>6</v>
      </c>
      <c r="E111" s="43">
        <v>1</v>
      </c>
      <c r="F111" s="43" t="s">
        <v>6</v>
      </c>
      <c r="G111" s="44">
        <v>12</v>
      </c>
      <c r="H111" s="43" t="s">
        <v>73</v>
      </c>
      <c r="I111" s="44">
        <v>21</v>
      </c>
      <c r="J111" s="44" t="s">
        <v>74</v>
      </c>
      <c r="K111" s="41"/>
      <c r="L111" s="41"/>
      <c r="M111" s="41"/>
      <c r="N111" s="45" t="s">
        <v>3716</v>
      </c>
      <c r="O111" s="41">
        <v>660000</v>
      </c>
      <c r="P111" s="46"/>
      <c r="Q111" s="47"/>
      <c r="R111" s="48" t="s">
        <v>9</v>
      </c>
      <c r="T111">
        <v>10101</v>
      </c>
    </row>
    <row r="112" spans="1:20" ht="18" customHeight="1" x14ac:dyDescent="0.15">
      <c r="A112" s="42">
        <v>1</v>
      </c>
      <c r="B112" s="43" t="s">
        <v>6</v>
      </c>
      <c r="C112" s="43">
        <v>1</v>
      </c>
      <c r="D112" s="43" t="s">
        <v>6</v>
      </c>
      <c r="E112" s="43">
        <v>1</v>
      </c>
      <c r="F112" s="43" t="s">
        <v>6</v>
      </c>
      <c r="G112" s="44">
        <v>12</v>
      </c>
      <c r="H112" s="43" t="s">
        <v>73</v>
      </c>
      <c r="I112" s="44">
        <v>21</v>
      </c>
      <c r="J112" s="44" t="s">
        <v>74</v>
      </c>
      <c r="K112" s="41"/>
      <c r="L112" s="41"/>
      <c r="M112" s="41"/>
      <c r="N112" s="45" t="s">
        <v>3717</v>
      </c>
      <c r="O112" s="41">
        <v>792000</v>
      </c>
      <c r="P112" s="46"/>
      <c r="Q112" s="47"/>
      <c r="R112" s="48" t="s">
        <v>9</v>
      </c>
      <c r="T112">
        <v>10101</v>
      </c>
    </row>
    <row r="113" spans="1:20" ht="18" customHeight="1" x14ac:dyDescent="0.15">
      <c r="A113" s="42">
        <v>1</v>
      </c>
      <c r="B113" s="43" t="s">
        <v>6</v>
      </c>
      <c r="C113" s="43">
        <v>1</v>
      </c>
      <c r="D113" s="43" t="s">
        <v>6</v>
      </c>
      <c r="E113" s="43">
        <v>1</v>
      </c>
      <c r="F113" s="43" t="s">
        <v>6</v>
      </c>
      <c r="G113" s="44">
        <v>12</v>
      </c>
      <c r="H113" s="43" t="s">
        <v>73</v>
      </c>
      <c r="I113" s="44">
        <v>21</v>
      </c>
      <c r="J113" s="44" t="s">
        <v>74</v>
      </c>
      <c r="K113" s="41"/>
      <c r="L113" s="41"/>
      <c r="M113" s="41"/>
      <c r="N113" s="45" t="s">
        <v>3718</v>
      </c>
      <c r="O113" s="41">
        <v>528000</v>
      </c>
      <c r="P113" s="46"/>
      <c r="Q113" s="47"/>
      <c r="R113" s="48" t="s">
        <v>9</v>
      </c>
      <c r="T113">
        <v>10101</v>
      </c>
    </row>
    <row r="114" spans="1:20" ht="18" customHeight="1" x14ac:dyDescent="0.15">
      <c r="A114" s="42">
        <v>1</v>
      </c>
      <c r="B114" s="43" t="s">
        <v>6</v>
      </c>
      <c r="C114" s="43">
        <v>1</v>
      </c>
      <c r="D114" s="43" t="s">
        <v>6</v>
      </c>
      <c r="E114" s="43">
        <v>1</v>
      </c>
      <c r="F114" s="43" t="s">
        <v>6</v>
      </c>
      <c r="G114" s="45">
        <v>13</v>
      </c>
      <c r="H114" s="49" t="s">
        <v>77</v>
      </c>
      <c r="I114" s="45"/>
      <c r="J114" s="45"/>
      <c r="K114" s="41"/>
      <c r="L114" s="41"/>
      <c r="M114" s="41"/>
      <c r="N114" s="45"/>
      <c r="O114" s="47"/>
      <c r="P114" s="46"/>
      <c r="Q114" s="47"/>
      <c r="R114" s="48" t="s">
        <v>9</v>
      </c>
      <c r="T114">
        <v>10101</v>
      </c>
    </row>
    <row r="115" spans="1:20" ht="18" customHeight="1" x14ac:dyDescent="0.15">
      <c r="A115" s="42">
        <v>1</v>
      </c>
      <c r="B115" s="43" t="s">
        <v>6</v>
      </c>
      <c r="C115" s="43">
        <v>1</v>
      </c>
      <c r="D115" s="43" t="s">
        <v>6</v>
      </c>
      <c r="E115" s="43">
        <v>1</v>
      </c>
      <c r="F115" s="43" t="s">
        <v>6</v>
      </c>
      <c r="G115" s="44">
        <v>13</v>
      </c>
      <c r="H115" s="43" t="s">
        <v>77</v>
      </c>
      <c r="I115" s="45">
        <v>1</v>
      </c>
      <c r="J115" s="45" t="s">
        <v>78</v>
      </c>
      <c r="K115" s="41">
        <v>70</v>
      </c>
      <c r="L115" s="41">
        <v>130</v>
      </c>
      <c r="M115" s="41">
        <f>K115-L115</f>
        <v>-60</v>
      </c>
      <c r="N115" s="45" t="s">
        <v>2346</v>
      </c>
      <c r="O115" s="41">
        <v>60000</v>
      </c>
      <c r="P115" s="46"/>
      <c r="Q115" s="47"/>
      <c r="R115" s="48" t="s">
        <v>9</v>
      </c>
      <c r="T115">
        <v>10101</v>
      </c>
    </row>
    <row r="116" spans="1:20" ht="18" customHeight="1" x14ac:dyDescent="0.15">
      <c r="A116" s="42">
        <v>1</v>
      </c>
      <c r="B116" s="43" t="s">
        <v>6</v>
      </c>
      <c r="C116" s="43">
        <v>1</v>
      </c>
      <c r="D116" s="43" t="s">
        <v>6</v>
      </c>
      <c r="E116" s="43">
        <v>1</v>
      </c>
      <c r="F116" s="43" t="s">
        <v>6</v>
      </c>
      <c r="G116" s="44">
        <v>13</v>
      </c>
      <c r="H116" s="43" t="s">
        <v>77</v>
      </c>
      <c r="I116" s="44">
        <v>1</v>
      </c>
      <c r="J116" s="44" t="s">
        <v>78</v>
      </c>
      <c r="K116" s="41"/>
      <c r="L116" s="41"/>
      <c r="M116" s="41"/>
      <c r="N116" s="45" t="s">
        <v>2347</v>
      </c>
      <c r="O116" s="41">
        <v>10000</v>
      </c>
      <c r="P116" s="46"/>
      <c r="Q116" s="47"/>
      <c r="R116" s="48" t="s">
        <v>9</v>
      </c>
      <c r="T116">
        <v>10101</v>
      </c>
    </row>
    <row r="117" spans="1:20" ht="18" customHeight="1" x14ac:dyDescent="0.15">
      <c r="A117" s="42">
        <v>1</v>
      </c>
      <c r="B117" s="43" t="s">
        <v>6</v>
      </c>
      <c r="C117" s="43">
        <v>1</v>
      </c>
      <c r="D117" s="43" t="s">
        <v>6</v>
      </c>
      <c r="E117" s="43">
        <v>1</v>
      </c>
      <c r="F117" s="43" t="s">
        <v>6</v>
      </c>
      <c r="G117" s="45">
        <v>17</v>
      </c>
      <c r="H117" s="49" t="s">
        <v>79</v>
      </c>
      <c r="I117" s="45"/>
      <c r="J117" s="45"/>
      <c r="K117" s="41"/>
      <c r="L117" s="41"/>
      <c r="M117" s="41"/>
      <c r="N117" s="45"/>
      <c r="O117" s="47"/>
      <c r="P117" s="46"/>
      <c r="Q117" s="47"/>
      <c r="R117" s="48" t="s">
        <v>9</v>
      </c>
      <c r="T117">
        <v>10101</v>
      </c>
    </row>
    <row r="118" spans="1:20" ht="18" customHeight="1" x14ac:dyDescent="0.15">
      <c r="A118" s="42">
        <v>1</v>
      </c>
      <c r="B118" s="43" t="s">
        <v>6</v>
      </c>
      <c r="C118" s="43">
        <v>1</v>
      </c>
      <c r="D118" s="43" t="s">
        <v>6</v>
      </c>
      <c r="E118" s="43">
        <v>1</v>
      </c>
      <c r="F118" s="43" t="s">
        <v>6</v>
      </c>
      <c r="G118" s="44">
        <v>17</v>
      </c>
      <c r="H118" s="43" t="s">
        <v>79</v>
      </c>
      <c r="I118" s="45">
        <v>11</v>
      </c>
      <c r="J118" s="45" t="s">
        <v>80</v>
      </c>
      <c r="K118" s="41">
        <v>1827</v>
      </c>
      <c r="L118" s="41">
        <v>100</v>
      </c>
      <c r="M118" s="41">
        <f>K118-L118</f>
        <v>1727</v>
      </c>
      <c r="N118" s="45" t="s">
        <v>2348</v>
      </c>
      <c r="O118" s="41"/>
      <c r="P118" s="46"/>
      <c r="Q118" s="47"/>
      <c r="R118" s="48" t="s">
        <v>9</v>
      </c>
      <c r="T118">
        <v>10101</v>
      </c>
    </row>
    <row r="119" spans="1:20" ht="18" customHeight="1" x14ac:dyDescent="0.15">
      <c r="A119" s="42">
        <v>1</v>
      </c>
      <c r="B119" s="43" t="s">
        <v>6</v>
      </c>
      <c r="C119" s="43">
        <v>1</v>
      </c>
      <c r="D119" s="43" t="s">
        <v>6</v>
      </c>
      <c r="E119" s="43">
        <v>1</v>
      </c>
      <c r="F119" s="43" t="s">
        <v>6</v>
      </c>
      <c r="G119" s="44">
        <v>17</v>
      </c>
      <c r="H119" s="43" t="s">
        <v>79</v>
      </c>
      <c r="I119" s="44">
        <v>11</v>
      </c>
      <c r="J119" s="44" t="s">
        <v>80</v>
      </c>
      <c r="K119" s="41"/>
      <c r="L119" s="41"/>
      <c r="M119" s="41"/>
      <c r="N119" s="45" t="s">
        <v>3719</v>
      </c>
      <c r="O119" s="41">
        <v>1440000</v>
      </c>
      <c r="P119" s="46"/>
      <c r="Q119" s="47"/>
      <c r="R119" s="48" t="s">
        <v>9</v>
      </c>
      <c r="T119">
        <v>10101</v>
      </c>
    </row>
    <row r="120" spans="1:20" ht="18" customHeight="1" x14ac:dyDescent="0.15">
      <c r="A120" s="42">
        <v>1</v>
      </c>
      <c r="B120" s="43" t="s">
        <v>6</v>
      </c>
      <c r="C120" s="43">
        <v>1</v>
      </c>
      <c r="D120" s="43" t="s">
        <v>6</v>
      </c>
      <c r="E120" s="43">
        <v>1</v>
      </c>
      <c r="F120" s="43" t="s">
        <v>6</v>
      </c>
      <c r="G120" s="44">
        <v>17</v>
      </c>
      <c r="H120" s="43" t="s">
        <v>79</v>
      </c>
      <c r="I120" s="44">
        <v>11</v>
      </c>
      <c r="J120" s="44" t="s">
        <v>80</v>
      </c>
      <c r="K120" s="41"/>
      <c r="L120" s="41"/>
      <c r="M120" s="41"/>
      <c r="N120" s="45" t="s">
        <v>2349</v>
      </c>
      <c r="O120" s="41">
        <v>387000</v>
      </c>
      <c r="P120" s="46"/>
      <c r="Q120" s="47"/>
      <c r="R120" s="48" t="s">
        <v>9</v>
      </c>
      <c r="T120">
        <v>10101</v>
      </c>
    </row>
    <row r="121" spans="1:20" ht="18" customHeight="1" x14ac:dyDescent="0.15">
      <c r="A121" s="42">
        <v>1</v>
      </c>
      <c r="B121" s="43" t="s">
        <v>6</v>
      </c>
      <c r="C121" s="43">
        <v>1</v>
      </c>
      <c r="D121" s="43" t="s">
        <v>6</v>
      </c>
      <c r="E121" s="43">
        <v>1</v>
      </c>
      <c r="F121" s="43" t="s">
        <v>6</v>
      </c>
      <c r="G121" s="45">
        <v>18</v>
      </c>
      <c r="H121" s="49" t="s">
        <v>81</v>
      </c>
      <c r="I121" s="45"/>
      <c r="J121" s="45"/>
      <c r="K121" s="41"/>
      <c r="L121" s="41"/>
      <c r="M121" s="41"/>
      <c r="N121" s="45"/>
      <c r="O121" s="47"/>
      <c r="P121" s="46"/>
      <c r="Q121" s="47"/>
      <c r="R121" s="48" t="s">
        <v>9</v>
      </c>
      <c r="T121">
        <v>10101</v>
      </c>
    </row>
    <row r="122" spans="1:20" ht="18" customHeight="1" x14ac:dyDescent="0.15">
      <c r="A122" s="42">
        <v>1</v>
      </c>
      <c r="B122" s="43" t="s">
        <v>6</v>
      </c>
      <c r="C122" s="43">
        <v>1</v>
      </c>
      <c r="D122" s="43" t="s">
        <v>6</v>
      </c>
      <c r="E122" s="43">
        <v>1</v>
      </c>
      <c r="F122" s="43" t="s">
        <v>6</v>
      </c>
      <c r="G122" s="44">
        <v>18</v>
      </c>
      <c r="H122" s="43" t="s">
        <v>81</v>
      </c>
      <c r="I122" s="45">
        <v>11</v>
      </c>
      <c r="J122" s="45" t="s">
        <v>82</v>
      </c>
      <c r="K122" s="41">
        <v>927</v>
      </c>
      <c r="L122" s="41">
        <v>833</v>
      </c>
      <c r="M122" s="41">
        <f>K122-L122</f>
        <v>94</v>
      </c>
      <c r="N122" s="45" t="s">
        <v>83</v>
      </c>
      <c r="O122" s="41">
        <v>797000</v>
      </c>
      <c r="P122" s="46"/>
      <c r="Q122" s="47"/>
      <c r="R122" s="48" t="s">
        <v>9</v>
      </c>
      <c r="T122">
        <v>10101</v>
      </c>
    </row>
    <row r="123" spans="1:20" ht="18" customHeight="1" x14ac:dyDescent="0.15">
      <c r="A123" s="42">
        <v>1</v>
      </c>
      <c r="B123" s="43" t="s">
        <v>6</v>
      </c>
      <c r="C123" s="43">
        <v>1</v>
      </c>
      <c r="D123" s="43" t="s">
        <v>6</v>
      </c>
      <c r="E123" s="43">
        <v>1</v>
      </c>
      <c r="F123" s="43" t="s">
        <v>6</v>
      </c>
      <c r="G123" s="44">
        <v>18</v>
      </c>
      <c r="H123" s="43" t="s">
        <v>81</v>
      </c>
      <c r="I123" s="44">
        <v>11</v>
      </c>
      <c r="J123" s="44" t="s">
        <v>82</v>
      </c>
      <c r="K123" s="41"/>
      <c r="L123" s="41"/>
      <c r="M123" s="41"/>
      <c r="N123" s="45" t="s">
        <v>84</v>
      </c>
      <c r="O123" s="41">
        <v>126000</v>
      </c>
      <c r="P123" s="46"/>
      <c r="Q123" s="47"/>
      <c r="R123" s="48" t="s">
        <v>9</v>
      </c>
      <c r="T123">
        <v>10101</v>
      </c>
    </row>
    <row r="124" spans="1:20" ht="18" customHeight="1" x14ac:dyDescent="0.15">
      <c r="A124" s="42">
        <v>1</v>
      </c>
      <c r="B124" s="43" t="s">
        <v>6</v>
      </c>
      <c r="C124" s="43">
        <v>1</v>
      </c>
      <c r="D124" s="43" t="s">
        <v>6</v>
      </c>
      <c r="E124" s="43">
        <v>1</v>
      </c>
      <c r="F124" s="43" t="s">
        <v>6</v>
      </c>
      <c r="G124" s="44">
        <v>18</v>
      </c>
      <c r="H124" s="43" t="s">
        <v>81</v>
      </c>
      <c r="I124" s="44">
        <v>11</v>
      </c>
      <c r="J124" s="44" t="s">
        <v>82</v>
      </c>
      <c r="K124" s="41"/>
      <c r="L124" s="41"/>
      <c r="M124" s="41"/>
      <c r="N124" s="45" t="s">
        <v>85</v>
      </c>
      <c r="O124" s="41">
        <v>4000</v>
      </c>
      <c r="P124" s="46"/>
      <c r="Q124" s="47"/>
      <c r="R124" s="48" t="s">
        <v>9</v>
      </c>
      <c r="T124">
        <v>10101</v>
      </c>
    </row>
    <row r="125" spans="1:20" ht="18" customHeight="1" x14ac:dyDescent="0.15">
      <c r="A125" s="16">
        <v>2</v>
      </c>
      <c r="B125" s="17" t="s">
        <v>86</v>
      </c>
      <c r="C125" s="17"/>
      <c r="D125" s="17"/>
      <c r="E125" s="18"/>
      <c r="F125" s="17"/>
      <c r="G125" s="18"/>
      <c r="H125" s="17"/>
      <c r="I125" s="18"/>
      <c r="J125" s="18"/>
      <c r="K125" s="15">
        <f>IF(C125="",SUMIFS($K126:$K$5362,$A126:$A$5362,A125,$E126:$E$5362,""),IF(E125="",SUMIFS($K126:$K$5362,$A126:$A$5362,A125,$C126:$C$5362,C125,$G126:$G$5362,""),IF(G125="",SUMIFS($K126:$K$5362,$A126:$A$5362,A125,$C126:$C$5362,C125,$E126:$E$5362,E125,$R126:$R$5362,R125),IF(I125="",SUMIFS($K126:$K$5362,$A126:$A$5362,A125,$C126:$C$5362,C125,$E126:$E$5362,E125,$G126:$G$5362,G125,$R126:$R$5362,R125),0))))</f>
        <v>919026</v>
      </c>
      <c r="L125" s="15">
        <f>IF(C125="",SUMIFS($L126:$L$5362,$A126:$A$5362,A125,$E126:$E$5362,""),IF(E125="",SUMIFS($L126:$L$5362,$A126:$A$5362,A125,$C126:$C$5362,C125,$G126:$G$5362,""),IF(G125="",SUMIFS($L126:$L$5362,$A126:$A$5362,A125,$C126:$C$5362,C125,$E126:$E$5362,E125,$R126:$R$5362,R125),IF(I125="",SUMIFS($L126:$L$5362,$A126:$A$5362,A125,$C126:$C$5362,C125,$E126:$E$5362,E125,$G126:$G$5362,G125,$R126:$R$5362,R125),0))))</f>
        <v>926904</v>
      </c>
      <c r="M125" s="15">
        <f>K125-L125</f>
        <v>-7878</v>
      </c>
      <c r="N125" s="19"/>
      <c r="O125" s="20"/>
      <c r="P125" s="21"/>
      <c r="Q125" s="15">
        <f>IF(C125="",SUMIFS($Q126:$Q$5362,$A126:$A$5362,A125,$E126:$E$5362,""),IF(E125="",SUMIFS($Q126:$Q$5362,$A126:$A$5362,A125,$C126:$C$5362,C125,$G126:$G$5362,""),IF(G125="",SUMIFS($Q126:$Q$5362,$A126:$A$5362,A125,$C126:$C$5362,C125,$E126:$E$5362,E125,$R126:$R$5362,R125),IF(I125="",SUMIFS($Q126:$Q$5362,$A126:$A$5362,A125,$C126:$C$5362,C125,$E126:$E$5362,E125,$G126:$G$5362,G125,$R126:$R$5362,R125),0))))</f>
        <v>118180</v>
      </c>
      <c r="R125" s="22"/>
      <c r="T125">
        <v>20101</v>
      </c>
    </row>
    <row r="126" spans="1:20" ht="18" customHeight="1" x14ac:dyDescent="0.15">
      <c r="A126" s="24">
        <v>2</v>
      </c>
      <c r="B126" s="25" t="s">
        <v>86</v>
      </c>
      <c r="C126" s="26">
        <v>1</v>
      </c>
      <c r="D126" s="26" t="s">
        <v>2311</v>
      </c>
      <c r="E126" s="27"/>
      <c r="F126" s="26"/>
      <c r="G126" s="27"/>
      <c r="H126" s="26"/>
      <c r="I126" s="27"/>
      <c r="J126" s="27"/>
      <c r="K126" s="23">
        <f>IF(C126="",SUMIFS($K127:$K$5362,$A127:$A$5362,A126,$E127:$E$5362,""),IF(E126="",SUMIFS($K127:$K$5362,$A127:$A$5362,A126,$C127:$C$5362,C126,$G127:$G$5362,""),IF(G126="",SUMIFS($K127:$K$5362,$A127:$A$5362,A126,$C127:$C$5362,C126,$E127:$E$5362,E126,$R127:$R$5362,R126),IF(I126="",SUMIFS($K127:$K$5362,$A127:$A$5362,A126,$C127:$C$5362,C126,$E127:$E$5362,E126,$G127:$G$5362,G126,$R127:$R$5362,R126),0))))</f>
        <v>713241</v>
      </c>
      <c r="L126" s="23">
        <f>IF(C126="",SUMIFS($L127:$L$5362,$A127:$A$5362,A126,$E127:$E$5362,""),IF(E126="",SUMIFS($L127:$L$5362,$A127:$A$5362,A126,$C127:$C$5362,C126,$G127:$G$5362,""),IF(G126="",SUMIFS($L127:$L$5362,$A127:$A$5362,A126,$C127:$C$5362,C126,$E127:$E$5362,E126,$R127:$R$5362,R126),IF(I126="",SUMIFS($L127:$L$5362,$A127:$A$5362,A126,$C127:$C$5362,C126,$E127:$E$5362,E126,$G127:$G$5362,G126,$R127:$R$5362,R126),0))))</f>
        <v>744819</v>
      </c>
      <c r="M126" s="23">
        <f t="shared" ref="M126:M127" si="2">K126-L126</f>
        <v>-31578</v>
      </c>
      <c r="N126" s="28"/>
      <c r="O126" s="29"/>
      <c r="P126" s="30"/>
      <c r="Q126" s="23">
        <f>IF(C126="",SUMIFS($Q127:$Q$5362,$A127:$A$5362,A126,$E127:$E$5362,""),IF(E126="",SUMIFS($Q127:$Q$5362,$A127:$A$5362,A126,$C127:$C$5362,C126,$G127:$G$5362,""),IF(G126="",SUMIFS($Q127:$Q$5362,$A127:$A$5362,A126,$C127:$C$5362,C126,$E127:$E$5362,E126,$R127:$R$5362,R126),IF(I126="",SUMIFS($Q127:$Q$5362,$A127:$A$5362,A126,$C127:$C$5362,C126,$E127:$E$5362,E126,$G127:$G$5362,G126,$R127:$R$5362,R126),0))))</f>
        <v>71305</v>
      </c>
      <c r="R126" s="31"/>
      <c r="T126">
        <v>20101</v>
      </c>
    </row>
    <row r="127" spans="1:20" ht="18" customHeight="1" x14ac:dyDescent="0.15">
      <c r="A127" s="24">
        <v>2</v>
      </c>
      <c r="B127" s="25" t="s">
        <v>2200</v>
      </c>
      <c r="C127" s="34">
        <v>1</v>
      </c>
      <c r="D127" s="25" t="s">
        <v>87</v>
      </c>
      <c r="E127" s="35">
        <v>1</v>
      </c>
      <c r="F127" s="36" t="s">
        <v>2319</v>
      </c>
      <c r="G127" s="35"/>
      <c r="H127" s="36"/>
      <c r="I127" s="35"/>
      <c r="J127" s="35"/>
      <c r="K127" s="32">
        <f>IF(C127="",SUMIFS($K128:$K$5362,$A128:$A$5362,A127,$E128:$E$5362,""),IF(E127="",SUMIFS($K128:$K$5362,$A128:$A$5362,A127,$C128:$C$5362,C127,$G128:$G$5362,""),IF(G127="",SUMIFS($K128:$K$5362,$A128:$A$5362,A127,$C128:$C$5362,C127,$E128:$E$5362,E127,$R128:$R$5362,R127),IF(I127="",SUMIFS($K128:$K$5362,$A128:$A$5362,A127,$C128:$C$5362,C127,$E128:$E$5362,E127,$G128:$G$5362,G127,$R128:$R$5362,R127),0))))</f>
        <v>323117</v>
      </c>
      <c r="L127" s="32">
        <f>IF(C127="",SUMIFS($L128:$L$5362,$A128:$A$5362,A127,$E128:$E$5362,""),IF(E127="",SUMIFS($L128:$L$5362,$A128:$A$5362,A127,$C128:$C$5362,C127,$G128:$G$5362,""),IF(G127="",SUMIFS($L128:$L$5362,$A128:$A$5362,A127,$C128:$C$5362,C127,$E128:$E$5362,E127,$R128:$R$5362,R127),IF(I127="",SUMIFS($L128:$L$5362,$A128:$A$5362,A127,$C128:$C$5362,C127,$E128:$E$5362,E127,$G128:$G$5362,G127,$R128:$R$5362,R127),0))))</f>
        <v>327493</v>
      </c>
      <c r="M127" s="32">
        <f t="shared" si="2"/>
        <v>-4376</v>
      </c>
      <c r="N127" s="37"/>
      <c r="O127" s="38"/>
      <c r="P127" s="39"/>
      <c r="Q127" s="33">
        <f>IF(C127="",SUMIFS($Q128:$Q$5362,$A128:$A$5362,A127,$E128:$E$5362,""),IF(E127="",SUMIFS($Q128:$Q$5362,$A128:$A$5362,A127,$C128:$C$5362,C127,$G128:$G$5362,""),IF(G127="",SUMIFS($Q128:$Q$5362,$A128:$A$5362,A127,$C128:$C$5362,C127,$E128:$E$5362,E127,$R128:$R$5362,R127),IF(I127="",SUMIFS($Q128:$Q$5362,$A128:$A$5362,A127,$C128:$C$5362,C127,$E128:$E$5362,E127,$G128:$G$5362,G127,$R128:$R$5362,R127),0))))</f>
        <v>10224</v>
      </c>
      <c r="R127" s="40" t="s">
        <v>2201</v>
      </c>
      <c r="T127">
        <v>20101</v>
      </c>
    </row>
    <row r="128" spans="1:20" ht="18" customHeight="1" x14ac:dyDescent="0.15">
      <c r="A128" s="42">
        <v>2</v>
      </c>
      <c r="B128" s="43" t="s">
        <v>86</v>
      </c>
      <c r="C128" s="43">
        <v>1</v>
      </c>
      <c r="D128" s="43" t="s">
        <v>87</v>
      </c>
      <c r="E128" s="43">
        <v>1</v>
      </c>
      <c r="F128" s="43" t="s">
        <v>88</v>
      </c>
      <c r="G128" s="45">
        <v>1</v>
      </c>
      <c r="H128" s="49" t="s">
        <v>7</v>
      </c>
      <c r="I128" s="45"/>
      <c r="J128" s="45"/>
      <c r="K128" s="41"/>
      <c r="L128" s="41"/>
      <c r="M128" s="41"/>
      <c r="N128" s="45"/>
      <c r="O128" s="47"/>
      <c r="P128" s="46" t="s">
        <v>4527</v>
      </c>
      <c r="Q128" s="47">
        <v>8533</v>
      </c>
      <c r="R128" s="48" t="s">
        <v>90</v>
      </c>
      <c r="T128">
        <v>20101</v>
      </c>
    </row>
    <row r="129" spans="1:20" ht="18" customHeight="1" x14ac:dyDescent="0.15">
      <c r="A129" s="42">
        <v>2</v>
      </c>
      <c r="B129" s="43" t="s">
        <v>86</v>
      </c>
      <c r="C129" s="43">
        <v>1</v>
      </c>
      <c r="D129" s="43" t="s">
        <v>87</v>
      </c>
      <c r="E129" s="43">
        <v>1</v>
      </c>
      <c r="F129" s="43" t="s">
        <v>88</v>
      </c>
      <c r="G129" s="44">
        <v>1</v>
      </c>
      <c r="H129" s="43" t="s">
        <v>7</v>
      </c>
      <c r="I129" s="45">
        <v>11</v>
      </c>
      <c r="J129" s="45" t="s">
        <v>89</v>
      </c>
      <c r="K129" s="41">
        <v>13737</v>
      </c>
      <c r="L129" s="41">
        <v>13737</v>
      </c>
      <c r="M129" s="41">
        <f>K129-L129</f>
        <v>0</v>
      </c>
      <c r="N129" s="45" t="s">
        <v>2911</v>
      </c>
      <c r="O129" s="41">
        <v>13736400</v>
      </c>
      <c r="P129" s="46" t="s">
        <v>4528</v>
      </c>
      <c r="Q129" s="47">
        <v>165</v>
      </c>
      <c r="R129" s="48" t="s">
        <v>90</v>
      </c>
      <c r="T129">
        <v>20101</v>
      </c>
    </row>
    <row r="130" spans="1:20" ht="18" customHeight="1" x14ac:dyDescent="0.15">
      <c r="A130" s="42">
        <v>2</v>
      </c>
      <c r="B130" s="43" t="s">
        <v>86</v>
      </c>
      <c r="C130" s="43">
        <v>1</v>
      </c>
      <c r="D130" s="43" t="s">
        <v>87</v>
      </c>
      <c r="E130" s="43">
        <v>1</v>
      </c>
      <c r="F130" s="43" t="s">
        <v>88</v>
      </c>
      <c r="G130" s="44">
        <v>1</v>
      </c>
      <c r="H130" s="43" t="s">
        <v>7</v>
      </c>
      <c r="I130" s="45">
        <v>21</v>
      </c>
      <c r="J130" s="45" t="s">
        <v>91</v>
      </c>
      <c r="K130" s="41">
        <v>313</v>
      </c>
      <c r="L130" s="41">
        <v>376</v>
      </c>
      <c r="M130" s="41">
        <f>K130-L130</f>
        <v>-63</v>
      </c>
      <c r="N130" s="45" t="s">
        <v>2912</v>
      </c>
      <c r="O130" s="41">
        <v>250000</v>
      </c>
      <c r="P130" s="46" t="s">
        <v>4529</v>
      </c>
      <c r="Q130" s="47">
        <v>1145</v>
      </c>
      <c r="R130" s="48" t="s">
        <v>90</v>
      </c>
      <c r="T130">
        <v>20101</v>
      </c>
    </row>
    <row r="131" spans="1:20" ht="18" customHeight="1" x14ac:dyDescent="0.15">
      <c r="A131" s="42">
        <v>2</v>
      </c>
      <c r="B131" s="43" t="s">
        <v>86</v>
      </c>
      <c r="C131" s="43">
        <v>1</v>
      </c>
      <c r="D131" s="43" t="s">
        <v>87</v>
      </c>
      <c r="E131" s="43">
        <v>1</v>
      </c>
      <c r="F131" s="43" t="s">
        <v>88</v>
      </c>
      <c r="G131" s="44">
        <v>1</v>
      </c>
      <c r="H131" s="43" t="s">
        <v>7</v>
      </c>
      <c r="I131" s="44">
        <v>21</v>
      </c>
      <c r="J131" s="44" t="s">
        <v>91</v>
      </c>
      <c r="K131" s="41"/>
      <c r="L131" s="41"/>
      <c r="M131" s="41"/>
      <c r="N131" s="45" t="s">
        <v>2913</v>
      </c>
      <c r="O131" s="41">
        <v>63000</v>
      </c>
      <c r="P131" s="46" t="s">
        <v>4530</v>
      </c>
      <c r="Q131" s="47">
        <v>31</v>
      </c>
      <c r="R131" s="48" t="s">
        <v>90</v>
      </c>
      <c r="T131">
        <v>20101</v>
      </c>
    </row>
    <row r="132" spans="1:20" ht="18" customHeight="1" x14ac:dyDescent="0.15">
      <c r="A132" s="42">
        <v>2</v>
      </c>
      <c r="B132" s="43" t="s">
        <v>86</v>
      </c>
      <c r="C132" s="43">
        <v>1</v>
      </c>
      <c r="D132" s="43" t="s">
        <v>87</v>
      </c>
      <c r="E132" s="43">
        <v>1</v>
      </c>
      <c r="F132" s="43" t="s">
        <v>88</v>
      </c>
      <c r="G132" s="45">
        <v>2</v>
      </c>
      <c r="H132" s="49" t="s">
        <v>10</v>
      </c>
      <c r="I132" s="45"/>
      <c r="J132" s="45"/>
      <c r="K132" s="41"/>
      <c r="L132" s="41"/>
      <c r="M132" s="41"/>
      <c r="N132" s="45"/>
      <c r="O132" s="47"/>
      <c r="P132" s="46" t="s">
        <v>4531</v>
      </c>
      <c r="Q132" s="47">
        <v>150</v>
      </c>
      <c r="R132" s="48" t="s">
        <v>90</v>
      </c>
      <c r="T132">
        <v>20101</v>
      </c>
    </row>
    <row r="133" spans="1:20" ht="18" customHeight="1" x14ac:dyDescent="0.15">
      <c r="A133" s="42">
        <v>2</v>
      </c>
      <c r="B133" s="43" t="s">
        <v>86</v>
      </c>
      <c r="C133" s="43">
        <v>1</v>
      </c>
      <c r="D133" s="43" t="s">
        <v>87</v>
      </c>
      <c r="E133" s="43">
        <v>1</v>
      </c>
      <c r="F133" s="43" t="s">
        <v>88</v>
      </c>
      <c r="G133" s="44">
        <v>2</v>
      </c>
      <c r="H133" s="43" t="s">
        <v>10</v>
      </c>
      <c r="I133" s="45">
        <v>1</v>
      </c>
      <c r="J133" s="45" t="s">
        <v>92</v>
      </c>
      <c r="K133" s="41">
        <v>17460</v>
      </c>
      <c r="L133" s="41">
        <v>17460</v>
      </c>
      <c r="M133" s="41">
        <f>K133-L133</f>
        <v>0</v>
      </c>
      <c r="N133" s="45" t="s">
        <v>93</v>
      </c>
      <c r="O133" s="41">
        <v>17460000</v>
      </c>
      <c r="P133" s="46" t="s">
        <v>4532</v>
      </c>
      <c r="Q133" s="47">
        <v>200</v>
      </c>
      <c r="R133" s="48" t="s">
        <v>90</v>
      </c>
      <c r="T133">
        <v>20101</v>
      </c>
    </row>
    <row r="134" spans="1:20" ht="18" customHeight="1" x14ac:dyDescent="0.15">
      <c r="A134" s="42">
        <v>2</v>
      </c>
      <c r="B134" s="43" t="s">
        <v>86</v>
      </c>
      <c r="C134" s="43">
        <v>1</v>
      </c>
      <c r="D134" s="43" t="s">
        <v>87</v>
      </c>
      <c r="E134" s="43">
        <v>1</v>
      </c>
      <c r="F134" s="43" t="s">
        <v>88</v>
      </c>
      <c r="G134" s="44">
        <v>2</v>
      </c>
      <c r="H134" s="43" t="s">
        <v>10</v>
      </c>
      <c r="I134" s="45">
        <v>3</v>
      </c>
      <c r="J134" s="45" t="s">
        <v>11</v>
      </c>
      <c r="K134" s="41">
        <v>68089</v>
      </c>
      <c r="L134" s="41">
        <v>69023</v>
      </c>
      <c r="M134" s="41">
        <f>K134-L134</f>
        <v>-934</v>
      </c>
      <c r="N134" s="45" t="s">
        <v>2350</v>
      </c>
      <c r="O134" s="41">
        <v>68088900</v>
      </c>
      <c r="P134" s="46"/>
      <c r="Q134" s="47"/>
      <c r="R134" s="48" t="s">
        <v>90</v>
      </c>
      <c r="T134">
        <v>20101</v>
      </c>
    </row>
    <row r="135" spans="1:20" ht="18" customHeight="1" x14ac:dyDescent="0.15">
      <c r="A135" s="42">
        <v>2</v>
      </c>
      <c r="B135" s="43" t="s">
        <v>86</v>
      </c>
      <c r="C135" s="43">
        <v>1</v>
      </c>
      <c r="D135" s="43" t="s">
        <v>87</v>
      </c>
      <c r="E135" s="43">
        <v>1</v>
      </c>
      <c r="F135" s="43" t="s">
        <v>88</v>
      </c>
      <c r="G135" s="44">
        <v>2</v>
      </c>
      <c r="H135" s="43" t="s">
        <v>10</v>
      </c>
      <c r="I135" s="45">
        <v>4</v>
      </c>
      <c r="J135" s="45" t="s">
        <v>94</v>
      </c>
      <c r="K135" s="41">
        <v>6267</v>
      </c>
      <c r="L135" s="41">
        <v>1808</v>
      </c>
      <c r="M135" s="41">
        <f>K135-L135</f>
        <v>4459</v>
      </c>
      <c r="N135" s="45" t="s">
        <v>3720</v>
      </c>
      <c r="O135" s="41">
        <v>5421600</v>
      </c>
      <c r="P135" s="46"/>
      <c r="Q135" s="47"/>
      <c r="R135" s="48" t="s">
        <v>90</v>
      </c>
      <c r="T135">
        <v>20101</v>
      </c>
    </row>
    <row r="136" spans="1:20" ht="18" customHeight="1" x14ac:dyDescent="0.15">
      <c r="A136" s="42">
        <v>2</v>
      </c>
      <c r="B136" s="43" t="s">
        <v>86</v>
      </c>
      <c r="C136" s="43">
        <v>1</v>
      </c>
      <c r="D136" s="43" t="s">
        <v>87</v>
      </c>
      <c r="E136" s="43">
        <v>1</v>
      </c>
      <c r="F136" s="43" t="s">
        <v>88</v>
      </c>
      <c r="G136" s="44">
        <v>2</v>
      </c>
      <c r="H136" s="43" t="s">
        <v>10</v>
      </c>
      <c r="I136" s="44">
        <v>4</v>
      </c>
      <c r="J136" s="44" t="s">
        <v>94</v>
      </c>
      <c r="K136" s="41"/>
      <c r="L136" s="41"/>
      <c r="M136" s="41"/>
      <c r="N136" s="45" t="s">
        <v>3721</v>
      </c>
      <c r="O136" s="41">
        <v>844410</v>
      </c>
      <c r="P136" s="46"/>
      <c r="Q136" s="47"/>
      <c r="R136" s="48" t="s">
        <v>90</v>
      </c>
      <c r="T136">
        <v>20101</v>
      </c>
    </row>
    <row r="137" spans="1:20" ht="18" customHeight="1" x14ac:dyDescent="0.15">
      <c r="A137" s="42">
        <v>2</v>
      </c>
      <c r="B137" s="43" t="s">
        <v>86</v>
      </c>
      <c r="C137" s="43">
        <v>1</v>
      </c>
      <c r="D137" s="43" t="s">
        <v>87</v>
      </c>
      <c r="E137" s="43">
        <v>1</v>
      </c>
      <c r="F137" s="43" t="s">
        <v>88</v>
      </c>
      <c r="G137" s="45">
        <v>3</v>
      </c>
      <c r="H137" s="49" t="s">
        <v>13</v>
      </c>
      <c r="I137" s="45"/>
      <c r="J137" s="45"/>
      <c r="K137" s="41"/>
      <c r="L137" s="41"/>
      <c r="M137" s="41"/>
      <c r="N137" s="45"/>
      <c r="O137" s="47"/>
      <c r="P137" s="46"/>
      <c r="Q137" s="47"/>
      <c r="R137" s="48" t="s">
        <v>90</v>
      </c>
      <c r="T137">
        <v>20101</v>
      </c>
    </row>
    <row r="138" spans="1:20" ht="18" customHeight="1" x14ac:dyDescent="0.15">
      <c r="A138" s="42">
        <v>2</v>
      </c>
      <c r="B138" s="43" t="s">
        <v>86</v>
      </c>
      <c r="C138" s="43">
        <v>1</v>
      </c>
      <c r="D138" s="43" t="s">
        <v>87</v>
      </c>
      <c r="E138" s="43">
        <v>1</v>
      </c>
      <c r="F138" s="43" t="s">
        <v>88</v>
      </c>
      <c r="G138" s="44">
        <v>3</v>
      </c>
      <c r="H138" s="43" t="s">
        <v>13</v>
      </c>
      <c r="I138" s="45">
        <v>12</v>
      </c>
      <c r="J138" s="45" t="s">
        <v>95</v>
      </c>
      <c r="K138" s="41">
        <v>5606</v>
      </c>
      <c r="L138" s="41">
        <v>5606</v>
      </c>
      <c r="M138" s="41">
        <f t="shared" ref="M138:M148" si="3">K138-L138</f>
        <v>0</v>
      </c>
      <c r="N138" s="45" t="s">
        <v>93</v>
      </c>
      <c r="O138" s="41">
        <v>5605386</v>
      </c>
      <c r="P138" s="46"/>
      <c r="Q138" s="47"/>
      <c r="R138" s="48" t="s">
        <v>90</v>
      </c>
      <c r="T138">
        <v>20101</v>
      </c>
    </row>
    <row r="139" spans="1:20" ht="18" customHeight="1" x14ac:dyDescent="0.15">
      <c r="A139" s="42">
        <v>2</v>
      </c>
      <c r="B139" s="43" t="s">
        <v>86</v>
      </c>
      <c r="C139" s="43">
        <v>1</v>
      </c>
      <c r="D139" s="43" t="s">
        <v>87</v>
      </c>
      <c r="E139" s="43">
        <v>1</v>
      </c>
      <c r="F139" s="43" t="s">
        <v>88</v>
      </c>
      <c r="G139" s="44">
        <v>3</v>
      </c>
      <c r="H139" s="43" t="s">
        <v>13</v>
      </c>
      <c r="I139" s="45">
        <v>13</v>
      </c>
      <c r="J139" s="45" t="s">
        <v>96</v>
      </c>
      <c r="K139" s="41">
        <v>178</v>
      </c>
      <c r="L139" s="41">
        <v>178</v>
      </c>
      <c r="M139" s="41">
        <f t="shared" si="3"/>
        <v>0</v>
      </c>
      <c r="N139" s="45" t="s">
        <v>93</v>
      </c>
      <c r="O139" s="41">
        <v>178000</v>
      </c>
      <c r="P139" s="46"/>
      <c r="Q139" s="47"/>
      <c r="R139" s="48" t="s">
        <v>90</v>
      </c>
      <c r="T139">
        <v>20101</v>
      </c>
    </row>
    <row r="140" spans="1:20" ht="18" customHeight="1" x14ac:dyDescent="0.15">
      <c r="A140" s="42">
        <v>2</v>
      </c>
      <c r="B140" s="43" t="s">
        <v>86</v>
      </c>
      <c r="C140" s="43">
        <v>1</v>
      </c>
      <c r="D140" s="43" t="s">
        <v>87</v>
      </c>
      <c r="E140" s="43">
        <v>1</v>
      </c>
      <c r="F140" s="43" t="s">
        <v>88</v>
      </c>
      <c r="G140" s="44">
        <v>3</v>
      </c>
      <c r="H140" s="43" t="s">
        <v>13</v>
      </c>
      <c r="I140" s="45">
        <v>31</v>
      </c>
      <c r="J140" s="45" t="s">
        <v>18</v>
      </c>
      <c r="K140" s="41">
        <v>2652</v>
      </c>
      <c r="L140" s="41">
        <v>2646</v>
      </c>
      <c r="M140" s="41">
        <f t="shared" si="3"/>
        <v>6</v>
      </c>
      <c r="N140" s="45" t="s">
        <v>97</v>
      </c>
      <c r="O140" s="41">
        <v>2652000</v>
      </c>
      <c r="P140" s="46"/>
      <c r="Q140" s="47"/>
      <c r="R140" s="48" t="s">
        <v>90</v>
      </c>
      <c r="T140">
        <v>20101</v>
      </c>
    </row>
    <row r="141" spans="1:20" ht="18" customHeight="1" x14ac:dyDescent="0.15">
      <c r="A141" s="42">
        <v>2</v>
      </c>
      <c r="B141" s="43" t="s">
        <v>86</v>
      </c>
      <c r="C141" s="43">
        <v>1</v>
      </c>
      <c r="D141" s="43" t="s">
        <v>87</v>
      </c>
      <c r="E141" s="43">
        <v>1</v>
      </c>
      <c r="F141" s="43" t="s">
        <v>88</v>
      </c>
      <c r="G141" s="44">
        <v>3</v>
      </c>
      <c r="H141" s="43" t="s">
        <v>13</v>
      </c>
      <c r="I141" s="45">
        <v>32</v>
      </c>
      <c r="J141" s="45" t="s">
        <v>98</v>
      </c>
      <c r="K141" s="41">
        <v>594</v>
      </c>
      <c r="L141" s="41">
        <v>294</v>
      </c>
      <c r="M141" s="41">
        <f t="shared" si="3"/>
        <v>300</v>
      </c>
      <c r="N141" s="45" t="s">
        <v>19</v>
      </c>
      <c r="O141" s="41">
        <v>594000</v>
      </c>
      <c r="P141" s="46"/>
      <c r="Q141" s="47"/>
      <c r="R141" s="48" t="s">
        <v>90</v>
      </c>
      <c r="T141">
        <v>20101</v>
      </c>
    </row>
    <row r="142" spans="1:20" ht="18" customHeight="1" x14ac:dyDescent="0.15">
      <c r="A142" s="42">
        <v>2</v>
      </c>
      <c r="B142" s="43" t="s">
        <v>86</v>
      </c>
      <c r="C142" s="43">
        <v>1</v>
      </c>
      <c r="D142" s="43" t="s">
        <v>87</v>
      </c>
      <c r="E142" s="43">
        <v>1</v>
      </c>
      <c r="F142" s="43" t="s">
        <v>88</v>
      </c>
      <c r="G142" s="44">
        <v>3</v>
      </c>
      <c r="H142" s="43" t="s">
        <v>13</v>
      </c>
      <c r="I142" s="45">
        <v>33</v>
      </c>
      <c r="J142" s="45" t="s">
        <v>20</v>
      </c>
      <c r="K142" s="41">
        <v>768</v>
      </c>
      <c r="L142" s="41">
        <v>1217</v>
      </c>
      <c r="M142" s="41">
        <f t="shared" si="3"/>
        <v>-449</v>
      </c>
      <c r="N142" s="45" t="s">
        <v>2351</v>
      </c>
      <c r="O142" s="41">
        <v>768000</v>
      </c>
      <c r="P142" s="46"/>
      <c r="Q142" s="47"/>
      <c r="R142" s="48" t="s">
        <v>90</v>
      </c>
      <c r="T142">
        <v>20101</v>
      </c>
    </row>
    <row r="143" spans="1:20" ht="18" customHeight="1" x14ac:dyDescent="0.15">
      <c r="A143" s="42">
        <v>2</v>
      </c>
      <c r="B143" s="43" t="s">
        <v>86</v>
      </c>
      <c r="C143" s="43">
        <v>1</v>
      </c>
      <c r="D143" s="43" t="s">
        <v>87</v>
      </c>
      <c r="E143" s="43">
        <v>1</v>
      </c>
      <c r="F143" s="43" t="s">
        <v>88</v>
      </c>
      <c r="G143" s="44">
        <v>3</v>
      </c>
      <c r="H143" s="43" t="s">
        <v>13</v>
      </c>
      <c r="I143" s="45">
        <v>35</v>
      </c>
      <c r="J143" s="45" t="s">
        <v>22</v>
      </c>
      <c r="K143" s="41">
        <v>1200</v>
      </c>
      <c r="L143" s="41">
        <v>1200</v>
      </c>
      <c r="M143" s="41">
        <f t="shared" si="3"/>
        <v>0</v>
      </c>
      <c r="N143" s="45" t="s">
        <v>99</v>
      </c>
      <c r="O143" s="41">
        <v>1200000</v>
      </c>
      <c r="P143" s="46"/>
      <c r="Q143" s="47"/>
      <c r="R143" s="48" t="s">
        <v>90</v>
      </c>
      <c r="T143">
        <v>20101</v>
      </c>
    </row>
    <row r="144" spans="1:20" ht="18" customHeight="1" x14ac:dyDescent="0.15">
      <c r="A144" s="42">
        <v>2</v>
      </c>
      <c r="B144" s="43" t="s">
        <v>86</v>
      </c>
      <c r="C144" s="43">
        <v>1</v>
      </c>
      <c r="D144" s="43" t="s">
        <v>87</v>
      </c>
      <c r="E144" s="43">
        <v>1</v>
      </c>
      <c r="F144" s="43" t="s">
        <v>88</v>
      </c>
      <c r="G144" s="44">
        <v>3</v>
      </c>
      <c r="H144" s="43" t="s">
        <v>13</v>
      </c>
      <c r="I144" s="45">
        <v>38</v>
      </c>
      <c r="J144" s="45" t="s">
        <v>23</v>
      </c>
      <c r="K144" s="41">
        <v>1496</v>
      </c>
      <c r="L144" s="41">
        <v>2176</v>
      </c>
      <c r="M144" s="41">
        <f t="shared" si="3"/>
        <v>-680</v>
      </c>
      <c r="N144" s="45" t="s">
        <v>19</v>
      </c>
      <c r="O144" s="41">
        <v>1495200</v>
      </c>
      <c r="P144" s="46"/>
      <c r="Q144" s="47"/>
      <c r="R144" s="48" t="s">
        <v>90</v>
      </c>
      <c r="T144">
        <v>20101</v>
      </c>
    </row>
    <row r="145" spans="1:20" ht="18" customHeight="1" x14ac:dyDescent="0.15">
      <c r="A145" s="42">
        <v>2</v>
      </c>
      <c r="B145" s="43" t="s">
        <v>86</v>
      </c>
      <c r="C145" s="43">
        <v>1</v>
      </c>
      <c r="D145" s="43" t="s">
        <v>87</v>
      </c>
      <c r="E145" s="43">
        <v>1</v>
      </c>
      <c r="F145" s="43" t="s">
        <v>88</v>
      </c>
      <c r="G145" s="44">
        <v>3</v>
      </c>
      <c r="H145" s="43" t="s">
        <v>13</v>
      </c>
      <c r="I145" s="45">
        <v>39</v>
      </c>
      <c r="J145" s="45" t="s">
        <v>24</v>
      </c>
      <c r="K145" s="41">
        <v>15998</v>
      </c>
      <c r="L145" s="41">
        <v>16198</v>
      </c>
      <c r="M145" s="41">
        <f t="shared" si="3"/>
        <v>-200</v>
      </c>
      <c r="N145" s="45" t="s">
        <v>2350</v>
      </c>
      <c r="O145" s="41">
        <v>15997476</v>
      </c>
      <c r="P145" s="46"/>
      <c r="Q145" s="47"/>
      <c r="R145" s="48" t="s">
        <v>90</v>
      </c>
      <c r="T145">
        <v>20101</v>
      </c>
    </row>
    <row r="146" spans="1:20" ht="18" customHeight="1" x14ac:dyDescent="0.15">
      <c r="A146" s="42">
        <v>2</v>
      </c>
      <c r="B146" s="43" t="s">
        <v>86</v>
      </c>
      <c r="C146" s="43">
        <v>1</v>
      </c>
      <c r="D146" s="43" t="s">
        <v>87</v>
      </c>
      <c r="E146" s="43">
        <v>1</v>
      </c>
      <c r="F146" s="43" t="s">
        <v>88</v>
      </c>
      <c r="G146" s="44">
        <v>3</v>
      </c>
      <c r="H146" s="43" t="s">
        <v>13</v>
      </c>
      <c r="I146" s="45">
        <v>40</v>
      </c>
      <c r="J146" s="45" t="s">
        <v>25</v>
      </c>
      <c r="K146" s="41">
        <v>11500</v>
      </c>
      <c r="L146" s="41">
        <v>11650</v>
      </c>
      <c r="M146" s="41">
        <f t="shared" si="3"/>
        <v>-150</v>
      </c>
      <c r="N146" s="45" t="s">
        <v>2350</v>
      </c>
      <c r="O146" s="41">
        <v>11499792</v>
      </c>
      <c r="P146" s="46"/>
      <c r="Q146" s="47"/>
      <c r="R146" s="48" t="s">
        <v>90</v>
      </c>
      <c r="T146">
        <v>20101</v>
      </c>
    </row>
    <row r="147" spans="1:20" ht="18" customHeight="1" x14ac:dyDescent="0.15">
      <c r="A147" s="42">
        <v>2</v>
      </c>
      <c r="B147" s="43" t="s">
        <v>86</v>
      </c>
      <c r="C147" s="43">
        <v>1</v>
      </c>
      <c r="D147" s="43" t="s">
        <v>87</v>
      </c>
      <c r="E147" s="43">
        <v>1</v>
      </c>
      <c r="F147" s="43" t="s">
        <v>88</v>
      </c>
      <c r="G147" s="44">
        <v>3</v>
      </c>
      <c r="H147" s="43" t="s">
        <v>13</v>
      </c>
      <c r="I147" s="45">
        <v>41</v>
      </c>
      <c r="J147" s="45" t="s">
        <v>26</v>
      </c>
      <c r="K147" s="41">
        <v>1213</v>
      </c>
      <c r="L147" s="41">
        <v>1353</v>
      </c>
      <c r="M147" s="41">
        <f t="shared" si="3"/>
        <v>-140</v>
      </c>
      <c r="N147" s="45" t="s">
        <v>2352</v>
      </c>
      <c r="O147" s="41">
        <v>1212800</v>
      </c>
      <c r="P147" s="46"/>
      <c r="Q147" s="47"/>
      <c r="R147" s="48" t="s">
        <v>90</v>
      </c>
      <c r="T147">
        <v>20101</v>
      </c>
    </row>
    <row r="148" spans="1:20" ht="18" customHeight="1" x14ac:dyDescent="0.15">
      <c r="A148" s="42">
        <v>2</v>
      </c>
      <c r="B148" s="43" t="s">
        <v>86</v>
      </c>
      <c r="C148" s="43">
        <v>1</v>
      </c>
      <c r="D148" s="43" t="s">
        <v>87</v>
      </c>
      <c r="E148" s="43">
        <v>1</v>
      </c>
      <c r="F148" s="43" t="s">
        <v>88</v>
      </c>
      <c r="G148" s="44">
        <v>3</v>
      </c>
      <c r="H148" s="43" t="s">
        <v>13</v>
      </c>
      <c r="I148" s="45">
        <v>42</v>
      </c>
      <c r="J148" s="45" t="s">
        <v>100</v>
      </c>
      <c r="K148" s="41">
        <v>7000</v>
      </c>
      <c r="L148" s="41">
        <v>7000</v>
      </c>
      <c r="M148" s="41">
        <f t="shared" si="3"/>
        <v>0</v>
      </c>
      <c r="N148" s="45" t="s">
        <v>2353</v>
      </c>
      <c r="O148" s="41">
        <v>7000000</v>
      </c>
      <c r="P148" s="46"/>
      <c r="Q148" s="47"/>
      <c r="R148" s="48" t="s">
        <v>90</v>
      </c>
      <c r="T148">
        <v>20101</v>
      </c>
    </row>
    <row r="149" spans="1:20" ht="18" customHeight="1" x14ac:dyDescent="0.15">
      <c r="A149" s="42">
        <v>2</v>
      </c>
      <c r="B149" s="43" t="s">
        <v>86</v>
      </c>
      <c r="C149" s="43">
        <v>1</v>
      </c>
      <c r="D149" s="43" t="s">
        <v>87</v>
      </c>
      <c r="E149" s="43">
        <v>1</v>
      </c>
      <c r="F149" s="43" t="s">
        <v>88</v>
      </c>
      <c r="G149" s="44">
        <v>3</v>
      </c>
      <c r="H149" s="43" t="s">
        <v>13</v>
      </c>
      <c r="I149" s="44">
        <v>42</v>
      </c>
      <c r="J149" s="44" t="s">
        <v>100</v>
      </c>
      <c r="K149" s="41"/>
      <c r="L149" s="41"/>
      <c r="M149" s="41"/>
      <c r="N149" s="45" t="s">
        <v>101</v>
      </c>
      <c r="O149" s="41"/>
      <c r="P149" s="46"/>
      <c r="Q149" s="47"/>
      <c r="R149" s="48" t="s">
        <v>90</v>
      </c>
      <c r="T149">
        <v>20101</v>
      </c>
    </row>
    <row r="150" spans="1:20" ht="18" customHeight="1" x14ac:dyDescent="0.15">
      <c r="A150" s="42">
        <v>2</v>
      </c>
      <c r="B150" s="43" t="s">
        <v>86</v>
      </c>
      <c r="C150" s="43">
        <v>1</v>
      </c>
      <c r="D150" s="43" t="s">
        <v>87</v>
      </c>
      <c r="E150" s="43">
        <v>1</v>
      </c>
      <c r="F150" s="43" t="s">
        <v>88</v>
      </c>
      <c r="G150" s="44">
        <v>3</v>
      </c>
      <c r="H150" s="43" t="s">
        <v>13</v>
      </c>
      <c r="I150" s="44">
        <v>42</v>
      </c>
      <c r="J150" s="44" t="s">
        <v>100</v>
      </c>
      <c r="K150" s="41"/>
      <c r="L150" s="41"/>
      <c r="M150" s="41"/>
      <c r="N150" s="45" t="s">
        <v>102</v>
      </c>
      <c r="O150" s="41"/>
      <c r="P150" s="46"/>
      <c r="Q150" s="47"/>
      <c r="R150" s="48" t="s">
        <v>90</v>
      </c>
      <c r="T150">
        <v>20101</v>
      </c>
    </row>
    <row r="151" spans="1:20" ht="18" customHeight="1" x14ac:dyDescent="0.15">
      <c r="A151" s="42">
        <v>2</v>
      </c>
      <c r="B151" s="43" t="s">
        <v>86</v>
      </c>
      <c r="C151" s="43">
        <v>1</v>
      </c>
      <c r="D151" s="43" t="s">
        <v>87</v>
      </c>
      <c r="E151" s="43">
        <v>1</v>
      </c>
      <c r="F151" s="43" t="s">
        <v>88</v>
      </c>
      <c r="G151" s="44">
        <v>3</v>
      </c>
      <c r="H151" s="43" t="s">
        <v>13</v>
      </c>
      <c r="I151" s="44">
        <v>42</v>
      </c>
      <c r="J151" s="44" t="s">
        <v>100</v>
      </c>
      <c r="K151" s="41"/>
      <c r="L151" s="41"/>
      <c r="M151" s="41"/>
      <c r="N151" s="45" t="s">
        <v>103</v>
      </c>
      <c r="O151" s="41"/>
      <c r="P151" s="46"/>
      <c r="Q151" s="47"/>
      <c r="R151" s="48" t="s">
        <v>90</v>
      </c>
      <c r="T151">
        <v>20101</v>
      </c>
    </row>
    <row r="152" spans="1:20" ht="18" customHeight="1" x14ac:dyDescent="0.15">
      <c r="A152" s="42">
        <v>2</v>
      </c>
      <c r="B152" s="43" t="s">
        <v>86</v>
      </c>
      <c r="C152" s="43">
        <v>1</v>
      </c>
      <c r="D152" s="43" t="s">
        <v>87</v>
      </c>
      <c r="E152" s="43">
        <v>1</v>
      </c>
      <c r="F152" s="43" t="s">
        <v>88</v>
      </c>
      <c r="G152" s="44">
        <v>3</v>
      </c>
      <c r="H152" s="43" t="s">
        <v>13</v>
      </c>
      <c r="I152" s="44">
        <v>42</v>
      </c>
      <c r="J152" s="44" t="s">
        <v>100</v>
      </c>
      <c r="K152" s="41"/>
      <c r="L152" s="41"/>
      <c r="M152" s="41"/>
      <c r="N152" s="45" t="s">
        <v>104</v>
      </c>
      <c r="O152" s="41"/>
      <c r="P152" s="46"/>
      <c r="Q152" s="47"/>
      <c r="R152" s="48" t="s">
        <v>90</v>
      </c>
      <c r="T152">
        <v>20101</v>
      </c>
    </row>
    <row r="153" spans="1:20" ht="18" customHeight="1" x14ac:dyDescent="0.15">
      <c r="A153" s="42">
        <v>2</v>
      </c>
      <c r="B153" s="43" t="s">
        <v>86</v>
      </c>
      <c r="C153" s="43">
        <v>1</v>
      </c>
      <c r="D153" s="43" t="s">
        <v>87</v>
      </c>
      <c r="E153" s="43">
        <v>1</v>
      </c>
      <c r="F153" s="43" t="s">
        <v>88</v>
      </c>
      <c r="G153" s="44">
        <v>3</v>
      </c>
      <c r="H153" s="43" t="s">
        <v>13</v>
      </c>
      <c r="I153" s="44">
        <v>42</v>
      </c>
      <c r="J153" s="44" t="s">
        <v>100</v>
      </c>
      <c r="K153" s="41"/>
      <c r="L153" s="41"/>
      <c r="M153" s="41"/>
      <c r="N153" s="45" t="s">
        <v>105</v>
      </c>
      <c r="O153" s="41"/>
      <c r="P153" s="46"/>
      <c r="Q153" s="47"/>
      <c r="R153" s="48" t="s">
        <v>90</v>
      </c>
      <c r="T153">
        <v>20101</v>
      </c>
    </row>
    <row r="154" spans="1:20" ht="18" customHeight="1" x14ac:dyDescent="0.15">
      <c r="A154" s="42">
        <v>2</v>
      </c>
      <c r="B154" s="43" t="s">
        <v>86</v>
      </c>
      <c r="C154" s="43">
        <v>1</v>
      </c>
      <c r="D154" s="43" t="s">
        <v>87</v>
      </c>
      <c r="E154" s="43">
        <v>1</v>
      </c>
      <c r="F154" s="43" t="s">
        <v>88</v>
      </c>
      <c r="G154" s="44">
        <v>3</v>
      </c>
      <c r="H154" s="43" t="s">
        <v>13</v>
      </c>
      <c r="I154" s="45">
        <v>46</v>
      </c>
      <c r="J154" s="45" t="s">
        <v>106</v>
      </c>
      <c r="K154" s="41">
        <v>0</v>
      </c>
      <c r="L154" s="41">
        <v>160</v>
      </c>
      <c r="M154" s="41">
        <f t="shared" ref="M154" si="4">K154-L154</f>
        <v>-160</v>
      </c>
      <c r="N154" s="45"/>
      <c r="O154" s="41"/>
      <c r="P154" s="46"/>
      <c r="Q154" s="47"/>
      <c r="R154" s="48" t="s">
        <v>90</v>
      </c>
      <c r="T154">
        <v>20101</v>
      </c>
    </row>
    <row r="155" spans="1:20" ht="18" customHeight="1" x14ac:dyDescent="0.15">
      <c r="A155" s="42">
        <v>2</v>
      </c>
      <c r="B155" s="43" t="s">
        <v>86</v>
      </c>
      <c r="C155" s="43">
        <v>1</v>
      </c>
      <c r="D155" s="43" t="s">
        <v>87</v>
      </c>
      <c r="E155" s="43">
        <v>1</v>
      </c>
      <c r="F155" s="43" t="s">
        <v>88</v>
      </c>
      <c r="G155" s="44">
        <v>3</v>
      </c>
      <c r="H155" s="43" t="s">
        <v>13</v>
      </c>
      <c r="I155" s="45">
        <v>50</v>
      </c>
      <c r="J155" s="45" t="s">
        <v>108</v>
      </c>
      <c r="K155" s="41">
        <v>1153</v>
      </c>
      <c r="L155" s="41">
        <v>385</v>
      </c>
      <c r="M155" s="41">
        <f>K155-L155</f>
        <v>768</v>
      </c>
      <c r="N155" s="45" t="s">
        <v>3722</v>
      </c>
      <c r="O155" s="41">
        <v>1152090</v>
      </c>
      <c r="P155" s="46"/>
      <c r="Q155" s="47"/>
      <c r="R155" s="48" t="s">
        <v>90</v>
      </c>
      <c r="T155">
        <v>20101</v>
      </c>
    </row>
    <row r="156" spans="1:20" ht="18" customHeight="1" x14ac:dyDescent="0.15">
      <c r="A156" s="42">
        <v>2</v>
      </c>
      <c r="B156" s="43" t="s">
        <v>86</v>
      </c>
      <c r="C156" s="43">
        <v>1</v>
      </c>
      <c r="D156" s="43" t="s">
        <v>87</v>
      </c>
      <c r="E156" s="43">
        <v>1</v>
      </c>
      <c r="F156" s="43" t="s">
        <v>88</v>
      </c>
      <c r="G156" s="44">
        <v>3</v>
      </c>
      <c r="H156" s="43" t="s">
        <v>13</v>
      </c>
      <c r="I156" s="45">
        <v>51</v>
      </c>
      <c r="J156" s="45" t="s">
        <v>109</v>
      </c>
      <c r="K156" s="41">
        <v>60</v>
      </c>
      <c r="L156" s="41">
        <v>24</v>
      </c>
      <c r="M156" s="41">
        <f>K156-L156</f>
        <v>36</v>
      </c>
      <c r="N156" s="45" t="s">
        <v>3723</v>
      </c>
      <c r="O156" s="41">
        <v>24000</v>
      </c>
      <c r="P156" s="46"/>
      <c r="Q156" s="47"/>
      <c r="R156" s="48" t="s">
        <v>90</v>
      </c>
      <c r="T156">
        <v>20101</v>
      </c>
    </row>
    <row r="157" spans="1:20" ht="18" customHeight="1" x14ac:dyDescent="0.15">
      <c r="A157" s="42">
        <v>2</v>
      </c>
      <c r="B157" s="43" t="s">
        <v>86</v>
      </c>
      <c r="C157" s="43">
        <v>1</v>
      </c>
      <c r="D157" s="43" t="s">
        <v>87</v>
      </c>
      <c r="E157" s="43">
        <v>1</v>
      </c>
      <c r="F157" s="43" t="s">
        <v>88</v>
      </c>
      <c r="G157" s="44">
        <v>3</v>
      </c>
      <c r="H157" s="43" t="s">
        <v>13</v>
      </c>
      <c r="I157" s="44">
        <v>51</v>
      </c>
      <c r="J157" s="44" t="s">
        <v>109</v>
      </c>
      <c r="K157" s="41"/>
      <c r="L157" s="41"/>
      <c r="M157" s="41"/>
      <c r="N157" s="45" t="s">
        <v>3724</v>
      </c>
      <c r="O157" s="41">
        <v>35500</v>
      </c>
      <c r="P157" s="46"/>
      <c r="Q157" s="47"/>
      <c r="R157" s="48" t="s">
        <v>90</v>
      </c>
      <c r="T157">
        <v>20101</v>
      </c>
    </row>
    <row r="158" spans="1:20" ht="18" customHeight="1" x14ac:dyDescent="0.15">
      <c r="A158" s="42">
        <v>2</v>
      </c>
      <c r="B158" s="43" t="s">
        <v>86</v>
      </c>
      <c r="C158" s="43">
        <v>1</v>
      </c>
      <c r="D158" s="43" t="s">
        <v>87</v>
      </c>
      <c r="E158" s="43">
        <v>1</v>
      </c>
      <c r="F158" s="43" t="s">
        <v>88</v>
      </c>
      <c r="G158" s="45">
        <v>4</v>
      </c>
      <c r="H158" s="49" t="s">
        <v>27</v>
      </c>
      <c r="I158" s="45"/>
      <c r="J158" s="45"/>
      <c r="K158" s="41"/>
      <c r="L158" s="41"/>
      <c r="M158" s="41"/>
      <c r="N158" s="45"/>
      <c r="O158" s="47"/>
      <c r="P158" s="46"/>
      <c r="Q158" s="47"/>
      <c r="R158" s="48" t="s">
        <v>90</v>
      </c>
      <c r="T158">
        <v>20101</v>
      </c>
    </row>
    <row r="159" spans="1:20" ht="18" customHeight="1" x14ac:dyDescent="0.15">
      <c r="A159" s="42">
        <v>2</v>
      </c>
      <c r="B159" s="43" t="s">
        <v>86</v>
      </c>
      <c r="C159" s="43">
        <v>1</v>
      </c>
      <c r="D159" s="43" t="s">
        <v>87</v>
      </c>
      <c r="E159" s="43">
        <v>1</v>
      </c>
      <c r="F159" s="43" t="s">
        <v>88</v>
      </c>
      <c r="G159" s="44">
        <v>4</v>
      </c>
      <c r="H159" s="43" t="s">
        <v>27</v>
      </c>
      <c r="I159" s="45">
        <v>11</v>
      </c>
      <c r="J159" s="45" t="s">
        <v>110</v>
      </c>
      <c r="K159" s="41">
        <v>4287</v>
      </c>
      <c r="L159" s="41">
        <v>4270</v>
      </c>
      <c r="M159" s="41">
        <f>K159-L159</f>
        <v>17</v>
      </c>
      <c r="N159" s="45" t="s">
        <v>93</v>
      </c>
      <c r="O159" s="41">
        <v>4286114</v>
      </c>
      <c r="P159" s="46"/>
      <c r="Q159" s="47"/>
      <c r="R159" s="48" t="s">
        <v>90</v>
      </c>
      <c r="T159">
        <v>20101</v>
      </c>
    </row>
    <row r="160" spans="1:20" ht="18" customHeight="1" x14ac:dyDescent="0.15">
      <c r="A160" s="42">
        <v>2</v>
      </c>
      <c r="B160" s="43" t="s">
        <v>86</v>
      </c>
      <c r="C160" s="43">
        <v>1</v>
      </c>
      <c r="D160" s="43" t="s">
        <v>87</v>
      </c>
      <c r="E160" s="43">
        <v>1</v>
      </c>
      <c r="F160" s="43" t="s">
        <v>88</v>
      </c>
      <c r="G160" s="44">
        <v>4</v>
      </c>
      <c r="H160" s="43" t="s">
        <v>27</v>
      </c>
      <c r="I160" s="45">
        <v>31</v>
      </c>
      <c r="J160" s="45" t="s">
        <v>29</v>
      </c>
      <c r="K160" s="41">
        <v>22191</v>
      </c>
      <c r="L160" s="41">
        <v>22872</v>
      </c>
      <c r="M160" s="41">
        <f>K160-L160</f>
        <v>-681</v>
      </c>
      <c r="N160" s="45" t="s">
        <v>2350</v>
      </c>
      <c r="O160" s="41">
        <v>22190604</v>
      </c>
      <c r="P160" s="46"/>
      <c r="Q160" s="47"/>
      <c r="R160" s="48" t="s">
        <v>90</v>
      </c>
      <c r="T160">
        <v>20101</v>
      </c>
    </row>
    <row r="161" spans="1:20" ht="18" customHeight="1" x14ac:dyDescent="0.15">
      <c r="A161" s="42">
        <v>2</v>
      </c>
      <c r="B161" s="43" t="s">
        <v>86</v>
      </c>
      <c r="C161" s="43">
        <v>1</v>
      </c>
      <c r="D161" s="43" t="s">
        <v>87</v>
      </c>
      <c r="E161" s="43">
        <v>1</v>
      </c>
      <c r="F161" s="43" t="s">
        <v>88</v>
      </c>
      <c r="G161" s="44">
        <v>4</v>
      </c>
      <c r="H161" s="43" t="s">
        <v>27</v>
      </c>
      <c r="I161" s="45">
        <v>32</v>
      </c>
      <c r="J161" s="45" t="s">
        <v>855</v>
      </c>
      <c r="K161" s="41">
        <v>428</v>
      </c>
      <c r="L161" s="41">
        <v>0</v>
      </c>
      <c r="M161" s="41">
        <f>K161-L161</f>
        <v>428</v>
      </c>
      <c r="N161" s="45" t="s">
        <v>2354</v>
      </c>
      <c r="O161" s="41">
        <v>352800</v>
      </c>
      <c r="P161" s="46"/>
      <c r="Q161" s="47"/>
      <c r="R161" s="48" t="s">
        <v>90</v>
      </c>
      <c r="T161">
        <v>20101</v>
      </c>
    </row>
    <row r="162" spans="1:20" ht="18" customHeight="1" x14ac:dyDescent="0.15">
      <c r="A162" s="42">
        <v>2</v>
      </c>
      <c r="B162" s="43" t="s">
        <v>86</v>
      </c>
      <c r="C162" s="43">
        <v>1</v>
      </c>
      <c r="D162" s="43" t="s">
        <v>87</v>
      </c>
      <c r="E162" s="43">
        <v>1</v>
      </c>
      <c r="F162" s="43" t="s">
        <v>88</v>
      </c>
      <c r="G162" s="44">
        <v>4</v>
      </c>
      <c r="H162" s="43" t="s">
        <v>27</v>
      </c>
      <c r="I162" s="44">
        <v>32</v>
      </c>
      <c r="J162" s="44" t="s">
        <v>855</v>
      </c>
      <c r="K162" s="41"/>
      <c r="L162" s="41"/>
      <c r="M162" s="41"/>
      <c r="N162" s="45" t="s">
        <v>2355</v>
      </c>
      <c r="O162" s="41">
        <v>74480</v>
      </c>
      <c r="P162" s="46"/>
      <c r="Q162" s="47"/>
      <c r="R162" s="48" t="s">
        <v>90</v>
      </c>
      <c r="T162">
        <v>20101</v>
      </c>
    </row>
    <row r="163" spans="1:20" ht="18" customHeight="1" x14ac:dyDescent="0.15">
      <c r="A163" s="42">
        <v>2</v>
      </c>
      <c r="B163" s="43" t="s">
        <v>86</v>
      </c>
      <c r="C163" s="43">
        <v>1</v>
      </c>
      <c r="D163" s="43" t="s">
        <v>87</v>
      </c>
      <c r="E163" s="43">
        <v>1</v>
      </c>
      <c r="F163" s="43" t="s">
        <v>88</v>
      </c>
      <c r="G163" s="44">
        <v>4</v>
      </c>
      <c r="H163" s="43" t="s">
        <v>27</v>
      </c>
      <c r="I163" s="45">
        <v>41</v>
      </c>
      <c r="J163" s="45" t="s">
        <v>111</v>
      </c>
      <c r="K163" s="41">
        <v>796</v>
      </c>
      <c r="L163" s="41">
        <v>373</v>
      </c>
      <c r="M163" s="41">
        <f>K163-L163</f>
        <v>423</v>
      </c>
      <c r="N163" s="45" t="s">
        <v>112</v>
      </c>
      <c r="O163" s="41">
        <v>10000</v>
      </c>
      <c r="P163" s="46"/>
      <c r="Q163" s="47"/>
      <c r="R163" s="48" t="s">
        <v>90</v>
      </c>
      <c r="T163">
        <v>20101</v>
      </c>
    </row>
    <row r="164" spans="1:20" ht="18" customHeight="1" x14ac:dyDescent="0.15">
      <c r="A164" s="42">
        <v>2</v>
      </c>
      <c r="B164" s="43" t="s">
        <v>86</v>
      </c>
      <c r="C164" s="43">
        <v>1</v>
      </c>
      <c r="D164" s="43" t="s">
        <v>87</v>
      </c>
      <c r="E164" s="43">
        <v>1</v>
      </c>
      <c r="F164" s="43" t="s">
        <v>88</v>
      </c>
      <c r="G164" s="44">
        <v>4</v>
      </c>
      <c r="H164" s="43" t="s">
        <v>27</v>
      </c>
      <c r="I164" s="44">
        <v>41</v>
      </c>
      <c r="J164" s="44" t="s">
        <v>111</v>
      </c>
      <c r="K164" s="41"/>
      <c r="L164" s="41"/>
      <c r="M164" s="41"/>
      <c r="N164" s="45" t="s">
        <v>3725</v>
      </c>
      <c r="O164" s="41">
        <v>598112</v>
      </c>
      <c r="P164" s="46"/>
      <c r="Q164" s="47"/>
      <c r="R164" s="48" t="s">
        <v>90</v>
      </c>
      <c r="T164">
        <v>20101</v>
      </c>
    </row>
    <row r="165" spans="1:20" ht="18" customHeight="1" x14ac:dyDescent="0.15">
      <c r="A165" s="42">
        <v>2</v>
      </c>
      <c r="B165" s="43" t="s">
        <v>86</v>
      </c>
      <c r="C165" s="43">
        <v>1</v>
      </c>
      <c r="D165" s="43" t="s">
        <v>87</v>
      </c>
      <c r="E165" s="43">
        <v>1</v>
      </c>
      <c r="F165" s="43" t="s">
        <v>88</v>
      </c>
      <c r="G165" s="44">
        <v>4</v>
      </c>
      <c r="H165" s="43" t="s">
        <v>27</v>
      </c>
      <c r="I165" s="44">
        <v>41</v>
      </c>
      <c r="J165" s="44" t="s">
        <v>111</v>
      </c>
      <c r="K165" s="41"/>
      <c r="L165" s="41"/>
      <c r="M165" s="41"/>
      <c r="N165" s="45" t="s">
        <v>4500</v>
      </c>
      <c r="O165" s="41">
        <v>114420</v>
      </c>
      <c r="P165" s="46"/>
      <c r="Q165" s="47"/>
      <c r="R165" s="48" t="s">
        <v>90</v>
      </c>
      <c r="T165">
        <v>20101</v>
      </c>
    </row>
    <row r="166" spans="1:20" ht="18" customHeight="1" x14ac:dyDescent="0.15">
      <c r="A166" s="42">
        <v>2</v>
      </c>
      <c r="B166" s="43" t="s">
        <v>86</v>
      </c>
      <c r="C166" s="43">
        <v>1</v>
      </c>
      <c r="D166" s="43" t="s">
        <v>87</v>
      </c>
      <c r="E166" s="43">
        <v>1</v>
      </c>
      <c r="F166" s="43" t="s">
        <v>88</v>
      </c>
      <c r="G166" s="44">
        <v>4</v>
      </c>
      <c r="H166" s="43" t="s">
        <v>27</v>
      </c>
      <c r="I166" s="44">
        <v>41</v>
      </c>
      <c r="J166" s="44" t="s">
        <v>111</v>
      </c>
      <c r="K166" s="41"/>
      <c r="L166" s="41"/>
      <c r="M166" s="41"/>
      <c r="N166" s="45" t="s">
        <v>4501</v>
      </c>
      <c r="O166" s="41">
        <v>13824</v>
      </c>
      <c r="P166" s="46"/>
      <c r="Q166" s="47"/>
      <c r="R166" s="48" t="s">
        <v>90</v>
      </c>
      <c r="T166">
        <v>20101</v>
      </c>
    </row>
    <row r="167" spans="1:20" ht="18" customHeight="1" x14ac:dyDescent="0.15">
      <c r="A167" s="42">
        <v>2</v>
      </c>
      <c r="B167" s="43" t="s">
        <v>86</v>
      </c>
      <c r="C167" s="43">
        <v>1</v>
      </c>
      <c r="D167" s="43" t="s">
        <v>87</v>
      </c>
      <c r="E167" s="43">
        <v>1</v>
      </c>
      <c r="F167" s="43" t="s">
        <v>88</v>
      </c>
      <c r="G167" s="44">
        <v>4</v>
      </c>
      <c r="H167" s="43" t="s">
        <v>27</v>
      </c>
      <c r="I167" s="44">
        <v>41</v>
      </c>
      <c r="J167" s="44" t="s">
        <v>111</v>
      </c>
      <c r="K167" s="41"/>
      <c r="L167" s="41"/>
      <c r="M167" s="41"/>
      <c r="N167" s="45" t="s">
        <v>4502</v>
      </c>
      <c r="O167" s="41">
        <v>1086</v>
      </c>
      <c r="P167" s="46"/>
      <c r="Q167" s="47"/>
      <c r="R167" s="48" t="s">
        <v>90</v>
      </c>
      <c r="T167">
        <v>20101</v>
      </c>
    </row>
    <row r="168" spans="1:20" ht="18" customHeight="1" x14ac:dyDescent="0.15">
      <c r="A168" s="42">
        <v>2</v>
      </c>
      <c r="B168" s="43" t="s">
        <v>86</v>
      </c>
      <c r="C168" s="43">
        <v>1</v>
      </c>
      <c r="D168" s="43" t="s">
        <v>87</v>
      </c>
      <c r="E168" s="43">
        <v>1</v>
      </c>
      <c r="F168" s="43" t="s">
        <v>88</v>
      </c>
      <c r="G168" s="44">
        <v>4</v>
      </c>
      <c r="H168" s="43" t="s">
        <v>27</v>
      </c>
      <c r="I168" s="44">
        <v>41</v>
      </c>
      <c r="J168" s="44" t="s">
        <v>111</v>
      </c>
      <c r="K168" s="41"/>
      <c r="L168" s="41"/>
      <c r="M168" s="41"/>
      <c r="N168" s="45" t="s">
        <v>4503</v>
      </c>
      <c r="O168" s="41">
        <v>31200</v>
      </c>
      <c r="P168" s="46"/>
      <c r="Q168" s="47"/>
      <c r="R168" s="48" t="s">
        <v>90</v>
      </c>
      <c r="T168">
        <v>20101</v>
      </c>
    </row>
    <row r="169" spans="1:20" ht="18" customHeight="1" x14ac:dyDescent="0.15">
      <c r="A169" s="42">
        <v>2</v>
      </c>
      <c r="B169" s="43" t="s">
        <v>86</v>
      </c>
      <c r="C169" s="43">
        <v>1</v>
      </c>
      <c r="D169" s="43" t="s">
        <v>87</v>
      </c>
      <c r="E169" s="43">
        <v>1</v>
      </c>
      <c r="F169" s="43" t="s">
        <v>88</v>
      </c>
      <c r="G169" s="44">
        <v>4</v>
      </c>
      <c r="H169" s="43" t="s">
        <v>27</v>
      </c>
      <c r="I169" s="44">
        <v>41</v>
      </c>
      <c r="J169" s="44" t="s">
        <v>111</v>
      </c>
      <c r="K169" s="41"/>
      <c r="L169" s="41"/>
      <c r="M169" s="41"/>
      <c r="N169" s="45" t="s">
        <v>4504</v>
      </c>
      <c r="O169" s="41">
        <v>3400</v>
      </c>
      <c r="P169" s="46"/>
      <c r="Q169" s="47"/>
      <c r="R169" s="48" t="s">
        <v>90</v>
      </c>
      <c r="T169">
        <v>20101</v>
      </c>
    </row>
    <row r="170" spans="1:20" ht="18" customHeight="1" x14ac:dyDescent="0.15">
      <c r="A170" s="42">
        <v>2</v>
      </c>
      <c r="B170" s="43" t="s">
        <v>86</v>
      </c>
      <c r="C170" s="43">
        <v>1</v>
      </c>
      <c r="D170" s="43" t="s">
        <v>87</v>
      </c>
      <c r="E170" s="43">
        <v>1</v>
      </c>
      <c r="F170" s="43" t="s">
        <v>88</v>
      </c>
      <c r="G170" s="44">
        <v>4</v>
      </c>
      <c r="H170" s="43" t="s">
        <v>27</v>
      </c>
      <c r="I170" s="44">
        <v>41</v>
      </c>
      <c r="J170" s="44" t="s">
        <v>111</v>
      </c>
      <c r="K170" s="41"/>
      <c r="L170" s="41"/>
      <c r="M170" s="41"/>
      <c r="N170" s="45" t="s">
        <v>4505</v>
      </c>
      <c r="O170" s="41">
        <v>5184</v>
      </c>
      <c r="P170" s="46"/>
      <c r="Q170" s="47"/>
      <c r="R170" s="48" t="s">
        <v>90</v>
      </c>
      <c r="T170">
        <v>20101</v>
      </c>
    </row>
    <row r="171" spans="1:20" ht="18" customHeight="1" x14ac:dyDescent="0.15">
      <c r="A171" s="42">
        <v>2</v>
      </c>
      <c r="B171" s="43" t="s">
        <v>86</v>
      </c>
      <c r="C171" s="43">
        <v>1</v>
      </c>
      <c r="D171" s="43" t="s">
        <v>87</v>
      </c>
      <c r="E171" s="43">
        <v>1</v>
      </c>
      <c r="F171" s="43" t="s">
        <v>88</v>
      </c>
      <c r="G171" s="44">
        <v>4</v>
      </c>
      <c r="H171" s="43" t="s">
        <v>27</v>
      </c>
      <c r="I171" s="44">
        <v>41</v>
      </c>
      <c r="J171" s="44" t="s">
        <v>111</v>
      </c>
      <c r="K171" s="41"/>
      <c r="L171" s="41"/>
      <c r="M171" s="41"/>
      <c r="N171" s="45" t="s">
        <v>4506</v>
      </c>
      <c r="O171" s="41">
        <v>3372</v>
      </c>
      <c r="P171" s="46"/>
      <c r="Q171" s="47"/>
      <c r="R171" s="48" t="s">
        <v>90</v>
      </c>
      <c r="T171">
        <v>20101</v>
      </c>
    </row>
    <row r="172" spans="1:20" ht="18" customHeight="1" x14ac:dyDescent="0.15">
      <c r="A172" s="42">
        <v>2</v>
      </c>
      <c r="B172" s="43" t="s">
        <v>86</v>
      </c>
      <c r="C172" s="43">
        <v>1</v>
      </c>
      <c r="D172" s="43" t="s">
        <v>87</v>
      </c>
      <c r="E172" s="43">
        <v>1</v>
      </c>
      <c r="F172" s="43" t="s">
        <v>88</v>
      </c>
      <c r="G172" s="44">
        <v>4</v>
      </c>
      <c r="H172" s="43" t="s">
        <v>27</v>
      </c>
      <c r="I172" s="44">
        <v>41</v>
      </c>
      <c r="J172" s="44" t="s">
        <v>111</v>
      </c>
      <c r="K172" s="41"/>
      <c r="L172" s="41"/>
      <c r="M172" s="41"/>
      <c r="N172" s="45" t="s">
        <v>113</v>
      </c>
      <c r="O172" s="41">
        <v>15000</v>
      </c>
      <c r="P172" s="46"/>
      <c r="Q172" s="47"/>
      <c r="R172" s="48" t="s">
        <v>90</v>
      </c>
      <c r="T172">
        <v>20101</v>
      </c>
    </row>
    <row r="173" spans="1:20" ht="18" customHeight="1" x14ac:dyDescent="0.15">
      <c r="A173" s="42">
        <v>2</v>
      </c>
      <c r="B173" s="43" t="s">
        <v>86</v>
      </c>
      <c r="C173" s="43">
        <v>1</v>
      </c>
      <c r="D173" s="43" t="s">
        <v>87</v>
      </c>
      <c r="E173" s="43">
        <v>1</v>
      </c>
      <c r="F173" s="43" t="s">
        <v>88</v>
      </c>
      <c r="G173" s="45">
        <v>7</v>
      </c>
      <c r="H173" s="49" t="s">
        <v>30</v>
      </c>
      <c r="I173" s="45"/>
      <c r="J173" s="45"/>
      <c r="K173" s="41"/>
      <c r="L173" s="41"/>
      <c r="M173" s="41"/>
      <c r="N173" s="45"/>
      <c r="O173" s="47"/>
      <c r="P173" s="46"/>
      <c r="Q173" s="47"/>
      <c r="R173" s="48" t="s">
        <v>90</v>
      </c>
      <c r="T173">
        <v>20101</v>
      </c>
    </row>
    <row r="174" spans="1:20" ht="18" customHeight="1" x14ac:dyDescent="0.15">
      <c r="A174" s="42">
        <v>2</v>
      </c>
      <c r="B174" s="43" t="s">
        <v>86</v>
      </c>
      <c r="C174" s="43">
        <v>1</v>
      </c>
      <c r="D174" s="43" t="s">
        <v>87</v>
      </c>
      <c r="E174" s="43">
        <v>1</v>
      </c>
      <c r="F174" s="43" t="s">
        <v>88</v>
      </c>
      <c r="G174" s="44">
        <v>7</v>
      </c>
      <c r="H174" s="43" t="s">
        <v>30</v>
      </c>
      <c r="I174" s="45">
        <v>11</v>
      </c>
      <c r="J174" s="45" t="s">
        <v>31</v>
      </c>
      <c r="K174" s="41">
        <v>312</v>
      </c>
      <c r="L174" s="41">
        <v>312</v>
      </c>
      <c r="M174" s="41">
        <f>K174-L174</f>
        <v>0</v>
      </c>
      <c r="N174" s="45" t="s">
        <v>114</v>
      </c>
      <c r="O174" s="41">
        <v>40000</v>
      </c>
      <c r="P174" s="46"/>
      <c r="Q174" s="47"/>
      <c r="R174" s="48" t="s">
        <v>90</v>
      </c>
      <c r="T174">
        <v>20101</v>
      </c>
    </row>
    <row r="175" spans="1:20" ht="18" customHeight="1" x14ac:dyDescent="0.15">
      <c r="A175" s="42">
        <v>2</v>
      </c>
      <c r="B175" s="43" t="s">
        <v>86</v>
      </c>
      <c r="C175" s="43">
        <v>1</v>
      </c>
      <c r="D175" s="43" t="s">
        <v>87</v>
      </c>
      <c r="E175" s="43">
        <v>1</v>
      </c>
      <c r="F175" s="43" t="s">
        <v>88</v>
      </c>
      <c r="G175" s="44">
        <v>7</v>
      </c>
      <c r="H175" s="43" t="s">
        <v>30</v>
      </c>
      <c r="I175" s="44">
        <v>11</v>
      </c>
      <c r="J175" s="44" t="s">
        <v>31</v>
      </c>
      <c r="K175" s="41"/>
      <c r="L175" s="41"/>
      <c r="M175" s="41"/>
      <c r="N175" s="45" t="s">
        <v>115</v>
      </c>
      <c r="O175" s="41">
        <v>72000</v>
      </c>
      <c r="P175" s="46"/>
      <c r="Q175" s="47"/>
      <c r="R175" s="48" t="s">
        <v>90</v>
      </c>
      <c r="T175">
        <v>20101</v>
      </c>
    </row>
    <row r="176" spans="1:20" ht="18" customHeight="1" x14ac:dyDescent="0.15">
      <c r="A176" s="42">
        <v>2</v>
      </c>
      <c r="B176" s="43" t="s">
        <v>86</v>
      </c>
      <c r="C176" s="43">
        <v>1</v>
      </c>
      <c r="D176" s="43" t="s">
        <v>87</v>
      </c>
      <c r="E176" s="43">
        <v>1</v>
      </c>
      <c r="F176" s="43" t="s">
        <v>88</v>
      </c>
      <c r="G176" s="44">
        <v>7</v>
      </c>
      <c r="H176" s="43" t="s">
        <v>30</v>
      </c>
      <c r="I176" s="44">
        <v>11</v>
      </c>
      <c r="J176" s="44" t="s">
        <v>31</v>
      </c>
      <c r="K176" s="41"/>
      <c r="L176" s="41"/>
      <c r="M176" s="41"/>
      <c r="N176" s="45" t="s">
        <v>4507</v>
      </c>
      <c r="O176" s="41">
        <v>200000</v>
      </c>
      <c r="P176" s="46"/>
      <c r="Q176" s="47"/>
      <c r="R176" s="48" t="s">
        <v>90</v>
      </c>
      <c r="T176">
        <v>20101</v>
      </c>
    </row>
    <row r="177" spans="1:20" ht="18" customHeight="1" x14ac:dyDescent="0.15">
      <c r="A177" s="42">
        <v>2</v>
      </c>
      <c r="B177" s="43" t="s">
        <v>86</v>
      </c>
      <c r="C177" s="43">
        <v>1</v>
      </c>
      <c r="D177" s="43" t="s">
        <v>87</v>
      </c>
      <c r="E177" s="43">
        <v>1</v>
      </c>
      <c r="F177" s="43" t="s">
        <v>88</v>
      </c>
      <c r="G177" s="44">
        <v>7</v>
      </c>
      <c r="H177" s="43" t="s">
        <v>30</v>
      </c>
      <c r="I177" s="44">
        <v>11</v>
      </c>
      <c r="J177" s="44" t="s">
        <v>31</v>
      </c>
      <c r="K177" s="41"/>
      <c r="L177" s="41"/>
      <c r="M177" s="41"/>
      <c r="N177" s="45" t="s">
        <v>7538</v>
      </c>
      <c r="O177" s="41"/>
      <c r="P177" s="46"/>
      <c r="Q177" s="47"/>
      <c r="R177" s="48" t="s">
        <v>90</v>
      </c>
      <c r="T177">
        <v>20101</v>
      </c>
    </row>
    <row r="178" spans="1:20" ht="18" customHeight="1" x14ac:dyDescent="0.15">
      <c r="A178" s="42">
        <v>2</v>
      </c>
      <c r="B178" s="43" t="s">
        <v>86</v>
      </c>
      <c r="C178" s="43">
        <v>1</v>
      </c>
      <c r="D178" s="43" t="s">
        <v>87</v>
      </c>
      <c r="E178" s="43">
        <v>1</v>
      </c>
      <c r="F178" s="43" t="s">
        <v>88</v>
      </c>
      <c r="G178" s="44">
        <v>7</v>
      </c>
      <c r="H178" s="43" t="s">
        <v>30</v>
      </c>
      <c r="I178" s="45">
        <v>31</v>
      </c>
      <c r="J178" s="45" t="s">
        <v>116</v>
      </c>
      <c r="K178" s="41">
        <v>333</v>
      </c>
      <c r="L178" s="41">
        <v>333</v>
      </c>
      <c r="M178" s="41">
        <f>K178-L178</f>
        <v>0</v>
      </c>
      <c r="N178" s="45" t="s">
        <v>2914</v>
      </c>
      <c r="O178" s="41">
        <v>35200</v>
      </c>
      <c r="P178" s="46"/>
      <c r="Q178" s="47"/>
      <c r="R178" s="48" t="s">
        <v>90</v>
      </c>
      <c r="T178">
        <v>20101</v>
      </c>
    </row>
    <row r="179" spans="1:20" ht="18" customHeight="1" x14ac:dyDescent="0.15">
      <c r="A179" s="42">
        <v>2</v>
      </c>
      <c r="B179" s="43" t="s">
        <v>86</v>
      </c>
      <c r="C179" s="43">
        <v>1</v>
      </c>
      <c r="D179" s="43" t="s">
        <v>87</v>
      </c>
      <c r="E179" s="43">
        <v>1</v>
      </c>
      <c r="F179" s="43" t="s">
        <v>88</v>
      </c>
      <c r="G179" s="44">
        <v>7</v>
      </c>
      <c r="H179" s="43" t="s">
        <v>30</v>
      </c>
      <c r="I179" s="44">
        <v>31</v>
      </c>
      <c r="J179" s="44" t="s">
        <v>116</v>
      </c>
      <c r="K179" s="41"/>
      <c r="L179" s="41"/>
      <c r="M179" s="41"/>
      <c r="N179" s="45" t="s">
        <v>2915</v>
      </c>
      <c r="O179" s="41">
        <v>79200</v>
      </c>
      <c r="P179" s="46"/>
      <c r="Q179" s="47"/>
      <c r="R179" s="48" t="s">
        <v>90</v>
      </c>
      <c r="T179">
        <v>20101</v>
      </c>
    </row>
    <row r="180" spans="1:20" ht="18" customHeight="1" x14ac:dyDescent="0.15">
      <c r="A180" s="42">
        <v>2</v>
      </c>
      <c r="B180" s="43" t="s">
        <v>86</v>
      </c>
      <c r="C180" s="43">
        <v>1</v>
      </c>
      <c r="D180" s="43" t="s">
        <v>87</v>
      </c>
      <c r="E180" s="43">
        <v>1</v>
      </c>
      <c r="F180" s="43" t="s">
        <v>88</v>
      </c>
      <c r="G180" s="44">
        <v>7</v>
      </c>
      <c r="H180" s="43" t="s">
        <v>30</v>
      </c>
      <c r="I180" s="44">
        <v>31</v>
      </c>
      <c r="J180" s="44" t="s">
        <v>116</v>
      </c>
      <c r="K180" s="41"/>
      <c r="L180" s="41"/>
      <c r="M180" s="41"/>
      <c r="N180" s="45" t="s">
        <v>2916</v>
      </c>
      <c r="O180" s="41">
        <v>44000</v>
      </c>
      <c r="P180" s="46"/>
      <c r="Q180" s="47"/>
      <c r="R180" s="48" t="s">
        <v>90</v>
      </c>
      <c r="T180">
        <v>20101</v>
      </c>
    </row>
    <row r="181" spans="1:20" ht="18" customHeight="1" x14ac:dyDescent="0.15">
      <c r="A181" s="42">
        <v>2</v>
      </c>
      <c r="B181" s="43" t="s">
        <v>86</v>
      </c>
      <c r="C181" s="43">
        <v>1</v>
      </c>
      <c r="D181" s="43" t="s">
        <v>87</v>
      </c>
      <c r="E181" s="43">
        <v>1</v>
      </c>
      <c r="F181" s="43" t="s">
        <v>88</v>
      </c>
      <c r="G181" s="44">
        <v>7</v>
      </c>
      <c r="H181" s="43" t="s">
        <v>30</v>
      </c>
      <c r="I181" s="44">
        <v>31</v>
      </c>
      <c r="J181" s="44" t="s">
        <v>116</v>
      </c>
      <c r="K181" s="41"/>
      <c r="L181" s="41"/>
      <c r="M181" s="41"/>
      <c r="N181" s="45" t="s">
        <v>2917</v>
      </c>
      <c r="O181" s="41">
        <v>24000</v>
      </c>
      <c r="P181" s="46"/>
      <c r="Q181" s="47"/>
      <c r="R181" s="48" t="s">
        <v>90</v>
      </c>
      <c r="T181">
        <v>20101</v>
      </c>
    </row>
    <row r="182" spans="1:20" ht="18" customHeight="1" x14ac:dyDescent="0.15">
      <c r="A182" s="42">
        <v>2</v>
      </c>
      <c r="B182" s="43" t="s">
        <v>86</v>
      </c>
      <c r="C182" s="43">
        <v>1</v>
      </c>
      <c r="D182" s="43" t="s">
        <v>87</v>
      </c>
      <c r="E182" s="43">
        <v>1</v>
      </c>
      <c r="F182" s="43" t="s">
        <v>88</v>
      </c>
      <c r="G182" s="44">
        <v>7</v>
      </c>
      <c r="H182" s="43" t="s">
        <v>30</v>
      </c>
      <c r="I182" s="44">
        <v>31</v>
      </c>
      <c r="J182" s="44" t="s">
        <v>116</v>
      </c>
      <c r="K182" s="41"/>
      <c r="L182" s="41"/>
      <c r="M182" s="41"/>
      <c r="N182" s="45" t="s">
        <v>117</v>
      </c>
      <c r="O182" s="41">
        <v>150000</v>
      </c>
      <c r="P182" s="46"/>
      <c r="Q182" s="47"/>
      <c r="R182" s="48" t="s">
        <v>90</v>
      </c>
      <c r="T182">
        <v>20101</v>
      </c>
    </row>
    <row r="183" spans="1:20" ht="18" customHeight="1" x14ac:dyDescent="0.15">
      <c r="A183" s="42">
        <v>2</v>
      </c>
      <c r="B183" s="43" t="s">
        <v>86</v>
      </c>
      <c r="C183" s="43">
        <v>1</v>
      </c>
      <c r="D183" s="43" t="s">
        <v>87</v>
      </c>
      <c r="E183" s="43">
        <v>1</v>
      </c>
      <c r="F183" s="43" t="s">
        <v>88</v>
      </c>
      <c r="G183" s="45">
        <v>8</v>
      </c>
      <c r="H183" s="49" t="s">
        <v>33</v>
      </c>
      <c r="I183" s="45"/>
      <c r="J183" s="45"/>
      <c r="K183" s="41"/>
      <c r="L183" s="41"/>
      <c r="M183" s="41"/>
      <c r="N183" s="45"/>
      <c r="O183" s="47"/>
      <c r="P183" s="46"/>
      <c r="Q183" s="47"/>
      <c r="R183" s="48" t="s">
        <v>90</v>
      </c>
      <c r="T183">
        <v>20101</v>
      </c>
    </row>
    <row r="184" spans="1:20" ht="18" customHeight="1" x14ac:dyDescent="0.15">
      <c r="A184" s="42">
        <v>2</v>
      </c>
      <c r="B184" s="43" t="s">
        <v>86</v>
      </c>
      <c r="C184" s="43">
        <v>1</v>
      </c>
      <c r="D184" s="43" t="s">
        <v>87</v>
      </c>
      <c r="E184" s="43">
        <v>1</v>
      </c>
      <c r="F184" s="43" t="s">
        <v>88</v>
      </c>
      <c r="G184" s="44">
        <v>8</v>
      </c>
      <c r="H184" s="43" t="s">
        <v>33</v>
      </c>
      <c r="I184" s="45">
        <v>1</v>
      </c>
      <c r="J184" s="45" t="s">
        <v>34</v>
      </c>
      <c r="K184" s="41">
        <v>44</v>
      </c>
      <c r="L184" s="41">
        <v>44</v>
      </c>
      <c r="M184" s="41">
        <f>K184-L184</f>
        <v>0</v>
      </c>
      <c r="N184" s="45" t="s">
        <v>2299</v>
      </c>
      <c r="O184" s="41">
        <v>43600</v>
      </c>
      <c r="P184" s="46"/>
      <c r="Q184" s="47"/>
      <c r="R184" s="48" t="s">
        <v>90</v>
      </c>
      <c r="T184">
        <v>20101</v>
      </c>
    </row>
    <row r="185" spans="1:20" ht="18" customHeight="1" x14ac:dyDescent="0.15">
      <c r="A185" s="42">
        <v>2</v>
      </c>
      <c r="B185" s="43" t="s">
        <v>86</v>
      </c>
      <c r="C185" s="43">
        <v>1</v>
      </c>
      <c r="D185" s="43" t="s">
        <v>87</v>
      </c>
      <c r="E185" s="43">
        <v>1</v>
      </c>
      <c r="F185" s="43" t="s">
        <v>88</v>
      </c>
      <c r="G185" s="44">
        <v>8</v>
      </c>
      <c r="H185" s="43" t="s">
        <v>33</v>
      </c>
      <c r="I185" s="45">
        <v>2</v>
      </c>
      <c r="J185" s="45" t="s">
        <v>46</v>
      </c>
      <c r="K185" s="41">
        <v>1740</v>
      </c>
      <c r="L185" s="41">
        <v>1740</v>
      </c>
      <c r="M185" s="41">
        <f>K185-L185</f>
        <v>0</v>
      </c>
      <c r="N185" s="45" t="s">
        <v>2300</v>
      </c>
      <c r="O185" s="41">
        <v>1560000</v>
      </c>
      <c r="P185" s="46"/>
      <c r="Q185" s="47"/>
      <c r="R185" s="48" t="s">
        <v>90</v>
      </c>
      <c r="T185">
        <v>20101</v>
      </c>
    </row>
    <row r="186" spans="1:20" ht="18" customHeight="1" x14ac:dyDescent="0.15">
      <c r="A186" s="42">
        <v>2</v>
      </c>
      <c r="B186" s="43" t="s">
        <v>86</v>
      </c>
      <c r="C186" s="43">
        <v>1</v>
      </c>
      <c r="D186" s="43" t="s">
        <v>87</v>
      </c>
      <c r="E186" s="43">
        <v>1</v>
      </c>
      <c r="F186" s="43" t="s">
        <v>88</v>
      </c>
      <c r="G186" s="44">
        <v>8</v>
      </c>
      <c r="H186" s="43" t="s">
        <v>33</v>
      </c>
      <c r="I186" s="44">
        <v>2</v>
      </c>
      <c r="J186" s="44" t="s">
        <v>46</v>
      </c>
      <c r="K186" s="41"/>
      <c r="L186" s="41"/>
      <c r="M186" s="41"/>
      <c r="N186" s="45" t="s">
        <v>2301</v>
      </c>
      <c r="O186" s="41">
        <v>180000</v>
      </c>
      <c r="P186" s="46"/>
      <c r="Q186" s="47"/>
      <c r="R186" s="48" t="s">
        <v>90</v>
      </c>
      <c r="T186">
        <v>20101</v>
      </c>
    </row>
    <row r="187" spans="1:20" ht="18" customHeight="1" x14ac:dyDescent="0.15">
      <c r="A187" s="42">
        <v>2</v>
      </c>
      <c r="B187" s="43" t="s">
        <v>86</v>
      </c>
      <c r="C187" s="43">
        <v>1</v>
      </c>
      <c r="D187" s="43" t="s">
        <v>87</v>
      </c>
      <c r="E187" s="43">
        <v>1</v>
      </c>
      <c r="F187" s="43" t="s">
        <v>88</v>
      </c>
      <c r="G187" s="44">
        <v>8</v>
      </c>
      <c r="H187" s="43" t="s">
        <v>33</v>
      </c>
      <c r="I187" s="45">
        <v>3</v>
      </c>
      <c r="J187" s="45" t="s">
        <v>48</v>
      </c>
      <c r="K187" s="41">
        <v>50</v>
      </c>
      <c r="L187" s="41">
        <v>50</v>
      </c>
      <c r="M187" s="41">
        <f>K187-L187</f>
        <v>0</v>
      </c>
      <c r="N187" s="45" t="s">
        <v>118</v>
      </c>
      <c r="O187" s="41">
        <v>50000</v>
      </c>
      <c r="P187" s="46"/>
      <c r="Q187" s="47"/>
      <c r="R187" s="48" t="s">
        <v>90</v>
      </c>
      <c r="T187">
        <v>20101</v>
      </c>
    </row>
    <row r="188" spans="1:20" ht="18" customHeight="1" x14ac:dyDescent="0.15">
      <c r="A188" s="42">
        <v>2</v>
      </c>
      <c r="B188" s="43" t="s">
        <v>86</v>
      </c>
      <c r="C188" s="43">
        <v>1</v>
      </c>
      <c r="D188" s="43" t="s">
        <v>87</v>
      </c>
      <c r="E188" s="43">
        <v>1</v>
      </c>
      <c r="F188" s="43" t="s">
        <v>88</v>
      </c>
      <c r="G188" s="45">
        <v>9</v>
      </c>
      <c r="H188" s="49" t="s">
        <v>52</v>
      </c>
      <c r="I188" s="45"/>
      <c r="J188" s="45"/>
      <c r="K188" s="41"/>
      <c r="L188" s="41"/>
      <c r="M188" s="41"/>
      <c r="N188" s="45"/>
      <c r="O188" s="47"/>
      <c r="P188" s="46"/>
      <c r="Q188" s="47"/>
      <c r="R188" s="48" t="s">
        <v>90</v>
      </c>
      <c r="T188">
        <v>20101</v>
      </c>
    </row>
    <row r="189" spans="1:20" ht="18" customHeight="1" x14ac:dyDescent="0.15">
      <c r="A189" s="42">
        <v>2</v>
      </c>
      <c r="B189" s="43" t="s">
        <v>86</v>
      </c>
      <c r="C189" s="43">
        <v>1</v>
      </c>
      <c r="D189" s="43" t="s">
        <v>87</v>
      </c>
      <c r="E189" s="43">
        <v>1</v>
      </c>
      <c r="F189" s="43" t="s">
        <v>88</v>
      </c>
      <c r="G189" s="44">
        <v>9</v>
      </c>
      <c r="H189" s="43" t="s">
        <v>52</v>
      </c>
      <c r="I189" s="45">
        <v>2</v>
      </c>
      <c r="J189" s="45" t="s">
        <v>119</v>
      </c>
      <c r="K189" s="41">
        <v>900</v>
      </c>
      <c r="L189" s="41">
        <v>900</v>
      </c>
      <c r="M189" s="41">
        <f>K189-L189</f>
        <v>0</v>
      </c>
      <c r="N189" s="45" t="s">
        <v>120</v>
      </c>
      <c r="O189" s="41">
        <v>900000</v>
      </c>
      <c r="P189" s="46"/>
      <c r="Q189" s="47"/>
      <c r="R189" s="48" t="s">
        <v>90</v>
      </c>
      <c r="T189">
        <v>20101</v>
      </c>
    </row>
    <row r="190" spans="1:20" ht="18" customHeight="1" x14ac:dyDescent="0.15">
      <c r="A190" s="42">
        <v>2</v>
      </c>
      <c r="B190" s="43" t="s">
        <v>86</v>
      </c>
      <c r="C190" s="43">
        <v>1</v>
      </c>
      <c r="D190" s="43" t="s">
        <v>87</v>
      </c>
      <c r="E190" s="43">
        <v>1</v>
      </c>
      <c r="F190" s="43" t="s">
        <v>88</v>
      </c>
      <c r="G190" s="45">
        <v>10</v>
      </c>
      <c r="H190" s="49" t="s">
        <v>54</v>
      </c>
      <c r="I190" s="45"/>
      <c r="J190" s="45"/>
      <c r="K190" s="41"/>
      <c r="L190" s="41"/>
      <c r="M190" s="41"/>
      <c r="N190" s="45"/>
      <c r="O190" s="47"/>
      <c r="P190" s="46"/>
      <c r="Q190" s="47"/>
      <c r="R190" s="48" t="s">
        <v>90</v>
      </c>
      <c r="T190">
        <v>20101</v>
      </c>
    </row>
    <row r="191" spans="1:20" ht="18" customHeight="1" x14ac:dyDescent="0.15">
      <c r="A191" s="42">
        <v>2</v>
      </c>
      <c r="B191" s="43" t="s">
        <v>86</v>
      </c>
      <c r="C191" s="43">
        <v>1</v>
      </c>
      <c r="D191" s="43" t="s">
        <v>87</v>
      </c>
      <c r="E191" s="43">
        <v>1</v>
      </c>
      <c r="F191" s="43" t="s">
        <v>88</v>
      </c>
      <c r="G191" s="44">
        <v>10</v>
      </c>
      <c r="H191" s="43" t="s">
        <v>54</v>
      </c>
      <c r="I191" s="45">
        <v>1</v>
      </c>
      <c r="J191" s="45" t="s">
        <v>55</v>
      </c>
      <c r="K191" s="41">
        <v>885</v>
      </c>
      <c r="L191" s="41">
        <v>885</v>
      </c>
      <c r="M191" s="41">
        <f>K191-L191</f>
        <v>0</v>
      </c>
      <c r="N191" s="45" t="s">
        <v>2302</v>
      </c>
      <c r="O191" s="41">
        <v>109392</v>
      </c>
      <c r="P191" s="46"/>
      <c r="Q191" s="47"/>
      <c r="R191" s="48" t="s">
        <v>90</v>
      </c>
      <c r="T191">
        <v>20101</v>
      </c>
    </row>
    <row r="192" spans="1:20" ht="18" customHeight="1" x14ac:dyDescent="0.15">
      <c r="A192" s="42">
        <v>2</v>
      </c>
      <c r="B192" s="43" t="s">
        <v>86</v>
      </c>
      <c r="C192" s="43">
        <v>1</v>
      </c>
      <c r="D192" s="43" t="s">
        <v>87</v>
      </c>
      <c r="E192" s="43">
        <v>1</v>
      </c>
      <c r="F192" s="43" t="s">
        <v>88</v>
      </c>
      <c r="G192" s="44">
        <v>10</v>
      </c>
      <c r="H192" s="43" t="s">
        <v>54</v>
      </c>
      <c r="I192" s="44">
        <v>1</v>
      </c>
      <c r="J192" s="44" t="s">
        <v>55</v>
      </c>
      <c r="K192" s="41"/>
      <c r="L192" s="41"/>
      <c r="M192" s="41"/>
      <c r="N192" s="45" t="s">
        <v>3726</v>
      </c>
      <c r="O192" s="41">
        <v>600000</v>
      </c>
      <c r="P192" s="46"/>
      <c r="Q192" s="47"/>
      <c r="R192" s="48" t="s">
        <v>90</v>
      </c>
      <c r="T192">
        <v>20101</v>
      </c>
    </row>
    <row r="193" spans="1:20" ht="18" customHeight="1" x14ac:dyDescent="0.15">
      <c r="A193" s="42">
        <v>2</v>
      </c>
      <c r="B193" s="43" t="s">
        <v>86</v>
      </c>
      <c r="C193" s="43">
        <v>1</v>
      </c>
      <c r="D193" s="43" t="s">
        <v>87</v>
      </c>
      <c r="E193" s="43">
        <v>1</v>
      </c>
      <c r="F193" s="43" t="s">
        <v>88</v>
      </c>
      <c r="G193" s="44">
        <v>10</v>
      </c>
      <c r="H193" s="43" t="s">
        <v>54</v>
      </c>
      <c r="I193" s="44">
        <v>1</v>
      </c>
      <c r="J193" s="44" t="s">
        <v>55</v>
      </c>
      <c r="K193" s="41"/>
      <c r="L193" s="41"/>
      <c r="M193" s="41"/>
      <c r="N193" s="45" t="s">
        <v>121</v>
      </c>
      <c r="O193" s="41">
        <v>95000</v>
      </c>
      <c r="P193" s="46"/>
      <c r="Q193" s="47"/>
      <c r="R193" s="48" t="s">
        <v>90</v>
      </c>
      <c r="T193">
        <v>20101</v>
      </c>
    </row>
    <row r="194" spans="1:20" ht="18" customHeight="1" x14ac:dyDescent="0.15">
      <c r="A194" s="42">
        <v>2</v>
      </c>
      <c r="B194" s="43" t="s">
        <v>86</v>
      </c>
      <c r="C194" s="43">
        <v>1</v>
      </c>
      <c r="D194" s="43" t="s">
        <v>87</v>
      </c>
      <c r="E194" s="43">
        <v>1</v>
      </c>
      <c r="F194" s="43" t="s">
        <v>88</v>
      </c>
      <c r="G194" s="44">
        <v>10</v>
      </c>
      <c r="H194" s="43" t="s">
        <v>54</v>
      </c>
      <c r="I194" s="44">
        <v>1</v>
      </c>
      <c r="J194" s="44" t="s">
        <v>55</v>
      </c>
      <c r="K194" s="41"/>
      <c r="L194" s="41"/>
      <c r="M194" s="41"/>
      <c r="N194" s="45" t="s">
        <v>2303</v>
      </c>
      <c r="O194" s="41">
        <v>30000</v>
      </c>
      <c r="P194" s="46"/>
      <c r="Q194" s="47"/>
      <c r="R194" s="48" t="s">
        <v>90</v>
      </c>
      <c r="T194">
        <v>20101</v>
      </c>
    </row>
    <row r="195" spans="1:20" ht="18" customHeight="1" x14ac:dyDescent="0.15">
      <c r="A195" s="42">
        <v>2</v>
      </c>
      <c r="B195" s="43" t="s">
        <v>86</v>
      </c>
      <c r="C195" s="43">
        <v>1</v>
      </c>
      <c r="D195" s="43" t="s">
        <v>87</v>
      </c>
      <c r="E195" s="43">
        <v>1</v>
      </c>
      <c r="F195" s="43" t="s">
        <v>88</v>
      </c>
      <c r="G195" s="44">
        <v>10</v>
      </c>
      <c r="H195" s="43" t="s">
        <v>54</v>
      </c>
      <c r="I195" s="44">
        <v>1</v>
      </c>
      <c r="J195" s="44" t="s">
        <v>55</v>
      </c>
      <c r="K195" s="41"/>
      <c r="L195" s="41"/>
      <c r="M195" s="41"/>
      <c r="N195" s="45" t="s">
        <v>122</v>
      </c>
      <c r="O195" s="41">
        <v>50000</v>
      </c>
      <c r="P195" s="46"/>
      <c r="Q195" s="47"/>
      <c r="R195" s="48" t="s">
        <v>90</v>
      </c>
      <c r="T195">
        <v>20101</v>
      </c>
    </row>
    <row r="196" spans="1:20" ht="18" customHeight="1" x14ac:dyDescent="0.15">
      <c r="A196" s="42">
        <v>2</v>
      </c>
      <c r="B196" s="43" t="s">
        <v>86</v>
      </c>
      <c r="C196" s="43">
        <v>1</v>
      </c>
      <c r="D196" s="43" t="s">
        <v>87</v>
      </c>
      <c r="E196" s="43">
        <v>1</v>
      </c>
      <c r="F196" s="43" t="s">
        <v>88</v>
      </c>
      <c r="G196" s="44">
        <v>10</v>
      </c>
      <c r="H196" s="43" t="s">
        <v>54</v>
      </c>
      <c r="I196" s="45">
        <v>3</v>
      </c>
      <c r="J196" s="45" t="s">
        <v>63</v>
      </c>
      <c r="K196" s="41">
        <v>195</v>
      </c>
      <c r="L196" s="41">
        <v>195</v>
      </c>
      <c r="M196" s="41">
        <f>K196-L196</f>
        <v>0</v>
      </c>
      <c r="N196" s="45" t="s">
        <v>123</v>
      </c>
      <c r="O196" s="41">
        <v>45000</v>
      </c>
      <c r="P196" s="46"/>
      <c r="Q196" s="47"/>
      <c r="R196" s="48" t="s">
        <v>90</v>
      </c>
      <c r="T196">
        <v>20101</v>
      </c>
    </row>
    <row r="197" spans="1:20" ht="18" customHeight="1" x14ac:dyDescent="0.15">
      <c r="A197" s="42">
        <v>2</v>
      </c>
      <c r="B197" s="43" t="s">
        <v>86</v>
      </c>
      <c r="C197" s="43">
        <v>1</v>
      </c>
      <c r="D197" s="43" t="s">
        <v>87</v>
      </c>
      <c r="E197" s="43">
        <v>1</v>
      </c>
      <c r="F197" s="43" t="s">
        <v>88</v>
      </c>
      <c r="G197" s="44">
        <v>10</v>
      </c>
      <c r="H197" s="43" t="s">
        <v>54</v>
      </c>
      <c r="I197" s="44">
        <v>3</v>
      </c>
      <c r="J197" s="44" t="s">
        <v>63</v>
      </c>
      <c r="K197" s="41"/>
      <c r="L197" s="41"/>
      <c r="M197" s="41"/>
      <c r="N197" s="45" t="s">
        <v>124</v>
      </c>
      <c r="O197" s="41">
        <v>150000</v>
      </c>
      <c r="P197" s="46"/>
      <c r="Q197" s="47"/>
      <c r="R197" s="48" t="s">
        <v>90</v>
      </c>
      <c r="T197">
        <v>20101</v>
      </c>
    </row>
    <row r="198" spans="1:20" ht="18" customHeight="1" x14ac:dyDescent="0.15">
      <c r="A198" s="42">
        <v>2</v>
      </c>
      <c r="B198" s="43" t="s">
        <v>86</v>
      </c>
      <c r="C198" s="43">
        <v>1</v>
      </c>
      <c r="D198" s="43" t="s">
        <v>87</v>
      </c>
      <c r="E198" s="43">
        <v>1</v>
      </c>
      <c r="F198" s="43" t="s">
        <v>88</v>
      </c>
      <c r="G198" s="44">
        <v>10</v>
      </c>
      <c r="H198" s="43" t="s">
        <v>54</v>
      </c>
      <c r="I198" s="45">
        <v>4</v>
      </c>
      <c r="J198" s="45" t="s">
        <v>65</v>
      </c>
      <c r="K198" s="41">
        <v>453</v>
      </c>
      <c r="L198" s="41">
        <v>453</v>
      </c>
      <c r="M198" s="41">
        <f>K198-L198</f>
        <v>0</v>
      </c>
      <c r="N198" s="45" t="s">
        <v>2304</v>
      </c>
      <c r="O198" s="41">
        <v>38700</v>
      </c>
      <c r="P198" s="46"/>
      <c r="Q198" s="47"/>
      <c r="R198" s="48" t="s">
        <v>90</v>
      </c>
      <c r="T198">
        <v>20101</v>
      </c>
    </row>
    <row r="199" spans="1:20" ht="18" customHeight="1" x14ac:dyDescent="0.15">
      <c r="A199" s="42">
        <v>2</v>
      </c>
      <c r="B199" s="43" t="s">
        <v>86</v>
      </c>
      <c r="C199" s="43">
        <v>1</v>
      </c>
      <c r="D199" s="43" t="s">
        <v>87</v>
      </c>
      <c r="E199" s="43">
        <v>1</v>
      </c>
      <c r="F199" s="43" t="s">
        <v>88</v>
      </c>
      <c r="G199" s="44">
        <v>10</v>
      </c>
      <c r="H199" s="43" t="s">
        <v>54</v>
      </c>
      <c r="I199" s="44">
        <v>4</v>
      </c>
      <c r="J199" s="44" t="s">
        <v>65</v>
      </c>
      <c r="K199" s="41"/>
      <c r="L199" s="41"/>
      <c r="M199" s="41"/>
      <c r="N199" s="45" t="s">
        <v>2305</v>
      </c>
      <c r="O199" s="41">
        <v>14250</v>
      </c>
      <c r="P199" s="46"/>
      <c r="Q199" s="47"/>
      <c r="R199" s="48" t="s">
        <v>90</v>
      </c>
      <c r="T199">
        <v>20101</v>
      </c>
    </row>
    <row r="200" spans="1:20" ht="18" customHeight="1" x14ac:dyDescent="0.15">
      <c r="A200" s="42">
        <v>2</v>
      </c>
      <c r="B200" s="43" t="s">
        <v>86</v>
      </c>
      <c r="C200" s="43">
        <v>1</v>
      </c>
      <c r="D200" s="43" t="s">
        <v>87</v>
      </c>
      <c r="E200" s="43">
        <v>1</v>
      </c>
      <c r="F200" s="43" t="s">
        <v>88</v>
      </c>
      <c r="G200" s="44">
        <v>10</v>
      </c>
      <c r="H200" s="43" t="s">
        <v>54</v>
      </c>
      <c r="I200" s="44">
        <v>4</v>
      </c>
      <c r="J200" s="44" t="s">
        <v>65</v>
      </c>
      <c r="K200" s="41"/>
      <c r="L200" s="41"/>
      <c r="M200" s="41"/>
      <c r="N200" s="45" t="s">
        <v>125</v>
      </c>
      <c r="O200" s="41">
        <v>400000</v>
      </c>
      <c r="P200" s="46"/>
      <c r="Q200" s="47"/>
      <c r="R200" s="48" t="s">
        <v>90</v>
      </c>
      <c r="T200">
        <v>20101</v>
      </c>
    </row>
    <row r="201" spans="1:20" ht="18" customHeight="1" x14ac:dyDescent="0.15">
      <c r="A201" s="42">
        <v>2</v>
      </c>
      <c r="B201" s="43" t="s">
        <v>86</v>
      </c>
      <c r="C201" s="43">
        <v>1</v>
      </c>
      <c r="D201" s="43" t="s">
        <v>87</v>
      </c>
      <c r="E201" s="43">
        <v>1</v>
      </c>
      <c r="F201" s="43" t="s">
        <v>88</v>
      </c>
      <c r="G201" s="45">
        <v>11</v>
      </c>
      <c r="H201" s="49" t="s">
        <v>66</v>
      </c>
      <c r="I201" s="45"/>
      <c r="J201" s="45"/>
      <c r="K201" s="41"/>
      <c r="L201" s="41"/>
      <c r="M201" s="41"/>
      <c r="N201" s="45"/>
      <c r="O201" s="47"/>
      <c r="P201" s="46"/>
      <c r="Q201" s="47"/>
      <c r="R201" s="48" t="s">
        <v>90</v>
      </c>
      <c r="T201">
        <v>20101</v>
      </c>
    </row>
    <row r="202" spans="1:20" ht="18" customHeight="1" x14ac:dyDescent="0.15">
      <c r="A202" s="42">
        <v>2</v>
      </c>
      <c r="B202" s="43" t="s">
        <v>86</v>
      </c>
      <c r="C202" s="43">
        <v>1</v>
      </c>
      <c r="D202" s="43" t="s">
        <v>87</v>
      </c>
      <c r="E202" s="43">
        <v>1</v>
      </c>
      <c r="F202" s="43" t="s">
        <v>88</v>
      </c>
      <c r="G202" s="44">
        <v>11</v>
      </c>
      <c r="H202" s="43" t="s">
        <v>66</v>
      </c>
      <c r="I202" s="45">
        <v>1</v>
      </c>
      <c r="J202" s="45" t="s">
        <v>67</v>
      </c>
      <c r="K202" s="41">
        <v>313</v>
      </c>
      <c r="L202" s="41">
        <v>313</v>
      </c>
      <c r="M202" s="41">
        <f>K202-L202</f>
        <v>0</v>
      </c>
      <c r="N202" s="45" t="s">
        <v>2306</v>
      </c>
      <c r="O202" s="41">
        <v>300000</v>
      </c>
      <c r="P202" s="46"/>
      <c r="Q202" s="47"/>
      <c r="R202" s="48" t="s">
        <v>90</v>
      </c>
      <c r="T202">
        <v>20101</v>
      </c>
    </row>
    <row r="203" spans="1:20" ht="18" customHeight="1" x14ac:dyDescent="0.15">
      <c r="A203" s="42">
        <v>2</v>
      </c>
      <c r="B203" s="43" t="s">
        <v>86</v>
      </c>
      <c r="C203" s="43">
        <v>1</v>
      </c>
      <c r="D203" s="43" t="s">
        <v>87</v>
      </c>
      <c r="E203" s="43">
        <v>1</v>
      </c>
      <c r="F203" s="43" t="s">
        <v>88</v>
      </c>
      <c r="G203" s="44">
        <v>11</v>
      </c>
      <c r="H203" s="43" t="s">
        <v>66</v>
      </c>
      <c r="I203" s="44">
        <v>1</v>
      </c>
      <c r="J203" s="44" t="s">
        <v>67</v>
      </c>
      <c r="K203" s="41"/>
      <c r="L203" s="41"/>
      <c r="M203" s="41"/>
      <c r="N203" s="45" t="s">
        <v>2307</v>
      </c>
      <c r="O203" s="41">
        <v>12800</v>
      </c>
      <c r="P203" s="46"/>
      <c r="Q203" s="47"/>
      <c r="R203" s="48" t="s">
        <v>90</v>
      </c>
      <c r="T203">
        <v>20101</v>
      </c>
    </row>
    <row r="204" spans="1:20" ht="18" customHeight="1" x14ac:dyDescent="0.15">
      <c r="A204" s="42">
        <v>2</v>
      </c>
      <c r="B204" s="43" t="s">
        <v>86</v>
      </c>
      <c r="C204" s="43">
        <v>1</v>
      </c>
      <c r="D204" s="43" t="s">
        <v>87</v>
      </c>
      <c r="E204" s="43">
        <v>1</v>
      </c>
      <c r="F204" s="43" t="s">
        <v>88</v>
      </c>
      <c r="G204" s="44">
        <v>11</v>
      </c>
      <c r="H204" s="43" t="s">
        <v>66</v>
      </c>
      <c r="I204" s="45">
        <v>2</v>
      </c>
      <c r="J204" s="45" t="s">
        <v>69</v>
      </c>
      <c r="K204" s="41">
        <v>7</v>
      </c>
      <c r="L204" s="41">
        <v>7</v>
      </c>
      <c r="M204" s="41">
        <f>K204-L204</f>
        <v>0</v>
      </c>
      <c r="N204" s="45" t="s">
        <v>126</v>
      </c>
      <c r="O204" s="41">
        <v>3300</v>
      </c>
      <c r="P204" s="46"/>
      <c r="Q204" s="47"/>
      <c r="R204" s="48" t="s">
        <v>90</v>
      </c>
      <c r="T204">
        <v>20101</v>
      </c>
    </row>
    <row r="205" spans="1:20" ht="18" customHeight="1" x14ac:dyDescent="0.15">
      <c r="A205" s="42">
        <v>2</v>
      </c>
      <c r="B205" s="43" t="s">
        <v>86</v>
      </c>
      <c r="C205" s="43">
        <v>1</v>
      </c>
      <c r="D205" s="43" t="s">
        <v>87</v>
      </c>
      <c r="E205" s="43">
        <v>1</v>
      </c>
      <c r="F205" s="43" t="s">
        <v>88</v>
      </c>
      <c r="G205" s="44">
        <v>11</v>
      </c>
      <c r="H205" s="43" t="s">
        <v>66</v>
      </c>
      <c r="I205" s="44">
        <v>2</v>
      </c>
      <c r="J205" s="44" t="s">
        <v>69</v>
      </c>
      <c r="K205" s="41"/>
      <c r="L205" s="41"/>
      <c r="M205" s="41"/>
      <c r="N205" s="45" t="s">
        <v>127</v>
      </c>
      <c r="O205" s="41">
        <v>3300</v>
      </c>
      <c r="P205" s="46"/>
      <c r="Q205" s="47"/>
      <c r="R205" s="48" t="s">
        <v>90</v>
      </c>
      <c r="T205">
        <v>20101</v>
      </c>
    </row>
    <row r="206" spans="1:20" ht="18" customHeight="1" x14ac:dyDescent="0.15">
      <c r="A206" s="42">
        <v>2</v>
      </c>
      <c r="B206" s="43" t="s">
        <v>86</v>
      </c>
      <c r="C206" s="43">
        <v>1</v>
      </c>
      <c r="D206" s="43" t="s">
        <v>87</v>
      </c>
      <c r="E206" s="43">
        <v>1</v>
      </c>
      <c r="F206" s="43" t="s">
        <v>88</v>
      </c>
      <c r="G206" s="44">
        <v>11</v>
      </c>
      <c r="H206" s="43" t="s">
        <v>66</v>
      </c>
      <c r="I206" s="45">
        <v>3</v>
      </c>
      <c r="J206" s="45" t="s">
        <v>70</v>
      </c>
      <c r="K206" s="41">
        <v>88</v>
      </c>
      <c r="L206" s="41">
        <v>88</v>
      </c>
      <c r="M206" s="41">
        <f>K206-L206</f>
        <v>0</v>
      </c>
      <c r="N206" s="45" t="s">
        <v>128</v>
      </c>
      <c r="O206" s="41">
        <v>40000</v>
      </c>
      <c r="P206" s="46"/>
      <c r="Q206" s="47"/>
      <c r="R206" s="48" t="s">
        <v>90</v>
      </c>
      <c r="T206">
        <v>20101</v>
      </c>
    </row>
    <row r="207" spans="1:20" ht="18" customHeight="1" x14ac:dyDescent="0.15">
      <c r="A207" s="42">
        <v>2</v>
      </c>
      <c r="B207" s="43" t="s">
        <v>86</v>
      </c>
      <c r="C207" s="43">
        <v>1</v>
      </c>
      <c r="D207" s="43" t="s">
        <v>87</v>
      </c>
      <c r="E207" s="43">
        <v>1</v>
      </c>
      <c r="F207" s="43" t="s">
        <v>88</v>
      </c>
      <c r="G207" s="44">
        <v>11</v>
      </c>
      <c r="H207" s="43" t="s">
        <v>66</v>
      </c>
      <c r="I207" s="44">
        <v>3</v>
      </c>
      <c r="J207" s="44" t="s">
        <v>70</v>
      </c>
      <c r="K207" s="41"/>
      <c r="L207" s="41"/>
      <c r="M207" s="41"/>
      <c r="N207" s="45" t="s">
        <v>129</v>
      </c>
      <c r="O207" s="41">
        <v>30000</v>
      </c>
      <c r="P207" s="46"/>
      <c r="Q207" s="47"/>
      <c r="R207" s="48" t="s">
        <v>90</v>
      </c>
      <c r="T207">
        <v>20101</v>
      </c>
    </row>
    <row r="208" spans="1:20" ht="18" customHeight="1" x14ac:dyDescent="0.15">
      <c r="A208" s="42">
        <v>2</v>
      </c>
      <c r="B208" s="43" t="s">
        <v>86</v>
      </c>
      <c r="C208" s="43">
        <v>1</v>
      </c>
      <c r="D208" s="43" t="s">
        <v>87</v>
      </c>
      <c r="E208" s="43">
        <v>1</v>
      </c>
      <c r="F208" s="43" t="s">
        <v>88</v>
      </c>
      <c r="G208" s="44">
        <v>11</v>
      </c>
      <c r="H208" s="43" t="s">
        <v>66</v>
      </c>
      <c r="I208" s="44">
        <v>3</v>
      </c>
      <c r="J208" s="44" t="s">
        <v>70</v>
      </c>
      <c r="K208" s="41"/>
      <c r="L208" s="41"/>
      <c r="M208" s="41"/>
      <c r="N208" s="45" t="s">
        <v>3727</v>
      </c>
      <c r="O208" s="41">
        <v>18000</v>
      </c>
      <c r="P208" s="46"/>
      <c r="Q208" s="47"/>
      <c r="R208" s="48" t="s">
        <v>90</v>
      </c>
      <c r="T208">
        <v>20101</v>
      </c>
    </row>
    <row r="209" spans="1:20" ht="18" customHeight="1" x14ac:dyDescent="0.15">
      <c r="A209" s="42">
        <v>2</v>
      </c>
      <c r="B209" s="43" t="s">
        <v>86</v>
      </c>
      <c r="C209" s="43">
        <v>1</v>
      </c>
      <c r="D209" s="43" t="s">
        <v>87</v>
      </c>
      <c r="E209" s="43">
        <v>1</v>
      </c>
      <c r="F209" s="43" t="s">
        <v>88</v>
      </c>
      <c r="G209" s="44">
        <v>11</v>
      </c>
      <c r="H209" s="43" t="s">
        <v>66</v>
      </c>
      <c r="I209" s="45">
        <v>11</v>
      </c>
      <c r="J209" s="45" t="s">
        <v>72</v>
      </c>
      <c r="K209" s="41">
        <v>1199</v>
      </c>
      <c r="L209" s="41">
        <v>1199</v>
      </c>
      <c r="M209" s="41">
        <f>K209-L209</f>
        <v>0</v>
      </c>
      <c r="N209" s="45" t="s">
        <v>2918</v>
      </c>
      <c r="O209" s="41">
        <v>800660</v>
      </c>
      <c r="P209" s="46"/>
      <c r="Q209" s="47"/>
      <c r="R209" s="48" t="s">
        <v>90</v>
      </c>
      <c r="T209">
        <v>20101</v>
      </c>
    </row>
    <row r="210" spans="1:20" ht="18" customHeight="1" x14ac:dyDescent="0.15">
      <c r="A210" s="42">
        <v>2</v>
      </c>
      <c r="B210" s="43" t="s">
        <v>86</v>
      </c>
      <c r="C210" s="43">
        <v>1</v>
      </c>
      <c r="D210" s="43" t="s">
        <v>87</v>
      </c>
      <c r="E210" s="43">
        <v>1</v>
      </c>
      <c r="F210" s="43" t="s">
        <v>88</v>
      </c>
      <c r="G210" s="44">
        <v>11</v>
      </c>
      <c r="H210" s="43" t="s">
        <v>66</v>
      </c>
      <c r="I210" s="44">
        <v>11</v>
      </c>
      <c r="J210" s="44" t="s">
        <v>72</v>
      </c>
      <c r="K210" s="41"/>
      <c r="L210" s="41"/>
      <c r="M210" s="41"/>
      <c r="N210" s="45" t="s">
        <v>3728</v>
      </c>
      <c r="O210" s="41">
        <v>397815</v>
      </c>
      <c r="P210" s="46"/>
      <c r="Q210" s="47"/>
      <c r="R210" s="48" t="s">
        <v>90</v>
      </c>
      <c r="T210">
        <v>20101</v>
      </c>
    </row>
    <row r="211" spans="1:20" ht="18" customHeight="1" x14ac:dyDescent="0.15">
      <c r="A211" s="42">
        <v>2</v>
      </c>
      <c r="B211" s="43" t="s">
        <v>86</v>
      </c>
      <c r="C211" s="43">
        <v>1</v>
      </c>
      <c r="D211" s="43" t="s">
        <v>87</v>
      </c>
      <c r="E211" s="43">
        <v>1</v>
      </c>
      <c r="F211" s="43" t="s">
        <v>88</v>
      </c>
      <c r="G211" s="45">
        <v>12</v>
      </c>
      <c r="H211" s="49" t="s">
        <v>73</v>
      </c>
      <c r="I211" s="45"/>
      <c r="J211" s="45"/>
      <c r="K211" s="41"/>
      <c r="L211" s="41"/>
      <c r="M211" s="41"/>
      <c r="N211" s="45"/>
      <c r="O211" s="47"/>
      <c r="P211" s="46"/>
      <c r="Q211" s="47"/>
      <c r="R211" s="48" t="s">
        <v>90</v>
      </c>
      <c r="T211">
        <v>20101</v>
      </c>
    </row>
    <row r="212" spans="1:20" ht="18" customHeight="1" x14ac:dyDescent="0.15">
      <c r="A212" s="42">
        <v>2</v>
      </c>
      <c r="B212" s="43" t="s">
        <v>86</v>
      </c>
      <c r="C212" s="43">
        <v>1</v>
      </c>
      <c r="D212" s="43" t="s">
        <v>87</v>
      </c>
      <c r="E212" s="43">
        <v>1</v>
      </c>
      <c r="F212" s="43" t="s">
        <v>88</v>
      </c>
      <c r="G212" s="44">
        <v>12</v>
      </c>
      <c r="H212" s="43" t="s">
        <v>73</v>
      </c>
      <c r="I212" s="45">
        <v>21</v>
      </c>
      <c r="J212" s="45" t="s">
        <v>74</v>
      </c>
      <c r="K212" s="41">
        <v>4426</v>
      </c>
      <c r="L212" s="41">
        <v>3674</v>
      </c>
      <c r="M212" s="41">
        <f>K212-L212</f>
        <v>752</v>
      </c>
      <c r="N212" s="45" t="s">
        <v>2919</v>
      </c>
      <c r="O212" s="41">
        <v>1320000</v>
      </c>
      <c r="P212" s="46"/>
      <c r="Q212" s="47"/>
      <c r="R212" s="48" t="s">
        <v>90</v>
      </c>
      <c r="T212">
        <v>20101</v>
      </c>
    </row>
    <row r="213" spans="1:20" ht="18" customHeight="1" x14ac:dyDescent="0.15">
      <c r="A213" s="42">
        <v>2</v>
      </c>
      <c r="B213" s="43" t="s">
        <v>86</v>
      </c>
      <c r="C213" s="43">
        <v>1</v>
      </c>
      <c r="D213" s="43" t="s">
        <v>87</v>
      </c>
      <c r="E213" s="43">
        <v>1</v>
      </c>
      <c r="F213" s="43" t="s">
        <v>88</v>
      </c>
      <c r="G213" s="44">
        <v>12</v>
      </c>
      <c r="H213" s="43" t="s">
        <v>73</v>
      </c>
      <c r="I213" s="44">
        <v>21</v>
      </c>
      <c r="J213" s="44" t="s">
        <v>74</v>
      </c>
      <c r="K213" s="41"/>
      <c r="L213" s="41"/>
      <c r="M213" s="41"/>
      <c r="N213" s="45" t="s">
        <v>130</v>
      </c>
      <c r="O213" s="41">
        <v>1320000</v>
      </c>
      <c r="P213" s="46"/>
      <c r="Q213" s="47"/>
      <c r="R213" s="48" t="s">
        <v>90</v>
      </c>
      <c r="T213">
        <v>20101</v>
      </c>
    </row>
    <row r="214" spans="1:20" ht="18" customHeight="1" x14ac:dyDescent="0.15">
      <c r="A214" s="42">
        <v>2</v>
      </c>
      <c r="B214" s="43" t="s">
        <v>86</v>
      </c>
      <c r="C214" s="43">
        <v>1</v>
      </c>
      <c r="D214" s="43" t="s">
        <v>87</v>
      </c>
      <c r="E214" s="43">
        <v>1</v>
      </c>
      <c r="F214" s="43" t="s">
        <v>88</v>
      </c>
      <c r="G214" s="44">
        <v>12</v>
      </c>
      <c r="H214" s="43" t="s">
        <v>73</v>
      </c>
      <c r="I214" s="44">
        <v>21</v>
      </c>
      <c r="J214" s="44" t="s">
        <v>74</v>
      </c>
      <c r="K214" s="41"/>
      <c r="L214" s="41"/>
      <c r="M214" s="41"/>
      <c r="N214" s="45" t="s">
        <v>131</v>
      </c>
      <c r="O214" s="41">
        <v>550000</v>
      </c>
      <c r="P214" s="46"/>
      <c r="Q214" s="47"/>
      <c r="R214" s="48" t="s">
        <v>90</v>
      </c>
      <c r="T214">
        <v>20101</v>
      </c>
    </row>
    <row r="215" spans="1:20" ht="18" customHeight="1" x14ac:dyDescent="0.15">
      <c r="A215" s="42">
        <v>2</v>
      </c>
      <c r="B215" s="43" t="s">
        <v>86</v>
      </c>
      <c r="C215" s="43">
        <v>1</v>
      </c>
      <c r="D215" s="43" t="s">
        <v>87</v>
      </c>
      <c r="E215" s="43">
        <v>1</v>
      </c>
      <c r="F215" s="43" t="s">
        <v>88</v>
      </c>
      <c r="G215" s="44">
        <v>12</v>
      </c>
      <c r="H215" s="43" t="s">
        <v>73</v>
      </c>
      <c r="I215" s="44">
        <v>21</v>
      </c>
      <c r="J215" s="44" t="s">
        <v>74</v>
      </c>
      <c r="K215" s="41"/>
      <c r="L215" s="41"/>
      <c r="M215" s="41"/>
      <c r="N215" s="45" t="s">
        <v>132</v>
      </c>
      <c r="O215" s="41">
        <v>836000</v>
      </c>
      <c r="P215" s="46"/>
      <c r="Q215" s="47"/>
      <c r="R215" s="48" t="s">
        <v>90</v>
      </c>
      <c r="T215">
        <v>20101</v>
      </c>
    </row>
    <row r="216" spans="1:20" ht="18" customHeight="1" x14ac:dyDescent="0.15">
      <c r="A216" s="42">
        <v>2</v>
      </c>
      <c r="B216" s="43" t="s">
        <v>86</v>
      </c>
      <c r="C216" s="43">
        <v>1</v>
      </c>
      <c r="D216" s="43" t="s">
        <v>87</v>
      </c>
      <c r="E216" s="43">
        <v>1</v>
      </c>
      <c r="F216" s="43" t="s">
        <v>88</v>
      </c>
      <c r="G216" s="44">
        <v>12</v>
      </c>
      <c r="H216" s="43" t="s">
        <v>73</v>
      </c>
      <c r="I216" s="44">
        <v>21</v>
      </c>
      <c r="J216" s="44" t="s">
        <v>74</v>
      </c>
      <c r="K216" s="41"/>
      <c r="L216" s="41"/>
      <c r="M216" s="41"/>
      <c r="N216" s="45" t="s">
        <v>2920</v>
      </c>
      <c r="O216" s="41">
        <v>400000</v>
      </c>
      <c r="P216" s="46"/>
      <c r="Q216" s="47"/>
      <c r="R216" s="48" t="s">
        <v>90</v>
      </c>
      <c r="T216">
        <v>20101</v>
      </c>
    </row>
    <row r="217" spans="1:20" ht="18" customHeight="1" x14ac:dyDescent="0.15">
      <c r="A217" s="42">
        <v>2</v>
      </c>
      <c r="B217" s="43" t="s">
        <v>86</v>
      </c>
      <c r="C217" s="43">
        <v>1</v>
      </c>
      <c r="D217" s="43" t="s">
        <v>87</v>
      </c>
      <c r="E217" s="43">
        <v>1</v>
      </c>
      <c r="F217" s="43" t="s">
        <v>88</v>
      </c>
      <c r="G217" s="44">
        <v>12</v>
      </c>
      <c r="H217" s="43" t="s">
        <v>73</v>
      </c>
      <c r="I217" s="45">
        <v>51</v>
      </c>
      <c r="J217" s="45" t="s">
        <v>133</v>
      </c>
      <c r="K217" s="41">
        <v>196</v>
      </c>
      <c r="L217" s="41">
        <v>198</v>
      </c>
      <c r="M217" s="41">
        <f>K217-L217</f>
        <v>-2</v>
      </c>
      <c r="N217" s="45" t="s">
        <v>134</v>
      </c>
      <c r="O217" s="41">
        <v>195800</v>
      </c>
      <c r="P217" s="46"/>
      <c r="Q217" s="47"/>
      <c r="R217" s="48" t="s">
        <v>90</v>
      </c>
      <c r="T217">
        <v>20101</v>
      </c>
    </row>
    <row r="218" spans="1:20" ht="18" customHeight="1" x14ac:dyDescent="0.15">
      <c r="A218" s="42">
        <v>2</v>
      </c>
      <c r="B218" s="43" t="s">
        <v>86</v>
      </c>
      <c r="C218" s="43">
        <v>1</v>
      </c>
      <c r="D218" s="43" t="s">
        <v>87</v>
      </c>
      <c r="E218" s="43">
        <v>1</v>
      </c>
      <c r="F218" s="43" t="s">
        <v>88</v>
      </c>
      <c r="G218" s="45">
        <v>13</v>
      </c>
      <c r="H218" s="49" t="s">
        <v>77</v>
      </c>
      <c r="I218" s="45"/>
      <c r="J218" s="45"/>
      <c r="K218" s="41"/>
      <c r="L218" s="41"/>
      <c r="M218" s="41"/>
      <c r="N218" s="45"/>
      <c r="O218" s="47"/>
      <c r="P218" s="46"/>
      <c r="Q218" s="47"/>
      <c r="R218" s="48" t="s">
        <v>90</v>
      </c>
      <c r="T218">
        <v>20101</v>
      </c>
    </row>
    <row r="219" spans="1:20" ht="18" customHeight="1" x14ac:dyDescent="0.15">
      <c r="A219" s="42">
        <v>2</v>
      </c>
      <c r="B219" s="43" t="s">
        <v>86</v>
      </c>
      <c r="C219" s="43">
        <v>1</v>
      </c>
      <c r="D219" s="43" t="s">
        <v>87</v>
      </c>
      <c r="E219" s="43">
        <v>1</v>
      </c>
      <c r="F219" s="43" t="s">
        <v>88</v>
      </c>
      <c r="G219" s="44">
        <v>13</v>
      </c>
      <c r="H219" s="43" t="s">
        <v>77</v>
      </c>
      <c r="I219" s="45">
        <v>1</v>
      </c>
      <c r="J219" s="45" t="s">
        <v>78</v>
      </c>
      <c r="K219" s="41">
        <v>210</v>
      </c>
      <c r="L219" s="41">
        <v>210</v>
      </c>
      <c r="M219" s="41">
        <f>K219-L219</f>
        <v>0</v>
      </c>
      <c r="N219" s="45" t="s">
        <v>135</v>
      </c>
      <c r="O219" s="41">
        <v>210000</v>
      </c>
      <c r="P219" s="46"/>
      <c r="Q219" s="47"/>
      <c r="R219" s="48" t="s">
        <v>90</v>
      </c>
      <c r="T219">
        <v>20101</v>
      </c>
    </row>
    <row r="220" spans="1:20" ht="18" customHeight="1" x14ac:dyDescent="0.15">
      <c r="A220" s="42">
        <v>2</v>
      </c>
      <c r="B220" s="43" t="s">
        <v>86</v>
      </c>
      <c r="C220" s="43">
        <v>1</v>
      </c>
      <c r="D220" s="43" t="s">
        <v>87</v>
      </c>
      <c r="E220" s="43">
        <v>1</v>
      </c>
      <c r="F220" s="43" t="s">
        <v>88</v>
      </c>
      <c r="G220" s="44">
        <v>13</v>
      </c>
      <c r="H220" s="43" t="s">
        <v>77</v>
      </c>
      <c r="I220" s="45">
        <v>2</v>
      </c>
      <c r="J220" s="45" t="s">
        <v>136</v>
      </c>
      <c r="K220" s="41">
        <v>89</v>
      </c>
      <c r="L220" s="41">
        <v>89</v>
      </c>
      <c r="M220" s="41">
        <f>K220-L220</f>
        <v>0</v>
      </c>
      <c r="N220" s="45" t="s">
        <v>137</v>
      </c>
      <c r="O220" s="41">
        <v>88884</v>
      </c>
      <c r="P220" s="46"/>
      <c r="Q220" s="47"/>
      <c r="R220" s="48" t="s">
        <v>90</v>
      </c>
      <c r="T220">
        <v>20101</v>
      </c>
    </row>
    <row r="221" spans="1:20" ht="18" customHeight="1" x14ac:dyDescent="0.15">
      <c r="A221" s="42">
        <v>2</v>
      </c>
      <c r="B221" s="43" t="s">
        <v>86</v>
      </c>
      <c r="C221" s="43">
        <v>1</v>
      </c>
      <c r="D221" s="43" t="s">
        <v>87</v>
      </c>
      <c r="E221" s="43">
        <v>1</v>
      </c>
      <c r="F221" s="43" t="s">
        <v>88</v>
      </c>
      <c r="G221" s="44">
        <v>13</v>
      </c>
      <c r="H221" s="43" t="s">
        <v>77</v>
      </c>
      <c r="I221" s="45">
        <v>31</v>
      </c>
      <c r="J221" s="45" t="s">
        <v>138</v>
      </c>
      <c r="K221" s="41">
        <v>1505</v>
      </c>
      <c r="L221" s="41">
        <v>1505</v>
      </c>
      <c r="M221" s="41">
        <f>K221-L221</f>
        <v>0</v>
      </c>
      <c r="N221" s="45" t="s">
        <v>2921</v>
      </c>
      <c r="O221" s="41">
        <v>1320000</v>
      </c>
      <c r="P221" s="46"/>
      <c r="Q221" s="47"/>
      <c r="R221" s="48" t="s">
        <v>90</v>
      </c>
      <c r="T221">
        <v>20101</v>
      </c>
    </row>
    <row r="222" spans="1:20" ht="18" customHeight="1" x14ac:dyDescent="0.15">
      <c r="A222" s="42">
        <v>2</v>
      </c>
      <c r="B222" s="43" t="s">
        <v>86</v>
      </c>
      <c r="C222" s="43">
        <v>1</v>
      </c>
      <c r="D222" s="43" t="s">
        <v>87</v>
      </c>
      <c r="E222" s="43">
        <v>1</v>
      </c>
      <c r="F222" s="43" t="s">
        <v>88</v>
      </c>
      <c r="G222" s="44">
        <v>13</v>
      </c>
      <c r="H222" s="43" t="s">
        <v>77</v>
      </c>
      <c r="I222" s="44">
        <v>31</v>
      </c>
      <c r="J222" s="44" t="s">
        <v>138</v>
      </c>
      <c r="K222" s="41"/>
      <c r="L222" s="41"/>
      <c r="M222" s="41"/>
      <c r="N222" s="45" t="s">
        <v>2922</v>
      </c>
      <c r="O222" s="41">
        <v>184800</v>
      </c>
      <c r="P222" s="46"/>
      <c r="Q222" s="47"/>
      <c r="R222" s="48" t="s">
        <v>90</v>
      </c>
      <c r="T222">
        <v>20101</v>
      </c>
    </row>
    <row r="223" spans="1:20" ht="18" customHeight="1" x14ac:dyDescent="0.15">
      <c r="A223" s="42">
        <v>2</v>
      </c>
      <c r="B223" s="43" t="s">
        <v>86</v>
      </c>
      <c r="C223" s="43">
        <v>1</v>
      </c>
      <c r="D223" s="43" t="s">
        <v>87</v>
      </c>
      <c r="E223" s="43">
        <v>1</v>
      </c>
      <c r="F223" s="43" t="s">
        <v>88</v>
      </c>
      <c r="G223" s="44">
        <v>13</v>
      </c>
      <c r="H223" s="43" t="s">
        <v>77</v>
      </c>
      <c r="I223" s="45">
        <v>41</v>
      </c>
      <c r="J223" s="45" t="s">
        <v>139</v>
      </c>
      <c r="K223" s="41">
        <v>3002</v>
      </c>
      <c r="L223" s="41">
        <v>1956</v>
      </c>
      <c r="M223" s="41">
        <f>K223-L223</f>
        <v>1046</v>
      </c>
      <c r="N223" s="45" t="s">
        <v>2356</v>
      </c>
      <c r="O223" s="41">
        <v>1333200</v>
      </c>
      <c r="P223" s="46"/>
      <c r="Q223" s="47"/>
      <c r="R223" s="48" t="s">
        <v>90</v>
      </c>
      <c r="T223">
        <v>20101</v>
      </c>
    </row>
    <row r="224" spans="1:20" ht="18" customHeight="1" x14ac:dyDescent="0.15">
      <c r="A224" s="42">
        <v>2</v>
      </c>
      <c r="B224" s="43" t="s">
        <v>86</v>
      </c>
      <c r="C224" s="43">
        <v>1</v>
      </c>
      <c r="D224" s="43" t="s">
        <v>87</v>
      </c>
      <c r="E224" s="43">
        <v>1</v>
      </c>
      <c r="F224" s="43" t="s">
        <v>88</v>
      </c>
      <c r="G224" s="44">
        <v>13</v>
      </c>
      <c r="H224" s="43" t="s">
        <v>77</v>
      </c>
      <c r="I224" s="44">
        <v>41</v>
      </c>
      <c r="J224" s="44" t="s">
        <v>139</v>
      </c>
      <c r="K224" s="41"/>
      <c r="L224" s="41"/>
      <c r="M224" s="41"/>
      <c r="N224" s="45" t="s">
        <v>140</v>
      </c>
      <c r="O224" s="41">
        <v>1668480</v>
      </c>
      <c r="P224" s="46"/>
      <c r="Q224" s="47"/>
      <c r="R224" s="48" t="s">
        <v>90</v>
      </c>
      <c r="T224">
        <v>20101</v>
      </c>
    </row>
    <row r="225" spans="1:20" ht="18" customHeight="1" x14ac:dyDescent="0.15">
      <c r="A225" s="42">
        <v>2</v>
      </c>
      <c r="B225" s="43" t="s">
        <v>86</v>
      </c>
      <c r="C225" s="43">
        <v>1</v>
      </c>
      <c r="D225" s="43" t="s">
        <v>87</v>
      </c>
      <c r="E225" s="43">
        <v>1</v>
      </c>
      <c r="F225" s="43" t="s">
        <v>88</v>
      </c>
      <c r="G225" s="45">
        <v>18</v>
      </c>
      <c r="H225" s="49" t="s">
        <v>81</v>
      </c>
      <c r="I225" s="45"/>
      <c r="J225" s="45"/>
      <c r="K225" s="41"/>
      <c r="L225" s="41"/>
      <c r="M225" s="41"/>
      <c r="N225" s="45"/>
      <c r="O225" s="47"/>
      <c r="P225" s="46"/>
      <c r="Q225" s="47"/>
      <c r="R225" s="48" t="s">
        <v>90</v>
      </c>
      <c r="T225">
        <v>20101</v>
      </c>
    </row>
    <row r="226" spans="1:20" ht="18" customHeight="1" x14ac:dyDescent="0.15">
      <c r="A226" s="42">
        <v>2</v>
      </c>
      <c r="B226" s="43" t="s">
        <v>86</v>
      </c>
      <c r="C226" s="43">
        <v>1</v>
      </c>
      <c r="D226" s="43" t="s">
        <v>87</v>
      </c>
      <c r="E226" s="43">
        <v>1</v>
      </c>
      <c r="F226" s="43" t="s">
        <v>88</v>
      </c>
      <c r="G226" s="44">
        <v>18</v>
      </c>
      <c r="H226" s="43" t="s">
        <v>81</v>
      </c>
      <c r="I226" s="45">
        <v>1</v>
      </c>
      <c r="J226" s="45" t="s">
        <v>141</v>
      </c>
      <c r="K226" s="41">
        <v>1465</v>
      </c>
      <c r="L226" s="41">
        <v>1465</v>
      </c>
      <c r="M226" s="41">
        <f>K226-L226</f>
        <v>0</v>
      </c>
      <c r="N226" s="45" t="s">
        <v>142</v>
      </c>
      <c r="O226" s="41">
        <v>1250000</v>
      </c>
      <c r="P226" s="46"/>
      <c r="Q226" s="47"/>
      <c r="R226" s="48" t="s">
        <v>90</v>
      </c>
      <c r="T226">
        <v>20101</v>
      </c>
    </row>
    <row r="227" spans="1:20" ht="18" customHeight="1" x14ac:dyDescent="0.15">
      <c r="A227" s="42">
        <v>2</v>
      </c>
      <c r="B227" s="43" t="s">
        <v>86</v>
      </c>
      <c r="C227" s="43">
        <v>1</v>
      </c>
      <c r="D227" s="43" t="s">
        <v>87</v>
      </c>
      <c r="E227" s="43">
        <v>1</v>
      </c>
      <c r="F227" s="43" t="s">
        <v>88</v>
      </c>
      <c r="G227" s="44">
        <v>18</v>
      </c>
      <c r="H227" s="43" t="s">
        <v>81</v>
      </c>
      <c r="I227" s="44">
        <v>1</v>
      </c>
      <c r="J227" s="44" t="s">
        <v>141</v>
      </c>
      <c r="K227" s="41"/>
      <c r="L227" s="41"/>
      <c r="M227" s="41"/>
      <c r="N227" s="45" t="s">
        <v>143</v>
      </c>
      <c r="O227" s="41">
        <v>215000</v>
      </c>
      <c r="P227" s="46"/>
      <c r="Q227" s="47"/>
      <c r="R227" s="48" t="s">
        <v>90</v>
      </c>
      <c r="T227">
        <v>20101</v>
      </c>
    </row>
    <row r="228" spans="1:20" ht="18" customHeight="1" x14ac:dyDescent="0.15">
      <c r="A228" s="42">
        <v>2</v>
      </c>
      <c r="B228" s="43" t="s">
        <v>86</v>
      </c>
      <c r="C228" s="43">
        <v>1</v>
      </c>
      <c r="D228" s="43" t="s">
        <v>87</v>
      </c>
      <c r="E228" s="43">
        <v>1</v>
      </c>
      <c r="F228" s="43" t="s">
        <v>88</v>
      </c>
      <c r="G228" s="44">
        <v>18</v>
      </c>
      <c r="H228" s="43" t="s">
        <v>81</v>
      </c>
      <c r="I228" s="45">
        <v>2</v>
      </c>
      <c r="J228" s="45" t="s">
        <v>144</v>
      </c>
      <c r="K228" s="41">
        <v>11571</v>
      </c>
      <c r="L228" s="41">
        <v>11625</v>
      </c>
      <c r="M228" s="41">
        <f>K228-L228</f>
        <v>-54</v>
      </c>
      <c r="N228" s="45" t="s">
        <v>145</v>
      </c>
      <c r="O228" s="41">
        <v>11571000</v>
      </c>
      <c r="P228" s="46"/>
      <c r="Q228" s="47"/>
      <c r="R228" s="48" t="s">
        <v>90</v>
      </c>
      <c r="T228">
        <v>20101</v>
      </c>
    </row>
    <row r="229" spans="1:20" ht="18" customHeight="1" x14ac:dyDescent="0.15">
      <c r="A229" s="42">
        <v>2</v>
      </c>
      <c r="B229" s="43" t="s">
        <v>86</v>
      </c>
      <c r="C229" s="43">
        <v>1</v>
      </c>
      <c r="D229" s="43" t="s">
        <v>87</v>
      </c>
      <c r="E229" s="43">
        <v>1</v>
      </c>
      <c r="F229" s="43" t="s">
        <v>88</v>
      </c>
      <c r="G229" s="44">
        <v>18</v>
      </c>
      <c r="H229" s="43" t="s">
        <v>81</v>
      </c>
      <c r="I229" s="45">
        <v>5</v>
      </c>
      <c r="J229" s="45" t="s">
        <v>146</v>
      </c>
      <c r="K229" s="41">
        <v>1079</v>
      </c>
      <c r="L229" s="41">
        <v>1079</v>
      </c>
      <c r="M229" s="41">
        <f>K229-L229</f>
        <v>0</v>
      </c>
      <c r="N229" s="45" t="s">
        <v>147</v>
      </c>
      <c r="O229" s="41">
        <v>671000</v>
      </c>
      <c r="P229" s="46"/>
      <c r="Q229" s="47"/>
      <c r="R229" s="48" t="s">
        <v>90</v>
      </c>
      <c r="T229">
        <v>20101</v>
      </c>
    </row>
    <row r="230" spans="1:20" ht="18" customHeight="1" x14ac:dyDescent="0.15">
      <c r="A230" s="42">
        <v>2</v>
      </c>
      <c r="B230" s="43" t="s">
        <v>86</v>
      </c>
      <c r="C230" s="43">
        <v>1</v>
      </c>
      <c r="D230" s="43" t="s">
        <v>87</v>
      </c>
      <c r="E230" s="43">
        <v>1</v>
      </c>
      <c r="F230" s="43" t="s">
        <v>88</v>
      </c>
      <c r="G230" s="44">
        <v>18</v>
      </c>
      <c r="H230" s="43" t="s">
        <v>81</v>
      </c>
      <c r="I230" s="44">
        <v>5</v>
      </c>
      <c r="J230" s="44" t="s">
        <v>146</v>
      </c>
      <c r="K230" s="41"/>
      <c r="L230" s="41"/>
      <c r="M230" s="41"/>
      <c r="N230" s="45" t="s">
        <v>2357</v>
      </c>
      <c r="O230" s="41">
        <v>407700</v>
      </c>
      <c r="P230" s="46"/>
      <c r="Q230" s="47"/>
      <c r="R230" s="48" t="s">
        <v>90</v>
      </c>
      <c r="T230">
        <v>20101</v>
      </c>
    </row>
    <row r="231" spans="1:20" ht="18" customHeight="1" x14ac:dyDescent="0.15">
      <c r="A231" s="42">
        <v>2</v>
      </c>
      <c r="B231" s="43" t="s">
        <v>86</v>
      </c>
      <c r="C231" s="43">
        <v>1</v>
      </c>
      <c r="D231" s="43" t="s">
        <v>87</v>
      </c>
      <c r="E231" s="43">
        <v>1</v>
      </c>
      <c r="F231" s="43" t="s">
        <v>88</v>
      </c>
      <c r="G231" s="44">
        <v>18</v>
      </c>
      <c r="H231" s="43" t="s">
        <v>81</v>
      </c>
      <c r="I231" s="45">
        <v>11</v>
      </c>
      <c r="J231" s="45" t="s">
        <v>82</v>
      </c>
      <c r="K231" s="41">
        <v>250</v>
      </c>
      <c r="L231" s="41">
        <v>250</v>
      </c>
      <c r="M231" s="41">
        <f>K231-L231</f>
        <v>0</v>
      </c>
      <c r="N231" s="45" t="s">
        <v>148</v>
      </c>
      <c r="O231" s="41">
        <v>161000</v>
      </c>
      <c r="P231" s="46"/>
      <c r="Q231" s="47"/>
      <c r="R231" s="48" t="s">
        <v>90</v>
      </c>
      <c r="T231">
        <v>20101</v>
      </c>
    </row>
    <row r="232" spans="1:20" ht="18" customHeight="1" x14ac:dyDescent="0.15">
      <c r="A232" s="42">
        <v>2</v>
      </c>
      <c r="B232" s="43" t="s">
        <v>86</v>
      </c>
      <c r="C232" s="43">
        <v>1</v>
      </c>
      <c r="D232" s="43" t="s">
        <v>87</v>
      </c>
      <c r="E232" s="43">
        <v>1</v>
      </c>
      <c r="F232" s="43" t="s">
        <v>88</v>
      </c>
      <c r="G232" s="44">
        <v>18</v>
      </c>
      <c r="H232" s="43" t="s">
        <v>81</v>
      </c>
      <c r="I232" s="44">
        <v>11</v>
      </c>
      <c r="J232" s="44" t="s">
        <v>82</v>
      </c>
      <c r="K232" s="41"/>
      <c r="L232" s="41"/>
      <c r="M232" s="41"/>
      <c r="N232" s="45" t="s">
        <v>149</v>
      </c>
      <c r="O232" s="41">
        <v>7125</v>
      </c>
      <c r="P232" s="46"/>
      <c r="Q232" s="47"/>
      <c r="R232" s="48" t="s">
        <v>90</v>
      </c>
      <c r="T232">
        <v>20101</v>
      </c>
    </row>
    <row r="233" spans="1:20" ht="18" customHeight="1" x14ac:dyDescent="0.15">
      <c r="A233" s="42">
        <v>2</v>
      </c>
      <c r="B233" s="43" t="s">
        <v>86</v>
      </c>
      <c r="C233" s="43">
        <v>1</v>
      </c>
      <c r="D233" s="43" t="s">
        <v>87</v>
      </c>
      <c r="E233" s="43">
        <v>1</v>
      </c>
      <c r="F233" s="43" t="s">
        <v>88</v>
      </c>
      <c r="G233" s="44">
        <v>18</v>
      </c>
      <c r="H233" s="43" t="s">
        <v>81</v>
      </c>
      <c r="I233" s="44">
        <v>11</v>
      </c>
      <c r="J233" s="44" t="s">
        <v>82</v>
      </c>
      <c r="K233" s="41"/>
      <c r="L233" s="41"/>
      <c r="M233" s="41"/>
      <c r="N233" s="45" t="s">
        <v>150</v>
      </c>
      <c r="O233" s="41">
        <v>5000</v>
      </c>
      <c r="P233" s="46"/>
      <c r="Q233" s="47"/>
      <c r="R233" s="48" t="s">
        <v>90</v>
      </c>
      <c r="T233">
        <v>20101</v>
      </c>
    </row>
    <row r="234" spans="1:20" ht="18" customHeight="1" x14ac:dyDescent="0.15">
      <c r="A234" s="42">
        <v>2</v>
      </c>
      <c r="B234" s="43" t="s">
        <v>86</v>
      </c>
      <c r="C234" s="43">
        <v>1</v>
      </c>
      <c r="D234" s="43" t="s">
        <v>87</v>
      </c>
      <c r="E234" s="43">
        <v>1</v>
      </c>
      <c r="F234" s="43" t="s">
        <v>88</v>
      </c>
      <c r="G234" s="44">
        <v>18</v>
      </c>
      <c r="H234" s="43" t="s">
        <v>81</v>
      </c>
      <c r="I234" s="44">
        <v>11</v>
      </c>
      <c r="J234" s="44" t="s">
        <v>82</v>
      </c>
      <c r="K234" s="41"/>
      <c r="L234" s="41"/>
      <c r="M234" s="41"/>
      <c r="N234" s="45" t="s">
        <v>151</v>
      </c>
      <c r="O234" s="41">
        <v>10000</v>
      </c>
      <c r="P234" s="46"/>
      <c r="Q234" s="47"/>
      <c r="R234" s="48" t="s">
        <v>90</v>
      </c>
      <c r="T234">
        <v>20101</v>
      </c>
    </row>
    <row r="235" spans="1:20" ht="18" customHeight="1" x14ac:dyDescent="0.15">
      <c r="A235" s="42">
        <v>2</v>
      </c>
      <c r="B235" s="43" t="s">
        <v>86</v>
      </c>
      <c r="C235" s="43">
        <v>1</v>
      </c>
      <c r="D235" s="43" t="s">
        <v>87</v>
      </c>
      <c r="E235" s="43">
        <v>1</v>
      </c>
      <c r="F235" s="43" t="s">
        <v>88</v>
      </c>
      <c r="G235" s="44">
        <v>18</v>
      </c>
      <c r="H235" s="43" t="s">
        <v>81</v>
      </c>
      <c r="I235" s="44">
        <v>11</v>
      </c>
      <c r="J235" s="44" t="s">
        <v>82</v>
      </c>
      <c r="K235" s="41"/>
      <c r="L235" s="41"/>
      <c r="M235" s="41"/>
      <c r="N235" s="45" t="s">
        <v>152</v>
      </c>
      <c r="O235" s="41">
        <v>18000</v>
      </c>
      <c r="P235" s="46"/>
      <c r="Q235" s="47"/>
      <c r="R235" s="48" t="s">
        <v>90</v>
      </c>
      <c r="T235">
        <v>20101</v>
      </c>
    </row>
    <row r="236" spans="1:20" ht="18" customHeight="1" x14ac:dyDescent="0.15">
      <c r="A236" s="42">
        <v>2</v>
      </c>
      <c r="B236" s="43" t="s">
        <v>86</v>
      </c>
      <c r="C236" s="43">
        <v>1</v>
      </c>
      <c r="D236" s="43" t="s">
        <v>87</v>
      </c>
      <c r="E236" s="43">
        <v>1</v>
      </c>
      <c r="F236" s="43" t="s">
        <v>88</v>
      </c>
      <c r="G236" s="44">
        <v>18</v>
      </c>
      <c r="H236" s="43" t="s">
        <v>81</v>
      </c>
      <c r="I236" s="44">
        <v>11</v>
      </c>
      <c r="J236" s="44" t="s">
        <v>82</v>
      </c>
      <c r="K236" s="41"/>
      <c r="L236" s="41"/>
      <c r="M236" s="41"/>
      <c r="N236" s="45" t="s">
        <v>153</v>
      </c>
      <c r="O236" s="41">
        <v>46000</v>
      </c>
      <c r="P236" s="46"/>
      <c r="Q236" s="47"/>
      <c r="R236" s="48" t="s">
        <v>90</v>
      </c>
      <c r="T236">
        <v>20101</v>
      </c>
    </row>
    <row r="237" spans="1:20" ht="18" customHeight="1" x14ac:dyDescent="0.15">
      <c r="A237" s="42">
        <v>2</v>
      </c>
      <c r="B237" s="43" t="s">
        <v>86</v>
      </c>
      <c r="C237" s="43">
        <v>1</v>
      </c>
      <c r="D237" s="43" t="s">
        <v>87</v>
      </c>
      <c r="E237" s="43">
        <v>1</v>
      </c>
      <c r="F237" s="43" t="s">
        <v>88</v>
      </c>
      <c r="G237" s="44">
        <v>18</v>
      </c>
      <c r="H237" s="43" t="s">
        <v>81</v>
      </c>
      <c r="I237" s="44">
        <v>11</v>
      </c>
      <c r="J237" s="44" t="s">
        <v>82</v>
      </c>
      <c r="K237" s="41"/>
      <c r="L237" s="41"/>
      <c r="M237" s="41"/>
      <c r="N237" s="45" t="s">
        <v>154</v>
      </c>
      <c r="O237" s="41">
        <v>2000</v>
      </c>
      <c r="P237" s="46"/>
      <c r="Q237" s="47"/>
      <c r="R237" s="48" t="s">
        <v>90</v>
      </c>
      <c r="T237">
        <v>20101</v>
      </c>
    </row>
    <row r="238" spans="1:20" ht="18" customHeight="1" x14ac:dyDescent="0.15">
      <c r="A238" s="42">
        <v>2</v>
      </c>
      <c r="B238" s="43" t="s">
        <v>86</v>
      </c>
      <c r="C238" s="43">
        <v>1</v>
      </c>
      <c r="D238" s="43" t="s">
        <v>87</v>
      </c>
      <c r="E238" s="43">
        <v>1</v>
      </c>
      <c r="F238" s="43" t="s">
        <v>88</v>
      </c>
      <c r="G238" s="44">
        <v>18</v>
      </c>
      <c r="H238" s="43" t="s">
        <v>81</v>
      </c>
      <c r="I238" s="45">
        <v>41</v>
      </c>
      <c r="J238" s="45" t="s">
        <v>155</v>
      </c>
      <c r="K238" s="41">
        <v>31</v>
      </c>
      <c r="L238" s="41">
        <v>31</v>
      </c>
      <c r="M238" s="41">
        <f>K238-L238</f>
        <v>0</v>
      </c>
      <c r="N238" s="45" t="s">
        <v>156</v>
      </c>
      <c r="O238" s="41">
        <v>5000</v>
      </c>
      <c r="P238" s="46"/>
      <c r="Q238" s="47"/>
      <c r="R238" s="48" t="s">
        <v>90</v>
      </c>
      <c r="T238">
        <v>20101</v>
      </c>
    </row>
    <row r="239" spans="1:20" ht="18" customHeight="1" x14ac:dyDescent="0.15">
      <c r="A239" s="42">
        <v>2</v>
      </c>
      <c r="B239" s="43" t="s">
        <v>86</v>
      </c>
      <c r="C239" s="43">
        <v>1</v>
      </c>
      <c r="D239" s="43" t="s">
        <v>87</v>
      </c>
      <c r="E239" s="43">
        <v>1</v>
      </c>
      <c r="F239" s="43" t="s">
        <v>88</v>
      </c>
      <c r="G239" s="44">
        <v>18</v>
      </c>
      <c r="H239" s="43" t="s">
        <v>81</v>
      </c>
      <c r="I239" s="44">
        <v>41</v>
      </c>
      <c r="J239" s="44" t="s">
        <v>155</v>
      </c>
      <c r="K239" s="41"/>
      <c r="L239" s="41"/>
      <c r="M239" s="41"/>
      <c r="N239" s="45" t="s">
        <v>157</v>
      </c>
      <c r="O239" s="41">
        <v>6000</v>
      </c>
      <c r="P239" s="46"/>
      <c r="Q239" s="47"/>
      <c r="R239" s="48" t="s">
        <v>90</v>
      </c>
      <c r="T239">
        <v>20101</v>
      </c>
    </row>
    <row r="240" spans="1:20" ht="18" customHeight="1" x14ac:dyDescent="0.15">
      <c r="A240" s="42">
        <v>2</v>
      </c>
      <c r="B240" s="43" t="s">
        <v>86</v>
      </c>
      <c r="C240" s="43">
        <v>1</v>
      </c>
      <c r="D240" s="43" t="s">
        <v>87</v>
      </c>
      <c r="E240" s="43">
        <v>1</v>
      </c>
      <c r="F240" s="43" t="s">
        <v>88</v>
      </c>
      <c r="G240" s="44">
        <v>18</v>
      </c>
      <c r="H240" s="43" t="s">
        <v>81</v>
      </c>
      <c r="I240" s="44">
        <v>41</v>
      </c>
      <c r="J240" s="44" t="s">
        <v>155</v>
      </c>
      <c r="K240" s="41"/>
      <c r="L240" s="41"/>
      <c r="M240" s="41"/>
      <c r="N240" s="45" t="s">
        <v>158</v>
      </c>
      <c r="O240" s="41">
        <v>20000</v>
      </c>
      <c r="P240" s="46"/>
      <c r="Q240" s="47"/>
      <c r="R240" s="48" t="s">
        <v>90</v>
      </c>
      <c r="T240">
        <v>20101</v>
      </c>
    </row>
    <row r="241" spans="1:20" ht="18" customHeight="1" x14ac:dyDescent="0.15">
      <c r="A241" s="42">
        <v>2</v>
      </c>
      <c r="B241" s="43" t="s">
        <v>86</v>
      </c>
      <c r="C241" s="43">
        <v>1</v>
      </c>
      <c r="D241" s="43" t="s">
        <v>87</v>
      </c>
      <c r="E241" s="43">
        <v>1</v>
      </c>
      <c r="F241" s="43" t="s">
        <v>88</v>
      </c>
      <c r="G241" s="44">
        <v>18</v>
      </c>
      <c r="H241" s="43" t="s">
        <v>81</v>
      </c>
      <c r="I241" s="45">
        <v>81</v>
      </c>
      <c r="J241" s="45" t="s">
        <v>159</v>
      </c>
      <c r="K241" s="41">
        <v>5431</v>
      </c>
      <c r="L241" s="41">
        <v>5431</v>
      </c>
      <c r="M241" s="41">
        <f>K241-L241</f>
        <v>0</v>
      </c>
      <c r="N241" s="45" t="s">
        <v>93</v>
      </c>
      <c r="O241" s="41">
        <v>5431000</v>
      </c>
      <c r="P241" s="46"/>
      <c r="Q241" s="47"/>
      <c r="R241" s="48" t="s">
        <v>90</v>
      </c>
      <c r="T241">
        <v>20101</v>
      </c>
    </row>
    <row r="242" spans="1:20" ht="18" customHeight="1" x14ac:dyDescent="0.15">
      <c r="A242" s="42">
        <v>2</v>
      </c>
      <c r="B242" s="43" t="s">
        <v>86</v>
      </c>
      <c r="C242" s="43">
        <v>1</v>
      </c>
      <c r="D242" s="43" t="s">
        <v>87</v>
      </c>
      <c r="E242" s="43">
        <v>1</v>
      </c>
      <c r="F242" s="43" t="s">
        <v>88</v>
      </c>
      <c r="G242" s="44">
        <v>18</v>
      </c>
      <c r="H242" s="43" t="s">
        <v>81</v>
      </c>
      <c r="I242" s="45">
        <v>83</v>
      </c>
      <c r="J242" s="45" t="s">
        <v>160</v>
      </c>
      <c r="K242" s="41">
        <v>104357</v>
      </c>
      <c r="L242" s="41">
        <v>113455</v>
      </c>
      <c r="M242" s="41">
        <f>K242-L242</f>
        <v>-9098</v>
      </c>
      <c r="N242" s="45" t="s">
        <v>2358</v>
      </c>
      <c r="O242" s="41">
        <v>104357000</v>
      </c>
      <c r="P242" s="46"/>
      <c r="Q242" s="47"/>
      <c r="R242" s="48" t="s">
        <v>90</v>
      </c>
      <c r="T242">
        <v>20101</v>
      </c>
    </row>
    <row r="243" spans="1:20" ht="18" customHeight="1" x14ac:dyDescent="0.15">
      <c r="A243" s="24">
        <v>2</v>
      </c>
      <c r="B243" s="25" t="s">
        <v>2200</v>
      </c>
      <c r="C243" s="34">
        <v>1</v>
      </c>
      <c r="D243" s="25" t="s">
        <v>87</v>
      </c>
      <c r="E243" s="35">
        <v>2</v>
      </c>
      <c r="F243" s="36" t="s">
        <v>2202</v>
      </c>
      <c r="G243" s="35"/>
      <c r="H243" s="36"/>
      <c r="I243" s="35"/>
      <c r="J243" s="35"/>
      <c r="K243" s="32">
        <f>IF(C243="",SUMIFS($K244:$K$5362,$A244:$A$5362,A243,$E244:$E$5362,""),IF(E243="",SUMIFS($K244:$K$5362,$A244:$A$5362,A243,$C244:$C$5362,C243,$G244:$G$5362,""),IF(G243="",SUMIFS($K244:$K$5362,$A244:$A$5362,A243,$C244:$C$5362,C243,$E244:$E$5362,E243,$R244:$R$5362,R243),IF(I243="",SUMIFS($K244:$K$5362,$A244:$A$5362,A243,$C244:$C$5362,C243,$E244:$E$5362,E243,$G244:$G$5362,G243,$R244:$R$5362,R243),0))))</f>
        <v>6228</v>
      </c>
      <c r="L243" s="32">
        <f>IF(C243="",SUMIFS($L244:$L$5362,$A244:$A$5362,A243,$E244:$E$5362,""),IF(E243="",SUMIFS($L244:$L$5362,$A244:$A$5362,A243,$C244:$C$5362,C243,$G244:$G$5362,""),IF(G243="",SUMIFS($L244:$L$5362,$A244:$A$5362,A243,$C244:$C$5362,C243,$E244:$E$5362,E243,$R244:$R$5362,R243),IF(I243="",SUMIFS($L244:$L$5362,$A244:$A$5362,A243,$C244:$C$5362,C243,$E244:$E$5362,E243,$G244:$G$5362,G243,$R244:$R$5362,R243),0))))</f>
        <v>6448</v>
      </c>
      <c r="M243" s="32">
        <f t="shared" ref="M243" si="5">K243-L243</f>
        <v>-220</v>
      </c>
      <c r="N243" s="37"/>
      <c r="O243" s="38"/>
      <c r="P243" s="39"/>
      <c r="Q243" s="33">
        <f>IF(C243="",SUMIFS($Q244:$Q$5362,$A244:$A$5362,A243,$E244:$E$5362,""),IF(E243="",SUMIFS($Q244:$Q$5362,$A244:$A$5362,A243,$C244:$C$5362,C243,$G244:$G$5362,""),IF(G243="",SUMIFS($Q244:$Q$5362,$A244:$A$5362,A243,$C244:$C$5362,C243,$E244:$E$5362,E243,$R244:$R$5362,R243),IF(I243="",SUMIFS($Q244:$Q$5362,$A244:$A$5362,A243,$C244:$C$5362,C243,$E244:$E$5362,E243,$G244:$G$5362,G243,$R244:$R$5362,R243),0))))</f>
        <v>0</v>
      </c>
      <c r="R243" s="40" t="s">
        <v>2201</v>
      </c>
      <c r="T243">
        <v>20102</v>
      </c>
    </row>
    <row r="244" spans="1:20" ht="18" customHeight="1" x14ac:dyDescent="0.15">
      <c r="A244" s="42">
        <v>2</v>
      </c>
      <c r="B244" s="43" t="s">
        <v>86</v>
      </c>
      <c r="C244" s="43">
        <v>1</v>
      </c>
      <c r="D244" s="43" t="s">
        <v>87</v>
      </c>
      <c r="E244" s="43">
        <v>2</v>
      </c>
      <c r="F244" s="43" t="s">
        <v>163</v>
      </c>
      <c r="G244" s="45">
        <v>10</v>
      </c>
      <c r="H244" s="49" t="s">
        <v>54</v>
      </c>
      <c r="I244" s="45"/>
      <c r="J244" s="45"/>
      <c r="K244" s="41"/>
      <c r="L244" s="41"/>
      <c r="M244" s="41"/>
      <c r="N244" s="45"/>
      <c r="O244" s="47"/>
      <c r="P244" s="46"/>
      <c r="Q244" s="47"/>
      <c r="R244" s="48" t="s">
        <v>90</v>
      </c>
      <c r="T244">
        <v>20102</v>
      </c>
    </row>
    <row r="245" spans="1:20" ht="18" customHeight="1" x14ac:dyDescent="0.15">
      <c r="A245" s="42">
        <v>2</v>
      </c>
      <c r="B245" s="43" t="s">
        <v>86</v>
      </c>
      <c r="C245" s="43">
        <v>1</v>
      </c>
      <c r="D245" s="43" t="s">
        <v>87</v>
      </c>
      <c r="E245" s="43">
        <v>2</v>
      </c>
      <c r="F245" s="43" t="s">
        <v>163</v>
      </c>
      <c r="G245" s="44">
        <v>10</v>
      </c>
      <c r="H245" s="43" t="s">
        <v>54</v>
      </c>
      <c r="I245" s="45">
        <v>1</v>
      </c>
      <c r="J245" s="45" t="s">
        <v>55</v>
      </c>
      <c r="K245" s="41">
        <v>156</v>
      </c>
      <c r="L245" s="41">
        <v>156</v>
      </c>
      <c r="M245" s="41">
        <f>K245-L245</f>
        <v>0</v>
      </c>
      <c r="N245" s="45" t="s">
        <v>164</v>
      </c>
      <c r="O245" s="41"/>
      <c r="P245" s="46"/>
      <c r="Q245" s="47"/>
      <c r="R245" s="48" t="s">
        <v>90</v>
      </c>
      <c r="T245">
        <v>20102</v>
      </c>
    </row>
    <row r="246" spans="1:20" ht="18" customHeight="1" x14ac:dyDescent="0.15">
      <c r="A246" s="42">
        <v>2</v>
      </c>
      <c r="B246" s="43" t="s">
        <v>86</v>
      </c>
      <c r="C246" s="43">
        <v>1</v>
      </c>
      <c r="D246" s="43" t="s">
        <v>87</v>
      </c>
      <c r="E246" s="43">
        <v>2</v>
      </c>
      <c r="F246" s="43" t="s">
        <v>163</v>
      </c>
      <c r="G246" s="44">
        <v>10</v>
      </c>
      <c r="H246" s="43" t="s">
        <v>54</v>
      </c>
      <c r="I246" s="44">
        <v>1</v>
      </c>
      <c r="J246" s="44" t="s">
        <v>55</v>
      </c>
      <c r="K246" s="41"/>
      <c r="L246" s="41"/>
      <c r="M246" s="41"/>
      <c r="N246" s="45" t="s">
        <v>2923</v>
      </c>
      <c r="O246" s="41">
        <v>5350</v>
      </c>
      <c r="P246" s="46"/>
      <c r="Q246" s="47"/>
      <c r="R246" s="48" t="s">
        <v>90</v>
      </c>
      <c r="T246">
        <v>20102</v>
      </c>
    </row>
    <row r="247" spans="1:20" ht="18" customHeight="1" x14ac:dyDescent="0.15">
      <c r="A247" s="42">
        <v>2</v>
      </c>
      <c r="B247" s="43" t="s">
        <v>86</v>
      </c>
      <c r="C247" s="43">
        <v>1</v>
      </c>
      <c r="D247" s="43" t="s">
        <v>87</v>
      </c>
      <c r="E247" s="43">
        <v>2</v>
      </c>
      <c r="F247" s="43" t="s">
        <v>163</v>
      </c>
      <c r="G247" s="44">
        <v>10</v>
      </c>
      <c r="H247" s="43" t="s">
        <v>54</v>
      </c>
      <c r="I247" s="44">
        <v>1</v>
      </c>
      <c r="J247" s="44" t="s">
        <v>55</v>
      </c>
      <c r="K247" s="41"/>
      <c r="L247" s="41"/>
      <c r="M247" s="41"/>
      <c r="N247" s="45" t="s">
        <v>165</v>
      </c>
      <c r="O247" s="41"/>
      <c r="P247" s="46"/>
      <c r="Q247" s="47"/>
      <c r="R247" s="48" t="s">
        <v>90</v>
      </c>
      <c r="T247">
        <v>20102</v>
      </c>
    </row>
    <row r="248" spans="1:20" ht="18" customHeight="1" x14ac:dyDescent="0.15">
      <c r="A248" s="42">
        <v>2</v>
      </c>
      <c r="B248" s="43" t="s">
        <v>86</v>
      </c>
      <c r="C248" s="43">
        <v>1</v>
      </c>
      <c r="D248" s="43" t="s">
        <v>87</v>
      </c>
      <c r="E248" s="43">
        <v>2</v>
      </c>
      <c r="F248" s="43" t="s">
        <v>163</v>
      </c>
      <c r="G248" s="44">
        <v>10</v>
      </c>
      <c r="H248" s="43" t="s">
        <v>54</v>
      </c>
      <c r="I248" s="44">
        <v>1</v>
      </c>
      <c r="J248" s="44" t="s">
        <v>55</v>
      </c>
      <c r="K248" s="41"/>
      <c r="L248" s="41"/>
      <c r="M248" s="41"/>
      <c r="N248" s="45" t="s">
        <v>166</v>
      </c>
      <c r="O248" s="41"/>
      <c r="P248" s="46"/>
      <c r="Q248" s="47"/>
      <c r="R248" s="48" t="s">
        <v>90</v>
      </c>
      <c r="T248">
        <v>20102</v>
      </c>
    </row>
    <row r="249" spans="1:20" ht="18" customHeight="1" x14ac:dyDescent="0.15">
      <c r="A249" s="42">
        <v>2</v>
      </c>
      <c r="B249" s="43" t="s">
        <v>86</v>
      </c>
      <c r="C249" s="43">
        <v>1</v>
      </c>
      <c r="D249" s="43" t="s">
        <v>87</v>
      </c>
      <c r="E249" s="43">
        <v>2</v>
      </c>
      <c r="F249" s="43" t="s">
        <v>163</v>
      </c>
      <c r="G249" s="44">
        <v>10</v>
      </c>
      <c r="H249" s="43" t="s">
        <v>54</v>
      </c>
      <c r="I249" s="44">
        <v>1</v>
      </c>
      <c r="J249" s="44" t="s">
        <v>55</v>
      </c>
      <c r="K249" s="41"/>
      <c r="L249" s="41"/>
      <c r="M249" s="41"/>
      <c r="N249" s="45" t="s">
        <v>2924</v>
      </c>
      <c r="O249" s="41">
        <v>150000</v>
      </c>
      <c r="P249" s="46"/>
      <c r="Q249" s="47"/>
      <c r="R249" s="48" t="s">
        <v>90</v>
      </c>
      <c r="T249">
        <v>20102</v>
      </c>
    </row>
    <row r="250" spans="1:20" ht="18" customHeight="1" x14ac:dyDescent="0.15">
      <c r="A250" s="42">
        <v>2</v>
      </c>
      <c r="B250" s="43" t="s">
        <v>86</v>
      </c>
      <c r="C250" s="43">
        <v>1</v>
      </c>
      <c r="D250" s="43" t="s">
        <v>87</v>
      </c>
      <c r="E250" s="43">
        <v>2</v>
      </c>
      <c r="F250" s="43" t="s">
        <v>163</v>
      </c>
      <c r="G250" s="45">
        <v>12</v>
      </c>
      <c r="H250" s="49" t="s">
        <v>73</v>
      </c>
      <c r="I250" s="45"/>
      <c r="J250" s="45"/>
      <c r="K250" s="41"/>
      <c r="L250" s="41"/>
      <c r="M250" s="41"/>
      <c r="N250" s="45"/>
      <c r="O250" s="47"/>
      <c r="P250" s="46"/>
      <c r="Q250" s="47"/>
      <c r="R250" s="48" t="s">
        <v>90</v>
      </c>
      <c r="T250">
        <v>20102</v>
      </c>
    </row>
    <row r="251" spans="1:20" ht="18" customHeight="1" x14ac:dyDescent="0.15">
      <c r="A251" s="42">
        <v>2</v>
      </c>
      <c r="B251" s="43" t="s">
        <v>86</v>
      </c>
      <c r="C251" s="43">
        <v>1</v>
      </c>
      <c r="D251" s="43" t="s">
        <v>87</v>
      </c>
      <c r="E251" s="43">
        <v>2</v>
      </c>
      <c r="F251" s="43" t="s">
        <v>163</v>
      </c>
      <c r="G251" s="44">
        <v>12</v>
      </c>
      <c r="H251" s="43" t="s">
        <v>73</v>
      </c>
      <c r="I251" s="45">
        <v>21</v>
      </c>
      <c r="J251" s="45" t="s">
        <v>74</v>
      </c>
      <c r="K251" s="41">
        <v>1546</v>
      </c>
      <c r="L251" s="41">
        <v>1546</v>
      </c>
      <c r="M251" s="41">
        <f>K251-L251</f>
        <v>0</v>
      </c>
      <c r="N251" s="45" t="s">
        <v>167</v>
      </c>
      <c r="O251" s="41">
        <v>1545500</v>
      </c>
      <c r="P251" s="46"/>
      <c r="Q251" s="47"/>
      <c r="R251" s="48" t="s">
        <v>90</v>
      </c>
      <c r="T251">
        <v>20102</v>
      </c>
    </row>
    <row r="252" spans="1:20" ht="18" customHeight="1" x14ac:dyDescent="0.15">
      <c r="A252" s="42">
        <v>2</v>
      </c>
      <c r="B252" s="43" t="s">
        <v>86</v>
      </c>
      <c r="C252" s="43">
        <v>1</v>
      </c>
      <c r="D252" s="43" t="s">
        <v>87</v>
      </c>
      <c r="E252" s="43">
        <v>2</v>
      </c>
      <c r="F252" s="43" t="s">
        <v>163</v>
      </c>
      <c r="G252" s="44">
        <v>12</v>
      </c>
      <c r="H252" s="43" t="s">
        <v>73</v>
      </c>
      <c r="I252" s="45">
        <v>51</v>
      </c>
      <c r="J252" s="45" t="s">
        <v>133</v>
      </c>
      <c r="K252" s="41">
        <v>280</v>
      </c>
      <c r="L252" s="41">
        <v>403</v>
      </c>
      <c r="M252" s="41">
        <f>K252-L252</f>
        <v>-123</v>
      </c>
      <c r="N252" s="45" t="s">
        <v>168</v>
      </c>
      <c r="O252" s="41">
        <v>280000</v>
      </c>
      <c r="P252" s="46"/>
      <c r="Q252" s="47"/>
      <c r="R252" s="48" t="s">
        <v>90</v>
      </c>
      <c r="T252">
        <v>20102</v>
      </c>
    </row>
    <row r="253" spans="1:20" ht="18" customHeight="1" x14ac:dyDescent="0.15">
      <c r="A253" s="42">
        <v>2</v>
      </c>
      <c r="B253" s="43" t="s">
        <v>86</v>
      </c>
      <c r="C253" s="43">
        <v>1</v>
      </c>
      <c r="D253" s="43" t="s">
        <v>87</v>
      </c>
      <c r="E253" s="43">
        <v>2</v>
      </c>
      <c r="F253" s="43" t="s">
        <v>163</v>
      </c>
      <c r="G253" s="45">
        <v>13</v>
      </c>
      <c r="H253" s="49" t="s">
        <v>77</v>
      </c>
      <c r="I253" s="45"/>
      <c r="J253" s="45"/>
      <c r="K253" s="41"/>
      <c r="L253" s="41"/>
      <c r="M253" s="41"/>
      <c r="N253" s="45"/>
      <c r="O253" s="47"/>
      <c r="P253" s="46"/>
      <c r="Q253" s="47"/>
      <c r="R253" s="48" t="s">
        <v>90</v>
      </c>
      <c r="T253">
        <v>20102</v>
      </c>
    </row>
    <row r="254" spans="1:20" ht="18" customHeight="1" x14ac:dyDescent="0.15">
      <c r="A254" s="42">
        <v>2</v>
      </c>
      <c r="B254" s="43" t="s">
        <v>86</v>
      </c>
      <c r="C254" s="43">
        <v>1</v>
      </c>
      <c r="D254" s="43" t="s">
        <v>87</v>
      </c>
      <c r="E254" s="43">
        <v>2</v>
      </c>
      <c r="F254" s="43" t="s">
        <v>163</v>
      </c>
      <c r="G254" s="44">
        <v>13</v>
      </c>
      <c r="H254" s="43" t="s">
        <v>77</v>
      </c>
      <c r="I254" s="45">
        <v>41</v>
      </c>
      <c r="J254" s="45" t="s">
        <v>139</v>
      </c>
      <c r="K254" s="41">
        <v>4206</v>
      </c>
      <c r="L254" s="41">
        <v>4303</v>
      </c>
      <c r="M254" s="41">
        <f>K254-L254</f>
        <v>-97</v>
      </c>
      <c r="N254" s="45" t="s">
        <v>169</v>
      </c>
      <c r="O254" s="41">
        <v>193512</v>
      </c>
      <c r="P254" s="46"/>
      <c r="Q254" s="47"/>
      <c r="R254" s="48" t="s">
        <v>90</v>
      </c>
      <c r="T254">
        <v>20102</v>
      </c>
    </row>
    <row r="255" spans="1:20" ht="18" customHeight="1" x14ac:dyDescent="0.15">
      <c r="A255" s="42">
        <v>2</v>
      </c>
      <c r="B255" s="43" t="s">
        <v>86</v>
      </c>
      <c r="C255" s="43">
        <v>1</v>
      </c>
      <c r="D255" s="43" t="s">
        <v>87</v>
      </c>
      <c r="E255" s="43">
        <v>2</v>
      </c>
      <c r="F255" s="43" t="s">
        <v>163</v>
      </c>
      <c r="G255" s="44">
        <v>13</v>
      </c>
      <c r="H255" s="43" t="s">
        <v>77</v>
      </c>
      <c r="I255" s="44">
        <v>41</v>
      </c>
      <c r="J255" s="44" t="s">
        <v>139</v>
      </c>
      <c r="K255" s="41"/>
      <c r="L255" s="41"/>
      <c r="M255" s="41"/>
      <c r="N255" s="45" t="s">
        <v>170</v>
      </c>
      <c r="O255" s="41">
        <v>1600896</v>
      </c>
      <c r="P255" s="46"/>
      <c r="Q255" s="47"/>
      <c r="R255" s="48" t="s">
        <v>90</v>
      </c>
      <c r="T255">
        <v>20102</v>
      </c>
    </row>
    <row r="256" spans="1:20" ht="18" customHeight="1" x14ac:dyDescent="0.15">
      <c r="A256" s="42">
        <v>2</v>
      </c>
      <c r="B256" s="43" t="s">
        <v>86</v>
      </c>
      <c r="C256" s="43">
        <v>1</v>
      </c>
      <c r="D256" s="43" t="s">
        <v>87</v>
      </c>
      <c r="E256" s="43">
        <v>2</v>
      </c>
      <c r="F256" s="43" t="s">
        <v>163</v>
      </c>
      <c r="G256" s="44">
        <v>13</v>
      </c>
      <c r="H256" s="43" t="s">
        <v>77</v>
      </c>
      <c r="I256" s="44">
        <v>41</v>
      </c>
      <c r="J256" s="44" t="s">
        <v>139</v>
      </c>
      <c r="K256" s="41"/>
      <c r="L256" s="41"/>
      <c r="M256" s="41"/>
      <c r="N256" s="45" t="s">
        <v>171</v>
      </c>
      <c r="O256" s="41">
        <v>264000</v>
      </c>
      <c r="P256" s="46"/>
      <c r="Q256" s="47"/>
      <c r="R256" s="48" t="s">
        <v>90</v>
      </c>
      <c r="T256">
        <v>20102</v>
      </c>
    </row>
    <row r="257" spans="1:20" ht="18" customHeight="1" x14ac:dyDescent="0.15">
      <c r="A257" s="42">
        <v>2</v>
      </c>
      <c r="B257" s="43" t="s">
        <v>86</v>
      </c>
      <c r="C257" s="43">
        <v>1</v>
      </c>
      <c r="D257" s="43" t="s">
        <v>87</v>
      </c>
      <c r="E257" s="43">
        <v>2</v>
      </c>
      <c r="F257" s="43" t="s">
        <v>163</v>
      </c>
      <c r="G257" s="44">
        <v>13</v>
      </c>
      <c r="H257" s="43" t="s">
        <v>77</v>
      </c>
      <c r="I257" s="44">
        <v>41</v>
      </c>
      <c r="J257" s="44" t="s">
        <v>139</v>
      </c>
      <c r="K257" s="41"/>
      <c r="L257" s="41"/>
      <c r="M257" s="41"/>
      <c r="N257" s="45" t="s">
        <v>172</v>
      </c>
      <c r="O257" s="41">
        <v>2147000</v>
      </c>
      <c r="P257" s="46"/>
      <c r="Q257" s="47"/>
      <c r="R257" s="48" t="s">
        <v>90</v>
      </c>
      <c r="T257">
        <v>20102</v>
      </c>
    </row>
    <row r="258" spans="1:20" ht="18" customHeight="1" x14ac:dyDescent="0.15">
      <c r="A258" s="42">
        <v>2</v>
      </c>
      <c r="B258" s="43" t="s">
        <v>86</v>
      </c>
      <c r="C258" s="43">
        <v>1</v>
      </c>
      <c r="D258" s="43" t="s">
        <v>87</v>
      </c>
      <c r="E258" s="43">
        <v>2</v>
      </c>
      <c r="F258" s="43" t="s">
        <v>163</v>
      </c>
      <c r="G258" s="45">
        <v>18</v>
      </c>
      <c r="H258" s="49" t="s">
        <v>81</v>
      </c>
      <c r="I258" s="45"/>
      <c r="J258" s="45"/>
      <c r="K258" s="41"/>
      <c r="L258" s="41"/>
      <c r="M258" s="41"/>
      <c r="N258" s="45"/>
      <c r="O258" s="47"/>
      <c r="P258" s="46"/>
      <c r="Q258" s="47"/>
      <c r="R258" s="48" t="s">
        <v>90</v>
      </c>
      <c r="T258">
        <v>20102</v>
      </c>
    </row>
    <row r="259" spans="1:20" ht="18" customHeight="1" x14ac:dyDescent="0.15">
      <c r="A259" s="42">
        <v>2</v>
      </c>
      <c r="B259" s="43" t="s">
        <v>86</v>
      </c>
      <c r="C259" s="43">
        <v>1</v>
      </c>
      <c r="D259" s="43" t="s">
        <v>87</v>
      </c>
      <c r="E259" s="43">
        <v>2</v>
      </c>
      <c r="F259" s="43" t="s">
        <v>163</v>
      </c>
      <c r="G259" s="44">
        <v>18</v>
      </c>
      <c r="H259" s="43" t="s">
        <v>81</v>
      </c>
      <c r="I259" s="45">
        <v>41</v>
      </c>
      <c r="J259" s="45" t="s">
        <v>155</v>
      </c>
      <c r="K259" s="41">
        <v>40</v>
      </c>
      <c r="L259" s="41">
        <v>40</v>
      </c>
      <c r="M259" s="41">
        <f>K259-L259</f>
        <v>0</v>
      </c>
      <c r="N259" s="45" t="s">
        <v>173</v>
      </c>
      <c r="O259" s="41">
        <v>40000</v>
      </c>
      <c r="P259" s="46"/>
      <c r="Q259" s="47"/>
      <c r="R259" s="48" t="s">
        <v>90</v>
      </c>
      <c r="T259">
        <v>20102</v>
      </c>
    </row>
    <row r="260" spans="1:20" ht="18" customHeight="1" x14ac:dyDescent="0.15">
      <c r="A260" s="24">
        <v>2</v>
      </c>
      <c r="B260" s="25" t="s">
        <v>2200</v>
      </c>
      <c r="C260" s="34">
        <v>1</v>
      </c>
      <c r="D260" s="25" t="s">
        <v>87</v>
      </c>
      <c r="E260" s="35">
        <v>3</v>
      </c>
      <c r="F260" s="36" t="s">
        <v>2203</v>
      </c>
      <c r="G260" s="35"/>
      <c r="H260" s="36"/>
      <c r="I260" s="35"/>
      <c r="J260" s="35"/>
      <c r="K260" s="32">
        <f>IF(C260="",SUMIFS($K261:$K$5362,$A261:$A$5362,A260,$E261:$E$5362,""),IF(E260="",SUMIFS($K261:$K$5362,$A261:$A$5362,A260,$C261:$C$5362,C260,$G261:$G$5362,""),IF(G260="",SUMIFS($K261:$K$5362,$A261:$A$5362,A260,$C261:$C$5362,C260,$E261:$E$5362,E260,$R261:$R$5362,R260),IF(I260="",SUMIFS($K261:$K$5362,$A261:$A$5362,A260,$C261:$C$5362,C260,$E261:$E$5362,E260,$G261:$G$5362,G260,$R261:$R$5362,R260),0))))</f>
        <v>6315</v>
      </c>
      <c r="L260" s="32">
        <f>IF(C260="",SUMIFS($L261:$L$5362,$A261:$A$5362,A260,$E261:$E$5362,""),IF(E260="",SUMIFS($L261:$L$5362,$A261:$A$5362,A260,$C261:$C$5362,C260,$G261:$G$5362,""),IF(G260="",SUMIFS($L261:$L$5362,$A261:$A$5362,A260,$C261:$C$5362,C260,$E261:$E$5362,E260,$R261:$R$5362,R260),IF(I260="",SUMIFS($L261:$L$5362,$A261:$A$5362,A260,$C261:$C$5362,C260,$E261:$E$5362,E260,$G261:$G$5362,G260,$R261:$R$5362,R260),0))))</f>
        <v>6240</v>
      </c>
      <c r="M260" s="32">
        <f t="shared" ref="M260" si="6">K260-L260</f>
        <v>75</v>
      </c>
      <c r="N260" s="37"/>
      <c r="O260" s="38"/>
      <c r="P260" s="39"/>
      <c r="Q260" s="33">
        <f>IF(C260="",SUMIFS($Q261:$Q$5362,$A261:$A$5362,A260,$E261:$E$5362,""),IF(E260="",SUMIFS($Q261:$Q$5362,$A261:$A$5362,A260,$C261:$C$5362,C260,$G261:$G$5362,""),IF(G260="",SUMIFS($Q261:$Q$5362,$A261:$A$5362,A260,$C261:$C$5362,C260,$E261:$E$5362,E260,$R261:$R$5362,R260),IF(I260="",SUMIFS($Q261:$Q$5362,$A261:$A$5362,A260,$C261:$C$5362,C260,$E261:$E$5362,E260,$G261:$G$5362,G260,$R261:$R$5362,R260),0))))</f>
        <v>0</v>
      </c>
      <c r="R260" s="40" t="s">
        <v>2204</v>
      </c>
      <c r="T260">
        <v>20103</v>
      </c>
    </row>
    <row r="261" spans="1:20" ht="18" customHeight="1" x14ac:dyDescent="0.15">
      <c r="A261" s="42">
        <v>2</v>
      </c>
      <c r="B261" s="43" t="s">
        <v>86</v>
      </c>
      <c r="C261" s="43">
        <v>1</v>
      </c>
      <c r="D261" s="43" t="s">
        <v>87</v>
      </c>
      <c r="E261" s="43">
        <v>3</v>
      </c>
      <c r="F261" s="43" t="s">
        <v>174</v>
      </c>
      <c r="G261" s="45">
        <v>3</v>
      </c>
      <c r="H261" s="49" t="s">
        <v>13</v>
      </c>
      <c r="I261" s="45"/>
      <c r="J261" s="45"/>
      <c r="K261" s="41"/>
      <c r="L261" s="41"/>
      <c r="M261" s="41"/>
      <c r="N261" s="45"/>
      <c r="O261" s="47"/>
      <c r="P261" s="46"/>
      <c r="Q261" s="47"/>
      <c r="R261" s="48" t="s">
        <v>175</v>
      </c>
      <c r="T261">
        <v>20103</v>
      </c>
    </row>
    <row r="262" spans="1:20" ht="18" customHeight="1" x14ac:dyDescent="0.15">
      <c r="A262" s="42">
        <v>2</v>
      </c>
      <c r="B262" s="43" t="s">
        <v>86</v>
      </c>
      <c r="C262" s="43">
        <v>1</v>
      </c>
      <c r="D262" s="43" t="s">
        <v>87</v>
      </c>
      <c r="E262" s="43">
        <v>3</v>
      </c>
      <c r="F262" s="43" t="s">
        <v>174</v>
      </c>
      <c r="G262" s="44">
        <v>3</v>
      </c>
      <c r="H262" s="43" t="s">
        <v>13</v>
      </c>
      <c r="I262" s="45">
        <v>35</v>
      </c>
      <c r="J262" s="45" t="s">
        <v>22</v>
      </c>
      <c r="K262" s="41">
        <v>240</v>
      </c>
      <c r="L262" s="41">
        <v>240</v>
      </c>
      <c r="M262" s="41">
        <f>K262-L262</f>
        <v>0</v>
      </c>
      <c r="N262" s="45" t="s">
        <v>176</v>
      </c>
      <c r="O262" s="41"/>
      <c r="P262" s="46"/>
      <c r="Q262" s="47"/>
      <c r="R262" s="48" t="s">
        <v>175</v>
      </c>
      <c r="T262">
        <v>20103</v>
      </c>
    </row>
    <row r="263" spans="1:20" ht="18" customHeight="1" x14ac:dyDescent="0.15">
      <c r="A263" s="42">
        <v>2</v>
      </c>
      <c r="B263" s="43" t="s">
        <v>86</v>
      </c>
      <c r="C263" s="43">
        <v>1</v>
      </c>
      <c r="D263" s="43" t="s">
        <v>87</v>
      </c>
      <c r="E263" s="43">
        <v>3</v>
      </c>
      <c r="F263" s="43" t="s">
        <v>174</v>
      </c>
      <c r="G263" s="44">
        <v>3</v>
      </c>
      <c r="H263" s="43" t="s">
        <v>13</v>
      </c>
      <c r="I263" s="44">
        <v>35</v>
      </c>
      <c r="J263" s="44" t="s">
        <v>22</v>
      </c>
      <c r="K263" s="41"/>
      <c r="L263" s="41"/>
      <c r="M263" s="41"/>
      <c r="N263" s="45" t="s">
        <v>3729</v>
      </c>
      <c r="O263" s="41">
        <v>239800</v>
      </c>
      <c r="P263" s="46"/>
      <c r="Q263" s="47"/>
      <c r="R263" s="48" t="s">
        <v>175</v>
      </c>
      <c r="T263">
        <v>20103</v>
      </c>
    </row>
    <row r="264" spans="1:20" ht="18" customHeight="1" x14ac:dyDescent="0.15">
      <c r="A264" s="42">
        <v>2</v>
      </c>
      <c r="B264" s="43" t="s">
        <v>86</v>
      </c>
      <c r="C264" s="43">
        <v>1</v>
      </c>
      <c r="D264" s="43" t="s">
        <v>87</v>
      </c>
      <c r="E264" s="43">
        <v>3</v>
      </c>
      <c r="F264" s="43" t="s">
        <v>174</v>
      </c>
      <c r="G264" s="45">
        <v>10</v>
      </c>
      <c r="H264" s="49" t="s">
        <v>54</v>
      </c>
      <c r="I264" s="45"/>
      <c r="J264" s="45"/>
      <c r="K264" s="41"/>
      <c r="L264" s="41"/>
      <c r="M264" s="41"/>
      <c r="N264" s="45"/>
      <c r="O264" s="47"/>
      <c r="P264" s="46"/>
      <c r="Q264" s="47"/>
      <c r="R264" s="48" t="s">
        <v>175</v>
      </c>
      <c r="T264">
        <v>20103</v>
      </c>
    </row>
    <row r="265" spans="1:20" ht="18" customHeight="1" x14ac:dyDescent="0.15">
      <c r="A265" s="42">
        <v>2</v>
      </c>
      <c r="B265" s="43" t="s">
        <v>86</v>
      </c>
      <c r="C265" s="43">
        <v>1</v>
      </c>
      <c r="D265" s="43" t="s">
        <v>87</v>
      </c>
      <c r="E265" s="43">
        <v>3</v>
      </c>
      <c r="F265" s="43" t="s">
        <v>174</v>
      </c>
      <c r="G265" s="44">
        <v>10</v>
      </c>
      <c r="H265" s="43" t="s">
        <v>54</v>
      </c>
      <c r="I265" s="45">
        <v>1</v>
      </c>
      <c r="J265" s="45" t="s">
        <v>55</v>
      </c>
      <c r="K265" s="41">
        <v>260</v>
      </c>
      <c r="L265" s="41">
        <v>260</v>
      </c>
      <c r="M265" s="41">
        <f>K265-L265</f>
        <v>0</v>
      </c>
      <c r="N265" s="45" t="s">
        <v>2925</v>
      </c>
      <c r="O265" s="41">
        <v>160000</v>
      </c>
      <c r="P265" s="46"/>
      <c r="Q265" s="47"/>
      <c r="R265" s="48" t="s">
        <v>175</v>
      </c>
      <c r="T265">
        <v>20103</v>
      </c>
    </row>
    <row r="266" spans="1:20" ht="18" customHeight="1" x14ac:dyDescent="0.15">
      <c r="A266" s="42">
        <v>2</v>
      </c>
      <c r="B266" s="43" t="s">
        <v>86</v>
      </c>
      <c r="C266" s="43">
        <v>1</v>
      </c>
      <c r="D266" s="43" t="s">
        <v>87</v>
      </c>
      <c r="E266" s="43">
        <v>3</v>
      </c>
      <c r="F266" s="43" t="s">
        <v>174</v>
      </c>
      <c r="G266" s="44">
        <v>10</v>
      </c>
      <c r="H266" s="43" t="s">
        <v>54</v>
      </c>
      <c r="I266" s="44">
        <v>1</v>
      </c>
      <c r="J266" s="44" t="s">
        <v>55</v>
      </c>
      <c r="K266" s="41"/>
      <c r="L266" s="41"/>
      <c r="M266" s="41"/>
      <c r="N266" s="45" t="s">
        <v>177</v>
      </c>
      <c r="O266" s="41">
        <v>15000</v>
      </c>
      <c r="P266" s="46"/>
      <c r="Q266" s="47"/>
      <c r="R266" s="48" t="s">
        <v>175</v>
      </c>
      <c r="T266">
        <v>20103</v>
      </c>
    </row>
    <row r="267" spans="1:20" ht="18" customHeight="1" x14ac:dyDescent="0.15">
      <c r="A267" s="42">
        <v>2</v>
      </c>
      <c r="B267" s="43" t="s">
        <v>86</v>
      </c>
      <c r="C267" s="43">
        <v>1</v>
      </c>
      <c r="D267" s="43" t="s">
        <v>87</v>
      </c>
      <c r="E267" s="43">
        <v>3</v>
      </c>
      <c r="F267" s="43" t="s">
        <v>174</v>
      </c>
      <c r="G267" s="44">
        <v>10</v>
      </c>
      <c r="H267" s="43" t="s">
        <v>54</v>
      </c>
      <c r="I267" s="44">
        <v>1</v>
      </c>
      <c r="J267" s="44" t="s">
        <v>55</v>
      </c>
      <c r="K267" s="41"/>
      <c r="L267" s="41"/>
      <c r="M267" s="41"/>
      <c r="N267" s="45" t="s">
        <v>178</v>
      </c>
      <c r="O267" s="41">
        <v>20000</v>
      </c>
      <c r="P267" s="46"/>
      <c r="Q267" s="47"/>
      <c r="R267" s="48" t="s">
        <v>175</v>
      </c>
      <c r="T267">
        <v>20103</v>
      </c>
    </row>
    <row r="268" spans="1:20" ht="18" customHeight="1" x14ac:dyDescent="0.15">
      <c r="A268" s="42">
        <v>2</v>
      </c>
      <c r="B268" s="43" t="s">
        <v>86</v>
      </c>
      <c r="C268" s="43">
        <v>1</v>
      </c>
      <c r="D268" s="43" t="s">
        <v>87</v>
      </c>
      <c r="E268" s="43">
        <v>3</v>
      </c>
      <c r="F268" s="43" t="s">
        <v>174</v>
      </c>
      <c r="G268" s="44">
        <v>10</v>
      </c>
      <c r="H268" s="43" t="s">
        <v>54</v>
      </c>
      <c r="I268" s="44">
        <v>1</v>
      </c>
      <c r="J268" s="44" t="s">
        <v>55</v>
      </c>
      <c r="K268" s="41"/>
      <c r="L268" s="41"/>
      <c r="M268" s="41"/>
      <c r="N268" s="45" t="s">
        <v>179</v>
      </c>
      <c r="O268" s="41">
        <v>25000</v>
      </c>
      <c r="P268" s="46"/>
      <c r="Q268" s="47"/>
      <c r="R268" s="48" t="s">
        <v>175</v>
      </c>
      <c r="T268">
        <v>20103</v>
      </c>
    </row>
    <row r="269" spans="1:20" ht="18" customHeight="1" x14ac:dyDescent="0.15">
      <c r="A269" s="42">
        <v>2</v>
      </c>
      <c r="B269" s="43" t="s">
        <v>86</v>
      </c>
      <c r="C269" s="43">
        <v>1</v>
      </c>
      <c r="D269" s="43" t="s">
        <v>87</v>
      </c>
      <c r="E269" s="43">
        <v>3</v>
      </c>
      <c r="F269" s="43" t="s">
        <v>174</v>
      </c>
      <c r="G269" s="44">
        <v>10</v>
      </c>
      <c r="H269" s="43" t="s">
        <v>54</v>
      </c>
      <c r="I269" s="44">
        <v>1</v>
      </c>
      <c r="J269" s="44" t="s">
        <v>55</v>
      </c>
      <c r="K269" s="41"/>
      <c r="L269" s="41"/>
      <c r="M269" s="41"/>
      <c r="N269" s="45" t="s">
        <v>3730</v>
      </c>
      <c r="O269" s="41">
        <v>40000</v>
      </c>
      <c r="P269" s="46"/>
      <c r="Q269" s="47"/>
      <c r="R269" s="48" t="s">
        <v>175</v>
      </c>
      <c r="T269">
        <v>20103</v>
      </c>
    </row>
    <row r="270" spans="1:20" ht="18" customHeight="1" x14ac:dyDescent="0.15">
      <c r="A270" s="42">
        <v>2</v>
      </c>
      <c r="B270" s="43" t="s">
        <v>86</v>
      </c>
      <c r="C270" s="43">
        <v>1</v>
      </c>
      <c r="D270" s="43" t="s">
        <v>87</v>
      </c>
      <c r="E270" s="43">
        <v>3</v>
      </c>
      <c r="F270" s="43" t="s">
        <v>174</v>
      </c>
      <c r="G270" s="44">
        <v>10</v>
      </c>
      <c r="H270" s="43" t="s">
        <v>54</v>
      </c>
      <c r="I270" s="45">
        <v>4</v>
      </c>
      <c r="J270" s="45" t="s">
        <v>65</v>
      </c>
      <c r="K270" s="41">
        <v>311</v>
      </c>
      <c r="L270" s="41">
        <v>311</v>
      </c>
      <c r="M270" s="41">
        <f>K270-L270</f>
        <v>0</v>
      </c>
      <c r="N270" s="45" t="s">
        <v>2926</v>
      </c>
      <c r="O270" s="41">
        <v>275000</v>
      </c>
      <c r="P270" s="46"/>
      <c r="Q270" s="47"/>
      <c r="R270" s="48" t="s">
        <v>175</v>
      </c>
      <c r="T270">
        <v>20103</v>
      </c>
    </row>
    <row r="271" spans="1:20" ht="18" customHeight="1" x14ac:dyDescent="0.15">
      <c r="A271" s="42">
        <v>2</v>
      </c>
      <c r="B271" s="43" t="s">
        <v>86</v>
      </c>
      <c r="C271" s="43">
        <v>1</v>
      </c>
      <c r="D271" s="43" t="s">
        <v>87</v>
      </c>
      <c r="E271" s="43">
        <v>3</v>
      </c>
      <c r="F271" s="43" t="s">
        <v>174</v>
      </c>
      <c r="G271" s="44">
        <v>10</v>
      </c>
      <c r="H271" s="43" t="s">
        <v>54</v>
      </c>
      <c r="I271" s="44">
        <v>4</v>
      </c>
      <c r="J271" s="44" t="s">
        <v>65</v>
      </c>
      <c r="K271" s="41"/>
      <c r="L271" s="41"/>
      <c r="M271" s="41"/>
      <c r="N271" s="45" t="s">
        <v>180</v>
      </c>
      <c r="O271" s="41">
        <v>6000</v>
      </c>
      <c r="P271" s="46"/>
      <c r="Q271" s="47"/>
      <c r="R271" s="48" t="s">
        <v>175</v>
      </c>
      <c r="T271">
        <v>20103</v>
      </c>
    </row>
    <row r="272" spans="1:20" ht="18" customHeight="1" x14ac:dyDescent="0.15">
      <c r="A272" s="42">
        <v>2</v>
      </c>
      <c r="B272" s="43" t="s">
        <v>86</v>
      </c>
      <c r="C272" s="43">
        <v>1</v>
      </c>
      <c r="D272" s="43" t="s">
        <v>87</v>
      </c>
      <c r="E272" s="43">
        <v>3</v>
      </c>
      <c r="F272" s="43" t="s">
        <v>174</v>
      </c>
      <c r="G272" s="44">
        <v>10</v>
      </c>
      <c r="H272" s="43" t="s">
        <v>54</v>
      </c>
      <c r="I272" s="44">
        <v>4</v>
      </c>
      <c r="J272" s="44" t="s">
        <v>65</v>
      </c>
      <c r="K272" s="41"/>
      <c r="L272" s="41"/>
      <c r="M272" s="41"/>
      <c r="N272" s="45" t="s">
        <v>181</v>
      </c>
      <c r="O272" s="41">
        <v>30000</v>
      </c>
      <c r="P272" s="46"/>
      <c r="Q272" s="47"/>
      <c r="R272" s="48" t="s">
        <v>175</v>
      </c>
      <c r="T272">
        <v>20103</v>
      </c>
    </row>
    <row r="273" spans="1:20" ht="18" customHeight="1" x14ac:dyDescent="0.15">
      <c r="A273" s="42">
        <v>2</v>
      </c>
      <c r="B273" s="43" t="s">
        <v>86</v>
      </c>
      <c r="C273" s="43">
        <v>1</v>
      </c>
      <c r="D273" s="43" t="s">
        <v>87</v>
      </c>
      <c r="E273" s="43">
        <v>3</v>
      </c>
      <c r="F273" s="43" t="s">
        <v>174</v>
      </c>
      <c r="G273" s="45">
        <v>11</v>
      </c>
      <c r="H273" s="49" t="s">
        <v>66</v>
      </c>
      <c r="I273" s="45"/>
      <c r="J273" s="45"/>
      <c r="K273" s="41"/>
      <c r="L273" s="41"/>
      <c r="M273" s="41"/>
      <c r="N273" s="45"/>
      <c r="O273" s="47"/>
      <c r="P273" s="46"/>
      <c r="Q273" s="47"/>
      <c r="R273" s="48" t="s">
        <v>175</v>
      </c>
      <c r="T273">
        <v>20103</v>
      </c>
    </row>
    <row r="274" spans="1:20" ht="18" customHeight="1" x14ac:dyDescent="0.15">
      <c r="A274" s="42">
        <v>2</v>
      </c>
      <c r="B274" s="43" t="s">
        <v>86</v>
      </c>
      <c r="C274" s="43">
        <v>1</v>
      </c>
      <c r="D274" s="43" t="s">
        <v>87</v>
      </c>
      <c r="E274" s="43">
        <v>3</v>
      </c>
      <c r="F274" s="43" t="s">
        <v>174</v>
      </c>
      <c r="G274" s="44">
        <v>11</v>
      </c>
      <c r="H274" s="43" t="s">
        <v>66</v>
      </c>
      <c r="I274" s="45">
        <v>1</v>
      </c>
      <c r="J274" s="45" t="s">
        <v>67</v>
      </c>
      <c r="K274" s="41">
        <v>411</v>
      </c>
      <c r="L274" s="41">
        <v>367</v>
      </c>
      <c r="M274" s="41">
        <f>K274-L274</f>
        <v>44</v>
      </c>
      <c r="N274" s="45" t="s">
        <v>2927</v>
      </c>
      <c r="O274" s="41">
        <v>241920</v>
      </c>
      <c r="P274" s="46"/>
      <c r="Q274" s="47"/>
      <c r="R274" s="48" t="s">
        <v>175</v>
      </c>
      <c r="T274">
        <v>20103</v>
      </c>
    </row>
    <row r="275" spans="1:20" ht="18" customHeight="1" x14ac:dyDescent="0.15">
      <c r="A275" s="42">
        <v>2</v>
      </c>
      <c r="B275" s="43" t="s">
        <v>86</v>
      </c>
      <c r="C275" s="43">
        <v>1</v>
      </c>
      <c r="D275" s="43" t="s">
        <v>87</v>
      </c>
      <c r="E275" s="43">
        <v>3</v>
      </c>
      <c r="F275" s="43" t="s">
        <v>174</v>
      </c>
      <c r="G275" s="44">
        <v>11</v>
      </c>
      <c r="H275" s="43" t="s">
        <v>66</v>
      </c>
      <c r="I275" s="44">
        <v>1</v>
      </c>
      <c r="J275" s="44" t="s">
        <v>67</v>
      </c>
      <c r="K275" s="41"/>
      <c r="L275" s="41"/>
      <c r="M275" s="41"/>
      <c r="N275" s="45" t="s">
        <v>2928</v>
      </c>
      <c r="O275" s="41">
        <v>50400</v>
      </c>
      <c r="P275" s="46"/>
      <c r="Q275" s="47"/>
      <c r="R275" s="48" t="s">
        <v>175</v>
      </c>
      <c r="T275">
        <v>20103</v>
      </c>
    </row>
    <row r="276" spans="1:20" ht="18" customHeight="1" x14ac:dyDescent="0.15">
      <c r="A276" s="42">
        <v>2</v>
      </c>
      <c r="B276" s="43" t="s">
        <v>86</v>
      </c>
      <c r="C276" s="43">
        <v>1</v>
      </c>
      <c r="D276" s="43" t="s">
        <v>87</v>
      </c>
      <c r="E276" s="43">
        <v>3</v>
      </c>
      <c r="F276" s="43" t="s">
        <v>174</v>
      </c>
      <c r="G276" s="44">
        <v>11</v>
      </c>
      <c r="H276" s="43" t="s">
        <v>66</v>
      </c>
      <c r="I276" s="44">
        <v>1</v>
      </c>
      <c r="J276" s="44" t="s">
        <v>67</v>
      </c>
      <c r="K276" s="41"/>
      <c r="L276" s="41"/>
      <c r="M276" s="41"/>
      <c r="N276" s="45" t="s">
        <v>2929</v>
      </c>
      <c r="O276" s="41">
        <v>69600</v>
      </c>
      <c r="P276" s="46"/>
      <c r="Q276" s="47"/>
      <c r="R276" s="48" t="s">
        <v>175</v>
      </c>
      <c r="T276">
        <v>20103</v>
      </c>
    </row>
    <row r="277" spans="1:20" ht="18" customHeight="1" x14ac:dyDescent="0.15">
      <c r="A277" s="42">
        <v>2</v>
      </c>
      <c r="B277" s="43" t="s">
        <v>86</v>
      </c>
      <c r="C277" s="43">
        <v>1</v>
      </c>
      <c r="D277" s="43" t="s">
        <v>87</v>
      </c>
      <c r="E277" s="43">
        <v>3</v>
      </c>
      <c r="F277" s="43" t="s">
        <v>174</v>
      </c>
      <c r="G277" s="44">
        <v>11</v>
      </c>
      <c r="H277" s="43" t="s">
        <v>66</v>
      </c>
      <c r="I277" s="44">
        <v>1</v>
      </c>
      <c r="J277" s="44" t="s">
        <v>67</v>
      </c>
      <c r="K277" s="41"/>
      <c r="L277" s="41"/>
      <c r="M277" s="41"/>
      <c r="N277" s="45" t="s">
        <v>2359</v>
      </c>
      <c r="O277" s="41">
        <v>48840</v>
      </c>
      <c r="P277" s="46"/>
      <c r="Q277" s="47"/>
      <c r="R277" s="48" t="s">
        <v>175</v>
      </c>
      <c r="T277">
        <v>20103</v>
      </c>
    </row>
    <row r="278" spans="1:20" ht="18" customHeight="1" x14ac:dyDescent="0.15">
      <c r="A278" s="42">
        <v>2</v>
      </c>
      <c r="B278" s="43" t="s">
        <v>86</v>
      </c>
      <c r="C278" s="43">
        <v>1</v>
      </c>
      <c r="D278" s="43" t="s">
        <v>87</v>
      </c>
      <c r="E278" s="43">
        <v>3</v>
      </c>
      <c r="F278" s="43" t="s">
        <v>174</v>
      </c>
      <c r="G278" s="45">
        <v>12</v>
      </c>
      <c r="H278" s="49" t="s">
        <v>73</v>
      </c>
      <c r="I278" s="45"/>
      <c r="J278" s="45"/>
      <c r="K278" s="41"/>
      <c r="L278" s="41"/>
      <c r="M278" s="41"/>
      <c r="N278" s="45"/>
      <c r="O278" s="47"/>
      <c r="P278" s="46"/>
      <c r="Q278" s="47"/>
      <c r="R278" s="48" t="s">
        <v>175</v>
      </c>
      <c r="T278">
        <v>20103</v>
      </c>
    </row>
    <row r="279" spans="1:20" ht="18" customHeight="1" x14ac:dyDescent="0.15">
      <c r="A279" s="42">
        <v>2</v>
      </c>
      <c r="B279" s="43" t="s">
        <v>86</v>
      </c>
      <c r="C279" s="43">
        <v>1</v>
      </c>
      <c r="D279" s="43" t="s">
        <v>87</v>
      </c>
      <c r="E279" s="43">
        <v>3</v>
      </c>
      <c r="F279" s="43" t="s">
        <v>174</v>
      </c>
      <c r="G279" s="44">
        <v>12</v>
      </c>
      <c r="H279" s="43" t="s">
        <v>73</v>
      </c>
      <c r="I279" s="45">
        <v>21</v>
      </c>
      <c r="J279" s="45" t="s">
        <v>74</v>
      </c>
      <c r="K279" s="41">
        <v>3300</v>
      </c>
      <c r="L279" s="41">
        <v>3300</v>
      </c>
      <c r="M279" s="41">
        <f>K279-L279</f>
        <v>0</v>
      </c>
      <c r="N279" s="45" t="s">
        <v>182</v>
      </c>
      <c r="O279" s="41">
        <v>3300000</v>
      </c>
      <c r="P279" s="46"/>
      <c r="Q279" s="47"/>
      <c r="R279" s="48" t="s">
        <v>175</v>
      </c>
      <c r="T279">
        <v>20103</v>
      </c>
    </row>
    <row r="280" spans="1:20" ht="18" customHeight="1" x14ac:dyDescent="0.15">
      <c r="A280" s="42">
        <v>2</v>
      </c>
      <c r="B280" s="43" t="s">
        <v>86</v>
      </c>
      <c r="C280" s="43">
        <v>1</v>
      </c>
      <c r="D280" s="43" t="s">
        <v>87</v>
      </c>
      <c r="E280" s="43">
        <v>3</v>
      </c>
      <c r="F280" s="43" t="s">
        <v>174</v>
      </c>
      <c r="G280" s="44">
        <v>12</v>
      </c>
      <c r="H280" s="43" t="s">
        <v>73</v>
      </c>
      <c r="I280" s="45">
        <v>51</v>
      </c>
      <c r="J280" s="45" t="s">
        <v>133</v>
      </c>
      <c r="K280" s="41">
        <v>352</v>
      </c>
      <c r="L280" s="41">
        <v>471</v>
      </c>
      <c r="M280" s="41">
        <f>K280-L280</f>
        <v>-119</v>
      </c>
      <c r="N280" s="45" t="s">
        <v>183</v>
      </c>
      <c r="O280" s="41">
        <v>209000</v>
      </c>
      <c r="P280" s="46"/>
      <c r="Q280" s="47"/>
      <c r="R280" s="48" t="s">
        <v>175</v>
      </c>
      <c r="T280">
        <v>20103</v>
      </c>
    </row>
    <row r="281" spans="1:20" ht="18" customHeight="1" x14ac:dyDescent="0.15">
      <c r="A281" s="42">
        <v>2</v>
      </c>
      <c r="B281" s="43" t="s">
        <v>86</v>
      </c>
      <c r="C281" s="43">
        <v>1</v>
      </c>
      <c r="D281" s="43" t="s">
        <v>87</v>
      </c>
      <c r="E281" s="43">
        <v>3</v>
      </c>
      <c r="F281" s="43" t="s">
        <v>174</v>
      </c>
      <c r="G281" s="44">
        <v>12</v>
      </c>
      <c r="H281" s="43" t="s">
        <v>73</v>
      </c>
      <c r="I281" s="44">
        <v>51</v>
      </c>
      <c r="J281" s="44" t="s">
        <v>133</v>
      </c>
      <c r="K281" s="41"/>
      <c r="L281" s="41"/>
      <c r="M281" s="41"/>
      <c r="N281" s="45" t="s">
        <v>184</v>
      </c>
      <c r="O281" s="41">
        <v>72000</v>
      </c>
      <c r="P281" s="46"/>
      <c r="Q281" s="47"/>
      <c r="R281" s="48" t="s">
        <v>175</v>
      </c>
      <c r="T281">
        <v>20103</v>
      </c>
    </row>
    <row r="282" spans="1:20" ht="18" customHeight="1" x14ac:dyDescent="0.15">
      <c r="A282" s="42">
        <v>2</v>
      </c>
      <c r="B282" s="43" t="s">
        <v>86</v>
      </c>
      <c r="C282" s="43">
        <v>1</v>
      </c>
      <c r="D282" s="43" t="s">
        <v>87</v>
      </c>
      <c r="E282" s="43">
        <v>3</v>
      </c>
      <c r="F282" s="43" t="s">
        <v>174</v>
      </c>
      <c r="G282" s="44">
        <v>12</v>
      </c>
      <c r="H282" s="43" t="s">
        <v>73</v>
      </c>
      <c r="I282" s="44">
        <v>51</v>
      </c>
      <c r="J282" s="44" t="s">
        <v>133</v>
      </c>
      <c r="K282" s="41"/>
      <c r="L282" s="41"/>
      <c r="M282" s="41"/>
      <c r="N282" s="45" t="s">
        <v>185</v>
      </c>
      <c r="O282" s="41">
        <v>44000</v>
      </c>
      <c r="P282" s="46"/>
      <c r="Q282" s="47"/>
      <c r="R282" s="48" t="s">
        <v>175</v>
      </c>
      <c r="T282">
        <v>20103</v>
      </c>
    </row>
    <row r="283" spans="1:20" ht="18" customHeight="1" x14ac:dyDescent="0.15">
      <c r="A283" s="42">
        <v>2</v>
      </c>
      <c r="B283" s="43" t="s">
        <v>86</v>
      </c>
      <c r="C283" s="43">
        <v>1</v>
      </c>
      <c r="D283" s="43" t="s">
        <v>87</v>
      </c>
      <c r="E283" s="43">
        <v>3</v>
      </c>
      <c r="F283" s="43" t="s">
        <v>174</v>
      </c>
      <c r="G283" s="44">
        <v>12</v>
      </c>
      <c r="H283" s="43" t="s">
        <v>73</v>
      </c>
      <c r="I283" s="44">
        <v>51</v>
      </c>
      <c r="J283" s="44" t="s">
        <v>133</v>
      </c>
      <c r="K283" s="41"/>
      <c r="L283" s="41"/>
      <c r="M283" s="41"/>
      <c r="N283" s="45" t="s">
        <v>2360</v>
      </c>
      <c r="O283" s="41">
        <v>26400</v>
      </c>
      <c r="P283" s="46"/>
      <c r="Q283" s="47"/>
      <c r="R283" s="48" t="s">
        <v>175</v>
      </c>
      <c r="T283">
        <v>20103</v>
      </c>
    </row>
    <row r="284" spans="1:20" ht="18" customHeight="1" x14ac:dyDescent="0.15">
      <c r="A284" s="42">
        <v>2</v>
      </c>
      <c r="B284" s="43" t="s">
        <v>86</v>
      </c>
      <c r="C284" s="43">
        <v>1</v>
      </c>
      <c r="D284" s="43" t="s">
        <v>87</v>
      </c>
      <c r="E284" s="43">
        <v>3</v>
      </c>
      <c r="F284" s="43" t="s">
        <v>174</v>
      </c>
      <c r="G284" s="45">
        <v>13</v>
      </c>
      <c r="H284" s="49" t="s">
        <v>77</v>
      </c>
      <c r="I284" s="45"/>
      <c r="J284" s="45"/>
      <c r="K284" s="41"/>
      <c r="L284" s="41"/>
      <c r="M284" s="41"/>
      <c r="N284" s="45"/>
      <c r="O284" s="47"/>
      <c r="P284" s="46"/>
      <c r="Q284" s="47"/>
      <c r="R284" s="48" t="s">
        <v>175</v>
      </c>
      <c r="T284">
        <v>20103</v>
      </c>
    </row>
    <row r="285" spans="1:20" ht="18" customHeight="1" x14ac:dyDescent="0.15">
      <c r="A285" s="42">
        <v>2</v>
      </c>
      <c r="B285" s="43" t="s">
        <v>86</v>
      </c>
      <c r="C285" s="43">
        <v>1</v>
      </c>
      <c r="D285" s="43" t="s">
        <v>87</v>
      </c>
      <c r="E285" s="43">
        <v>3</v>
      </c>
      <c r="F285" s="43" t="s">
        <v>174</v>
      </c>
      <c r="G285" s="44">
        <v>13</v>
      </c>
      <c r="H285" s="43" t="s">
        <v>77</v>
      </c>
      <c r="I285" s="45">
        <v>41</v>
      </c>
      <c r="J285" s="45" t="s">
        <v>139</v>
      </c>
      <c r="K285" s="41">
        <v>1208</v>
      </c>
      <c r="L285" s="41">
        <v>1208</v>
      </c>
      <c r="M285" s="41">
        <f>K285-L285</f>
        <v>0</v>
      </c>
      <c r="N285" s="45" t="s">
        <v>170</v>
      </c>
      <c r="O285" s="41">
        <v>1207800</v>
      </c>
      <c r="P285" s="46"/>
      <c r="Q285" s="47"/>
      <c r="R285" s="48" t="s">
        <v>175</v>
      </c>
      <c r="T285">
        <v>20103</v>
      </c>
    </row>
    <row r="286" spans="1:20" ht="18" customHeight="1" x14ac:dyDescent="0.15">
      <c r="A286" s="42">
        <v>2</v>
      </c>
      <c r="B286" s="43" t="s">
        <v>86</v>
      </c>
      <c r="C286" s="43">
        <v>1</v>
      </c>
      <c r="D286" s="43" t="s">
        <v>87</v>
      </c>
      <c r="E286" s="43">
        <v>3</v>
      </c>
      <c r="F286" s="43" t="s">
        <v>174</v>
      </c>
      <c r="G286" s="44">
        <v>13</v>
      </c>
      <c r="H286" s="43" t="s">
        <v>77</v>
      </c>
      <c r="I286" s="45">
        <v>42</v>
      </c>
      <c r="J286" s="45" t="s">
        <v>186</v>
      </c>
      <c r="K286" s="41">
        <v>66</v>
      </c>
      <c r="L286" s="41">
        <v>66</v>
      </c>
      <c r="M286" s="41">
        <f>K286-L286</f>
        <v>0</v>
      </c>
      <c r="N286" s="45" t="s">
        <v>2930</v>
      </c>
      <c r="O286" s="41">
        <v>66000</v>
      </c>
      <c r="P286" s="46"/>
      <c r="Q286" s="47"/>
      <c r="R286" s="48" t="s">
        <v>175</v>
      </c>
      <c r="T286">
        <v>20103</v>
      </c>
    </row>
    <row r="287" spans="1:20" ht="18" customHeight="1" x14ac:dyDescent="0.15">
      <c r="A287" s="42">
        <v>2</v>
      </c>
      <c r="B287" s="43" t="s">
        <v>86</v>
      </c>
      <c r="C287" s="43">
        <v>1</v>
      </c>
      <c r="D287" s="43" t="s">
        <v>87</v>
      </c>
      <c r="E287" s="43">
        <v>3</v>
      </c>
      <c r="F287" s="43" t="s">
        <v>174</v>
      </c>
      <c r="G287" s="45">
        <v>17</v>
      </c>
      <c r="H287" s="49" t="s">
        <v>79</v>
      </c>
      <c r="I287" s="45"/>
      <c r="J287" s="45"/>
      <c r="K287" s="41"/>
      <c r="L287" s="41"/>
      <c r="M287" s="41"/>
      <c r="N287" s="45"/>
      <c r="O287" s="47"/>
      <c r="P287" s="46"/>
      <c r="Q287" s="47"/>
      <c r="R287" s="48" t="s">
        <v>175</v>
      </c>
      <c r="T287">
        <v>20103</v>
      </c>
    </row>
    <row r="288" spans="1:20" ht="18" customHeight="1" x14ac:dyDescent="0.15">
      <c r="A288" s="42">
        <v>2</v>
      </c>
      <c r="B288" s="43" t="s">
        <v>86</v>
      </c>
      <c r="C288" s="43">
        <v>1</v>
      </c>
      <c r="D288" s="43" t="s">
        <v>87</v>
      </c>
      <c r="E288" s="43">
        <v>3</v>
      </c>
      <c r="F288" s="43" t="s">
        <v>174</v>
      </c>
      <c r="G288" s="44">
        <v>17</v>
      </c>
      <c r="H288" s="43" t="s">
        <v>79</v>
      </c>
      <c r="I288" s="45">
        <v>21</v>
      </c>
      <c r="J288" s="45" t="s">
        <v>239</v>
      </c>
      <c r="K288" s="41">
        <v>150</v>
      </c>
      <c r="L288" s="41">
        <v>0</v>
      </c>
      <c r="M288" s="41">
        <f>K288-L288</f>
        <v>150</v>
      </c>
      <c r="N288" s="45" t="s">
        <v>2361</v>
      </c>
      <c r="O288" s="41">
        <v>150000</v>
      </c>
      <c r="P288" s="46"/>
      <c r="Q288" s="47"/>
      <c r="R288" s="48" t="s">
        <v>175</v>
      </c>
      <c r="T288">
        <v>20103</v>
      </c>
    </row>
    <row r="289" spans="1:20" ht="18" customHeight="1" x14ac:dyDescent="0.15">
      <c r="A289" s="42">
        <v>2</v>
      </c>
      <c r="B289" s="43" t="s">
        <v>86</v>
      </c>
      <c r="C289" s="43">
        <v>1</v>
      </c>
      <c r="D289" s="43" t="s">
        <v>87</v>
      </c>
      <c r="E289" s="43">
        <v>3</v>
      </c>
      <c r="F289" s="43" t="s">
        <v>174</v>
      </c>
      <c r="G289" s="45">
        <v>18</v>
      </c>
      <c r="H289" s="49" t="s">
        <v>81</v>
      </c>
      <c r="I289" s="45"/>
      <c r="J289" s="45"/>
      <c r="K289" s="41"/>
      <c r="L289" s="41"/>
      <c r="M289" s="41"/>
      <c r="N289" s="45"/>
      <c r="O289" s="47"/>
      <c r="P289" s="46"/>
      <c r="Q289" s="47"/>
      <c r="R289" s="48" t="s">
        <v>175</v>
      </c>
      <c r="T289">
        <v>20103</v>
      </c>
    </row>
    <row r="290" spans="1:20" ht="18" customHeight="1" x14ac:dyDescent="0.15">
      <c r="A290" s="42">
        <v>2</v>
      </c>
      <c r="B290" s="43" t="s">
        <v>86</v>
      </c>
      <c r="C290" s="43">
        <v>1</v>
      </c>
      <c r="D290" s="43" t="s">
        <v>87</v>
      </c>
      <c r="E290" s="43">
        <v>3</v>
      </c>
      <c r="F290" s="43" t="s">
        <v>174</v>
      </c>
      <c r="G290" s="44">
        <v>18</v>
      </c>
      <c r="H290" s="43" t="s">
        <v>81</v>
      </c>
      <c r="I290" s="45">
        <v>41</v>
      </c>
      <c r="J290" s="45" t="s">
        <v>155</v>
      </c>
      <c r="K290" s="41">
        <v>17</v>
      </c>
      <c r="L290" s="41">
        <v>17</v>
      </c>
      <c r="M290" s="41">
        <f>K290-L290</f>
        <v>0</v>
      </c>
      <c r="N290" s="45" t="s">
        <v>187</v>
      </c>
      <c r="O290" s="41">
        <v>17000</v>
      </c>
      <c r="P290" s="46"/>
      <c r="Q290" s="47"/>
      <c r="R290" s="48" t="s">
        <v>175</v>
      </c>
      <c r="T290">
        <v>20103</v>
      </c>
    </row>
    <row r="291" spans="1:20" ht="18" customHeight="1" x14ac:dyDescent="0.15">
      <c r="A291" s="24">
        <v>2</v>
      </c>
      <c r="B291" s="25" t="s">
        <v>2200</v>
      </c>
      <c r="C291" s="34">
        <v>1</v>
      </c>
      <c r="D291" s="25" t="s">
        <v>87</v>
      </c>
      <c r="E291" s="35">
        <v>4</v>
      </c>
      <c r="F291" s="36" t="s">
        <v>2205</v>
      </c>
      <c r="G291" s="35"/>
      <c r="H291" s="36"/>
      <c r="I291" s="35"/>
      <c r="J291" s="35"/>
      <c r="K291" s="32">
        <f>IF(C291="",SUMIFS($K292:$K$5362,$A292:$A$5362,A291,$E292:$E$5362,""),IF(E291="",SUMIFS($K292:$K$5362,$A292:$A$5362,A291,$C292:$C$5362,C291,$G292:$G$5362,""),IF(G291="",SUMIFS($K292:$K$5362,$A292:$A$5362,A291,$C292:$C$5362,C291,$E292:$E$5362,E291,$R292:$R$5362,R291),IF(I291="",SUMIFS($K292:$K$5362,$A292:$A$5362,A291,$C292:$C$5362,C291,$E292:$E$5362,E291,$G292:$G$5362,G291,$R292:$R$5362,R291),0))))</f>
        <v>46947</v>
      </c>
      <c r="L291" s="32">
        <f>IF(C291="",SUMIFS($L292:$L$5362,$A292:$A$5362,A291,$E292:$E$5362,""),IF(E291="",SUMIFS($L292:$L$5362,$A292:$A$5362,A291,$C292:$C$5362,C291,$G292:$G$5362,""),IF(G291="",SUMIFS($L292:$L$5362,$A292:$A$5362,A291,$C292:$C$5362,C291,$E292:$E$5362,E291,$R292:$R$5362,R291),IF(I291="",SUMIFS($L292:$L$5362,$A292:$A$5362,A291,$C292:$C$5362,C291,$E292:$E$5362,E291,$G292:$G$5362,G291,$R292:$R$5362,R291),0))))</f>
        <v>50790</v>
      </c>
      <c r="M291" s="32">
        <f t="shared" ref="M291" si="7">K291-L291</f>
        <v>-3843</v>
      </c>
      <c r="N291" s="37"/>
      <c r="O291" s="38"/>
      <c r="P291" s="39"/>
      <c r="Q291" s="33">
        <f>IF(C291="",SUMIFS($Q292:$Q$5362,$A292:$A$5362,A291,$E292:$E$5362,""),IF(E291="",SUMIFS($Q292:$Q$5362,$A292:$A$5362,A291,$C292:$C$5362,C291,$G292:$G$5362,""),IF(G291="",SUMIFS($Q292:$Q$5362,$A292:$A$5362,A291,$C292:$C$5362,C291,$E292:$E$5362,E291,$R292:$R$5362,R291),IF(I291="",SUMIFS($Q292:$Q$5362,$A292:$A$5362,A291,$C292:$C$5362,C291,$E292:$E$5362,E291,$G292:$G$5362,G291,$R292:$R$5362,R291),0))))</f>
        <v>1922</v>
      </c>
      <c r="R291" s="40" t="s">
        <v>2201</v>
      </c>
      <c r="T291">
        <v>20104</v>
      </c>
    </row>
    <row r="292" spans="1:20" ht="18" customHeight="1" x14ac:dyDescent="0.15">
      <c r="A292" s="42">
        <v>2</v>
      </c>
      <c r="B292" s="43" t="s">
        <v>86</v>
      </c>
      <c r="C292" s="43">
        <v>1</v>
      </c>
      <c r="D292" s="43" t="s">
        <v>87</v>
      </c>
      <c r="E292" s="43">
        <v>4</v>
      </c>
      <c r="F292" s="43" t="s">
        <v>188</v>
      </c>
      <c r="G292" s="45">
        <v>7</v>
      </c>
      <c r="H292" s="49" t="s">
        <v>30</v>
      </c>
      <c r="I292" s="45"/>
      <c r="J292" s="45"/>
      <c r="K292" s="41"/>
      <c r="L292" s="41"/>
      <c r="M292" s="41"/>
      <c r="N292" s="45"/>
      <c r="O292" s="47"/>
      <c r="P292" s="46" t="s">
        <v>4533</v>
      </c>
      <c r="Q292" s="47">
        <v>1904</v>
      </c>
      <c r="R292" s="48" t="s">
        <v>90</v>
      </c>
      <c r="T292">
        <v>20104</v>
      </c>
    </row>
    <row r="293" spans="1:20" ht="18" customHeight="1" x14ac:dyDescent="0.15">
      <c r="A293" s="42">
        <v>2</v>
      </c>
      <c r="B293" s="43" t="s">
        <v>86</v>
      </c>
      <c r="C293" s="43">
        <v>1</v>
      </c>
      <c r="D293" s="43" t="s">
        <v>87</v>
      </c>
      <c r="E293" s="43">
        <v>4</v>
      </c>
      <c r="F293" s="43" t="s">
        <v>188</v>
      </c>
      <c r="G293" s="44">
        <v>7</v>
      </c>
      <c r="H293" s="43" t="s">
        <v>30</v>
      </c>
      <c r="I293" s="45">
        <v>11</v>
      </c>
      <c r="J293" s="45" t="s">
        <v>31</v>
      </c>
      <c r="K293" s="41">
        <v>10</v>
      </c>
      <c r="L293" s="41">
        <v>10</v>
      </c>
      <c r="M293" s="41">
        <f>K293-L293</f>
        <v>0</v>
      </c>
      <c r="N293" s="45" t="s">
        <v>189</v>
      </c>
      <c r="O293" s="41"/>
      <c r="P293" s="46" t="s">
        <v>4534</v>
      </c>
      <c r="Q293" s="47">
        <v>0</v>
      </c>
      <c r="R293" s="48" t="s">
        <v>90</v>
      </c>
      <c r="T293">
        <v>20104</v>
      </c>
    </row>
    <row r="294" spans="1:20" ht="18" customHeight="1" x14ac:dyDescent="0.15">
      <c r="A294" s="42">
        <v>2</v>
      </c>
      <c r="B294" s="43" t="s">
        <v>86</v>
      </c>
      <c r="C294" s="43">
        <v>1</v>
      </c>
      <c r="D294" s="43" t="s">
        <v>87</v>
      </c>
      <c r="E294" s="43">
        <v>4</v>
      </c>
      <c r="F294" s="43" t="s">
        <v>188</v>
      </c>
      <c r="G294" s="44">
        <v>7</v>
      </c>
      <c r="H294" s="43" t="s">
        <v>30</v>
      </c>
      <c r="I294" s="44">
        <v>11</v>
      </c>
      <c r="J294" s="44" t="s">
        <v>31</v>
      </c>
      <c r="K294" s="41"/>
      <c r="L294" s="41"/>
      <c r="M294" s="41"/>
      <c r="N294" s="45" t="s">
        <v>2931</v>
      </c>
      <c r="O294" s="41">
        <v>10000</v>
      </c>
      <c r="P294" s="46" t="s">
        <v>4532</v>
      </c>
      <c r="Q294" s="47">
        <v>18</v>
      </c>
      <c r="R294" s="48" t="s">
        <v>90</v>
      </c>
      <c r="T294">
        <v>20104</v>
      </c>
    </row>
    <row r="295" spans="1:20" ht="18" customHeight="1" x14ac:dyDescent="0.15">
      <c r="A295" s="42">
        <v>2</v>
      </c>
      <c r="B295" s="43" t="s">
        <v>86</v>
      </c>
      <c r="C295" s="43">
        <v>1</v>
      </c>
      <c r="D295" s="43" t="s">
        <v>87</v>
      </c>
      <c r="E295" s="43">
        <v>4</v>
      </c>
      <c r="F295" s="43" t="s">
        <v>188</v>
      </c>
      <c r="G295" s="45">
        <v>8</v>
      </c>
      <c r="H295" s="49" t="s">
        <v>33</v>
      </c>
      <c r="I295" s="45"/>
      <c r="J295" s="45"/>
      <c r="K295" s="41"/>
      <c r="L295" s="41"/>
      <c r="M295" s="41"/>
      <c r="N295" s="45"/>
      <c r="O295" s="47"/>
      <c r="P295" s="46"/>
      <c r="Q295" s="47"/>
      <c r="R295" s="48" t="s">
        <v>90</v>
      </c>
      <c r="T295">
        <v>20104</v>
      </c>
    </row>
    <row r="296" spans="1:20" ht="18" customHeight="1" x14ac:dyDescent="0.15">
      <c r="A296" s="42">
        <v>2</v>
      </c>
      <c r="B296" s="43" t="s">
        <v>86</v>
      </c>
      <c r="C296" s="43">
        <v>1</v>
      </c>
      <c r="D296" s="43" t="s">
        <v>87</v>
      </c>
      <c r="E296" s="43">
        <v>4</v>
      </c>
      <c r="F296" s="43" t="s">
        <v>188</v>
      </c>
      <c r="G296" s="44">
        <v>8</v>
      </c>
      <c r="H296" s="43" t="s">
        <v>33</v>
      </c>
      <c r="I296" s="45">
        <v>2</v>
      </c>
      <c r="J296" s="45" t="s">
        <v>46</v>
      </c>
      <c r="K296" s="41">
        <v>5</v>
      </c>
      <c r="L296" s="41">
        <v>5</v>
      </c>
      <c r="M296" s="41">
        <f>K296-L296</f>
        <v>0</v>
      </c>
      <c r="N296" s="45" t="s">
        <v>190</v>
      </c>
      <c r="O296" s="41"/>
      <c r="P296" s="46"/>
      <c r="Q296" s="47"/>
      <c r="R296" s="48" t="s">
        <v>90</v>
      </c>
      <c r="T296">
        <v>20104</v>
      </c>
    </row>
    <row r="297" spans="1:20" ht="18" customHeight="1" x14ac:dyDescent="0.15">
      <c r="A297" s="42">
        <v>2</v>
      </c>
      <c r="B297" s="43" t="s">
        <v>86</v>
      </c>
      <c r="C297" s="43">
        <v>1</v>
      </c>
      <c r="D297" s="43" t="s">
        <v>87</v>
      </c>
      <c r="E297" s="43">
        <v>4</v>
      </c>
      <c r="F297" s="43" t="s">
        <v>188</v>
      </c>
      <c r="G297" s="44">
        <v>8</v>
      </c>
      <c r="H297" s="43" t="s">
        <v>33</v>
      </c>
      <c r="I297" s="44">
        <v>2</v>
      </c>
      <c r="J297" s="44" t="s">
        <v>46</v>
      </c>
      <c r="K297" s="41"/>
      <c r="L297" s="41"/>
      <c r="M297" s="41"/>
      <c r="N297" s="45" t="s">
        <v>3731</v>
      </c>
      <c r="O297" s="41">
        <v>4200</v>
      </c>
      <c r="P297" s="46"/>
      <c r="Q297" s="47"/>
      <c r="R297" s="48" t="s">
        <v>90</v>
      </c>
      <c r="T297">
        <v>20104</v>
      </c>
    </row>
    <row r="298" spans="1:20" ht="18" customHeight="1" x14ac:dyDescent="0.15">
      <c r="A298" s="42">
        <v>2</v>
      </c>
      <c r="B298" s="43" t="s">
        <v>86</v>
      </c>
      <c r="C298" s="43">
        <v>1</v>
      </c>
      <c r="D298" s="43" t="s">
        <v>87</v>
      </c>
      <c r="E298" s="43">
        <v>4</v>
      </c>
      <c r="F298" s="43" t="s">
        <v>188</v>
      </c>
      <c r="G298" s="45">
        <v>10</v>
      </c>
      <c r="H298" s="49" t="s">
        <v>54</v>
      </c>
      <c r="I298" s="45"/>
      <c r="J298" s="45"/>
      <c r="K298" s="41"/>
      <c r="L298" s="41"/>
      <c r="M298" s="41"/>
      <c r="N298" s="45"/>
      <c r="O298" s="47"/>
      <c r="P298" s="46"/>
      <c r="Q298" s="47"/>
      <c r="R298" s="48" t="s">
        <v>90</v>
      </c>
      <c r="T298">
        <v>20104</v>
      </c>
    </row>
    <row r="299" spans="1:20" ht="18" customHeight="1" x14ac:dyDescent="0.15">
      <c r="A299" s="42">
        <v>2</v>
      </c>
      <c r="B299" s="43" t="s">
        <v>86</v>
      </c>
      <c r="C299" s="43">
        <v>1</v>
      </c>
      <c r="D299" s="43" t="s">
        <v>87</v>
      </c>
      <c r="E299" s="43">
        <v>4</v>
      </c>
      <c r="F299" s="43" t="s">
        <v>188</v>
      </c>
      <c r="G299" s="44">
        <v>10</v>
      </c>
      <c r="H299" s="43" t="s">
        <v>54</v>
      </c>
      <c r="I299" s="45">
        <v>1</v>
      </c>
      <c r="J299" s="45" t="s">
        <v>55</v>
      </c>
      <c r="K299" s="41">
        <v>4567</v>
      </c>
      <c r="L299" s="41">
        <v>4204</v>
      </c>
      <c r="M299" s="41">
        <f>K299-L299</f>
        <v>363</v>
      </c>
      <c r="N299" s="45" t="s">
        <v>191</v>
      </c>
      <c r="O299" s="41">
        <v>150000</v>
      </c>
      <c r="P299" s="46"/>
      <c r="Q299" s="47"/>
      <c r="R299" s="48" t="s">
        <v>90</v>
      </c>
      <c r="T299">
        <v>20104</v>
      </c>
    </row>
    <row r="300" spans="1:20" ht="18" customHeight="1" x14ac:dyDescent="0.15">
      <c r="A300" s="42">
        <v>2</v>
      </c>
      <c r="B300" s="43" t="s">
        <v>86</v>
      </c>
      <c r="C300" s="43">
        <v>1</v>
      </c>
      <c r="D300" s="43" t="s">
        <v>87</v>
      </c>
      <c r="E300" s="43">
        <v>4</v>
      </c>
      <c r="F300" s="43" t="s">
        <v>188</v>
      </c>
      <c r="G300" s="44">
        <v>10</v>
      </c>
      <c r="H300" s="43" t="s">
        <v>54</v>
      </c>
      <c r="I300" s="44">
        <v>1</v>
      </c>
      <c r="J300" s="44" t="s">
        <v>55</v>
      </c>
      <c r="K300" s="41"/>
      <c r="L300" s="41"/>
      <c r="M300" s="41"/>
      <c r="N300" s="45" t="s">
        <v>2932</v>
      </c>
      <c r="O300" s="41">
        <v>324000</v>
      </c>
      <c r="P300" s="46"/>
      <c r="Q300" s="47"/>
      <c r="R300" s="48" t="s">
        <v>90</v>
      </c>
      <c r="T300">
        <v>20104</v>
      </c>
    </row>
    <row r="301" spans="1:20" ht="18" customHeight="1" x14ac:dyDescent="0.15">
      <c r="A301" s="42">
        <v>2</v>
      </c>
      <c r="B301" s="43" t="s">
        <v>86</v>
      </c>
      <c r="C301" s="43">
        <v>1</v>
      </c>
      <c r="D301" s="43" t="s">
        <v>87</v>
      </c>
      <c r="E301" s="43">
        <v>4</v>
      </c>
      <c r="F301" s="43" t="s">
        <v>188</v>
      </c>
      <c r="G301" s="44">
        <v>10</v>
      </c>
      <c r="H301" s="43" t="s">
        <v>54</v>
      </c>
      <c r="I301" s="44">
        <v>1</v>
      </c>
      <c r="J301" s="44" t="s">
        <v>55</v>
      </c>
      <c r="K301" s="41"/>
      <c r="L301" s="41"/>
      <c r="M301" s="41"/>
      <c r="N301" s="45" t="s">
        <v>2933</v>
      </c>
      <c r="O301" s="41">
        <v>3480000</v>
      </c>
      <c r="P301" s="46"/>
      <c r="Q301" s="47"/>
      <c r="R301" s="48" t="s">
        <v>90</v>
      </c>
      <c r="T301">
        <v>20104</v>
      </c>
    </row>
    <row r="302" spans="1:20" ht="18" customHeight="1" x14ac:dyDescent="0.15">
      <c r="A302" s="42">
        <v>2</v>
      </c>
      <c r="B302" s="43" t="s">
        <v>86</v>
      </c>
      <c r="C302" s="43">
        <v>1</v>
      </c>
      <c r="D302" s="43" t="s">
        <v>87</v>
      </c>
      <c r="E302" s="43">
        <v>4</v>
      </c>
      <c r="F302" s="43" t="s">
        <v>188</v>
      </c>
      <c r="G302" s="44">
        <v>10</v>
      </c>
      <c r="H302" s="43" t="s">
        <v>54</v>
      </c>
      <c r="I302" s="44">
        <v>1</v>
      </c>
      <c r="J302" s="44" t="s">
        <v>55</v>
      </c>
      <c r="K302" s="41"/>
      <c r="L302" s="41"/>
      <c r="M302" s="41"/>
      <c r="N302" s="45" t="s">
        <v>192</v>
      </c>
      <c r="O302" s="41">
        <v>250000</v>
      </c>
      <c r="P302" s="46"/>
      <c r="Q302" s="47"/>
      <c r="R302" s="48" t="s">
        <v>90</v>
      </c>
      <c r="T302">
        <v>20104</v>
      </c>
    </row>
    <row r="303" spans="1:20" ht="18" customHeight="1" x14ac:dyDescent="0.15">
      <c r="A303" s="42">
        <v>2</v>
      </c>
      <c r="B303" s="43" t="s">
        <v>86</v>
      </c>
      <c r="C303" s="43">
        <v>1</v>
      </c>
      <c r="D303" s="43" t="s">
        <v>87</v>
      </c>
      <c r="E303" s="43">
        <v>4</v>
      </c>
      <c r="F303" s="43" t="s">
        <v>188</v>
      </c>
      <c r="G303" s="44">
        <v>10</v>
      </c>
      <c r="H303" s="43" t="s">
        <v>54</v>
      </c>
      <c r="I303" s="44">
        <v>1</v>
      </c>
      <c r="J303" s="44" t="s">
        <v>55</v>
      </c>
      <c r="K303" s="41"/>
      <c r="L303" s="41"/>
      <c r="M303" s="41"/>
      <c r="N303" s="45" t="s">
        <v>2362</v>
      </c>
      <c r="O303" s="41">
        <v>363000</v>
      </c>
      <c r="P303" s="46"/>
      <c r="Q303" s="47"/>
      <c r="R303" s="48" t="s">
        <v>90</v>
      </c>
      <c r="T303">
        <v>20104</v>
      </c>
    </row>
    <row r="304" spans="1:20" ht="18" customHeight="1" x14ac:dyDescent="0.15">
      <c r="A304" s="42">
        <v>2</v>
      </c>
      <c r="B304" s="43" t="s">
        <v>86</v>
      </c>
      <c r="C304" s="43">
        <v>1</v>
      </c>
      <c r="D304" s="43" t="s">
        <v>87</v>
      </c>
      <c r="E304" s="43">
        <v>4</v>
      </c>
      <c r="F304" s="43" t="s">
        <v>188</v>
      </c>
      <c r="G304" s="44">
        <v>10</v>
      </c>
      <c r="H304" s="43" t="s">
        <v>54</v>
      </c>
      <c r="I304" s="45">
        <v>2</v>
      </c>
      <c r="J304" s="45" t="s">
        <v>193</v>
      </c>
      <c r="K304" s="41">
        <v>4219</v>
      </c>
      <c r="L304" s="41">
        <v>3581</v>
      </c>
      <c r="M304" s="41">
        <f>K304-L304</f>
        <v>638</v>
      </c>
      <c r="N304" s="45" t="s">
        <v>2934</v>
      </c>
      <c r="O304" s="41">
        <v>1485000</v>
      </c>
      <c r="P304" s="46"/>
      <c r="Q304" s="47"/>
      <c r="R304" s="48" t="s">
        <v>90</v>
      </c>
      <c r="T304">
        <v>20104</v>
      </c>
    </row>
    <row r="305" spans="1:20" ht="18" customHeight="1" x14ac:dyDescent="0.15">
      <c r="A305" s="42">
        <v>2</v>
      </c>
      <c r="B305" s="43" t="s">
        <v>86</v>
      </c>
      <c r="C305" s="43">
        <v>1</v>
      </c>
      <c r="D305" s="43" t="s">
        <v>87</v>
      </c>
      <c r="E305" s="43">
        <v>4</v>
      </c>
      <c r="F305" s="43" t="s">
        <v>188</v>
      </c>
      <c r="G305" s="44">
        <v>10</v>
      </c>
      <c r="H305" s="43" t="s">
        <v>54</v>
      </c>
      <c r="I305" s="44">
        <v>2</v>
      </c>
      <c r="J305" s="44" t="s">
        <v>193</v>
      </c>
      <c r="K305" s="41"/>
      <c r="L305" s="41"/>
      <c r="M305" s="41"/>
      <c r="N305" s="45" t="s">
        <v>2935</v>
      </c>
      <c r="O305" s="41">
        <v>536400</v>
      </c>
      <c r="P305" s="46"/>
      <c r="Q305" s="47"/>
      <c r="R305" s="48" t="s">
        <v>90</v>
      </c>
      <c r="T305">
        <v>20104</v>
      </c>
    </row>
    <row r="306" spans="1:20" ht="18" customHeight="1" x14ac:dyDescent="0.15">
      <c r="A306" s="42">
        <v>2</v>
      </c>
      <c r="B306" s="43" t="s">
        <v>86</v>
      </c>
      <c r="C306" s="43">
        <v>1</v>
      </c>
      <c r="D306" s="43" t="s">
        <v>87</v>
      </c>
      <c r="E306" s="43">
        <v>4</v>
      </c>
      <c r="F306" s="43" t="s">
        <v>188</v>
      </c>
      <c r="G306" s="44">
        <v>10</v>
      </c>
      <c r="H306" s="43" t="s">
        <v>54</v>
      </c>
      <c r="I306" s="44">
        <v>2</v>
      </c>
      <c r="J306" s="44" t="s">
        <v>193</v>
      </c>
      <c r="K306" s="41"/>
      <c r="L306" s="41"/>
      <c r="M306" s="41"/>
      <c r="N306" s="45" t="s">
        <v>2936</v>
      </c>
      <c r="O306" s="41">
        <v>204000</v>
      </c>
      <c r="P306" s="46"/>
      <c r="Q306" s="47"/>
      <c r="R306" s="48" t="s">
        <v>90</v>
      </c>
      <c r="T306">
        <v>20104</v>
      </c>
    </row>
    <row r="307" spans="1:20" ht="18" customHeight="1" x14ac:dyDescent="0.15">
      <c r="A307" s="42">
        <v>2</v>
      </c>
      <c r="B307" s="43" t="s">
        <v>86</v>
      </c>
      <c r="C307" s="43">
        <v>1</v>
      </c>
      <c r="D307" s="43" t="s">
        <v>87</v>
      </c>
      <c r="E307" s="43">
        <v>4</v>
      </c>
      <c r="F307" s="43" t="s">
        <v>188</v>
      </c>
      <c r="G307" s="44">
        <v>10</v>
      </c>
      <c r="H307" s="43" t="s">
        <v>54</v>
      </c>
      <c r="I307" s="44">
        <v>2</v>
      </c>
      <c r="J307" s="44" t="s">
        <v>193</v>
      </c>
      <c r="K307" s="41"/>
      <c r="L307" s="41"/>
      <c r="M307" s="41"/>
      <c r="N307" s="45" t="s">
        <v>3732</v>
      </c>
      <c r="O307" s="41">
        <v>1300000</v>
      </c>
      <c r="P307" s="46"/>
      <c r="Q307" s="47"/>
      <c r="R307" s="48" t="s">
        <v>90</v>
      </c>
      <c r="T307">
        <v>20104</v>
      </c>
    </row>
    <row r="308" spans="1:20" ht="18" customHeight="1" x14ac:dyDescent="0.15">
      <c r="A308" s="42">
        <v>2</v>
      </c>
      <c r="B308" s="43" t="s">
        <v>86</v>
      </c>
      <c r="C308" s="43">
        <v>1</v>
      </c>
      <c r="D308" s="43" t="s">
        <v>87</v>
      </c>
      <c r="E308" s="43">
        <v>4</v>
      </c>
      <c r="F308" s="43" t="s">
        <v>188</v>
      </c>
      <c r="G308" s="44">
        <v>10</v>
      </c>
      <c r="H308" s="43" t="s">
        <v>54</v>
      </c>
      <c r="I308" s="44">
        <v>2</v>
      </c>
      <c r="J308" s="44" t="s">
        <v>193</v>
      </c>
      <c r="K308" s="41"/>
      <c r="L308" s="41"/>
      <c r="M308" s="41"/>
      <c r="N308" s="45" t="s">
        <v>3733</v>
      </c>
      <c r="O308" s="41">
        <v>693000</v>
      </c>
      <c r="P308" s="46"/>
      <c r="Q308" s="47"/>
      <c r="R308" s="48" t="s">
        <v>90</v>
      </c>
      <c r="T308">
        <v>20104</v>
      </c>
    </row>
    <row r="309" spans="1:20" ht="18" customHeight="1" x14ac:dyDescent="0.15">
      <c r="A309" s="42">
        <v>2</v>
      </c>
      <c r="B309" s="43" t="s">
        <v>86</v>
      </c>
      <c r="C309" s="43">
        <v>1</v>
      </c>
      <c r="D309" s="43" t="s">
        <v>87</v>
      </c>
      <c r="E309" s="43">
        <v>4</v>
      </c>
      <c r="F309" s="43" t="s">
        <v>188</v>
      </c>
      <c r="G309" s="44">
        <v>10</v>
      </c>
      <c r="H309" s="43" t="s">
        <v>54</v>
      </c>
      <c r="I309" s="45">
        <v>5</v>
      </c>
      <c r="J309" s="45" t="s">
        <v>194</v>
      </c>
      <c r="K309" s="41">
        <v>4140</v>
      </c>
      <c r="L309" s="41">
        <v>4020</v>
      </c>
      <c r="M309" s="41">
        <f>K309-L309</f>
        <v>120</v>
      </c>
      <c r="N309" s="45" t="s">
        <v>2937</v>
      </c>
      <c r="O309" s="41">
        <v>3240000</v>
      </c>
      <c r="P309" s="46"/>
      <c r="Q309" s="47"/>
      <c r="R309" s="48" t="s">
        <v>90</v>
      </c>
      <c r="T309">
        <v>20104</v>
      </c>
    </row>
    <row r="310" spans="1:20" ht="18" customHeight="1" x14ac:dyDescent="0.15">
      <c r="A310" s="42">
        <v>2</v>
      </c>
      <c r="B310" s="43" t="s">
        <v>86</v>
      </c>
      <c r="C310" s="43">
        <v>1</v>
      </c>
      <c r="D310" s="43" t="s">
        <v>87</v>
      </c>
      <c r="E310" s="43">
        <v>4</v>
      </c>
      <c r="F310" s="43" t="s">
        <v>188</v>
      </c>
      <c r="G310" s="44">
        <v>10</v>
      </c>
      <c r="H310" s="43" t="s">
        <v>54</v>
      </c>
      <c r="I310" s="44">
        <v>5</v>
      </c>
      <c r="J310" s="44" t="s">
        <v>194</v>
      </c>
      <c r="K310" s="41"/>
      <c r="L310" s="41"/>
      <c r="M310" s="41"/>
      <c r="N310" s="45" t="s">
        <v>2938</v>
      </c>
      <c r="O310" s="41">
        <v>900000</v>
      </c>
      <c r="P310" s="46"/>
      <c r="Q310" s="47"/>
      <c r="R310" s="48" t="s">
        <v>90</v>
      </c>
      <c r="T310">
        <v>20104</v>
      </c>
    </row>
    <row r="311" spans="1:20" ht="18" customHeight="1" x14ac:dyDescent="0.15">
      <c r="A311" s="42">
        <v>2</v>
      </c>
      <c r="B311" s="43" t="s">
        <v>86</v>
      </c>
      <c r="C311" s="43">
        <v>1</v>
      </c>
      <c r="D311" s="43" t="s">
        <v>87</v>
      </c>
      <c r="E311" s="43">
        <v>4</v>
      </c>
      <c r="F311" s="43" t="s">
        <v>188</v>
      </c>
      <c r="G311" s="44">
        <v>10</v>
      </c>
      <c r="H311" s="43" t="s">
        <v>54</v>
      </c>
      <c r="I311" s="45">
        <v>6</v>
      </c>
      <c r="J311" s="45" t="s">
        <v>195</v>
      </c>
      <c r="K311" s="41">
        <v>2980</v>
      </c>
      <c r="L311" s="41">
        <v>2500</v>
      </c>
      <c r="M311" s="41">
        <f>K311-L311</f>
        <v>480</v>
      </c>
      <c r="N311" s="45" t="s">
        <v>196</v>
      </c>
      <c r="O311" s="41">
        <v>1000000</v>
      </c>
      <c r="P311" s="46"/>
      <c r="Q311" s="47"/>
      <c r="R311" s="48" t="s">
        <v>90</v>
      </c>
      <c r="T311">
        <v>20104</v>
      </c>
    </row>
    <row r="312" spans="1:20" ht="18" customHeight="1" x14ac:dyDescent="0.15">
      <c r="A312" s="42">
        <v>2</v>
      </c>
      <c r="B312" s="43" t="s">
        <v>86</v>
      </c>
      <c r="C312" s="43">
        <v>1</v>
      </c>
      <c r="D312" s="43" t="s">
        <v>87</v>
      </c>
      <c r="E312" s="43">
        <v>4</v>
      </c>
      <c r="F312" s="43" t="s">
        <v>188</v>
      </c>
      <c r="G312" s="44">
        <v>10</v>
      </c>
      <c r="H312" s="43" t="s">
        <v>54</v>
      </c>
      <c r="I312" s="44">
        <v>6</v>
      </c>
      <c r="J312" s="44" t="s">
        <v>195</v>
      </c>
      <c r="K312" s="41"/>
      <c r="L312" s="41"/>
      <c r="M312" s="41"/>
      <c r="N312" s="45" t="s">
        <v>197</v>
      </c>
      <c r="O312" s="41">
        <v>1500000</v>
      </c>
      <c r="P312" s="46"/>
      <c r="Q312" s="47"/>
      <c r="R312" s="48" t="s">
        <v>90</v>
      </c>
      <c r="T312">
        <v>20104</v>
      </c>
    </row>
    <row r="313" spans="1:20" ht="18" customHeight="1" x14ac:dyDescent="0.15">
      <c r="A313" s="42">
        <v>2</v>
      </c>
      <c r="B313" s="43" t="s">
        <v>86</v>
      </c>
      <c r="C313" s="43">
        <v>1</v>
      </c>
      <c r="D313" s="43" t="s">
        <v>87</v>
      </c>
      <c r="E313" s="43">
        <v>4</v>
      </c>
      <c r="F313" s="43" t="s">
        <v>188</v>
      </c>
      <c r="G313" s="44">
        <v>10</v>
      </c>
      <c r="H313" s="43" t="s">
        <v>54</v>
      </c>
      <c r="I313" s="44">
        <v>6</v>
      </c>
      <c r="J313" s="44" t="s">
        <v>195</v>
      </c>
      <c r="K313" s="41"/>
      <c r="L313" s="41"/>
      <c r="M313" s="41"/>
      <c r="N313" s="45" t="s">
        <v>2363</v>
      </c>
      <c r="O313" s="41">
        <v>480000</v>
      </c>
      <c r="P313" s="46"/>
      <c r="Q313" s="47"/>
      <c r="R313" s="48" t="s">
        <v>90</v>
      </c>
      <c r="T313">
        <v>20104</v>
      </c>
    </row>
    <row r="314" spans="1:20" ht="18" customHeight="1" x14ac:dyDescent="0.15">
      <c r="A314" s="42">
        <v>2</v>
      </c>
      <c r="B314" s="43" t="s">
        <v>86</v>
      </c>
      <c r="C314" s="43">
        <v>1</v>
      </c>
      <c r="D314" s="43" t="s">
        <v>87</v>
      </c>
      <c r="E314" s="43">
        <v>4</v>
      </c>
      <c r="F314" s="43" t="s">
        <v>188</v>
      </c>
      <c r="G314" s="45">
        <v>11</v>
      </c>
      <c r="H314" s="49" t="s">
        <v>66</v>
      </c>
      <c r="I314" s="45"/>
      <c r="J314" s="45"/>
      <c r="K314" s="41"/>
      <c r="L314" s="41"/>
      <c r="M314" s="41"/>
      <c r="N314" s="45"/>
      <c r="O314" s="47"/>
      <c r="P314" s="46"/>
      <c r="Q314" s="47"/>
      <c r="R314" s="48" t="s">
        <v>90</v>
      </c>
      <c r="T314">
        <v>20104</v>
      </c>
    </row>
    <row r="315" spans="1:20" ht="18" customHeight="1" x14ac:dyDescent="0.15">
      <c r="A315" s="42">
        <v>2</v>
      </c>
      <c r="B315" s="43" t="s">
        <v>86</v>
      </c>
      <c r="C315" s="43">
        <v>1</v>
      </c>
      <c r="D315" s="43" t="s">
        <v>87</v>
      </c>
      <c r="E315" s="43">
        <v>4</v>
      </c>
      <c r="F315" s="43" t="s">
        <v>188</v>
      </c>
      <c r="G315" s="44">
        <v>11</v>
      </c>
      <c r="H315" s="43" t="s">
        <v>66</v>
      </c>
      <c r="I315" s="45">
        <v>1</v>
      </c>
      <c r="J315" s="45" t="s">
        <v>67</v>
      </c>
      <c r="K315" s="41">
        <v>1186</v>
      </c>
      <c r="L315" s="41">
        <v>1186</v>
      </c>
      <c r="M315" s="41">
        <f>K315-L315</f>
        <v>0</v>
      </c>
      <c r="N315" s="45" t="s">
        <v>198</v>
      </c>
      <c r="O315" s="41">
        <v>30000</v>
      </c>
      <c r="P315" s="46"/>
      <c r="Q315" s="47"/>
      <c r="R315" s="48" t="s">
        <v>90</v>
      </c>
      <c r="T315">
        <v>20104</v>
      </c>
    </row>
    <row r="316" spans="1:20" ht="18" customHeight="1" x14ac:dyDescent="0.15">
      <c r="A316" s="42">
        <v>2</v>
      </c>
      <c r="B316" s="43" t="s">
        <v>86</v>
      </c>
      <c r="C316" s="43">
        <v>1</v>
      </c>
      <c r="D316" s="43" t="s">
        <v>87</v>
      </c>
      <c r="E316" s="43">
        <v>4</v>
      </c>
      <c r="F316" s="43" t="s">
        <v>188</v>
      </c>
      <c r="G316" s="44">
        <v>11</v>
      </c>
      <c r="H316" s="43" t="s">
        <v>66</v>
      </c>
      <c r="I316" s="44">
        <v>1</v>
      </c>
      <c r="J316" s="44" t="s">
        <v>67</v>
      </c>
      <c r="K316" s="41"/>
      <c r="L316" s="41"/>
      <c r="M316" s="41"/>
      <c r="N316" s="45" t="s">
        <v>199</v>
      </c>
      <c r="O316" s="41"/>
      <c r="P316" s="46"/>
      <c r="Q316" s="47"/>
      <c r="R316" s="48" t="s">
        <v>90</v>
      </c>
      <c r="T316">
        <v>20104</v>
      </c>
    </row>
    <row r="317" spans="1:20" ht="18" customHeight="1" x14ac:dyDescent="0.15">
      <c r="A317" s="42">
        <v>2</v>
      </c>
      <c r="B317" s="43" t="s">
        <v>86</v>
      </c>
      <c r="C317" s="43">
        <v>1</v>
      </c>
      <c r="D317" s="43" t="s">
        <v>87</v>
      </c>
      <c r="E317" s="43">
        <v>4</v>
      </c>
      <c r="F317" s="43" t="s">
        <v>188</v>
      </c>
      <c r="G317" s="44">
        <v>11</v>
      </c>
      <c r="H317" s="43" t="s">
        <v>66</v>
      </c>
      <c r="I317" s="44">
        <v>1</v>
      </c>
      <c r="J317" s="44" t="s">
        <v>67</v>
      </c>
      <c r="K317" s="41"/>
      <c r="L317" s="41"/>
      <c r="M317" s="41"/>
      <c r="N317" s="45" t="s">
        <v>2939</v>
      </c>
      <c r="O317" s="41">
        <v>1020000</v>
      </c>
      <c r="P317" s="46"/>
      <c r="Q317" s="47"/>
      <c r="R317" s="48" t="s">
        <v>90</v>
      </c>
      <c r="T317">
        <v>20104</v>
      </c>
    </row>
    <row r="318" spans="1:20" ht="18" customHeight="1" x14ac:dyDescent="0.15">
      <c r="A318" s="42">
        <v>2</v>
      </c>
      <c r="B318" s="43" t="s">
        <v>86</v>
      </c>
      <c r="C318" s="43">
        <v>1</v>
      </c>
      <c r="D318" s="43" t="s">
        <v>87</v>
      </c>
      <c r="E318" s="43">
        <v>4</v>
      </c>
      <c r="F318" s="43" t="s">
        <v>188</v>
      </c>
      <c r="G318" s="44">
        <v>11</v>
      </c>
      <c r="H318" s="43" t="s">
        <v>66</v>
      </c>
      <c r="I318" s="44">
        <v>1</v>
      </c>
      <c r="J318" s="44" t="s">
        <v>67</v>
      </c>
      <c r="K318" s="41"/>
      <c r="L318" s="41"/>
      <c r="M318" s="41"/>
      <c r="N318" s="45" t="s">
        <v>200</v>
      </c>
      <c r="O318" s="41">
        <v>136000</v>
      </c>
      <c r="P318" s="46"/>
      <c r="Q318" s="47"/>
      <c r="R318" s="48" t="s">
        <v>90</v>
      </c>
      <c r="T318">
        <v>20104</v>
      </c>
    </row>
    <row r="319" spans="1:20" ht="18" customHeight="1" x14ac:dyDescent="0.15">
      <c r="A319" s="42">
        <v>2</v>
      </c>
      <c r="B319" s="43" t="s">
        <v>86</v>
      </c>
      <c r="C319" s="43">
        <v>1</v>
      </c>
      <c r="D319" s="43" t="s">
        <v>87</v>
      </c>
      <c r="E319" s="43">
        <v>4</v>
      </c>
      <c r="F319" s="43" t="s">
        <v>188</v>
      </c>
      <c r="G319" s="44">
        <v>11</v>
      </c>
      <c r="H319" s="43" t="s">
        <v>66</v>
      </c>
      <c r="I319" s="45">
        <v>3</v>
      </c>
      <c r="J319" s="45" t="s">
        <v>70</v>
      </c>
      <c r="K319" s="41">
        <v>120</v>
      </c>
      <c r="L319" s="41">
        <v>60</v>
      </c>
      <c r="M319" s="41">
        <f>K319-L319</f>
        <v>60</v>
      </c>
      <c r="N319" s="45" t="s">
        <v>2364</v>
      </c>
      <c r="O319" s="41">
        <v>120000</v>
      </c>
      <c r="P319" s="46"/>
      <c r="Q319" s="47"/>
      <c r="R319" s="48" t="s">
        <v>90</v>
      </c>
      <c r="T319">
        <v>20104</v>
      </c>
    </row>
    <row r="320" spans="1:20" ht="18" customHeight="1" x14ac:dyDescent="0.15">
      <c r="A320" s="42">
        <v>2</v>
      </c>
      <c r="B320" s="43" t="s">
        <v>86</v>
      </c>
      <c r="C320" s="43">
        <v>1</v>
      </c>
      <c r="D320" s="43" t="s">
        <v>87</v>
      </c>
      <c r="E320" s="43">
        <v>4</v>
      </c>
      <c r="F320" s="43" t="s">
        <v>188</v>
      </c>
      <c r="G320" s="44">
        <v>11</v>
      </c>
      <c r="H320" s="43" t="s">
        <v>66</v>
      </c>
      <c r="I320" s="45">
        <v>11</v>
      </c>
      <c r="J320" s="45" t="s">
        <v>72</v>
      </c>
      <c r="K320" s="41">
        <v>757</v>
      </c>
      <c r="L320" s="41">
        <v>755</v>
      </c>
      <c r="M320" s="41">
        <f>K320-L320</f>
        <v>2</v>
      </c>
      <c r="N320" s="45" t="s">
        <v>201</v>
      </c>
      <c r="O320" s="41">
        <v>497710</v>
      </c>
      <c r="P320" s="46"/>
      <c r="Q320" s="47"/>
      <c r="R320" s="48" t="s">
        <v>90</v>
      </c>
      <c r="T320">
        <v>20104</v>
      </c>
    </row>
    <row r="321" spans="1:20" ht="18" customHeight="1" x14ac:dyDescent="0.15">
      <c r="A321" s="42">
        <v>2</v>
      </c>
      <c r="B321" s="43" t="s">
        <v>86</v>
      </c>
      <c r="C321" s="43">
        <v>1</v>
      </c>
      <c r="D321" s="43" t="s">
        <v>87</v>
      </c>
      <c r="E321" s="43">
        <v>4</v>
      </c>
      <c r="F321" s="43" t="s">
        <v>188</v>
      </c>
      <c r="G321" s="44">
        <v>11</v>
      </c>
      <c r="H321" s="43" t="s">
        <v>66</v>
      </c>
      <c r="I321" s="44">
        <v>11</v>
      </c>
      <c r="J321" s="44" t="s">
        <v>72</v>
      </c>
      <c r="K321" s="41"/>
      <c r="L321" s="41"/>
      <c r="M321" s="41"/>
      <c r="N321" s="45" t="s">
        <v>202</v>
      </c>
      <c r="O321" s="41">
        <v>96800</v>
      </c>
      <c r="P321" s="46"/>
      <c r="Q321" s="47"/>
      <c r="R321" s="48" t="s">
        <v>90</v>
      </c>
      <c r="T321">
        <v>20104</v>
      </c>
    </row>
    <row r="322" spans="1:20" ht="18" customHeight="1" x14ac:dyDescent="0.15">
      <c r="A322" s="42">
        <v>2</v>
      </c>
      <c r="B322" s="43" t="s">
        <v>86</v>
      </c>
      <c r="C322" s="43">
        <v>1</v>
      </c>
      <c r="D322" s="43" t="s">
        <v>87</v>
      </c>
      <c r="E322" s="43">
        <v>4</v>
      </c>
      <c r="F322" s="43" t="s">
        <v>188</v>
      </c>
      <c r="G322" s="44">
        <v>11</v>
      </c>
      <c r="H322" s="43" t="s">
        <v>66</v>
      </c>
      <c r="I322" s="44">
        <v>11</v>
      </c>
      <c r="J322" s="44" t="s">
        <v>72</v>
      </c>
      <c r="K322" s="41"/>
      <c r="L322" s="41"/>
      <c r="M322" s="41"/>
      <c r="N322" s="45" t="s">
        <v>203</v>
      </c>
      <c r="O322" s="41">
        <v>162479</v>
      </c>
      <c r="P322" s="46"/>
      <c r="Q322" s="47"/>
      <c r="R322" s="48" t="s">
        <v>90</v>
      </c>
      <c r="T322">
        <v>20104</v>
      </c>
    </row>
    <row r="323" spans="1:20" ht="18" customHeight="1" x14ac:dyDescent="0.15">
      <c r="A323" s="42">
        <v>2</v>
      </c>
      <c r="B323" s="43" t="s">
        <v>86</v>
      </c>
      <c r="C323" s="43">
        <v>1</v>
      </c>
      <c r="D323" s="43" t="s">
        <v>87</v>
      </c>
      <c r="E323" s="43">
        <v>4</v>
      </c>
      <c r="F323" s="43" t="s">
        <v>188</v>
      </c>
      <c r="G323" s="45">
        <v>12</v>
      </c>
      <c r="H323" s="49" t="s">
        <v>73</v>
      </c>
      <c r="I323" s="45"/>
      <c r="J323" s="45"/>
      <c r="K323" s="41"/>
      <c r="L323" s="41"/>
      <c r="M323" s="41"/>
      <c r="N323" s="45"/>
      <c r="O323" s="47"/>
      <c r="P323" s="46"/>
      <c r="Q323" s="47"/>
      <c r="R323" s="48" t="s">
        <v>90</v>
      </c>
      <c r="T323">
        <v>20104</v>
      </c>
    </row>
    <row r="324" spans="1:20" ht="18" customHeight="1" x14ac:dyDescent="0.15">
      <c r="A324" s="42">
        <v>2</v>
      </c>
      <c r="B324" s="43" t="s">
        <v>86</v>
      </c>
      <c r="C324" s="43">
        <v>1</v>
      </c>
      <c r="D324" s="43" t="s">
        <v>87</v>
      </c>
      <c r="E324" s="43">
        <v>4</v>
      </c>
      <c r="F324" s="43" t="s">
        <v>188</v>
      </c>
      <c r="G324" s="44">
        <v>12</v>
      </c>
      <c r="H324" s="43" t="s">
        <v>73</v>
      </c>
      <c r="I324" s="45">
        <v>11</v>
      </c>
      <c r="J324" s="45" t="s">
        <v>204</v>
      </c>
      <c r="K324" s="41">
        <v>520</v>
      </c>
      <c r="L324" s="41">
        <v>520</v>
      </c>
      <c r="M324" s="41">
        <f>K324-L324</f>
        <v>0</v>
      </c>
      <c r="N324" s="45" t="s">
        <v>3734</v>
      </c>
      <c r="O324" s="41">
        <v>520000</v>
      </c>
      <c r="P324" s="46"/>
      <c r="Q324" s="47"/>
      <c r="R324" s="48" t="s">
        <v>90</v>
      </c>
      <c r="T324">
        <v>20104</v>
      </c>
    </row>
    <row r="325" spans="1:20" ht="18" customHeight="1" x14ac:dyDescent="0.15">
      <c r="A325" s="42">
        <v>2</v>
      </c>
      <c r="B325" s="43" t="s">
        <v>86</v>
      </c>
      <c r="C325" s="43">
        <v>1</v>
      </c>
      <c r="D325" s="43" t="s">
        <v>87</v>
      </c>
      <c r="E325" s="43">
        <v>4</v>
      </c>
      <c r="F325" s="43" t="s">
        <v>188</v>
      </c>
      <c r="G325" s="44">
        <v>12</v>
      </c>
      <c r="H325" s="43" t="s">
        <v>73</v>
      </c>
      <c r="I325" s="45">
        <v>21</v>
      </c>
      <c r="J325" s="45" t="s">
        <v>205</v>
      </c>
      <c r="K325" s="41">
        <v>1610</v>
      </c>
      <c r="L325" s="41">
        <v>1129</v>
      </c>
      <c r="M325" s="41">
        <f>K325-L325</f>
        <v>481</v>
      </c>
      <c r="N325" s="45" t="s">
        <v>206</v>
      </c>
      <c r="O325" s="41">
        <v>270000</v>
      </c>
      <c r="P325" s="46"/>
      <c r="Q325" s="47"/>
      <c r="R325" s="48" t="s">
        <v>90</v>
      </c>
      <c r="T325">
        <v>20104</v>
      </c>
    </row>
    <row r="326" spans="1:20" ht="18" customHeight="1" x14ac:dyDescent="0.15">
      <c r="A326" s="42">
        <v>2</v>
      </c>
      <c r="B326" s="43" t="s">
        <v>86</v>
      </c>
      <c r="C326" s="43">
        <v>1</v>
      </c>
      <c r="D326" s="43" t="s">
        <v>87</v>
      </c>
      <c r="E326" s="43">
        <v>4</v>
      </c>
      <c r="F326" s="43" t="s">
        <v>188</v>
      </c>
      <c r="G326" s="44">
        <v>12</v>
      </c>
      <c r="H326" s="43" t="s">
        <v>73</v>
      </c>
      <c r="I326" s="44">
        <v>21</v>
      </c>
      <c r="J326" s="44" t="s">
        <v>205</v>
      </c>
      <c r="K326" s="41"/>
      <c r="L326" s="41"/>
      <c r="M326" s="41"/>
      <c r="N326" s="45" t="s">
        <v>207</v>
      </c>
      <c r="O326" s="41">
        <v>540000</v>
      </c>
      <c r="P326" s="46"/>
      <c r="Q326" s="47"/>
      <c r="R326" s="48" t="s">
        <v>90</v>
      </c>
      <c r="T326">
        <v>20104</v>
      </c>
    </row>
    <row r="327" spans="1:20" ht="18" customHeight="1" x14ac:dyDescent="0.15">
      <c r="A327" s="42">
        <v>2</v>
      </c>
      <c r="B327" s="43" t="s">
        <v>86</v>
      </c>
      <c r="C327" s="43">
        <v>1</v>
      </c>
      <c r="D327" s="43" t="s">
        <v>87</v>
      </c>
      <c r="E327" s="43">
        <v>4</v>
      </c>
      <c r="F327" s="43" t="s">
        <v>188</v>
      </c>
      <c r="G327" s="44">
        <v>12</v>
      </c>
      <c r="H327" s="43" t="s">
        <v>73</v>
      </c>
      <c r="I327" s="44">
        <v>21</v>
      </c>
      <c r="J327" s="44" t="s">
        <v>205</v>
      </c>
      <c r="K327" s="41"/>
      <c r="L327" s="41"/>
      <c r="M327" s="41"/>
      <c r="N327" s="45" t="s">
        <v>208</v>
      </c>
      <c r="O327" s="41">
        <v>800000</v>
      </c>
      <c r="P327" s="46"/>
      <c r="Q327" s="47"/>
      <c r="R327" s="48" t="s">
        <v>90</v>
      </c>
      <c r="T327">
        <v>20104</v>
      </c>
    </row>
    <row r="328" spans="1:20" ht="18" customHeight="1" x14ac:dyDescent="0.15">
      <c r="A328" s="42">
        <v>2</v>
      </c>
      <c r="B328" s="43" t="s">
        <v>86</v>
      </c>
      <c r="C328" s="43">
        <v>1</v>
      </c>
      <c r="D328" s="43" t="s">
        <v>87</v>
      </c>
      <c r="E328" s="43">
        <v>4</v>
      </c>
      <c r="F328" s="43" t="s">
        <v>188</v>
      </c>
      <c r="G328" s="44">
        <v>12</v>
      </c>
      <c r="H328" s="43" t="s">
        <v>73</v>
      </c>
      <c r="I328" s="45">
        <v>31</v>
      </c>
      <c r="J328" s="45" t="s">
        <v>209</v>
      </c>
      <c r="K328" s="41">
        <v>8172</v>
      </c>
      <c r="L328" s="41">
        <v>7776</v>
      </c>
      <c r="M328" s="41">
        <f>K328-L328</f>
        <v>396</v>
      </c>
      <c r="N328" s="45" t="s">
        <v>2940</v>
      </c>
      <c r="O328" s="41">
        <v>7776000</v>
      </c>
      <c r="P328" s="46"/>
      <c r="Q328" s="47"/>
      <c r="R328" s="48" t="s">
        <v>90</v>
      </c>
      <c r="T328">
        <v>20104</v>
      </c>
    </row>
    <row r="329" spans="1:20" ht="18" customHeight="1" x14ac:dyDescent="0.15">
      <c r="A329" s="42">
        <v>2</v>
      </c>
      <c r="B329" s="43" t="s">
        <v>86</v>
      </c>
      <c r="C329" s="43">
        <v>1</v>
      </c>
      <c r="D329" s="43" t="s">
        <v>87</v>
      </c>
      <c r="E329" s="43">
        <v>4</v>
      </c>
      <c r="F329" s="43" t="s">
        <v>188</v>
      </c>
      <c r="G329" s="44">
        <v>12</v>
      </c>
      <c r="H329" s="43" t="s">
        <v>73</v>
      </c>
      <c r="I329" s="44">
        <v>31</v>
      </c>
      <c r="J329" s="44" t="s">
        <v>209</v>
      </c>
      <c r="K329" s="41"/>
      <c r="L329" s="41"/>
      <c r="M329" s="41"/>
      <c r="N329" s="45" t="s">
        <v>2941</v>
      </c>
      <c r="O329" s="41">
        <v>396000</v>
      </c>
      <c r="P329" s="46"/>
      <c r="Q329" s="47"/>
      <c r="R329" s="48" t="s">
        <v>90</v>
      </c>
      <c r="T329">
        <v>20104</v>
      </c>
    </row>
    <row r="330" spans="1:20" ht="18" customHeight="1" x14ac:dyDescent="0.15">
      <c r="A330" s="42">
        <v>2</v>
      </c>
      <c r="B330" s="43" t="s">
        <v>86</v>
      </c>
      <c r="C330" s="43">
        <v>1</v>
      </c>
      <c r="D330" s="43" t="s">
        <v>87</v>
      </c>
      <c r="E330" s="43">
        <v>4</v>
      </c>
      <c r="F330" s="43" t="s">
        <v>188</v>
      </c>
      <c r="G330" s="44">
        <v>12</v>
      </c>
      <c r="H330" s="43" t="s">
        <v>73</v>
      </c>
      <c r="I330" s="45">
        <v>32</v>
      </c>
      <c r="J330" s="45" t="s">
        <v>210</v>
      </c>
      <c r="K330" s="41">
        <v>6711</v>
      </c>
      <c r="L330" s="41">
        <v>10895</v>
      </c>
      <c r="M330" s="41">
        <f>K330-L330</f>
        <v>-4184</v>
      </c>
      <c r="N330" s="45" t="s">
        <v>2942</v>
      </c>
      <c r="O330" s="41">
        <v>2400000</v>
      </c>
      <c r="P330" s="46"/>
      <c r="Q330" s="47"/>
      <c r="R330" s="48" t="s">
        <v>90</v>
      </c>
      <c r="T330">
        <v>20104</v>
      </c>
    </row>
    <row r="331" spans="1:20" ht="18" customHeight="1" x14ac:dyDescent="0.15">
      <c r="A331" s="42">
        <v>2</v>
      </c>
      <c r="B331" s="43" t="s">
        <v>86</v>
      </c>
      <c r="C331" s="43">
        <v>1</v>
      </c>
      <c r="D331" s="43" t="s">
        <v>87</v>
      </c>
      <c r="E331" s="43">
        <v>4</v>
      </c>
      <c r="F331" s="43" t="s">
        <v>188</v>
      </c>
      <c r="G331" s="44">
        <v>12</v>
      </c>
      <c r="H331" s="43" t="s">
        <v>73</v>
      </c>
      <c r="I331" s="44">
        <v>32</v>
      </c>
      <c r="J331" s="44" t="s">
        <v>210</v>
      </c>
      <c r="K331" s="41"/>
      <c r="L331" s="41"/>
      <c r="M331" s="41"/>
      <c r="N331" s="45" t="s">
        <v>211</v>
      </c>
      <c r="O331" s="41">
        <v>125000</v>
      </c>
      <c r="P331" s="46"/>
      <c r="Q331" s="47"/>
      <c r="R331" s="48" t="s">
        <v>90</v>
      </c>
      <c r="T331">
        <v>20104</v>
      </c>
    </row>
    <row r="332" spans="1:20" ht="18" customHeight="1" x14ac:dyDescent="0.15">
      <c r="A332" s="42">
        <v>2</v>
      </c>
      <c r="B332" s="43" t="s">
        <v>86</v>
      </c>
      <c r="C332" s="43">
        <v>1</v>
      </c>
      <c r="D332" s="43" t="s">
        <v>87</v>
      </c>
      <c r="E332" s="43">
        <v>4</v>
      </c>
      <c r="F332" s="43" t="s">
        <v>188</v>
      </c>
      <c r="G332" s="44">
        <v>12</v>
      </c>
      <c r="H332" s="43" t="s">
        <v>73</v>
      </c>
      <c r="I332" s="44">
        <v>32</v>
      </c>
      <c r="J332" s="44" t="s">
        <v>210</v>
      </c>
      <c r="K332" s="41"/>
      <c r="L332" s="41"/>
      <c r="M332" s="41"/>
      <c r="N332" s="45" t="s">
        <v>212</v>
      </c>
      <c r="O332" s="41">
        <v>28000</v>
      </c>
      <c r="P332" s="46"/>
      <c r="Q332" s="47"/>
      <c r="R332" s="48" t="s">
        <v>90</v>
      </c>
      <c r="T332">
        <v>20104</v>
      </c>
    </row>
    <row r="333" spans="1:20" ht="18" customHeight="1" x14ac:dyDescent="0.15">
      <c r="A333" s="42">
        <v>2</v>
      </c>
      <c r="B333" s="43" t="s">
        <v>86</v>
      </c>
      <c r="C333" s="43">
        <v>1</v>
      </c>
      <c r="D333" s="43" t="s">
        <v>87</v>
      </c>
      <c r="E333" s="43">
        <v>4</v>
      </c>
      <c r="F333" s="43" t="s">
        <v>188</v>
      </c>
      <c r="G333" s="44">
        <v>12</v>
      </c>
      <c r="H333" s="43" t="s">
        <v>73</v>
      </c>
      <c r="I333" s="44">
        <v>32</v>
      </c>
      <c r="J333" s="44" t="s">
        <v>210</v>
      </c>
      <c r="K333" s="41"/>
      <c r="L333" s="41"/>
      <c r="M333" s="41"/>
      <c r="N333" s="45" t="s">
        <v>213</v>
      </c>
      <c r="O333" s="41">
        <v>75000</v>
      </c>
      <c r="P333" s="46"/>
      <c r="Q333" s="47"/>
      <c r="R333" s="48" t="s">
        <v>90</v>
      </c>
      <c r="T333">
        <v>20104</v>
      </c>
    </row>
    <row r="334" spans="1:20" ht="18" customHeight="1" x14ac:dyDescent="0.15">
      <c r="A334" s="42">
        <v>2</v>
      </c>
      <c r="B334" s="43" t="s">
        <v>86</v>
      </c>
      <c r="C334" s="43">
        <v>1</v>
      </c>
      <c r="D334" s="43" t="s">
        <v>87</v>
      </c>
      <c r="E334" s="43">
        <v>4</v>
      </c>
      <c r="F334" s="43" t="s">
        <v>188</v>
      </c>
      <c r="G334" s="44">
        <v>12</v>
      </c>
      <c r="H334" s="43" t="s">
        <v>73</v>
      </c>
      <c r="I334" s="44">
        <v>32</v>
      </c>
      <c r="J334" s="44" t="s">
        <v>210</v>
      </c>
      <c r="K334" s="41"/>
      <c r="L334" s="41"/>
      <c r="M334" s="41"/>
      <c r="N334" s="45" t="s">
        <v>214</v>
      </c>
      <c r="O334" s="41">
        <v>350000</v>
      </c>
      <c r="P334" s="46"/>
      <c r="Q334" s="47"/>
      <c r="R334" s="48" t="s">
        <v>90</v>
      </c>
      <c r="T334">
        <v>20104</v>
      </c>
    </row>
    <row r="335" spans="1:20" ht="18" customHeight="1" x14ac:dyDescent="0.15">
      <c r="A335" s="42">
        <v>2</v>
      </c>
      <c r="B335" s="43" t="s">
        <v>86</v>
      </c>
      <c r="C335" s="43">
        <v>1</v>
      </c>
      <c r="D335" s="43" t="s">
        <v>87</v>
      </c>
      <c r="E335" s="43">
        <v>4</v>
      </c>
      <c r="F335" s="43" t="s">
        <v>188</v>
      </c>
      <c r="G335" s="44">
        <v>12</v>
      </c>
      <c r="H335" s="43" t="s">
        <v>73</v>
      </c>
      <c r="I335" s="44">
        <v>32</v>
      </c>
      <c r="J335" s="44" t="s">
        <v>210</v>
      </c>
      <c r="K335" s="41"/>
      <c r="L335" s="41"/>
      <c r="M335" s="41"/>
      <c r="N335" s="45" t="s">
        <v>215</v>
      </c>
      <c r="O335" s="41">
        <v>32400</v>
      </c>
      <c r="P335" s="46"/>
      <c r="Q335" s="47"/>
      <c r="R335" s="48" t="s">
        <v>90</v>
      </c>
      <c r="T335">
        <v>20104</v>
      </c>
    </row>
    <row r="336" spans="1:20" ht="18" customHeight="1" x14ac:dyDescent="0.15">
      <c r="A336" s="42">
        <v>2</v>
      </c>
      <c r="B336" s="43" t="s">
        <v>86</v>
      </c>
      <c r="C336" s="43">
        <v>1</v>
      </c>
      <c r="D336" s="43" t="s">
        <v>87</v>
      </c>
      <c r="E336" s="43">
        <v>4</v>
      </c>
      <c r="F336" s="43" t="s">
        <v>188</v>
      </c>
      <c r="G336" s="44">
        <v>12</v>
      </c>
      <c r="H336" s="43" t="s">
        <v>73</v>
      </c>
      <c r="I336" s="44">
        <v>32</v>
      </c>
      <c r="J336" s="44" t="s">
        <v>210</v>
      </c>
      <c r="K336" s="41"/>
      <c r="L336" s="41"/>
      <c r="M336" s="41"/>
      <c r="N336" s="45" t="s">
        <v>216</v>
      </c>
      <c r="O336" s="41">
        <v>2700000</v>
      </c>
      <c r="P336" s="46"/>
      <c r="Q336" s="47"/>
      <c r="R336" s="48" t="s">
        <v>90</v>
      </c>
      <c r="T336">
        <v>20104</v>
      </c>
    </row>
    <row r="337" spans="1:20" ht="18" customHeight="1" x14ac:dyDescent="0.15">
      <c r="A337" s="42">
        <v>2</v>
      </c>
      <c r="B337" s="43" t="s">
        <v>86</v>
      </c>
      <c r="C337" s="43">
        <v>1</v>
      </c>
      <c r="D337" s="43" t="s">
        <v>87</v>
      </c>
      <c r="E337" s="43">
        <v>4</v>
      </c>
      <c r="F337" s="43" t="s">
        <v>188</v>
      </c>
      <c r="G337" s="44">
        <v>12</v>
      </c>
      <c r="H337" s="43" t="s">
        <v>73</v>
      </c>
      <c r="I337" s="44">
        <v>32</v>
      </c>
      <c r="J337" s="44" t="s">
        <v>210</v>
      </c>
      <c r="K337" s="41"/>
      <c r="L337" s="41"/>
      <c r="M337" s="41"/>
      <c r="N337" s="45" t="s">
        <v>217</v>
      </c>
      <c r="O337" s="41">
        <v>500000</v>
      </c>
      <c r="P337" s="46"/>
      <c r="Q337" s="47"/>
      <c r="R337" s="48" t="s">
        <v>90</v>
      </c>
      <c r="T337">
        <v>20104</v>
      </c>
    </row>
    <row r="338" spans="1:20" ht="18" customHeight="1" x14ac:dyDescent="0.15">
      <c r="A338" s="42">
        <v>2</v>
      </c>
      <c r="B338" s="43" t="s">
        <v>86</v>
      </c>
      <c r="C338" s="43">
        <v>1</v>
      </c>
      <c r="D338" s="43" t="s">
        <v>87</v>
      </c>
      <c r="E338" s="43">
        <v>4</v>
      </c>
      <c r="F338" s="43" t="s">
        <v>188</v>
      </c>
      <c r="G338" s="44">
        <v>12</v>
      </c>
      <c r="H338" s="43" t="s">
        <v>73</v>
      </c>
      <c r="I338" s="44">
        <v>32</v>
      </c>
      <c r="J338" s="44" t="s">
        <v>210</v>
      </c>
      <c r="K338" s="41"/>
      <c r="L338" s="41"/>
      <c r="M338" s="41"/>
      <c r="N338" s="45" t="s">
        <v>218</v>
      </c>
      <c r="O338" s="41">
        <v>500000</v>
      </c>
      <c r="P338" s="46"/>
      <c r="Q338" s="47"/>
      <c r="R338" s="48" t="s">
        <v>90</v>
      </c>
      <c r="T338">
        <v>20104</v>
      </c>
    </row>
    <row r="339" spans="1:20" ht="18" customHeight="1" x14ac:dyDescent="0.15">
      <c r="A339" s="42">
        <v>2</v>
      </c>
      <c r="B339" s="43" t="s">
        <v>86</v>
      </c>
      <c r="C339" s="43">
        <v>1</v>
      </c>
      <c r="D339" s="43" t="s">
        <v>87</v>
      </c>
      <c r="E339" s="43">
        <v>4</v>
      </c>
      <c r="F339" s="43" t="s">
        <v>188</v>
      </c>
      <c r="G339" s="44">
        <v>12</v>
      </c>
      <c r="H339" s="43" t="s">
        <v>73</v>
      </c>
      <c r="I339" s="45">
        <v>33</v>
      </c>
      <c r="J339" s="45" t="s">
        <v>219</v>
      </c>
      <c r="K339" s="41">
        <v>2715</v>
      </c>
      <c r="L339" s="41">
        <v>2658</v>
      </c>
      <c r="M339" s="41">
        <f>K339-L339</f>
        <v>57</v>
      </c>
      <c r="N339" s="45" t="s">
        <v>220</v>
      </c>
      <c r="O339" s="41">
        <v>255948</v>
      </c>
      <c r="P339" s="46"/>
      <c r="Q339" s="47"/>
      <c r="R339" s="48" t="s">
        <v>90</v>
      </c>
      <c r="T339">
        <v>20104</v>
      </c>
    </row>
    <row r="340" spans="1:20" ht="18" customHeight="1" x14ac:dyDescent="0.15">
      <c r="A340" s="42">
        <v>2</v>
      </c>
      <c r="B340" s="43" t="s">
        <v>86</v>
      </c>
      <c r="C340" s="43">
        <v>1</v>
      </c>
      <c r="D340" s="43" t="s">
        <v>87</v>
      </c>
      <c r="E340" s="43">
        <v>4</v>
      </c>
      <c r="F340" s="43" t="s">
        <v>188</v>
      </c>
      <c r="G340" s="44">
        <v>12</v>
      </c>
      <c r="H340" s="43" t="s">
        <v>73</v>
      </c>
      <c r="I340" s="44">
        <v>33</v>
      </c>
      <c r="J340" s="44" t="s">
        <v>219</v>
      </c>
      <c r="K340" s="41"/>
      <c r="L340" s="41"/>
      <c r="M340" s="41"/>
      <c r="N340" s="45" t="s">
        <v>221</v>
      </c>
      <c r="O340" s="41">
        <v>200000</v>
      </c>
      <c r="P340" s="46"/>
      <c r="Q340" s="47"/>
      <c r="R340" s="48" t="s">
        <v>90</v>
      </c>
      <c r="T340">
        <v>20104</v>
      </c>
    </row>
    <row r="341" spans="1:20" ht="18" customHeight="1" x14ac:dyDescent="0.15">
      <c r="A341" s="42">
        <v>2</v>
      </c>
      <c r="B341" s="43" t="s">
        <v>86</v>
      </c>
      <c r="C341" s="43">
        <v>1</v>
      </c>
      <c r="D341" s="43" t="s">
        <v>87</v>
      </c>
      <c r="E341" s="43">
        <v>4</v>
      </c>
      <c r="F341" s="43" t="s">
        <v>188</v>
      </c>
      <c r="G341" s="44">
        <v>12</v>
      </c>
      <c r="H341" s="43" t="s">
        <v>73</v>
      </c>
      <c r="I341" s="44">
        <v>33</v>
      </c>
      <c r="J341" s="44" t="s">
        <v>219</v>
      </c>
      <c r="K341" s="41"/>
      <c r="L341" s="41"/>
      <c r="M341" s="41"/>
      <c r="N341" s="45" t="s">
        <v>222</v>
      </c>
      <c r="O341" s="41">
        <v>114400</v>
      </c>
      <c r="P341" s="46"/>
      <c r="Q341" s="47"/>
      <c r="R341" s="48" t="s">
        <v>90</v>
      </c>
      <c r="T341">
        <v>20104</v>
      </c>
    </row>
    <row r="342" spans="1:20" ht="18" customHeight="1" x14ac:dyDescent="0.15">
      <c r="A342" s="42">
        <v>2</v>
      </c>
      <c r="B342" s="43" t="s">
        <v>86</v>
      </c>
      <c r="C342" s="43">
        <v>1</v>
      </c>
      <c r="D342" s="43" t="s">
        <v>87</v>
      </c>
      <c r="E342" s="43">
        <v>4</v>
      </c>
      <c r="F342" s="43" t="s">
        <v>188</v>
      </c>
      <c r="G342" s="44">
        <v>12</v>
      </c>
      <c r="H342" s="43" t="s">
        <v>73</v>
      </c>
      <c r="I342" s="44">
        <v>33</v>
      </c>
      <c r="J342" s="44" t="s">
        <v>219</v>
      </c>
      <c r="K342" s="41"/>
      <c r="L342" s="41"/>
      <c r="M342" s="41"/>
      <c r="N342" s="45" t="s">
        <v>2943</v>
      </c>
      <c r="O342" s="41">
        <v>792000</v>
      </c>
      <c r="P342" s="46"/>
      <c r="Q342" s="47"/>
      <c r="R342" s="48" t="s">
        <v>90</v>
      </c>
      <c r="T342">
        <v>20104</v>
      </c>
    </row>
    <row r="343" spans="1:20" ht="18" customHeight="1" x14ac:dyDescent="0.15">
      <c r="A343" s="42">
        <v>2</v>
      </c>
      <c r="B343" s="43" t="s">
        <v>86</v>
      </c>
      <c r="C343" s="43">
        <v>1</v>
      </c>
      <c r="D343" s="43" t="s">
        <v>87</v>
      </c>
      <c r="E343" s="43">
        <v>4</v>
      </c>
      <c r="F343" s="43" t="s">
        <v>188</v>
      </c>
      <c r="G343" s="44">
        <v>12</v>
      </c>
      <c r="H343" s="43" t="s">
        <v>73</v>
      </c>
      <c r="I343" s="44">
        <v>33</v>
      </c>
      <c r="J343" s="44" t="s">
        <v>219</v>
      </c>
      <c r="K343" s="41"/>
      <c r="L343" s="41"/>
      <c r="M343" s="41"/>
      <c r="N343" s="45" t="s">
        <v>223</v>
      </c>
      <c r="O343" s="41">
        <v>450000</v>
      </c>
      <c r="P343" s="46"/>
      <c r="Q343" s="47"/>
      <c r="R343" s="48" t="s">
        <v>90</v>
      </c>
      <c r="T343">
        <v>20104</v>
      </c>
    </row>
    <row r="344" spans="1:20" ht="18" customHeight="1" x14ac:dyDescent="0.15">
      <c r="A344" s="42">
        <v>2</v>
      </c>
      <c r="B344" s="43" t="s">
        <v>86</v>
      </c>
      <c r="C344" s="43">
        <v>1</v>
      </c>
      <c r="D344" s="43" t="s">
        <v>87</v>
      </c>
      <c r="E344" s="43">
        <v>4</v>
      </c>
      <c r="F344" s="43" t="s">
        <v>188</v>
      </c>
      <c r="G344" s="44">
        <v>12</v>
      </c>
      <c r="H344" s="43" t="s">
        <v>73</v>
      </c>
      <c r="I344" s="44">
        <v>33</v>
      </c>
      <c r="J344" s="44" t="s">
        <v>219</v>
      </c>
      <c r="K344" s="41"/>
      <c r="L344" s="41"/>
      <c r="M344" s="41"/>
      <c r="N344" s="45" t="s">
        <v>224</v>
      </c>
      <c r="O344" s="41">
        <v>240000</v>
      </c>
      <c r="P344" s="46"/>
      <c r="Q344" s="47"/>
      <c r="R344" s="48" t="s">
        <v>90</v>
      </c>
      <c r="T344">
        <v>20104</v>
      </c>
    </row>
    <row r="345" spans="1:20" ht="18" customHeight="1" x14ac:dyDescent="0.15">
      <c r="A345" s="42">
        <v>2</v>
      </c>
      <c r="B345" s="43" t="s">
        <v>86</v>
      </c>
      <c r="C345" s="43">
        <v>1</v>
      </c>
      <c r="D345" s="43" t="s">
        <v>87</v>
      </c>
      <c r="E345" s="43">
        <v>4</v>
      </c>
      <c r="F345" s="43" t="s">
        <v>188</v>
      </c>
      <c r="G345" s="44">
        <v>12</v>
      </c>
      <c r="H345" s="43" t="s">
        <v>73</v>
      </c>
      <c r="I345" s="44">
        <v>33</v>
      </c>
      <c r="J345" s="44" t="s">
        <v>219</v>
      </c>
      <c r="K345" s="41"/>
      <c r="L345" s="41"/>
      <c r="M345" s="41"/>
      <c r="N345" s="45" t="s">
        <v>225</v>
      </c>
      <c r="O345" s="41">
        <v>662000</v>
      </c>
      <c r="P345" s="46"/>
      <c r="Q345" s="47"/>
      <c r="R345" s="48" t="s">
        <v>90</v>
      </c>
      <c r="T345">
        <v>20104</v>
      </c>
    </row>
    <row r="346" spans="1:20" ht="18" customHeight="1" x14ac:dyDescent="0.15">
      <c r="A346" s="42">
        <v>2</v>
      </c>
      <c r="B346" s="43" t="s">
        <v>86</v>
      </c>
      <c r="C346" s="43">
        <v>1</v>
      </c>
      <c r="D346" s="43" t="s">
        <v>87</v>
      </c>
      <c r="E346" s="43">
        <v>4</v>
      </c>
      <c r="F346" s="43" t="s">
        <v>188</v>
      </c>
      <c r="G346" s="45">
        <v>13</v>
      </c>
      <c r="H346" s="49" t="s">
        <v>77</v>
      </c>
      <c r="I346" s="45"/>
      <c r="J346" s="45"/>
      <c r="K346" s="41"/>
      <c r="L346" s="41"/>
      <c r="M346" s="41"/>
      <c r="N346" s="45"/>
      <c r="O346" s="47"/>
      <c r="P346" s="46"/>
      <c r="Q346" s="47"/>
      <c r="R346" s="48" t="s">
        <v>90</v>
      </c>
      <c r="T346">
        <v>20104</v>
      </c>
    </row>
    <row r="347" spans="1:20" ht="18" customHeight="1" x14ac:dyDescent="0.15">
      <c r="A347" s="42">
        <v>2</v>
      </c>
      <c r="B347" s="43" t="s">
        <v>86</v>
      </c>
      <c r="C347" s="43">
        <v>1</v>
      </c>
      <c r="D347" s="43" t="s">
        <v>87</v>
      </c>
      <c r="E347" s="43">
        <v>4</v>
      </c>
      <c r="F347" s="43" t="s">
        <v>188</v>
      </c>
      <c r="G347" s="44">
        <v>13</v>
      </c>
      <c r="H347" s="43" t="s">
        <v>77</v>
      </c>
      <c r="I347" s="45">
        <v>21</v>
      </c>
      <c r="J347" s="45" t="s">
        <v>226</v>
      </c>
      <c r="K347" s="41">
        <v>1601</v>
      </c>
      <c r="L347" s="41">
        <v>1601</v>
      </c>
      <c r="M347" s="41">
        <f>K347-L347</f>
        <v>0</v>
      </c>
      <c r="N347" s="45" t="s">
        <v>227</v>
      </c>
      <c r="O347" s="41">
        <v>1601000</v>
      </c>
      <c r="P347" s="46"/>
      <c r="Q347" s="47"/>
      <c r="R347" s="48" t="s">
        <v>90</v>
      </c>
      <c r="T347">
        <v>20104</v>
      </c>
    </row>
    <row r="348" spans="1:20" ht="18" customHeight="1" x14ac:dyDescent="0.15">
      <c r="A348" s="42">
        <v>2</v>
      </c>
      <c r="B348" s="43" t="s">
        <v>86</v>
      </c>
      <c r="C348" s="43">
        <v>1</v>
      </c>
      <c r="D348" s="43" t="s">
        <v>87</v>
      </c>
      <c r="E348" s="43">
        <v>4</v>
      </c>
      <c r="F348" s="43" t="s">
        <v>188</v>
      </c>
      <c r="G348" s="44">
        <v>13</v>
      </c>
      <c r="H348" s="43" t="s">
        <v>77</v>
      </c>
      <c r="I348" s="45">
        <v>31</v>
      </c>
      <c r="J348" s="45" t="s">
        <v>138</v>
      </c>
      <c r="K348" s="41">
        <v>2525</v>
      </c>
      <c r="L348" s="41">
        <v>2630</v>
      </c>
      <c r="M348" s="41">
        <f>K348-L348</f>
        <v>-105</v>
      </c>
      <c r="N348" s="45" t="s">
        <v>228</v>
      </c>
      <c r="O348" s="41">
        <v>1310000</v>
      </c>
      <c r="P348" s="46"/>
      <c r="Q348" s="47"/>
      <c r="R348" s="48" t="s">
        <v>90</v>
      </c>
      <c r="T348">
        <v>20104</v>
      </c>
    </row>
    <row r="349" spans="1:20" ht="18" customHeight="1" x14ac:dyDescent="0.15">
      <c r="A349" s="42">
        <v>2</v>
      </c>
      <c r="B349" s="43" t="s">
        <v>86</v>
      </c>
      <c r="C349" s="43">
        <v>1</v>
      </c>
      <c r="D349" s="43" t="s">
        <v>87</v>
      </c>
      <c r="E349" s="43">
        <v>4</v>
      </c>
      <c r="F349" s="43" t="s">
        <v>188</v>
      </c>
      <c r="G349" s="44">
        <v>13</v>
      </c>
      <c r="H349" s="43" t="s">
        <v>77</v>
      </c>
      <c r="I349" s="44">
        <v>31</v>
      </c>
      <c r="J349" s="44" t="s">
        <v>138</v>
      </c>
      <c r="K349" s="41"/>
      <c r="L349" s="41"/>
      <c r="M349" s="41"/>
      <c r="N349" s="45" t="s">
        <v>229</v>
      </c>
      <c r="O349" s="41">
        <v>1214400</v>
      </c>
      <c r="P349" s="46"/>
      <c r="Q349" s="47"/>
      <c r="R349" s="48" t="s">
        <v>90</v>
      </c>
      <c r="T349">
        <v>20104</v>
      </c>
    </row>
    <row r="350" spans="1:20" ht="18" customHeight="1" x14ac:dyDescent="0.15">
      <c r="A350" s="42">
        <v>2</v>
      </c>
      <c r="B350" s="43" t="s">
        <v>86</v>
      </c>
      <c r="C350" s="43">
        <v>1</v>
      </c>
      <c r="D350" s="43" t="s">
        <v>87</v>
      </c>
      <c r="E350" s="43">
        <v>4</v>
      </c>
      <c r="F350" s="43" t="s">
        <v>188</v>
      </c>
      <c r="G350" s="44">
        <v>13</v>
      </c>
      <c r="H350" s="43" t="s">
        <v>77</v>
      </c>
      <c r="I350" s="45">
        <v>41</v>
      </c>
      <c r="J350" s="45" t="s">
        <v>139</v>
      </c>
      <c r="K350" s="41">
        <v>806</v>
      </c>
      <c r="L350" s="41">
        <v>1505</v>
      </c>
      <c r="M350" s="41">
        <f>K350-L350</f>
        <v>-699</v>
      </c>
      <c r="N350" s="45" t="s">
        <v>230</v>
      </c>
      <c r="O350" s="41">
        <v>805200</v>
      </c>
      <c r="P350" s="46"/>
      <c r="Q350" s="47"/>
      <c r="R350" s="48" t="s">
        <v>90</v>
      </c>
      <c r="T350">
        <v>20104</v>
      </c>
    </row>
    <row r="351" spans="1:20" ht="18" customHeight="1" x14ac:dyDescent="0.15">
      <c r="A351" s="42">
        <v>2</v>
      </c>
      <c r="B351" s="43" t="s">
        <v>86</v>
      </c>
      <c r="C351" s="43">
        <v>1</v>
      </c>
      <c r="D351" s="43" t="s">
        <v>87</v>
      </c>
      <c r="E351" s="43">
        <v>4</v>
      </c>
      <c r="F351" s="43" t="s">
        <v>188</v>
      </c>
      <c r="G351" s="44">
        <v>13</v>
      </c>
      <c r="H351" s="43" t="s">
        <v>77</v>
      </c>
      <c r="I351" s="45">
        <v>51</v>
      </c>
      <c r="J351" s="45" t="s">
        <v>231</v>
      </c>
      <c r="K351" s="41">
        <v>465</v>
      </c>
      <c r="L351" s="41">
        <v>465</v>
      </c>
      <c r="M351" s="41">
        <f>K351-L351</f>
        <v>0</v>
      </c>
      <c r="N351" s="45" t="s">
        <v>3735</v>
      </c>
      <c r="O351" s="41">
        <v>464640</v>
      </c>
      <c r="P351" s="46"/>
      <c r="Q351" s="47"/>
      <c r="R351" s="48" t="s">
        <v>90</v>
      </c>
      <c r="T351">
        <v>20104</v>
      </c>
    </row>
    <row r="352" spans="1:20" ht="18" customHeight="1" x14ac:dyDescent="0.15">
      <c r="A352" s="42">
        <v>2</v>
      </c>
      <c r="B352" s="43" t="s">
        <v>86</v>
      </c>
      <c r="C352" s="43">
        <v>1</v>
      </c>
      <c r="D352" s="43" t="s">
        <v>87</v>
      </c>
      <c r="E352" s="43">
        <v>4</v>
      </c>
      <c r="F352" s="43" t="s">
        <v>188</v>
      </c>
      <c r="G352" s="44">
        <v>13</v>
      </c>
      <c r="H352" s="43" t="s">
        <v>77</v>
      </c>
      <c r="I352" s="45">
        <v>61</v>
      </c>
      <c r="J352" s="45" t="s">
        <v>232</v>
      </c>
      <c r="K352" s="41">
        <v>3</v>
      </c>
      <c r="L352" s="41">
        <v>3</v>
      </c>
      <c r="M352" s="41">
        <f>K352-L352</f>
        <v>0</v>
      </c>
      <c r="N352" s="45" t="s">
        <v>232</v>
      </c>
      <c r="O352" s="41">
        <v>3000</v>
      </c>
      <c r="P352" s="46"/>
      <c r="Q352" s="47"/>
      <c r="R352" s="48" t="s">
        <v>90</v>
      </c>
      <c r="T352">
        <v>20104</v>
      </c>
    </row>
    <row r="353" spans="1:20" ht="18" customHeight="1" x14ac:dyDescent="0.15">
      <c r="A353" s="42">
        <v>2</v>
      </c>
      <c r="B353" s="43" t="s">
        <v>86</v>
      </c>
      <c r="C353" s="43">
        <v>1</v>
      </c>
      <c r="D353" s="43" t="s">
        <v>87</v>
      </c>
      <c r="E353" s="43">
        <v>4</v>
      </c>
      <c r="F353" s="43" t="s">
        <v>188</v>
      </c>
      <c r="G353" s="45">
        <v>14</v>
      </c>
      <c r="H353" s="49" t="s">
        <v>233</v>
      </c>
      <c r="I353" s="45"/>
      <c r="J353" s="45"/>
      <c r="K353" s="41"/>
      <c r="L353" s="41"/>
      <c r="M353" s="41"/>
      <c r="N353" s="45"/>
      <c r="O353" s="47"/>
      <c r="P353" s="46"/>
      <c r="Q353" s="47"/>
      <c r="R353" s="48" t="s">
        <v>90</v>
      </c>
      <c r="T353">
        <v>20104</v>
      </c>
    </row>
    <row r="354" spans="1:20" ht="18" customHeight="1" x14ac:dyDescent="0.15">
      <c r="A354" s="42">
        <v>2</v>
      </c>
      <c r="B354" s="43" t="s">
        <v>86</v>
      </c>
      <c r="C354" s="43">
        <v>1</v>
      </c>
      <c r="D354" s="43" t="s">
        <v>87</v>
      </c>
      <c r="E354" s="43">
        <v>4</v>
      </c>
      <c r="F354" s="43" t="s">
        <v>188</v>
      </c>
      <c r="G354" s="44">
        <v>14</v>
      </c>
      <c r="H354" s="43" t="s">
        <v>233</v>
      </c>
      <c r="I354" s="45">
        <v>1</v>
      </c>
      <c r="J354" s="45" t="s">
        <v>361</v>
      </c>
      <c r="K354" s="41">
        <v>2000</v>
      </c>
      <c r="L354" s="41">
        <v>0</v>
      </c>
      <c r="M354" s="41">
        <f>K354-L354</f>
        <v>2000</v>
      </c>
      <c r="N354" s="45" t="s">
        <v>2365</v>
      </c>
      <c r="O354" s="41">
        <v>2000000</v>
      </c>
      <c r="P354" s="46"/>
      <c r="Q354" s="47"/>
      <c r="R354" s="48" t="s">
        <v>90</v>
      </c>
      <c r="T354">
        <v>20104</v>
      </c>
    </row>
    <row r="355" spans="1:20" ht="18" customHeight="1" x14ac:dyDescent="0.15">
      <c r="A355" s="42">
        <v>2</v>
      </c>
      <c r="B355" s="43" t="s">
        <v>86</v>
      </c>
      <c r="C355" s="43">
        <v>1</v>
      </c>
      <c r="D355" s="43" t="s">
        <v>87</v>
      </c>
      <c r="E355" s="43">
        <v>4</v>
      </c>
      <c r="F355" s="43" t="s">
        <v>188</v>
      </c>
      <c r="G355" s="44">
        <v>14</v>
      </c>
      <c r="H355" s="43" t="s">
        <v>233</v>
      </c>
      <c r="I355" s="45">
        <v>2</v>
      </c>
      <c r="J355" s="45" t="s">
        <v>234</v>
      </c>
      <c r="K355" s="41">
        <v>900</v>
      </c>
      <c r="L355" s="41">
        <v>0</v>
      </c>
      <c r="M355" s="41">
        <f>K355-L355</f>
        <v>900</v>
      </c>
      <c r="N355" s="45" t="s">
        <v>2366</v>
      </c>
      <c r="O355" s="41">
        <v>900000</v>
      </c>
      <c r="P355" s="46"/>
      <c r="Q355" s="47"/>
      <c r="R355" s="48" t="s">
        <v>90</v>
      </c>
      <c r="T355">
        <v>20104</v>
      </c>
    </row>
    <row r="356" spans="1:20" ht="18" customHeight="1" x14ac:dyDescent="0.15">
      <c r="A356" s="42">
        <v>2</v>
      </c>
      <c r="B356" s="43" t="s">
        <v>86</v>
      </c>
      <c r="C356" s="43">
        <v>1</v>
      </c>
      <c r="D356" s="43" t="s">
        <v>87</v>
      </c>
      <c r="E356" s="43">
        <v>4</v>
      </c>
      <c r="F356" s="43" t="s">
        <v>188</v>
      </c>
      <c r="G356" s="44">
        <v>14</v>
      </c>
      <c r="H356" s="43" t="s">
        <v>233</v>
      </c>
      <c r="I356" s="44">
        <v>2</v>
      </c>
      <c r="J356" s="44" t="s">
        <v>234</v>
      </c>
      <c r="K356" s="41"/>
      <c r="L356" s="41"/>
      <c r="M356" s="41"/>
      <c r="N356" s="45" t="s">
        <v>2367</v>
      </c>
      <c r="O356" s="41"/>
      <c r="P356" s="46"/>
      <c r="Q356" s="47"/>
      <c r="R356" s="48" t="s">
        <v>90</v>
      </c>
      <c r="T356">
        <v>20104</v>
      </c>
    </row>
    <row r="357" spans="1:20" ht="18" customHeight="1" x14ac:dyDescent="0.15">
      <c r="A357" s="42">
        <v>2</v>
      </c>
      <c r="B357" s="43" t="s">
        <v>86</v>
      </c>
      <c r="C357" s="43">
        <v>1</v>
      </c>
      <c r="D357" s="43" t="s">
        <v>87</v>
      </c>
      <c r="E357" s="43">
        <v>4</v>
      </c>
      <c r="F357" s="43" t="s">
        <v>188</v>
      </c>
      <c r="G357" s="44">
        <v>14</v>
      </c>
      <c r="H357" s="43" t="s">
        <v>233</v>
      </c>
      <c r="I357" s="44">
        <v>2</v>
      </c>
      <c r="J357" s="44" t="s">
        <v>234</v>
      </c>
      <c r="K357" s="41"/>
      <c r="L357" s="41"/>
      <c r="M357" s="41"/>
      <c r="N357" s="45" t="s">
        <v>2368</v>
      </c>
      <c r="O357" s="41"/>
      <c r="P357" s="46"/>
      <c r="Q357" s="47"/>
      <c r="R357" s="48" t="s">
        <v>90</v>
      </c>
      <c r="T357">
        <v>20104</v>
      </c>
    </row>
    <row r="358" spans="1:20" ht="18" customHeight="1" x14ac:dyDescent="0.15">
      <c r="A358" s="42">
        <v>2</v>
      </c>
      <c r="B358" s="43" t="s">
        <v>86</v>
      </c>
      <c r="C358" s="43">
        <v>1</v>
      </c>
      <c r="D358" s="43" t="s">
        <v>87</v>
      </c>
      <c r="E358" s="43">
        <v>4</v>
      </c>
      <c r="F358" s="43" t="s">
        <v>188</v>
      </c>
      <c r="G358" s="45">
        <v>15</v>
      </c>
      <c r="H358" s="49" t="s">
        <v>235</v>
      </c>
      <c r="I358" s="45"/>
      <c r="J358" s="45"/>
      <c r="K358" s="41"/>
      <c r="L358" s="41"/>
      <c r="M358" s="41"/>
      <c r="N358" s="45"/>
      <c r="O358" s="47"/>
      <c r="P358" s="46"/>
      <c r="Q358" s="47"/>
      <c r="R358" s="48" t="s">
        <v>90</v>
      </c>
      <c r="T358">
        <v>20104</v>
      </c>
    </row>
    <row r="359" spans="1:20" ht="18" customHeight="1" x14ac:dyDescent="0.15">
      <c r="A359" s="42">
        <v>2</v>
      </c>
      <c r="B359" s="43" t="s">
        <v>86</v>
      </c>
      <c r="C359" s="43">
        <v>1</v>
      </c>
      <c r="D359" s="43" t="s">
        <v>87</v>
      </c>
      <c r="E359" s="43">
        <v>4</v>
      </c>
      <c r="F359" s="43" t="s">
        <v>188</v>
      </c>
      <c r="G359" s="44">
        <v>15</v>
      </c>
      <c r="H359" s="43" t="s">
        <v>235</v>
      </c>
      <c r="I359" s="45">
        <v>1</v>
      </c>
      <c r="J359" s="45" t="s">
        <v>236</v>
      </c>
      <c r="K359" s="41">
        <v>100</v>
      </c>
      <c r="L359" s="41">
        <v>100</v>
      </c>
      <c r="M359" s="41">
        <f>K359-L359</f>
        <v>0</v>
      </c>
      <c r="N359" s="45" t="s">
        <v>237</v>
      </c>
      <c r="O359" s="41">
        <v>100000</v>
      </c>
      <c r="P359" s="46"/>
      <c r="Q359" s="47"/>
      <c r="R359" s="48" t="s">
        <v>90</v>
      </c>
      <c r="T359">
        <v>20104</v>
      </c>
    </row>
    <row r="360" spans="1:20" ht="18" customHeight="1" x14ac:dyDescent="0.15">
      <c r="A360" s="42">
        <v>2</v>
      </c>
      <c r="B360" s="43" t="s">
        <v>86</v>
      </c>
      <c r="C360" s="43">
        <v>1</v>
      </c>
      <c r="D360" s="43" t="s">
        <v>87</v>
      </c>
      <c r="E360" s="43">
        <v>4</v>
      </c>
      <c r="F360" s="43" t="s">
        <v>188</v>
      </c>
      <c r="G360" s="45">
        <v>17</v>
      </c>
      <c r="H360" s="49" t="s">
        <v>79</v>
      </c>
      <c r="I360" s="45"/>
      <c r="J360" s="45"/>
      <c r="K360" s="41"/>
      <c r="L360" s="41"/>
      <c r="M360" s="41"/>
      <c r="N360" s="45"/>
      <c r="O360" s="47"/>
      <c r="P360" s="46"/>
      <c r="Q360" s="47"/>
      <c r="R360" s="48" t="s">
        <v>90</v>
      </c>
      <c r="T360">
        <v>20104</v>
      </c>
    </row>
    <row r="361" spans="1:20" ht="18" customHeight="1" x14ac:dyDescent="0.15">
      <c r="A361" s="42">
        <v>2</v>
      </c>
      <c r="B361" s="43" t="s">
        <v>86</v>
      </c>
      <c r="C361" s="43">
        <v>1</v>
      </c>
      <c r="D361" s="43" t="s">
        <v>87</v>
      </c>
      <c r="E361" s="43">
        <v>4</v>
      </c>
      <c r="F361" s="43" t="s">
        <v>188</v>
      </c>
      <c r="G361" s="44">
        <v>17</v>
      </c>
      <c r="H361" s="43" t="s">
        <v>79</v>
      </c>
      <c r="I361" s="45">
        <v>11</v>
      </c>
      <c r="J361" s="45" t="s">
        <v>80</v>
      </c>
      <c r="K361" s="41">
        <v>150</v>
      </c>
      <c r="L361" s="41">
        <v>150</v>
      </c>
      <c r="M361" s="41">
        <f>K361-L361</f>
        <v>0</v>
      </c>
      <c r="N361" s="45" t="s">
        <v>238</v>
      </c>
      <c r="O361" s="41">
        <v>150000</v>
      </c>
      <c r="P361" s="46"/>
      <c r="Q361" s="47"/>
      <c r="R361" s="48" t="s">
        <v>90</v>
      </c>
      <c r="T361">
        <v>20104</v>
      </c>
    </row>
    <row r="362" spans="1:20" ht="18" customHeight="1" x14ac:dyDescent="0.15">
      <c r="A362" s="42">
        <v>2</v>
      </c>
      <c r="B362" s="43" t="s">
        <v>86</v>
      </c>
      <c r="C362" s="43">
        <v>1</v>
      </c>
      <c r="D362" s="43" t="s">
        <v>87</v>
      </c>
      <c r="E362" s="43">
        <v>4</v>
      </c>
      <c r="F362" s="43" t="s">
        <v>188</v>
      </c>
      <c r="G362" s="44">
        <v>17</v>
      </c>
      <c r="H362" s="43" t="s">
        <v>79</v>
      </c>
      <c r="I362" s="45">
        <v>21</v>
      </c>
      <c r="J362" s="45" t="s">
        <v>239</v>
      </c>
      <c r="K362" s="41">
        <v>200</v>
      </c>
      <c r="L362" s="41">
        <v>200</v>
      </c>
      <c r="M362" s="41">
        <f>K362-L362</f>
        <v>0</v>
      </c>
      <c r="N362" s="45" t="s">
        <v>240</v>
      </c>
      <c r="O362" s="41">
        <v>200000</v>
      </c>
      <c r="P362" s="46"/>
      <c r="Q362" s="47"/>
      <c r="R362" s="48" t="s">
        <v>90</v>
      </c>
      <c r="T362">
        <v>20104</v>
      </c>
    </row>
    <row r="363" spans="1:20" ht="18" customHeight="1" x14ac:dyDescent="0.15">
      <c r="A363" s="42">
        <v>2</v>
      </c>
      <c r="B363" s="43" t="s">
        <v>86</v>
      </c>
      <c r="C363" s="43">
        <v>1</v>
      </c>
      <c r="D363" s="43" t="s">
        <v>87</v>
      </c>
      <c r="E363" s="43">
        <v>4</v>
      </c>
      <c r="F363" s="43" t="s">
        <v>188</v>
      </c>
      <c r="G363" s="44">
        <v>17</v>
      </c>
      <c r="H363" s="43" t="s">
        <v>79</v>
      </c>
      <c r="I363" s="45">
        <v>31</v>
      </c>
      <c r="J363" s="45" t="s">
        <v>241</v>
      </c>
      <c r="K363" s="41">
        <v>0</v>
      </c>
      <c r="L363" s="41">
        <v>4500</v>
      </c>
      <c r="M363" s="41">
        <f t="shared" ref="M363" si="8">K363-L363</f>
        <v>-4500</v>
      </c>
      <c r="N363" s="45"/>
      <c r="O363" s="41"/>
      <c r="P363" s="46"/>
      <c r="Q363" s="47"/>
      <c r="R363" s="48" t="s">
        <v>90</v>
      </c>
      <c r="T363">
        <v>20104</v>
      </c>
    </row>
    <row r="364" spans="1:20" ht="18" customHeight="1" x14ac:dyDescent="0.15">
      <c r="A364" s="42">
        <v>2</v>
      </c>
      <c r="B364" s="43" t="s">
        <v>86</v>
      </c>
      <c r="C364" s="43">
        <v>1</v>
      </c>
      <c r="D364" s="43" t="s">
        <v>87</v>
      </c>
      <c r="E364" s="43">
        <v>4</v>
      </c>
      <c r="F364" s="43" t="s">
        <v>188</v>
      </c>
      <c r="G364" s="45">
        <v>18</v>
      </c>
      <c r="H364" s="49" t="s">
        <v>81</v>
      </c>
      <c r="I364" s="45"/>
      <c r="J364" s="45"/>
      <c r="K364" s="41"/>
      <c r="L364" s="41"/>
      <c r="M364" s="41"/>
      <c r="N364" s="45"/>
      <c r="O364" s="47"/>
      <c r="P364" s="46"/>
      <c r="Q364" s="47"/>
      <c r="R364" s="48" t="s">
        <v>90</v>
      </c>
      <c r="T364">
        <v>20104</v>
      </c>
    </row>
    <row r="365" spans="1:20" ht="18" customHeight="1" x14ac:dyDescent="0.15">
      <c r="A365" s="42">
        <v>2</v>
      </c>
      <c r="B365" s="43" t="s">
        <v>86</v>
      </c>
      <c r="C365" s="43">
        <v>1</v>
      </c>
      <c r="D365" s="43" t="s">
        <v>87</v>
      </c>
      <c r="E365" s="43">
        <v>4</v>
      </c>
      <c r="F365" s="43" t="s">
        <v>188</v>
      </c>
      <c r="G365" s="44">
        <v>18</v>
      </c>
      <c r="H365" s="43" t="s">
        <v>81</v>
      </c>
      <c r="I365" s="45">
        <v>31</v>
      </c>
      <c r="J365" s="45" t="s">
        <v>242</v>
      </c>
      <c r="K365" s="41">
        <v>250</v>
      </c>
      <c r="L365" s="41">
        <v>250</v>
      </c>
      <c r="M365" s="41">
        <f>K365-L365</f>
        <v>0</v>
      </c>
      <c r="N365" s="45" t="s">
        <v>243</v>
      </c>
      <c r="O365" s="41">
        <v>250000</v>
      </c>
      <c r="P365" s="46"/>
      <c r="Q365" s="47"/>
      <c r="R365" s="48" t="s">
        <v>90</v>
      </c>
      <c r="T365">
        <v>20104</v>
      </c>
    </row>
    <row r="366" spans="1:20" ht="18" customHeight="1" x14ac:dyDescent="0.15">
      <c r="A366" s="42">
        <v>2</v>
      </c>
      <c r="B366" s="43" t="s">
        <v>86</v>
      </c>
      <c r="C366" s="43">
        <v>1</v>
      </c>
      <c r="D366" s="43" t="s">
        <v>87</v>
      </c>
      <c r="E366" s="43">
        <v>4</v>
      </c>
      <c r="F366" s="43" t="s">
        <v>188</v>
      </c>
      <c r="G366" s="45">
        <v>26</v>
      </c>
      <c r="H366" s="49" t="s">
        <v>244</v>
      </c>
      <c r="I366" s="45"/>
      <c r="J366" s="45"/>
      <c r="K366" s="41"/>
      <c r="L366" s="41"/>
      <c r="M366" s="41"/>
      <c r="N366" s="45"/>
      <c r="O366" s="47"/>
      <c r="P366" s="46"/>
      <c r="Q366" s="47"/>
      <c r="R366" s="48" t="s">
        <v>90</v>
      </c>
      <c r="T366">
        <v>20104</v>
      </c>
    </row>
    <row r="367" spans="1:20" ht="18" customHeight="1" x14ac:dyDescent="0.15">
      <c r="A367" s="42">
        <v>2</v>
      </c>
      <c r="B367" s="43" t="s">
        <v>86</v>
      </c>
      <c r="C367" s="43">
        <v>1</v>
      </c>
      <c r="D367" s="43" t="s">
        <v>87</v>
      </c>
      <c r="E367" s="43">
        <v>4</v>
      </c>
      <c r="F367" s="43" t="s">
        <v>188</v>
      </c>
      <c r="G367" s="44">
        <v>26</v>
      </c>
      <c r="H367" s="43" t="s">
        <v>244</v>
      </c>
      <c r="I367" s="45">
        <v>1</v>
      </c>
      <c r="J367" s="45" t="s">
        <v>245</v>
      </c>
      <c r="K367" s="41">
        <v>235</v>
      </c>
      <c r="L367" s="41">
        <v>87</v>
      </c>
      <c r="M367" s="41">
        <f>K367-L367</f>
        <v>148</v>
      </c>
      <c r="N367" s="45" t="s">
        <v>2369</v>
      </c>
      <c r="O367" s="41">
        <v>235000</v>
      </c>
      <c r="P367" s="46"/>
      <c r="Q367" s="47"/>
      <c r="R367" s="48" t="s">
        <v>90</v>
      </c>
      <c r="T367">
        <v>20104</v>
      </c>
    </row>
    <row r="368" spans="1:20" ht="18" customHeight="1" x14ac:dyDescent="0.15">
      <c r="A368" s="24">
        <v>2</v>
      </c>
      <c r="B368" s="25" t="s">
        <v>2200</v>
      </c>
      <c r="C368" s="34">
        <v>1</v>
      </c>
      <c r="D368" s="25" t="s">
        <v>87</v>
      </c>
      <c r="E368" s="35">
        <v>5</v>
      </c>
      <c r="F368" s="36" t="s">
        <v>2320</v>
      </c>
      <c r="G368" s="35"/>
      <c r="H368" s="36"/>
      <c r="I368" s="35"/>
      <c r="J368" s="35"/>
      <c r="K368" s="32">
        <f>IF(C368="",SUMIFS($K369:$K$5362,$A369:$A$5362,A368,$E369:$E$5362,""),IF(E368="",SUMIFS($K369:$K$5362,$A369:$A$5362,A368,$C369:$C$5362,C368,$G369:$G$5362,""),IF(G368="",SUMIFS($K369:$K$5362,$A369:$A$5362,A368,$C369:$C$5362,C368,$E369:$E$5362,E368,$R369:$R$5362,R368),IF(I368="",SUMIFS($K369:$K$5362,$A369:$A$5362,A368,$C369:$C$5362,C368,$E369:$E$5362,E368,$G369:$G$5362,G368,$R369:$R$5362,R368),0))))</f>
        <v>23916</v>
      </c>
      <c r="L368" s="32">
        <f>IF(C368="",SUMIFS($L369:$L$5362,$A369:$A$5362,A368,$E369:$E$5362,""),IF(E368="",SUMIFS($L369:$L$5362,$A369:$A$5362,A368,$C369:$C$5362,C368,$G369:$G$5362,""),IF(G368="",SUMIFS($L369:$L$5362,$A369:$A$5362,A368,$C369:$C$5362,C368,$E369:$E$5362,E368,$R369:$R$5362,R368),IF(I368="",SUMIFS($L369:$L$5362,$A369:$A$5362,A368,$C369:$C$5362,C368,$E369:$E$5362,E368,$G369:$G$5362,G368,$R369:$R$5362,R368),0))))</f>
        <v>25330</v>
      </c>
      <c r="M368" s="32">
        <f t="shared" ref="M368" si="9">K368-L368</f>
        <v>-1414</v>
      </c>
      <c r="N368" s="37"/>
      <c r="O368" s="38"/>
      <c r="P368" s="39"/>
      <c r="Q368" s="33">
        <f>IF(C368="",SUMIFS($Q369:$Q$5362,$A369:$A$5362,A368,$E369:$E$5362,""),IF(E368="",SUMIFS($Q369:$Q$5362,$A369:$A$5362,A368,$C369:$C$5362,C368,$G369:$G$5362,""),IF(G368="",SUMIFS($Q369:$Q$5362,$A369:$A$5362,A368,$C369:$C$5362,C368,$E369:$E$5362,E368,$R369:$R$5362,R368),IF(I368="",SUMIFS($Q369:$Q$5362,$A369:$A$5362,A368,$C369:$C$5362,C368,$E369:$E$5362,E368,$G369:$G$5362,G368,$R369:$R$5362,R368),0))))</f>
        <v>348</v>
      </c>
      <c r="R368" s="40" t="s">
        <v>2201</v>
      </c>
      <c r="T368">
        <v>20105</v>
      </c>
    </row>
    <row r="369" spans="1:20" ht="18" customHeight="1" x14ac:dyDescent="0.15">
      <c r="A369" s="42">
        <v>2</v>
      </c>
      <c r="B369" s="43" t="s">
        <v>86</v>
      </c>
      <c r="C369" s="43">
        <v>1</v>
      </c>
      <c r="D369" s="43" t="s">
        <v>87</v>
      </c>
      <c r="E369" s="43">
        <v>5</v>
      </c>
      <c r="F369" s="43" t="s">
        <v>246</v>
      </c>
      <c r="G369" s="45">
        <v>24</v>
      </c>
      <c r="H369" s="49" t="s">
        <v>247</v>
      </c>
      <c r="I369" s="45"/>
      <c r="J369" s="45"/>
      <c r="K369" s="41"/>
      <c r="L369" s="41"/>
      <c r="M369" s="41"/>
      <c r="N369" s="45"/>
      <c r="O369" s="47"/>
      <c r="P369" s="46" t="s">
        <v>4535</v>
      </c>
      <c r="Q369" s="47">
        <v>8</v>
      </c>
      <c r="R369" s="48" t="s">
        <v>90</v>
      </c>
      <c r="T369">
        <v>20105</v>
      </c>
    </row>
    <row r="370" spans="1:20" ht="18" customHeight="1" x14ac:dyDescent="0.15">
      <c r="A370" s="42">
        <v>2</v>
      </c>
      <c r="B370" s="43" t="s">
        <v>86</v>
      </c>
      <c r="C370" s="43">
        <v>1</v>
      </c>
      <c r="D370" s="43" t="s">
        <v>87</v>
      </c>
      <c r="E370" s="43">
        <v>5</v>
      </c>
      <c r="F370" s="43" t="s">
        <v>246</v>
      </c>
      <c r="G370" s="44">
        <v>24</v>
      </c>
      <c r="H370" s="43" t="s">
        <v>247</v>
      </c>
      <c r="I370" s="45">
        <v>1</v>
      </c>
      <c r="J370" s="45" t="s">
        <v>248</v>
      </c>
      <c r="K370" s="41">
        <v>500</v>
      </c>
      <c r="L370" s="41">
        <v>500</v>
      </c>
      <c r="M370" s="41">
        <f>K370-L370</f>
        <v>0</v>
      </c>
      <c r="N370" s="45" t="s">
        <v>2370</v>
      </c>
      <c r="O370" s="41">
        <v>500000</v>
      </c>
      <c r="P370" s="46" t="s">
        <v>4535</v>
      </c>
      <c r="Q370" s="47">
        <v>50</v>
      </c>
      <c r="R370" s="48" t="s">
        <v>90</v>
      </c>
      <c r="T370">
        <v>20105</v>
      </c>
    </row>
    <row r="371" spans="1:20" ht="18" customHeight="1" x14ac:dyDescent="0.15">
      <c r="A371" s="42">
        <v>2</v>
      </c>
      <c r="B371" s="43" t="s">
        <v>86</v>
      </c>
      <c r="C371" s="43">
        <v>1</v>
      </c>
      <c r="D371" s="43" t="s">
        <v>87</v>
      </c>
      <c r="E371" s="43">
        <v>5</v>
      </c>
      <c r="F371" s="43" t="s">
        <v>246</v>
      </c>
      <c r="G371" s="44">
        <v>24</v>
      </c>
      <c r="H371" s="43" t="s">
        <v>247</v>
      </c>
      <c r="I371" s="45">
        <v>2</v>
      </c>
      <c r="J371" s="45" t="s">
        <v>249</v>
      </c>
      <c r="K371" s="41">
        <v>100</v>
      </c>
      <c r="L371" s="41">
        <v>100</v>
      </c>
      <c r="M371" s="41">
        <f>K371-L371</f>
        <v>0</v>
      </c>
      <c r="N371" s="45" t="s">
        <v>2371</v>
      </c>
      <c r="O371" s="41">
        <v>100000</v>
      </c>
      <c r="P371" s="46" t="s">
        <v>4536</v>
      </c>
      <c r="Q371" s="47">
        <v>2</v>
      </c>
      <c r="R371" s="48" t="s">
        <v>90</v>
      </c>
      <c r="T371">
        <v>20105</v>
      </c>
    </row>
    <row r="372" spans="1:20" ht="18" customHeight="1" x14ac:dyDescent="0.15">
      <c r="A372" s="42">
        <v>2</v>
      </c>
      <c r="B372" s="43" t="s">
        <v>86</v>
      </c>
      <c r="C372" s="43">
        <v>1</v>
      </c>
      <c r="D372" s="43" t="s">
        <v>87</v>
      </c>
      <c r="E372" s="43">
        <v>5</v>
      </c>
      <c r="F372" s="43" t="s">
        <v>246</v>
      </c>
      <c r="G372" s="44">
        <v>24</v>
      </c>
      <c r="H372" s="43" t="s">
        <v>247</v>
      </c>
      <c r="I372" s="45">
        <v>4</v>
      </c>
      <c r="J372" s="45" t="s">
        <v>250</v>
      </c>
      <c r="K372" s="41">
        <v>1316</v>
      </c>
      <c r="L372" s="41">
        <v>1730</v>
      </c>
      <c r="M372" s="41">
        <f>K372-L372</f>
        <v>-414</v>
      </c>
      <c r="N372" s="45" t="s">
        <v>7506</v>
      </c>
      <c r="O372" s="41">
        <v>1316000</v>
      </c>
      <c r="P372" s="46" t="s">
        <v>4539</v>
      </c>
      <c r="Q372" s="47">
        <v>2</v>
      </c>
      <c r="R372" s="48" t="s">
        <v>90</v>
      </c>
      <c r="T372">
        <v>20105</v>
      </c>
    </row>
    <row r="373" spans="1:20" ht="18" customHeight="1" x14ac:dyDescent="0.15">
      <c r="A373" s="42">
        <v>2</v>
      </c>
      <c r="B373" s="43" t="s">
        <v>86</v>
      </c>
      <c r="C373" s="43">
        <v>1</v>
      </c>
      <c r="D373" s="43" t="s">
        <v>87</v>
      </c>
      <c r="E373" s="43">
        <v>5</v>
      </c>
      <c r="F373" s="43" t="s">
        <v>246</v>
      </c>
      <c r="G373" s="44">
        <v>24</v>
      </c>
      <c r="H373" s="43" t="s">
        <v>247</v>
      </c>
      <c r="I373" s="45">
        <v>9</v>
      </c>
      <c r="J373" s="45" t="s">
        <v>251</v>
      </c>
      <c r="K373" s="41">
        <v>22000</v>
      </c>
      <c r="L373" s="41">
        <v>23000</v>
      </c>
      <c r="M373" s="41">
        <f>K373-L373</f>
        <v>-1000</v>
      </c>
      <c r="N373" s="45" t="s">
        <v>2372</v>
      </c>
      <c r="O373" s="41">
        <v>22000000</v>
      </c>
      <c r="P373" s="46" t="s">
        <v>4540</v>
      </c>
      <c r="Q373" s="47"/>
      <c r="R373" s="48" t="s">
        <v>90</v>
      </c>
      <c r="T373">
        <v>20105</v>
      </c>
    </row>
    <row r="374" spans="1:20" ht="18" customHeight="1" x14ac:dyDescent="0.15">
      <c r="A374" s="42">
        <v>2</v>
      </c>
      <c r="B374" s="43" t="s">
        <v>86</v>
      </c>
      <c r="C374" s="43">
        <v>1</v>
      </c>
      <c r="D374" s="43" t="s">
        <v>87</v>
      </c>
      <c r="E374" s="43">
        <v>5</v>
      </c>
      <c r="F374" s="43" t="s">
        <v>246</v>
      </c>
      <c r="G374" s="44">
        <v>24</v>
      </c>
      <c r="H374" s="43" t="s">
        <v>247</v>
      </c>
      <c r="I374" s="54">
        <v>9</v>
      </c>
      <c r="J374" s="54" t="s">
        <v>251</v>
      </c>
      <c r="K374" s="41"/>
      <c r="L374" s="41"/>
      <c r="M374" s="41"/>
      <c r="N374" s="45"/>
      <c r="O374" s="41"/>
      <c r="P374" s="46" t="s">
        <v>4537</v>
      </c>
      <c r="Q374" s="47">
        <v>5</v>
      </c>
      <c r="R374" s="48" t="s">
        <v>90</v>
      </c>
      <c r="T374">
        <v>20105</v>
      </c>
    </row>
    <row r="375" spans="1:20" ht="18" customHeight="1" x14ac:dyDescent="0.15">
      <c r="A375" s="42">
        <v>2</v>
      </c>
      <c r="B375" s="43" t="s">
        <v>86</v>
      </c>
      <c r="C375" s="43">
        <v>1</v>
      </c>
      <c r="D375" s="43" t="s">
        <v>87</v>
      </c>
      <c r="E375" s="43">
        <v>5</v>
      </c>
      <c r="F375" s="43" t="s">
        <v>246</v>
      </c>
      <c r="G375" s="44">
        <v>24</v>
      </c>
      <c r="H375" s="43" t="s">
        <v>247</v>
      </c>
      <c r="I375" s="54">
        <v>9</v>
      </c>
      <c r="J375" s="54" t="s">
        <v>251</v>
      </c>
      <c r="K375" s="41"/>
      <c r="L375" s="41"/>
      <c r="M375" s="41"/>
      <c r="N375" s="45"/>
      <c r="O375" s="41"/>
      <c r="P375" s="46" t="s">
        <v>4538</v>
      </c>
      <c r="Q375" s="47">
        <v>281</v>
      </c>
      <c r="R375" s="48" t="s">
        <v>90</v>
      </c>
      <c r="T375">
        <v>20105</v>
      </c>
    </row>
    <row r="376" spans="1:20" ht="18" customHeight="1" x14ac:dyDescent="0.15">
      <c r="A376" s="24">
        <v>2</v>
      </c>
      <c r="B376" s="25" t="s">
        <v>2200</v>
      </c>
      <c r="C376" s="34">
        <v>1</v>
      </c>
      <c r="D376" s="25" t="s">
        <v>87</v>
      </c>
      <c r="E376" s="35">
        <v>6</v>
      </c>
      <c r="F376" s="36" t="s">
        <v>2206</v>
      </c>
      <c r="G376" s="35"/>
      <c r="H376" s="36"/>
      <c r="I376" s="35"/>
      <c r="J376" s="35"/>
      <c r="K376" s="32">
        <f>IF(C376="",SUMIFS($K377:$K$5362,$A377:$A$5362,A376,$E377:$E$5362,""),IF(E376="",SUMIFS($K377:$K$5362,$A377:$A$5362,A376,$C377:$C$5362,C376,$G377:$G$5362,""),IF(G376="",SUMIFS($K377:$K$5362,$A377:$A$5362,A376,$C377:$C$5362,C376,$E377:$E$5362,E376,$R377:$R$5362,R376),IF(I376="",SUMIFS($K377:$K$5362,$A377:$A$5362,A376,$C377:$C$5362,C376,$E377:$E$5362,E376,$G377:$G$5362,G376,$R377:$R$5362,R376),0))))</f>
        <v>183482</v>
      </c>
      <c r="L376" s="32">
        <f>IF(C376="",SUMIFS($L377:$L$5362,$A377:$A$5362,A376,$E377:$E$5362,""),IF(E376="",SUMIFS($L377:$L$5362,$A377:$A$5362,A376,$C377:$C$5362,C376,$G377:$G$5362,""),IF(G376="",SUMIFS($L377:$L$5362,$A377:$A$5362,A376,$C377:$C$5362,C376,$E377:$E$5362,E376,$R377:$R$5362,R376),IF(I376="",SUMIFS($L377:$L$5362,$A377:$A$5362,A376,$C377:$C$5362,C376,$E377:$E$5362,E376,$G377:$G$5362,G376,$R377:$R$5362,R376),0))))</f>
        <v>234016</v>
      </c>
      <c r="M376" s="32">
        <f t="shared" ref="M376" si="10">K376-L376</f>
        <v>-50534</v>
      </c>
      <c r="N376" s="37"/>
      <c r="O376" s="38"/>
      <c r="P376" s="39"/>
      <c r="Q376" s="33">
        <f>IF(C376="",SUMIFS($Q377:$Q$5362,$A377:$A$5362,A376,$E377:$E$5362,""),IF(E376="",SUMIFS($Q377:$Q$5362,$A377:$A$5362,A376,$C377:$C$5362,C376,$G377:$G$5362,""),IF(G376="",SUMIFS($Q377:$Q$5362,$A377:$A$5362,A376,$C377:$C$5362,C376,$E377:$E$5362,E376,$R377:$R$5362,R376),IF(I376="",SUMIFS($Q377:$Q$5362,$A377:$A$5362,A376,$C377:$C$5362,C376,$E377:$E$5362,E376,$G377:$G$5362,G376,$R377:$R$5362,R376),0))))</f>
        <v>6295</v>
      </c>
      <c r="R376" s="40" t="s">
        <v>2207</v>
      </c>
      <c r="T376">
        <v>20106</v>
      </c>
    </row>
    <row r="377" spans="1:20" ht="18" customHeight="1" x14ac:dyDescent="0.15">
      <c r="A377" s="42">
        <v>2</v>
      </c>
      <c r="B377" s="43" t="s">
        <v>86</v>
      </c>
      <c r="C377" s="43">
        <v>1</v>
      </c>
      <c r="D377" s="43" t="s">
        <v>87</v>
      </c>
      <c r="E377" s="43">
        <v>6</v>
      </c>
      <c r="F377" s="43" t="s">
        <v>252</v>
      </c>
      <c r="G377" s="45">
        <v>1</v>
      </c>
      <c r="H377" s="49" t="s">
        <v>7</v>
      </c>
      <c r="I377" s="45"/>
      <c r="J377" s="45"/>
      <c r="K377" s="41"/>
      <c r="L377" s="41"/>
      <c r="M377" s="41"/>
      <c r="N377" s="45"/>
      <c r="O377" s="47"/>
      <c r="P377" s="46" t="s">
        <v>4541</v>
      </c>
      <c r="Q377" s="47">
        <v>2500</v>
      </c>
      <c r="R377" s="48" t="s">
        <v>254</v>
      </c>
      <c r="T377">
        <v>20106</v>
      </c>
    </row>
    <row r="378" spans="1:20" ht="18" customHeight="1" x14ac:dyDescent="0.15">
      <c r="A378" s="42">
        <v>2</v>
      </c>
      <c r="B378" s="43" t="s">
        <v>86</v>
      </c>
      <c r="C378" s="43">
        <v>1</v>
      </c>
      <c r="D378" s="43" t="s">
        <v>87</v>
      </c>
      <c r="E378" s="43">
        <v>6</v>
      </c>
      <c r="F378" s="43" t="s">
        <v>252</v>
      </c>
      <c r="G378" s="44">
        <v>1</v>
      </c>
      <c r="H378" s="43" t="s">
        <v>7</v>
      </c>
      <c r="I378" s="45">
        <v>31</v>
      </c>
      <c r="J378" s="45" t="s">
        <v>253</v>
      </c>
      <c r="K378" s="41">
        <v>34256</v>
      </c>
      <c r="L378" s="41">
        <v>31968</v>
      </c>
      <c r="M378" s="41">
        <f>K378-L378</f>
        <v>2288</v>
      </c>
      <c r="N378" s="45" t="s">
        <v>255</v>
      </c>
      <c r="O378" s="41"/>
      <c r="P378" s="46" t="s">
        <v>4542</v>
      </c>
      <c r="Q378" s="47">
        <v>1545</v>
      </c>
      <c r="R378" s="48" t="s">
        <v>254</v>
      </c>
      <c r="T378">
        <v>20106</v>
      </c>
    </row>
    <row r="379" spans="1:20" ht="18" customHeight="1" x14ac:dyDescent="0.15">
      <c r="A379" s="42">
        <v>2</v>
      </c>
      <c r="B379" s="43" t="s">
        <v>86</v>
      </c>
      <c r="C379" s="43">
        <v>1</v>
      </c>
      <c r="D379" s="43" t="s">
        <v>87</v>
      </c>
      <c r="E379" s="43">
        <v>6</v>
      </c>
      <c r="F379" s="43" t="s">
        <v>252</v>
      </c>
      <c r="G379" s="44">
        <v>1</v>
      </c>
      <c r="H379" s="43" t="s">
        <v>7</v>
      </c>
      <c r="I379" s="44">
        <v>31</v>
      </c>
      <c r="J379" s="44" t="s">
        <v>253</v>
      </c>
      <c r="K379" s="41"/>
      <c r="L379" s="41"/>
      <c r="M379" s="41"/>
      <c r="N379" s="45" t="s">
        <v>2373</v>
      </c>
      <c r="O379" s="41"/>
      <c r="P379" s="46" t="s">
        <v>4543</v>
      </c>
      <c r="Q379" s="47">
        <v>2250</v>
      </c>
      <c r="R379" s="48" t="s">
        <v>254</v>
      </c>
      <c r="T379">
        <v>20106</v>
      </c>
    </row>
    <row r="380" spans="1:20" ht="18" customHeight="1" x14ac:dyDescent="0.15">
      <c r="A380" s="42">
        <v>2</v>
      </c>
      <c r="B380" s="43" t="s">
        <v>86</v>
      </c>
      <c r="C380" s="43">
        <v>1</v>
      </c>
      <c r="D380" s="43" t="s">
        <v>87</v>
      </c>
      <c r="E380" s="43">
        <v>6</v>
      </c>
      <c r="F380" s="43" t="s">
        <v>252</v>
      </c>
      <c r="G380" s="44">
        <v>1</v>
      </c>
      <c r="H380" s="43" t="s">
        <v>7</v>
      </c>
      <c r="I380" s="44">
        <v>31</v>
      </c>
      <c r="J380" s="44" t="s">
        <v>253</v>
      </c>
      <c r="K380" s="41"/>
      <c r="L380" s="41"/>
      <c r="M380" s="41"/>
      <c r="N380" s="45" t="s">
        <v>2374</v>
      </c>
      <c r="O380" s="41">
        <v>560000</v>
      </c>
      <c r="P380" s="46"/>
      <c r="Q380" s="47"/>
      <c r="R380" s="48" t="s">
        <v>254</v>
      </c>
      <c r="T380">
        <v>20106</v>
      </c>
    </row>
    <row r="381" spans="1:20" ht="18" customHeight="1" x14ac:dyDescent="0.15">
      <c r="A381" s="42">
        <v>2</v>
      </c>
      <c r="B381" s="43" t="s">
        <v>86</v>
      </c>
      <c r="C381" s="43">
        <v>1</v>
      </c>
      <c r="D381" s="43" t="s">
        <v>87</v>
      </c>
      <c r="E381" s="43">
        <v>6</v>
      </c>
      <c r="F381" s="43" t="s">
        <v>252</v>
      </c>
      <c r="G381" s="44">
        <v>1</v>
      </c>
      <c r="H381" s="43" t="s">
        <v>7</v>
      </c>
      <c r="I381" s="44">
        <v>31</v>
      </c>
      <c r="J381" s="44" t="s">
        <v>253</v>
      </c>
      <c r="K381" s="41"/>
      <c r="L381" s="41"/>
      <c r="M381" s="41"/>
      <c r="N381" s="45" t="s">
        <v>256</v>
      </c>
      <c r="O381" s="41">
        <v>10080000</v>
      </c>
      <c r="P381" s="46"/>
      <c r="Q381" s="47"/>
      <c r="R381" s="48" t="s">
        <v>254</v>
      </c>
      <c r="T381">
        <v>20106</v>
      </c>
    </row>
    <row r="382" spans="1:20" ht="18" customHeight="1" x14ac:dyDescent="0.15">
      <c r="A382" s="42">
        <v>2</v>
      </c>
      <c r="B382" s="43" t="s">
        <v>86</v>
      </c>
      <c r="C382" s="43">
        <v>1</v>
      </c>
      <c r="D382" s="43" t="s">
        <v>87</v>
      </c>
      <c r="E382" s="43">
        <v>6</v>
      </c>
      <c r="F382" s="43" t="s">
        <v>252</v>
      </c>
      <c r="G382" s="44">
        <v>1</v>
      </c>
      <c r="H382" s="43" t="s">
        <v>7</v>
      </c>
      <c r="I382" s="44">
        <v>31</v>
      </c>
      <c r="J382" s="44" t="s">
        <v>253</v>
      </c>
      <c r="K382" s="41"/>
      <c r="L382" s="41"/>
      <c r="M382" s="41"/>
      <c r="N382" s="45" t="s">
        <v>3736</v>
      </c>
      <c r="O382" s="41">
        <v>23616000</v>
      </c>
      <c r="P382" s="46"/>
      <c r="Q382" s="47"/>
      <c r="R382" s="48" t="s">
        <v>254</v>
      </c>
      <c r="T382">
        <v>20106</v>
      </c>
    </row>
    <row r="383" spans="1:20" ht="18" customHeight="1" x14ac:dyDescent="0.15">
      <c r="A383" s="42">
        <v>2</v>
      </c>
      <c r="B383" s="43" t="s">
        <v>86</v>
      </c>
      <c r="C383" s="43">
        <v>1</v>
      </c>
      <c r="D383" s="43" t="s">
        <v>87</v>
      </c>
      <c r="E383" s="43">
        <v>6</v>
      </c>
      <c r="F383" s="43" t="s">
        <v>252</v>
      </c>
      <c r="G383" s="44">
        <v>1</v>
      </c>
      <c r="H383" s="43" t="s">
        <v>7</v>
      </c>
      <c r="I383" s="44">
        <v>31</v>
      </c>
      <c r="J383" s="44" t="s">
        <v>253</v>
      </c>
      <c r="K383" s="41"/>
      <c r="L383" s="41"/>
      <c r="M383" s="41"/>
      <c r="N383" s="45" t="s">
        <v>257</v>
      </c>
      <c r="O383" s="41"/>
      <c r="P383" s="46"/>
      <c r="Q383" s="47"/>
      <c r="R383" s="48" t="s">
        <v>254</v>
      </c>
      <c r="T383">
        <v>20106</v>
      </c>
    </row>
    <row r="384" spans="1:20" ht="18" customHeight="1" x14ac:dyDescent="0.15">
      <c r="A384" s="42">
        <v>2</v>
      </c>
      <c r="B384" s="43" t="s">
        <v>86</v>
      </c>
      <c r="C384" s="43">
        <v>1</v>
      </c>
      <c r="D384" s="43" t="s">
        <v>87</v>
      </c>
      <c r="E384" s="43">
        <v>6</v>
      </c>
      <c r="F384" s="43" t="s">
        <v>252</v>
      </c>
      <c r="G384" s="45">
        <v>2</v>
      </c>
      <c r="H384" s="49" t="s">
        <v>10</v>
      </c>
      <c r="I384" s="45"/>
      <c r="J384" s="45"/>
      <c r="K384" s="41"/>
      <c r="L384" s="41"/>
      <c r="M384" s="41"/>
      <c r="N384" s="45"/>
      <c r="O384" s="47"/>
      <c r="P384" s="46"/>
      <c r="Q384" s="47"/>
      <c r="R384" s="48" t="s">
        <v>254</v>
      </c>
      <c r="T384">
        <v>20106</v>
      </c>
    </row>
    <row r="385" spans="1:20" ht="18" customHeight="1" x14ac:dyDescent="0.15">
      <c r="A385" s="42">
        <v>2</v>
      </c>
      <c r="B385" s="43" t="s">
        <v>86</v>
      </c>
      <c r="C385" s="43">
        <v>1</v>
      </c>
      <c r="D385" s="43" t="s">
        <v>87</v>
      </c>
      <c r="E385" s="43">
        <v>6</v>
      </c>
      <c r="F385" s="43" t="s">
        <v>252</v>
      </c>
      <c r="G385" s="44">
        <v>2</v>
      </c>
      <c r="H385" s="43" t="s">
        <v>10</v>
      </c>
      <c r="I385" s="45">
        <v>3</v>
      </c>
      <c r="J385" s="45" t="s">
        <v>11</v>
      </c>
      <c r="K385" s="41">
        <v>15960</v>
      </c>
      <c r="L385" s="41">
        <v>20895</v>
      </c>
      <c r="M385" s="41">
        <f>K385-L385</f>
        <v>-4935</v>
      </c>
      <c r="N385" s="45" t="s">
        <v>440</v>
      </c>
      <c r="O385" s="41">
        <v>15960000</v>
      </c>
      <c r="P385" s="46"/>
      <c r="Q385" s="47"/>
      <c r="R385" s="48" t="s">
        <v>254</v>
      </c>
      <c r="T385">
        <v>20106</v>
      </c>
    </row>
    <row r="386" spans="1:20" ht="18" customHeight="1" x14ac:dyDescent="0.15">
      <c r="A386" s="42">
        <v>2</v>
      </c>
      <c r="B386" s="43" t="s">
        <v>86</v>
      </c>
      <c r="C386" s="43">
        <v>1</v>
      </c>
      <c r="D386" s="43" t="s">
        <v>87</v>
      </c>
      <c r="E386" s="43">
        <v>6</v>
      </c>
      <c r="F386" s="43" t="s">
        <v>252</v>
      </c>
      <c r="G386" s="45">
        <v>3</v>
      </c>
      <c r="H386" s="49" t="s">
        <v>13</v>
      </c>
      <c r="I386" s="45"/>
      <c r="J386" s="45"/>
      <c r="K386" s="41"/>
      <c r="L386" s="41"/>
      <c r="M386" s="41"/>
      <c r="N386" s="45"/>
      <c r="O386" s="47"/>
      <c r="P386" s="46"/>
      <c r="Q386" s="47"/>
      <c r="R386" s="48" t="s">
        <v>254</v>
      </c>
      <c r="T386">
        <v>20106</v>
      </c>
    </row>
    <row r="387" spans="1:20" ht="18" customHeight="1" x14ac:dyDescent="0.15">
      <c r="A387" s="42">
        <v>2</v>
      </c>
      <c r="B387" s="43" t="s">
        <v>86</v>
      </c>
      <c r="C387" s="43">
        <v>1</v>
      </c>
      <c r="D387" s="43" t="s">
        <v>87</v>
      </c>
      <c r="E387" s="43">
        <v>6</v>
      </c>
      <c r="F387" s="43" t="s">
        <v>252</v>
      </c>
      <c r="G387" s="44">
        <v>3</v>
      </c>
      <c r="H387" s="43" t="s">
        <v>13</v>
      </c>
      <c r="I387" s="45">
        <v>31</v>
      </c>
      <c r="J387" s="45" t="s">
        <v>18</v>
      </c>
      <c r="K387" s="41">
        <v>516</v>
      </c>
      <c r="L387" s="41">
        <v>636</v>
      </c>
      <c r="M387" s="41">
        <f>K387-L387</f>
        <v>-120</v>
      </c>
      <c r="N387" s="45" t="s">
        <v>19</v>
      </c>
      <c r="O387" s="41">
        <v>516000</v>
      </c>
      <c r="P387" s="46"/>
      <c r="Q387" s="47"/>
      <c r="R387" s="48" t="s">
        <v>254</v>
      </c>
      <c r="T387">
        <v>20106</v>
      </c>
    </row>
    <row r="388" spans="1:20" ht="18" customHeight="1" x14ac:dyDescent="0.15">
      <c r="A388" s="42">
        <v>2</v>
      </c>
      <c r="B388" s="43" t="s">
        <v>86</v>
      </c>
      <c r="C388" s="43">
        <v>1</v>
      </c>
      <c r="D388" s="43" t="s">
        <v>87</v>
      </c>
      <c r="E388" s="43">
        <v>6</v>
      </c>
      <c r="F388" s="43" t="s">
        <v>252</v>
      </c>
      <c r="G388" s="44">
        <v>3</v>
      </c>
      <c r="H388" s="43" t="s">
        <v>13</v>
      </c>
      <c r="I388" s="45">
        <v>32</v>
      </c>
      <c r="J388" s="45" t="s">
        <v>98</v>
      </c>
      <c r="K388" s="41">
        <v>0</v>
      </c>
      <c r="L388" s="41">
        <v>537</v>
      </c>
      <c r="M388" s="41">
        <f t="shared" ref="M388" si="11">K388-L388</f>
        <v>-537</v>
      </c>
      <c r="N388" s="45"/>
      <c r="O388" s="41"/>
      <c r="P388" s="46"/>
      <c r="Q388" s="47"/>
      <c r="R388" s="48" t="s">
        <v>254</v>
      </c>
      <c r="T388">
        <v>20106</v>
      </c>
    </row>
    <row r="389" spans="1:20" ht="18" customHeight="1" x14ac:dyDescent="0.15">
      <c r="A389" s="42">
        <v>2</v>
      </c>
      <c r="B389" s="43" t="s">
        <v>86</v>
      </c>
      <c r="C389" s="43">
        <v>1</v>
      </c>
      <c r="D389" s="43" t="s">
        <v>87</v>
      </c>
      <c r="E389" s="43">
        <v>6</v>
      </c>
      <c r="F389" s="43" t="s">
        <v>252</v>
      </c>
      <c r="G389" s="44">
        <v>3</v>
      </c>
      <c r="H389" s="43" t="s">
        <v>13</v>
      </c>
      <c r="I389" s="45">
        <v>33</v>
      </c>
      <c r="J389" s="45" t="s">
        <v>20</v>
      </c>
      <c r="K389" s="41">
        <v>214</v>
      </c>
      <c r="L389" s="41">
        <v>190</v>
      </c>
      <c r="M389" s="41">
        <f>K389-L389</f>
        <v>24</v>
      </c>
      <c r="N389" s="45" t="s">
        <v>19</v>
      </c>
      <c r="O389" s="41">
        <v>213600</v>
      </c>
      <c r="P389" s="46"/>
      <c r="Q389" s="47"/>
      <c r="R389" s="48" t="s">
        <v>254</v>
      </c>
      <c r="T389">
        <v>20106</v>
      </c>
    </row>
    <row r="390" spans="1:20" ht="18" customHeight="1" x14ac:dyDescent="0.15">
      <c r="A390" s="42">
        <v>2</v>
      </c>
      <c r="B390" s="43" t="s">
        <v>86</v>
      </c>
      <c r="C390" s="43">
        <v>1</v>
      </c>
      <c r="D390" s="43" t="s">
        <v>87</v>
      </c>
      <c r="E390" s="43">
        <v>6</v>
      </c>
      <c r="F390" s="43" t="s">
        <v>252</v>
      </c>
      <c r="G390" s="44">
        <v>3</v>
      </c>
      <c r="H390" s="43" t="s">
        <v>13</v>
      </c>
      <c r="I390" s="45">
        <v>35</v>
      </c>
      <c r="J390" s="45" t="s">
        <v>22</v>
      </c>
      <c r="K390" s="41">
        <v>780</v>
      </c>
      <c r="L390" s="41">
        <v>880</v>
      </c>
      <c r="M390" s="41">
        <f>K390-L390</f>
        <v>-100</v>
      </c>
      <c r="N390" s="45" t="s">
        <v>3737</v>
      </c>
      <c r="O390" s="41">
        <v>600000</v>
      </c>
      <c r="P390" s="46"/>
      <c r="Q390" s="47"/>
      <c r="R390" s="48" t="s">
        <v>254</v>
      </c>
      <c r="T390">
        <v>20106</v>
      </c>
    </row>
    <row r="391" spans="1:20" ht="18" customHeight="1" x14ac:dyDescent="0.15">
      <c r="A391" s="42">
        <v>2</v>
      </c>
      <c r="B391" s="43" t="s">
        <v>86</v>
      </c>
      <c r="C391" s="43">
        <v>1</v>
      </c>
      <c r="D391" s="43" t="s">
        <v>87</v>
      </c>
      <c r="E391" s="43">
        <v>6</v>
      </c>
      <c r="F391" s="43" t="s">
        <v>252</v>
      </c>
      <c r="G391" s="44">
        <v>3</v>
      </c>
      <c r="H391" s="43" t="s">
        <v>13</v>
      </c>
      <c r="I391" s="44">
        <v>35</v>
      </c>
      <c r="J391" s="44" t="s">
        <v>22</v>
      </c>
      <c r="K391" s="41"/>
      <c r="L391" s="41"/>
      <c r="M391" s="41"/>
      <c r="N391" s="45" t="s">
        <v>3738</v>
      </c>
      <c r="O391" s="41">
        <v>180000</v>
      </c>
      <c r="P391" s="46"/>
      <c r="Q391" s="47"/>
      <c r="R391" s="48" t="s">
        <v>254</v>
      </c>
      <c r="T391">
        <v>20106</v>
      </c>
    </row>
    <row r="392" spans="1:20" ht="18" customHeight="1" x14ac:dyDescent="0.15">
      <c r="A392" s="42">
        <v>2</v>
      </c>
      <c r="B392" s="43" t="s">
        <v>86</v>
      </c>
      <c r="C392" s="43">
        <v>1</v>
      </c>
      <c r="D392" s="43" t="s">
        <v>87</v>
      </c>
      <c r="E392" s="43">
        <v>6</v>
      </c>
      <c r="F392" s="43" t="s">
        <v>252</v>
      </c>
      <c r="G392" s="44">
        <v>3</v>
      </c>
      <c r="H392" s="43" t="s">
        <v>13</v>
      </c>
      <c r="I392" s="45">
        <v>38</v>
      </c>
      <c r="J392" s="45" t="s">
        <v>23</v>
      </c>
      <c r="K392" s="41">
        <v>714</v>
      </c>
      <c r="L392" s="41">
        <v>714</v>
      </c>
      <c r="M392" s="41">
        <f>K392-L392</f>
        <v>0</v>
      </c>
      <c r="N392" s="45" t="s">
        <v>21</v>
      </c>
      <c r="O392" s="41">
        <v>714000</v>
      </c>
      <c r="P392" s="46"/>
      <c r="Q392" s="47"/>
      <c r="R392" s="48" t="s">
        <v>254</v>
      </c>
      <c r="T392">
        <v>20106</v>
      </c>
    </row>
    <row r="393" spans="1:20" ht="18" customHeight="1" x14ac:dyDescent="0.15">
      <c r="A393" s="42">
        <v>2</v>
      </c>
      <c r="B393" s="43" t="s">
        <v>86</v>
      </c>
      <c r="C393" s="43">
        <v>1</v>
      </c>
      <c r="D393" s="43" t="s">
        <v>87</v>
      </c>
      <c r="E393" s="43">
        <v>6</v>
      </c>
      <c r="F393" s="43" t="s">
        <v>252</v>
      </c>
      <c r="G393" s="44">
        <v>3</v>
      </c>
      <c r="H393" s="43" t="s">
        <v>13</v>
      </c>
      <c r="I393" s="45">
        <v>39</v>
      </c>
      <c r="J393" s="45" t="s">
        <v>24</v>
      </c>
      <c r="K393" s="41">
        <v>3677</v>
      </c>
      <c r="L393" s="41">
        <v>4872</v>
      </c>
      <c r="M393" s="41">
        <f>K393-L393</f>
        <v>-1195</v>
      </c>
      <c r="N393" s="45" t="s">
        <v>440</v>
      </c>
      <c r="O393" s="41">
        <v>3676894</v>
      </c>
      <c r="P393" s="46"/>
      <c r="Q393" s="47"/>
      <c r="R393" s="48" t="s">
        <v>254</v>
      </c>
      <c r="T393">
        <v>20106</v>
      </c>
    </row>
    <row r="394" spans="1:20" ht="18" customHeight="1" x14ac:dyDescent="0.15">
      <c r="A394" s="42">
        <v>2</v>
      </c>
      <c r="B394" s="43" t="s">
        <v>86</v>
      </c>
      <c r="C394" s="43">
        <v>1</v>
      </c>
      <c r="D394" s="43" t="s">
        <v>87</v>
      </c>
      <c r="E394" s="43">
        <v>6</v>
      </c>
      <c r="F394" s="43" t="s">
        <v>252</v>
      </c>
      <c r="G394" s="44">
        <v>3</v>
      </c>
      <c r="H394" s="43" t="s">
        <v>13</v>
      </c>
      <c r="I394" s="45">
        <v>40</v>
      </c>
      <c r="J394" s="45" t="s">
        <v>25</v>
      </c>
      <c r="K394" s="41">
        <v>2658</v>
      </c>
      <c r="L394" s="41">
        <v>3529</v>
      </c>
      <c r="M394" s="41">
        <f>K394-L394</f>
        <v>-871</v>
      </c>
      <c r="N394" s="45" t="s">
        <v>440</v>
      </c>
      <c r="O394" s="41">
        <v>2657946</v>
      </c>
      <c r="P394" s="46"/>
      <c r="Q394" s="47"/>
      <c r="R394" s="48" t="s">
        <v>254</v>
      </c>
      <c r="T394">
        <v>20106</v>
      </c>
    </row>
    <row r="395" spans="1:20" ht="18" customHeight="1" x14ac:dyDescent="0.15">
      <c r="A395" s="42">
        <v>2</v>
      </c>
      <c r="B395" s="43" t="s">
        <v>86</v>
      </c>
      <c r="C395" s="43">
        <v>1</v>
      </c>
      <c r="D395" s="43" t="s">
        <v>87</v>
      </c>
      <c r="E395" s="43">
        <v>6</v>
      </c>
      <c r="F395" s="43" t="s">
        <v>252</v>
      </c>
      <c r="G395" s="44">
        <v>3</v>
      </c>
      <c r="H395" s="43" t="s">
        <v>13</v>
      </c>
      <c r="I395" s="45">
        <v>41</v>
      </c>
      <c r="J395" s="45" t="s">
        <v>26</v>
      </c>
      <c r="K395" s="41">
        <v>265</v>
      </c>
      <c r="L395" s="41">
        <v>316</v>
      </c>
      <c r="M395" s="41">
        <f>K395-L395</f>
        <v>-51</v>
      </c>
      <c r="N395" s="45" t="s">
        <v>440</v>
      </c>
      <c r="O395" s="41">
        <v>264600</v>
      </c>
      <c r="P395" s="46"/>
      <c r="Q395" s="47"/>
      <c r="R395" s="48" t="s">
        <v>254</v>
      </c>
      <c r="T395">
        <v>20106</v>
      </c>
    </row>
    <row r="396" spans="1:20" ht="18" customHeight="1" x14ac:dyDescent="0.15">
      <c r="A396" s="42">
        <v>2</v>
      </c>
      <c r="B396" s="43" t="s">
        <v>86</v>
      </c>
      <c r="C396" s="43">
        <v>1</v>
      </c>
      <c r="D396" s="43" t="s">
        <v>87</v>
      </c>
      <c r="E396" s="43">
        <v>6</v>
      </c>
      <c r="F396" s="43" t="s">
        <v>252</v>
      </c>
      <c r="G396" s="45">
        <v>4</v>
      </c>
      <c r="H396" s="49" t="s">
        <v>27</v>
      </c>
      <c r="I396" s="45"/>
      <c r="J396" s="45"/>
      <c r="K396" s="41"/>
      <c r="L396" s="41"/>
      <c r="M396" s="41"/>
      <c r="N396" s="45"/>
      <c r="O396" s="47"/>
      <c r="P396" s="46"/>
      <c r="Q396" s="47"/>
      <c r="R396" s="48" t="s">
        <v>254</v>
      </c>
      <c r="T396">
        <v>20106</v>
      </c>
    </row>
    <row r="397" spans="1:20" ht="18" customHeight="1" x14ac:dyDescent="0.15">
      <c r="A397" s="42">
        <v>2</v>
      </c>
      <c r="B397" s="43" t="s">
        <v>86</v>
      </c>
      <c r="C397" s="43">
        <v>1</v>
      </c>
      <c r="D397" s="43" t="s">
        <v>87</v>
      </c>
      <c r="E397" s="43">
        <v>6</v>
      </c>
      <c r="F397" s="43" t="s">
        <v>252</v>
      </c>
      <c r="G397" s="44">
        <v>4</v>
      </c>
      <c r="H397" s="43" t="s">
        <v>27</v>
      </c>
      <c r="I397" s="45">
        <v>31</v>
      </c>
      <c r="J397" s="45" t="s">
        <v>29</v>
      </c>
      <c r="K397" s="41">
        <v>5014</v>
      </c>
      <c r="L397" s="41">
        <v>6600</v>
      </c>
      <c r="M397" s="41">
        <f>K397-L397</f>
        <v>-1586</v>
      </c>
      <c r="N397" s="45" t="s">
        <v>440</v>
      </c>
      <c r="O397" s="41">
        <v>5013555</v>
      </c>
      <c r="P397" s="46"/>
      <c r="Q397" s="47"/>
      <c r="R397" s="48" t="s">
        <v>254</v>
      </c>
      <c r="T397">
        <v>20106</v>
      </c>
    </row>
    <row r="398" spans="1:20" ht="18" customHeight="1" x14ac:dyDescent="0.15">
      <c r="A398" s="42">
        <v>2</v>
      </c>
      <c r="B398" s="43" t="s">
        <v>86</v>
      </c>
      <c r="C398" s="43">
        <v>1</v>
      </c>
      <c r="D398" s="43" t="s">
        <v>87</v>
      </c>
      <c r="E398" s="43">
        <v>6</v>
      </c>
      <c r="F398" s="43" t="s">
        <v>252</v>
      </c>
      <c r="G398" s="44">
        <v>4</v>
      </c>
      <c r="H398" s="43" t="s">
        <v>27</v>
      </c>
      <c r="I398" s="45">
        <v>41</v>
      </c>
      <c r="J398" s="45" t="s">
        <v>111</v>
      </c>
      <c r="K398" s="41">
        <v>5071</v>
      </c>
      <c r="L398" s="41">
        <v>3818</v>
      </c>
      <c r="M398" s="41">
        <f>K398-L398</f>
        <v>1253</v>
      </c>
      <c r="N398" s="45" t="s">
        <v>2375</v>
      </c>
      <c r="O398" s="41"/>
      <c r="P398" s="46"/>
      <c r="Q398" s="47"/>
      <c r="R398" s="48" t="s">
        <v>254</v>
      </c>
      <c r="T398">
        <v>20106</v>
      </c>
    </row>
    <row r="399" spans="1:20" ht="18" customHeight="1" x14ac:dyDescent="0.15">
      <c r="A399" s="42">
        <v>2</v>
      </c>
      <c r="B399" s="43" t="s">
        <v>86</v>
      </c>
      <c r="C399" s="43">
        <v>1</v>
      </c>
      <c r="D399" s="43" t="s">
        <v>87</v>
      </c>
      <c r="E399" s="43">
        <v>6</v>
      </c>
      <c r="F399" s="43" t="s">
        <v>252</v>
      </c>
      <c r="G399" s="44">
        <v>4</v>
      </c>
      <c r="H399" s="43" t="s">
        <v>27</v>
      </c>
      <c r="I399" s="44">
        <v>41</v>
      </c>
      <c r="J399" s="44" t="s">
        <v>111</v>
      </c>
      <c r="K399" s="41"/>
      <c r="L399" s="41"/>
      <c r="M399" s="41"/>
      <c r="N399" s="45" t="s">
        <v>3739</v>
      </c>
      <c r="O399" s="41">
        <v>84308</v>
      </c>
      <c r="P399" s="46"/>
      <c r="Q399" s="47"/>
      <c r="R399" s="48" t="s">
        <v>254</v>
      </c>
      <c r="T399">
        <v>20106</v>
      </c>
    </row>
    <row r="400" spans="1:20" ht="18" customHeight="1" x14ac:dyDescent="0.15">
      <c r="A400" s="42">
        <v>2</v>
      </c>
      <c r="B400" s="43" t="s">
        <v>86</v>
      </c>
      <c r="C400" s="43">
        <v>1</v>
      </c>
      <c r="D400" s="43" t="s">
        <v>87</v>
      </c>
      <c r="E400" s="43">
        <v>6</v>
      </c>
      <c r="F400" s="43" t="s">
        <v>252</v>
      </c>
      <c r="G400" s="44">
        <v>4</v>
      </c>
      <c r="H400" s="43" t="s">
        <v>27</v>
      </c>
      <c r="I400" s="44">
        <v>41</v>
      </c>
      <c r="J400" s="44" t="s">
        <v>111</v>
      </c>
      <c r="K400" s="41"/>
      <c r="L400" s="41"/>
      <c r="M400" s="41"/>
      <c r="N400" s="45" t="s">
        <v>3740</v>
      </c>
      <c r="O400" s="41">
        <v>1517544</v>
      </c>
      <c r="P400" s="46"/>
      <c r="Q400" s="47"/>
      <c r="R400" s="48" t="s">
        <v>254</v>
      </c>
      <c r="T400">
        <v>20106</v>
      </c>
    </row>
    <row r="401" spans="1:20" ht="18" customHeight="1" x14ac:dyDescent="0.15">
      <c r="A401" s="42">
        <v>2</v>
      </c>
      <c r="B401" s="43" t="s">
        <v>86</v>
      </c>
      <c r="C401" s="43">
        <v>1</v>
      </c>
      <c r="D401" s="43" t="s">
        <v>87</v>
      </c>
      <c r="E401" s="43">
        <v>6</v>
      </c>
      <c r="F401" s="43" t="s">
        <v>252</v>
      </c>
      <c r="G401" s="44">
        <v>4</v>
      </c>
      <c r="H401" s="43" t="s">
        <v>27</v>
      </c>
      <c r="I401" s="44">
        <v>41</v>
      </c>
      <c r="J401" s="44" t="s">
        <v>111</v>
      </c>
      <c r="K401" s="41"/>
      <c r="L401" s="41"/>
      <c r="M401" s="41"/>
      <c r="N401" s="45" t="s">
        <v>3741</v>
      </c>
      <c r="O401" s="41">
        <v>3468672</v>
      </c>
      <c r="P401" s="46"/>
      <c r="Q401" s="47"/>
      <c r="R401" s="48" t="s">
        <v>254</v>
      </c>
      <c r="T401">
        <v>20106</v>
      </c>
    </row>
    <row r="402" spans="1:20" ht="18" customHeight="1" x14ac:dyDescent="0.15">
      <c r="A402" s="42">
        <v>2</v>
      </c>
      <c r="B402" s="43" t="s">
        <v>86</v>
      </c>
      <c r="C402" s="43">
        <v>1</v>
      </c>
      <c r="D402" s="43" t="s">
        <v>87</v>
      </c>
      <c r="E402" s="43">
        <v>6</v>
      </c>
      <c r="F402" s="43" t="s">
        <v>252</v>
      </c>
      <c r="G402" s="45">
        <v>7</v>
      </c>
      <c r="H402" s="49" t="s">
        <v>30</v>
      </c>
      <c r="I402" s="45"/>
      <c r="J402" s="45"/>
      <c r="K402" s="41"/>
      <c r="L402" s="41"/>
      <c r="M402" s="41"/>
      <c r="N402" s="45"/>
      <c r="O402" s="47"/>
      <c r="P402" s="46"/>
      <c r="Q402" s="47"/>
      <c r="R402" s="48" t="s">
        <v>254</v>
      </c>
      <c r="T402">
        <v>20106</v>
      </c>
    </row>
    <row r="403" spans="1:20" ht="18" customHeight="1" x14ac:dyDescent="0.15">
      <c r="A403" s="42">
        <v>2</v>
      </c>
      <c r="B403" s="43" t="s">
        <v>86</v>
      </c>
      <c r="C403" s="43">
        <v>1</v>
      </c>
      <c r="D403" s="43" t="s">
        <v>87</v>
      </c>
      <c r="E403" s="43">
        <v>6</v>
      </c>
      <c r="F403" s="43" t="s">
        <v>252</v>
      </c>
      <c r="G403" s="44">
        <v>7</v>
      </c>
      <c r="H403" s="43" t="s">
        <v>30</v>
      </c>
      <c r="I403" s="45">
        <v>11</v>
      </c>
      <c r="J403" s="45" t="s">
        <v>31</v>
      </c>
      <c r="K403" s="41">
        <v>869</v>
      </c>
      <c r="L403" s="41">
        <v>1432</v>
      </c>
      <c r="M403" s="41">
        <f>K403-L403</f>
        <v>-563</v>
      </c>
      <c r="N403" s="45" t="s">
        <v>3742</v>
      </c>
      <c r="O403" s="41">
        <v>29400</v>
      </c>
      <c r="P403" s="46"/>
      <c r="Q403" s="47"/>
      <c r="R403" s="48" t="s">
        <v>254</v>
      </c>
      <c r="T403">
        <v>20106</v>
      </c>
    </row>
    <row r="404" spans="1:20" ht="18" customHeight="1" x14ac:dyDescent="0.15">
      <c r="A404" s="42">
        <v>2</v>
      </c>
      <c r="B404" s="43" t="s">
        <v>86</v>
      </c>
      <c r="C404" s="43">
        <v>1</v>
      </c>
      <c r="D404" s="43" t="s">
        <v>87</v>
      </c>
      <c r="E404" s="43">
        <v>6</v>
      </c>
      <c r="F404" s="43" t="s">
        <v>252</v>
      </c>
      <c r="G404" s="44">
        <v>7</v>
      </c>
      <c r="H404" s="43" t="s">
        <v>30</v>
      </c>
      <c r="I404" s="44">
        <v>11</v>
      </c>
      <c r="J404" s="44" t="s">
        <v>31</v>
      </c>
      <c r="K404" s="41"/>
      <c r="L404" s="41"/>
      <c r="M404" s="41"/>
      <c r="N404" s="45" t="s">
        <v>3743</v>
      </c>
      <c r="O404" s="41">
        <v>16800</v>
      </c>
      <c r="P404" s="46"/>
      <c r="Q404" s="47"/>
      <c r="R404" s="48" t="s">
        <v>254</v>
      </c>
      <c r="T404">
        <v>20106</v>
      </c>
    </row>
    <row r="405" spans="1:20" ht="18" customHeight="1" x14ac:dyDescent="0.15">
      <c r="A405" s="42">
        <v>2</v>
      </c>
      <c r="B405" s="43" t="s">
        <v>86</v>
      </c>
      <c r="C405" s="43">
        <v>1</v>
      </c>
      <c r="D405" s="43" t="s">
        <v>87</v>
      </c>
      <c r="E405" s="43">
        <v>6</v>
      </c>
      <c r="F405" s="43" t="s">
        <v>252</v>
      </c>
      <c r="G405" s="44">
        <v>7</v>
      </c>
      <c r="H405" s="43" t="s">
        <v>30</v>
      </c>
      <c r="I405" s="44">
        <v>11</v>
      </c>
      <c r="J405" s="44" t="s">
        <v>31</v>
      </c>
      <c r="K405" s="41"/>
      <c r="L405" s="41"/>
      <c r="M405" s="41"/>
      <c r="N405" s="45" t="s">
        <v>259</v>
      </c>
      <c r="O405" s="41">
        <v>200000</v>
      </c>
      <c r="P405" s="46"/>
      <c r="Q405" s="47"/>
      <c r="R405" s="48" t="s">
        <v>254</v>
      </c>
      <c r="T405">
        <v>20106</v>
      </c>
    </row>
    <row r="406" spans="1:20" ht="18" customHeight="1" x14ac:dyDescent="0.15">
      <c r="A406" s="42">
        <v>2</v>
      </c>
      <c r="B406" s="43" t="s">
        <v>86</v>
      </c>
      <c r="C406" s="43">
        <v>1</v>
      </c>
      <c r="D406" s="43" t="s">
        <v>87</v>
      </c>
      <c r="E406" s="43">
        <v>6</v>
      </c>
      <c r="F406" s="43" t="s">
        <v>252</v>
      </c>
      <c r="G406" s="44">
        <v>7</v>
      </c>
      <c r="H406" s="43" t="s">
        <v>30</v>
      </c>
      <c r="I406" s="44">
        <v>11</v>
      </c>
      <c r="J406" s="44" t="s">
        <v>31</v>
      </c>
      <c r="K406" s="41"/>
      <c r="L406" s="41"/>
      <c r="M406" s="41"/>
      <c r="N406" s="45" t="s">
        <v>260</v>
      </c>
      <c r="O406" s="41"/>
      <c r="P406" s="46"/>
      <c r="Q406" s="47"/>
      <c r="R406" s="48" t="s">
        <v>254</v>
      </c>
      <c r="T406">
        <v>20106</v>
      </c>
    </row>
    <row r="407" spans="1:20" ht="18" customHeight="1" x14ac:dyDescent="0.15">
      <c r="A407" s="42">
        <v>2</v>
      </c>
      <c r="B407" s="43" t="s">
        <v>86</v>
      </c>
      <c r="C407" s="43">
        <v>1</v>
      </c>
      <c r="D407" s="43" t="s">
        <v>87</v>
      </c>
      <c r="E407" s="43">
        <v>6</v>
      </c>
      <c r="F407" s="43" t="s">
        <v>252</v>
      </c>
      <c r="G407" s="44">
        <v>7</v>
      </c>
      <c r="H407" s="43" t="s">
        <v>30</v>
      </c>
      <c r="I407" s="44">
        <v>11</v>
      </c>
      <c r="J407" s="44" t="s">
        <v>31</v>
      </c>
      <c r="K407" s="41"/>
      <c r="L407" s="41"/>
      <c r="M407" s="41"/>
      <c r="N407" s="45" t="s">
        <v>3744</v>
      </c>
      <c r="O407" s="41">
        <v>16800</v>
      </c>
      <c r="P407" s="46"/>
      <c r="Q407" s="47"/>
      <c r="R407" s="48" t="s">
        <v>254</v>
      </c>
      <c r="T407">
        <v>20106</v>
      </c>
    </row>
    <row r="408" spans="1:20" ht="18" customHeight="1" x14ac:dyDescent="0.15">
      <c r="A408" s="42">
        <v>2</v>
      </c>
      <c r="B408" s="43" t="s">
        <v>86</v>
      </c>
      <c r="C408" s="43">
        <v>1</v>
      </c>
      <c r="D408" s="43" t="s">
        <v>87</v>
      </c>
      <c r="E408" s="43">
        <v>6</v>
      </c>
      <c r="F408" s="43" t="s">
        <v>252</v>
      </c>
      <c r="G408" s="44">
        <v>7</v>
      </c>
      <c r="H408" s="43" t="s">
        <v>30</v>
      </c>
      <c r="I408" s="44">
        <v>11</v>
      </c>
      <c r="J408" s="44" t="s">
        <v>31</v>
      </c>
      <c r="K408" s="41"/>
      <c r="L408" s="41"/>
      <c r="M408" s="41"/>
      <c r="N408" s="45" t="s">
        <v>3745</v>
      </c>
      <c r="O408" s="41">
        <v>16800</v>
      </c>
      <c r="P408" s="46"/>
      <c r="Q408" s="47"/>
      <c r="R408" s="48" t="s">
        <v>254</v>
      </c>
      <c r="T408">
        <v>20106</v>
      </c>
    </row>
    <row r="409" spans="1:20" ht="18" customHeight="1" x14ac:dyDescent="0.15">
      <c r="A409" s="42">
        <v>2</v>
      </c>
      <c r="B409" s="43" t="s">
        <v>86</v>
      </c>
      <c r="C409" s="43">
        <v>1</v>
      </c>
      <c r="D409" s="43" t="s">
        <v>87</v>
      </c>
      <c r="E409" s="43">
        <v>6</v>
      </c>
      <c r="F409" s="43" t="s">
        <v>252</v>
      </c>
      <c r="G409" s="44">
        <v>7</v>
      </c>
      <c r="H409" s="43" t="s">
        <v>30</v>
      </c>
      <c r="I409" s="44">
        <v>11</v>
      </c>
      <c r="J409" s="44" t="s">
        <v>31</v>
      </c>
      <c r="K409" s="41"/>
      <c r="L409" s="41"/>
      <c r="M409" s="41"/>
      <c r="N409" s="45" t="s">
        <v>3746</v>
      </c>
      <c r="O409" s="41">
        <v>42000</v>
      </c>
      <c r="P409" s="46"/>
      <c r="Q409" s="47"/>
      <c r="R409" s="48" t="s">
        <v>254</v>
      </c>
      <c r="T409">
        <v>20106</v>
      </c>
    </row>
    <row r="410" spans="1:20" ht="18" customHeight="1" x14ac:dyDescent="0.15">
      <c r="A410" s="42">
        <v>2</v>
      </c>
      <c r="B410" s="43" t="s">
        <v>86</v>
      </c>
      <c r="C410" s="43">
        <v>1</v>
      </c>
      <c r="D410" s="43" t="s">
        <v>87</v>
      </c>
      <c r="E410" s="43">
        <v>6</v>
      </c>
      <c r="F410" s="43" t="s">
        <v>252</v>
      </c>
      <c r="G410" s="44">
        <v>7</v>
      </c>
      <c r="H410" s="43" t="s">
        <v>30</v>
      </c>
      <c r="I410" s="44">
        <v>11</v>
      </c>
      <c r="J410" s="44" t="s">
        <v>31</v>
      </c>
      <c r="K410" s="41"/>
      <c r="L410" s="41"/>
      <c r="M410" s="41"/>
      <c r="N410" s="45" t="s">
        <v>261</v>
      </c>
      <c r="O410" s="41"/>
      <c r="P410" s="46"/>
      <c r="Q410" s="47"/>
      <c r="R410" s="48" t="s">
        <v>254</v>
      </c>
      <c r="T410">
        <v>20106</v>
      </c>
    </row>
    <row r="411" spans="1:20" ht="18" customHeight="1" x14ac:dyDescent="0.15">
      <c r="A411" s="42">
        <v>2</v>
      </c>
      <c r="B411" s="43" t="s">
        <v>86</v>
      </c>
      <c r="C411" s="43">
        <v>1</v>
      </c>
      <c r="D411" s="43" t="s">
        <v>87</v>
      </c>
      <c r="E411" s="43">
        <v>6</v>
      </c>
      <c r="F411" s="43" t="s">
        <v>252</v>
      </c>
      <c r="G411" s="44">
        <v>7</v>
      </c>
      <c r="H411" s="43" t="s">
        <v>30</v>
      </c>
      <c r="I411" s="44">
        <v>11</v>
      </c>
      <c r="J411" s="44" t="s">
        <v>31</v>
      </c>
      <c r="K411" s="41"/>
      <c r="L411" s="41"/>
      <c r="M411" s="41"/>
      <c r="N411" s="45" t="s">
        <v>3747</v>
      </c>
      <c r="O411" s="41">
        <v>58800</v>
      </c>
      <c r="P411" s="46"/>
      <c r="Q411" s="47"/>
      <c r="R411" s="48" t="s">
        <v>254</v>
      </c>
      <c r="T411">
        <v>20106</v>
      </c>
    </row>
    <row r="412" spans="1:20" ht="18" customHeight="1" x14ac:dyDescent="0.15">
      <c r="A412" s="42">
        <v>2</v>
      </c>
      <c r="B412" s="43" t="s">
        <v>86</v>
      </c>
      <c r="C412" s="43">
        <v>1</v>
      </c>
      <c r="D412" s="43" t="s">
        <v>87</v>
      </c>
      <c r="E412" s="43">
        <v>6</v>
      </c>
      <c r="F412" s="43" t="s">
        <v>252</v>
      </c>
      <c r="G412" s="44">
        <v>7</v>
      </c>
      <c r="H412" s="43" t="s">
        <v>30</v>
      </c>
      <c r="I412" s="44">
        <v>11</v>
      </c>
      <c r="J412" s="44" t="s">
        <v>31</v>
      </c>
      <c r="K412" s="41"/>
      <c r="L412" s="41"/>
      <c r="M412" s="41"/>
      <c r="N412" s="45" t="s">
        <v>262</v>
      </c>
      <c r="O412" s="41"/>
      <c r="P412" s="46"/>
      <c r="Q412" s="47"/>
      <c r="R412" s="48" t="s">
        <v>254</v>
      </c>
      <c r="T412">
        <v>20106</v>
      </c>
    </row>
    <row r="413" spans="1:20" ht="18" customHeight="1" x14ac:dyDescent="0.15">
      <c r="A413" s="42">
        <v>2</v>
      </c>
      <c r="B413" s="43" t="s">
        <v>86</v>
      </c>
      <c r="C413" s="43">
        <v>1</v>
      </c>
      <c r="D413" s="43" t="s">
        <v>87</v>
      </c>
      <c r="E413" s="43">
        <v>6</v>
      </c>
      <c r="F413" s="43" t="s">
        <v>252</v>
      </c>
      <c r="G413" s="44">
        <v>7</v>
      </c>
      <c r="H413" s="43" t="s">
        <v>30</v>
      </c>
      <c r="I413" s="44">
        <v>11</v>
      </c>
      <c r="J413" s="44" t="s">
        <v>31</v>
      </c>
      <c r="K413" s="41"/>
      <c r="L413" s="41"/>
      <c r="M413" s="41"/>
      <c r="N413" s="45" t="s">
        <v>263</v>
      </c>
      <c r="O413" s="41">
        <v>5000</v>
      </c>
      <c r="P413" s="46"/>
      <c r="Q413" s="47"/>
      <c r="R413" s="48" t="s">
        <v>254</v>
      </c>
      <c r="T413">
        <v>20106</v>
      </c>
    </row>
    <row r="414" spans="1:20" ht="18" customHeight="1" x14ac:dyDescent="0.15">
      <c r="A414" s="42">
        <v>2</v>
      </c>
      <c r="B414" s="43" t="s">
        <v>86</v>
      </c>
      <c r="C414" s="43">
        <v>1</v>
      </c>
      <c r="D414" s="43" t="s">
        <v>87</v>
      </c>
      <c r="E414" s="43">
        <v>6</v>
      </c>
      <c r="F414" s="43" t="s">
        <v>252</v>
      </c>
      <c r="G414" s="44">
        <v>7</v>
      </c>
      <c r="H414" s="43" t="s">
        <v>30</v>
      </c>
      <c r="I414" s="44">
        <v>11</v>
      </c>
      <c r="J414" s="44" t="s">
        <v>31</v>
      </c>
      <c r="K414" s="41"/>
      <c r="L414" s="41"/>
      <c r="M414" s="41"/>
      <c r="N414" s="45" t="s">
        <v>3748</v>
      </c>
      <c r="O414" s="41">
        <v>21000</v>
      </c>
      <c r="P414" s="46"/>
      <c r="Q414" s="47"/>
      <c r="R414" s="48" t="s">
        <v>254</v>
      </c>
      <c r="T414">
        <v>20106</v>
      </c>
    </row>
    <row r="415" spans="1:20" ht="18" customHeight="1" x14ac:dyDescent="0.15">
      <c r="A415" s="42">
        <v>2</v>
      </c>
      <c r="B415" s="43" t="s">
        <v>86</v>
      </c>
      <c r="C415" s="43">
        <v>1</v>
      </c>
      <c r="D415" s="43" t="s">
        <v>87</v>
      </c>
      <c r="E415" s="43">
        <v>6</v>
      </c>
      <c r="F415" s="43" t="s">
        <v>252</v>
      </c>
      <c r="G415" s="44">
        <v>7</v>
      </c>
      <c r="H415" s="43" t="s">
        <v>30</v>
      </c>
      <c r="I415" s="44">
        <v>11</v>
      </c>
      <c r="J415" s="44" t="s">
        <v>31</v>
      </c>
      <c r="K415" s="41"/>
      <c r="L415" s="41"/>
      <c r="M415" s="41"/>
      <c r="N415" s="45" t="s">
        <v>264</v>
      </c>
      <c r="O415" s="41"/>
      <c r="P415" s="46"/>
      <c r="Q415" s="47"/>
      <c r="R415" s="48" t="s">
        <v>254</v>
      </c>
      <c r="T415">
        <v>20106</v>
      </c>
    </row>
    <row r="416" spans="1:20" ht="18" customHeight="1" x14ac:dyDescent="0.15">
      <c r="A416" s="42">
        <v>2</v>
      </c>
      <c r="B416" s="43" t="s">
        <v>86</v>
      </c>
      <c r="C416" s="43">
        <v>1</v>
      </c>
      <c r="D416" s="43" t="s">
        <v>87</v>
      </c>
      <c r="E416" s="43">
        <v>6</v>
      </c>
      <c r="F416" s="43" t="s">
        <v>252</v>
      </c>
      <c r="G416" s="44">
        <v>7</v>
      </c>
      <c r="H416" s="43" t="s">
        <v>30</v>
      </c>
      <c r="I416" s="44">
        <v>11</v>
      </c>
      <c r="J416" s="44" t="s">
        <v>31</v>
      </c>
      <c r="K416" s="41"/>
      <c r="L416" s="41"/>
      <c r="M416" s="41"/>
      <c r="N416" s="45" t="s">
        <v>3749</v>
      </c>
      <c r="O416" s="41">
        <v>462000</v>
      </c>
      <c r="P416" s="46"/>
      <c r="Q416" s="47"/>
      <c r="R416" s="48" t="s">
        <v>254</v>
      </c>
      <c r="T416">
        <v>20106</v>
      </c>
    </row>
    <row r="417" spans="1:20" ht="18" customHeight="1" x14ac:dyDescent="0.15">
      <c r="A417" s="42">
        <v>2</v>
      </c>
      <c r="B417" s="43" t="s">
        <v>86</v>
      </c>
      <c r="C417" s="43">
        <v>1</v>
      </c>
      <c r="D417" s="43" t="s">
        <v>87</v>
      </c>
      <c r="E417" s="43">
        <v>6</v>
      </c>
      <c r="F417" s="43" t="s">
        <v>252</v>
      </c>
      <c r="G417" s="44">
        <v>7</v>
      </c>
      <c r="H417" s="43" t="s">
        <v>30</v>
      </c>
      <c r="I417" s="45">
        <v>31</v>
      </c>
      <c r="J417" s="45" t="s">
        <v>265</v>
      </c>
      <c r="K417" s="41">
        <v>45224</v>
      </c>
      <c r="L417" s="41">
        <v>36314</v>
      </c>
      <c r="M417" s="41">
        <f>K417-L417</f>
        <v>8910</v>
      </c>
      <c r="N417" s="45" t="s">
        <v>266</v>
      </c>
      <c r="O417" s="41">
        <v>50000</v>
      </c>
      <c r="P417" s="46"/>
      <c r="Q417" s="47"/>
      <c r="R417" s="48" t="s">
        <v>254</v>
      </c>
      <c r="T417">
        <v>20106</v>
      </c>
    </row>
    <row r="418" spans="1:20" ht="18" customHeight="1" x14ac:dyDescent="0.15">
      <c r="A418" s="42">
        <v>2</v>
      </c>
      <c r="B418" s="43" t="s">
        <v>86</v>
      </c>
      <c r="C418" s="43">
        <v>1</v>
      </c>
      <c r="D418" s="43" t="s">
        <v>87</v>
      </c>
      <c r="E418" s="43">
        <v>6</v>
      </c>
      <c r="F418" s="43" t="s">
        <v>252</v>
      </c>
      <c r="G418" s="44">
        <v>7</v>
      </c>
      <c r="H418" s="43" t="s">
        <v>30</v>
      </c>
      <c r="I418" s="44">
        <v>31</v>
      </c>
      <c r="J418" s="44" t="s">
        <v>265</v>
      </c>
      <c r="K418" s="41"/>
      <c r="L418" s="41"/>
      <c r="M418" s="41"/>
      <c r="N418" s="45" t="s">
        <v>267</v>
      </c>
      <c r="O418" s="41"/>
      <c r="P418" s="46"/>
      <c r="Q418" s="47"/>
      <c r="R418" s="48" t="s">
        <v>254</v>
      </c>
      <c r="T418">
        <v>20106</v>
      </c>
    </row>
    <row r="419" spans="1:20" ht="18" customHeight="1" x14ac:dyDescent="0.15">
      <c r="A419" s="42">
        <v>2</v>
      </c>
      <c r="B419" s="43" t="s">
        <v>86</v>
      </c>
      <c r="C419" s="43">
        <v>1</v>
      </c>
      <c r="D419" s="43" t="s">
        <v>87</v>
      </c>
      <c r="E419" s="43">
        <v>6</v>
      </c>
      <c r="F419" s="43" t="s">
        <v>252</v>
      </c>
      <c r="G419" s="44">
        <v>7</v>
      </c>
      <c r="H419" s="43" t="s">
        <v>30</v>
      </c>
      <c r="I419" s="44">
        <v>31</v>
      </c>
      <c r="J419" s="44" t="s">
        <v>265</v>
      </c>
      <c r="K419" s="41"/>
      <c r="L419" s="41"/>
      <c r="M419" s="41"/>
      <c r="N419" s="45" t="s">
        <v>268</v>
      </c>
      <c r="O419" s="41">
        <v>30000</v>
      </c>
      <c r="P419" s="46"/>
      <c r="Q419" s="47"/>
      <c r="R419" s="48" t="s">
        <v>254</v>
      </c>
      <c r="T419">
        <v>20106</v>
      </c>
    </row>
    <row r="420" spans="1:20" ht="18" customHeight="1" x14ac:dyDescent="0.15">
      <c r="A420" s="42">
        <v>2</v>
      </c>
      <c r="B420" s="43" t="s">
        <v>86</v>
      </c>
      <c r="C420" s="43">
        <v>1</v>
      </c>
      <c r="D420" s="43" t="s">
        <v>87</v>
      </c>
      <c r="E420" s="43">
        <v>6</v>
      </c>
      <c r="F420" s="43" t="s">
        <v>252</v>
      </c>
      <c r="G420" s="44">
        <v>7</v>
      </c>
      <c r="H420" s="43" t="s">
        <v>30</v>
      </c>
      <c r="I420" s="44">
        <v>31</v>
      </c>
      <c r="J420" s="44" t="s">
        <v>265</v>
      </c>
      <c r="K420" s="41"/>
      <c r="L420" s="41"/>
      <c r="M420" s="41"/>
      <c r="N420" s="45" t="s">
        <v>269</v>
      </c>
      <c r="O420" s="41"/>
      <c r="P420" s="46"/>
      <c r="Q420" s="47"/>
      <c r="R420" s="48" t="s">
        <v>254</v>
      </c>
      <c r="T420">
        <v>20106</v>
      </c>
    </row>
    <row r="421" spans="1:20" ht="18" customHeight="1" x14ac:dyDescent="0.15">
      <c r="A421" s="42">
        <v>2</v>
      </c>
      <c r="B421" s="43" t="s">
        <v>86</v>
      </c>
      <c r="C421" s="43">
        <v>1</v>
      </c>
      <c r="D421" s="43" t="s">
        <v>87</v>
      </c>
      <c r="E421" s="43">
        <v>6</v>
      </c>
      <c r="F421" s="43" t="s">
        <v>252</v>
      </c>
      <c r="G421" s="44">
        <v>7</v>
      </c>
      <c r="H421" s="43" t="s">
        <v>30</v>
      </c>
      <c r="I421" s="44">
        <v>31</v>
      </c>
      <c r="J421" s="44" t="s">
        <v>265</v>
      </c>
      <c r="K421" s="41"/>
      <c r="L421" s="41"/>
      <c r="M421" s="41"/>
      <c r="N421" s="45" t="s">
        <v>262</v>
      </c>
      <c r="O421" s="41"/>
      <c r="P421" s="46"/>
      <c r="Q421" s="47"/>
      <c r="R421" s="48" t="s">
        <v>254</v>
      </c>
      <c r="T421">
        <v>20106</v>
      </c>
    </row>
    <row r="422" spans="1:20" ht="18" customHeight="1" x14ac:dyDescent="0.15">
      <c r="A422" s="42">
        <v>2</v>
      </c>
      <c r="B422" s="43" t="s">
        <v>86</v>
      </c>
      <c r="C422" s="43">
        <v>1</v>
      </c>
      <c r="D422" s="43" t="s">
        <v>87</v>
      </c>
      <c r="E422" s="43">
        <v>6</v>
      </c>
      <c r="F422" s="43" t="s">
        <v>252</v>
      </c>
      <c r="G422" s="44">
        <v>7</v>
      </c>
      <c r="H422" s="43" t="s">
        <v>30</v>
      </c>
      <c r="I422" s="44">
        <v>31</v>
      </c>
      <c r="J422" s="44" t="s">
        <v>265</v>
      </c>
      <c r="K422" s="41"/>
      <c r="L422" s="41"/>
      <c r="M422" s="41"/>
      <c r="N422" s="45" t="s">
        <v>2376</v>
      </c>
      <c r="O422" s="41">
        <v>144000</v>
      </c>
      <c r="P422" s="46"/>
      <c r="Q422" s="47"/>
      <c r="R422" s="48" t="s">
        <v>254</v>
      </c>
      <c r="T422">
        <v>20106</v>
      </c>
    </row>
    <row r="423" spans="1:20" ht="18" customHeight="1" x14ac:dyDescent="0.15">
      <c r="A423" s="42">
        <v>2</v>
      </c>
      <c r="B423" s="43" t="s">
        <v>86</v>
      </c>
      <c r="C423" s="43">
        <v>1</v>
      </c>
      <c r="D423" s="43" t="s">
        <v>87</v>
      </c>
      <c r="E423" s="43">
        <v>6</v>
      </c>
      <c r="F423" s="43" t="s">
        <v>252</v>
      </c>
      <c r="G423" s="44">
        <v>7</v>
      </c>
      <c r="H423" s="43" t="s">
        <v>30</v>
      </c>
      <c r="I423" s="44">
        <v>31</v>
      </c>
      <c r="J423" s="44" t="s">
        <v>265</v>
      </c>
      <c r="K423" s="41"/>
      <c r="L423" s="41"/>
      <c r="M423" s="41"/>
      <c r="N423" s="45" t="s">
        <v>270</v>
      </c>
      <c r="O423" s="41"/>
      <c r="P423" s="46"/>
      <c r="Q423" s="47"/>
      <c r="R423" s="48" t="s">
        <v>254</v>
      </c>
      <c r="T423">
        <v>20106</v>
      </c>
    </row>
    <row r="424" spans="1:20" ht="18" customHeight="1" x14ac:dyDescent="0.15">
      <c r="A424" s="42">
        <v>2</v>
      </c>
      <c r="B424" s="43" t="s">
        <v>86</v>
      </c>
      <c r="C424" s="43">
        <v>1</v>
      </c>
      <c r="D424" s="43" t="s">
        <v>87</v>
      </c>
      <c r="E424" s="43">
        <v>6</v>
      </c>
      <c r="F424" s="43" t="s">
        <v>252</v>
      </c>
      <c r="G424" s="44">
        <v>7</v>
      </c>
      <c r="H424" s="43" t="s">
        <v>30</v>
      </c>
      <c r="I424" s="44">
        <v>31</v>
      </c>
      <c r="J424" s="44" t="s">
        <v>265</v>
      </c>
      <c r="K424" s="41"/>
      <c r="L424" s="41"/>
      <c r="M424" s="41"/>
      <c r="N424" s="45" t="s">
        <v>2377</v>
      </c>
      <c r="O424" s="41">
        <v>45000000</v>
      </c>
      <c r="P424" s="46"/>
      <c r="Q424" s="47"/>
      <c r="R424" s="48" t="s">
        <v>254</v>
      </c>
      <c r="T424">
        <v>20106</v>
      </c>
    </row>
    <row r="425" spans="1:20" ht="18" customHeight="1" x14ac:dyDescent="0.15">
      <c r="A425" s="42">
        <v>2</v>
      </c>
      <c r="B425" s="43" t="s">
        <v>86</v>
      </c>
      <c r="C425" s="43">
        <v>1</v>
      </c>
      <c r="D425" s="43" t="s">
        <v>87</v>
      </c>
      <c r="E425" s="43">
        <v>6</v>
      </c>
      <c r="F425" s="43" t="s">
        <v>252</v>
      </c>
      <c r="G425" s="45">
        <v>8</v>
      </c>
      <c r="H425" s="49" t="s">
        <v>33</v>
      </c>
      <c r="I425" s="45"/>
      <c r="J425" s="45"/>
      <c r="K425" s="41"/>
      <c r="L425" s="41"/>
      <c r="M425" s="41"/>
      <c r="N425" s="45"/>
      <c r="O425" s="47"/>
      <c r="P425" s="46"/>
      <c r="Q425" s="47"/>
      <c r="R425" s="48" t="s">
        <v>254</v>
      </c>
      <c r="T425">
        <v>20106</v>
      </c>
    </row>
    <row r="426" spans="1:20" ht="18" customHeight="1" x14ac:dyDescent="0.15">
      <c r="A426" s="42">
        <v>2</v>
      </c>
      <c r="B426" s="43" t="s">
        <v>86</v>
      </c>
      <c r="C426" s="43">
        <v>1</v>
      </c>
      <c r="D426" s="43" t="s">
        <v>87</v>
      </c>
      <c r="E426" s="43">
        <v>6</v>
      </c>
      <c r="F426" s="43" t="s">
        <v>252</v>
      </c>
      <c r="G426" s="44">
        <v>8</v>
      </c>
      <c r="H426" s="43" t="s">
        <v>33</v>
      </c>
      <c r="I426" s="45">
        <v>1</v>
      </c>
      <c r="J426" s="45" t="s">
        <v>34</v>
      </c>
      <c r="K426" s="41">
        <v>1120</v>
      </c>
      <c r="L426" s="41">
        <v>820</v>
      </c>
      <c r="M426" s="41">
        <f>K426-L426</f>
        <v>300</v>
      </c>
      <c r="N426" s="45" t="s">
        <v>2378</v>
      </c>
      <c r="O426" s="41">
        <v>1100000</v>
      </c>
      <c r="P426" s="46"/>
      <c r="Q426" s="47"/>
      <c r="R426" s="48" t="s">
        <v>254</v>
      </c>
      <c r="T426">
        <v>20106</v>
      </c>
    </row>
    <row r="427" spans="1:20" ht="18" customHeight="1" x14ac:dyDescent="0.15">
      <c r="A427" s="42">
        <v>2</v>
      </c>
      <c r="B427" s="43" t="s">
        <v>86</v>
      </c>
      <c r="C427" s="43">
        <v>1</v>
      </c>
      <c r="D427" s="43" t="s">
        <v>87</v>
      </c>
      <c r="E427" s="43">
        <v>6</v>
      </c>
      <c r="F427" s="43" t="s">
        <v>252</v>
      </c>
      <c r="G427" s="44">
        <v>8</v>
      </c>
      <c r="H427" s="43" t="s">
        <v>33</v>
      </c>
      <c r="I427" s="44">
        <v>1</v>
      </c>
      <c r="J427" s="44" t="s">
        <v>34</v>
      </c>
      <c r="K427" s="41"/>
      <c r="L427" s="41"/>
      <c r="M427" s="41"/>
      <c r="N427" s="45" t="s">
        <v>271</v>
      </c>
      <c r="O427" s="41">
        <v>20000</v>
      </c>
      <c r="P427" s="46"/>
      <c r="Q427" s="47"/>
      <c r="R427" s="48" t="s">
        <v>254</v>
      </c>
      <c r="T427">
        <v>20106</v>
      </c>
    </row>
    <row r="428" spans="1:20" ht="18" customHeight="1" x14ac:dyDescent="0.15">
      <c r="A428" s="42">
        <v>2</v>
      </c>
      <c r="B428" s="43" t="s">
        <v>86</v>
      </c>
      <c r="C428" s="43">
        <v>1</v>
      </c>
      <c r="D428" s="43" t="s">
        <v>87</v>
      </c>
      <c r="E428" s="43">
        <v>6</v>
      </c>
      <c r="F428" s="43" t="s">
        <v>252</v>
      </c>
      <c r="G428" s="44">
        <v>8</v>
      </c>
      <c r="H428" s="43" t="s">
        <v>33</v>
      </c>
      <c r="I428" s="45">
        <v>2</v>
      </c>
      <c r="J428" s="45" t="s">
        <v>46</v>
      </c>
      <c r="K428" s="41">
        <v>591</v>
      </c>
      <c r="L428" s="41">
        <v>613</v>
      </c>
      <c r="M428" s="41">
        <f>K428-L428</f>
        <v>-22</v>
      </c>
      <c r="N428" s="45" t="s">
        <v>272</v>
      </c>
      <c r="O428" s="41">
        <v>17600</v>
      </c>
      <c r="P428" s="46"/>
      <c r="Q428" s="47"/>
      <c r="R428" s="48" t="s">
        <v>254</v>
      </c>
      <c r="T428">
        <v>20106</v>
      </c>
    </row>
    <row r="429" spans="1:20" ht="18" customHeight="1" x14ac:dyDescent="0.15">
      <c r="A429" s="42">
        <v>2</v>
      </c>
      <c r="B429" s="43" t="s">
        <v>86</v>
      </c>
      <c r="C429" s="43">
        <v>1</v>
      </c>
      <c r="D429" s="43" t="s">
        <v>87</v>
      </c>
      <c r="E429" s="43">
        <v>6</v>
      </c>
      <c r="F429" s="43" t="s">
        <v>252</v>
      </c>
      <c r="G429" s="44">
        <v>8</v>
      </c>
      <c r="H429" s="43" t="s">
        <v>33</v>
      </c>
      <c r="I429" s="44">
        <v>2</v>
      </c>
      <c r="J429" s="44" t="s">
        <v>46</v>
      </c>
      <c r="K429" s="41"/>
      <c r="L429" s="41"/>
      <c r="M429" s="41"/>
      <c r="N429" s="45" t="s">
        <v>273</v>
      </c>
      <c r="O429" s="41">
        <v>39000</v>
      </c>
      <c r="P429" s="46"/>
      <c r="Q429" s="47"/>
      <c r="R429" s="48" t="s">
        <v>254</v>
      </c>
      <c r="T429">
        <v>20106</v>
      </c>
    </row>
    <row r="430" spans="1:20" ht="18" customHeight="1" x14ac:dyDescent="0.15">
      <c r="A430" s="42">
        <v>2</v>
      </c>
      <c r="B430" s="43" t="s">
        <v>86</v>
      </c>
      <c r="C430" s="43">
        <v>1</v>
      </c>
      <c r="D430" s="43" t="s">
        <v>87</v>
      </c>
      <c r="E430" s="43">
        <v>6</v>
      </c>
      <c r="F430" s="43" t="s">
        <v>252</v>
      </c>
      <c r="G430" s="44">
        <v>8</v>
      </c>
      <c r="H430" s="43" t="s">
        <v>33</v>
      </c>
      <c r="I430" s="44">
        <v>2</v>
      </c>
      <c r="J430" s="44" t="s">
        <v>46</v>
      </c>
      <c r="K430" s="41"/>
      <c r="L430" s="41"/>
      <c r="M430" s="41"/>
      <c r="N430" s="45" t="s">
        <v>274</v>
      </c>
      <c r="O430" s="41"/>
      <c r="P430" s="46"/>
      <c r="Q430" s="47"/>
      <c r="R430" s="48" t="s">
        <v>254</v>
      </c>
      <c r="T430">
        <v>20106</v>
      </c>
    </row>
    <row r="431" spans="1:20" ht="18" customHeight="1" x14ac:dyDescent="0.15">
      <c r="A431" s="42">
        <v>2</v>
      </c>
      <c r="B431" s="43" t="s">
        <v>86</v>
      </c>
      <c r="C431" s="43">
        <v>1</v>
      </c>
      <c r="D431" s="43" t="s">
        <v>87</v>
      </c>
      <c r="E431" s="43">
        <v>6</v>
      </c>
      <c r="F431" s="43" t="s">
        <v>252</v>
      </c>
      <c r="G431" s="44">
        <v>8</v>
      </c>
      <c r="H431" s="43" t="s">
        <v>33</v>
      </c>
      <c r="I431" s="44">
        <v>2</v>
      </c>
      <c r="J431" s="44" t="s">
        <v>46</v>
      </c>
      <c r="K431" s="41"/>
      <c r="L431" s="41"/>
      <c r="M431" s="41"/>
      <c r="N431" s="45" t="s">
        <v>2379</v>
      </c>
      <c r="O431" s="41">
        <v>220160</v>
      </c>
      <c r="P431" s="46"/>
      <c r="Q431" s="47"/>
      <c r="R431" s="48" t="s">
        <v>254</v>
      </c>
      <c r="T431">
        <v>20106</v>
      </c>
    </row>
    <row r="432" spans="1:20" ht="18" customHeight="1" x14ac:dyDescent="0.15">
      <c r="A432" s="42">
        <v>2</v>
      </c>
      <c r="B432" s="43" t="s">
        <v>86</v>
      </c>
      <c r="C432" s="43">
        <v>1</v>
      </c>
      <c r="D432" s="43" t="s">
        <v>87</v>
      </c>
      <c r="E432" s="43">
        <v>6</v>
      </c>
      <c r="F432" s="43" t="s">
        <v>252</v>
      </c>
      <c r="G432" s="44">
        <v>8</v>
      </c>
      <c r="H432" s="43" t="s">
        <v>33</v>
      </c>
      <c r="I432" s="44">
        <v>2</v>
      </c>
      <c r="J432" s="44" t="s">
        <v>46</v>
      </c>
      <c r="K432" s="41"/>
      <c r="L432" s="41"/>
      <c r="M432" s="41"/>
      <c r="N432" s="45" t="s">
        <v>2380</v>
      </c>
      <c r="O432" s="41">
        <v>204120</v>
      </c>
      <c r="P432" s="46"/>
      <c r="Q432" s="47"/>
      <c r="R432" s="48" t="s">
        <v>254</v>
      </c>
      <c r="T432">
        <v>20106</v>
      </c>
    </row>
    <row r="433" spans="1:20" ht="18" customHeight="1" x14ac:dyDescent="0.15">
      <c r="A433" s="42">
        <v>2</v>
      </c>
      <c r="B433" s="43" t="s">
        <v>86</v>
      </c>
      <c r="C433" s="43">
        <v>1</v>
      </c>
      <c r="D433" s="43" t="s">
        <v>87</v>
      </c>
      <c r="E433" s="43">
        <v>6</v>
      </c>
      <c r="F433" s="43" t="s">
        <v>252</v>
      </c>
      <c r="G433" s="44">
        <v>8</v>
      </c>
      <c r="H433" s="43" t="s">
        <v>33</v>
      </c>
      <c r="I433" s="44">
        <v>2</v>
      </c>
      <c r="J433" s="44" t="s">
        <v>46</v>
      </c>
      <c r="K433" s="41"/>
      <c r="L433" s="41"/>
      <c r="M433" s="41"/>
      <c r="N433" s="45" t="s">
        <v>275</v>
      </c>
      <c r="O433" s="41"/>
      <c r="P433" s="46"/>
      <c r="Q433" s="47"/>
      <c r="R433" s="48" t="s">
        <v>254</v>
      </c>
      <c r="T433">
        <v>20106</v>
      </c>
    </row>
    <row r="434" spans="1:20" ht="18" customHeight="1" x14ac:dyDescent="0.15">
      <c r="A434" s="42">
        <v>2</v>
      </c>
      <c r="B434" s="43" t="s">
        <v>86</v>
      </c>
      <c r="C434" s="43">
        <v>1</v>
      </c>
      <c r="D434" s="43" t="s">
        <v>87</v>
      </c>
      <c r="E434" s="43">
        <v>6</v>
      </c>
      <c r="F434" s="43" t="s">
        <v>252</v>
      </c>
      <c r="G434" s="44">
        <v>8</v>
      </c>
      <c r="H434" s="43" t="s">
        <v>33</v>
      </c>
      <c r="I434" s="44">
        <v>2</v>
      </c>
      <c r="J434" s="44" t="s">
        <v>46</v>
      </c>
      <c r="K434" s="41"/>
      <c r="L434" s="41"/>
      <c r="M434" s="41"/>
      <c r="N434" s="45" t="s">
        <v>2381</v>
      </c>
      <c r="O434" s="41"/>
      <c r="P434" s="46"/>
      <c r="Q434" s="47"/>
      <c r="R434" s="48" t="s">
        <v>254</v>
      </c>
      <c r="T434">
        <v>20106</v>
      </c>
    </row>
    <row r="435" spans="1:20" ht="18" customHeight="1" x14ac:dyDescent="0.15">
      <c r="A435" s="42">
        <v>2</v>
      </c>
      <c r="B435" s="43" t="s">
        <v>86</v>
      </c>
      <c r="C435" s="43">
        <v>1</v>
      </c>
      <c r="D435" s="43" t="s">
        <v>87</v>
      </c>
      <c r="E435" s="43">
        <v>6</v>
      </c>
      <c r="F435" s="43" t="s">
        <v>252</v>
      </c>
      <c r="G435" s="44">
        <v>8</v>
      </c>
      <c r="H435" s="43" t="s">
        <v>33</v>
      </c>
      <c r="I435" s="44">
        <v>2</v>
      </c>
      <c r="J435" s="44" t="s">
        <v>46</v>
      </c>
      <c r="K435" s="41"/>
      <c r="L435" s="41"/>
      <c r="M435" s="41"/>
      <c r="N435" s="45" t="s">
        <v>2382</v>
      </c>
      <c r="O435" s="41"/>
      <c r="P435" s="46"/>
      <c r="Q435" s="47"/>
      <c r="R435" s="48" t="s">
        <v>254</v>
      </c>
      <c r="T435">
        <v>20106</v>
      </c>
    </row>
    <row r="436" spans="1:20" ht="18" customHeight="1" x14ac:dyDescent="0.15">
      <c r="A436" s="42">
        <v>2</v>
      </c>
      <c r="B436" s="43" t="s">
        <v>86</v>
      </c>
      <c r="C436" s="43">
        <v>1</v>
      </c>
      <c r="D436" s="43" t="s">
        <v>87</v>
      </c>
      <c r="E436" s="43">
        <v>6</v>
      </c>
      <c r="F436" s="43" t="s">
        <v>252</v>
      </c>
      <c r="G436" s="44">
        <v>8</v>
      </c>
      <c r="H436" s="43" t="s">
        <v>33</v>
      </c>
      <c r="I436" s="44">
        <v>2</v>
      </c>
      <c r="J436" s="44" t="s">
        <v>46</v>
      </c>
      <c r="K436" s="41"/>
      <c r="L436" s="41"/>
      <c r="M436" s="41"/>
      <c r="N436" s="45" t="s">
        <v>2383</v>
      </c>
      <c r="O436" s="41">
        <v>110080</v>
      </c>
      <c r="P436" s="46"/>
      <c r="Q436" s="47"/>
      <c r="R436" s="48" t="s">
        <v>254</v>
      </c>
      <c r="T436">
        <v>20106</v>
      </c>
    </row>
    <row r="437" spans="1:20" ht="18" customHeight="1" x14ac:dyDescent="0.15">
      <c r="A437" s="42">
        <v>2</v>
      </c>
      <c r="B437" s="43" t="s">
        <v>86</v>
      </c>
      <c r="C437" s="43">
        <v>1</v>
      </c>
      <c r="D437" s="43" t="s">
        <v>87</v>
      </c>
      <c r="E437" s="43">
        <v>6</v>
      </c>
      <c r="F437" s="43" t="s">
        <v>252</v>
      </c>
      <c r="G437" s="45">
        <v>10</v>
      </c>
      <c r="H437" s="49" t="s">
        <v>54</v>
      </c>
      <c r="I437" s="45"/>
      <c r="J437" s="45"/>
      <c r="K437" s="41"/>
      <c r="L437" s="41"/>
      <c r="M437" s="41"/>
      <c r="N437" s="45"/>
      <c r="O437" s="47"/>
      <c r="P437" s="46"/>
      <c r="Q437" s="47"/>
      <c r="R437" s="48" t="s">
        <v>254</v>
      </c>
      <c r="T437">
        <v>20106</v>
      </c>
    </row>
    <row r="438" spans="1:20" ht="18" customHeight="1" x14ac:dyDescent="0.15">
      <c r="A438" s="42">
        <v>2</v>
      </c>
      <c r="B438" s="43" t="s">
        <v>86</v>
      </c>
      <c r="C438" s="43">
        <v>1</v>
      </c>
      <c r="D438" s="43" t="s">
        <v>87</v>
      </c>
      <c r="E438" s="43">
        <v>6</v>
      </c>
      <c r="F438" s="43" t="s">
        <v>252</v>
      </c>
      <c r="G438" s="44">
        <v>10</v>
      </c>
      <c r="H438" s="43" t="s">
        <v>54</v>
      </c>
      <c r="I438" s="45">
        <v>1</v>
      </c>
      <c r="J438" s="45" t="s">
        <v>55</v>
      </c>
      <c r="K438" s="41">
        <v>1760</v>
      </c>
      <c r="L438" s="41">
        <v>1460</v>
      </c>
      <c r="M438" s="41">
        <f>K438-L438</f>
        <v>300</v>
      </c>
      <c r="N438" s="45" t="s">
        <v>276</v>
      </c>
      <c r="O438" s="41">
        <v>60000</v>
      </c>
      <c r="P438" s="46"/>
      <c r="Q438" s="47"/>
      <c r="R438" s="48" t="s">
        <v>254</v>
      </c>
      <c r="T438">
        <v>20106</v>
      </c>
    </row>
    <row r="439" spans="1:20" ht="18" customHeight="1" x14ac:dyDescent="0.15">
      <c r="A439" s="42">
        <v>2</v>
      </c>
      <c r="B439" s="43" t="s">
        <v>86</v>
      </c>
      <c r="C439" s="43">
        <v>1</v>
      </c>
      <c r="D439" s="43" t="s">
        <v>87</v>
      </c>
      <c r="E439" s="43">
        <v>6</v>
      </c>
      <c r="F439" s="43" t="s">
        <v>252</v>
      </c>
      <c r="G439" s="44">
        <v>10</v>
      </c>
      <c r="H439" s="43" t="s">
        <v>54</v>
      </c>
      <c r="I439" s="44">
        <v>1</v>
      </c>
      <c r="J439" s="44" t="s">
        <v>55</v>
      </c>
      <c r="K439" s="41"/>
      <c r="L439" s="41"/>
      <c r="M439" s="41"/>
      <c r="N439" s="45" t="s">
        <v>277</v>
      </c>
      <c r="O439" s="41">
        <v>10000</v>
      </c>
      <c r="P439" s="46"/>
      <c r="Q439" s="47"/>
      <c r="R439" s="48" t="s">
        <v>254</v>
      </c>
      <c r="T439">
        <v>20106</v>
      </c>
    </row>
    <row r="440" spans="1:20" ht="18" customHeight="1" x14ac:dyDescent="0.15">
      <c r="A440" s="42">
        <v>2</v>
      </c>
      <c r="B440" s="43" t="s">
        <v>86</v>
      </c>
      <c r="C440" s="43">
        <v>1</v>
      </c>
      <c r="D440" s="43" t="s">
        <v>87</v>
      </c>
      <c r="E440" s="43">
        <v>6</v>
      </c>
      <c r="F440" s="43" t="s">
        <v>252</v>
      </c>
      <c r="G440" s="44">
        <v>10</v>
      </c>
      <c r="H440" s="43" t="s">
        <v>54</v>
      </c>
      <c r="I440" s="44">
        <v>1</v>
      </c>
      <c r="J440" s="44" t="s">
        <v>55</v>
      </c>
      <c r="K440" s="41"/>
      <c r="L440" s="41"/>
      <c r="M440" s="41"/>
      <c r="N440" s="45" t="s">
        <v>278</v>
      </c>
      <c r="O440" s="41">
        <v>50000</v>
      </c>
      <c r="P440" s="46"/>
      <c r="Q440" s="47"/>
      <c r="R440" s="48" t="s">
        <v>254</v>
      </c>
      <c r="T440">
        <v>20106</v>
      </c>
    </row>
    <row r="441" spans="1:20" ht="18" customHeight="1" x14ac:dyDescent="0.15">
      <c r="A441" s="42">
        <v>2</v>
      </c>
      <c r="B441" s="43" t="s">
        <v>86</v>
      </c>
      <c r="C441" s="43">
        <v>1</v>
      </c>
      <c r="D441" s="43" t="s">
        <v>87</v>
      </c>
      <c r="E441" s="43">
        <v>6</v>
      </c>
      <c r="F441" s="43" t="s">
        <v>252</v>
      </c>
      <c r="G441" s="44">
        <v>10</v>
      </c>
      <c r="H441" s="43" t="s">
        <v>54</v>
      </c>
      <c r="I441" s="44">
        <v>1</v>
      </c>
      <c r="J441" s="44" t="s">
        <v>55</v>
      </c>
      <c r="K441" s="41"/>
      <c r="L441" s="41"/>
      <c r="M441" s="41"/>
      <c r="N441" s="45" t="s">
        <v>279</v>
      </c>
      <c r="O441" s="41">
        <v>400000</v>
      </c>
      <c r="P441" s="46"/>
      <c r="Q441" s="47"/>
      <c r="R441" s="48" t="s">
        <v>254</v>
      </c>
      <c r="T441">
        <v>20106</v>
      </c>
    </row>
    <row r="442" spans="1:20" ht="18" customHeight="1" x14ac:dyDescent="0.15">
      <c r="A442" s="42">
        <v>2</v>
      </c>
      <c r="B442" s="43" t="s">
        <v>86</v>
      </c>
      <c r="C442" s="43">
        <v>1</v>
      </c>
      <c r="D442" s="43" t="s">
        <v>87</v>
      </c>
      <c r="E442" s="43">
        <v>6</v>
      </c>
      <c r="F442" s="43" t="s">
        <v>252</v>
      </c>
      <c r="G442" s="44">
        <v>10</v>
      </c>
      <c r="H442" s="43" t="s">
        <v>54</v>
      </c>
      <c r="I442" s="44">
        <v>1</v>
      </c>
      <c r="J442" s="44" t="s">
        <v>55</v>
      </c>
      <c r="K442" s="41"/>
      <c r="L442" s="41"/>
      <c r="M442" s="41"/>
      <c r="N442" s="45" t="s">
        <v>280</v>
      </c>
      <c r="O442" s="41"/>
      <c r="P442" s="46"/>
      <c r="Q442" s="47"/>
      <c r="R442" s="48" t="s">
        <v>254</v>
      </c>
      <c r="T442">
        <v>20106</v>
      </c>
    </row>
    <row r="443" spans="1:20" ht="18" customHeight="1" x14ac:dyDescent="0.15">
      <c r="A443" s="42">
        <v>2</v>
      </c>
      <c r="B443" s="43" t="s">
        <v>86</v>
      </c>
      <c r="C443" s="43">
        <v>1</v>
      </c>
      <c r="D443" s="43" t="s">
        <v>87</v>
      </c>
      <c r="E443" s="43">
        <v>6</v>
      </c>
      <c r="F443" s="43" t="s">
        <v>252</v>
      </c>
      <c r="G443" s="44">
        <v>10</v>
      </c>
      <c r="H443" s="43" t="s">
        <v>54</v>
      </c>
      <c r="I443" s="44">
        <v>1</v>
      </c>
      <c r="J443" s="44" t="s">
        <v>55</v>
      </c>
      <c r="K443" s="41"/>
      <c r="L443" s="41"/>
      <c r="M443" s="41"/>
      <c r="N443" s="45" t="s">
        <v>281</v>
      </c>
      <c r="O443" s="41">
        <v>100000</v>
      </c>
      <c r="P443" s="46"/>
      <c r="Q443" s="47"/>
      <c r="R443" s="48" t="s">
        <v>254</v>
      </c>
      <c r="T443">
        <v>20106</v>
      </c>
    </row>
    <row r="444" spans="1:20" ht="18" customHeight="1" x14ac:dyDescent="0.15">
      <c r="A444" s="42">
        <v>2</v>
      </c>
      <c r="B444" s="43" t="s">
        <v>86</v>
      </c>
      <c r="C444" s="43">
        <v>1</v>
      </c>
      <c r="D444" s="43" t="s">
        <v>87</v>
      </c>
      <c r="E444" s="43">
        <v>6</v>
      </c>
      <c r="F444" s="43" t="s">
        <v>252</v>
      </c>
      <c r="G444" s="44">
        <v>10</v>
      </c>
      <c r="H444" s="43" t="s">
        <v>54</v>
      </c>
      <c r="I444" s="44">
        <v>1</v>
      </c>
      <c r="J444" s="44" t="s">
        <v>55</v>
      </c>
      <c r="K444" s="41"/>
      <c r="L444" s="41"/>
      <c r="M444" s="41"/>
      <c r="N444" s="45" t="s">
        <v>2384</v>
      </c>
      <c r="O444" s="41">
        <v>1100000</v>
      </c>
      <c r="P444" s="46"/>
      <c r="Q444" s="47"/>
      <c r="R444" s="48" t="s">
        <v>254</v>
      </c>
      <c r="T444">
        <v>20106</v>
      </c>
    </row>
    <row r="445" spans="1:20" ht="18" customHeight="1" x14ac:dyDescent="0.15">
      <c r="A445" s="42">
        <v>2</v>
      </c>
      <c r="B445" s="43" t="s">
        <v>86</v>
      </c>
      <c r="C445" s="43">
        <v>1</v>
      </c>
      <c r="D445" s="43" t="s">
        <v>87</v>
      </c>
      <c r="E445" s="43">
        <v>6</v>
      </c>
      <c r="F445" s="43" t="s">
        <v>252</v>
      </c>
      <c r="G445" s="44">
        <v>10</v>
      </c>
      <c r="H445" s="43" t="s">
        <v>54</v>
      </c>
      <c r="I445" s="44">
        <v>1</v>
      </c>
      <c r="J445" s="44" t="s">
        <v>55</v>
      </c>
      <c r="K445" s="41"/>
      <c r="L445" s="41"/>
      <c r="M445" s="41"/>
      <c r="N445" s="45" t="s">
        <v>282</v>
      </c>
      <c r="O445" s="41">
        <v>40000</v>
      </c>
      <c r="P445" s="46"/>
      <c r="Q445" s="47"/>
      <c r="R445" s="48" t="s">
        <v>254</v>
      </c>
      <c r="T445">
        <v>20106</v>
      </c>
    </row>
    <row r="446" spans="1:20" ht="18" customHeight="1" x14ac:dyDescent="0.15">
      <c r="A446" s="42">
        <v>2</v>
      </c>
      <c r="B446" s="43" t="s">
        <v>86</v>
      </c>
      <c r="C446" s="43">
        <v>1</v>
      </c>
      <c r="D446" s="43" t="s">
        <v>87</v>
      </c>
      <c r="E446" s="43">
        <v>6</v>
      </c>
      <c r="F446" s="43" t="s">
        <v>252</v>
      </c>
      <c r="G446" s="44">
        <v>10</v>
      </c>
      <c r="H446" s="43" t="s">
        <v>54</v>
      </c>
      <c r="I446" s="45">
        <v>2</v>
      </c>
      <c r="J446" s="45" t="s">
        <v>193</v>
      </c>
      <c r="K446" s="41">
        <v>130</v>
      </c>
      <c r="L446" s="41">
        <v>110</v>
      </c>
      <c r="M446" s="41">
        <f>K446-L446</f>
        <v>20</v>
      </c>
      <c r="N446" s="45" t="s">
        <v>283</v>
      </c>
      <c r="O446" s="41">
        <v>70000</v>
      </c>
      <c r="P446" s="46"/>
      <c r="Q446" s="47"/>
      <c r="R446" s="48" t="s">
        <v>254</v>
      </c>
      <c r="T446">
        <v>20106</v>
      </c>
    </row>
    <row r="447" spans="1:20" ht="18" customHeight="1" x14ac:dyDescent="0.15">
      <c r="A447" s="42">
        <v>2</v>
      </c>
      <c r="B447" s="43" t="s">
        <v>86</v>
      </c>
      <c r="C447" s="43">
        <v>1</v>
      </c>
      <c r="D447" s="43" t="s">
        <v>87</v>
      </c>
      <c r="E447" s="43">
        <v>6</v>
      </c>
      <c r="F447" s="43" t="s">
        <v>252</v>
      </c>
      <c r="G447" s="44">
        <v>10</v>
      </c>
      <c r="H447" s="43" t="s">
        <v>54</v>
      </c>
      <c r="I447" s="44">
        <v>2</v>
      </c>
      <c r="J447" s="44" t="s">
        <v>193</v>
      </c>
      <c r="K447" s="41"/>
      <c r="L447" s="41"/>
      <c r="M447" s="41"/>
      <c r="N447" s="45" t="s">
        <v>284</v>
      </c>
      <c r="O447" s="41">
        <v>60000</v>
      </c>
      <c r="P447" s="46"/>
      <c r="Q447" s="47"/>
      <c r="R447" s="48" t="s">
        <v>254</v>
      </c>
      <c r="T447">
        <v>20106</v>
      </c>
    </row>
    <row r="448" spans="1:20" ht="18" customHeight="1" x14ac:dyDescent="0.15">
      <c r="A448" s="42">
        <v>2</v>
      </c>
      <c r="B448" s="43" t="s">
        <v>86</v>
      </c>
      <c r="C448" s="43">
        <v>1</v>
      </c>
      <c r="D448" s="43" t="s">
        <v>87</v>
      </c>
      <c r="E448" s="43">
        <v>6</v>
      </c>
      <c r="F448" s="43" t="s">
        <v>252</v>
      </c>
      <c r="G448" s="44">
        <v>10</v>
      </c>
      <c r="H448" s="43" t="s">
        <v>54</v>
      </c>
      <c r="I448" s="45">
        <v>3</v>
      </c>
      <c r="J448" s="45" t="s">
        <v>63</v>
      </c>
      <c r="K448" s="41">
        <v>139</v>
      </c>
      <c r="L448" s="41">
        <v>107</v>
      </c>
      <c r="M448" s="41">
        <f>K448-L448</f>
        <v>32</v>
      </c>
      <c r="N448" s="45" t="s">
        <v>2385</v>
      </c>
      <c r="O448" s="41">
        <v>3000</v>
      </c>
      <c r="P448" s="46"/>
      <c r="Q448" s="47"/>
      <c r="R448" s="48" t="s">
        <v>254</v>
      </c>
      <c r="T448">
        <v>20106</v>
      </c>
    </row>
    <row r="449" spans="1:20" ht="18" customHeight="1" x14ac:dyDescent="0.15">
      <c r="A449" s="42">
        <v>2</v>
      </c>
      <c r="B449" s="43" t="s">
        <v>86</v>
      </c>
      <c r="C449" s="43">
        <v>1</v>
      </c>
      <c r="D449" s="43" t="s">
        <v>87</v>
      </c>
      <c r="E449" s="43">
        <v>6</v>
      </c>
      <c r="F449" s="43" t="s">
        <v>252</v>
      </c>
      <c r="G449" s="44">
        <v>10</v>
      </c>
      <c r="H449" s="43" t="s">
        <v>54</v>
      </c>
      <c r="I449" s="44">
        <v>3</v>
      </c>
      <c r="J449" s="44" t="s">
        <v>63</v>
      </c>
      <c r="K449" s="41"/>
      <c r="L449" s="41"/>
      <c r="M449" s="41"/>
      <c r="N449" s="45" t="s">
        <v>285</v>
      </c>
      <c r="O449" s="41"/>
      <c r="P449" s="46"/>
      <c r="Q449" s="47"/>
      <c r="R449" s="48" t="s">
        <v>254</v>
      </c>
      <c r="T449">
        <v>20106</v>
      </c>
    </row>
    <row r="450" spans="1:20" ht="18" customHeight="1" x14ac:dyDescent="0.15">
      <c r="A450" s="42">
        <v>2</v>
      </c>
      <c r="B450" s="43" t="s">
        <v>86</v>
      </c>
      <c r="C450" s="43">
        <v>1</v>
      </c>
      <c r="D450" s="43" t="s">
        <v>87</v>
      </c>
      <c r="E450" s="43">
        <v>6</v>
      </c>
      <c r="F450" s="43" t="s">
        <v>252</v>
      </c>
      <c r="G450" s="44">
        <v>10</v>
      </c>
      <c r="H450" s="43" t="s">
        <v>54</v>
      </c>
      <c r="I450" s="44">
        <v>3</v>
      </c>
      <c r="J450" s="44" t="s">
        <v>63</v>
      </c>
      <c r="K450" s="41"/>
      <c r="L450" s="41"/>
      <c r="M450" s="41"/>
      <c r="N450" s="45" t="s">
        <v>3750</v>
      </c>
      <c r="O450" s="41">
        <v>6000</v>
      </c>
      <c r="P450" s="46"/>
      <c r="Q450" s="47"/>
      <c r="R450" s="48" t="s">
        <v>254</v>
      </c>
      <c r="T450">
        <v>20106</v>
      </c>
    </row>
    <row r="451" spans="1:20" ht="18" customHeight="1" x14ac:dyDescent="0.15">
      <c r="A451" s="42">
        <v>2</v>
      </c>
      <c r="B451" s="43" t="s">
        <v>86</v>
      </c>
      <c r="C451" s="43">
        <v>1</v>
      </c>
      <c r="D451" s="43" t="s">
        <v>87</v>
      </c>
      <c r="E451" s="43">
        <v>6</v>
      </c>
      <c r="F451" s="43" t="s">
        <v>252</v>
      </c>
      <c r="G451" s="44">
        <v>10</v>
      </c>
      <c r="H451" s="43" t="s">
        <v>54</v>
      </c>
      <c r="I451" s="44">
        <v>3</v>
      </c>
      <c r="J451" s="44" t="s">
        <v>63</v>
      </c>
      <c r="K451" s="41"/>
      <c r="L451" s="41"/>
      <c r="M451" s="41"/>
      <c r="N451" s="45" t="s">
        <v>286</v>
      </c>
      <c r="O451" s="41">
        <v>10000</v>
      </c>
      <c r="P451" s="46"/>
      <c r="Q451" s="47"/>
      <c r="R451" s="48" t="s">
        <v>254</v>
      </c>
      <c r="T451">
        <v>20106</v>
      </c>
    </row>
    <row r="452" spans="1:20" ht="18" customHeight="1" x14ac:dyDescent="0.15">
      <c r="A452" s="42">
        <v>2</v>
      </c>
      <c r="B452" s="43" t="s">
        <v>86</v>
      </c>
      <c r="C452" s="43">
        <v>1</v>
      </c>
      <c r="D452" s="43" t="s">
        <v>87</v>
      </c>
      <c r="E452" s="43">
        <v>6</v>
      </c>
      <c r="F452" s="43" t="s">
        <v>252</v>
      </c>
      <c r="G452" s="44">
        <v>10</v>
      </c>
      <c r="H452" s="43" t="s">
        <v>54</v>
      </c>
      <c r="I452" s="44">
        <v>3</v>
      </c>
      <c r="J452" s="44" t="s">
        <v>63</v>
      </c>
      <c r="K452" s="41"/>
      <c r="L452" s="41"/>
      <c r="M452" s="41"/>
      <c r="N452" s="45" t="s">
        <v>279</v>
      </c>
      <c r="O452" s="41">
        <v>10000</v>
      </c>
      <c r="P452" s="46"/>
      <c r="Q452" s="47"/>
      <c r="R452" s="48" t="s">
        <v>254</v>
      </c>
      <c r="T452">
        <v>20106</v>
      </c>
    </row>
    <row r="453" spans="1:20" ht="18" customHeight="1" x14ac:dyDescent="0.15">
      <c r="A453" s="42">
        <v>2</v>
      </c>
      <c r="B453" s="43" t="s">
        <v>86</v>
      </c>
      <c r="C453" s="43">
        <v>1</v>
      </c>
      <c r="D453" s="43" t="s">
        <v>87</v>
      </c>
      <c r="E453" s="43">
        <v>6</v>
      </c>
      <c r="F453" s="43" t="s">
        <v>252</v>
      </c>
      <c r="G453" s="44">
        <v>10</v>
      </c>
      <c r="H453" s="43" t="s">
        <v>54</v>
      </c>
      <c r="I453" s="44">
        <v>3</v>
      </c>
      <c r="J453" s="44" t="s">
        <v>63</v>
      </c>
      <c r="K453" s="41"/>
      <c r="L453" s="41"/>
      <c r="M453" s="41"/>
      <c r="N453" s="45" t="s">
        <v>2386</v>
      </c>
      <c r="O453" s="41">
        <v>110000</v>
      </c>
      <c r="P453" s="46"/>
      <c r="Q453" s="47"/>
      <c r="R453" s="48" t="s">
        <v>254</v>
      </c>
      <c r="T453">
        <v>20106</v>
      </c>
    </row>
    <row r="454" spans="1:20" ht="18" customHeight="1" x14ac:dyDescent="0.15">
      <c r="A454" s="42">
        <v>2</v>
      </c>
      <c r="B454" s="43" t="s">
        <v>86</v>
      </c>
      <c r="C454" s="43">
        <v>1</v>
      </c>
      <c r="D454" s="43" t="s">
        <v>87</v>
      </c>
      <c r="E454" s="43">
        <v>6</v>
      </c>
      <c r="F454" s="43" t="s">
        <v>252</v>
      </c>
      <c r="G454" s="44">
        <v>10</v>
      </c>
      <c r="H454" s="43" t="s">
        <v>54</v>
      </c>
      <c r="I454" s="45">
        <v>4</v>
      </c>
      <c r="J454" s="45" t="s">
        <v>65</v>
      </c>
      <c r="K454" s="41">
        <v>840</v>
      </c>
      <c r="L454" s="41">
        <v>764</v>
      </c>
      <c r="M454" s="41">
        <f>K454-L454</f>
        <v>76</v>
      </c>
      <c r="N454" s="45" t="s">
        <v>3751</v>
      </c>
      <c r="O454" s="41">
        <v>60000</v>
      </c>
      <c r="P454" s="46"/>
      <c r="Q454" s="47"/>
      <c r="R454" s="48" t="s">
        <v>254</v>
      </c>
      <c r="T454">
        <v>20106</v>
      </c>
    </row>
    <row r="455" spans="1:20" ht="18" customHeight="1" x14ac:dyDescent="0.15">
      <c r="A455" s="42">
        <v>2</v>
      </c>
      <c r="B455" s="43" t="s">
        <v>86</v>
      </c>
      <c r="C455" s="43">
        <v>1</v>
      </c>
      <c r="D455" s="43" t="s">
        <v>87</v>
      </c>
      <c r="E455" s="43">
        <v>6</v>
      </c>
      <c r="F455" s="43" t="s">
        <v>252</v>
      </c>
      <c r="G455" s="44">
        <v>10</v>
      </c>
      <c r="H455" s="43" t="s">
        <v>54</v>
      </c>
      <c r="I455" s="44">
        <v>4</v>
      </c>
      <c r="J455" s="44" t="s">
        <v>65</v>
      </c>
      <c r="K455" s="41"/>
      <c r="L455" s="41"/>
      <c r="M455" s="41"/>
      <c r="N455" s="45" t="s">
        <v>288</v>
      </c>
      <c r="O455" s="41">
        <v>110000</v>
      </c>
      <c r="P455" s="46"/>
      <c r="Q455" s="47"/>
      <c r="R455" s="48" t="s">
        <v>254</v>
      </c>
      <c r="T455">
        <v>20106</v>
      </c>
    </row>
    <row r="456" spans="1:20" ht="18" customHeight="1" x14ac:dyDescent="0.15">
      <c r="A456" s="42">
        <v>2</v>
      </c>
      <c r="B456" s="43" t="s">
        <v>86</v>
      </c>
      <c r="C456" s="43">
        <v>1</v>
      </c>
      <c r="D456" s="43" t="s">
        <v>87</v>
      </c>
      <c r="E456" s="43">
        <v>6</v>
      </c>
      <c r="F456" s="43" t="s">
        <v>252</v>
      </c>
      <c r="G456" s="44">
        <v>10</v>
      </c>
      <c r="H456" s="43" t="s">
        <v>54</v>
      </c>
      <c r="I456" s="44">
        <v>4</v>
      </c>
      <c r="J456" s="44" t="s">
        <v>65</v>
      </c>
      <c r="K456" s="41"/>
      <c r="L456" s="41"/>
      <c r="M456" s="41"/>
      <c r="N456" s="45" t="s">
        <v>3752</v>
      </c>
      <c r="O456" s="41">
        <v>40000</v>
      </c>
      <c r="P456" s="46"/>
      <c r="Q456" s="47"/>
      <c r="R456" s="48" t="s">
        <v>254</v>
      </c>
      <c r="T456">
        <v>20106</v>
      </c>
    </row>
    <row r="457" spans="1:20" ht="18" customHeight="1" x14ac:dyDescent="0.15">
      <c r="A457" s="42">
        <v>2</v>
      </c>
      <c r="B457" s="43" t="s">
        <v>86</v>
      </c>
      <c r="C457" s="43">
        <v>1</v>
      </c>
      <c r="D457" s="43" t="s">
        <v>87</v>
      </c>
      <c r="E457" s="43">
        <v>6</v>
      </c>
      <c r="F457" s="43" t="s">
        <v>252</v>
      </c>
      <c r="G457" s="44">
        <v>10</v>
      </c>
      <c r="H457" s="43" t="s">
        <v>54</v>
      </c>
      <c r="I457" s="44">
        <v>4</v>
      </c>
      <c r="J457" s="44" t="s">
        <v>65</v>
      </c>
      <c r="K457" s="41"/>
      <c r="L457" s="41"/>
      <c r="M457" s="41"/>
      <c r="N457" s="45" t="s">
        <v>2387</v>
      </c>
      <c r="O457" s="41">
        <v>300000</v>
      </c>
      <c r="P457" s="46"/>
      <c r="Q457" s="47"/>
      <c r="R457" s="48" t="s">
        <v>254</v>
      </c>
      <c r="T457">
        <v>20106</v>
      </c>
    </row>
    <row r="458" spans="1:20" ht="18" customHeight="1" x14ac:dyDescent="0.15">
      <c r="A458" s="42">
        <v>2</v>
      </c>
      <c r="B458" s="43" t="s">
        <v>86</v>
      </c>
      <c r="C458" s="43">
        <v>1</v>
      </c>
      <c r="D458" s="43" t="s">
        <v>87</v>
      </c>
      <c r="E458" s="43">
        <v>6</v>
      </c>
      <c r="F458" s="43" t="s">
        <v>252</v>
      </c>
      <c r="G458" s="44">
        <v>10</v>
      </c>
      <c r="H458" s="43" t="s">
        <v>54</v>
      </c>
      <c r="I458" s="44">
        <v>4</v>
      </c>
      <c r="J458" s="44" t="s">
        <v>65</v>
      </c>
      <c r="K458" s="41"/>
      <c r="L458" s="41"/>
      <c r="M458" s="41"/>
      <c r="N458" s="45" t="s">
        <v>2388</v>
      </c>
      <c r="O458" s="41">
        <v>330000</v>
      </c>
      <c r="P458" s="46"/>
      <c r="Q458" s="47"/>
      <c r="R458" s="48" t="s">
        <v>254</v>
      </c>
      <c r="T458">
        <v>20106</v>
      </c>
    </row>
    <row r="459" spans="1:20" ht="18" customHeight="1" x14ac:dyDescent="0.15">
      <c r="A459" s="42">
        <v>2</v>
      </c>
      <c r="B459" s="43" t="s">
        <v>86</v>
      </c>
      <c r="C459" s="43">
        <v>1</v>
      </c>
      <c r="D459" s="43" t="s">
        <v>87</v>
      </c>
      <c r="E459" s="43">
        <v>6</v>
      </c>
      <c r="F459" s="43" t="s">
        <v>252</v>
      </c>
      <c r="G459" s="44">
        <v>10</v>
      </c>
      <c r="H459" s="43" t="s">
        <v>54</v>
      </c>
      <c r="I459" s="45">
        <v>5</v>
      </c>
      <c r="J459" s="45" t="s">
        <v>194</v>
      </c>
      <c r="K459" s="41">
        <v>300</v>
      </c>
      <c r="L459" s="41">
        <v>276</v>
      </c>
      <c r="M459" s="41">
        <f>K459-L459</f>
        <v>24</v>
      </c>
      <c r="N459" s="45" t="s">
        <v>2389</v>
      </c>
      <c r="O459" s="41">
        <v>204000</v>
      </c>
      <c r="P459" s="46"/>
      <c r="Q459" s="47"/>
      <c r="R459" s="48" t="s">
        <v>254</v>
      </c>
      <c r="T459">
        <v>20106</v>
      </c>
    </row>
    <row r="460" spans="1:20" ht="18" customHeight="1" x14ac:dyDescent="0.15">
      <c r="A460" s="42">
        <v>2</v>
      </c>
      <c r="B460" s="43" t="s">
        <v>86</v>
      </c>
      <c r="C460" s="43">
        <v>1</v>
      </c>
      <c r="D460" s="43" t="s">
        <v>87</v>
      </c>
      <c r="E460" s="43">
        <v>6</v>
      </c>
      <c r="F460" s="43" t="s">
        <v>252</v>
      </c>
      <c r="G460" s="44">
        <v>10</v>
      </c>
      <c r="H460" s="43" t="s">
        <v>54</v>
      </c>
      <c r="I460" s="44">
        <v>5</v>
      </c>
      <c r="J460" s="44" t="s">
        <v>194</v>
      </c>
      <c r="K460" s="41"/>
      <c r="L460" s="41"/>
      <c r="M460" s="41"/>
      <c r="N460" s="45" t="s">
        <v>289</v>
      </c>
      <c r="O460" s="41">
        <v>96000</v>
      </c>
      <c r="P460" s="46"/>
      <c r="Q460" s="47"/>
      <c r="R460" s="48" t="s">
        <v>254</v>
      </c>
      <c r="T460">
        <v>20106</v>
      </c>
    </row>
    <row r="461" spans="1:20" ht="18" customHeight="1" x14ac:dyDescent="0.15">
      <c r="A461" s="42">
        <v>2</v>
      </c>
      <c r="B461" s="43" t="s">
        <v>86</v>
      </c>
      <c r="C461" s="43">
        <v>1</v>
      </c>
      <c r="D461" s="43" t="s">
        <v>87</v>
      </c>
      <c r="E461" s="43">
        <v>6</v>
      </c>
      <c r="F461" s="43" t="s">
        <v>252</v>
      </c>
      <c r="G461" s="44">
        <v>10</v>
      </c>
      <c r="H461" s="43" t="s">
        <v>54</v>
      </c>
      <c r="I461" s="45">
        <v>6</v>
      </c>
      <c r="J461" s="45" t="s">
        <v>195</v>
      </c>
      <c r="K461" s="41">
        <v>600</v>
      </c>
      <c r="L461" s="41">
        <v>600</v>
      </c>
      <c r="M461" s="41">
        <f>K461-L461</f>
        <v>0</v>
      </c>
      <c r="N461" s="45" t="s">
        <v>279</v>
      </c>
      <c r="O461" s="41">
        <v>300000</v>
      </c>
      <c r="P461" s="46"/>
      <c r="Q461" s="47"/>
      <c r="R461" s="48" t="s">
        <v>254</v>
      </c>
      <c r="T461">
        <v>20106</v>
      </c>
    </row>
    <row r="462" spans="1:20" ht="18" customHeight="1" x14ac:dyDescent="0.15">
      <c r="A462" s="42">
        <v>2</v>
      </c>
      <c r="B462" s="43" t="s">
        <v>86</v>
      </c>
      <c r="C462" s="43">
        <v>1</v>
      </c>
      <c r="D462" s="43" t="s">
        <v>87</v>
      </c>
      <c r="E462" s="43">
        <v>6</v>
      </c>
      <c r="F462" s="43" t="s">
        <v>252</v>
      </c>
      <c r="G462" s="44">
        <v>10</v>
      </c>
      <c r="H462" s="43" t="s">
        <v>54</v>
      </c>
      <c r="I462" s="44">
        <v>6</v>
      </c>
      <c r="J462" s="44" t="s">
        <v>195</v>
      </c>
      <c r="K462" s="41"/>
      <c r="L462" s="41"/>
      <c r="M462" s="41"/>
      <c r="N462" s="45" t="s">
        <v>287</v>
      </c>
      <c r="O462" s="41">
        <v>300000</v>
      </c>
      <c r="P462" s="46"/>
      <c r="Q462" s="47"/>
      <c r="R462" s="48" t="s">
        <v>254</v>
      </c>
      <c r="T462">
        <v>20106</v>
      </c>
    </row>
    <row r="463" spans="1:20" ht="18" customHeight="1" x14ac:dyDescent="0.15">
      <c r="A463" s="42">
        <v>2</v>
      </c>
      <c r="B463" s="43" t="s">
        <v>86</v>
      </c>
      <c r="C463" s="43">
        <v>1</v>
      </c>
      <c r="D463" s="43" t="s">
        <v>87</v>
      </c>
      <c r="E463" s="43">
        <v>6</v>
      </c>
      <c r="F463" s="43" t="s">
        <v>252</v>
      </c>
      <c r="G463" s="44">
        <v>10</v>
      </c>
      <c r="H463" s="43" t="s">
        <v>54</v>
      </c>
      <c r="I463" s="45">
        <v>7</v>
      </c>
      <c r="J463" s="45" t="s">
        <v>907</v>
      </c>
      <c r="K463" s="41">
        <v>20</v>
      </c>
      <c r="L463" s="41">
        <v>0</v>
      </c>
      <c r="M463" s="41">
        <f>K463-L463</f>
        <v>20</v>
      </c>
      <c r="N463" s="45" t="s">
        <v>2390</v>
      </c>
      <c r="O463" s="41">
        <v>20000</v>
      </c>
      <c r="P463" s="46"/>
      <c r="Q463" s="47"/>
      <c r="R463" s="48" t="s">
        <v>254</v>
      </c>
      <c r="T463">
        <v>20106</v>
      </c>
    </row>
    <row r="464" spans="1:20" ht="18" customHeight="1" x14ac:dyDescent="0.15">
      <c r="A464" s="42">
        <v>2</v>
      </c>
      <c r="B464" s="43" t="s">
        <v>86</v>
      </c>
      <c r="C464" s="43">
        <v>1</v>
      </c>
      <c r="D464" s="43" t="s">
        <v>87</v>
      </c>
      <c r="E464" s="43">
        <v>6</v>
      </c>
      <c r="F464" s="43" t="s">
        <v>252</v>
      </c>
      <c r="G464" s="45">
        <v>11</v>
      </c>
      <c r="H464" s="49" t="s">
        <v>66</v>
      </c>
      <c r="I464" s="45"/>
      <c r="J464" s="45"/>
      <c r="K464" s="41"/>
      <c r="L464" s="41"/>
      <c r="M464" s="41"/>
      <c r="N464" s="45"/>
      <c r="O464" s="47"/>
      <c r="P464" s="46"/>
      <c r="Q464" s="47"/>
      <c r="R464" s="48" t="s">
        <v>254</v>
      </c>
      <c r="T464">
        <v>20106</v>
      </c>
    </row>
    <row r="465" spans="1:20" ht="18" customHeight="1" x14ac:dyDescent="0.15">
      <c r="A465" s="42">
        <v>2</v>
      </c>
      <c r="B465" s="43" t="s">
        <v>86</v>
      </c>
      <c r="C465" s="43">
        <v>1</v>
      </c>
      <c r="D465" s="43" t="s">
        <v>87</v>
      </c>
      <c r="E465" s="43">
        <v>6</v>
      </c>
      <c r="F465" s="43" t="s">
        <v>252</v>
      </c>
      <c r="G465" s="44">
        <v>11</v>
      </c>
      <c r="H465" s="43" t="s">
        <v>66</v>
      </c>
      <c r="I465" s="45">
        <v>1</v>
      </c>
      <c r="J465" s="45" t="s">
        <v>67</v>
      </c>
      <c r="K465" s="41">
        <v>9671</v>
      </c>
      <c r="L465" s="41">
        <v>9411</v>
      </c>
      <c r="M465" s="41">
        <f>K465-L465</f>
        <v>260</v>
      </c>
      <c r="N465" s="45" t="s">
        <v>3753</v>
      </c>
      <c r="O465" s="41">
        <v>61200</v>
      </c>
      <c r="P465" s="46"/>
      <c r="Q465" s="47"/>
      <c r="R465" s="48" t="s">
        <v>254</v>
      </c>
      <c r="T465">
        <v>20106</v>
      </c>
    </row>
    <row r="466" spans="1:20" ht="18" customHeight="1" x14ac:dyDescent="0.15">
      <c r="A466" s="42">
        <v>2</v>
      </c>
      <c r="B466" s="43" t="s">
        <v>86</v>
      </c>
      <c r="C466" s="43">
        <v>1</v>
      </c>
      <c r="D466" s="43" t="s">
        <v>87</v>
      </c>
      <c r="E466" s="43">
        <v>6</v>
      </c>
      <c r="F466" s="43" t="s">
        <v>252</v>
      </c>
      <c r="G466" s="44">
        <v>11</v>
      </c>
      <c r="H466" s="43" t="s">
        <v>66</v>
      </c>
      <c r="I466" s="44">
        <v>1</v>
      </c>
      <c r="J466" s="44" t="s">
        <v>67</v>
      </c>
      <c r="K466" s="41"/>
      <c r="L466" s="41"/>
      <c r="M466" s="41"/>
      <c r="N466" s="45" t="s">
        <v>290</v>
      </c>
      <c r="O466" s="41">
        <v>20000</v>
      </c>
      <c r="P466" s="46"/>
      <c r="Q466" s="47"/>
      <c r="R466" s="48" t="s">
        <v>254</v>
      </c>
      <c r="T466">
        <v>20106</v>
      </c>
    </row>
    <row r="467" spans="1:20" ht="18" customHeight="1" x14ac:dyDescent="0.15">
      <c r="A467" s="42">
        <v>2</v>
      </c>
      <c r="B467" s="43" t="s">
        <v>86</v>
      </c>
      <c r="C467" s="43">
        <v>1</v>
      </c>
      <c r="D467" s="43" t="s">
        <v>87</v>
      </c>
      <c r="E467" s="43">
        <v>6</v>
      </c>
      <c r="F467" s="43" t="s">
        <v>252</v>
      </c>
      <c r="G467" s="44">
        <v>11</v>
      </c>
      <c r="H467" s="43" t="s">
        <v>66</v>
      </c>
      <c r="I467" s="44">
        <v>1</v>
      </c>
      <c r="J467" s="44" t="s">
        <v>67</v>
      </c>
      <c r="K467" s="41"/>
      <c r="L467" s="41"/>
      <c r="M467" s="41"/>
      <c r="N467" s="45" t="s">
        <v>279</v>
      </c>
      <c r="O467" s="41"/>
      <c r="P467" s="46"/>
      <c r="Q467" s="47"/>
      <c r="R467" s="48" t="s">
        <v>254</v>
      </c>
      <c r="T467">
        <v>20106</v>
      </c>
    </row>
    <row r="468" spans="1:20" ht="18" customHeight="1" x14ac:dyDescent="0.15">
      <c r="A468" s="42">
        <v>2</v>
      </c>
      <c r="B468" s="43" t="s">
        <v>86</v>
      </c>
      <c r="C468" s="43">
        <v>1</v>
      </c>
      <c r="D468" s="43" t="s">
        <v>87</v>
      </c>
      <c r="E468" s="43">
        <v>6</v>
      </c>
      <c r="F468" s="43" t="s">
        <v>252</v>
      </c>
      <c r="G468" s="44">
        <v>11</v>
      </c>
      <c r="H468" s="43" t="s">
        <v>66</v>
      </c>
      <c r="I468" s="44">
        <v>1</v>
      </c>
      <c r="J468" s="44" t="s">
        <v>67</v>
      </c>
      <c r="K468" s="41"/>
      <c r="L468" s="41"/>
      <c r="M468" s="41"/>
      <c r="N468" s="45" t="s">
        <v>291</v>
      </c>
      <c r="O468" s="41">
        <v>155600</v>
      </c>
      <c r="P468" s="46"/>
      <c r="Q468" s="47"/>
      <c r="R468" s="48" t="s">
        <v>254</v>
      </c>
      <c r="T468">
        <v>20106</v>
      </c>
    </row>
    <row r="469" spans="1:20" ht="18" customHeight="1" x14ac:dyDescent="0.15">
      <c r="A469" s="42">
        <v>2</v>
      </c>
      <c r="B469" s="43" t="s">
        <v>86</v>
      </c>
      <c r="C469" s="43">
        <v>1</v>
      </c>
      <c r="D469" s="43" t="s">
        <v>87</v>
      </c>
      <c r="E469" s="43">
        <v>6</v>
      </c>
      <c r="F469" s="43" t="s">
        <v>252</v>
      </c>
      <c r="G469" s="44">
        <v>11</v>
      </c>
      <c r="H469" s="43" t="s">
        <v>66</v>
      </c>
      <c r="I469" s="44">
        <v>1</v>
      </c>
      <c r="J469" s="44" t="s">
        <v>67</v>
      </c>
      <c r="K469" s="41"/>
      <c r="L469" s="41"/>
      <c r="M469" s="41"/>
      <c r="N469" s="45" t="s">
        <v>3754</v>
      </c>
      <c r="O469" s="41">
        <v>72000</v>
      </c>
      <c r="P469" s="46"/>
      <c r="Q469" s="47"/>
      <c r="R469" s="48" t="s">
        <v>254</v>
      </c>
      <c r="T469">
        <v>20106</v>
      </c>
    </row>
    <row r="470" spans="1:20" ht="18" customHeight="1" x14ac:dyDescent="0.15">
      <c r="A470" s="42">
        <v>2</v>
      </c>
      <c r="B470" s="43" t="s">
        <v>86</v>
      </c>
      <c r="C470" s="43">
        <v>1</v>
      </c>
      <c r="D470" s="43" t="s">
        <v>87</v>
      </c>
      <c r="E470" s="43">
        <v>6</v>
      </c>
      <c r="F470" s="43" t="s">
        <v>252</v>
      </c>
      <c r="G470" s="44">
        <v>11</v>
      </c>
      <c r="H470" s="43" t="s">
        <v>66</v>
      </c>
      <c r="I470" s="44">
        <v>1</v>
      </c>
      <c r="J470" s="44" t="s">
        <v>67</v>
      </c>
      <c r="K470" s="41"/>
      <c r="L470" s="41"/>
      <c r="M470" s="41"/>
      <c r="N470" s="45" t="s">
        <v>2386</v>
      </c>
      <c r="O470" s="41">
        <v>110000</v>
      </c>
      <c r="P470" s="46"/>
      <c r="Q470" s="47"/>
      <c r="R470" s="48" t="s">
        <v>254</v>
      </c>
      <c r="T470">
        <v>20106</v>
      </c>
    </row>
    <row r="471" spans="1:20" ht="18" customHeight="1" x14ac:dyDescent="0.15">
      <c r="A471" s="42">
        <v>2</v>
      </c>
      <c r="B471" s="43" t="s">
        <v>86</v>
      </c>
      <c r="C471" s="43">
        <v>1</v>
      </c>
      <c r="D471" s="43" t="s">
        <v>87</v>
      </c>
      <c r="E471" s="43">
        <v>6</v>
      </c>
      <c r="F471" s="43" t="s">
        <v>252</v>
      </c>
      <c r="G471" s="44">
        <v>11</v>
      </c>
      <c r="H471" s="43" t="s">
        <v>66</v>
      </c>
      <c r="I471" s="44">
        <v>1</v>
      </c>
      <c r="J471" s="44" t="s">
        <v>67</v>
      </c>
      <c r="K471" s="41"/>
      <c r="L471" s="41"/>
      <c r="M471" s="41"/>
      <c r="N471" s="45" t="s">
        <v>3755</v>
      </c>
      <c r="O471" s="41">
        <v>9000000</v>
      </c>
      <c r="P471" s="46"/>
      <c r="Q471" s="47"/>
      <c r="R471" s="48" t="s">
        <v>254</v>
      </c>
      <c r="T471">
        <v>20106</v>
      </c>
    </row>
    <row r="472" spans="1:20" ht="18" customHeight="1" x14ac:dyDescent="0.15">
      <c r="A472" s="42">
        <v>2</v>
      </c>
      <c r="B472" s="43" t="s">
        <v>86</v>
      </c>
      <c r="C472" s="43">
        <v>1</v>
      </c>
      <c r="D472" s="43" t="s">
        <v>87</v>
      </c>
      <c r="E472" s="43">
        <v>6</v>
      </c>
      <c r="F472" s="43" t="s">
        <v>252</v>
      </c>
      <c r="G472" s="44">
        <v>11</v>
      </c>
      <c r="H472" s="43" t="s">
        <v>66</v>
      </c>
      <c r="I472" s="44">
        <v>1</v>
      </c>
      <c r="J472" s="44" t="s">
        <v>67</v>
      </c>
      <c r="K472" s="41"/>
      <c r="L472" s="41"/>
      <c r="M472" s="41"/>
      <c r="N472" s="45" t="s">
        <v>3756</v>
      </c>
      <c r="O472" s="41">
        <v>252000</v>
      </c>
      <c r="P472" s="46"/>
      <c r="Q472" s="47"/>
      <c r="R472" s="48" t="s">
        <v>254</v>
      </c>
      <c r="T472">
        <v>20106</v>
      </c>
    </row>
    <row r="473" spans="1:20" ht="18" customHeight="1" x14ac:dyDescent="0.15">
      <c r="A473" s="42">
        <v>2</v>
      </c>
      <c r="B473" s="43" t="s">
        <v>86</v>
      </c>
      <c r="C473" s="43">
        <v>1</v>
      </c>
      <c r="D473" s="43" t="s">
        <v>87</v>
      </c>
      <c r="E473" s="43">
        <v>6</v>
      </c>
      <c r="F473" s="43" t="s">
        <v>252</v>
      </c>
      <c r="G473" s="44">
        <v>11</v>
      </c>
      <c r="H473" s="43" t="s">
        <v>66</v>
      </c>
      <c r="I473" s="44">
        <v>1</v>
      </c>
      <c r="J473" s="44" t="s">
        <v>67</v>
      </c>
      <c r="K473" s="41"/>
      <c r="L473" s="41"/>
      <c r="M473" s="41"/>
      <c r="N473" s="45" t="s">
        <v>2391</v>
      </c>
      <c r="O473" s="41"/>
      <c r="P473" s="46"/>
      <c r="Q473" s="47"/>
      <c r="R473" s="48" t="s">
        <v>254</v>
      </c>
      <c r="T473">
        <v>20106</v>
      </c>
    </row>
    <row r="474" spans="1:20" ht="18" customHeight="1" x14ac:dyDescent="0.15">
      <c r="A474" s="42">
        <v>2</v>
      </c>
      <c r="B474" s="43" t="s">
        <v>86</v>
      </c>
      <c r="C474" s="43">
        <v>1</v>
      </c>
      <c r="D474" s="43" t="s">
        <v>87</v>
      </c>
      <c r="E474" s="43">
        <v>6</v>
      </c>
      <c r="F474" s="43" t="s">
        <v>252</v>
      </c>
      <c r="G474" s="44">
        <v>11</v>
      </c>
      <c r="H474" s="43" t="s">
        <v>66</v>
      </c>
      <c r="I474" s="45">
        <v>2</v>
      </c>
      <c r="J474" s="45" t="s">
        <v>69</v>
      </c>
      <c r="K474" s="41">
        <v>330</v>
      </c>
      <c r="L474" s="41">
        <v>330</v>
      </c>
      <c r="M474" s="41">
        <f>K474-L474</f>
        <v>0</v>
      </c>
      <c r="N474" s="45" t="s">
        <v>2392</v>
      </c>
      <c r="O474" s="41">
        <v>330000</v>
      </c>
      <c r="P474" s="46"/>
      <c r="Q474" s="47"/>
      <c r="R474" s="48" t="s">
        <v>254</v>
      </c>
      <c r="T474">
        <v>20106</v>
      </c>
    </row>
    <row r="475" spans="1:20" ht="18" customHeight="1" x14ac:dyDescent="0.15">
      <c r="A475" s="42">
        <v>2</v>
      </c>
      <c r="B475" s="43" t="s">
        <v>86</v>
      </c>
      <c r="C475" s="43">
        <v>1</v>
      </c>
      <c r="D475" s="43" t="s">
        <v>87</v>
      </c>
      <c r="E475" s="43">
        <v>6</v>
      </c>
      <c r="F475" s="43" t="s">
        <v>252</v>
      </c>
      <c r="G475" s="44">
        <v>11</v>
      </c>
      <c r="H475" s="43" t="s">
        <v>66</v>
      </c>
      <c r="I475" s="45">
        <v>3</v>
      </c>
      <c r="J475" s="45" t="s">
        <v>70</v>
      </c>
      <c r="K475" s="41">
        <v>1410</v>
      </c>
      <c r="L475" s="41">
        <v>1725</v>
      </c>
      <c r="M475" s="41">
        <f>K475-L475</f>
        <v>-315</v>
      </c>
      <c r="N475" s="45" t="s">
        <v>292</v>
      </c>
      <c r="O475" s="41">
        <v>100000</v>
      </c>
      <c r="P475" s="46"/>
      <c r="Q475" s="47"/>
      <c r="R475" s="48" t="s">
        <v>254</v>
      </c>
      <c r="T475">
        <v>20106</v>
      </c>
    </row>
    <row r="476" spans="1:20" ht="18" customHeight="1" x14ac:dyDescent="0.15">
      <c r="A476" s="42">
        <v>2</v>
      </c>
      <c r="B476" s="43" t="s">
        <v>86</v>
      </c>
      <c r="C476" s="43">
        <v>1</v>
      </c>
      <c r="D476" s="43" t="s">
        <v>87</v>
      </c>
      <c r="E476" s="43">
        <v>6</v>
      </c>
      <c r="F476" s="43" t="s">
        <v>252</v>
      </c>
      <c r="G476" s="44">
        <v>11</v>
      </c>
      <c r="H476" s="43" t="s">
        <v>66</v>
      </c>
      <c r="I476" s="44">
        <v>3</v>
      </c>
      <c r="J476" s="44" t="s">
        <v>70</v>
      </c>
      <c r="K476" s="41"/>
      <c r="L476" s="41"/>
      <c r="M476" s="41"/>
      <c r="N476" s="45" t="s">
        <v>2386</v>
      </c>
      <c r="O476" s="41">
        <v>110000</v>
      </c>
      <c r="P476" s="46"/>
      <c r="Q476" s="47"/>
      <c r="R476" s="48" t="s">
        <v>254</v>
      </c>
      <c r="T476">
        <v>20106</v>
      </c>
    </row>
    <row r="477" spans="1:20" ht="18" customHeight="1" x14ac:dyDescent="0.15">
      <c r="A477" s="42">
        <v>2</v>
      </c>
      <c r="B477" s="43" t="s">
        <v>86</v>
      </c>
      <c r="C477" s="43">
        <v>1</v>
      </c>
      <c r="D477" s="43" t="s">
        <v>87</v>
      </c>
      <c r="E477" s="43">
        <v>6</v>
      </c>
      <c r="F477" s="43" t="s">
        <v>252</v>
      </c>
      <c r="G477" s="44">
        <v>11</v>
      </c>
      <c r="H477" s="43" t="s">
        <v>66</v>
      </c>
      <c r="I477" s="44">
        <v>3</v>
      </c>
      <c r="J477" s="44" t="s">
        <v>70</v>
      </c>
      <c r="K477" s="41"/>
      <c r="L477" s="41"/>
      <c r="M477" s="41"/>
      <c r="N477" s="45" t="s">
        <v>3757</v>
      </c>
      <c r="O477" s="41">
        <v>1200000</v>
      </c>
      <c r="P477" s="46"/>
      <c r="Q477" s="47"/>
      <c r="R477" s="48" t="s">
        <v>254</v>
      </c>
      <c r="T477">
        <v>20106</v>
      </c>
    </row>
    <row r="478" spans="1:20" ht="18" customHeight="1" x14ac:dyDescent="0.15">
      <c r="A478" s="42">
        <v>2</v>
      </c>
      <c r="B478" s="43" t="s">
        <v>86</v>
      </c>
      <c r="C478" s="43">
        <v>1</v>
      </c>
      <c r="D478" s="43" t="s">
        <v>87</v>
      </c>
      <c r="E478" s="43">
        <v>6</v>
      </c>
      <c r="F478" s="43" t="s">
        <v>252</v>
      </c>
      <c r="G478" s="44">
        <v>11</v>
      </c>
      <c r="H478" s="43" t="s">
        <v>66</v>
      </c>
      <c r="I478" s="45">
        <v>11</v>
      </c>
      <c r="J478" s="45" t="s">
        <v>72</v>
      </c>
      <c r="K478" s="41">
        <v>123</v>
      </c>
      <c r="L478" s="41">
        <v>93</v>
      </c>
      <c r="M478" s="41">
        <f>K478-L478</f>
        <v>30</v>
      </c>
      <c r="N478" s="45" t="s">
        <v>293</v>
      </c>
      <c r="O478" s="41">
        <v>5163</v>
      </c>
      <c r="P478" s="46"/>
      <c r="Q478" s="47"/>
      <c r="R478" s="48" t="s">
        <v>254</v>
      </c>
      <c r="T478">
        <v>20106</v>
      </c>
    </row>
    <row r="479" spans="1:20" ht="18" customHeight="1" x14ac:dyDescent="0.15">
      <c r="A479" s="42">
        <v>2</v>
      </c>
      <c r="B479" s="43" t="s">
        <v>86</v>
      </c>
      <c r="C479" s="43">
        <v>1</v>
      </c>
      <c r="D479" s="43" t="s">
        <v>87</v>
      </c>
      <c r="E479" s="43">
        <v>6</v>
      </c>
      <c r="F479" s="43" t="s">
        <v>252</v>
      </c>
      <c r="G479" s="44">
        <v>11</v>
      </c>
      <c r="H479" s="43" t="s">
        <v>66</v>
      </c>
      <c r="I479" s="44">
        <v>11</v>
      </c>
      <c r="J479" s="44" t="s">
        <v>72</v>
      </c>
      <c r="K479" s="41"/>
      <c r="L479" s="41"/>
      <c r="M479" s="41"/>
      <c r="N479" s="45" t="s">
        <v>294</v>
      </c>
      <c r="O479" s="41">
        <v>6888</v>
      </c>
      <c r="P479" s="46"/>
      <c r="Q479" s="47"/>
      <c r="R479" s="48" t="s">
        <v>254</v>
      </c>
      <c r="T479">
        <v>20106</v>
      </c>
    </row>
    <row r="480" spans="1:20" ht="18" customHeight="1" x14ac:dyDescent="0.15">
      <c r="A480" s="42">
        <v>2</v>
      </c>
      <c r="B480" s="43" t="s">
        <v>86</v>
      </c>
      <c r="C480" s="43">
        <v>1</v>
      </c>
      <c r="D480" s="43" t="s">
        <v>87</v>
      </c>
      <c r="E480" s="43">
        <v>6</v>
      </c>
      <c r="F480" s="43" t="s">
        <v>252</v>
      </c>
      <c r="G480" s="44">
        <v>11</v>
      </c>
      <c r="H480" s="43" t="s">
        <v>66</v>
      </c>
      <c r="I480" s="44">
        <v>11</v>
      </c>
      <c r="J480" s="44" t="s">
        <v>72</v>
      </c>
      <c r="K480" s="41"/>
      <c r="L480" s="41"/>
      <c r="M480" s="41"/>
      <c r="N480" s="45" t="s">
        <v>2386</v>
      </c>
      <c r="O480" s="41">
        <v>110000</v>
      </c>
      <c r="P480" s="46"/>
      <c r="Q480" s="47"/>
      <c r="R480" s="48" t="s">
        <v>254</v>
      </c>
      <c r="T480">
        <v>20106</v>
      </c>
    </row>
    <row r="481" spans="1:20" ht="18" customHeight="1" x14ac:dyDescent="0.15">
      <c r="A481" s="42">
        <v>2</v>
      </c>
      <c r="B481" s="43" t="s">
        <v>86</v>
      </c>
      <c r="C481" s="43">
        <v>1</v>
      </c>
      <c r="D481" s="43" t="s">
        <v>87</v>
      </c>
      <c r="E481" s="43">
        <v>6</v>
      </c>
      <c r="F481" s="43" t="s">
        <v>252</v>
      </c>
      <c r="G481" s="45">
        <v>12</v>
      </c>
      <c r="H481" s="49" t="s">
        <v>73</v>
      </c>
      <c r="I481" s="45"/>
      <c r="J481" s="45"/>
      <c r="K481" s="41"/>
      <c r="L481" s="41"/>
      <c r="M481" s="41"/>
      <c r="N481" s="45"/>
      <c r="O481" s="47"/>
      <c r="P481" s="46"/>
      <c r="Q481" s="47"/>
      <c r="R481" s="48" t="s">
        <v>254</v>
      </c>
      <c r="T481">
        <v>20106</v>
      </c>
    </row>
    <row r="482" spans="1:20" ht="18" customHeight="1" x14ac:dyDescent="0.15">
      <c r="A482" s="42">
        <v>2</v>
      </c>
      <c r="B482" s="43" t="s">
        <v>86</v>
      </c>
      <c r="C482" s="43">
        <v>1</v>
      </c>
      <c r="D482" s="43" t="s">
        <v>87</v>
      </c>
      <c r="E482" s="43">
        <v>6</v>
      </c>
      <c r="F482" s="43" t="s">
        <v>252</v>
      </c>
      <c r="G482" s="44">
        <v>12</v>
      </c>
      <c r="H482" s="43" t="s">
        <v>73</v>
      </c>
      <c r="I482" s="45">
        <v>21</v>
      </c>
      <c r="J482" s="45" t="s">
        <v>74</v>
      </c>
      <c r="K482" s="41">
        <v>33187</v>
      </c>
      <c r="L482" s="41">
        <v>90589</v>
      </c>
      <c r="M482" s="41">
        <f>K482-L482</f>
        <v>-57402</v>
      </c>
      <c r="N482" s="45" t="s">
        <v>2393</v>
      </c>
      <c r="O482" s="41"/>
      <c r="P482" s="46"/>
      <c r="Q482" s="47"/>
      <c r="R482" s="48" t="s">
        <v>254</v>
      </c>
      <c r="T482">
        <v>20106</v>
      </c>
    </row>
    <row r="483" spans="1:20" ht="18" customHeight="1" x14ac:dyDescent="0.15">
      <c r="A483" s="42">
        <v>2</v>
      </c>
      <c r="B483" s="43" t="s">
        <v>86</v>
      </c>
      <c r="C483" s="43">
        <v>1</v>
      </c>
      <c r="D483" s="43" t="s">
        <v>87</v>
      </c>
      <c r="E483" s="43">
        <v>6</v>
      </c>
      <c r="F483" s="43" t="s">
        <v>252</v>
      </c>
      <c r="G483" s="44">
        <v>12</v>
      </c>
      <c r="H483" s="43" t="s">
        <v>73</v>
      </c>
      <c r="I483" s="44">
        <v>21</v>
      </c>
      <c r="J483" s="44" t="s">
        <v>74</v>
      </c>
      <c r="K483" s="41"/>
      <c r="L483" s="41"/>
      <c r="M483" s="41"/>
      <c r="N483" s="45" t="s">
        <v>295</v>
      </c>
      <c r="O483" s="41">
        <v>7020000</v>
      </c>
      <c r="P483" s="46"/>
      <c r="Q483" s="47"/>
      <c r="R483" s="48" t="s">
        <v>254</v>
      </c>
      <c r="T483">
        <v>20106</v>
      </c>
    </row>
    <row r="484" spans="1:20" ht="18" customHeight="1" x14ac:dyDescent="0.15">
      <c r="A484" s="42">
        <v>2</v>
      </c>
      <c r="B484" s="43" t="s">
        <v>86</v>
      </c>
      <c r="C484" s="43">
        <v>1</v>
      </c>
      <c r="D484" s="43" t="s">
        <v>87</v>
      </c>
      <c r="E484" s="43">
        <v>6</v>
      </c>
      <c r="F484" s="43" t="s">
        <v>252</v>
      </c>
      <c r="G484" s="44">
        <v>12</v>
      </c>
      <c r="H484" s="43" t="s">
        <v>73</v>
      </c>
      <c r="I484" s="44">
        <v>21</v>
      </c>
      <c r="J484" s="44" t="s">
        <v>74</v>
      </c>
      <c r="K484" s="41"/>
      <c r="L484" s="41"/>
      <c r="M484" s="41"/>
      <c r="N484" s="45" t="s">
        <v>296</v>
      </c>
      <c r="O484" s="41">
        <v>3900000</v>
      </c>
      <c r="P484" s="46"/>
      <c r="Q484" s="47"/>
      <c r="R484" s="48" t="s">
        <v>254</v>
      </c>
      <c r="T484">
        <v>20106</v>
      </c>
    </row>
    <row r="485" spans="1:20" ht="18" customHeight="1" x14ac:dyDescent="0.15">
      <c r="A485" s="42">
        <v>2</v>
      </c>
      <c r="B485" s="43" t="s">
        <v>86</v>
      </c>
      <c r="C485" s="43">
        <v>1</v>
      </c>
      <c r="D485" s="43" t="s">
        <v>87</v>
      </c>
      <c r="E485" s="43">
        <v>6</v>
      </c>
      <c r="F485" s="43" t="s">
        <v>252</v>
      </c>
      <c r="G485" s="44">
        <v>12</v>
      </c>
      <c r="H485" s="43" t="s">
        <v>73</v>
      </c>
      <c r="I485" s="44">
        <v>21</v>
      </c>
      <c r="J485" s="44" t="s">
        <v>74</v>
      </c>
      <c r="K485" s="41"/>
      <c r="L485" s="41"/>
      <c r="M485" s="41"/>
      <c r="N485" s="45" t="s">
        <v>297</v>
      </c>
      <c r="O485" s="41">
        <v>1470000</v>
      </c>
      <c r="P485" s="46"/>
      <c r="Q485" s="47"/>
      <c r="R485" s="48" t="s">
        <v>254</v>
      </c>
      <c r="T485">
        <v>20106</v>
      </c>
    </row>
    <row r="486" spans="1:20" ht="18" customHeight="1" x14ac:dyDescent="0.15">
      <c r="A486" s="42">
        <v>2</v>
      </c>
      <c r="B486" s="43" t="s">
        <v>86</v>
      </c>
      <c r="C486" s="43">
        <v>1</v>
      </c>
      <c r="D486" s="43" t="s">
        <v>87</v>
      </c>
      <c r="E486" s="43">
        <v>6</v>
      </c>
      <c r="F486" s="43" t="s">
        <v>252</v>
      </c>
      <c r="G486" s="44">
        <v>12</v>
      </c>
      <c r="H486" s="43" t="s">
        <v>73</v>
      </c>
      <c r="I486" s="44">
        <v>21</v>
      </c>
      <c r="J486" s="44" t="s">
        <v>74</v>
      </c>
      <c r="K486" s="41"/>
      <c r="L486" s="41"/>
      <c r="M486" s="41"/>
      <c r="N486" s="45" t="s">
        <v>298</v>
      </c>
      <c r="O486" s="41">
        <v>7650000</v>
      </c>
      <c r="P486" s="46"/>
      <c r="Q486" s="47"/>
      <c r="R486" s="48" t="s">
        <v>254</v>
      </c>
      <c r="T486">
        <v>20106</v>
      </c>
    </row>
    <row r="487" spans="1:20" ht="18" customHeight="1" x14ac:dyDescent="0.15">
      <c r="A487" s="42">
        <v>2</v>
      </c>
      <c r="B487" s="43" t="s">
        <v>86</v>
      </c>
      <c r="C487" s="43">
        <v>1</v>
      </c>
      <c r="D487" s="43" t="s">
        <v>87</v>
      </c>
      <c r="E487" s="43">
        <v>6</v>
      </c>
      <c r="F487" s="43" t="s">
        <v>252</v>
      </c>
      <c r="G487" s="44">
        <v>12</v>
      </c>
      <c r="H487" s="43" t="s">
        <v>73</v>
      </c>
      <c r="I487" s="44">
        <v>21</v>
      </c>
      <c r="J487" s="44" t="s">
        <v>74</v>
      </c>
      <c r="K487" s="41"/>
      <c r="L487" s="41"/>
      <c r="M487" s="41"/>
      <c r="N487" s="45" t="s">
        <v>299</v>
      </c>
      <c r="O487" s="41">
        <v>796800</v>
      </c>
      <c r="P487" s="46"/>
      <c r="Q487" s="47"/>
      <c r="R487" s="48" t="s">
        <v>254</v>
      </c>
      <c r="T487">
        <v>20106</v>
      </c>
    </row>
    <row r="488" spans="1:20" ht="18" customHeight="1" x14ac:dyDescent="0.15">
      <c r="A488" s="42">
        <v>2</v>
      </c>
      <c r="B488" s="43" t="s">
        <v>86</v>
      </c>
      <c r="C488" s="43">
        <v>1</v>
      </c>
      <c r="D488" s="43" t="s">
        <v>87</v>
      </c>
      <c r="E488" s="43">
        <v>6</v>
      </c>
      <c r="F488" s="43" t="s">
        <v>252</v>
      </c>
      <c r="G488" s="44">
        <v>12</v>
      </c>
      <c r="H488" s="43" t="s">
        <v>73</v>
      </c>
      <c r="I488" s="44">
        <v>21</v>
      </c>
      <c r="J488" s="44" t="s">
        <v>74</v>
      </c>
      <c r="K488" s="41"/>
      <c r="L488" s="41"/>
      <c r="M488" s="41"/>
      <c r="N488" s="45" t="s">
        <v>300</v>
      </c>
      <c r="O488" s="41">
        <v>3600000</v>
      </c>
      <c r="P488" s="46"/>
      <c r="Q488" s="47"/>
      <c r="R488" s="48" t="s">
        <v>254</v>
      </c>
      <c r="T488">
        <v>20106</v>
      </c>
    </row>
    <row r="489" spans="1:20" ht="18" customHeight="1" x14ac:dyDescent="0.15">
      <c r="A489" s="42">
        <v>2</v>
      </c>
      <c r="B489" s="43" t="s">
        <v>86</v>
      </c>
      <c r="C489" s="43">
        <v>1</v>
      </c>
      <c r="D489" s="43" t="s">
        <v>87</v>
      </c>
      <c r="E489" s="43">
        <v>6</v>
      </c>
      <c r="F489" s="43" t="s">
        <v>252</v>
      </c>
      <c r="G489" s="44">
        <v>12</v>
      </c>
      <c r="H489" s="43" t="s">
        <v>73</v>
      </c>
      <c r="I489" s="44">
        <v>21</v>
      </c>
      <c r="J489" s="44" t="s">
        <v>74</v>
      </c>
      <c r="K489" s="41"/>
      <c r="L489" s="41"/>
      <c r="M489" s="41"/>
      <c r="N489" s="45" t="s">
        <v>2394</v>
      </c>
      <c r="O489" s="41">
        <v>600000</v>
      </c>
      <c r="P489" s="46"/>
      <c r="Q489" s="47"/>
      <c r="R489" s="48" t="s">
        <v>254</v>
      </c>
      <c r="T489">
        <v>20106</v>
      </c>
    </row>
    <row r="490" spans="1:20" ht="18" customHeight="1" x14ac:dyDescent="0.15">
      <c r="A490" s="42">
        <v>2</v>
      </c>
      <c r="B490" s="43" t="s">
        <v>86</v>
      </c>
      <c r="C490" s="43">
        <v>1</v>
      </c>
      <c r="D490" s="43" t="s">
        <v>87</v>
      </c>
      <c r="E490" s="43">
        <v>6</v>
      </c>
      <c r="F490" s="43" t="s">
        <v>252</v>
      </c>
      <c r="G490" s="44">
        <v>12</v>
      </c>
      <c r="H490" s="43" t="s">
        <v>73</v>
      </c>
      <c r="I490" s="44">
        <v>21</v>
      </c>
      <c r="J490" s="44" t="s">
        <v>74</v>
      </c>
      <c r="K490" s="41"/>
      <c r="L490" s="41"/>
      <c r="M490" s="41"/>
      <c r="N490" s="45" t="s">
        <v>301</v>
      </c>
      <c r="O490" s="41">
        <v>500000</v>
      </c>
      <c r="P490" s="46"/>
      <c r="Q490" s="47"/>
      <c r="R490" s="48" t="s">
        <v>254</v>
      </c>
      <c r="T490">
        <v>20106</v>
      </c>
    </row>
    <row r="491" spans="1:20" ht="18" customHeight="1" x14ac:dyDescent="0.15">
      <c r="A491" s="42">
        <v>2</v>
      </c>
      <c r="B491" s="43" t="s">
        <v>86</v>
      </c>
      <c r="C491" s="43">
        <v>1</v>
      </c>
      <c r="D491" s="43" t="s">
        <v>87</v>
      </c>
      <c r="E491" s="43">
        <v>6</v>
      </c>
      <c r="F491" s="43" t="s">
        <v>252</v>
      </c>
      <c r="G491" s="44">
        <v>12</v>
      </c>
      <c r="H491" s="43" t="s">
        <v>73</v>
      </c>
      <c r="I491" s="44">
        <v>21</v>
      </c>
      <c r="J491" s="44" t="s">
        <v>74</v>
      </c>
      <c r="K491" s="41"/>
      <c r="L491" s="41"/>
      <c r="M491" s="41"/>
      <c r="N491" s="45" t="s">
        <v>2395</v>
      </c>
      <c r="O491" s="41"/>
      <c r="P491" s="46"/>
      <c r="Q491" s="47"/>
      <c r="R491" s="48" t="s">
        <v>254</v>
      </c>
      <c r="T491">
        <v>20106</v>
      </c>
    </row>
    <row r="492" spans="1:20" ht="18" customHeight="1" x14ac:dyDescent="0.15">
      <c r="A492" s="42">
        <v>2</v>
      </c>
      <c r="B492" s="43" t="s">
        <v>86</v>
      </c>
      <c r="C492" s="43">
        <v>1</v>
      </c>
      <c r="D492" s="43" t="s">
        <v>87</v>
      </c>
      <c r="E492" s="43">
        <v>6</v>
      </c>
      <c r="F492" s="43" t="s">
        <v>252</v>
      </c>
      <c r="G492" s="44">
        <v>12</v>
      </c>
      <c r="H492" s="43" t="s">
        <v>73</v>
      </c>
      <c r="I492" s="44">
        <v>21</v>
      </c>
      <c r="J492" s="44" t="s">
        <v>74</v>
      </c>
      <c r="K492" s="41"/>
      <c r="L492" s="41"/>
      <c r="M492" s="41"/>
      <c r="N492" s="45" t="s">
        <v>2396</v>
      </c>
      <c r="O492" s="41">
        <v>1650000</v>
      </c>
      <c r="P492" s="46"/>
      <c r="Q492" s="47"/>
      <c r="R492" s="48" t="s">
        <v>254</v>
      </c>
      <c r="T492">
        <v>20106</v>
      </c>
    </row>
    <row r="493" spans="1:20" ht="18" customHeight="1" x14ac:dyDescent="0.15">
      <c r="A493" s="42">
        <v>2</v>
      </c>
      <c r="B493" s="43" t="s">
        <v>86</v>
      </c>
      <c r="C493" s="43">
        <v>1</v>
      </c>
      <c r="D493" s="43" t="s">
        <v>87</v>
      </c>
      <c r="E493" s="43">
        <v>6</v>
      </c>
      <c r="F493" s="43" t="s">
        <v>252</v>
      </c>
      <c r="G493" s="44">
        <v>12</v>
      </c>
      <c r="H493" s="43" t="s">
        <v>73</v>
      </c>
      <c r="I493" s="44">
        <v>21</v>
      </c>
      <c r="J493" s="44" t="s">
        <v>74</v>
      </c>
      <c r="K493" s="41"/>
      <c r="L493" s="41"/>
      <c r="M493" s="41"/>
      <c r="N493" s="45" t="s">
        <v>2397</v>
      </c>
      <c r="O493" s="41">
        <v>1000000</v>
      </c>
      <c r="P493" s="46"/>
      <c r="Q493" s="47"/>
      <c r="R493" s="48" t="s">
        <v>254</v>
      </c>
      <c r="T493">
        <v>20106</v>
      </c>
    </row>
    <row r="494" spans="1:20" ht="18" customHeight="1" x14ac:dyDescent="0.15">
      <c r="A494" s="42">
        <v>2</v>
      </c>
      <c r="B494" s="43" t="s">
        <v>86</v>
      </c>
      <c r="C494" s="43">
        <v>1</v>
      </c>
      <c r="D494" s="43" t="s">
        <v>87</v>
      </c>
      <c r="E494" s="43">
        <v>6</v>
      </c>
      <c r="F494" s="43" t="s">
        <v>252</v>
      </c>
      <c r="G494" s="44">
        <v>12</v>
      </c>
      <c r="H494" s="43" t="s">
        <v>73</v>
      </c>
      <c r="I494" s="44">
        <v>21</v>
      </c>
      <c r="J494" s="44" t="s">
        <v>74</v>
      </c>
      <c r="K494" s="41"/>
      <c r="L494" s="41"/>
      <c r="M494" s="41"/>
      <c r="N494" s="45" t="s">
        <v>2398</v>
      </c>
      <c r="O494" s="41">
        <v>5000000</v>
      </c>
      <c r="P494" s="46"/>
      <c r="Q494" s="47"/>
      <c r="R494" s="48" t="s">
        <v>254</v>
      </c>
      <c r="T494">
        <v>20106</v>
      </c>
    </row>
    <row r="495" spans="1:20" ht="18" customHeight="1" x14ac:dyDescent="0.15">
      <c r="A495" s="42">
        <v>2</v>
      </c>
      <c r="B495" s="43" t="s">
        <v>86</v>
      </c>
      <c r="C495" s="43">
        <v>1</v>
      </c>
      <c r="D495" s="43" t="s">
        <v>87</v>
      </c>
      <c r="E495" s="43">
        <v>6</v>
      </c>
      <c r="F495" s="43" t="s">
        <v>252</v>
      </c>
      <c r="G495" s="44">
        <v>12</v>
      </c>
      <c r="H495" s="43" t="s">
        <v>73</v>
      </c>
      <c r="I495" s="45">
        <v>31</v>
      </c>
      <c r="J495" s="45" t="s">
        <v>209</v>
      </c>
      <c r="K495" s="41">
        <v>198</v>
      </c>
      <c r="L495" s="41">
        <v>198</v>
      </c>
      <c r="M495" s="41">
        <f>K495-L495</f>
        <v>0</v>
      </c>
      <c r="N495" s="45" t="s">
        <v>3758</v>
      </c>
      <c r="O495" s="41">
        <v>198000</v>
      </c>
      <c r="P495" s="46"/>
      <c r="Q495" s="47"/>
      <c r="R495" s="48" t="s">
        <v>254</v>
      </c>
      <c r="T495">
        <v>20106</v>
      </c>
    </row>
    <row r="496" spans="1:20" ht="18" customHeight="1" x14ac:dyDescent="0.15">
      <c r="A496" s="42">
        <v>2</v>
      </c>
      <c r="B496" s="43" t="s">
        <v>86</v>
      </c>
      <c r="C496" s="43">
        <v>1</v>
      </c>
      <c r="D496" s="43" t="s">
        <v>87</v>
      </c>
      <c r="E496" s="43">
        <v>6</v>
      </c>
      <c r="F496" s="43" t="s">
        <v>252</v>
      </c>
      <c r="G496" s="45">
        <v>13</v>
      </c>
      <c r="H496" s="49" t="s">
        <v>77</v>
      </c>
      <c r="I496" s="45"/>
      <c r="J496" s="45"/>
      <c r="K496" s="41"/>
      <c r="L496" s="41"/>
      <c r="M496" s="41"/>
      <c r="N496" s="45"/>
      <c r="O496" s="47"/>
      <c r="P496" s="46"/>
      <c r="Q496" s="47"/>
      <c r="R496" s="48" t="s">
        <v>254</v>
      </c>
      <c r="T496">
        <v>20106</v>
      </c>
    </row>
    <row r="497" spans="1:20" ht="18" customHeight="1" x14ac:dyDescent="0.15">
      <c r="A497" s="42">
        <v>2</v>
      </c>
      <c r="B497" s="43" t="s">
        <v>86</v>
      </c>
      <c r="C497" s="43">
        <v>1</v>
      </c>
      <c r="D497" s="43" t="s">
        <v>87</v>
      </c>
      <c r="E497" s="43">
        <v>6</v>
      </c>
      <c r="F497" s="43" t="s">
        <v>252</v>
      </c>
      <c r="G497" s="44">
        <v>13</v>
      </c>
      <c r="H497" s="43" t="s">
        <v>77</v>
      </c>
      <c r="I497" s="45">
        <v>1</v>
      </c>
      <c r="J497" s="45" t="s">
        <v>78</v>
      </c>
      <c r="K497" s="41">
        <v>170</v>
      </c>
      <c r="L497" s="41">
        <v>140</v>
      </c>
      <c r="M497" s="41">
        <f>K497-L497</f>
        <v>30</v>
      </c>
      <c r="N497" s="45" t="s">
        <v>302</v>
      </c>
      <c r="O497" s="41">
        <v>30000</v>
      </c>
      <c r="P497" s="46"/>
      <c r="Q497" s="47"/>
      <c r="R497" s="48" t="s">
        <v>254</v>
      </c>
      <c r="T497">
        <v>20106</v>
      </c>
    </row>
    <row r="498" spans="1:20" ht="18" customHeight="1" x14ac:dyDescent="0.15">
      <c r="A498" s="42">
        <v>2</v>
      </c>
      <c r="B498" s="43" t="s">
        <v>86</v>
      </c>
      <c r="C498" s="43">
        <v>1</v>
      </c>
      <c r="D498" s="43" t="s">
        <v>87</v>
      </c>
      <c r="E498" s="43">
        <v>6</v>
      </c>
      <c r="F498" s="43" t="s">
        <v>252</v>
      </c>
      <c r="G498" s="44">
        <v>13</v>
      </c>
      <c r="H498" s="43" t="s">
        <v>77</v>
      </c>
      <c r="I498" s="44">
        <v>1</v>
      </c>
      <c r="J498" s="44" t="s">
        <v>78</v>
      </c>
      <c r="K498" s="41"/>
      <c r="L498" s="41"/>
      <c r="M498" s="41"/>
      <c r="N498" s="45" t="s">
        <v>303</v>
      </c>
      <c r="O498" s="41">
        <v>30000</v>
      </c>
      <c r="P498" s="46"/>
      <c r="Q498" s="47"/>
      <c r="R498" s="48" t="s">
        <v>254</v>
      </c>
      <c r="T498">
        <v>20106</v>
      </c>
    </row>
    <row r="499" spans="1:20" ht="18" customHeight="1" x14ac:dyDescent="0.15">
      <c r="A499" s="42">
        <v>2</v>
      </c>
      <c r="B499" s="43" t="s">
        <v>86</v>
      </c>
      <c r="C499" s="43">
        <v>1</v>
      </c>
      <c r="D499" s="43" t="s">
        <v>87</v>
      </c>
      <c r="E499" s="43">
        <v>6</v>
      </c>
      <c r="F499" s="43" t="s">
        <v>252</v>
      </c>
      <c r="G499" s="44">
        <v>13</v>
      </c>
      <c r="H499" s="43" t="s">
        <v>77</v>
      </c>
      <c r="I499" s="44">
        <v>1</v>
      </c>
      <c r="J499" s="44" t="s">
        <v>78</v>
      </c>
      <c r="K499" s="41"/>
      <c r="L499" s="41"/>
      <c r="M499" s="41"/>
      <c r="N499" s="45" t="s">
        <v>2386</v>
      </c>
      <c r="O499" s="41">
        <v>110000</v>
      </c>
      <c r="P499" s="46"/>
      <c r="Q499" s="47"/>
      <c r="R499" s="48" t="s">
        <v>254</v>
      </c>
      <c r="T499">
        <v>20106</v>
      </c>
    </row>
    <row r="500" spans="1:20" ht="18" customHeight="1" x14ac:dyDescent="0.15">
      <c r="A500" s="42">
        <v>2</v>
      </c>
      <c r="B500" s="43" t="s">
        <v>86</v>
      </c>
      <c r="C500" s="43">
        <v>1</v>
      </c>
      <c r="D500" s="43" t="s">
        <v>87</v>
      </c>
      <c r="E500" s="43">
        <v>6</v>
      </c>
      <c r="F500" s="43" t="s">
        <v>252</v>
      </c>
      <c r="G500" s="44">
        <v>13</v>
      </c>
      <c r="H500" s="43" t="s">
        <v>77</v>
      </c>
      <c r="I500" s="45">
        <v>21</v>
      </c>
      <c r="J500" s="45" t="s">
        <v>304</v>
      </c>
      <c r="K500" s="41">
        <v>1245</v>
      </c>
      <c r="L500" s="41">
        <v>1245</v>
      </c>
      <c r="M500" s="41">
        <f>K500-L500</f>
        <v>0</v>
      </c>
      <c r="N500" s="45" t="s">
        <v>305</v>
      </c>
      <c r="O500" s="41">
        <v>885000</v>
      </c>
      <c r="P500" s="46"/>
      <c r="Q500" s="47"/>
      <c r="R500" s="48" t="s">
        <v>254</v>
      </c>
      <c r="T500">
        <v>20106</v>
      </c>
    </row>
    <row r="501" spans="1:20" ht="18" customHeight="1" x14ac:dyDescent="0.15">
      <c r="A501" s="42">
        <v>2</v>
      </c>
      <c r="B501" s="43" t="s">
        <v>86</v>
      </c>
      <c r="C501" s="43">
        <v>1</v>
      </c>
      <c r="D501" s="43" t="s">
        <v>87</v>
      </c>
      <c r="E501" s="43">
        <v>6</v>
      </c>
      <c r="F501" s="43" t="s">
        <v>252</v>
      </c>
      <c r="G501" s="44">
        <v>13</v>
      </c>
      <c r="H501" s="43" t="s">
        <v>77</v>
      </c>
      <c r="I501" s="44">
        <v>21</v>
      </c>
      <c r="J501" s="44" t="s">
        <v>304</v>
      </c>
      <c r="K501" s="41"/>
      <c r="L501" s="41"/>
      <c r="M501" s="41"/>
      <c r="N501" s="45" t="s">
        <v>306</v>
      </c>
      <c r="O501" s="41"/>
      <c r="P501" s="46"/>
      <c r="Q501" s="47"/>
      <c r="R501" s="48" t="s">
        <v>254</v>
      </c>
      <c r="T501">
        <v>20106</v>
      </c>
    </row>
    <row r="502" spans="1:20" ht="18" customHeight="1" x14ac:dyDescent="0.15">
      <c r="A502" s="42">
        <v>2</v>
      </c>
      <c r="B502" s="43" t="s">
        <v>86</v>
      </c>
      <c r="C502" s="43">
        <v>1</v>
      </c>
      <c r="D502" s="43" t="s">
        <v>87</v>
      </c>
      <c r="E502" s="43">
        <v>6</v>
      </c>
      <c r="F502" s="43" t="s">
        <v>252</v>
      </c>
      <c r="G502" s="44">
        <v>13</v>
      </c>
      <c r="H502" s="43" t="s">
        <v>77</v>
      </c>
      <c r="I502" s="44">
        <v>21</v>
      </c>
      <c r="J502" s="44" t="s">
        <v>304</v>
      </c>
      <c r="K502" s="41"/>
      <c r="L502" s="41"/>
      <c r="M502" s="41"/>
      <c r="N502" s="45" t="s">
        <v>307</v>
      </c>
      <c r="O502" s="41">
        <v>360000</v>
      </c>
      <c r="P502" s="46"/>
      <c r="Q502" s="47"/>
      <c r="R502" s="48" t="s">
        <v>254</v>
      </c>
      <c r="T502">
        <v>20106</v>
      </c>
    </row>
    <row r="503" spans="1:20" ht="18" customHeight="1" x14ac:dyDescent="0.15">
      <c r="A503" s="42">
        <v>2</v>
      </c>
      <c r="B503" s="43" t="s">
        <v>86</v>
      </c>
      <c r="C503" s="43">
        <v>1</v>
      </c>
      <c r="D503" s="43" t="s">
        <v>87</v>
      </c>
      <c r="E503" s="43">
        <v>6</v>
      </c>
      <c r="F503" s="43" t="s">
        <v>252</v>
      </c>
      <c r="G503" s="44">
        <v>13</v>
      </c>
      <c r="H503" s="43" t="s">
        <v>77</v>
      </c>
      <c r="I503" s="45">
        <v>41</v>
      </c>
      <c r="J503" s="45" t="s">
        <v>139</v>
      </c>
      <c r="K503" s="41">
        <v>144</v>
      </c>
      <c r="L503" s="41">
        <v>144</v>
      </c>
      <c r="M503" s="41">
        <f>K503-L503</f>
        <v>0</v>
      </c>
      <c r="N503" s="45" t="s">
        <v>3759</v>
      </c>
      <c r="O503" s="41">
        <v>144000</v>
      </c>
      <c r="P503" s="46"/>
      <c r="Q503" s="47"/>
      <c r="R503" s="48" t="s">
        <v>254</v>
      </c>
      <c r="T503">
        <v>20106</v>
      </c>
    </row>
    <row r="504" spans="1:20" ht="18" customHeight="1" x14ac:dyDescent="0.15">
      <c r="A504" s="42">
        <v>2</v>
      </c>
      <c r="B504" s="43" t="s">
        <v>86</v>
      </c>
      <c r="C504" s="43">
        <v>1</v>
      </c>
      <c r="D504" s="43" t="s">
        <v>87</v>
      </c>
      <c r="E504" s="43">
        <v>6</v>
      </c>
      <c r="F504" s="43" t="s">
        <v>252</v>
      </c>
      <c r="G504" s="45">
        <v>17</v>
      </c>
      <c r="H504" s="49" t="s">
        <v>79</v>
      </c>
      <c r="I504" s="45"/>
      <c r="J504" s="45"/>
      <c r="K504" s="41"/>
      <c r="L504" s="41"/>
      <c r="M504" s="41"/>
      <c r="N504" s="45"/>
      <c r="O504" s="47"/>
      <c r="P504" s="46"/>
      <c r="Q504" s="47"/>
      <c r="R504" s="48" t="s">
        <v>254</v>
      </c>
      <c r="T504">
        <v>20106</v>
      </c>
    </row>
    <row r="505" spans="1:20" ht="18" customHeight="1" x14ac:dyDescent="0.15">
      <c r="A505" s="42">
        <v>2</v>
      </c>
      <c r="B505" s="43" t="s">
        <v>86</v>
      </c>
      <c r="C505" s="43">
        <v>1</v>
      </c>
      <c r="D505" s="43" t="s">
        <v>87</v>
      </c>
      <c r="E505" s="43">
        <v>6</v>
      </c>
      <c r="F505" s="43" t="s">
        <v>252</v>
      </c>
      <c r="G505" s="44">
        <v>17</v>
      </c>
      <c r="H505" s="43" t="s">
        <v>79</v>
      </c>
      <c r="I505" s="45">
        <v>11</v>
      </c>
      <c r="J505" s="45" t="s">
        <v>80</v>
      </c>
      <c r="K505" s="41">
        <v>200</v>
      </c>
      <c r="L505" s="41">
        <v>200</v>
      </c>
      <c r="M505" s="41">
        <f>K505-L505</f>
        <v>0</v>
      </c>
      <c r="N505" s="45" t="s">
        <v>279</v>
      </c>
      <c r="O505" s="41">
        <v>200000</v>
      </c>
      <c r="P505" s="46"/>
      <c r="Q505" s="47"/>
      <c r="R505" s="48" t="s">
        <v>254</v>
      </c>
      <c r="T505">
        <v>20106</v>
      </c>
    </row>
    <row r="506" spans="1:20" ht="18" customHeight="1" x14ac:dyDescent="0.15">
      <c r="A506" s="42">
        <v>2</v>
      </c>
      <c r="B506" s="43" t="s">
        <v>86</v>
      </c>
      <c r="C506" s="43">
        <v>1</v>
      </c>
      <c r="D506" s="43" t="s">
        <v>87</v>
      </c>
      <c r="E506" s="43">
        <v>6</v>
      </c>
      <c r="F506" s="43" t="s">
        <v>252</v>
      </c>
      <c r="G506" s="44">
        <v>17</v>
      </c>
      <c r="H506" s="43" t="s">
        <v>79</v>
      </c>
      <c r="I506" s="45">
        <v>21</v>
      </c>
      <c r="J506" s="45" t="s">
        <v>239</v>
      </c>
      <c r="K506" s="41">
        <v>1040</v>
      </c>
      <c r="L506" s="41">
        <v>0</v>
      </c>
      <c r="M506" s="41">
        <f>K506-L506</f>
        <v>1040</v>
      </c>
      <c r="N506" s="45" t="s">
        <v>3760</v>
      </c>
      <c r="O506" s="41">
        <v>1040000</v>
      </c>
      <c r="P506" s="46"/>
      <c r="Q506" s="47"/>
      <c r="R506" s="48" t="s">
        <v>254</v>
      </c>
      <c r="T506">
        <v>20106</v>
      </c>
    </row>
    <row r="507" spans="1:20" ht="18" customHeight="1" x14ac:dyDescent="0.15">
      <c r="A507" s="42">
        <v>2</v>
      </c>
      <c r="B507" s="43" t="s">
        <v>86</v>
      </c>
      <c r="C507" s="43">
        <v>1</v>
      </c>
      <c r="D507" s="43" t="s">
        <v>87</v>
      </c>
      <c r="E507" s="43">
        <v>6</v>
      </c>
      <c r="F507" s="43" t="s">
        <v>252</v>
      </c>
      <c r="G507" s="44">
        <v>17</v>
      </c>
      <c r="H507" s="43" t="s">
        <v>79</v>
      </c>
      <c r="I507" s="45">
        <v>31</v>
      </c>
      <c r="J507" s="45" t="s">
        <v>241</v>
      </c>
      <c r="K507" s="41">
        <v>300</v>
      </c>
      <c r="L507" s="41">
        <v>300</v>
      </c>
      <c r="M507" s="41">
        <f>K507-L507</f>
        <v>0</v>
      </c>
      <c r="N507" s="45" t="s">
        <v>279</v>
      </c>
      <c r="O507" s="41">
        <v>150000</v>
      </c>
      <c r="P507" s="46"/>
      <c r="Q507" s="47"/>
      <c r="R507" s="48" t="s">
        <v>254</v>
      </c>
      <c r="T507">
        <v>20106</v>
      </c>
    </row>
    <row r="508" spans="1:20" ht="18" customHeight="1" x14ac:dyDescent="0.15">
      <c r="A508" s="42">
        <v>2</v>
      </c>
      <c r="B508" s="43" t="s">
        <v>86</v>
      </c>
      <c r="C508" s="43">
        <v>1</v>
      </c>
      <c r="D508" s="43" t="s">
        <v>87</v>
      </c>
      <c r="E508" s="43">
        <v>6</v>
      </c>
      <c r="F508" s="43" t="s">
        <v>252</v>
      </c>
      <c r="G508" s="44">
        <v>17</v>
      </c>
      <c r="H508" s="43" t="s">
        <v>79</v>
      </c>
      <c r="I508" s="44">
        <v>31</v>
      </c>
      <c r="J508" s="44" t="s">
        <v>241</v>
      </c>
      <c r="K508" s="41"/>
      <c r="L508" s="41"/>
      <c r="M508" s="41"/>
      <c r="N508" s="45" t="s">
        <v>287</v>
      </c>
      <c r="O508" s="41">
        <v>150000</v>
      </c>
      <c r="P508" s="46"/>
      <c r="Q508" s="47"/>
      <c r="R508" s="48" t="s">
        <v>254</v>
      </c>
      <c r="T508">
        <v>20106</v>
      </c>
    </row>
    <row r="509" spans="1:20" ht="18" customHeight="1" x14ac:dyDescent="0.15">
      <c r="A509" s="42">
        <v>2</v>
      </c>
      <c r="B509" s="43" t="s">
        <v>86</v>
      </c>
      <c r="C509" s="43">
        <v>1</v>
      </c>
      <c r="D509" s="43" t="s">
        <v>87</v>
      </c>
      <c r="E509" s="43">
        <v>6</v>
      </c>
      <c r="F509" s="43" t="s">
        <v>252</v>
      </c>
      <c r="G509" s="45">
        <v>18</v>
      </c>
      <c r="H509" s="49" t="s">
        <v>81</v>
      </c>
      <c r="I509" s="45"/>
      <c r="J509" s="45"/>
      <c r="K509" s="41"/>
      <c r="L509" s="41"/>
      <c r="M509" s="41"/>
      <c r="N509" s="45"/>
      <c r="O509" s="47"/>
      <c r="P509" s="46"/>
      <c r="Q509" s="47"/>
      <c r="R509" s="48" t="s">
        <v>254</v>
      </c>
      <c r="T509">
        <v>20106</v>
      </c>
    </row>
    <row r="510" spans="1:20" ht="18" customHeight="1" x14ac:dyDescent="0.15">
      <c r="A510" s="42">
        <v>2</v>
      </c>
      <c r="B510" s="43" t="s">
        <v>86</v>
      </c>
      <c r="C510" s="43">
        <v>1</v>
      </c>
      <c r="D510" s="43" t="s">
        <v>87</v>
      </c>
      <c r="E510" s="43">
        <v>6</v>
      </c>
      <c r="F510" s="43" t="s">
        <v>252</v>
      </c>
      <c r="G510" s="44">
        <v>18</v>
      </c>
      <c r="H510" s="43" t="s">
        <v>81</v>
      </c>
      <c r="I510" s="45">
        <v>11</v>
      </c>
      <c r="J510" s="45" t="s">
        <v>82</v>
      </c>
      <c r="K510" s="41">
        <v>496</v>
      </c>
      <c r="L510" s="41">
        <v>1420</v>
      </c>
      <c r="M510" s="41">
        <f>K510-L510</f>
        <v>-924</v>
      </c>
      <c r="N510" s="45" t="s">
        <v>308</v>
      </c>
      <c r="O510" s="41">
        <v>40000</v>
      </c>
      <c r="P510" s="46"/>
      <c r="Q510" s="47"/>
      <c r="R510" s="48" t="s">
        <v>254</v>
      </c>
      <c r="T510">
        <v>20106</v>
      </c>
    </row>
    <row r="511" spans="1:20" ht="18" customHeight="1" x14ac:dyDescent="0.15">
      <c r="A511" s="42">
        <v>2</v>
      </c>
      <c r="B511" s="43" t="s">
        <v>86</v>
      </c>
      <c r="C511" s="43">
        <v>1</v>
      </c>
      <c r="D511" s="43" t="s">
        <v>87</v>
      </c>
      <c r="E511" s="43">
        <v>6</v>
      </c>
      <c r="F511" s="43" t="s">
        <v>252</v>
      </c>
      <c r="G511" s="44">
        <v>18</v>
      </c>
      <c r="H511" s="43" t="s">
        <v>81</v>
      </c>
      <c r="I511" s="44">
        <v>11</v>
      </c>
      <c r="J511" s="44" t="s">
        <v>82</v>
      </c>
      <c r="K511" s="41"/>
      <c r="L511" s="41"/>
      <c r="M511" s="41"/>
      <c r="N511" s="45" t="s">
        <v>309</v>
      </c>
      <c r="O511" s="41">
        <v>70000</v>
      </c>
      <c r="P511" s="46"/>
      <c r="Q511" s="47"/>
      <c r="R511" s="48" t="s">
        <v>254</v>
      </c>
      <c r="T511">
        <v>20106</v>
      </c>
    </row>
    <row r="512" spans="1:20" ht="18" customHeight="1" x14ac:dyDescent="0.15">
      <c r="A512" s="42">
        <v>2</v>
      </c>
      <c r="B512" s="43" t="s">
        <v>86</v>
      </c>
      <c r="C512" s="43">
        <v>1</v>
      </c>
      <c r="D512" s="43" t="s">
        <v>87</v>
      </c>
      <c r="E512" s="43">
        <v>6</v>
      </c>
      <c r="F512" s="43" t="s">
        <v>252</v>
      </c>
      <c r="G512" s="44">
        <v>18</v>
      </c>
      <c r="H512" s="43" t="s">
        <v>81</v>
      </c>
      <c r="I512" s="44">
        <v>11</v>
      </c>
      <c r="J512" s="44" t="s">
        <v>82</v>
      </c>
      <c r="K512" s="41"/>
      <c r="L512" s="41"/>
      <c r="M512" s="41"/>
      <c r="N512" s="45" t="s">
        <v>310</v>
      </c>
      <c r="O512" s="41">
        <v>5067</v>
      </c>
      <c r="P512" s="46"/>
      <c r="Q512" s="47"/>
      <c r="R512" s="48" t="s">
        <v>254</v>
      </c>
      <c r="T512">
        <v>20106</v>
      </c>
    </row>
    <row r="513" spans="1:20" ht="18" customHeight="1" x14ac:dyDescent="0.15">
      <c r="A513" s="42">
        <v>2</v>
      </c>
      <c r="B513" s="43" t="s">
        <v>86</v>
      </c>
      <c r="C513" s="43">
        <v>1</v>
      </c>
      <c r="D513" s="43" t="s">
        <v>87</v>
      </c>
      <c r="E513" s="43">
        <v>6</v>
      </c>
      <c r="F513" s="43" t="s">
        <v>252</v>
      </c>
      <c r="G513" s="44">
        <v>18</v>
      </c>
      <c r="H513" s="43" t="s">
        <v>81</v>
      </c>
      <c r="I513" s="44">
        <v>11</v>
      </c>
      <c r="J513" s="44" t="s">
        <v>82</v>
      </c>
      <c r="K513" s="41"/>
      <c r="L513" s="41"/>
      <c r="M513" s="41"/>
      <c r="N513" s="45" t="s">
        <v>311</v>
      </c>
      <c r="O513" s="41">
        <v>8000</v>
      </c>
      <c r="P513" s="46"/>
      <c r="Q513" s="47"/>
      <c r="R513" s="48" t="s">
        <v>254</v>
      </c>
      <c r="T513">
        <v>20106</v>
      </c>
    </row>
    <row r="514" spans="1:20" ht="18" customHeight="1" x14ac:dyDescent="0.15">
      <c r="A514" s="42">
        <v>2</v>
      </c>
      <c r="B514" s="43" t="s">
        <v>86</v>
      </c>
      <c r="C514" s="43">
        <v>1</v>
      </c>
      <c r="D514" s="43" t="s">
        <v>87</v>
      </c>
      <c r="E514" s="43">
        <v>6</v>
      </c>
      <c r="F514" s="43" t="s">
        <v>252</v>
      </c>
      <c r="G514" s="44">
        <v>18</v>
      </c>
      <c r="H514" s="43" t="s">
        <v>81</v>
      </c>
      <c r="I514" s="44">
        <v>11</v>
      </c>
      <c r="J514" s="44" t="s">
        <v>82</v>
      </c>
      <c r="K514" s="41"/>
      <c r="L514" s="41"/>
      <c r="M514" s="41"/>
      <c r="N514" s="45" t="s">
        <v>7502</v>
      </c>
      <c r="O514" s="41">
        <v>1000</v>
      </c>
      <c r="P514" s="46"/>
      <c r="Q514" s="47"/>
      <c r="R514" s="48" t="s">
        <v>254</v>
      </c>
      <c r="T514">
        <v>20106</v>
      </c>
    </row>
    <row r="515" spans="1:20" ht="18" customHeight="1" x14ac:dyDescent="0.15">
      <c r="A515" s="42">
        <v>2</v>
      </c>
      <c r="B515" s="43" t="s">
        <v>86</v>
      </c>
      <c r="C515" s="43">
        <v>1</v>
      </c>
      <c r="D515" s="43" t="s">
        <v>87</v>
      </c>
      <c r="E515" s="43">
        <v>6</v>
      </c>
      <c r="F515" s="43" t="s">
        <v>252</v>
      </c>
      <c r="G515" s="44">
        <v>18</v>
      </c>
      <c r="H515" s="43" t="s">
        <v>81</v>
      </c>
      <c r="I515" s="44">
        <v>11</v>
      </c>
      <c r="J515" s="44" t="s">
        <v>82</v>
      </c>
      <c r="K515" s="41"/>
      <c r="L515" s="41"/>
      <c r="M515" s="41"/>
      <c r="N515" s="45" t="s">
        <v>312</v>
      </c>
      <c r="O515" s="41">
        <v>150000</v>
      </c>
      <c r="P515" s="46"/>
      <c r="Q515" s="47"/>
      <c r="R515" s="48" t="s">
        <v>254</v>
      </c>
      <c r="T515">
        <v>20106</v>
      </c>
    </row>
    <row r="516" spans="1:20" ht="18" customHeight="1" x14ac:dyDescent="0.15">
      <c r="A516" s="42">
        <v>2</v>
      </c>
      <c r="B516" s="43" t="s">
        <v>86</v>
      </c>
      <c r="C516" s="43">
        <v>1</v>
      </c>
      <c r="D516" s="43" t="s">
        <v>87</v>
      </c>
      <c r="E516" s="43">
        <v>6</v>
      </c>
      <c r="F516" s="43" t="s">
        <v>252</v>
      </c>
      <c r="G516" s="44">
        <v>18</v>
      </c>
      <c r="H516" s="43" t="s">
        <v>81</v>
      </c>
      <c r="I516" s="44">
        <v>11</v>
      </c>
      <c r="J516" s="44" t="s">
        <v>82</v>
      </c>
      <c r="K516" s="41"/>
      <c r="L516" s="41"/>
      <c r="M516" s="41"/>
      <c r="N516" s="45" t="s">
        <v>313</v>
      </c>
      <c r="O516" s="41">
        <v>25600</v>
      </c>
      <c r="P516" s="46"/>
      <c r="Q516" s="47"/>
      <c r="R516" s="48" t="s">
        <v>254</v>
      </c>
      <c r="T516">
        <v>20106</v>
      </c>
    </row>
    <row r="517" spans="1:20" ht="18" customHeight="1" x14ac:dyDescent="0.15">
      <c r="A517" s="42">
        <v>2</v>
      </c>
      <c r="B517" s="43" t="s">
        <v>86</v>
      </c>
      <c r="C517" s="43">
        <v>1</v>
      </c>
      <c r="D517" s="43" t="s">
        <v>87</v>
      </c>
      <c r="E517" s="43">
        <v>6</v>
      </c>
      <c r="F517" s="43" t="s">
        <v>252</v>
      </c>
      <c r="G517" s="44">
        <v>18</v>
      </c>
      <c r="H517" s="43" t="s">
        <v>81</v>
      </c>
      <c r="I517" s="44">
        <v>11</v>
      </c>
      <c r="J517" s="44" t="s">
        <v>82</v>
      </c>
      <c r="K517" s="41"/>
      <c r="L517" s="41"/>
      <c r="M517" s="41"/>
      <c r="N517" s="45" t="s">
        <v>2399</v>
      </c>
      <c r="O517" s="41"/>
      <c r="P517" s="46"/>
      <c r="Q517" s="47"/>
      <c r="R517" s="48" t="s">
        <v>254</v>
      </c>
      <c r="T517">
        <v>20106</v>
      </c>
    </row>
    <row r="518" spans="1:20" ht="18" customHeight="1" x14ac:dyDescent="0.15">
      <c r="A518" s="42">
        <v>2</v>
      </c>
      <c r="B518" s="43" t="s">
        <v>86</v>
      </c>
      <c r="C518" s="43">
        <v>1</v>
      </c>
      <c r="D518" s="43" t="s">
        <v>87</v>
      </c>
      <c r="E518" s="43">
        <v>6</v>
      </c>
      <c r="F518" s="43" t="s">
        <v>252</v>
      </c>
      <c r="G518" s="44">
        <v>18</v>
      </c>
      <c r="H518" s="43" t="s">
        <v>81</v>
      </c>
      <c r="I518" s="44">
        <v>11</v>
      </c>
      <c r="J518" s="44" t="s">
        <v>82</v>
      </c>
      <c r="K518" s="41"/>
      <c r="L518" s="41"/>
      <c r="M518" s="41"/>
      <c r="N518" s="45" t="s">
        <v>2400</v>
      </c>
      <c r="O518" s="41">
        <v>20000</v>
      </c>
      <c r="P518" s="46"/>
      <c r="Q518" s="47"/>
      <c r="R518" s="48" t="s">
        <v>254</v>
      </c>
      <c r="T518">
        <v>20106</v>
      </c>
    </row>
    <row r="519" spans="1:20" ht="18" customHeight="1" x14ac:dyDescent="0.15">
      <c r="A519" s="42">
        <v>2</v>
      </c>
      <c r="B519" s="43" t="s">
        <v>86</v>
      </c>
      <c r="C519" s="43">
        <v>1</v>
      </c>
      <c r="D519" s="43" t="s">
        <v>87</v>
      </c>
      <c r="E519" s="43">
        <v>6</v>
      </c>
      <c r="F519" s="43" t="s">
        <v>252</v>
      </c>
      <c r="G519" s="44">
        <v>18</v>
      </c>
      <c r="H519" s="43" t="s">
        <v>81</v>
      </c>
      <c r="I519" s="44">
        <v>11</v>
      </c>
      <c r="J519" s="44" t="s">
        <v>82</v>
      </c>
      <c r="K519" s="41"/>
      <c r="L519" s="41"/>
      <c r="M519" s="41"/>
      <c r="N519" s="45" t="s">
        <v>314</v>
      </c>
      <c r="O519" s="41">
        <v>20000</v>
      </c>
      <c r="P519" s="46"/>
      <c r="Q519" s="47"/>
      <c r="R519" s="48" t="s">
        <v>254</v>
      </c>
      <c r="T519">
        <v>20106</v>
      </c>
    </row>
    <row r="520" spans="1:20" ht="18" customHeight="1" x14ac:dyDescent="0.15">
      <c r="A520" s="42">
        <v>2</v>
      </c>
      <c r="B520" s="43" t="s">
        <v>86</v>
      </c>
      <c r="C520" s="43">
        <v>1</v>
      </c>
      <c r="D520" s="43" t="s">
        <v>87</v>
      </c>
      <c r="E520" s="43">
        <v>6</v>
      </c>
      <c r="F520" s="43" t="s">
        <v>252</v>
      </c>
      <c r="G520" s="44">
        <v>18</v>
      </c>
      <c r="H520" s="43" t="s">
        <v>81</v>
      </c>
      <c r="I520" s="44">
        <v>11</v>
      </c>
      <c r="J520" s="44" t="s">
        <v>82</v>
      </c>
      <c r="K520" s="41"/>
      <c r="L520" s="41"/>
      <c r="M520" s="41"/>
      <c r="N520" s="45" t="s">
        <v>2401</v>
      </c>
      <c r="O520" s="41">
        <v>100000</v>
      </c>
      <c r="P520" s="46"/>
      <c r="Q520" s="47"/>
      <c r="R520" s="48" t="s">
        <v>254</v>
      </c>
      <c r="T520">
        <v>20106</v>
      </c>
    </row>
    <row r="521" spans="1:20" ht="18" customHeight="1" x14ac:dyDescent="0.15">
      <c r="A521" s="42">
        <v>2</v>
      </c>
      <c r="B521" s="43" t="s">
        <v>86</v>
      </c>
      <c r="C521" s="43">
        <v>1</v>
      </c>
      <c r="D521" s="43" t="s">
        <v>87</v>
      </c>
      <c r="E521" s="43">
        <v>6</v>
      </c>
      <c r="F521" s="43" t="s">
        <v>252</v>
      </c>
      <c r="G521" s="44">
        <v>18</v>
      </c>
      <c r="H521" s="43" t="s">
        <v>81</v>
      </c>
      <c r="I521" s="44">
        <v>11</v>
      </c>
      <c r="J521" s="44" t="s">
        <v>82</v>
      </c>
      <c r="K521" s="41"/>
      <c r="L521" s="41"/>
      <c r="M521" s="41"/>
      <c r="N521" s="45" t="s">
        <v>315</v>
      </c>
      <c r="O521" s="41">
        <v>10000</v>
      </c>
      <c r="P521" s="46"/>
      <c r="Q521" s="47"/>
      <c r="R521" s="48" t="s">
        <v>254</v>
      </c>
      <c r="T521">
        <v>20106</v>
      </c>
    </row>
    <row r="522" spans="1:20" ht="18" customHeight="1" x14ac:dyDescent="0.15">
      <c r="A522" s="42">
        <v>2</v>
      </c>
      <c r="B522" s="43" t="s">
        <v>86</v>
      </c>
      <c r="C522" s="43">
        <v>1</v>
      </c>
      <c r="D522" s="43" t="s">
        <v>87</v>
      </c>
      <c r="E522" s="43">
        <v>6</v>
      </c>
      <c r="F522" s="43" t="s">
        <v>252</v>
      </c>
      <c r="G522" s="44">
        <v>18</v>
      </c>
      <c r="H522" s="43" t="s">
        <v>81</v>
      </c>
      <c r="I522" s="44">
        <v>11</v>
      </c>
      <c r="J522" s="44" t="s">
        <v>82</v>
      </c>
      <c r="K522" s="41"/>
      <c r="L522" s="41"/>
      <c r="M522" s="41"/>
      <c r="N522" s="45" t="s">
        <v>316</v>
      </c>
      <c r="O522" s="41">
        <v>10000</v>
      </c>
      <c r="P522" s="46"/>
      <c r="Q522" s="47"/>
      <c r="R522" s="48" t="s">
        <v>254</v>
      </c>
      <c r="T522">
        <v>20106</v>
      </c>
    </row>
    <row r="523" spans="1:20" ht="18" customHeight="1" x14ac:dyDescent="0.15">
      <c r="A523" s="42">
        <v>2</v>
      </c>
      <c r="B523" s="43" t="s">
        <v>86</v>
      </c>
      <c r="C523" s="43">
        <v>1</v>
      </c>
      <c r="D523" s="43" t="s">
        <v>87</v>
      </c>
      <c r="E523" s="43">
        <v>6</v>
      </c>
      <c r="F523" s="43" t="s">
        <v>252</v>
      </c>
      <c r="G523" s="44">
        <v>18</v>
      </c>
      <c r="H523" s="43" t="s">
        <v>81</v>
      </c>
      <c r="I523" s="44">
        <v>11</v>
      </c>
      <c r="J523" s="44" t="s">
        <v>82</v>
      </c>
      <c r="K523" s="41"/>
      <c r="L523" s="41"/>
      <c r="M523" s="41"/>
      <c r="N523" s="45" t="s">
        <v>4520</v>
      </c>
      <c r="O523" s="41">
        <v>36000</v>
      </c>
      <c r="P523" s="46"/>
      <c r="Q523" s="47"/>
      <c r="R523" s="48" t="s">
        <v>254</v>
      </c>
      <c r="T523">
        <v>20106</v>
      </c>
    </row>
    <row r="524" spans="1:20" ht="18" customHeight="1" x14ac:dyDescent="0.15">
      <c r="A524" s="42">
        <v>2</v>
      </c>
      <c r="B524" s="43" t="s">
        <v>86</v>
      </c>
      <c r="C524" s="43">
        <v>1</v>
      </c>
      <c r="D524" s="43" t="s">
        <v>87</v>
      </c>
      <c r="E524" s="43">
        <v>6</v>
      </c>
      <c r="F524" s="43" t="s">
        <v>252</v>
      </c>
      <c r="G524" s="44">
        <v>18</v>
      </c>
      <c r="H524" s="43" t="s">
        <v>81</v>
      </c>
      <c r="I524" s="45">
        <v>31</v>
      </c>
      <c r="J524" s="45" t="s">
        <v>318</v>
      </c>
      <c r="K524" s="41">
        <v>14140</v>
      </c>
      <c r="L524" s="41">
        <v>10740</v>
      </c>
      <c r="M524" s="41">
        <f>K524-L524</f>
        <v>3400</v>
      </c>
      <c r="N524" s="45" t="s">
        <v>319</v>
      </c>
      <c r="O524" s="41">
        <v>500000</v>
      </c>
      <c r="P524" s="46"/>
      <c r="Q524" s="47"/>
      <c r="R524" s="48" t="s">
        <v>254</v>
      </c>
      <c r="T524">
        <v>20106</v>
      </c>
    </row>
    <row r="525" spans="1:20" ht="18" customHeight="1" x14ac:dyDescent="0.15">
      <c r="A525" s="42">
        <v>2</v>
      </c>
      <c r="B525" s="43" t="s">
        <v>86</v>
      </c>
      <c r="C525" s="43">
        <v>1</v>
      </c>
      <c r="D525" s="43" t="s">
        <v>87</v>
      </c>
      <c r="E525" s="43">
        <v>6</v>
      </c>
      <c r="F525" s="43" t="s">
        <v>252</v>
      </c>
      <c r="G525" s="44">
        <v>18</v>
      </c>
      <c r="H525" s="43" t="s">
        <v>81</v>
      </c>
      <c r="I525" s="44">
        <v>31</v>
      </c>
      <c r="J525" s="44" t="s">
        <v>318</v>
      </c>
      <c r="K525" s="41"/>
      <c r="L525" s="41"/>
      <c r="M525" s="41"/>
      <c r="N525" s="45" t="s">
        <v>320</v>
      </c>
      <c r="O525" s="41">
        <v>750000</v>
      </c>
      <c r="P525" s="46"/>
      <c r="Q525" s="47"/>
      <c r="R525" s="48" t="s">
        <v>254</v>
      </c>
      <c r="T525">
        <v>20106</v>
      </c>
    </row>
    <row r="526" spans="1:20" ht="18" customHeight="1" x14ac:dyDescent="0.15">
      <c r="A526" s="42">
        <v>2</v>
      </c>
      <c r="B526" s="43" t="s">
        <v>86</v>
      </c>
      <c r="C526" s="43">
        <v>1</v>
      </c>
      <c r="D526" s="43" t="s">
        <v>87</v>
      </c>
      <c r="E526" s="43">
        <v>6</v>
      </c>
      <c r="F526" s="43" t="s">
        <v>252</v>
      </c>
      <c r="G526" s="44">
        <v>18</v>
      </c>
      <c r="H526" s="43" t="s">
        <v>81</v>
      </c>
      <c r="I526" s="44">
        <v>31</v>
      </c>
      <c r="J526" s="44" t="s">
        <v>318</v>
      </c>
      <c r="K526" s="41"/>
      <c r="L526" s="41"/>
      <c r="M526" s="41"/>
      <c r="N526" s="45" t="s">
        <v>321</v>
      </c>
      <c r="O526" s="41">
        <v>500000</v>
      </c>
      <c r="P526" s="46"/>
      <c r="Q526" s="47"/>
      <c r="R526" s="48" t="s">
        <v>254</v>
      </c>
      <c r="T526">
        <v>20106</v>
      </c>
    </row>
    <row r="527" spans="1:20" ht="18" customHeight="1" x14ac:dyDescent="0.15">
      <c r="A527" s="42">
        <v>2</v>
      </c>
      <c r="B527" s="43" t="s">
        <v>86</v>
      </c>
      <c r="C527" s="43">
        <v>1</v>
      </c>
      <c r="D527" s="43" t="s">
        <v>87</v>
      </c>
      <c r="E527" s="43">
        <v>6</v>
      </c>
      <c r="F527" s="43" t="s">
        <v>252</v>
      </c>
      <c r="G527" s="44">
        <v>18</v>
      </c>
      <c r="H527" s="43" t="s">
        <v>81</v>
      </c>
      <c r="I527" s="44">
        <v>31</v>
      </c>
      <c r="J527" s="44" t="s">
        <v>318</v>
      </c>
      <c r="K527" s="41"/>
      <c r="L527" s="41"/>
      <c r="M527" s="41"/>
      <c r="N527" s="45" t="s">
        <v>322</v>
      </c>
      <c r="O527" s="41">
        <v>240000</v>
      </c>
      <c r="P527" s="46"/>
      <c r="Q527" s="47"/>
      <c r="R527" s="48" t="s">
        <v>254</v>
      </c>
      <c r="T527">
        <v>20106</v>
      </c>
    </row>
    <row r="528" spans="1:20" ht="18" customHeight="1" x14ac:dyDescent="0.15">
      <c r="A528" s="42">
        <v>2</v>
      </c>
      <c r="B528" s="43" t="s">
        <v>86</v>
      </c>
      <c r="C528" s="43">
        <v>1</v>
      </c>
      <c r="D528" s="43" t="s">
        <v>87</v>
      </c>
      <c r="E528" s="43">
        <v>6</v>
      </c>
      <c r="F528" s="43" t="s">
        <v>252</v>
      </c>
      <c r="G528" s="44">
        <v>18</v>
      </c>
      <c r="H528" s="43" t="s">
        <v>81</v>
      </c>
      <c r="I528" s="44">
        <v>31</v>
      </c>
      <c r="J528" s="44" t="s">
        <v>318</v>
      </c>
      <c r="K528" s="41"/>
      <c r="L528" s="41"/>
      <c r="M528" s="41"/>
      <c r="N528" s="45" t="s">
        <v>323</v>
      </c>
      <c r="O528" s="41">
        <v>500000</v>
      </c>
      <c r="P528" s="46"/>
      <c r="Q528" s="47"/>
      <c r="R528" s="48" t="s">
        <v>254</v>
      </c>
      <c r="T528">
        <v>20106</v>
      </c>
    </row>
    <row r="529" spans="1:20" ht="18" customHeight="1" x14ac:dyDescent="0.15">
      <c r="A529" s="42">
        <v>2</v>
      </c>
      <c r="B529" s="43" t="s">
        <v>86</v>
      </c>
      <c r="C529" s="43">
        <v>1</v>
      </c>
      <c r="D529" s="43" t="s">
        <v>87</v>
      </c>
      <c r="E529" s="43">
        <v>6</v>
      </c>
      <c r="F529" s="43" t="s">
        <v>252</v>
      </c>
      <c r="G529" s="44">
        <v>18</v>
      </c>
      <c r="H529" s="43" t="s">
        <v>81</v>
      </c>
      <c r="I529" s="44">
        <v>31</v>
      </c>
      <c r="J529" s="44" t="s">
        <v>318</v>
      </c>
      <c r="K529" s="41"/>
      <c r="L529" s="41"/>
      <c r="M529" s="41"/>
      <c r="N529" s="45" t="s">
        <v>3761</v>
      </c>
      <c r="O529" s="41">
        <v>1500000</v>
      </c>
      <c r="P529" s="46"/>
      <c r="Q529" s="47"/>
      <c r="R529" s="48" t="s">
        <v>254</v>
      </c>
      <c r="T529">
        <v>20106</v>
      </c>
    </row>
    <row r="530" spans="1:20" ht="18" customHeight="1" x14ac:dyDescent="0.15">
      <c r="A530" s="42">
        <v>2</v>
      </c>
      <c r="B530" s="43" t="s">
        <v>86</v>
      </c>
      <c r="C530" s="43">
        <v>1</v>
      </c>
      <c r="D530" s="43" t="s">
        <v>87</v>
      </c>
      <c r="E530" s="43">
        <v>6</v>
      </c>
      <c r="F530" s="43" t="s">
        <v>252</v>
      </c>
      <c r="G530" s="44">
        <v>18</v>
      </c>
      <c r="H530" s="43" t="s">
        <v>81</v>
      </c>
      <c r="I530" s="44">
        <v>31</v>
      </c>
      <c r="J530" s="44" t="s">
        <v>318</v>
      </c>
      <c r="K530" s="41"/>
      <c r="L530" s="41"/>
      <c r="M530" s="41"/>
      <c r="N530" s="45" t="s">
        <v>2402</v>
      </c>
      <c r="O530" s="41">
        <v>3000000</v>
      </c>
      <c r="P530" s="46"/>
      <c r="Q530" s="47"/>
      <c r="R530" s="48" t="s">
        <v>254</v>
      </c>
      <c r="T530">
        <v>20106</v>
      </c>
    </row>
    <row r="531" spans="1:20" ht="18" customHeight="1" x14ac:dyDescent="0.15">
      <c r="A531" s="42">
        <v>2</v>
      </c>
      <c r="B531" s="43" t="s">
        <v>86</v>
      </c>
      <c r="C531" s="43">
        <v>1</v>
      </c>
      <c r="D531" s="43" t="s">
        <v>87</v>
      </c>
      <c r="E531" s="43">
        <v>6</v>
      </c>
      <c r="F531" s="43" t="s">
        <v>252</v>
      </c>
      <c r="G531" s="44">
        <v>18</v>
      </c>
      <c r="H531" s="43" t="s">
        <v>81</v>
      </c>
      <c r="I531" s="44">
        <v>31</v>
      </c>
      <c r="J531" s="44" t="s">
        <v>318</v>
      </c>
      <c r="K531" s="41"/>
      <c r="L531" s="41"/>
      <c r="M531" s="41"/>
      <c r="N531" s="45" t="s">
        <v>2403</v>
      </c>
      <c r="O531" s="41">
        <v>550000</v>
      </c>
      <c r="P531" s="46"/>
      <c r="Q531" s="47"/>
      <c r="R531" s="48" t="s">
        <v>254</v>
      </c>
      <c r="T531">
        <v>20106</v>
      </c>
    </row>
    <row r="532" spans="1:20" ht="18" customHeight="1" x14ac:dyDescent="0.15">
      <c r="A532" s="42">
        <v>2</v>
      </c>
      <c r="B532" s="43" t="s">
        <v>86</v>
      </c>
      <c r="C532" s="43">
        <v>1</v>
      </c>
      <c r="D532" s="43" t="s">
        <v>87</v>
      </c>
      <c r="E532" s="43">
        <v>6</v>
      </c>
      <c r="F532" s="43" t="s">
        <v>252</v>
      </c>
      <c r="G532" s="44">
        <v>18</v>
      </c>
      <c r="H532" s="43" t="s">
        <v>81</v>
      </c>
      <c r="I532" s="44">
        <v>31</v>
      </c>
      <c r="J532" s="44" t="s">
        <v>318</v>
      </c>
      <c r="K532" s="41"/>
      <c r="L532" s="41"/>
      <c r="M532" s="41"/>
      <c r="N532" s="45" t="s">
        <v>2404</v>
      </c>
      <c r="O532" s="41">
        <v>4000000</v>
      </c>
      <c r="P532" s="46"/>
      <c r="Q532" s="47"/>
      <c r="R532" s="48" t="s">
        <v>254</v>
      </c>
      <c r="T532">
        <v>20106</v>
      </c>
    </row>
    <row r="533" spans="1:20" ht="18" customHeight="1" x14ac:dyDescent="0.15">
      <c r="A533" s="42">
        <v>2</v>
      </c>
      <c r="B533" s="43" t="s">
        <v>86</v>
      </c>
      <c r="C533" s="43">
        <v>1</v>
      </c>
      <c r="D533" s="43" t="s">
        <v>87</v>
      </c>
      <c r="E533" s="43">
        <v>6</v>
      </c>
      <c r="F533" s="43" t="s">
        <v>252</v>
      </c>
      <c r="G533" s="44">
        <v>18</v>
      </c>
      <c r="H533" s="43" t="s">
        <v>81</v>
      </c>
      <c r="I533" s="44">
        <v>31</v>
      </c>
      <c r="J533" s="44" t="s">
        <v>318</v>
      </c>
      <c r="K533" s="41"/>
      <c r="L533" s="41"/>
      <c r="M533" s="41"/>
      <c r="N533" s="45" t="s">
        <v>2405</v>
      </c>
      <c r="O533" s="41">
        <v>2200000</v>
      </c>
      <c r="P533" s="46"/>
      <c r="Q533" s="47"/>
      <c r="R533" s="48" t="s">
        <v>254</v>
      </c>
      <c r="T533">
        <v>20106</v>
      </c>
    </row>
    <row r="534" spans="1:20" ht="18" customHeight="1" x14ac:dyDescent="0.15">
      <c r="A534" s="42">
        <v>2</v>
      </c>
      <c r="B534" s="43" t="s">
        <v>86</v>
      </c>
      <c r="C534" s="43">
        <v>1</v>
      </c>
      <c r="D534" s="43" t="s">
        <v>87</v>
      </c>
      <c r="E534" s="43">
        <v>6</v>
      </c>
      <c r="F534" s="43" t="s">
        <v>252</v>
      </c>
      <c r="G534" s="44">
        <v>18</v>
      </c>
      <c r="H534" s="43" t="s">
        <v>81</v>
      </c>
      <c r="I534" s="44">
        <v>31</v>
      </c>
      <c r="J534" s="44" t="s">
        <v>318</v>
      </c>
      <c r="K534" s="41"/>
      <c r="L534" s="41"/>
      <c r="M534" s="41"/>
      <c r="N534" s="45" t="s">
        <v>317</v>
      </c>
      <c r="O534" s="41">
        <v>400000</v>
      </c>
      <c r="P534" s="46"/>
      <c r="Q534" s="47"/>
      <c r="R534" s="48" t="s">
        <v>254</v>
      </c>
      <c r="T534">
        <v>20106</v>
      </c>
    </row>
    <row r="535" spans="1:20" ht="18" customHeight="1" x14ac:dyDescent="0.15">
      <c r="A535" s="42">
        <v>2</v>
      </c>
      <c r="B535" s="43" t="s">
        <v>86</v>
      </c>
      <c r="C535" s="43">
        <v>1</v>
      </c>
      <c r="D535" s="43" t="s">
        <v>87</v>
      </c>
      <c r="E535" s="43">
        <v>6</v>
      </c>
      <c r="F535" s="43" t="s">
        <v>252</v>
      </c>
      <c r="G535" s="44">
        <v>18</v>
      </c>
      <c r="H535" s="43" t="s">
        <v>81</v>
      </c>
      <c r="I535" s="45">
        <v>41</v>
      </c>
      <c r="J535" s="45" t="s">
        <v>155</v>
      </c>
      <c r="K535" s="41">
        <v>110</v>
      </c>
      <c r="L535" s="41">
        <v>30</v>
      </c>
      <c r="M535" s="41">
        <f>K535-L535</f>
        <v>80</v>
      </c>
      <c r="N535" s="45" t="s">
        <v>3762</v>
      </c>
      <c r="O535" s="41">
        <v>110000</v>
      </c>
      <c r="P535" s="46"/>
      <c r="Q535" s="47"/>
      <c r="R535" s="48" t="s">
        <v>254</v>
      </c>
      <c r="T535">
        <v>20106</v>
      </c>
    </row>
    <row r="536" spans="1:20" ht="18" customHeight="1" x14ac:dyDescent="0.15">
      <c r="A536" s="24">
        <v>2</v>
      </c>
      <c r="B536" s="25" t="s">
        <v>2200</v>
      </c>
      <c r="C536" s="34">
        <v>1</v>
      </c>
      <c r="D536" s="25" t="s">
        <v>87</v>
      </c>
      <c r="E536" s="35">
        <v>7</v>
      </c>
      <c r="F536" s="36" t="s">
        <v>2208</v>
      </c>
      <c r="G536" s="35"/>
      <c r="H536" s="36"/>
      <c r="I536" s="35"/>
      <c r="J536" s="35"/>
      <c r="K536" s="32">
        <f>IF(C536="",SUMIFS($K537:$K$5362,$A537:$A$5362,A536,$E537:$E$5362,""),IF(E536="",SUMIFS($K537:$K$5362,$A537:$A$5362,A536,$C537:$C$5362,C536,$G537:$G$5362,""),IF(G536="",SUMIFS($K537:$K$5362,$A537:$A$5362,A536,$C537:$C$5362,C536,$E537:$E$5362,E536,$R537:$R$5362,R536),IF(I536="",SUMIFS($K537:$K$5362,$A537:$A$5362,A536,$C537:$C$5362,C536,$E537:$E$5362,E536,$G537:$G$5362,G536,$R537:$R$5362,R536),0))))</f>
        <v>4371</v>
      </c>
      <c r="L536" s="32">
        <f>IF(C536="",SUMIFS($L537:$L$5362,$A537:$A$5362,A536,$E537:$E$5362,""),IF(E536="",SUMIFS($L537:$L$5362,$A537:$A$5362,A536,$C537:$C$5362,C536,$G537:$G$5362,""),IF(G536="",SUMIFS($L537:$L$5362,$A537:$A$5362,A536,$C537:$C$5362,C536,$E537:$E$5362,E536,$R537:$R$5362,R536),IF(I536="",SUMIFS($L537:$L$5362,$A537:$A$5362,A536,$C537:$C$5362,C536,$E537:$E$5362,E536,$G537:$G$5362,G536,$R537:$R$5362,R536),0))))</f>
        <v>4184</v>
      </c>
      <c r="M536" s="32">
        <f t="shared" ref="M536" si="12">K536-L536</f>
        <v>187</v>
      </c>
      <c r="N536" s="37"/>
      <c r="O536" s="38"/>
      <c r="P536" s="39"/>
      <c r="Q536" s="33">
        <f>IF(C536="",SUMIFS($Q537:$Q$5362,$A537:$A$5362,A536,$E537:$E$5362,""),IF(E536="",SUMIFS($Q537:$Q$5362,$A537:$A$5362,A536,$C537:$C$5362,C536,$G537:$G$5362,""),IF(G536="",SUMIFS($Q537:$Q$5362,$A537:$A$5362,A536,$C537:$C$5362,C536,$E537:$E$5362,E536,$R537:$R$5362,R536),IF(I536="",SUMIFS($Q537:$Q$5362,$A537:$A$5362,A536,$C537:$C$5362,C536,$E537:$E$5362,E536,$G537:$G$5362,G536,$R537:$R$5362,R536),0))))</f>
        <v>0</v>
      </c>
      <c r="R536" s="40" t="s">
        <v>2207</v>
      </c>
      <c r="T536">
        <v>20107</v>
      </c>
    </row>
    <row r="537" spans="1:20" ht="18" customHeight="1" x14ac:dyDescent="0.15">
      <c r="A537" s="42">
        <v>2</v>
      </c>
      <c r="B537" s="43" t="s">
        <v>86</v>
      </c>
      <c r="C537" s="43">
        <v>1</v>
      </c>
      <c r="D537" s="43" t="s">
        <v>87</v>
      </c>
      <c r="E537" s="43">
        <v>7</v>
      </c>
      <c r="F537" s="43" t="s">
        <v>324</v>
      </c>
      <c r="G537" s="45">
        <v>7</v>
      </c>
      <c r="H537" s="49" t="s">
        <v>30</v>
      </c>
      <c r="I537" s="45"/>
      <c r="J537" s="45"/>
      <c r="K537" s="41"/>
      <c r="L537" s="41"/>
      <c r="M537" s="41"/>
      <c r="N537" s="45"/>
      <c r="O537" s="47"/>
      <c r="P537" s="46"/>
      <c r="Q537" s="47"/>
      <c r="R537" s="48" t="s">
        <v>254</v>
      </c>
      <c r="T537">
        <v>20107</v>
      </c>
    </row>
    <row r="538" spans="1:20" ht="18" customHeight="1" x14ac:dyDescent="0.15">
      <c r="A538" s="42">
        <v>2</v>
      </c>
      <c r="B538" s="43" t="s">
        <v>86</v>
      </c>
      <c r="C538" s="43">
        <v>1</v>
      </c>
      <c r="D538" s="43" t="s">
        <v>87</v>
      </c>
      <c r="E538" s="43">
        <v>7</v>
      </c>
      <c r="F538" s="43" t="s">
        <v>324</v>
      </c>
      <c r="G538" s="44">
        <v>7</v>
      </c>
      <c r="H538" s="43" t="s">
        <v>30</v>
      </c>
      <c r="I538" s="45">
        <v>11</v>
      </c>
      <c r="J538" s="45" t="s">
        <v>31</v>
      </c>
      <c r="K538" s="41">
        <v>20</v>
      </c>
      <c r="L538" s="41">
        <v>20</v>
      </c>
      <c r="M538" s="41">
        <f>K538-L538</f>
        <v>0</v>
      </c>
      <c r="N538" s="45" t="s">
        <v>325</v>
      </c>
      <c r="O538" s="41">
        <v>20000</v>
      </c>
      <c r="P538" s="46"/>
      <c r="Q538" s="47"/>
      <c r="R538" s="48" t="s">
        <v>254</v>
      </c>
      <c r="T538">
        <v>20107</v>
      </c>
    </row>
    <row r="539" spans="1:20" ht="18" customHeight="1" x14ac:dyDescent="0.15">
      <c r="A539" s="42">
        <v>2</v>
      </c>
      <c r="B539" s="43" t="s">
        <v>86</v>
      </c>
      <c r="C539" s="43">
        <v>1</v>
      </c>
      <c r="D539" s="43" t="s">
        <v>87</v>
      </c>
      <c r="E539" s="43">
        <v>7</v>
      </c>
      <c r="F539" s="43" t="s">
        <v>324</v>
      </c>
      <c r="G539" s="45">
        <v>8</v>
      </c>
      <c r="H539" s="49" t="s">
        <v>33</v>
      </c>
      <c r="I539" s="45"/>
      <c r="J539" s="45"/>
      <c r="K539" s="41"/>
      <c r="L539" s="41"/>
      <c r="M539" s="41"/>
      <c r="N539" s="45"/>
      <c r="O539" s="47"/>
      <c r="P539" s="46"/>
      <c r="Q539" s="47"/>
      <c r="R539" s="48" t="s">
        <v>254</v>
      </c>
      <c r="T539">
        <v>20107</v>
      </c>
    </row>
    <row r="540" spans="1:20" ht="18" customHeight="1" x14ac:dyDescent="0.15">
      <c r="A540" s="42">
        <v>2</v>
      </c>
      <c r="B540" s="43" t="s">
        <v>86</v>
      </c>
      <c r="C540" s="43">
        <v>1</v>
      </c>
      <c r="D540" s="43" t="s">
        <v>87</v>
      </c>
      <c r="E540" s="43">
        <v>7</v>
      </c>
      <c r="F540" s="43" t="s">
        <v>324</v>
      </c>
      <c r="G540" s="44">
        <v>8</v>
      </c>
      <c r="H540" s="43" t="s">
        <v>33</v>
      </c>
      <c r="I540" s="45">
        <v>2</v>
      </c>
      <c r="J540" s="45" t="s">
        <v>46</v>
      </c>
      <c r="K540" s="41">
        <v>8</v>
      </c>
      <c r="L540" s="41">
        <v>8</v>
      </c>
      <c r="M540" s="41">
        <f>K540-L540</f>
        <v>0</v>
      </c>
      <c r="N540" s="45" t="s">
        <v>2944</v>
      </c>
      <c r="O540" s="41">
        <v>7200</v>
      </c>
      <c r="P540" s="46"/>
      <c r="Q540" s="47"/>
      <c r="R540" s="48" t="s">
        <v>254</v>
      </c>
      <c r="T540">
        <v>20107</v>
      </c>
    </row>
    <row r="541" spans="1:20" ht="18" customHeight="1" x14ac:dyDescent="0.15">
      <c r="A541" s="42">
        <v>2</v>
      </c>
      <c r="B541" s="43" t="s">
        <v>86</v>
      </c>
      <c r="C541" s="43">
        <v>1</v>
      </c>
      <c r="D541" s="43" t="s">
        <v>87</v>
      </c>
      <c r="E541" s="43">
        <v>7</v>
      </c>
      <c r="F541" s="43" t="s">
        <v>324</v>
      </c>
      <c r="G541" s="45">
        <v>10</v>
      </c>
      <c r="H541" s="49" t="s">
        <v>54</v>
      </c>
      <c r="I541" s="45"/>
      <c r="J541" s="45"/>
      <c r="K541" s="41"/>
      <c r="L541" s="41"/>
      <c r="M541" s="41"/>
      <c r="N541" s="45"/>
      <c r="O541" s="47"/>
      <c r="P541" s="46"/>
      <c r="Q541" s="47"/>
      <c r="R541" s="48" t="s">
        <v>254</v>
      </c>
      <c r="T541">
        <v>20107</v>
      </c>
    </row>
    <row r="542" spans="1:20" ht="18" customHeight="1" x14ac:dyDescent="0.15">
      <c r="A542" s="42">
        <v>2</v>
      </c>
      <c r="B542" s="43" t="s">
        <v>86</v>
      </c>
      <c r="C542" s="43">
        <v>1</v>
      </c>
      <c r="D542" s="43" t="s">
        <v>87</v>
      </c>
      <c r="E542" s="43">
        <v>7</v>
      </c>
      <c r="F542" s="43" t="s">
        <v>324</v>
      </c>
      <c r="G542" s="44">
        <v>10</v>
      </c>
      <c r="H542" s="43" t="s">
        <v>54</v>
      </c>
      <c r="I542" s="45">
        <v>1</v>
      </c>
      <c r="J542" s="45" t="s">
        <v>55</v>
      </c>
      <c r="K542" s="41">
        <v>50</v>
      </c>
      <c r="L542" s="41">
        <v>50</v>
      </c>
      <c r="M542" s="41">
        <f>K542-L542</f>
        <v>0</v>
      </c>
      <c r="N542" s="45" t="s">
        <v>326</v>
      </c>
      <c r="O542" s="41">
        <v>50000</v>
      </c>
      <c r="P542" s="46"/>
      <c r="Q542" s="47"/>
      <c r="R542" s="48" t="s">
        <v>254</v>
      </c>
      <c r="T542">
        <v>20107</v>
      </c>
    </row>
    <row r="543" spans="1:20" ht="18" customHeight="1" x14ac:dyDescent="0.15">
      <c r="A543" s="42">
        <v>2</v>
      </c>
      <c r="B543" s="43" t="s">
        <v>86</v>
      </c>
      <c r="C543" s="43">
        <v>1</v>
      </c>
      <c r="D543" s="43" t="s">
        <v>87</v>
      </c>
      <c r="E543" s="43">
        <v>7</v>
      </c>
      <c r="F543" s="43" t="s">
        <v>324</v>
      </c>
      <c r="G543" s="44">
        <v>10</v>
      </c>
      <c r="H543" s="43" t="s">
        <v>54</v>
      </c>
      <c r="I543" s="45">
        <v>4</v>
      </c>
      <c r="J543" s="45" t="s">
        <v>65</v>
      </c>
      <c r="K543" s="41">
        <v>4096</v>
      </c>
      <c r="L543" s="41">
        <v>3909</v>
      </c>
      <c r="M543" s="41">
        <f>K543-L543</f>
        <v>187</v>
      </c>
      <c r="N543" s="45" t="s">
        <v>2945</v>
      </c>
      <c r="O543" s="41">
        <v>3828000</v>
      </c>
      <c r="P543" s="46"/>
      <c r="Q543" s="47"/>
      <c r="R543" s="48" t="s">
        <v>254</v>
      </c>
      <c r="T543">
        <v>20107</v>
      </c>
    </row>
    <row r="544" spans="1:20" ht="18" customHeight="1" x14ac:dyDescent="0.15">
      <c r="A544" s="42">
        <v>2</v>
      </c>
      <c r="B544" s="43" t="s">
        <v>86</v>
      </c>
      <c r="C544" s="43">
        <v>1</v>
      </c>
      <c r="D544" s="43" t="s">
        <v>87</v>
      </c>
      <c r="E544" s="43">
        <v>7</v>
      </c>
      <c r="F544" s="43" t="s">
        <v>324</v>
      </c>
      <c r="G544" s="44">
        <v>10</v>
      </c>
      <c r="H544" s="43" t="s">
        <v>54</v>
      </c>
      <c r="I544" s="44">
        <v>4</v>
      </c>
      <c r="J544" s="44" t="s">
        <v>65</v>
      </c>
      <c r="K544" s="41"/>
      <c r="L544" s="41"/>
      <c r="M544" s="41"/>
      <c r="N544" s="45" t="s">
        <v>3763</v>
      </c>
      <c r="O544" s="41">
        <v>227500</v>
      </c>
      <c r="P544" s="46"/>
      <c r="Q544" s="47"/>
      <c r="R544" s="48" t="s">
        <v>254</v>
      </c>
      <c r="T544">
        <v>20107</v>
      </c>
    </row>
    <row r="545" spans="1:20" ht="18" customHeight="1" x14ac:dyDescent="0.15">
      <c r="A545" s="42">
        <v>2</v>
      </c>
      <c r="B545" s="43" t="s">
        <v>86</v>
      </c>
      <c r="C545" s="43">
        <v>1</v>
      </c>
      <c r="D545" s="43" t="s">
        <v>87</v>
      </c>
      <c r="E545" s="43">
        <v>7</v>
      </c>
      <c r="F545" s="43" t="s">
        <v>324</v>
      </c>
      <c r="G545" s="44">
        <v>10</v>
      </c>
      <c r="H545" s="43" t="s">
        <v>54</v>
      </c>
      <c r="I545" s="44">
        <v>4</v>
      </c>
      <c r="J545" s="44" t="s">
        <v>65</v>
      </c>
      <c r="K545" s="41"/>
      <c r="L545" s="41"/>
      <c r="M545" s="41"/>
      <c r="N545" s="45" t="s">
        <v>3764</v>
      </c>
      <c r="O545" s="41">
        <v>40000</v>
      </c>
      <c r="P545" s="46"/>
      <c r="Q545" s="47"/>
      <c r="R545" s="48" t="s">
        <v>254</v>
      </c>
      <c r="T545">
        <v>20107</v>
      </c>
    </row>
    <row r="546" spans="1:20" ht="18" customHeight="1" x14ac:dyDescent="0.15">
      <c r="A546" s="42">
        <v>2</v>
      </c>
      <c r="B546" s="43" t="s">
        <v>86</v>
      </c>
      <c r="C546" s="43">
        <v>1</v>
      </c>
      <c r="D546" s="43" t="s">
        <v>87</v>
      </c>
      <c r="E546" s="43">
        <v>7</v>
      </c>
      <c r="F546" s="43" t="s">
        <v>324</v>
      </c>
      <c r="G546" s="45">
        <v>11</v>
      </c>
      <c r="H546" s="49" t="s">
        <v>66</v>
      </c>
      <c r="I546" s="45"/>
      <c r="J546" s="45"/>
      <c r="K546" s="41"/>
      <c r="L546" s="41"/>
      <c r="M546" s="41"/>
      <c r="N546" s="45"/>
      <c r="O546" s="47"/>
      <c r="P546" s="46"/>
      <c r="Q546" s="47"/>
      <c r="R546" s="48" t="s">
        <v>254</v>
      </c>
      <c r="T546">
        <v>20107</v>
      </c>
    </row>
    <row r="547" spans="1:20" ht="18" customHeight="1" x14ac:dyDescent="0.15">
      <c r="A547" s="42">
        <v>2</v>
      </c>
      <c r="B547" s="43" t="s">
        <v>86</v>
      </c>
      <c r="C547" s="43">
        <v>1</v>
      </c>
      <c r="D547" s="43" t="s">
        <v>87</v>
      </c>
      <c r="E547" s="43">
        <v>7</v>
      </c>
      <c r="F547" s="43" t="s">
        <v>324</v>
      </c>
      <c r="G547" s="44">
        <v>11</v>
      </c>
      <c r="H547" s="43" t="s">
        <v>66</v>
      </c>
      <c r="I547" s="45">
        <v>1</v>
      </c>
      <c r="J547" s="45" t="s">
        <v>67</v>
      </c>
      <c r="K547" s="41">
        <v>72</v>
      </c>
      <c r="L547" s="41">
        <v>72</v>
      </c>
      <c r="M547" s="41">
        <f>K547-L547</f>
        <v>0</v>
      </c>
      <c r="N547" s="45" t="s">
        <v>2946</v>
      </c>
      <c r="O547" s="41">
        <v>72000</v>
      </c>
      <c r="P547" s="46"/>
      <c r="Q547" s="47"/>
      <c r="R547" s="48" t="s">
        <v>254</v>
      </c>
      <c r="T547">
        <v>20107</v>
      </c>
    </row>
    <row r="548" spans="1:20" ht="18" customHeight="1" x14ac:dyDescent="0.15">
      <c r="A548" s="42">
        <v>2</v>
      </c>
      <c r="B548" s="43" t="s">
        <v>86</v>
      </c>
      <c r="C548" s="43">
        <v>1</v>
      </c>
      <c r="D548" s="43" t="s">
        <v>87</v>
      </c>
      <c r="E548" s="43">
        <v>7</v>
      </c>
      <c r="F548" s="43" t="s">
        <v>324</v>
      </c>
      <c r="G548" s="45">
        <v>13</v>
      </c>
      <c r="H548" s="49" t="s">
        <v>77</v>
      </c>
      <c r="I548" s="45"/>
      <c r="J548" s="45"/>
      <c r="K548" s="41"/>
      <c r="L548" s="41"/>
      <c r="M548" s="41"/>
      <c r="N548" s="45"/>
      <c r="O548" s="47"/>
      <c r="P548" s="46"/>
      <c r="Q548" s="47"/>
      <c r="R548" s="48" t="s">
        <v>254</v>
      </c>
      <c r="T548">
        <v>20107</v>
      </c>
    </row>
    <row r="549" spans="1:20" ht="18" customHeight="1" x14ac:dyDescent="0.15">
      <c r="A549" s="42">
        <v>2</v>
      </c>
      <c r="B549" s="43" t="s">
        <v>86</v>
      </c>
      <c r="C549" s="43">
        <v>1</v>
      </c>
      <c r="D549" s="43" t="s">
        <v>87</v>
      </c>
      <c r="E549" s="43">
        <v>7</v>
      </c>
      <c r="F549" s="43" t="s">
        <v>324</v>
      </c>
      <c r="G549" s="44">
        <v>13</v>
      </c>
      <c r="H549" s="43" t="s">
        <v>77</v>
      </c>
      <c r="I549" s="45">
        <v>41</v>
      </c>
      <c r="J549" s="45" t="s">
        <v>139</v>
      </c>
      <c r="K549" s="41">
        <v>110</v>
      </c>
      <c r="L549" s="41">
        <v>110</v>
      </c>
      <c r="M549" s="41">
        <f>K549-L549</f>
        <v>0</v>
      </c>
      <c r="N549" s="45" t="s">
        <v>327</v>
      </c>
      <c r="O549" s="41">
        <v>110000</v>
      </c>
      <c r="P549" s="46"/>
      <c r="Q549" s="47"/>
      <c r="R549" s="48" t="s">
        <v>254</v>
      </c>
      <c r="T549">
        <v>20107</v>
      </c>
    </row>
    <row r="550" spans="1:20" ht="18" customHeight="1" x14ac:dyDescent="0.15">
      <c r="A550" s="42">
        <v>2</v>
      </c>
      <c r="B550" s="43" t="s">
        <v>86</v>
      </c>
      <c r="C550" s="43">
        <v>1</v>
      </c>
      <c r="D550" s="43" t="s">
        <v>87</v>
      </c>
      <c r="E550" s="43">
        <v>7</v>
      </c>
      <c r="F550" s="43" t="s">
        <v>324</v>
      </c>
      <c r="G550" s="45">
        <v>18</v>
      </c>
      <c r="H550" s="49" t="s">
        <v>81</v>
      </c>
      <c r="I550" s="45"/>
      <c r="J550" s="45"/>
      <c r="K550" s="41"/>
      <c r="L550" s="41"/>
      <c r="M550" s="41"/>
      <c r="N550" s="45"/>
      <c r="O550" s="47"/>
      <c r="P550" s="46"/>
      <c r="Q550" s="47"/>
      <c r="R550" s="48" t="s">
        <v>254</v>
      </c>
      <c r="T550">
        <v>20107</v>
      </c>
    </row>
    <row r="551" spans="1:20" ht="18" customHeight="1" x14ac:dyDescent="0.15">
      <c r="A551" s="42">
        <v>2</v>
      </c>
      <c r="B551" s="43" t="s">
        <v>86</v>
      </c>
      <c r="C551" s="43">
        <v>1</v>
      </c>
      <c r="D551" s="43" t="s">
        <v>87</v>
      </c>
      <c r="E551" s="43">
        <v>7</v>
      </c>
      <c r="F551" s="43" t="s">
        <v>324</v>
      </c>
      <c r="G551" s="44">
        <v>18</v>
      </c>
      <c r="H551" s="43" t="s">
        <v>81</v>
      </c>
      <c r="I551" s="45">
        <v>11</v>
      </c>
      <c r="J551" s="45" t="s">
        <v>82</v>
      </c>
      <c r="K551" s="41">
        <v>15</v>
      </c>
      <c r="L551" s="41">
        <v>15</v>
      </c>
      <c r="M551" s="41">
        <f>K551-L551</f>
        <v>0</v>
      </c>
      <c r="N551" s="45" t="s">
        <v>328</v>
      </c>
      <c r="O551" s="41">
        <v>15000</v>
      </c>
      <c r="P551" s="46"/>
      <c r="Q551" s="47"/>
      <c r="R551" s="48" t="s">
        <v>254</v>
      </c>
      <c r="T551">
        <v>20107</v>
      </c>
    </row>
    <row r="552" spans="1:20" ht="18" customHeight="1" x14ac:dyDescent="0.15">
      <c r="A552" s="24">
        <v>2</v>
      </c>
      <c r="B552" s="25" t="s">
        <v>2200</v>
      </c>
      <c r="C552" s="34">
        <v>1</v>
      </c>
      <c r="D552" s="25" t="s">
        <v>87</v>
      </c>
      <c r="E552" s="35">
        <v>9</v>
      </c>
      <c r="F552" s="36" t="s">
        <v>2321</v>
      </c>
      <c r="G552" s="35"/>
      <c r="H552" s="36"/>
      <c r="I552" s="35"/>
      <c r="J552" s="35"/>
      <c r="K552" s="32">
        <f>IF(C552="",SUMIFS($K553:$K$5362,$A553:$A$5362,A552,$E553:$E$5362,""),IF(E552="",SUMIFS($K553:$K$5362,$A553:$A$5362,A552,$C553:$C$5362,C552,$G553:$G$5362,""),IF(G552="",SUMIFS($K553:$K$5362,$A553:$A$5362,A552,$C553:$C$5362,C552,$E553:$E$5362,E552,$R553:$R$5362,R552),IF(I552="",SUMIFS($K553:$K$5362,$A553:$A$5362,A552,$C553:$C$5362,C552,$E553:$E$5362,E552,$G553:$G$5362,G552,$R553:$R$5362,R552),0))))</f>
        <v>1870</v>
      </c>
      <c r="L552" s="32">
        <f>IF(C552="",SUMIFS($L553:$L$5362,$A553:$A$5362,A552,$E553:$E$5362,""),IF(E552="",SUMIFS($L553:$L$5362,$A553:$A$5362,A552,$C553:$C$5362,C552,$G553:$G$5362,""),IF(G552="",SUMIFS($L553:$L$5362,$A553:$A$5362,A552,$C553:$C$5362,C552,$E553:$E$5362,E552,$R553:$R$5362,R552),IF(I552="",SUMIFS($L553:$L$5362,$A553:$A$5362,A552,$C553:$C$5362,C552,$E553:$E$5362,E552,$G553:$G$5362,G552,$R553:$R$5362,R552),0))))</f>
        <v>5770</v>
      </c>
      <c r="M552" s="32">
        <f t="shared" ref="M552" si="13">K552-L552</f>
        <v>-3900</v>
      </c>
      <c r="N552" s="37"/>
      <c r="O552" s="38"/>
      <c r="P552" s="39"/>
      <c r="Q552" s="33">
        <f>IF(C552="",SUMIFS($Q553:$Q$5362,$A553:$A$5362,A552,$E553:$E$5362,""),IF(E552="",SUMIFS($Q553:$Q$5362,$A553:$A$5362,A552,$C553:$C$5362,C552,$G553:$G$5362,""),IF(G552="",SUMIFS($Q553:$Q$5362,$A553:$A$5362,A552,$C553:$C$5362,C552,$E553:$E$5362,E552,$R553:$R$5362,R552),IF(I552="",SUMIFS($Q553:$Q$5362,$A553:$A$5362,A552,$C553:$C$5362,C552,$E553:$E$5362,E552,$G553:$G$5362,G552,$R553:$R$5362,R552),0))))</f>
        <v>0</v>
      </c>
      <c r="R552" s="40" t="s">
        <v>2201</v>
      </c>
      <c r="T552">
        <v>20109</v>
      </c>
    </row>
    <row r="553" spans="1:20" ht="18" customHeight="1" x14ac:dyDescent="0.15">
      <c r="A553" s="42">
        <v>2</v>
      </c>
      <c r="B553" s="43" t="s">
        <v>86</v>
      </c>
      <c r="C553" s="43">
        <v>1</v>
      </c>
      <c r="D553" s="43" t="s">
        <v>87</v>
      </c>
      <c r="E553" s="43">
        <v>9</v>
      </c>
      <c r="F553" s="43" t="s">
        <v>329</v>
      </c>
      <c r="G553" s="45">
        <v>10</v>
      </c>
      <c r="H553" s="49" t="s">
        <v>54</v>
      </c>
      <c r="I553" s="45"/>
      <c r="J553" s="45"/>
      <c r="K553" s="41"/>
      <c r="L553" s="41"/>
      <c r="M553" s="41"/>
      <c r="N553" s="45"/>
      <c r="O553" s="47"/>
      <c r="P553" s="46"/>
      <c r="Q553" s="47"/>
      <c r="R553" s="48" t="s">
        <v>90</v>
      </c>
      <c r="T553">
        <v>20109</v>
      </c>
    </row>
    <row r="554" spans="1:20" ht="18" customHeight="1" x14ac:dyDescent="0.15">
      <c r="A554" s="42">
        <v>2</v>
      </c>
      <c r="B554" s="43" t="s">
        <v>86</v>
      </c>
      <c r="C554" s="43">
        <v>1</v>
      </c>
      <c r="D554" s="43" t="s">
        <v>87</v>
      </c>
      <c r="E554" s="43">
        <v>9</v>
      </c>
      <c r="F554" s="43" t="s">
        <v>329</v>
      </c>
      <c r="G554" s="44">
        <v>10</v>
      </c>
      <c r="H554" s="43" t="s">
        <v>54</v>
      </c>
      <c r="I554" s="45">
        <v>1</v>
      </c>
      <c r="J554" s="45" t="s">
        <v>55</v>
      </c>
      <c r="K554" s="41">
        <v>35</v>
      </c>
      <c r="L554" s="41">
        <v>35</v>
      </c>
      <c r="M554" s="41">
        <f>K554-L554</f>
        <v>0</v>
      </c>
      <c r="N554" s="45" t="s">
        <v>2947</v>
      </c>
      <c r="O554" s="41">
        <v>21600</v>
      </c>
      <c r="P554" s="46"/>
      <c r="Q554" s="47"/>
      <c r="R554" s="48" t="s">
        <v>90</v>
      </c>
      <c r="T554">
        <v>20109</v>
      </c>
    </row>
    <row r="555" spans="1:20" ht="18" customHeight="1" x14ac:dyDescent="0.15">
      <c r="A555" s="42">
        <v>2</v>
      </c>
      <c r="B555" s="43" t="s">
        <v>86</v>
      </c>
      <c r="C555" s="43">
        <v>1</v>
      </c>
      <c r="D555" s="43" t="s">
        <v>87</v>
      </c>
      <c r="E555" s="43">
        <v>9</v>
      </c>
      <c r="F555" s="43" t="s">
        <v>329</v>
      </c>
      <c r="G555" s="44">
        <v>10</v>
      </c>
      <c r="H555" s="43" t="s">
        <v>54</v>
      </c>
      <c r="I555" s="44">
        <v>1</v>
      </c>
      <c r="J555" s="44" t="s">
        <v>55</v>
      </c>
      <c r="K555" s="41"/>
      <c r="L555" s="41"/>
      <c r="M555" s="41"/>
      <c r="N555" s="45" t="s">
        <v>330</v>
      </c>
      <c r="O555" s="41">
        <v>8000</v>
      </c>
      <c r="P555" s="46"/>
      <c r="Q555" s="47"/>
      <c r="R555" s="48" t="s">
        <v>90</v>
      </c>
      <c r="T555">
        <v>20109</v>
      </c>
    </row>
    <row r="556" spans="1:20" ht="18" customHeight="1" x14ac:dyDescent="0.15">
      <c r="A556" s="42">
        <v>2</v>
      </c>
      <c r="B556" s="43" t="s">
        <v>86</v>
      </c>
      <c r="C556" s="43">
        <v>1</v>
      </c>
      <c r="D556" s="43" t="s">
        <v>87</v>
      </c>
      <c r="E556" s="43">
        <v>9</v>
      </c>
      <c r="F556" s="43" t="s">
        <v>329</v>
      </c>
      <c r="G556" s="44">
        <v>10</v>
      </c>
      <c r="H556" s="43" t="s">
        <v>54</v>
      </c>
      <c r="I556" s="44">
        <v>1</v>
      </c>
      <c r="J556" s="44" t="s">
        <v>55</v>
      </c>
      <c r="K556" s="41"/>
      <c r="L556" s="41"/>
      <c r="M556" s="41"/>
      <c r="N556" s="45" t="s">
        <v>331</v>
      </c>
      <c r="O556" s="41">
        <v>5000</v>
      </c>
      <c r="P556" s="46"/>
      <c r="Q556" s="47"/>
      <c r="R556" s="48" t="s">
        <v>90</v>
      </c>
      <c r="T556">
        <v>20109</v>
      </c>
    </row>
    <row r="557" spans="1:20" ht="18" customHeight="1" x14ac:dyDescent="0.15">
      <c r="A557" s="42">
        <v>2</v>
      </c>
      <c r="B557" s="43" t="s">
        <v>86</v>
      </c>
      <c r="C557" s="43">
        <v>1</v>
      </c>
      <c r="D557" s="43" t="s">
        <v>87</v>
      </c>
      <c r="E557" s="43">
        <v>9</v>
      </c>
      <c r="F557" s="43" t="s">
        <v>329</v>
      </c>
      <c r="G557" s="44">
        <v>10</v>
      </c>
      <c r="H557" s="43" t="s">
        <v>54</v>
      </c>
      <c r="I557" s="45">
        <v>5</v>
      </c>
      <c r="J557" s="45" t="s">
        <v>194</v>
      </c>
      <c r="K557" s="41">
        <v>588</v>
      </c>
      <c r="L557" s="41">
        <v>588</v>
      </c>
      <c r="M557" s="41">
        <f>K557-L557</f>
        <v>0</v>
      </c>
      <c r="N557" s="45" t="s">
        <v>2948</v>
      </c>
      <c r="O557" s="41">
        <v>588000</v>
      </c>
      <c r="P557" s="46"/>
      <c r="Q557" s="47"/>
      <c r="R557" s="48" t="s">
        <v>90</v>
      </c>
      <c r="T557">
        <v>20109</v>
      </c>
    </row>
    <row r="558" spans="1:20" ht="18" customHeight="1" x14ac:dyDescent="0.15">
      <c r="A558" s="42">
        <v>2</v>
      </c>
      <c r="B558" s="43" t="s">
        <v>86</v>
      </c>
      <c r="C558" s="43">
        <v>1</v>
      </c>
      <c r="D558" s="43" t="s">
        <v>87</v>
      </c>
      <c r="E558" s="43">
        <v>9</v>
      </c>
      <c r="F558" s="43" t="s">
        <v>329</v>
      </c>
      <c r="G558" s="45">
        <v>11</v>
      </c>
      <c r="H558" s="49" t="s">
        <v>66</v>
      </c>
      <c r="I558" s="45"/>
      <c r="J558" s="45"/>
      <c r="K558" s="41"/>
      <c r="L558" s="41"/>
      <c r="M558" s="41"/>
      <c r="N558" s="45"/>
      <c r="O558" s="47"/>
      <c r="P558" s="46"/>
      <c r="Q558" s="47"/>
      <c r="R558" s="48" t="s">
        <v>90</v>
      </c>
      <c r="T558">
        <v>20109</v>
      </c>
    </row>
    <row r="559" spans="1:20" ht="18" customHeight="1" x14ac:dyDescent="0.15">
      <c r="A559" s="42">
        <v>2</v>
      </c>
      <c r="B559" s="43" t="s">
        <v>86</v>
      </c>
      <c r="C559" s="43">
        <v>1</v>
      </c>
      <c r="D559" s="43" t="s">
        <v>87</v>
      </c>
      <c r="E559" s="43">
        <v>9</v>
      </c>
      <c r="F559" s="43" t="s">
        <v>329</v>
      </c>
      <c r="G559" s="44">
        <v>11</v>
      </c>
      <c r="H559" s="43" t="s">
        <v>66</v>
      </c>
      <c r="I559" s="45">
        <v>1</v>
      </c>
      <c r="J559" s="45" t="s">
        <v>67</v>
      </c>
      <c r="K559" s="41">
        <v>204</v>
      </c>
      <c r="L559" s="41">
        <v>204</v>
      </c>
      <c r="M559" s="41">
        <f>K559-L559</f>
        <v>0</v>
      </c>
      <c r="N559" s="45" t="s">
        <v>2949</v>
      </c>
      <c r="O559" s="41">
        <v>60000</v>
      </c>
      <c r="P559" s="46"/>
      <c r="Q559" s="47"/>
      <c r="R559" s="48" t="s">
        <v>90</v>
      </c>
      <c r="T559">
        <v>20109</v>
      </c>
    </row>
    <row r="560" spans="1:20" ht="18" customHeight="1" x14ac:dyDescent="0.15">
      <c r="A560" s="42">
        <v>2</v>
      </c>
      <c r="B560" s="43" t="s">
        <v>86</v>
      </c>
      <c r="C560" s="43">
        <v>1</v>
      </c>
      <c r="D560" s="43" t="s">
        <v>87</v>
      </c>
      <c r="E560" s="43">
        <v>9</v>
      </c>
      <c r="F560" s="43" t="s">
        <v>329</v>
      </c>
      <c r="G560" s="44">
        <v>11</v>
      </c>
      <c r="H560" s="43" t="s">
        <v>66</v>
      </c>
      <c r="I560" s="44">
        <v>1</v>
      </c>
      <c r="J560" s="44" t="s">
        <v>67</v>
      </c>
      <c r="K560" s="41"/>
      <c r="L560" s="41"/>
      <c r="M560" s="41"/>
      <c r="N560" s="45" t="s">
        <v>2950</v>
      </c>
      <c r="O560" s="41">
        <v>144000</v>
      </c>
      <c r="P560" s="46"/>
      <c r="Q560" s="47"/>
      <c r="R560" s="48" t="s">
        <v>90</v>
      </c>
      <c r="T560">
        <v>20109</v>
      </c>
    </row>
    <row r="561" spans="1:20" ht="18" customHeight="1" x14ac:dyDescent="0.15">
      <c r="A561" s="42">
        <v>2</v>
      </c>
      <c r="B561" s="43" t="s">
        <v>86</v>
      </c>
      <c r="C561" s="43">
        <v>1</v>
      </c>
      <c r="D561" s="43" t="s">
        <v>87</v>
      </c>
      <c r="E561" s="43">
        <v>9</v>
      </c>
      <c r="F561" s="43" t="s">
        <v>329</v>
      </c>
      <c r="G561" s="44">
        <v>11</v>
      </c>
      <c r="H561" s="43" t="s">
        <v>66</v>
      </c>
      <c r="I561" s="45">
        <v>3</v>
      </c>
      <c r="J561" s="45" t="s">
        <v>70</v>
      </c>
      <c r="K561" s="41">
        <v>18</v>
      </c>
      <c r="L561" s="41">
        <v>18</v>
      </c>
      <c r="M561" s="41">
        <f>K561-L561</f>
        <v>0</v>
      </c>
      <c r="N561" s="45" t="s">
        <v>2951</v>
      </c>
      <c r="O561" s="41">
        <v>18000</v>
      </c>
      <c r="P561" s="46"/>
      <c r="Q561" s="47"/>
      <c r="R561" s="48" t="s">
        <v>90</v>
      </c>
      <c r="T561">
        <v>20109</v>
      </c>
    </row>
    <row r="562" spans="1:20" ht="18" customHeight="1" x14ac:dyDescent="0.15">
      <c r="A562" s="42">
        <v>2</v>
      </c>
      <c r="B562" s="43" t="s">
        <v>86</v>
      </c>
      <c r="C562" s="43">
        <v>1</v>
      </c>
      <c r="D562" s="43" t="s">
        <v>87</v>
      </c>
      <c r="E562" s="43">
        <v>9</v>
      </c>
      <c r="F562" s="43" t="s">
        <v>329</v>
      </c>
      <c r="G562" s="45">
        <v>12</v>
      </c>
      <c r="H562" s="49" t="s">
        <v>73</v>
      </c>
      <c r="I562" s="45"/>
      <c r="J562" s="45"/>
      <c r="K562" s="41"/>
      <c r="L562" s="41"/>
      <c r="M562" s="41"/>
      <c r="N562" s="45"/>
      <c r="O562" s="47"/>
      <c r="P562" s="46"/>
      <c r="Q562" s="47"/>
      <c r="R562" s="48" t="s">
        <v>90</v>
      </c>
      <c r="T562">
        <v>20109</v>
      </c>
    </row>
    <row r="563" spans="1:20" ht="18" customHeight="1" x14ac:dyDescent="0.15">
      <c r="A563" s="42">
        <v>2</v>
      </c>
      <c r="B563" s="43" t="s">
        <v>86</v>
      </c>
      <c r="C563" s="43">
        <v>1</v>
      </c>
      <c r="D563" s="43" t="s">
        <v>87</v>
      </c>
      <c r="E563" s="43">
        <v>9</v>
      </c>
      <c r="F563" s="43" t="s">
        <v>329</v>
      </c>
      <c r="G563" s="44">
        <v>12</v>
      </c>
      <c r="H563" s="43" t="s">
        <v>73</v>
      </c>
      <c r="I563" s="45">
        <v>21</v>
      </c>
      <c r="J563" s="45" t="s">
        <v>74</v>
      </c>
      <c r="K563" s="41">
        <v>0</v>
      </c>
      <c r="L563" s="41">
        <v>3900</v>
      </c>
      <c r="M563" s="41">
        <f t="shared" ref="M563" si="14">K563-L563</f>
        <v>-3900</v>
      </c>
      <c r="N563" s="45"/>
      <c r="O563" s="41"/>
      <c r="P563" s="46"/>
      <c r="Q563" s="47"/>
      <c r="R563" s="48" t="s">
        <v>90</v>
      </c>
      <c r="T563">
        <v>20109</v>
      </c>
    </row>
    <row r="564" spans="1:20" ht="18" customHeight="1" x14ac:dyDescent="0.15">
      <c r="A564" s="42">
        <v>2</v>
      </c>
      <c r="B564" s="43" t="s">
        <v>86</v>
      </c>
      <c r="C564" s="43">
        <v>1</v>
      </c>
      <c r="D564" s="43" t="s">
        <v>87</v>
      </c>
      <c r="E564" s="43">
        <v>9</v>
      </c>
      <c r="F564" s="43" t="s">
        <v>329</v>
      </c>
      <c r="G564" s="44">
        <v>12</v>
      </c>
      <c r="H564" s="43" t="s">
        <v>73</v>
      </c>
      <c r="I564" s="45">
        <v>31</v>
      </c>
      <c r="J564" s="45" t="s">
        <v>209</v>
      </c>
      <c r="K564" s="41">
        <v>396</v>
      </c>
      <c r="L564" s="41">
        <v>396</v>
      </c>
      <c r="M564" s="41">
        <f>K564-L564</f>
        <v>0</v>
      </c>
      <c r="N564" s="45" t="s">
        <v>2952</v>
      </c>
      <c r="O564" s="41">
        <v>396000</v>
      </c>
      <c r="P564" s="46"/>
      <c r="Q564" s="47"/>
      <c r="R564" s="48" t="s">
        <v>90</v>
      </c>
      <c r="T564">
        <v>20109</v>
      </c>
    </row>
    <row r="565" spans="1:20" ht="18" customHeight="1" x14ac:dyDescent="0.15">
      <c r="A565" s="42">
        <v>2</v>
      </c>
      <c r="B565" s="43" t="s">
        <v>86</v>
      </c>
      <c r="C565" s="43">
        <v>1</v>
      </c>
      <c r="D565" s="43" t="s">
        <v>87</v>
      </c>
      <c r="E565" s="43">
        <v>9</v>
      </c>
      <c r="F565" s="43" t="s">
        <v>329</v>
      </c>
      <c r="G565" s="44">
        <v>12</v>
      </c>
      <c r="H565" s="43" t="s">
        <v>73</v>
      </c>
      <c r="I565" s="45">
        <v>32</v>
      </c>
      <c r="J565" s="45" t="s">
        <v>210</v>
      </c>
      <c r="K565" s="41">
        <v>250</v>
      </c>
      <c r="L565" s="41">
        <v>250</v>
      </c>
      <c r="M565" s="41">
        <f>K565-L565</f>
        <v>0</v>
      </c>
      <c r="N565" s="45" t="s">
        <v>332</v>
      </c>
      <c r="O565" s="41">
        <v>250000</v>
      </c>
      <c r="P565" s="46"/>
      <c r="Q565" s="47"/>
      <c r="R565" s="48" t="s">
        <v>90</v>
      </c>
      <c r="T565">
        <v>20109</v>
      </c>
    </row>
    <row r="566" spans="1:20" ht="18" customHeight="1" x14ac:dyDescent="0.15">
      <c r="A566" s="42">
        <v>2</v>
      </c>
      <c r="B566" s="43" t="s">
        <v>86</v>
      </c>
      <c r="C566" s="43">
        <v>1</v>
      </c>
      <c r="D566" s="43" t="s">
        <v>87</v>
      </c>
      <c r="E566" s="43">
        <v>9</v>
      </c>
      <c r="F566" s="43" t="s">
        <v>329</v>
      </c>
      <c r="G566" s="44">
        <v>12</v>
      </c>
      <c r="H566" s="43" t="s">
        <v>73</v>
      </c>
      <c r="I566" s="45">
        <v>41</v>
      </c>
      <c r="J566" s="45" t="s">
        <v>333</v>
      </c>
      <c r="K566" s="41">
        <v>146</v>
      </c>
      <c r="L566" s="41">
        <v>146</v>
      </c>
      <c r="M566" s="41">
        <f>K566-L566</f>
        <v>0</v>
      </c>
      <c r="N566" s="45" t="s">
        <v>2953</v>
      </c>
      <c r="O566" s="41">
        <v>145200</v>
      </c>
      <c r="P566" s="46"/>
      <c r="Q566" s="47"/>
      <c r="R566" s="48" t="s">
        <v>90</v>
      </c>
      <c r="T566">
        <v>20109</v>
      </c>
    </row>
    <row r="567" spans="1:20" ht="18" customHeight="1" x14ac:dyDescent="0.15">
      <c r="A567" s="42">
        <v>2</v>
      </c>
      <c r="B567" s="43" t="s">
        <v>86</v>
      </c>
      <c r="C567" s="43">
        <v>1</v>
      </c>
      <c r="D567" s="43" t="s">
        <v>87</v>
      </c>
      <c r="E567" s="43">
        <v>9</v>
      </c>
      <c r="F567" s="43" t="s">
        <v>329</v>
      </c>
      <c r="G567" s="44">
        <v>12</v>
      </c>
      <c r="H567" s="43" t="s">
        <v>73</v>
      </c>
      <c r="I567" s="45">
        <v>51</v>
      </c>
      <c r="J567" s="45" t="s">
        <v>133</v>
      </c>
      <c r="K567" s="41">
        <v>30</v>
      </c>
      <c r="L567" s="41">
        <v>30</v>
      </c>
      <c r="M567" s="41">
        <f>K567-L567</f>
        <v>0</v>
      </c>
      <c r="N567" s="45" t="s">
        <v>334</v>
      </c>
      <c r="O567" s="41">
        <v>29700</v>
      </c>
      <c r="P567" s="46"/>
      <c r="Q567" s="47"/>
      <c r="R567" s="48" t="s">
        <v>90</v>
      </c>
      <c r="T567">
        <v>20109</v>
      </c>
    </row>
    <row r="568" spans="1:20" ht="18" customHeight="1" x14ac:dyDescent="0.15">
      <c r="A568" s="42">
        <v>2</v>
      </c>
      <c r="B568" s="43" t="s">
        <v>86</v>
      </c>
      <c r="C568" s="43">
        <v>1</v>
      </c>
      <c r="D568" s="43" t="s">
        <v>87</v>
      </c>
      <c r="E568" s="43">
        <v>9</v>
      </c>
      <c r="F568" s="43" t="s">
        <v>329</v>
      </c>
      <c r="G568" s="45">
        <v>13</v>
      </c>
      <c r="H568" s="49" t="s">
        <v>77</v>
      </c>
      <c r="I568" s="45"/>
      <c r="J568" s="45"/>
      <c r="K568" s="41"/>
      <c r="L568" s="41"/>
      <c r="M568" s="41"/>
      <c r="N568" s="45"/>
      <c r="O568" s="47"/>
      <c r="P568" s="46"/>
      <c r="Q568" s="47"/>
      <c r="R568" s="48" t="s">
        <v>90</v>
      </c>
      <c r="T568">
        <v>20109</v>
      </c>
    </row>
    <row r="569" spans="1:20" ht="18" customHeight="1" x14ac:dyDescent="0.15">
      <c r="A569" s="42">
        <v>2</v>
      </c>
      <c r="B569" s="43" t="s">
        <v>86</v>
      </c>
      <c r="C569" s="43">
        <v>1</v>
      </c>
      <c r="D569" s="43" t="s">
        <v>87</v>
      </c>
      <c r="E569" s="43">
        <v>9</v>
      </c>
      <c r="F569" s="43" t="s">
        <v>329</v>
      </c>
      <c r="G569" s="44">
        <v>13</v>
      </c>
      <c r="H569" s="43" t="s">
        <v>77</v>
      </c>
      <c r="I569" s="45">
        <v>2</v>
      </c>
      <c r="J569" s="45" t="s">
        <v>136</v>
      </c>
      <c r="K569" s="41">
        <v>14</v>
      </c>
      <c r="L569" s="41">
        <v>14</v>
      </c>
      <c r="M569" s="41">
        <f>K569-L569</f>
        <v>0</v>
      </c>
      <c r="N569" s="45" t="s">
        <v>335</v>
      </c>
      <c r="O569" s="41">
        <v>13990</v>
      </c>
      <c r="P569" s="46"/>
      <c r="Q569" s="47"/>
      <c r="R569" s="48" t="s">
        <v>90</v>
      </c>
      <c r="T569">
        <v>20109</v>
      </c>
    </row>
    <row r="570" spans="1:20" ht="18" customHeight="1" x14ac:dyDescent="0.15">
      <c r="A570" s="42">
        <v>2</v>
      </c>
      <c r="B570" s="43" t="s">
        <v>86</v>
      </c>
      <c r="C570" s="43">
        <v>1</v>
      </c>
      <c r="D570" s="43" t="s">
        <v>87</v>
      </c>
      <c r="E570" s="43">
        <v>9</v>
      </c>
      <c r="F570" s="43" t="s">
        <v>329</v>
      </c>
      <c r="G570" s="44">
        <v>13</v>
      </c>
      <c r="H570" s="43" t="s">
        <v>77</v>
      </c>
      <c r="I570" s="45">
        <v>41</v>
      </c>
      <c r="J570" s="45" t="s">
        <v>139</v>
      </c>
      <c r="K570" s="41">
        <v>182</v>
      </c>
      <c r="L570" s="41">
        <v>182</v>
      </c>
      <c r="M570" s="41">
        <f>K570-L570</f>
        <v>0</v>
      </c>
      <c r="N570" s="45" t="s">
        <v>336</v>
      </c>
      <c r="O570" s="41">
        <v>181456</v>
      </c>
      <c r="P570" s="46"/>
      <c r="Q570" s="47"/>
      <c r="R570" s="48" t="s">
        <v>90</v>
      </c>
      <c r="T570">
        <v>20109</v>
      </c>
    </row>
    <row r="571" spans="1:20" ht="18" customHeight="1" x14ac:dyDescent="0.15">
      <c r="A571" s="42">
        <v>2</v>
      </c>
      <c r="B571" s="43" t="s">
        <v>86</v>
      </c>
      <c r="C571" s="43">
        <v>1</v>
      </c>
      <c r="D571" s="43" t="s">
        <v>87</v>
      </c>
      <c r="E571" s="43">
        <v>9</v>
      </c>
      <c r="F571" s="43" t="s">
        <v>329</v>
      </c>
      <c r="G571" s="44">
        <v>13</v>
      </c>
      <c r="H571" s="43" t="s">
        <v>77</v>
      </c>
      <c r="I571" s="45">
        <v>51</v>
      </c>
      <c r="J571" s="45" t="s">
        <v>231</v>
      </c>
      <c r="K571" s="41">
        <v>7</v>
      </c>
      <c r="L571" s="41">
        <v>7</v>
      </c>
      <c r="M571" s="41">
        <f>K571-L571</f>
        <v>0</v>
      </c>
      <c r="N571" s="45" t="s">
        <v>2954</v>
      </c>
      <c r="O571" s="41">
        <v>6600</v>
      </c>
      <c r="P571" s="46"/>
      <c r="Q571" s="47"/>
      <c r="R571" s="48" t="s">
        <v>90</v>
      </c>
      <c r="T571">
        <v>20109</v>
      </c>
    </row>
    <row r="572" spans="1:20" ht="18" customHeight="1" x14ac:dyDescent="0.15">
      <c r="A572" s="24">
        <v>2</v>
      </c>
      <c r="B572" s="25" t="s">
        <v>2200</v>
      </c>
      <c r="C572" s="34">
        <v>1</v>
      </c>
      <c r="D572" s="25" t="s">
        <v>87</v>
      </c>
      <c r="E572" s="35">
        <v>10</v>
      </c>
      <c r="F572" s="36" t="s">
        <v>2222</v>
      </c>
      <c r="G572" s="35"/>
      <c r="H572" s="36"/>
      <c r="I572" s="35"/>
      <c r="J572" s="35"/>
      <c r="K572" s="32">
        <f>IF(C572="",SUMIFS($K573:$K$5362,$A573:$A$5362,A572,$E573:$E$5362,""),IF(E572="",SUMIFS($K573:$K$5362,$A573:$A$5362,A572,$C573:$C$5362,C572,$G573:$G$5362,""),IF(G572="",SUMIFS($K573:$K$5362,$A573:$A$5362,A572,$C573:$C$5362,C572,$E573:$E$5362,E572,$R573:$R$5362,R572),IF(I572="",SUMIFS($K573:$K$5362,$A573:$A$5362,A572,$C573:$C$5362,C572,$E573:$E$5362,E572,$G573:$G$5362,G572,$R573:$R$5362,R572),0))))</f>
        <v>5958</v>
      </c>
      <c r="L572" s="32">
        <f>IF(C572="",SUMIFS($L573:$L$5362,$A573:$A$5362,A572,$E573:$E$5362,""),IF(E572="",SUMIFS($L573:$L$5362,$A573:$A$5362,A572,$C573:$C$5362,C572,$G573:$G$5362,""),IF(G572="",SUMIFS($L573:$L$5362,$A573:$A$5362,A572,$C573:$C$5362,C572,$E573:$E$5362,E572,$R573:$R$5362,R572),IF(I572="",SUMIFS($L573:$L$5362,$A573:$A$5362,A572,$C573:$C$5362,C572,$E573:$E$5362,E572,$G573:$G$5362,G572,$R573:$R$5362,R572),0))))</f>
        <v>5869</v>
      </c>
      <c r="M572" s="32">
        <f t="shared" ref="M572" si="15">K572-L572</f>
        <v>89</v>
      </c>
      <c r="N572" s="37"/>
      <c r="O572" s="38"/>
      <c r="P572" s="39"/>
      <c r="Q572" s="33">
        <f>IF(C572="",SUMIFS($Q573:$Q$5362,$A573:$A$5362,A572,$E573:$E$5362,""),IF(E572="",SUMIFS($Q573:$Q$5362,$A573:$A$5362,A572,$C573:$C$5362,C572,$G573:$G$5362,""),IF(G572="",SUMIFS($Q573:$Q$5362,$A573:$A$5362,A572,$C573:$C$5362,C572,$E573:$E$5362,E572,$R573:$R$5362,R572),IF(I572="",SUMIFS($Q573:$Q$5362,$A573:$A$5362,A572,$C573:$C$5362,C572,$E573:$E$5362,E572,$G573:$G$5362,G572,$R573:$R$5362,R572),0))))</f>
        <v>352</v>
      </c>
      <c r="R572" s="40" t="s">
        <v>2201</v>
      </c>
      <c r="T572">
        <v>20110</v>
      </c>
    </row>
    <row r="573" spans="1:20" ht="18" customHeight="1" x14ac:dyDescent="0.15">
      <c r="A573" s="42">
        <v>2</v>
      </c>
      <c r="B573" s="43" t="s">
        <v>86</v>
      </c>
      <c r="C573" s="43">
        <v>1</v>
      </c>
      <c r="D573" s="43" t="s">
        <v>87</v>
      </c>
      <c r="E573" s="43">
        <v>10</v>
      </c>
      <c r="F573" s="43" t="s">
        <v>337</v>
      </c>
      <c r="G573" s="45">
        <v>1</v>
      </c>
      <c r="H573" s="49" t="s">
        <v>7</v>
      </c>
      <c r="I573" s="45"/>
      <c r="J573" s="45"/>
      <c r="K573" s="41"/>
      <c r="L573" s="41"/>
      <c r="M573" s="41"/>
      <c r="N573" s="45"/>
      <c r="O573" s="47"/>
      <c r="P573" s="46" t="s">
        <v>4542</v>
      </c>
      <c r="Q573" s="47">
        <v>352</v>
      </c>
      <c r="R573" s="48" t="s">
        <v>90</v>
      </c>
      <c r="T573">
        <v>20110</v>
      </c>
    </row>
    <row r="574" spans="1:20" ht="18" customHeight="1" x14ac:dyDescent="0.15">
      <c r="A574" s="42">
        <v>2</v>
      </c>
      <c r="B574" s="43" t="s">
        <v>86</v>
      </c>
      <c r="C574" s="43">
        <v>1</v>
      </c>
      <c r="D574" s="43" t="s">
        <v>87</v>
      </c>
      <c r="E574" s="43">
        <v>10</v>
      </c>
      <c r="F574" s="43" t="s">
        <v>337</v>
      </c>
      <c r="G574" s="44">
        <v>1</v>
      </c>
      <c r="H574" s="43" t="s">
        <v>7</v>
      </c>
      <c r="I574" s="45">
        <v>11</v>
      </c>
      <c r="J574" s="45" t="s">
        <v>338</v>
      </c>
      <c r="K574" s="41">
        <v>791</v>
      </c>
      <c r="L574" s="41">
        <v>791</v>
      </c>
      <c r="M574" s="41">
        <f>K574-L574</f>
        <v>0</v>
      </c>
      <c r="N574" s="45" t="s">
        <v>2955</v>
      </c>
      <c r="O574" s="41">
        <v>135900</v>
      </c>
      <c r="P574" s="46"/>
      <c r="Q574" s="47"/>
      <c r="R574" s="48" t="s">
        <v>90</v>
      </c>
      <c r="T574">
        <v>20110</v>
      </c>
    </row>
    <row r="575" spans="1:20" ht="18" customHeight="1" x14ac:dyDescent="0.15">
      <c r="A575" s="42">
        <v>2</v>
      </c>
      <c r="B575" s="43" t="s">
        <v>86</v>
      </c>
      <c r="C575" s="43">
        <v>1</v>
      </c>
      <c r="D575" s="43" t="s">
        <v>87</v>
      </c>
      <c r="E575" s="43">
        <v>10</v>
      </c>
      <c r="F575" s="43" t="s">
        <v>337</v>
      </c>
      <c r="G575" s="44">
        <v>1</v>
      </c>
      <c r="H575" s="43" t="s">
        <v>7</v>
      </c>
      <c r="I575" s="44">
        <v>11</v>
      </c>
      <c r="J575" s="44" t="s">
        <v>338</v>
      </c>
      <c r="K575" s="41"/>
      <c r="L575" s="41"/>
      <c r="M575" s="41"/>
      <c r="N575" s="45" t="s">
        <v>3765</v>
      </c>
      <c r="O575" s="41">
        <v>169000</v>
      </c>
      <c r="P575" s="46"/>
      <c r="Q575" s="47"/>
      <c r="R575" s="48" t="s">
        <v>90</v>
      </c>
      <c r="T575">
        <v>20110</v>
      </c>
    </row>
    <row r="576" spans="1:20" ht="18" customHeight="1" x14ac:dyDescent="0.15">
      <c r="A576" s="42">
        <v>2</v>
      </c>
      <c r="B576" s="43" t="s">
        <v>86</v>
      </c>
      <c r="C576" s="43">
        <v>1</v>
      </c>
      <c r="D576" s="43" t="s">
        <v>87</v>
      </c>
      <c r="E576" s="43">
        <v>10</v>
      </c>
      <c r="F576" s="43" t="s">
        <v>337</v>
      </c>
      <c r="G576" s="44">
        <v>1</v>
      </c>
      <c r="H576" s="43" t="s">
        <v>7</v>
      </c>
      <c r="I576" s="44">
        <v>11</v>
      </c>
      <c r="J576" s="44" t="s">
        <v>338</v>
      </c>
      <c r="K576" s="41"/>
      <c r="L576" s="41"/>
      <c r="M576" s="41"/>
      <c r="N576" s="45" t="s">
        <v>3766</v>
      </c>
      <c r="O576" s="41">
        <v>486000</v>
      </c>
      <c r="P576" s="46"/>
      <c r="Q576" s="47"/>
      <c r="R576" s="48" t="s">
        <v>90</v>
      </c>
      <c r="T576">
        <v>20110</v>
      </c>
    </row>
    <row r="577" spans="1:20" ht="18" customHeight="1" x14ac:dyDescent="0.15">
      <c r="A577" s="42">
        <v>2</v>
      </c>
      <c r="B577" s="43" t="s">
        <v>86</v>
      </c>
      <c r="C577" s="43">
        <v>1</v>
      </c>
      <c r="D577" s="43" t="s">
        <v>87</v>
      </c>
      <c r="E577" s="43">
        <v>10</v>
      </c>
      <c r="F577" s="43" t="s">
        <v>337</v>
      </c>
      <c r="G577" s="44">
        <v>1</v>
      </c>
      <c r="H577" s="43" t="s">
        <v>7</v>
      </c>
      <c r="I577" s="45">
        <v>21</v>
      </c>
      <c r="J577" s="45" t="s">
        <v>339</v>
      </c>
      <c r="K577" s="41">
        <v>2271</v>
      </c>
      <c r="L577" s="41">
        <v>2271</v>
      </c>
      <c r="M577" s="41">
        <f>K577-L577</f>
        <v>0</v>
      </c>
      <c r="N577" s="45" t="s">
        <v>3767</v>
      </c>
      <c r="O577" s="41">
        <v>2270100</v>
      </c>
      <c r="P577" s="46"/>
      <c r="Q577" s="47"/>
      <c r="R577" s="48" t="s">
        <v>90</v>
      </c>
      <c r="T577">
        <v>20110</v>
      </c>
    </row>
    <row r="578" spans="1:20" ht="18" customHeight="1" x14ac:dyDescent="0.15">
      <c r="A578" s="42">
        <v>2</v>
      </c>
      <c r="B578" s="43" t="s">
        <v>86</v>
      </c>
      <c r="C578" s="43">
        <v>1</v>
      </c>
      <c r="D578" s="43" t="s">
        <v>87</v>
      </c>
      <c r="E578" s="43">
        <v>10</v>
      </c>
      <c r="F578" s="43" t="s">
        <v>337</v>
      </c>
      <c r="G578" s="45">
        <v>7</v>
      </c>
      <c r="H578" s="49" t="s">
        <v>30</v>
      </c>
      <c r="I578" s="45"/>
      <c r="J578" s="45"/>
      <c r="K578" s="41"/>
      <c r="L578" s="41"/>
      <c r="M578" s="41"/>
      <c r="N578" s="45"/>
      <c r="O578" s="47"/>
      <c r="P578" s="46"/>
      <c r="Q578" s="47"/>
      <c r="R578" s="48" t="s">
        <v>90</v>
      </c>
      <c r="T578">
        <v>20110</v>
      </c>
    </row>
    <row r="579" spans="1:20" ht="18" customHeight="1" x14ac:dyDescent="0.15">
      <c r="A579" s="42">
        <v>2</v>
      </c>
      <c r="B579" s="43" t="s">
        <v>86</v>
      </c>
      <c r="C579" s="43">
        <v>1</v>
      </c>
      <c r="D579" s="43" t="s">
        <v>87</v>
      </c>
      <c r="E579" s="43">
        <v>10</v>
      </c>
      <c r="F579" s="43" t="s">
        <v>337</v>
      </c>
      <c r="G579" s="44">
        <v>7</v>
      </c>
      <c r="H579" s="43" t="s">
        <v>30</v>
      </c>
      <c r="I579" s="45">
        <v>11</v>
      </c>
      <c r="J579" s="45" t="s">
        <v>31</v>
      </c>
      <c r="K579" s="41">
        <v>50</v>
      </c>
      <c r="L579" s="41">
        <v>50</v>
      </c>
      <c r="M579" s="41">
        <f>K579-L579</f>
        <v>0</v>
      </c>
      <c r="N579" s="45" t="s">
        <v>340</v>
      </c>
      <c r="O579" s="41">
        <v>50000</v>
      </c>
      <c r="P579" s="46"/>
      <c r="Q579" s="47"/>
      <c r="R579" s="48" t="s">
        <v>90</v>
      </c>
      <c r="T579">
        <v>20110</v>
      </c>
    </row>
    <row r="580" spans="1:20" ht="18" customHeight="1" x14ac:dyDescent="0.15">
      <c r="A580" s="42">
        <v>2</v>
      </c>
      <c r="B580" s="43" t="s">
        <v>86</v>
      </c>
      <c r="C580" s="43">
        <v>1</v>
      </c>
      <c r="D580" s="43" t="s">
        <v>87</v>
      </c>
      <c r="E580" s="43">
        <v>10</v>
      </c>
      <c r="F580" s="43" t="s">
        <v>337</v>
      </c>
      <c r="G580" s="45">
        <v>8</v>
      </c>
      <c r="H580" s="49" t="s">
        <v>33</v>
      </c>
      <c r="I580" s="45"/>
      <c r="J580" s="45"/>
      <c r="K580" s="41"/>
      <c r="L580" s="41"/>
      <c r="M580" s="41"/>
      <c r="N580" s="45"/>
      <c r="O580" s="47"/>
      <c r="P580" s="46"/>
      <c r="Q580" s="47"/>
      <c r="R580" s="48" t="s">
        <v>90</v>
      </c>
      <c r="T580">
        <v>20110</v>
      </c>
    </row>
    <row r="581" spans="1:20" ht="18" customHeight="1" x14ac:dyDescent="0.15">
      <c r="A581" s="42">
        <v>2</v>
      </c>
      <c r="B581" s="43" t="s">
        <v>86</v>
      </c>
      <c r="C581" s="43">
        <v>1</v>
      </c>
      <c r="D581" s="43" t="s">
        <v>87</v>
      </c>
      <c r="E581" s="43">
        <v>10</v>
      </c>
      <c r="F581" s="43" t="s">
        <v>337</v>
      </c>
      <c r="G581" s="44">
        <v>8</v>
      </c>
      <c r="H581" s="43" t="s">
        <v>33</v>
      </c>
      <c r="I581" s="45">
        <v>1</v>
      </c>
      <c r="J581" s="45" t="s">
        <v>34</v>
      </c>
      <c r="K581" s="41">
        <v>65</v>
      </c>
      <c r="L581" s="41">
        <v>65</v>
      </c>
      <c r="M581" s="41">
        <f>K581-L581</f>
        <v>0</v>
      </c>
      <c r="N581" s="45" t="s">
        <v>341</v>
      </c>
      <c r="O581" s="41"/>
      <c r="P581" s="46"/>
      <c r="Q581" s="47"/>
      <c r="R581" s="48" t="s">
        <v>90</v>
      </c>
      <c r="T581">
        <v>20110</v>
      </c>
    </row>
    <row r="582" spans="1:20" ht="18" customHeight="1" x14ac:dyDescent="0.15">
      <c r="A582" s="42">
        <v>2</v>
      </c>
      <c r="B582" s="43" t="s">
        <v>86</v>
      </c>
      <c r="C582" s="43">
        <v>1</v>
      </c>
      <c r="D582" s="43" t="s">
        <v>87</v>
      </c>
      <c r="E582" s="43">
        <v>10</v>
      </c>
      <c r="F582" s="43" t="s">
        <v>337</v>
      </c>
      <c r="G582" s="44">
        <v>8</v>
      </c>
      <c r="H582" s="43" t="s">
        <v>33</v>
      </c>
      <c r="I582" s="44">
        <v>1</v>
      </c>
      <c r="J582" s="44" t="s">
        <v>34</v>
      </c>
      <c r="K582" s="41"/>
      <c r="L582" s="41"/>
      <c r="M582" s="41"/>
      <c r="N582" s="45" t="s">
        <v>342</v>
      </c>
      <c r="O582" s="41"/>
      <c r="P582" s="46"/>
      <c r="Q582" s="47"/>
      <c r="R582" s="48" t="s">
        <v>90</v>
      </c>
      <c r="T582">
        <v>20110</v>
      </c>
    </row>
    <row r="583" spans="1:20" ht="18" customHeight="1" x14ac:dyDescent="0.15">
      <c r="A583" s="42">
        <v>2</v>
      </c>
      <c r="B583" s="43" t="s">
        <v>86</v>
      </c>
      <c r="C583" s="43">
        <v>1</v>
      </c>
      <c r="D583" s="43" t="s">
        <v>87</v>
      </c>
      <c r="E583" s="43">
        <v>10</v>
      </c>
      <c r="F583" s="43" t="s">
        <v>337</v>
      </c>
      <c r="G583" s="44">
        <v>8</v>
      </c>
      <c r="H583" s="43" t="s">
        <v>33</v>
      </c>
      <c r="I583" s="44">
        <v>1</v>
      </c>
      <c r="J583" s="44" t="s">
        <v>34</v>
      </c>
      <c r="K583" s="41"/>
      <c r="L583" s="41"/>
      <c r="M583" s="41"/>
      <c r="N583" s="45" t="s">
        <v>3768</v>
      </c>
      <c r="O583" s="41">
        <v>48600</v>
      </c>
      <c r="P583" s="46"/>
      <c r="Q583" s="47"/>
      <c r="R583" s="48" t="s">
        <v>90</v>
      </c>
      <c r="T583">
        <v>20110</v>
      </c>
    </row>
    <row r="584" spans="1:20" ht="18" customHeight="1" x14ac:dyDescent="0.15">
      <c r="A584" s="42">
        <v>2</v>
      </c>
      <c r="B584" s="43" t="s">
        <v>86</v>
      </c>
      <c r="C584" s="43">
        <v>1</v>
      </c>
      <c r="D584" s="43" t="s">
        <v>87</v>
      </c>
      <c r="E584" s="43">
        <v>10</v>
      </c>
      <c r="F584" s="43" t="s">
        <v>337</v>
      </c>
      <c r="G584" s="44">
        <v>8</v>
      </c>
      <c r="H584" s="43" t="s">
        <v>33</v>
      </c>
      <c r="I584" s="44">
        <v>1</v>
      </c>
      <c r="J584" s="44" t="s">
        <v>34</v>
      </c>
      <c r="K584" s="41"/>
      <c r="L584" s="41"/>
      <c r="M584" s="41"/>
      <c r="N584" s="45" t="s">
        <v>3769</v>
      </c>
      <c r="O584" s="41">
        <v>16200</v>
      </c>
      <c r="P584" s="46"/>
      <c r="Q584" s="47"/>
      <c r="R584" s="48" t="s">
        <v>90</v>
      </c>
      <c r="T584">
        <v>20110</v>
      </c>
    </row>
    <row r="585" spans="1:20" ht="18" customHeight="1" x14ac:dyDescent="0.15">
      <c r="A585" s="42">
        <v>2</v>
      </c>
      <c r="B585" s="43" t="s">
        <v>86</v>
      </c>
      <c r="C585" s="43">
        <v>1</v>
      </c>
      <c r="D585" s="43" t="s">
        <v>87</v>
      </c>
      <c r="E585" s="43">
        <v>10</v>
      </c>
      <c r="F585" s="43" t="s">
        <v>337</v>
      </c>
      <c r="G585" s="44">
        <v>8</v>
      </c>
      <c r="H585" s="43" t="s">
        <v>33</v>
      </c>
      <c r="I585" s="45">
        <v>2</v>
      </c>
      <c r="J585" s="45" t="s">
        <v>46</v>
      </c>
      <c r="K585" s="41">
        <v>11</v>
      </c>
      <c r="L585" s="41">
        <v>11</v>
      </c>
      <c r="M585" s="41">
        <f>K585-L585</f>
        <v>0</v>
      </c>
      <c r="N585" s="45" t="s">
        <v>2956</v>
      </c>
      <c r="O585" s="41">
        <v>10800</v>
      </c>
      <c r="P585" s="46"/>
      <c r="Q585" s="47"/>
      <c r="R585" s="48" t="s">
        <v>90</v>
      </c>
      <c r="T585">
        <v>20110</v>
      </c>
    </row>
    <row r="586" spans="1:20" ht="18" customHeight="1" x14ac:dyDescent="0.15">
      <c r="A586" s="42">
        <v>2</v>
      </c>
      <c r="B586" s="43" t="s">
        <v>86</v>
      </c>
      <c r="C586" s="43">
        <v>1</v>
      </c>
      <c r="D586" s="43" t="s">
        <v>87</v>
      </c>
      <c r="E586" s="43">
        <v>10</v>
      </c>
      <c r="F586" s="43" t="s">
        <v>337</v>
      </c>
      <c r="G586" s="45">
        <v>10</v>
      </c>
      <c r="H586" s="49" t="s">
        <v>54</v>
      </c>
      <c r="I586" s="45"/>
      <c r="J586" s="45"/>
      <c r="K586" s="41"/>
      <c r="L586" s="41"/>
      <c r="M586" s="41"/>
      <c r="N586" s="45"/>
      <c r="O586" s="47"/>
      <c r="P586" s="46"/>
      <c r="Q586" s="47"/>
      <c r="R586" s="48" t="s">
        <v>90</v>
      </c>
      <c r="T586">
        <v>20110</v>
      </c>
    </row>
    <row r="587" spans="1:20" ht="18" customHeight="1" x14ac:dyDescent="0.15">
      <c r="A587" s="42">
        <v>2</v>
      </c>
      <c r="B587" s="43" t="s">
        <v>86</v>
      </c>
      <c r="C587" s="43">
        <v>1</v>
      </c>
      <c r="D587" s="43" t="s">
        <v>87</v>
      </c>
      <c r="E587" s="43">
        <v>10</v>
      </c>
      <c r="F587" s="43" t="s">
        <v>337</v>
      </c>
      <c r="G587" s="44">
        <v>10</v>
      </c>
      <c r="H587" s="43" t="s">
        <v>54</v>
      </c>
      <c r="I587" s="45">
        <v>1</v>
      </c>
      <c r="J587" s="45" t="s">
        <v>55</v>
      </c>
      <c r="K587" s="41">
        <v>560</v>
      </c>
      <c r="L587" s="41">
        <v>540</v>
      </c>
      <c r="M587" s="41">
        <f>K587-L587</f>
        <v>20</v>
      </c>
      <c r="N587" s="45" t="s">
        <v>3770</v>
      </c>
      <c r="O587" s="41">
        <v>210000</v>
      </c>
      <c r="P587" s="46"/>
      <c r="Q587" s="47"/>
      <c r="R587" s="48" t="s">
        <v>90</v>
      </c>
      <c r="T587">
        <v>20110</v>
      </c>
    </row>
    <row r="588" spans="1:20" ht="18" customHeight="1" x14ac:dyDescent="0.15">
      <c r="A588" s="42">
        <v>2</v>
      </c>
      <c r="B588" s="43" t="s">
        <v>86</v>
      </c>
      <c r="C588" s="43">
        <v>1</v>
      </c>
      <c r="D588" s="43" t="s">
        <v>87</v>
      </c>
      <c r="E588" s="43">
        <v>10</v>
      </c>
      <c r="F588" s="43" t="s">
        <v>337</v>
      </c>
      <c r="G588" s="44">
        <v>10</v>
      </c>
      <c r="H588" s="43" t="s">
        <v>54</v>
      </c>
      <c r="I588" s="44">
        <v>1</v>
      </c>
      <c r="J588" s="44" t="s">
        <v>55</v>
      </c>
      <c r="K588" s="41"/>
      <c r="L588" s="41"/>
      <c r="M588" s="41"/>
      <c r="N588" s="45" t="s">
        <v>343</v>
      </c>
      <c r="O588" s="41">
        <v>100000</v>
      </c>
      <c r="P588" s="46"/>
      <c r="Q588" s="47"/>
      <c r="R588" s="48" t="s">
        <v>90</v>
      </c>
      <c r="T588">
        <v>20110</v>
      </c>
    </row>
    <row r="589" spans="1:20" ht="18" customHeight="1" x14ac:dyDescent="0.15">
      <c r="A589" s="42">
        <v>2</v>
      </c>
      <c r="B589" s="43" t="s">
        <v>86</v>
      </c>
      <c r="C589" s="43">
        <v>1</v>
      </c>
      <c r="D589" s="43" t="s">
        <v>87</v>
      </c>
      <c r="E589" s="43">
        <v>10</v>
      </c>
      <c r="F589" s="43" t="s">
        <v>337</v>
      </c>
      <c r="G589" s="44">
        <v>10</v>
      </c>
      <c r="H589" s="43" t="s">
        <v>54</v>
      </c>
      <c r="I589" s="44">
        <v>1</v>
      </c>
      <c r="J589" s="44" t="s">
        <v>55</v>
      </c>
      <c r="K589" s="41"/>
      <c r="L589" s="41"/>
      <c r="M589" s="41"/>
      <c r="N589" s="45" t="s">
        <v>3771</v>
      </c>
      <c r="O589" s="41">
        <v>200000</v>
      </c>
      <c r="P589" s="46"/>
      <c r="Q589" s="47"/>
      <c r="R589" s="48" t="s">
        <v>90</v>
      </c>
      <c r="T589">
        <v>20110</v>
      </c>
    </row>
    <row r="590" spans="1:20" ht="18" customHeight="1" x14ac:dyDescent="0.15">
      <c r="A590" s="42">
        <v>2</v>
      </c>
      <c r="B590" s="43" t="s">
        <v>86</v>
      </c>
      <c r="C590" s="43">
        <v>1</v>
      </c>
      <c r="D590" s="43" t="s">
        <v>87</v>
      </c>
      <c r="E590" s="43">
        <v>10</v>
      </c>
      <c r="F590" s="43" t="s">
        <v>337</v>
      </c>
      <c r="G590" s="44">
        <v>10</v>
      </c>
      <c r="H590" s="43" t="s">
        <v>54</v>
      </c>
      <c r="I590" s="44">
        <v>1</v>
      </c>
      <c r="J590" s="44" t="s">
        <v>55</v>
      </c>
      <c r="K590" s="41"/>
      <c r="L590" s="41"/>
      <c r="M590" s="41"/>
      <c r="N590" s="45" t="s">
        <v>344</v>
      </c>
      <c r="O590" s="41">
        <v>50000</v>
      </c>
      <c r="P590" s="46"/>
      <c r="Q590" s="47"/>
      <c r="R590" s="48" t="s">
        <v>90</v>
      </c>
      <c r="T590">
        <v>20110</v>
      </c>
    </row>
    <row r="591" spans="1:20" ht="18" customHeight="1" x14ac:dyDescent="0.15">
      <c r="A591" s="42">
        <v>2</v>
      </c>
      <c r="B591" s="43" t="s">
        <v>86</v>
      </c>
      <c r="C591" s="43">
        <v>1</v>
      </c>
      <c r="D591" s="43" t="s">
        <v>87</v>
      </c>
      <c r="E591" s="43">
        <v>10</v>
      </c>
      <c r="F591" s="43" t="s">
        <v>337</v>
      </c>
      <c r="G591" s="44">
        <v>10</v>
      </c>
      <c r="H591" s="43" t="s">
        <v>54</v>
      </c>
      <c r="I591" s="45">
        <v>2</v>
      </c>
      <c r="J591" s="45" t="s">
        <v>193</v>
      </c>
      <c r="K591" s="41">
        <v>70</v>
      </c>
      <c r="L591" s="41">
        <v>53</v>
      </c>
      <c r="M591" s="41">
        <f>K591-L591</f>
        <v>17</v>
      </c>
      <c r="N591" s="45" t="s">
        <v>2957</v>
      </c>
      <c r="O591" s="41">
        <v>69300</v>
      </c>
      <c r="P591" s="46"/>
      <c r="Q591" s="47"/>
      <c r="R591" s="48" t="s">
        <v>90</v>
      </c>
      <c r="T591">
        <v>20110</v>
      </c>
    </row>
    <row r="592" spans="1:20" ht="18" customHeight="1" x14ac:dyDescent="0.15">
      <c r="A592" s="42">
        <v>2</v>
      </c>
      <c r="B592" s="43" t="s">
        <v>86</v>
      </c>
      <c r="C592" s="43">
        <v>1</v>
      </c>
      <c r="D592" s="43" t="s">
        <v>87</v>
      </c>
      <c r="E592" s="43">
        <v>10</v>
      </c>
      <c r="F592" s="43" t="s">
        <v>337</v>
      </c>
      <c r="G592" s="44">
        <v>10</v>
      </c>
      <c r="H592" s="43" t="s">
        <v>54</v>
      </c>
      <c r="I592" s="44">
        <v>2</v>
      </c>
      <c r="J592" s="44" t="s">
        <v>193</v>
      </c>
      <c r="K592" s="41"/>
      <c r="L592" s="41"/>
      <c r="M592" s="41"/>
      <c r="N592" s="45" t="s">
        <v>2406</v>
      </c>
      <c r="O592" s="41"/>
      <c r="P592" s="46"/>
      <c r="Q592" s="47"/>
      <c r="R592" s="48" t="s">
        <v>90</v>
      </c>
      <c r="T592">
        <v>20110</v>
      </c>
    </row>
    <row r="593" spans="1:20" ht="18" customHeight="1" x14ac:dyDescent="0.15">
      <c r="A593" s="42">
        <v>2</v>
      </c>
      <c r="B593" s="43" t="s">
        <v>86</v>
      </c>
      <c r="C593" s="43">
        <v>1</v>
      </c>
      <c r="D593" s="43" t="s">
        <v>87</v>
      </c>
      <c r="E593" s="43">
        <v>10</v>
      </c>
      <c r="F593" s="43" t="s">
        <v>337</v>
      </c>
      <c r="G593" s="44">
        <v>10</v>
      </c>
      <c r="H593" s="43" t="s">
        <v>54</v>
      </c>
      <c r="I593" s="45">
        <v>3</v>
      </c>
      <c r="J593" s="45" t="s">
        <v>63</v>
      </c>
      <c r="K593" s="41">
        <v>20</v>
      </c>
      <c r="L593" s="41">
        <v>20</v>
      </c>
      <c r="M593" s="41">
        <f>K593-L593</f>
        <v>0</v>
      </c>
      <c r="N593" s="45" t="s">
        <v>345</v>
      </c>
      <c r="O593" s="41">
        <v>20000</v>
      </c>
      <c r="P593" s="46"/>
      <c r="Q593" s="47"/>
      <c r="R593" s="48" t="s">
        <v>90</v>
      </c>
      <c r="T593">
        <v>20110</v>
      </c>
    </row>
    <row r="594" spans="1:20" ht="18" customHeight="1" x14ac:dyDescent="0.15">
      <c r="A594" s="42">
        <v>2</v>
      </c>
      <c r="B594" s="43" t="s">
        <v>86</v>
      </c>
      <c r="C594" s="43">
        <v>1</v>
      </c>
      <c r="D594" s="43" t="s">
        <v>87</v>
      </c>
      <c r="E594" s="43">
        <v>10</v>
      </c>
      <c r="F594" s="43" t="s">
        <v>337</v>
      </c>
      <c r="G594" s="44">
        <v>10</v>
      </c>
      <c r="H594" s="43" t="s">
        <v>54</v>
      </c>
      <c r="I594" s="45">
        <v>4</v>
      </c>
      <c r="J594" s="45" t="s">
        <v>65</v>
      </c>
      <c r="K594" s="41">
        <v>39</v>
      </c>
      <c r="L594" s="41">
        <v>39</v>
      </c>
      <c r="M594" s="41">
        <f>K594-L594</f>
        <v>0</v>
      </c>
      <c r="N594" s="45" t="s">
        <v>3772</v>
      </c>
      <c r="O594" s="41">
        <v>38500</v>
      </c>
      <c r="P594" s="46"/>
      <c r="Q594" s="47"/>
      <c r="R594" s="48" t="s">
        <v>90</v>
      </c>
      <c r="T594">
        <v>20110</v>
      </c>
    </row>
    <row r="595" spans="1:20" ht="18" customHeight="1" x14ac:dyDescent="0.15">
      <c r="A595" s="42">
        <v>2</v>
      </c>
      <c r="B595" s="43" t="s">
        <v>86</v>
      </c>
      <c r="C595" s="43">
        <v>1</v>
      </c>
      <c r="D595" s="43" t="s">
        <v>87</v>
      </c>
      <c r="E595" s="43">
        <v>10</v>
      </c>
      <c r="F595" s="43" t="s">
        <v>337</v>
      </c>
      <c r="G595" s="44">
        <v>10</v>
      </c>
      <c r="H595" s="43" t="s">
        <v>54</v>
      </c>
      <c r="I595" s="45">
        <v>6</v>
      </c>
      <c r="J595" s="45" t="s">
        <v>195</v>
      </c>
      <c r="K595" s="41">
        <v>230</v>
      </c>
      <c r="L595" s="41">
        <v>230</v>
      </c>
      <c r="M595" s="41">
        <f>K595-L595</f>
        <v>0</v>
      </c>
      <c r="N595" s="45" t="s">
        <v>346</v>
      </c>
      <c r="O595" s="41">
        <v>200000</v>
      </c>
      <c r="P595" s="46"/>
      <c r="Q595" s="47"/>
      <c r="R595" s="48" t="s">
        <v>90</v>
      </c>
      <c r="T595">
        <v>20110</v>
      </c>
    </row>
    <row r="596" spans="1:20" ht="18" customHeight="1" x14ac:dyDescent="0.15">
      <c r="A596" s="42">
        <v>2</v>
      </c>
      <c r="B596" s="43" t="s">
        <v>86</v>
      </c>
      <c r="C596" s="43">
        <v>1</v>
      </c>
      <c r="D596" s="43" t="s">
        <v>87</v>
      </c>
      <c r="E596" s="43">
        <v>10</v>
      </c>
      <c r="F596" s="43" t="s">
        <v>337</v>
      </c>
      <c r="G596" s="44">
        <v>10</v>
      </c>
      <c r="H596" s="43" t="s">
        <v>54</v>
      </c>
      <c r="I596" s="44">
        <v>6</v>
      </c>
      <c r="J596" s="44" t="s">
        <v>195</v>
      </c>
      <c r="K596" s="41"/>
      <c r="L596" s="41"/>
      <c r="M596" s="41"/>
      <c r="N596" s="45" t="s">
        <v>347</v>
      </c>
      <c r="O596" s="41">
        <v>30000</v>
      </c>
      <c r="P596" s="46"/>
      <c r="Q596" s="47"/>
      <c r="R596" s="48" t="s">
        <v>90</v>
      </c>
      <c r="T596">
        <v>20110</v>
      </c>
    </row>
    <row r="597" spans="1:20" ht="18" customHeight="1" x14ac:dyDescent="0.15">
      <c r="A597" s="42">
        <v>2</v>
      </c>
      <c r="B597" s="43" t="s">
        <v>86</v>
      </c>
      <c r="C597" s="43">
        <v>1</v>
      </c>
      <c r="D597" s="43" t="s">
        <v>87</v>
      </c>
      <c r="E597" s="43">
        <v>10</v>
      </c>
      <c r="F597" s="43" t="s">
        <v>337</v>
      </c>
      <c r="G597" s="45">
        <v>11</v>
      </c>
      <c r="H597" s="49" t="s">
        <v>66</v>
      </c>
      <c r="I597" s="45"/>
      <c r="J597" s="45"/>
      <c r="K597" s="41"/>
      <c r="L597" s="41"/>
      <c r="M597" s="41"/>
      <c r="N597" s="45"/>
      <c r="O597" s="47"/>
      <c r="P597" s="46"/>
      <c r="Q597" s="47"/>
      <c r="R597" s="48" t="s">
        <v>90</v>
      </c>
      <c r="T597">
        <v>20110</v>
      </c>
    </row>
    <row r="598" spans="1:20" ht="18" customHeight="1" x14ac:dyDescent="0.15">
      <c r="A598" s="42">
        <v>2</v>
      </c>
      <c r="B598" s="43" t="s">
        <v>86</v>
      </c>
      <c r="C598" s="43">
        <v>1</v>
      </c>
      <c r="D598" s="43" t="s">
        <v>87</v>
      </c>
      <c r="E598" s="43">
        <v>10</v>
      </c>
      <c r="F598" s="43" t="s">
        <v>337</v>
      </c>
      <c r="G598" s="44">
        <v>11</v>
      </c>
      <c r="H598" s="43" t="s">
        <v>66</v>
      </c>
      <c r="I598" s="45">
        <v>1</v>
      </c>
      <c r="J598" s="45" t="s">
        <v>67</v>
      </c>
      <c r="K598" s="41">
        <v>13</v>
      </c>
      <c r="L598" s="41">
        <v>13</v>
      </c>
      <c r="M598" s="41">
        <f>K598-L598</f>
        <v>0</v>
      </c>
      <c r="N598" s="45" t="s">
        <v>3773</v>
      </c>
      <c r="O598" s="41">
        <v>12600</v>
      </c>
      <c r="P598" s="46"/>
      <c r="Q598" s="47"/>
      <c r="R598" s="48" t="s">
        <v>90</v>
      </c>
      <c r="T598">
        <v>20110</v>
      </c>
    </row>
    <row r="599" spans="1:20" ht="18" customHeight="1" x14ac:dyDescent="0.15">
      <c r="A599" s="42">
        <v>2</v>
      </c>
      <c r="B599" s="43" t="s">
        <v>86</v>
      </c>
      <c r="C599" s="43">
        <v>1</v>
      </c>
      <c r="D599" s="43" t="s">
        <v>87</v>
      </c>
      <c r="E599" s="43">
        <v>10</v>
      </c>
      <c r="F599" s="43" t="s">
        <v>337</v>
      </c>
      <c r="G599" s="44">
        <v>11</v>
      </c>
      <c r="H599" s="43" t="s">
        <v>66</v>
      </c>
      <c r="I599" s="45">
        <v>3</v>
      </c>
      <c r="J599" s="45" t="s">
        <v>70</v>
      </c>
      <c r="K599" s="41">
        <v>9</v>
      </c>
      <c r="L599" s="41">
        <v>0</v>
      </c>
      <c r="M599" s="41">
        <f>K599-L599</f>
        <v>9</v>
      </c>
      <c r="N599" s="45" t="s">
        <v>524</v>
      </c>
      <c r="O599" s="41">
        <v>8500</v>
      </c>
      <c r="P599" s="46"/>
      <c r="Q599" s="47"/>
      <c r="R599" s="48" t="s">
        <v>90</v>
      </c>
      <c r="T599">
        <v>20110</v>
      </c>
    </row>
    <row r="600" spans="1:20" ht="18" customHeight="1" x14ac:dyDescent="0.15">
      <c r="A600" s="42">
        <v>2</v>
      </c>
      <c r="B600" s="43" t="s">
        <v>86</v>
      </c>
      <c r="C600" s="43">
        <v>1</v>
      </c>
      <c r="D600" s="43" t="s">
        <v>87</v>
      </c>
      <c r="E600" s="43">
        <v>10</v>
      </c>
      <c r="F600" s="43" t="s">
        <v>337</v>
      </c>
      <c r="G600" s="44">
        <v>11</v>
      </c>
      <c r="H600" s="43" t="s">
        <v>66</v>
      </c>
      <c r="I600" s="45">
        <v>11</v>
      </c>
      <c r="J600" s="45" t="s">
        <v>72</v>
      </c>
      <c r="K600" s="41">
        <v>65</v>
      </c>
      <c r="L600" s="41">
        <v>39</v>
      </c>
      <c r="M600" s="41">
        <f>K600-L600</f>
        <v>26</v>
      </c>
      <c r="N600" s="45" t="s">
        <v>348</v>
      </c>
      <c r="O600" s="41">
        <v>38490</v>
      </c>
      <c r="P600" s="46"/>
      <c r="Q600" s="47"/>
      <c r="R600" s="48" t="s">
        <v>90</v>
      </c>
      <c r="T600">
        <v>20110</v>
      </c>
    </row>
    <row r="601" spans="1:20" ht="18" customHeight="1" x14ac:dyDescent="0.15">
      <c r="A601" s="42">
        <v>2</v>
      </c>
      <c r="B601" s="43" t="s">
        <v>86</v>
      </c>
      <c r="C601" s="43">
        <v>1</v>
      </c>
      <c r="D601" s="43" t="s">
        <v>87</v>
      </c>
      <c r="E601" s="43">
        <v>10</v>
      </c>
      <c r="F601" s="43" t="s">
        <v>337</v>
      </c>
      <c r="G601" s="44">
        <v>11</v>
      </c>
      <c r="H601" s="43" t="s">
        <v>66</v>
      </c>
      <c r="I601" s="44">
        <v>11</v>
      </c>
      <c r="J601" s="44" t="s">
        <v>72</v>
      </c>
      <c r="K601" s="41"/>
      <c r="L601" s="41"/>
      <c r="M601" s="41"/>
      <c r="N601" s="45" t="s">
        <v>2407</v>
      </c>
      <c r="O601" s="41">
        <v>26000</v>
      </c>
      <c r="P601" s="46"/>
      <c r="Q601" s="47"/>
      <c r="R601" s="48" t="s">
        <v>90</v>
      </c>
      <c r="T601">
        <v>20110</v>
      </c>
    </row>
    <row r="602" spans="1:20" ht="18" customHeight="1" x14ac:dyDescent="0.15">
      <c r="A602" s="42">
        <v>2</v>
      </c>
      <c r="B602" s="43" t="s">
        <v>86</v>
      </c>
      <c r="C602" s="43">
        <v>1</v>
      </c>
      <c r="D602" s="43" t="s">
        <v>87</v>
      </c>
      <c r="E602" s="43">
        <v>10</v>
      </c>
      <c r="F602" s="43" t="s">
        <v>337</v>
      </c>
      <c r="G602" s="45">
        <v>13</v>
      </c>
      <c r="H602" s="49" t="s">
        <v>77</v>
      </c>
      <c r="I602" s="45"/>
      <c r="J602" s="45"/>
      <c r="K602" s="41"/>
      <c r="L602" s="41"/>
      <c r="M602" s="41"/>
      <c r="N602" s="45"/>
      <c r="O602" s="47"/>
      <c r="P602" s="46"/>
      <c r="Q602" s="47"/>
      <c r="R602" s="48" t="s">
        <v>90</v>
      </c>
      <c r="T602">
        <v>20110</v>
      </c>
    </row>
    <row r="603" spans="1:20" ht="18" customHeight="1" x14ac:dyDescent="0.15">
      <c r="A603" s="42">
        <v>2</v>
      </c>
      <c r="B603" s="43" t="s">
        <v>86</v>
      </c>
      <c r="C603" s="43">
        <v>1</v>
      </c>
      <c r="D603" s="43" t="s">
        <v>87</v>
      </c>
      <c r="E603" s="43">
        <v>10</v>
      </c>
      <c r="F603" s="43" t="s">
        <v>337</v>
      </c>
      <c r="G603" s="44">
        <v>13</v>
      </c>
      <c r="H603" s="43" t="s">
        <v>77</v>
      </c>
      <c r="I603" s="45">
        <v>1</v>
      </c>
      <c r="J603" s="45" t="s">
        <v>78</v>
      </c>
      <c r="K603" s="41">
        <v>12</v>
      </c>
      <c r="L603" s="41">
        <v>12</v>
      </c>
      <c r="M603" s="41">
        <f>K603-L603</f>
        <v>0</v>
      </c>
      <c r="N603" s="45" t="s">
        <v>349</v>
      </c>
      <c r="O603" s="41">
        <v>12000</v>
      </c>
      <c r="P603" s="46"/>
      <c r="Q603" s="47"/>
      <c r="R603" s="48" t="s">
        <v>90</v>
      </c>
      <c r="T603">
        <v>20110</v>
      </c>
    </row>
    <row r="604" spans="1:20" ht="18" customHeight="1" x14ac:dyDescent="0.15">
      <c r="A604" s="42">
        <v>2</v>
      </c>
      <c r="B604" s="43" t="s">
        <v>86</v>
      </c>
      <c r="C604" s="43">
        <v>1</v>
      </c>
      <c r="D604" s="43" t="s">
        <v>87</v>
      </c>
      <c r="E604" s="43">
        <v>10</v>
      </c>
      <c r="F604" s="43" t="s">
        <v>337</v>
      </c>
      <c r="G604" s="45">
        <v>14</v>
      </c>
      <c r="H604" s="49" t="s">
        <v>233</v>
      </c>
      <c r="I604" s="45"/>
      <c r="J604" s="45"/>
      <c r="K604" s="41"/>
      <c r="L604" s="41"/>
      <c r="M604" s="41"/>
      <c r="N604" s="45"/>
      <c r="O604" s="47"/>
      <c r="P604" s="46"/>
      <c r="Q604" s="47"/>
      <c r="R604" s="48" t="s">
        <v>90</v>
      </c>
      <c r="T604">
        <v>20110</v>
      </c>
    </row>
    <row r="605" spans="1:20" ht="18" customHeight="1" x14ac:dyDescent="0.15">
      <c r="A605" s="42">
        <v>2</v>
      </c>
      <c r="B605" s="43" t="s">
        <v>86</v>
      </c>
      <c r="C605" s="43">
        <v>1</v>
      </c>
      <c r="D605" s="43" t="s">
        <v>87</v>
      </c>
      <c r="E605" s="43">
        <v>10</v>
      </c>
      <c r="F605" s="43" t="s">
        <v>337</v>
      </c>
      <c r="G605" s="44">
        <v>14</v>
      </c>
      <c r="H605" s="43" t="s">
        <v>233</v>
      </c>
      <c r="I605" s="45">
        <v>2</v>
      </c>
      <c r="J605" s="45" t="s">
        <v>234</v>
      </c>
      <c r="K605" s="41">
        <v>1500</v>
      </c>
      <c r="L605" s="41">
        <v>1500</v>
      </c>
      <c r="M605" s="41">
        <f>K605-L605</f>
        <v>0</v>
      </c>
      <c r="N605" s="45" t="s">
        <v>350</v>
      </c>
      <c r="O605" s="41">
        <v>1500000</v>
      </c>
      <c r="P605" s="46"/>
      <c r="Q605" s="47"/>
      <c r="R605" s="48" t="s">
        <v>90</v>
      </c>
      <c r="T605">
        <v>20110</v>
      </c>
    </row>
    <row r="606" spans="1:20" ht="18" customHeight="1" x14ac:dyDescent="0.15">
      <c r="A606" s="42">
        <v>2</v>
      </c>
      <c r="B606" s="43" t="s">
        <v>86</v>
      </c>
      <c r="C606" s="43">
        <v>1</v>
      </c>
      <c r="D606" s="43" t="s">
        <v>87</v>
      </c>
      <c r="E606" s="43">
        <v>10</v>
      </c>
      <c r="F606" s="43" t="s">
        <v>337</v>
      </c>
      <c r="G606" s="45">
        <v>15</v>
      </c>
      <c r="H606" s="49" t="s">
        <v>235</v>
      </c>
      <c r="I606" s="45"/>
      <c r="J606" s="45"/>
      <c r="K606" s="41"/>
      <c r="L606" s="41"/>
      <c r="M606" s="41"/>
      <c r="N606" s="45"/>
      <c r="O606" s="47"/>
      <c r="P606" s="46"/>
      <c r="Q606" s="47"/>
      <c r="R606" s="48" t="s">
        <v>90</v>
      </c>
      <c r="T606">
        <v>20110</v>
      </c>
    </row>
    <row r="607" spans="1:20" ht="18" customHeight="1" x14ac:dyDescent="0.15">
      <c r="A607" s="42">
        <v>2</v>
      </c>
      <c r="B607" s="43" t="s">
        <v>86</v>
      </c>
      <c r="C607" s="43">
        <v>1</v>
      </c>
      <c r="D607" s="43" t="s">
        <v>87</v>
      </c>
      <c r="E607" s="43">
        <v>10</v>
      </c>
      <c r="F607" s="43" t="s">
        <v>337</v>
      </c>
      <c r="G607" s="44">
        <v>15</v>
      </c>
      <c r="H607" s="43" t="s">
        <v>235</v>
      </c>
      <c r="I607" s="45">
        <v>1</v>
      </c>
      <c r="J607" s="45" t="s">
        <v>236</v>
      </c>
      <c r="K607" s="41">
        <v>50</v>
      </c>
      <c r="L607" s="41">
        <v>50</v>
      </c>
      <c r="M607" s="41">
        <f>K607-L607</f>
        <v>0</v>
      </c>
      <c r="N607" s="45" t="s">
        <v>2958</v>
      </c>
      <c r="O607" s="41">
        <v>50000</v>
      </c>
      <c r="P607" s="46"/>
      <c r="Q607" s="47"/>
      <c r="R607" s="48" t="s">
        <v>90</v>
      </c>
      <c r="T607">
        <v>20110</v>
      </c>
    </row>
    <row r="608" spans="1:20" ht="18" customHeight="1" x14ac:dyDescent="0.15">
      <c r="A608" s="42">
        <v>2</v>
      </c>
      <c r="B608" s="43" t="s">
        <v>86</v>
      </c>
      <c r="C608" s="43">
        <v>1</v>
      </c>
      <c r="D608" s="43" t="s">
        <v>87</v>
      </c>
      <c r="E608" s="43">
        <v>10</v>
      </c>
      <c r="F608" s="43" t="s">
        <v>337</v>
      </c>
      <c r="G608" s="45">
        <v>18</v>
      </c>
      <c r="H608" s="49" t="s">
        <v>81</v>
      </c>
      <c r="I608" s="45"/>
      <c r="J608" s="45"/>
      <c r="K608" s="41"/>
      <c r="L608" s="41"/>
      <c r="M608" s="41"/>
      <c r="N608" s="45"/>
      <c r="O608" s="47"/>
      <c r="P608" s="46"/>
      <c r="Q608" s="47"/>
      <c r="R608" s="48" t="s">
        <v>90</v>
      </c>
      <c r="T608">
        <v>20110</v>
      </c>
    </row>
    <row r="609" spans="1:20" ht="18" customHeight="1" x14ac:dyDescent="0.15">
      <c r="A609" s="42">
        <v>2</v>
      </c>
      <c r="B609" s="43" t="s">
        <v>86</v>
      </c>
      <c r="C609" s="43">
        <v>1</v>
      </c>
      <c r="D609" s="43" t="s">
        <v>87</v>
      </c>
      <c r="E609" s="43">
        <v>10</v>
      </c>
      <c r="F609" s="43" t="s">
        <v>337</v>
      </c>
      <c r="G609" s="44">
        <v>18</v>
      </c>
      <c r="H609" s="43" t="s">
        <v>81</v>
      </c>
      <c r="I609" s="45">
        <v>11</v>
      </c>
      <c r="J609" s="45" t="s">
        <v>82</v>
      </c>
      <c r="K609" s="41">
        <v>33</v>
      </c>
      <c r="L609" s="41">
        <v>33</v>
      </c>
      <c r="M609" s="41">
        <f>K609-L609</f>
        <v>0</v>
      </c>
      <c r="N609" s="45" t="s">
        <v>351</v>
      </c>
      <c r="O609" s="41">
        <v>33000</v>
      </c>
      <c r="P609" s="46"/>
      <c r="Q609" s="47"/>
      <c r="R609" s="48" t="s">
        <v>90</v>
      </c>
      <c r="T609">
        <v>20110</v>
      </c>
    </row>
    <row r="610" spans="1:20" ht="18" customHeight="1" x14ac:dyDescent="0.15">
      <c r="A610" s="42">
        <v>2</v>
      </c>
      <c r="B610" s="43" t="s">
        <v>86</v>
      </c>
      <c r="C610" s="43">
        <v>1</v>
      </c>
      <c r="D610" s="43" t="s">
        <v>87</v>
      </c>
      <c r="E610" s="43">
        <v>10</v>
      </c>
      <c r="F610" s="43" t="s">
        <v>337</v>
      </c>
      <c r="G610" s="44">
        <v>18</v>
      </c>
      <c r="H610" s="43" t="s">
        <v>81</v>
      </c>
      <c r="I610" s="45">
        <v>31</v>
      </c>
      <c r="J610" s="45" t="s">
        <v>318</v>
      </c>
      <c r="K610" s="41">
        <v>152</v>
      </c>
      <c r="L610" s="41">
        <v>152</v>
      </c>
      <c r="M610" s="41">
        <f>K610-L610</f>
        <v>0</v>
      </c>
      <c r="N610" s="45" t="s">
        <v>2959</v>
      </c>
      <c r="O610" s="41">
        <v>152000</v>
      </c>
      <c r="P610" s="46"/>
      <c r="Q610" s="47"/>
      <c r="R610" s="48" t="s">
        <v>90</v>
      </c>
      <c r="T610">
        <v>20110</v>
      </c>
    </row>
    <row r="611" spans="1:20" ht="18" customHeight="1" x14ac:dyDescent="0.15">
      <c r="A611" s="42">
        <v>2</v>
      </c>
      <c r="B611" s="43" t="s">
        <v>86</v>
      </c>
      <c r="C611" s="43">
        <v>1</v>
      </c>
      <c r="D611" s="43" t="s">
        <v>87</v>
      </c>
      <c r="E611" s="43">
        <v>10</v>
      </c>
      <c r="F611" s="43" t="s">
        <v>337</v>
      </c>
      <c r="G611" s="45">
        <v>26</v>
      </c>
      <c r="H611" s="49" t="s">
        <v>244</v>
      </c>
      <c r="I611" s="45"/>
      <c r="J611" s="45"/>
      <c r="K611" s="41"/>
      <c r="L611" s="41"/>
      <c r="M611" s="41"/>
      <c r="N611" s="45"/>
      <c r="O611" s="47"/>
      <c r="P611" s="46"/>
      <c r="Q611" s="47"/>
      <c r="R611" s="48" t="s">
        <v>90</v>
      </c>
      <c r="T611">
        <v>20110</v>
      </c>
    </row>
    <row r="612" spans="1:20" ht="18" customHeight="1" x14ac:dyDescent="0.15">
      <c r="A612" s="42">
        <v>2</v>
      </c>
      <c r="B612" s="43" t="s">
        <v>86</v>
      </c>
      <c r="C612" s="43">
        <v>1</v>
      </c>
      <c r="D612" s="43" t="s">
        <v>87</v>
      </c>
      <c r="E612" s="43">
        <v>10</v>
      </c>
      <c r="F612" s="43" t="s">
        <v>337</v>
      </c>
      <c r="G612" s="44">
        <v>26</v>
      </c>
      <c r="H612" s="43" t="s">
        <v>244</v>
      </c>
      <c r="I612" s="45">
        <v>1</v>
      </c>
      <c r="J612" s="45" t="s">
        <v>245</v>
      </c>
      <c r="K612" s="41">
        <v>17</v>
      </c>
      <c r="L612" s="41">
        <v>0</v>
      </c>
      <c r="M612" s="41">
        <f>K612-L612</f>
        <v>17</v>
      </c>
      <c r="N612" s="45" t="s">
        <v>245</v>
      </c>
      <c r="O612" s="41">
        <v>17000</v>
      </c>
      <c r="P612" s="46"/>
      <c r="Q612" s="47"/>
      <c r="R612" s="48" t="s">
        <v>90</v>
      </c>
      <c r="T612">
        <v>20110</v>
      </c>
    </row>
    <row r="613" spans="1:20" ht="18" customHeight="1" x14ac:dyDescent="0.15">
      <c r="A613" s="24">
        <v>2</v>
      </c>
      <c r="B613" s="25" t="s">
        <v>2200</v>
      </c>
      <c r="C613" s="34">
        <v>1</v>
      </c>
      <c r="D613" s="25" t="s">
        <v>87</v>
      </c>
      <c r="E613" s="35">
        <v>11</v>
      </c>
      <c r="F613" s="36" t="s">
        <v>2223</v>
      </c>
      <c r="G613" s="35"/>
      <c r="H613" s="36"/>
      <c r="I613" s="35"/>
      <c r="J613" s="35"/>
      <c r="K613" s="32">
        <f>IF(C613="",SUMIFS($K614:$K$5362,$A614:$A$5362,A613,$E614:$E$5362,""),IF(E613="",SUMIFS($K614:$K$5362,$A614:$A$5362,A613,$C614:$C$5362,C613,$G614:$G$5362,""),IF(G613="",SUMIFS($K614:$K$5362,$A614:$A$5362,A613,$C614:$C$5362,C613,$E614:$E$5362,E613,$R614:$R$5362,R613),IF(I613="",SUMIFS($K614:$K$5362,$A614:$A$5362,A613,$C614:$C$5362,C613,$E614:$E$5362,E613,$G614:$G$5362,G613,$R614:$R$5362,R613),0))))</f>
        <v>5128</v>
      </c>
      <c r="L613" s="32">
        <f>IF(C613="",SUMIFS($L614:$L$5362,$A614:$A$5362,A613,$E614:$E$5362,""),IF(E613="",SUMIFS($L614:$L$5362,$A614:$A$5362,A613,$C614:$C$5362,C613,$G614:$G$5362,""),IF(G613="",SUMIFS($L614:$L$5362,$A614:$A$5362,A613,$C614:$C$5362,C613,$E614:$E$5362,E613,$R614:$R$5362,R613),IF(I613="",SUMIFS($L614:$L$5362,$A614:$A$5362,A613,$C614:$C$5362,C613,$E614:$E$5362,E613,$G614:$G$5362,G613,$R614:$R$5362,R613),0))))</f>
        <v>3759</v>
      </c>
      <c r="M613" s="32">
        <f t="shared" ref="M613" si="16">K613-L613</f>
        <v>1369</v>
      </c>
      <c r="N613" s="37"/>
      <c r="O613" s="38"/>
      <c r="P613" s="39"/>
      <c r="Q613" s="33">
        <f>IF(C613="",SUMIFS($Q614:$Q$5362,$A614:$A$5362,A613,$E614:$E$5362,""),IF(E613="",SUMIFS($Q614:$Q$5362,$A614:$A$5362,A613,$C614:$C$5362,C613,$G614:$G$5362,""),IF(G613="",SUMIFS($Q614:$Q$5362,$A614:$A$5362,A613,$C614:$C$5362,C613,$E614:$E$5362,E613,$R614:$R$5362,R613),IF(I613="",SUMIFS($Q614:$Q$5362,$A614:$A$5362,A613,$C614:$C$5362,C613,$E614:$E$5362,E613,$G614:$G$5362,G613,$R614:$R$5362,R613),0))))</f>
        <v>0</v>
      </c>
      <c r="R613" s="40" t="s">
        <v>2201</v>
      </c>
      <c r="T613">
        <v>20111</v>
      </c>
    </row>
    <row r="614" spans="1:20" ht="18" customHeight="1" x14ac:dyDescent="0.15">
      <c r="A614" s="42">
        <v>2</v>
      </c>
      <c r="B614" s="43" t="s">
        <v>86</v>
      </c>
      <c r="C614" s="43">
        <v>1</v>
      </c>
      <c r="D614" s="43" t="s">
        <v>87</v>
      </c>
      <c r="E614" s="43">
        <v>11</v>
      </c>
      <c r="F614" s="43" t="s">
        <v>352</v>
      </c>
      <c r="G614" s="45">
        <v>1</v>
      </c>
      <c r="H614" s="49" t="s">
        <v>7</v>
      </c>
      <c r="I614" s="45"/>
      <c r="J614" s="45"/>
      <c r="K614" s="41"/>
      <c r="L614" s="41"/>
      <c r="M614" s="41"/>
      <c r="N614" s="45"/>
      <c r="O614" s="47"/>
      <c r="P614" s="46"/>
      <c r="Q614" s="47"/>
      <c r="R614" s="48" t="s">
        <v>90</v>
      </c>
      <c r="T614">
        <v>20111</v>
      </c>
    </row>
    <row r="615" spans="1:20" ht="18" customHeight="1" x14ac:dyDescent="0.15">
      <c r="A615" s="42">
        <v>2</v>
      </c>
      <c r="B615" s="43" t="s">
        <v>86</v>
      </c>
      <c r="C615" s="43">
        <v>1</v>
      </c>
      <c r="D615" s="43" t="s">
        <v>87</v>
      </c>
      <c r="E615" s="43">
        <v>11</v>
      </c>
      <c r="F615" s="43" t="s">
        <v>352</v>
      </c>
      <c r="G615" s="44">
        <v>1</v>
      </c>
      <c r="H615" s="43" t="s">
        <v>7</v>
      </c>
      <c r="I615" s="45">
        <v>11</v>
      </c>
      <c r="J615" s="45" t="s">
        <v>353</v>
      </c>
      <c r="K615" s="41">
        <v>420</v>
      </c>
      <c r="L615" s="41">
        <v>420</v>
      </c>
      <c r="M615" s="41">
        <f>K615-L615</f>
        <v>0</v>
      </c>
      <c r="N615" s="45" t="s">
        <v>354</v>
      </c>
      <c r="O615" s="41">
        <v>419200</v>
      </c>
      <c r="P615" s="46"/>
      <c r="Q615" s="47"/>
      <c r="R615" s="48" t="s">
        <v>90</v>
      </c>
      <c r="T615">
        <v>20111</v>
      </c>
    </row>
    <row r="616" spans="1:20" ht="18" customHeight="1" x14ac:dyDescent="0.15">
      <c r="A616" s="42">
        <v>2</v>
      </c>
      <c r="B616" s="43" t="s">
        <v>86</v>
      </c>
      <c r="C616" s="43">
        <v>1</v>
      </c>
      <c r="D616" s="43" t="s">
        <v>87</v>
      </c>
      <c r="E616" s="43">
        <v>11</v>
      </c>
      <c r="F616" s="43" t="s">
        <v>352</v>
      </c>
      <c r="G616" s="44">
        <v>1</v>
      </c>
      <c r="H616" s="43" t="s">
        <v>7</v>
      </c>
      <c r="I616" s="44">
        <v>11</v>
      </c>
      <c r="J616" s="44" t="s">
        <v>353</v>
      </c>
      <c r="K616" s="41"/>
      <c r="L616" s="41"/>
      <c r="M616" s="41"/>
      <c r="N616" s="45" t="s">
        <v>355</v>
      </c>
      <c r="O616" s="41"/>
      <c r="P616" s="46"/>
      <c r="Q616" s="47"/>
      <c r="R616" s="48" t="s">
        <v>90</v>
      </c>
      <c r="T616">
        <v>20111</v>
      </c>
    </row>
    <row r="617" spans="1:20" ht="18" customHeight="1" x14ac:dyDescent="0.15">
      <c r="A617" s="42">
        <v>2</v>
      </c>
      <c r="B617" s="43" t="s">
        <v>86</v>
      </c>
      <c r="C617" s="43">
        <v>1</v>
      </c>
      <c r="D617" s="43" t="s">
        <v>87</v>
      </c>
      <c r="E617" s="43">
        <v>11</v>
      </c>
      <c r="F617" s="43" t="s">
        <v>352</v>
      </c>
      <c r="G617" s="44">
        <v>1</v>
      </c>
      <c r="H617" s="43" t="s">
        <v>7</v>
      </c>
      <c r="I617" s="45">
        <v>21</v>
      </c>
      <c r="J617" s="45" t="s">
        <v>356</v>
      </c>
      <c r="K617" s="41">
        <v>681</v>
      </c>
      <c r="L617" s="41">
        <v>555</v>
      </c>
      <c r="M617" s="41">
        <f>K617-L617</f>
        <v>126</v>
      </c>
      <c r="N617" s="45" t="s">
        <v>2960</v>
      </c>
      <c r="O617" s="41">
        <v>680400</v>
      </c>
      <c r="P617" s="46"/>
      <c r="Q617" s="47"/>
      <c r="R617" s="48" t="s">
        <v>90</v>
      </c>
      <c r="T617">
        <v>20111</v>
      </c>
    </row>
    <row r="618" spans="1:20" ht="18" customHeight="1" x14ac:dyDescent="0.15">
      <c r="A618" s="42">
        <v>2</v>
      </c>
      <c r="B618" s="43" t="s">
        <v>86</v>
      </c>
      <c r="C618" s="43">
        <v>1</v>
      </c>
      <c r="D618" s="43" t="s">
        <v>87</v>
      </c>
      <c r="E618" s="43">
        <v>11</v>
      </c>
      <c r="F618" s="43" t="s">
        <v>352</v>
      </c>
      <c r="G618" s="45">
        <v>8</v>
      </c>
      <c r="H618" s="49" t="s">
        <v>33</v>
      </c>
      <c r="I618" s="45"/>
      <c r="J618" s="45"/>
      <c r="K618" s="41"/>
      <c r="L618" s="41"/>
      <c r="M618" s="41"/>
      <c r="N618" s="45"/>
      <c r="O618" s="47"/>
      <c r="P618" s="46"/>
      <c r="Q618" s="47"/>
      <c r="R618" s="48" t="s">
        <v>90</v>
      </c>
      <c r="T618">
        <v>20111</v>
      </c>
    </row>
    <row r="619" spans="1:20" ht="18" customHeight="1" x14ac:dyDescent="0.15">
      <c r="A619" s="42">
        <v>2</v>
      </c>
      <c r="B619" s="43" t="s">
        <v>86</v>
      </c>
      <c r="C619" s="43">
        <v>1</v>
      </c>
      <c r="D619" s="43" t="s">
        <v>87</v>
      </c>
      <c r="E619" s="43">
        <v>11</v>
      </c>
      <c r="F619" s="43" t="s">
        <v>352</v>
      </c>
      <c r="G619" s="44">
        <v>8</v>
      </c>
      <c r="H619" s="43" t="s">
        <v>33</v>
      </c>
      <c r="I619" s="45">
        <v>1</v>
      </c>
      <c r="J619" s="45" t="s">
        <v>34</v>
      </c>
      <c r="K619" s="41">
        <v>17</v>
      </c>
      <c r="L619" s="41">
        <v>17</v>
      </c>
      <c r="M619" s="41">
        <f>K619-L619</f>
        <v>0</v>
      </c>
      <c r="N619" s="45" t="s">
        <v>2961</v>
      </c>
      <c r="O619" s="41">
        <v>16200</v>
      </c>
      <c r="P619" s="46"/>
      <c r="Q619" s="47"/>
      <c r="R619" s="48" t="s">
        <v>90</v>
      </c>
      <c r="T619">
        <v>20111</v>
      </c>
    </row>
    <row r="620" spans="1:20" ht="18" customHeight="1" x14ac:dyDescent="0.15">
      <c r="A620" s="42">
        <v>2</v>
      </c>
      <c r="B620" s="43" t="s">
        <v>86</v>
      </c>
      <c r="C620" s="43">
        <v>1</v>
      </c>
      <c r="D620" s="43" t="s">
        <v>87</v>
      </c>
      <c r="E620" s="43">
        <v>11</v>
      </c>
      <c r="F620" s="43" t="s">
        <v>352</v>
      </c>
      <c r="G620" s="44">
        <v>8</v>
      </c>
      <c r="H620" s="43" t="s">
        <v>33</v>
      </c>
      <c r="I620" s="44">
        <v>1</v>
      </c>
      <c r="J620" s="44" t="s">
        <v>34</v>
      </c>
      <c r="K620" s="41"/>
      <c r="L620" s="41"/>
      <c r="M620" s="41"/>
      <c r="N620" s="45" t="s">
        <v>357</v>
      </c>
      <c r="O620" s="41"/>
      <c r="P620" s="46"/>
      <c r="Q620" s="47"/>
      <c r="R620" s="48" t="s">
        <v>90</v>
      </c>
      <c r="T620">
        <v>20111</v>
      </c>
    </row>
    <row r="621" spans="1:20" ht="18" customHeight="1" x14ac:dyDescent="0.15">
      <c r="A621" s="42">
        <v>2</v>
      </c>
      <c r="B621" s="43" t="s">
        <v>86</v>
      </c>
      <c r="C621" s="43">
        <v>1</v>
      </c>
      <c r="D621" s="43" t="s">
        <v>87</v>
      </c>
      <c r="E621" s="43">
        <v>11</v>
      </c>
      <c r="F621" s="43" t="s">
        <v>352</v>
      </c>
      <c r="G621" s="45">
        <v>10</v>
      </c>
      <c r="H621" s="49" t="s">
        <v>54</v>
      </c>
      <c r="I621" s="45"/>
      <c r="J621" s="45"/>
      <c r="K621" s="41"/>
      <c r="L621" s="41"/>
      <c r="M621" s="41"/>
      <c r="N621" s="45"/>
      <c r="O621" s="47"/>
      <c r="P621" s="46"/>
      <c r="Q621" s="47"/>
      <c r="R621" s="48" t="s">
        <v>90</v>
      </c>
      <c r="T621">
        <v>20111</v>
      </c>
    </row>
    <row r="622" spans="1:20" ht="18" customHeight="1" x14ac:dyDescent="0.15">
      <c r="A622" s="42">
        <v>2</v>
      </c>
      <c r="B622" s="43" t="s">
        <v>86</v>
      </c>
      <c r="C622" s="43">
        <v>1</v>
      </c>
      <c r="D622" s="43" t="s">
        <v>87</v>
      </c>
      <c r="E622" s="43">
        <v>11</v>
      </c>
      <c r="F622" s="43" t="s">
        <v>352</v>
      </c>
      <c r="G622" s="44">
        <v>10</v>
      </c>
      <c r="H622" s="43" t="s">
        <v>54</v>
      </c>
      <c r="I622" s="45">
        <v>1</v>
      </c>
      <c r="J622" s="45" t="s">
        <v>55</v>
      </c>
      <c r="K622" s="41">
        <v>495</v>
      </c>
      <c r="L622" s="41">
        <v>216</v>
      </c>
      <c r="M622" s="41">
        <f>K622-L622</f>
        <v>279</v>
      </c>
      <c r="N622" s="45" t="s">
        <v>358</v>
      </c>
      <c r="O622" s="41">
        <v>150000</v>
      </c>
      <c r="P622" s="46"/>
      <c r="Q622" s="47"/>
      <c r="R622" s="48" t="s">
        <v>90</v>
      </c>
      <c r="T622">
        <v>20111</v>
      </c>
    </row>
    <row r="623" spans="1:20" ht="18" customHeight="1" x14ac:dyDescent="0.15">
      <c r="A623" s="42">
        <v>2</v>
      </c>
      <c r="B623" s="43" t="s">
        <v>86</v>
      </c>
      <c r="C623" s="43">
        <v>1</v>
      </c>
      <c r="D623" s="43" t="s">
        <v>87</v>
      </c>
      <c r="E623" s="43">
        <v>11</v>
      </c>
      <c r="F623" s="43" t="s">
        <v>352</v>
      </c>
      <c r="G623" s="44">
        <v>10</v>
      </c>
      <c r="H623" s="43" t="s">
        <v>54</v>
      </c>
      <c r="I623" s="44">
        <v>1</v>
      </c>
      <c r="J623" s="44" t="s">
        <v>55</v>
      </c>
      <c r="K623" s="41"/>
      <c r="L623" s="41"/>
      <c r="M623" s="41"/>
      <c r="N623" s="45" t="s">
        <v>3774</v>
      </c>
      <c r="O623" s="41">
        <v>165000</v>
      </c>
      <c r="P623" s="46"/>
      <c r="Q623" s="47"/>
      <c r="R623" s="48" t="s">
        <v>90</v>
      </c>
      <c r="T623">
        <v>20111</v>
      </c>
    </row>
    <row r="624" spans="1:20" ht="18" customHeight="1" x14ac:dyDescent="0.15">
      <c r="A624" s="42">
        <v>2</v>
      </c>
      <c r="B624" s="43" t="s">
        <v>86</v>
      </c>
      <c r="C624" s="43">
        <v>1</v>
      </c>
      <c r="D624" s="43" t="s">
        <v>87</v>
      </c>
      <c r="E624" s="43">
        <v>11</v>
      </c>
      <c r="F624" s="43" t="s">
        <v>352</v>
      </c>
      <c r="G624" s="44">
        <v>10</v>
      </c>
      <c r="H624" s="43" t="s">
        <v>54</v>
      </c>
      <c r="I624" s="44">
        <v>1</v>
      </c>
      <c r="J624" s="44" t="s">
        <v>55</v>
      </c>
      <c r="K624" s="41"/>
      <c r="L624" s="41"/>
      <c r="M624" s="41"/>
      <c r="N624" s="45" t="s">
        <v>3775</v>
      </c>
      <c r="O624" s="41">
        <v>180000</v>
      </c>
      <c r="P624" s="46"/>
      <c r="Q624" s="47"/>
      <c r="R624" s="48" t="s">
        <v>90</v>
      </c>
      <c r="T624">
        <v>20111</v>
      </c>
    </row>
    <row r="625" spans="1:20" ht="18" customHeight="1" x14ac:dyDescent="0.15">
      <c r="A625" s="42">
        <v>2</v>
      </c>
      <c r="B625" s="43" t="s">
        <v>86</v>
      </c>
      <c r="C625" s="43">
        <v>1</v>
      </c>
      <c r="D625" s="43" t="s">
        <v>87</v>
      </c>
      <c r="E625" s="43">
        <v>11</v>
      </c>
      <c r="F625" s="43" t="s">
        <v>352</v>
      </c>
      <c r="G625" s="44">
        <v>10</v>
      </c>
      <c r="H625" s="43" t="s">
        <v>54</v>
      </c>
      <c r="I625" s="45">
        <v>2</v>
      </c>
      <c r="J625" s="45" t="s">
        <v>193</v>
      </c>
      <c r="K625" s="41">
        <v>80</v>
      </c>
      <c r="L625" s="41">
        <v>65</v>
      </c>
      <c r="M625" s="41">
        <f>K625-L625</f>
        <v>15</v>
      </c>
      <c r="N625" s="45" t="s">
        <v>3776</v>
      </c>
      <c r="O625" s="41">
        <v>79200</v>
      </c>
      <c r="P625" s="46"/>
      <c r="Q625" s="47"/>
      <c r="R625" s="48" t="s">
        <v>90</v>
      </c>
      <c r="T625">
        <v>20111</v>
      </c>
    </row>
    <row r="626" spans="1:20" ht="18" customHeight="1" x14ac:dyDescent="0.15">
      <c r="A626" s="42">
        <v>2</v>
      </c>
      <c r="B626" s="43" t="s">
        <v>86</v>
      </c>
      <c r="C626" s="43">
        <v>1</v>
      </c>
      <c r="D626" s="43" t="s">
        <v>87</v>
      </c>
      <c r="E626" s="43">
        <v>11</v>
      </c>
      <c r="F626" s="43" t="s">
        <v>352</v>
      </c>
      <c r="G626" s="44">
        <v>10</v>
      </c>
      <c r="H626" s="43" t="s">
        <v>54</v>
      </c>
      <c r="I626" s="44">
        <v>2</v>
      </c>
      <c r="J626" s="44" t="s">
        <v>193</v>
      </c>
      <c r="K626" s="41"/>
      <c r="L626" s="41"/>
      <c r="M626" s="41"/>
      <c r="N626" s="45" t="s">
        <v>2408</v>
      </c>
      <c r="O626" s="41"/>
      <c r="P626" s="46"/>
      <c r="Q626" s="47"/>
      <c r="R626" s="48" t="s">
        <v>90</v>
      </c>
      <c r="T626">
        <v>20111</v>
      </c>
    </row>
    <row r="627" spans="1:20" ht="18" customHeight="1" x14ac:dyDescent="0.15">
      <c r="A627" s="42">
        <v>2</v>
      </c>
      <c r="B627" s="43" t="s">
        <v>86</v>
      </c>
      <c r="C627" s="43">
        <v>1</v>
      </c>
      <c r="D627" s="43" t="s">
        <v>87</v>
      </c>
      <c r="E627" s="43">
        <v>11</v>
      </c>
      <c r="F627" s="43" t="s">
        <v>352</v>
      </c>
      <c r="G627" s="44">
        <v>10</v>
      </c>
      <c r="H627" s="43" t="s">
        <v>54</v>
      </c>
      <c r="I627" s="45">
        <v>5</v>
      </c>
      <c r="J627" s="45" t="s">
        <v>194</v>
      </c>
      <c r="K627" s="41">
        <v>1020</v>
      </c>
      <c r="L627" s="41">
        <v>996</v>
      </c>
      <c r="M627" s="41">
        <f>K627-L627</f>
        <v>24</v>
      </c>
      <c r="N627" s="45" t="s">
        <v>2962</v>
      </c>
      <c r="O627" s="41">
        <v>1020000</v>
      </c>
      <c r="P627" s="46"/>
      <c r="Q627" s="47"/>
      <c r="R627" s="48" t="s">
        <v>90</v>
      </c>
      <c r="T627">
        <v>20111</v>
      </c>
    </row>
    <row r="628" spans="1:20" ht="18" customHeight="1" x14ac:dyDescent="0.15">
      <c r="A628" s="42">
        <v>2</v>
      </c>
      <c r="B628" s="43" t="s">
        <v>86</v>
      </c>
      <c r="C628" s="43">
        <v>1</v>
      </c>
      <c r="D628" s="43" t="s">
        <v>87</v>
      </c>
      <c r="E628" s="43">
        <v>11</v>
      </c>
      <c r="F628" s="43" t="s">
        <v>352</v>
      </c>
      <c r="G628" s="44">
        <v>10</v>
      </c>
      <c r="H628" s="43" t="s">
        <v>54</v>
      </c>
      <c r="I628" s="45">
        <v>6</v>
      </c>
      <c r="J628" s="45" t="s">
        <v>195</v>
      </c>
      <c r="K628" s="41">
        <v>50</v>
      </c>
      <c r="L628" s="41">
        <v>50</v>
      </c>
      <c r="M628" s="41">
        <f>K628-L628</f>
        <v>0</v>
      </c>
      <c r="N628" s="45" t="s">
        <v>359</v>
      </c>
      <c r="O628" s="41">
        <v>50000</v>
      </c>
      <c r="P628" s="46"/>
      <c r="Q628" s="47"/>
      <c r="R628" s="48" t="s">
        <v>90</v>
      </c>
      <c r="T628">
        <v>20111</v>
      </c>
    </row>
    <row r="629" spans="1:20" ht="18" customHeight="1" x14ac:dyDescent="0.15">
      <c r="A629" s="42">
        <v>2</v>
      </c>
      <c r="B629" s="43" t="s">
        <v>86</v>
      </c>
      <c r="C629" s="43">
        <v>1</v>
      </c>
      <c r="D629" s="43" t="s">
        <v>87</v>
      </c>
      <c r="E629" s="43">
        <v>11</v>
      </c>
      <c r="F629" s="43" t="s">
        <v>352</v>
      </c>
      <c r="G629" s="45">
        <v>11</v>
      </c>
      <c r="H629" s="49" t="s">
        <v>66</v>
      </c>
      <c r="I629" s="45"/>
      <c r="J629" s="45"/>
      <c r="K629" s="41"/>
      <c r="L629" s="41"/>
      <c r="M629" s="41"/>
      <c r="N629" s="45"/>
      <c r="O629" s="47"/>
      <c r="P629" s="46"/>
      <c r="Q629" s="47"/>
      <c r="R629" s="48" t="s">
        <v>90</v>
      </c>
      <c r="T629">
        <v>20111</v>
      </c>
    </row>
    <row r="630" spans="1:20" ht="18" customHeight="1" x14ac:dyDescent="0.15">
      <c r="A630" s="42">
        <v>2</v>
      </c>
      <c r="B630" s="43" t="s">
        <v>86</v>
      </c>
      <c r="C630" s="43">
        <v>1</v>
      </c>
      <c r="D630" s="43" t="s">
        <v>87</v>
      </c>
      <c r="E630" s="43">
        <v>11</v>
      </c>
      <c r="F630" s="43" t="s">
        <v>352</v>
      </c>
      <c r="G630" s="44">
        <v>11</v>
      </c>
      <c r="H630" s="43" t="s">
        <v>66</v>
      </c>
      <c r="I630" s="45">
        <v>3</v>
      </c>
      <c r="J630" s="45" t="s">
        <v>70</v>
      </c>
      <c r="K630" s="41">
        <v>9</v>
      </c>
      <c r="L630" s="41">
        <v>0</v>
      </c>
      <c r="M630" s="41">
        <f>K630-L630</f>
        <v>9</v>
      </c>
      <c r="N630" s="45" t="s">
        <v>524</v>
      </c>
      <c r="O630" s="41">
        <v>8500</v>
      </c>
      <c r="P630" s="46"/>
      <c r="Q630" s="47"/>
      <c r="R630" s="48" t="s">
        <v>90</v>
      </c>
      <c r="T630">
        <v>20111</v>
      </c>
    </row>
    <row r="631" spans="1:20" ht="18" customHeight="1" x14ac:dyDescent="0.15">
      <c r="A631" s="42">
        <v>2</v>
      </c>
      <c r="B631" s="43" t="s">
        <v>86</v>
      </c>
      <c r="C631" s="43">
        <v>1</v>
      </c>
      <c r="D631" s="43" t="s">
        <v>87</v>
      </c>
      <c r="E631" s="43">
        <v>11</v>
      </c>
      <c r="F631" s="43" t="s">
        <v>352</v>
      </c>
      <c r="G631" s="44">
        <v>11</v>
      </c>
      <c r="H631" s="43" t="s">
        <v>66</v>
      </c>
      <c r="I631" s="45">
        <v>11</v>
      </c>
      <c r="J631" s="45" t="s">
        <v>72</v>
      </c>
      <c r="K631" s="41">
        <v>60</v>
      </c>
      <c r="L631" s="41">
        <v>34</v>
      </c>
      <c r="M631" s="41">
        <f>K631-L631</f>
        <v>26</v>
      </c>
      <c r="N631" s="45" t="s">
        <v>360</v>
      </c>
      <c r="O631" s="41">
        <v>33910</v>
      </c>
      <c r="P631" s="46"/>
      <c r="Q631" s="47"/>
      <c r="R631" s="48" t="s">
        <v>90</v>
      </c>
      <c r="T631">
        <v>20111</v>
      </c>
    </row>
    <row r="632" spans="1:20" ht="18" customHeight="1" x14ac:dyDescent="0.15">
      <c r="A632" s="42">
        <v>2</v>
      </c>
      <c r="B632" s="43" t="s">
        <v>86</v>
      </c>
      <c r="C632" s="43">
        <v>1</v>
      </c>
      <c r="D632" s="43" t="s">
        <v>87</v>
      </c>
      <c r="E632" s="43">
        <v>11</v>
      </c>
      <c r="F632" s="43" t="s">
        <v>352</v>
      </c>
      <c r="G632" s="44">
        <v>11</v>
      </c>
      <c r="H632" s="43" t="s">
        <v>66</v>
      </c>
      <c r="I632" s="44">
        <v>11</v>
      </c>
      <c r="J632" s="44" t="s">
        <v>72</v>
      </c>
      <c r="K632" s="41"/>
      <c r="L632" s="41"/>
      <c r="M632" s="41"/>
      <c r="N632" s="45" t="s">
        <v>2409</v>
      </c>
      <c r="O632" s="41">
        <v>26000</v>
      </c>
      <c r="P632" s="46"/>
      <c r="Q632" s="47"/>
      <c r="R632" s="48" t="s">
        <v>90</v>
      </c>
      <c r="T632">
        <v>20111</v>
      </c>
    </row>
    <row r="633" spans="1:20" ht="18" customHeight="1" x14ac:dyDescent="0.15">
      <c r="A633" s="42">
        <v>2</v>
      </c>
      <c r="B633" s="43" t="s">
        <v>86</v>
      </c>
      <c r="C633" s="43">
        <v>1</v>
      </c>
      <c r="D633" s="43" t="s">
        <v>87</v>
      </c>
      <c r="E633" s="43">
        <v>11</v>
      </c>
      <c r="F633" s="43" t="s">
        <v>352</v>
      </c>
      <c r="G633" s="45">
        <v>14</v>
      </c>
      <c r="H633" s="49" t="s">
        <v>233</v>
      </c>
      <c r="I633" s="45"/>
      <c r="J633" s="45"/>
      <c r="K633" s="41"/>
      <c r="L633" s="41"/>
      <c r="M633" s="41"/>
      <c r="N633" s="45"/>
      <c r="O633" s="47"/>
      <c r="P633" s="46"/>
      <c r="Q633" s="47"/>
      <c r="R633" s="48" t="s">
        <v>90</v>
      </c>
      <c r="T633">
        <v>20111</v>
      </c>
    </row>
    <row r="634" spans="1:20" ht="18" customHeight="1" x14ac:dyDescent="0.15">
      <c r="A634" s="42">
        <v>2</v>
      </c>
      <c r="B634" s="43" t="s">
        <v>86</v>
      </c>
      <c r="C634" s="43">
        <v>1</v>
      </c>
      <c r="D634" s="43" t="s">
        <v>87</v>
      </c>
      <c r="E634" s="43">
        <v>11</v>
      </c>
      <c r="F634" s="43" t="s">
        <v>352</v>
      </c>
      <c r="G634" s="44">
        <v>14</v>
      </c>
      <c r="H634" s="43" t="s">
        <v>233</v>
      </c>
      <c r="I634" s="45">
        <v>1</v>
      </c>
      <c r="J634" s="45" t="s">
        <v>361</v>
      </c>
      <c r="K634" s="41">
        <v>1000</v>
      </c>
      <c r="L634" s="41">
        <v>600</v>
      </c>
      <c r="M634" s="41">
        <f>K634-L634</f>
        <v>400</v>
      </c>
      <c r="N634" s="45" t="s">
        <v>3777</v>
      </c>
      <c r="O634" s="41">
        <v>1000000</v>
      </c>
      <c r="P634" s="46"/>
      <c r="Q634" s="47"/>
      <c r="R634" s="48" t="s">
        <v>90</v>
      </c>
      <c r="T634">
        <v>20111</v>
      </c>
    </row>
    <row r="635" spans="1:20" ht="18" customHeight="1" x14ac:dyDescent="0.15">
      <c r="A635" s="42">
        <v>2</v>
      </c>
      <c r="B635" s="43" t="s">
        <v>86</v>
      </c>
      <c r="C635" s="43">
        <v>1</v>
      </c>
      <c r="D635" s="43" t="s">
        <v>87</v>
      </c>
      <c r="E635" s="43">
        <v>11</v>
      </c>
      <c r="F635" s="43" t="s">
        <v>352</v>
      </c>
      <c r="G635" s="44">
        <v>14</v>
      </c>
      <c r="H635" s="43" t="s">
        <v>233</v>
      </c>
      <c r="I635" s="45">
        <v>2</v>
      </c>
      <c r="J635" s="45" t="s">
        <v>234</v>
      </c>
      <c r="K635" s="41">
        <v>950</v>
      </c>
      <c r="L635" s="41">
        <v>580</v>
      </c>
      <c r="M635" s="41">
        <f>K635-L635</f>
        <v>370</v>
      </c>
      <c r="N635" s="45" t="s">
        <v>2963</v>
      </c>
      <c r="O635" s="41">
        <v>200000</v>
      </c>
      <c r="P635" s="46"/>
      <c r="Q635" s="47"/>
      <c r="R635" s="48" t="s">
        <v>90</v>
      </c>
      <c r="T635">
        <v>20111</v>
      </c>
    </row>
    <row r="636" spans="1:20" ht="18" customHeight="1" x14ac:dyDescent="0.15">
      <c r="A636" s="42">
        <v>2</v>
      </c>
      <c r="B636" s="43" t="s">
        <v>86</v>
      </c>
      <c r="C636" s="43">
        <v>1</v>
      </c>
      <c r="D636" s="43" t="s">
        <v>87</v>
      </c>
      <c r="E636" s="43">
        <v>11</v>
      </c>
      <c r="F636" s="43" t="s">
        <v>352</v>
      </c>
      <c r="G636" s="44">
        <v>14</v>
      </c>
      <c r="H636" s="43" t="s">
        <v>233</v>
      </c>
      <c r="I636" s="44">
        <v>2</v>
      </c>
      <c r="J636" s="44" t="s">
        <v>234</v>
      </c>
      <c r="K636" s="41"/>
      <c r="L636" s="41"/>
      <c r="M636" s="41"/>
      <c r="N636" s="45" t="s">
        <v>3778</v>
      </c>
      <c r="O636" s="41">
        <v>750000</v>
      </c>
      <c r="P636" s="46"/>
      <c r="Q636" s="47"/>
      <c r="R636" s="48" t="s">
        <v>90</v>
      </c>
      <c r="T636">
        <v>20111</v>
      </c>
    </row>
    <row r="637" spans="1:20" ht="18" customHeight="1" x14ac:dyDescent="0.15">
      <c r="A637" s="42">
        <v>2</v>
      </c>
      <c r="B637" s="43" t="s">
        <v>86</v>
      </c>
      <c r="C637" s="43">
        <v>1</v>
      </c>
      <c r="D637" s="43" t="s">
        <v>87</v>
      </c>
      <c r="E637" s="43">
        <v>11</v>
      </c>
      <c r="F637" s="43" t="s">
        <v>352</v>
      </c>
      <c r="G637" s="45">
        <v>18</v>
      </c>
      <c r="H637" s="49" t="s">
        <v>81</v>
      </c>
      <c r="I637" s="45"/>
      <c r="J637" s="45"/>
      <c r="K637" s="41"/>
      <c r="L637" s="41"/>
      <c r="M637" s="41"/>
      <c r="N637" s="45"/>
      <c r="O637" s="47"/>
      <c r="P637" s="46"/>
      <c r="Q637" s="47"/>
      <c r="R637" s="48" t="s">
        <v>90</v>
      </c>
      <c r="T637">
        <v>20111</v>
      </c>
    </row>
    <row r="638" spans="1:20" ht="18" customHeight="1" x14ac:dyDescent="0.15">
      <c r="A638" s="42">
        <v>2</v>
      </c>
      <c r="B638" s="43" t="s">
        <v>86</v>
      </c>
      <c r="C638" s="43">
        <v>1</v>
      </c>
      <c r="D638" s="43" t="s">
        <v>87</v>
      </c>
      <c r="E638" s="43">
        <v>11</v>
      </c>
      <c r="F638" s="43" t="s">
        <v>352</v>
      </c>
      <c r="G638" s="44">
        <v>18</v>
      </c>
      <c r="H638" s="43" t="s">
        <v>81</v>
      </c>
      <c r="I638" s="45">
        <v>11</v>
      </c>
      <c r="J638" s="45" t="s">
        <v>82</v>
      </c>
      <c r="K638" s="41">
        <v>221</v>
      </c>
      <c r="L638" s="41">
        <v>226</v>
      </c>
      <c r="M638" s="41">
        <f>K638-L638</f>
        <v>-5</v>
      </c>
      <c r="N638" s="45" t="s">
        <v>362</v>
      </c>
      <c r="O638" s="41">
        <v>19000</v>
      </c>
      <c r="P638" s="46"/>
      <c r="Q638" s="47"/>
      <c r="R638" s="48" t="s">
        <v>90</v>
      </c>
      <c r="T638">
        <v>20111</v>
      </c>
    </row>
    <row r="639" spans="1:20" ht="18" customHeight="1" x14ac:dyDescent="0.15">
      <c r="A639" s="42">
        <v>2</v>
      </c>
      <c r="B639" s="43" t="s">
        <v>86</v>
      </c>
      <c r="C639" s="43">
        <v>1</v>
      </c>
      <c r="D639" s="43" t="s">
        <v>87</v>
      </c>
      <c r="E639" s="43">
        <v>11</v>
      </c>
      <c r="F639" s="43" t="s">
        <v>352</v>
      </c>
      <c r="G639" s="44">
        <v>18</v>
      </c>
      <c r="H639" s="43" t="s">
        <v>81</v>
      </c>
      <c r="I639" s="44">
        <v>11</v>
      </c>
      <c r="J639" s="44" t="s">
        <v>82</v>
      </c>
      <c r="K639" s="41"/>
      <c r="L639" s="41"/>
      <c r="M639" s="41"/>
      <c r="N639" s="45" t="s">
        <v>363</v>
      </c>
      <c r="O639" s="41">
        <v>25000</v>
      </c>
      <c r="P639" s="46"/>
      <c r="Q639" s="47"/>
      <c r="R639" s="48" t="s">
        <v>90</v>
      </c>
      <c r="T639">
        <v>20111</v>
      </c>
    </row>
    <row r="640" spans="1:20" ht="18" customHeight="1" x14ac:dyDescent="0.15">
      <c r="A640" s="42">
        <v>2</v>
      </c>
      <c r="B640" s="43" t="s">
        <v>86</v>
      </c>
      <c r="C640" s="43">
        <v>1</v>
      </c>
      <c r="D640" s="43" t="s">
        <v>87</v>
      </c>
      <c r="E640" s="43">
        <v>11</v>
      </c>
      <c r="F640" s="43" t="s">
        <v>352</v>
      </c>
      <c r="G640" s="44">
        <v>18</v>
      </c>
      <c r="H640" s="43" t="s">
        <v>81</v>
      </c>
      <c r="I640" s="44">
        <v>11</v>
      </c>
      <c r="J640" s="44" t="s">
        <v>82</v>
      </c>
      <c r="K640" s="41"/>
      <c r="L640" s="41"/>
      <c r="M640" s="41"/>
      <c r="N640" s="45" t="s">
        <v>364</v>
      </c>
      <c r="O640" s="41">
        <v>176400</v>
      </c>
      <c r="P640" s="46"/>
      <c r="Q640" s="47"/>
      <c r="R640" s="48" t="s">
        <v>90</v>
      </c>
      <c r="T640">
        <v>20111</v>
      </c>
    </row>
    <row r="641" spans="1:20" ht="18" customHeight="1" x14ac:dyDescent="0.15">
      <c r="A641" s="42">
        <v>2</v>
      </c>
      <c r="B641" s="43" t="s">
        <v>86</v>
      </c>
      <c r="C641" s="43">
        <v>1</v>
      </c>
      <c r="D641" s="43" t="s">
        <v>87</v>
      </c>
      <c r="E641" s="43">
        <v>11</v>
      </c>
      <c r="F641" s="43" t="s">
        <v>352</v>
      </c>
      <c r="G641" s="44">
        <v>18</v>
      </c>
      <c r="H641" s="43" t="s">
        <v>81</v>
      </c>
      <c r="I641" s="45">
        <v>31</v>
      </c>
      <c r="J641" s="45" t="s">
        <v>318</v>
      </c>
      <c r="K641" s="41">
        <v>100</v>
      </c>
      <c r="L641" s="41">
        <v>0</v>
      </c>
      <c r="M641" s="41">
        <f>K641-L641</f>
        <v>100</v>
      </c>
      <c r="N641" s="45" t="s">
        <v>2410</v>
      </c>
      <c r="O641" s="41">
        <v>100000</v>
      </c>
      <c r="P641" s="46"/>
      <c r="Q641" s="47"/>
      <c r="R641" s="48" t="s">
        <v>90</v>
      </c>
      <c r="T641">
        <v>20111</v>
      </c>
    </row>
    <row r="642" spans="1:20" ht="18" customHeight="1" x14ac:dyDescent="0.15">
      <c r="A642" s="42">
        <v>2</v>
      </c>
      <c r="B642" s="43" t="s">
        <v>86</v>
      </c>
      <c r="C642" s="43">
        <v>1</v>
      </c>
      <c r="D642" s="43" t="s">
        <v>87</v>
      </c>
      <c r="E642" s="43">
        <v>11</v>
      </c>
      <c r="F642" s="43" t="s">
        <v>352</v>
      </c>
      <c r="G642" s="45">
        <v>26</v>
      </c>
      <c r="H642" s="49" t="s">
        <v>244</v>
      </c>
      <c r="I642" s="45"/>
      <c r="J642" s="45"/>
      <c r="K642" s="41"/>
      <c r="L642" s="41"/>
      <c r="M642" s="41"/>
      <c r="N642" s="45"/>
      <c r="O642" s="47"/>
      <c r="P642" s="46"/>
      <c r="Q642" s="47"/>
      <c r="R642" s="48" t="s">
        <v>90</v>
      </c>
      <c r="T642">
        <v>20111</v>
      </c>
    </row>
    <row r="643" spans="1:20" ht="18" customHeight="1" x14ac:dyDescent="0.15">
      <c r="A643" s="42">
        <v>2</v>
      </c>
      <c r="B643" s="43" t="s">
        <v>86</v>
      </c>
      <c r="C643" s="43">
        <v>1</v>
      </c>
      <c r="D643" s="43" t="s">
        <v>87</v>
      </c>
      <c r="E643" s="43">
        <v>11</v>
      </c>
      <c r="F643" s="43" t="s">
        <v>352</v>
      </c>
      <c r="G643" s="44">
        <v>26</v>
      </c>
      <c r="H643" s="43" t="s">
        <v>244</v>
      </c>
      <c r="I643" s="45">
        <v>1</v>
      </c>
      <c r="J643" s="45" t="s">
        <v>245</v>
      </c>
      <c r="K643" s="41">
        <v>25</v>
      </c>
      <c r="L643" s="41">
        <v>0</v>
      </c>
      <c r="M643" s="41">
        <f>K643-L643</f>
        <v>25</v>
      </c>
      <c r="N643" s="45" t="s">
        <v>245</v>
      </c>
      <c r="O643" s="41">
        <v>25000</v>
      </c>
      <c r="P643" s="46"/>
      <c r="Q643" s="47"/>
      <c r="R643" s="48" t="s">
        <v>90</v>
      </c>
      <c r="T643">
        <v>20111</v>
      </c>
    </row>
    <row r="644" spans="1:20" ht="18" customHeight="1" x14ac:dyDescent="0.15">
      <c r="A644" s="24">
        <v>2</v>
      </c>
      <c r="B644" s="25" t="s">
        <v>2200</v>
      </c>
      <c r="C644" s="34">
        <v>1</v>
      </c>
      <c r="D644" s="25" t="s">
        <v>87</v>
      </c>
      <c r="E644" s="35">
        <v>12</v>
      </c>
      <c r="F644" s="36" t="s">
        <v>2224</v>
      </c>
      <c r="G644" s="35"/>
      <c r="H644" s="36"/>
      <c r="I644" s="35"/>
      <c r="J644" s="35"/>
      <c r="K644" s="32">
        <f>IF(C644="",SUMIFS($K645:$K$5362,$A645:$A$5362,A644,$E645:$E$5362,""),IF(E644="",SUMIFS($K645:$K$5362,$A645:$A$5362,A644,$C645:$C$5362,C644,$G645:$G$5362,""),IF(G644="",SUMIFS($K645:$K$5362,$A645:$A$5362,A644,$C645:$C$5362,C644,$E645:$E$5362,E644,$R645:$R$5362,R644),IF(I644="",SUMIFS($K645:$K$5362,$A645:$A$5362,A644,$C645:$C$5362,C644,$E645:$E$5362,E644,$G645:$G$5362,G644,$R645:$R$5362,R644),0))))</f>
        <v>6731</v>
      </c>
      <c r="L644" s="32">
        <f>IF(C644="",SUMIFS($L645:$L$5362,$A645:$A$5362,A644,$E645:$E$5362,""),IF(E644="",SUMIFS($L645:$L$5362,$A645:$A$5362,A644,$C645:$C$5362,C644,$G645:$G$5362,""),IF(G644="",SUMIFS($L645:$L$5362,$A645:$A$5362,A644,$C645:$C$5362,C644,$E645:$E$5362,E644,$R645:$R$5362,R644),IF(I644="",SUMIFS($L645:$L$5362,$A645:$A$5362,A644,$C645:$C$5362,C644,$E645:$E$5362,E644,$G645:$G$5362,G644,$R645:$R$5362,R644),0))))</f>
        <v>5676</v>
      </c>
      <c r="M644" s="32">
        <f t="shared" ref="M644" si="17">K644-L644</f>
        <v>1055</v>
      </c>
      <c r="N644" s="37"/>
      <c r="O644" s="38"/>
      <c r="P644" s="39"/>
      <c r="Q644" s="33">
        <f>IF(C644="",SUMIFS($Q645:$Q$5362,$A645:$A$5362,A644,$E645:$E$5362,""),IF(E644="",SUMIFS($Q645:$Q$5362,$A645:$A$5362,A644,$C645:$C$5362,C644,$G645:$G$5362,""),IF(G644="",SUMIFS($Q645:$Q$5362,$A645:$A$5362,A644,$C645:$C$5362,C644,$E645:$E$5362,E644,$R645:$R$5362,R644),IF(I644="",SUMIFS($Q645:$Q$5362,$A645:$A$5362,A644,$C645:$C$5362,C644,$E645:$E$5362,E644,$G645:$G$5362,G644,$R645:$R$5362,R644),0))))</f>
        <v>297</v>
      </c>
      <c r="R644" s="40" t="s">
        <v>2201</v>
      </c>
      <c r="T644">
        <v>20112</v>
      </c>
    </row>
    <row r="645" spans="1:20" ht="18" customHeight="1" x14ac:dyDescent="0.15">
      <c r="A645" s="42">
        <v>2</v>
      </c>
      <c r="B645" s="43" t="s">
        <v>86</v>
      </c>
      <c r="C645" s="43">
        <v>1</v>
      </c>
      <c r="D645" s="43" t="s">
        <v>87</v>
      </c>
      <c r="E645" s="43">
        <v>12</v>
      </c>
      <c r="F645" s="43" t="s">
        <v>365</v>
      </c>
      <c r="G645" s="45">
        <v>7</v>
      </c>
      <c r="H645" s="49" t="s">
        <v>30</v>
      </c>
      <c r="I645" s="45"/>
      <c r="J645" s="45"/>
      <c r="K645" s="41"/>
      <c r="L645" s="41"/>
      <c r="M645" s="41"/>
      <c r="N645" s="45"/>
      <c r="O645" s="47"/>
      <c r="P645" s="46" t="s">
        <v>4532</v>
      </c>
      <c r="Q645" s="47">
        <v>297</v>
      </c>
      <c r="R645" s="48" t="s">
        <v>90</v>
      </c>
      <c r="T645">
        <v>20112</v>
      </c>
    </row>
    <row r="646" spans="1:20" ht="18" customHeight="1" x14ac:dyDescent="0.15">
      <c r="A646" s="42">
        <v>2</v>
      </c>
      <c r="B646" s="43" t="s">
        <v>86</v>
      </c>
      <c r="C646" s="43">
        <v>1</v>
      </c>
      <c r="D646" s="43" t="s">
        <v>87</v>
      </c>
      <c r="E646" s="43">
        <v>12</v>
      </c>
      <c r="F646" s="43" t="s">
        <v>365</v>
      </c>
      <c r="G646" s="44">
        <v>7</v>
      </c>
      <c r="H646" s="43" t="s">
        <v>30</v>
      </c>
      <c r="I646" s="45">
        <v>1</v>
      </c>
      <c r="J646" s="45" t="s">
        <v>366</v>
      </c>
      <c r="K646" s="41">
        <v>50</v>
      </c>
      <c r="L646" s="41">
        <v>50</v>
      </c>
      <c r="M646" s="41">
        <f>K646-L646</f>
        <v>0</v>
      </c>
      <c r="N646" s="45" t="s">
        <v>367</v>
      </c>
      <c r="O646" s="41">
        <v>50000</v>
      </c>
      <c r="P646" s="46"/>
      <c r="Q646" s="47"/>
      <c r="R646" s="48" t="s">
        <v>90</v>
      </c>
      <c r="T646">
        <v>20112</v>
      </c>
    </row>
    <row r="647" spans="1:20" ht="18" customHeight="1" x14ac:dyDescent="0.15">
      <c r="A647" s="42">
        <v>2</v>
      </c>
      <c r="B647" s="43" t="s">
        <v>86</v>
      </c>
      <c r="C647" s="43">
        <v>1</v>
      </c>
      <c r="D647" s="43" t="s">
        <v>87</v>
      </c>
      <c r="E647" s="43">
        <v>12</v>
      </c>
      <c r="F647" s="43" t="s">
        <v>365</v>
      </c>
      <c r="G647" s="45">
        <v>8</v>
      </c>
      <c r="H647" s="49" t="s">
        <v>33</v>
      </c>
      <c r="I647" s="45"/>
      <c r="J647" s="45"/>
      <c r="K647" s="41"/>
      <c r="L647" s="41"/>
      <c r="M647" s="41"/>
      <c r="N647" s="45"/>
      <c r="O647" s="47"/>
      <c r="P647" s="46"/>
      <c r="Q647" s="47"/>
      <c r="R647" s="48" t="s">
        <v>90</v>
      </c>
      <c r="T647">
        <v>20112</v>
      </c>
    </row>
    <row r="648" spans="1:20" ht="18" customHeight="1" x14ac:dyDescent="0.15">
      <c r="A648" s="42">
        <v>2</v>
      </c>
      <c r="B648" s="43" t="s">
        <v>86</v>
      </c>
      <c r="C648" s="43">
        <v>1</v>
      </c>
      <c r="D648" s="43" t="s">
        <v>87</v>
      </c>
      <c r="E648" s="43">
        <v>12</v>
      </c>
      <c r="F648" s="43" t="s">
        <v>365</v>
      </c>
      <c r="G648" s="44">
        <v>8</v>
      </c>
      <c r="H648" s="43" t="s">
        <v>33</v>
      </c>
      <c r="I648" s="45">
        <v>2</v>
      </c>
      <c r="J648" s="45" t="s">
        <v>46</v>
      </c>
      <c r="K648" s="41">
        <v>164</v>
      </c>
      <c r="L648" s="41">
        <v>138</v>
      </c>
      <c r="M648" s="41">
        <f>K648-L648</f>
        <v>26</v>
      </c>
      <c r="N648" s="45" t="s">
        <v>3779</v>
      </c>
      <c r="O648" s="41">
        <v>144000</v>
      </c>
      <c r="P648" s="46"/>
      <c r="Q648" s="47"/>
      <c r="R648" s="48" t="s">
        <v>90</v>
      </c>
      <c r="T648">
        <v>20112</v>
      </c>
    </row>
    <row r="649" spans="1:20" ht="18" customHeight="1" x14ac:dyDescent="0.15">
      <c r="A649" s="42">
        <v>2</v>
      </c>
      <c r="B649" s="43" t="s">
        <v>86</v>
      </c>
      <c r="C649" s="43">
        <v>1</v>
      </c>
      <c r="D649" s="43" t="s">
        <v>87</v>
      </c>
      <c r="E649" s="43">
        <v>12</v>
      </c>
      <c r="F649" s="43" t="s">
        <v>365</v>
      </c>
      <c r="G649" s="44">
        <v>8</v>
      </c>
      <c r="H649" s="43" t="s">
        <v>33</v>
      </c>
      <c r="I649" s="44">
        <v>2</v>
      </c>
      <c r="J649" s="44" t="s">
        <v>46</v>
      </c>
      <c r="K649" s="41"/>
      <c r="L649" s="41"/>
      <c r="M649" s="41"/>
      <c r="N649" s="45" t="s">
        <v>3780</v>
      </c>
      <c r="O649" s="41">
        <v>20000</v>
      </c>
      <c r="P649" s="46"/>
      <c r="Q649" s="47"/>
      <c r="R649" s="48" t="s">
        <v>90</v>
      </c>
      <c r="T649">
        <v>20112</v>
      </c>
    </row>
    <row r="650" spans="1:20" ht="18" customHeight="1" x14ac:dyDescent="0.15">
      <c r="A650" s="42">
        <v>2</v>
      </c>
      <c r="B650" s="43" t="s">
        <v>86</v>
      </c>
      <c r="C650" s="43">
        <v>1</v>
      </c>
      <c r="D650" s="43" t="s">
        <v>87</v>
      </c>
      <c r="E650" s="43">
        <v>12</v>
      </c>
      <c r="F650" s="43" t="s">
        <v>365</v>
      </c>
      <c r="G650" s="44">
        <v>8</v>
      </c>
      <c r="H650" s="43" t="s">
        <v>33</v>
      </c>
      <c r="I650" s="45">
        <v>3</v>
      </c>
      <c r="J650" s="45" t="s">
        <v>48</v>
      </c>
      <c r="K650" s="41">
        <v>400</v>
      </c>
      <c r="L650" s="41">
        <v>400</v>
      </c>
      <c r="M650" s="41">
        <f>K650-L650</f>
        <v>0</v>
      </c>
      <c r="N650" s="45" t="s">
        <v>368</v>
      </c>
      <c r="O650" s="41">
        <v>400000</v>
      </c>
      <c r="P650" s="46"/>
      <c r="Q650" s="47"/>
      <c r="R650" s="48" t="s">
        <v>90</v>
      </c>
      <c r="T650">
        <v>20112</v>
      </c>
    </row>
    <row r="651" spans="1:20" ht="18" customHeight="1" x14ac:dyDescent="0.15">
      <c r="A651" s="42">
        <v>2</v>
      </c>
      <c r="B651" s="43" t="s">
        <v>86</v>
      </c>
      <c r="C651" s="43">
        <v>1</v>
      </c>
      <c r="D651" s="43" t="s">
        <v>87</v>
      </c>
      <c r="E651" s="43">
        <v>12</v>
      </c>
      <c r="F651" s="43" t="s">
        <v>365</v>
      </c>
      <c r="G651" s="45">
        <v>10</v>
      </c>
      <c r="H651" s="49" t="s">
        <v>54</v>
      </c>
      <c r="I651" s="45"/>
      <c r="J651" s="45"/>
      <c r="K651" s="41"/>
      <c r="L651" s="41"/>
      <c r="M651" s="41"/>
      <c r="N651" s="45"/>
      <c r="O651" s="47"/>
      <c r="P651" s="46"/>
      <c r="Q651" s="47"/>
      <c r="R651" s="48" t="s">
        <v>90</v>
      </c>
      <c r="T651">
        <v>20112</v>
      </c>
    </row>
    <row r="652" spans="1:20" ht="18" customHeight="1" x14ac:dyDescent="0.15">
      <c r="A652" s="42">
        <v>2</v>
      </c>
      <c r="B652" s="43" t="s">
        <v>86</v>
      </c>
      <c r="C652" s="43">
        <v>1</v>
      </c>
      <c r="D652" s="43" t="s">
        <v>87</v>
      </c>
      <c r="E652" s="43">
        <v>12</v>
      </c>
      <c r="F652" s="43" t="s">
        <v>365</v>
      </c>
      <c r="G652" s="44">
        <v>10</v>
      </c>
      <c r="H652" s="43" t="s">
        <v>54</v>
      </c>
      <c r="I652" s="45">
        <v>1</v>
      </c>
      <c r="J652" s="45" t="s">
        <v>55</v>
      </c>
      <c r="K652" s="41">
        <v>475</v>
      </c>
      <c r="L652" s="41">
        <v>475</v>
      </c>
      <c r="M652" s="41">
        <f>K652-L652</f>
        <v>0</v>
      </c>
      <c r="N652" s="45" t="s">
        <v>369</v>
      </c>
      <c r="O652" s="41">
        <v>240000</v>
      </c>
      <c r="P652" s="46"/>
      <c r="Q652" s="47"/>
      <c r="R652" s="48" t="s">
        <v>90</v>
      </c>
      <c r="T652">
        <v>20112</v>
      </c>
    </row>
    <row r="653" spans="1:20" ht="18" customHeight="1" x14ac:dyDescent="0.15">
      <c r="A653" s="42">
        <v>2</v>
      </c>
      <c r="B653" s="43" t="s">
        <v>86</v>
      </c>
      <c r="C653" s="43">
        <v>1</v>
      </c>
      <c r="D653" s="43" t="s">
        <v>87</v>
      </c>
      <c r="E653" s="43">
        <v>12</v>
      </c>
      <c r="F653" s="43" t="s">
        <v>365</v>
      </c>
      <c r="G653" s="44">
        <v>10</v>
      </c>
      <c r="H653" s="43" t="s">
        <v>54</v>
      </c>
      <c r="I653" s="44">
        <v>1</v>
      </c>
      <c r="J653" s="44" t="s">
        <v>55</v>
      </c>
      <c r="K653" s="41"/>
      <c r="L653" s="41"/>
      <c r="M653" s="41"/>
      <c r="N653" s="45" t="s">
        <v>370</v>
      </c>
      <c r="O653" s="41">
        <v>145000</v>
      </c>
      <c r="P653" s="46"/>
      <c r="Q653" s="47"/>
      <c r="R653" s="48" t="s">
        <v>90</v>
      </c>
      <c r="T653">
        <v>20112</v>
      </c>
    </row>
    <row r="654" spans="1:20" ht="18" customHeight="1" x14ac:dyDescent="0.15">
      <c r="A654" s="42">
        <v>2</v>
      </c>
      <c r="B654" s="43" t="s">
        <v>86</v>
      </c>
      <c r="C654" s="43">
        <v>1</v>
      </c>
      <c r="D654" s="43" t="s">
        <v>87</v>
      </c>
      <c r="E654" s="43">
        <v>12</v>
      </c>
      <c r="F654" s="43" t="s">
        <v>365</v>
      </c>
      <c r="G654" s="44">
        <v>10</v>
      </c>
      <c r="H654" s="43" t="s">
        <v>54</v>
      </c>
      <c r="I654" s="44">
        <v>1</v>
      </c>
      <c r="J654" s="44" t="s">
        <v>55</v>
      </c>
      <c r="K654" s="41"/>
      <c r="L654" s="41"/>
      <c r="M654" s="41"/>
      <c r="N654" s="45" t="s">
        <v>371</v>
      </c>
      <c r="O654" s="41">
        <v>90000</v>
      </c>
      <c r="P654" s="46"/>
      <c r="Q654" s="47"/>
      <c r="R654" s="48" t="s">
        <v>90</v>
      </c>
      <c r="T654">
        <v>20112</v>
      </c>
    </row>
    <row r="655" spans="1:20" ht="18" customHeight="1" x14ac:dyDescent="0.15">
      <c r="A655" s="42">
        <v>2</v>
      </c>
      <c r="B655" s="43" t="s">
        <v>86</v>
      </c>
      <c r="C655" s="43">
        <v>1</v>
      </c>
      <c r="D655" s="43" t="s">
        <v>87</v>
      </c>
      <c r="E655" s="43">
        <v>12</v>
      </c>
      <c r="F655" s="43" t="s">
        <v>365</v>
      </c>
      <c r="G655" s="45">
        <v>12</v>
      </c>
      <c r="H655" s="49" t="s">
        <v>73</v>
      </c>
      <c r="I655" s="45"/>
      <c r="J655" s="45"/>
      <c r="K655" s="41"/>
      <c r="L655" s="41"/>
      <c r="M655" s="41"/>
      <c r="N655" s="45"/>
      <c r="O655" s="47"/>
      <c r="P655" s="46"/>
      <c r="Q655" s="47"/>
      <c r="R655" s="48" t="s">
        <v>90</v>
      </c>
      <c r="T655">
        <v>20112</v>
      </c>
    </row>
    <row r="656" spans="1:20" ht="18" customHeight="1" x14ac:dyDescent="0.15">
      <c r="A656" s="42">
        <v>2</v>
      </c>
      <c r="B656" s="43" t="s">
        <v>86</v>
      </c>
      <c r="C656" s="43">
        <v>1</v>
      </c>
      <c r="D656" s="43" t="s">
        <v>87</v>
      </c>
      <c r="E656" s="43">
        <v>12</v>
      </c>
      <c r="F656" s="43" t="s">
        <v>365</v>
      </c>
      <c r="G656" s="44">
        <v>12</v>
      </c>
      <c r="H656" s="43" t="s">
        <v>73</v>
      </c>
      <c r="I656" s="45">
        <v>21</v>
      </c>
      <c r="J656" s="45" t="s">
        <v>74</v>
      </c>
      <c r="K656" s="41">
        <v>250</v>
      </c>
      <c r="L656" s="41">
        <v>0</v>
      </c>
      <c r="M656" s="41">
        <f>K656-L656</f>
        <v>250</v>
      </c>
      <c r="N656" s="45" t="s">
        <v>2411</v>
      </c>
      <c r="O656" s="41">
        <v>250000</v>
      </c>
      <c r="P656" s="46"/>
      <c r="Q656" s="47"/>
      <c r="R656" s="48" t="s">
        <v>90</v>
      </c>
      <c r="T656">
        <v>20112</v>
      </c>
    </row>
    <row r="657" spans="1:20" ht="18" customHeight="1" x14ac:dyDescent="0.15">
      <c r="A657" s="42">
        <v>2</v>
      </c>
      <c r="B657" s="43" t="s">
        <v>86</v>
      </c>
      <c r="C657" s="43">
        <v>1</v>
      </c>
      <c r="D657" s="43" t="s">
        <v>87</v>
      </c>
      <c r="E657" s="43">
        <v>12</v>
      </c>
      <c r="F657" s="43" t="s">
        <v>365</v>
      </c>
      <c r="G657" s="44">
        <v>12</v>
      </c>
      <c r="H657" s="43" t="s">
        <v>73</v>
      </c>
      <c r="I657" s="45">
        <v>71</v>
      </c>
      <c r="J657" s="45" t="s">
        <v>372</v>
      </c>
      <c r="K657" s="41">
        <v>5387</v>
      </c>
      <c r="L657" s="41">
        <v>4608</v>
      </c>
      <c r="M657" s="41">
        <f>K657-L657</f>
        <v>779</v>
      </c>
      <c r="N657" s="45" t="s">
        <v>2964</v>
      </c>
      <c r="O657" s="41">
        <v>826540</v>
      </c>
      <c r="P657" s="46"/>
      <c r="Q657" s="47"/>
      <c r="R657" s="48" t="s">
        <v>90</v>
      </c>
      <c r="T657">
        <v>20112</v>
      </c>
    </row>
    <row r="658" spans="1:20" ht="18" customHeight="1" x14ac:dyDescent="0.15">
      <c r="A658" s="42">
        <v>2</v>
      </c>
      <c r="B658" s="43" t="s">
        <v>86</v>
      </c>
      <c r="C658" s="43">
        <v>1</v>
      </c>
      <c r="D658" s="43" t="s">
        <v>87</v>
      </c>
      <c r="E658" s="43">
        <v>12</v>
      </c>
      <c r="F658" s="43" t="s">
        <v>365</v>
      </c>
      <c r="G658" s="44">
        <v>12</v>
      </c>
      <c r="H658" s="43" t="s">
        <v>73</v>
      </c>
      <c r="I658" s="44">
        <v>71</v>
      </c>
      <c r="J658" s="44" t="s">
        <v>372</v>
      </c>
      <c r="K658" s="41"/>
      <c r="L658" s="41"/>
      <c r="M658" s="41"/>
      <c r="N658" s="45" t="s">
        <v>2965</v>
      </c>
      <c r="O658" s="41">
        <v>114750</v>
      </c>
      <c r="P658" s="46"/>
      <c r="Q658" s="47"/>
      <c r="R658" s="48" t="s">
        <v>90</v>
      </c>
      <c r="T658">
        <v>20112</v>
      </c>
    </row>
    <row r="659" spans="1:20" ht="18" customHeight="1" x14ac:dyDescent="0.15">
      <c r="A659" s="42">
        <v>2</v>
      </c>
      <c r="B659" s="43" t="s">
        <v>86</v>
      </c>
      <c r="C659" s="43">
        <v>1</v>
      </c>
      <c r="D659" s="43" t="s">
        <v>87</v>
      </c>
      <c r="E659" s="43">
        <v>12</v>
      </c>
      <c r="F659" s="43" t="s">
        <v>365</v>
      </c>
      <c r="G659" s="44">
        <v>12</v>
      </c>
      <c r="H659" s="43" t="s">
        <v>73</v>
      </c>
      <c r="I659" s="44">
        <v>71</v>
      </c>
      <c r="J659" s="44" t="s">
        <v>372</v>
      </c>
      <c r="K659" s="41"/>
      <c r="L659" s="41"/>
      <c r="M659" s="41"/>
      <c r="N659" s="45" t="s">
        <v>2966</v>
      </c>
      <c r="O659" s="41">
        <v>48620</v>
      </c>
      <c r="P659" s="46"/>
      <c r="Q659" s="47"/>
      <c r="R659" s="48" t="s">
        <v>90</v>
      </c>
      <c r="T659">
        <v>20112</v>
      </c>
    </row>
    <row r="660" spans="1:20" ht="18" customHeight="1" x14ac:dyDescent="0.15">
      <c r="A660" s="42">
        <v>2</v>
      </c>
      <c r="B660" s="43" t="s">
        <v>86</v>
      </c>
      <c r="C660" s="43">
        <v>1</v>
      </c>
      <c r="D660" s="43" t="s">
        <v>87</v>
      </c>
      <c r="E660" s="43">
        <v>12</v>
      </c>
      <c r="F660" s="43" t="s">
        <v>365</v>
      </c>
      <c r="G660" s="44">
        <v>12</v>
      </c>
      <c r="H660" s="43" t="s">
        <v>73</v>
      </c>
      <c r="I660" s="44">
        <v>71</v>
      </c>
      <c r="J660" s="44" t="s">
        <v>372</v>
      </c>
      <c r="K660" s="41"/>
      <c r="L660" s="41"/>
      <c r="M660" s="41"/>
      <c r="N660" s="45" t="s">
        <v>2967</v>
      </c>
      <c r="O660" s="41">
        <v>6750</v>
      </c>
      <c r="P660" s="46"/>
      <c r="Q660" s="47"/>
      <c r="R660" s="48" t="s">
        <v>90</v>
      </c>
      <c r="T660">
        <v>20112</v>
      </c>
    </row>
    <row r="661" spans="1:20" ht="18" customHeight="1" x14ac:dyDescent="0.15">
      <c r="A661" s="42">
        <v>2</v>
      </c>
      <c r="B661" s="43" t="s">
        <v>86</v>
      </c>
      <c r="C661" s="43">
        <v>1</v>
      </c>
      <c r="D661" s="43" t="s">
        <v>87</v>
      </c>
      <c r="E661" s="43">
        <v>12</v>
      </c>
      <c r="F661" s="43" t="s">
        <v>365</v>
      </c>
      <c r="G661" s="44">
        <v>12</v>
      </c>
      <c r="H661" s="43" t="s">
        <v>73</v>
      </c>
      <c r="I661" s="44">
        <v>71</v>
      </c>
      <c r="J661" s="44" t="s">
        <v>372</v>
      </c>
      <c r="K661" s="41"/>
      <c r="L661" s="41"/>
      <c r="M661" s="41"/>
      <c r="N661" s="45" t="s">
        <v>2412</v>
      </c>
      <c r="O661" s="41"/>
      <c r="P661" s="46"/>
      <c r="Q661" s="47"/>
      <c r="R661" s="48" t="s">
        <v>90</v>
      </c>
      <c r="T661">
        <v>20112</v>
      </c>
    </row>
    <row r="662" spans="1:20" ht="18" customHeight="1" x14ac:dyDescent="0.15">
      <c r="A662" s="42">
        <v>2</v>
      </c>
      <c r="B662" s="43" t="s">
        <v>86</v>
      </c>
      <c r="C662" s="43">
        <v>1</v>
      </c>
      <c r="D662" s="43" t="s">
        <v>87</v>
      </c>
      <c r="E662" s="43">
        <v>12</v>
      </c>
      <c r="F662" s="43" t="s">
        <v>365</v>
      </c>
      <c r="G662" s="44">
        <v>12</v>
      </c>
      <c r="H662" s="43" t="s">
        <v>73</v>
      </c>
      <c r="I662" s="44">
        <v>71</v>
      </c>
      <c r="J662" s="44" t="s">
        <v>372</v>
      </c>
      <c r="K662" s="41"/>
      <c r="L662" s="41"/>
      <c r="M662" s="41"/>
      <c r="N662" s="45" t="s">
        <v>3781</v>
      </c>
      <c r="O662" s="41">
        <v>107535</v>
      </c>
      <c r="P662" s="46"/>
      <c r="Q662" s="47"/>
      <c r="R662" s="48" t="s">
        <v>90</v>
      </c>
      <c r="T662">
        <v>20112</v>
      </c>
    </row>
    <row r="663" spans="1:20" ht="18" customHeight="1" x14ac:dyDescent="0.15">
      <c r="A663" s="42">
        <v>2</v>
      </c>
      <c r="B663" s="43" t="s">
        <v>86</v>
      </c>
      <c r="C663" s="43">
        <v>1</v>
      </c>
      <c r="D663" s="43" t="s">
        <v>87</v>
      </c>
      <c r="E663" s="43">
        <v>12</v>
      </c>
      <c r="F663" s="43" t="s">
        <v>365</v>
      </c>
      <c r="G663" s="44">
        <v>12</v>
      </c>
      <c r="H663" s="43" t="s">
        <v>73</v>
      </c>
      <c r="I663" s="44">
        <v>71</v>
      </c>
      <c r="J663" s="44" t="s">
        <v>372</v>
      </c>
      <c r="K663" s="41"/>
      <c r="L663" s="41"/>
      <c r="M663" s="41"/>
      <c r="N663" s="45" t="s">
        <v>2968</v>
      </c>
      <c r="O663" s="41">
        <v>130000</v>
      </c>
      <c r="P663" s="46"/>
      <c r="Q663" s="47"/>
      <c r="R663" s="48" t="s">
        <v>90</v>
      </c>
      <c r="T663">
        <v>20112</v>
      </c>
    </row>
    <row r="664" spans="1:20" ht="18" customHeight="1" x14ac:dyDescent="0.15">
      <c r="A664" s="42">
        <v>2</v>
      </c>
      <c r="B664" s="43" t="s">
        <v>86</v>
      </c>
      <c r="C664" s="43">
        <v>1</v>
      </c>
      <c r="D664" s="43" t="s">
        <v>87</v>
      </c>
      <c r="E664" s="43">
        <v>12</v>
      </c>
      <c r="F664" s="43" t="s">
        <v>365</v>
      </c>
      <c r="G664" s="44">
        <v>12</v>
      </c>
      <c r="H664" s="43" t="s">
        <v>73</v>
      </c>
      <c r="I664" s="44">
        <v>71</v>
      </c>
      <c r="J664" s="44" t="s">
        <v>372</v>
      </c>
      <c r="K664" s="41"/>
      <c r="L664" s="41"/>
      <c r="M664" s="41"/>
      <c r="N664" s="45" t="s">
        <v>2969</v>
      </c>
      <c r="O664" s="41">
        <v>425000</v>
      </c>
      <c r="P664" s="46"/>
      <c r="Q664" s="47"/>
      <c r="R664" s="48" t="s">
        <v>90</v>
      </c>
      <c r="T664">
        <v>20112</v>
      </c>
    </row>
    <row r="665" spans="1:20" ht="18" customHeight="1" x14ac:dyDescent="0.15">
      <c r="A665" s="42">
        <v>2</v>
      </c>
      <c r="B665" s="43" t="s">
        <v>86</v>
      </c>
      <c r="C665" s="43">
        <v>1</v>
      </c>
      <c r="D665" s="43" t="s">
        <v>87</v>
      </c>
      <c r="E665" s="43">
        <v>12</v>
      </c>
      <c r="F665" s="43" t="s">
        <v>365</v>
      </c>
      <c r="G665" s="44">
        <v>12</v>
      </c>
      <c r="H665" s="43" t="s">
        <v>73</v>
      </c>
      <c r="I665" s="44">
        <v>71</v>
      </c>
      <c r="J665" s="44" t="s">
        <v>372</v>
      </c>
      <c r="K665" s="41"/>
      <c r="L665" s="41"/>
      <c r="M665" s="41"/>
      <c r="N665" s="45" t="s">
        <v>2970</v>
      </c>
      <c r="O665" s="41">
        <v>525000</v>
      </c>
      <c r="P665" s="46"/>
      <c r="Q665" s="47"/>
      <c r="R665" s="48" t="s">
        <v>90</v>
      </c>
      <c r="T665">
        <v>20112</v>
      </c>
    </row>
    <row r="666" spans="1:20" ht="18" customHeight="1" x14ac:dyDescent="0.15">
      <c r="A666" s="42">
        <v>2</v>
      </c>
      <c r="B666" s="43" t="s">
        <v>86</v>
      </c>
      <c r="C666" s="43">
        <v>1</v>
      </c>
      <c r="D666" s="43" t="s">
        <v>87</v>
      </c>
      <c r="E666" s="43">
        <v>12</v>
      </c>
      <c r="F666" s="43" t="s">
        <v>365</v>
      </c>
      <c r="G666" s="44">
        <v>12</v>
      </c>
      <c r="H666" s="43" t="s">
        <v>73</v>
      </c>
      <c r="I666" s="44">
        <v>71</v>
      </c>
      <c r="J666" s="44" t="s">
        <v>372</v>
      </c>
      <c r="K666" s="41"/>
      <c r="L666" s="41"/>
      <c r="M666" s="41"/>
      <c r="N666" s="45" t="s">
        <v>2971</v>
      </c>
      <c r="O666" s="41">
        <v>14850</v>
      </c>
      <c r="P666" s="46"/>
      <c r="Q666" s="47"/>
      <c r="R666" s="48" t="s">
        <v>90</v>
      </c>
      <c r="T666">
        <v>20112</v>
      </c>
    </row>
    <row r="667" spans="1:20" ht="18" customHeight="1" x14ac:dyDescent="0.15">
      <c r="A667" s="42">
        <v>2</v>
      </c>
      <c r="B667" s="43" t="s">
        <v>86</v>
      </c>
      <c r="C667" s="43">
        <v>1</v>
      </c>
      <c r="D667" s="43" t="s">
        <v>87</v>
      </c>
      <c r="E667" s="43">
        <v>12</v>
      </c>
      <c r="F667" s="43" t="s">
        <v>365</v>
      </c>
      <c r="G667" s="44">
        <v>12</v>
      </c>
      <c r="H667" s="43" t="s">
        <v>73</v>
      </c>
      <c r="I667" s="44">
        <v>71</v>
      </c>
      <c r="J667" s="44" t="s">
        <v>372</v>
      </c>
      <c r="K667" s="41"/>
      <c r="L667" s="41"/>
      <c r="M667" s="41"/>
      <c r="N667" s="45" t="s">
        <v>2972</v>
      </c>
      <c r="O667" s="41">
        <v>82500</v>
      </c>
      <c r="P667" s="46"/>
      <c r="Q667" s="47"/>
      <c r="R667" s="48" t="s">
        <v>90</v>
      </c>
      <c r="T667">
        <v>20112</v>
      </c>
    </row>
    <row r="668" spans="1:20" ht="18" customHeight="1" x14ac:dyDescent="0.15">
      <c r="A668" s="42">
        <v>2</v>
      </c>
      <c r="B668" s="43" t="s">
        <v>86</v>
      </c>
      <c r="C668" s="43">
        <v>1</v>
      </c>
      <c r="D668" s="43" t="s">
        <v>87</v>
      </c>
      <c r="E668" s="43">
        <v>12</v>
      </c>
      <c r="F668" s="43" t="s">
        <v>365</v>
      </c>
      <c r="G668" s="44">
        <v>12</v>
      </c>
      <c r="H668" s="43" t="s">
        <v>73</v>
      </c>
      <c r="I668" s="44">
        <v>71</v>
      </c>
      <c r="J668" s="44" t="s">
        <v>372</v>
      </c>
      <c r="K668" s="41"/>
      <c r="L668" s="41"/>
      <c r="M668" s="41"/>
      <c r="N668" s="45" t="s">
        <v>2973</v>
      </c>
      <c r="O668" s="41">
        <v>1787500</v>
      </c>
      <c r="P668" s="46"/>
      <c r="Q668" s="47"/>
      <c r="R668" s="48" t="s">
        <v>90</v>
      </c>
      <c r="T668">
        <v>20112</v>
      </c>
    </row>
    <row r="669" spans="1:20" ht="18" customHeight="1" x14ac:dyDescent="0.15">
      <c r="A669" s="42">
        <v>2</v>
      </c>
      <c r="B669" s="43" t="s">
        <v>86</v>
      </c>
      <c r="C669" s="43">
        <v>1</v>
      </c>
      <c r="D669" s="43" t="s">
        <v>87</v>
      </c>
      <c r="E669" s="43">
        <v>12</v>
      </c>
      <c r="F669" s="43" t="s">
        <v>365</v>
      </c>
      <c r="G669" s="44">
        <v>12</v>
      </c>
      <c r="H669" s="43" t="s">
        <v>73</v>
      </c>
      <c r="I669" s="44">
        <v>71</v>
      </c>
      <c r="J669" s="44" t="s">
        <v>372</v>
      </c>
      <c r="K669" s="41"/>
      <c r="L669" s="41"/>
      <c r="M669" s="41"/>
      <c r="N669" s="45" t="s">
        <v>2413</v>
      </c>
      <c r="O669" s="41"/>
      <c r="P669" s="46"/>
      <c r="Q669" s="47"/>
      <c r="R669" s="48" t="s">
        <v>90</v>
      </c>
      <c r="T669">
        <v>20112</v>
      </c>
    </row>
    <row r="670" spans="1:20" ht="18" customHeight="1" x14ac:dyDescent="0.15">
      <c r="A670" s="42">
        <v>2</v>
      </c>
      <c r="B670" s="43" t="s">
        <v>86</v>
      </c>
      <c r="C670" s="43">
        <v>1</v>
      </c>
      <c r="D670" s="43" t="s">
        <v>87</v>
      </c>
      <c r="E670" s="43">
        <v>12</v>
      </c>
      <c r="F670" s="43" t="s">
        <v>365</v>
      </c>
      <c r="G670" s="44">
        <v>12</v>
      </c>
      <c r="H670" s="43" t="s">
        <v>73</v>
      </c>
      <c r="I670" s="44">
        <v>71</v>
      </c>
      <c r="J670" s="44" t="s">
        <v>372</v>
      </c>
      <c r="K670" s="41"/>
      <c r="L670" s="41"/>
      <c r="M670" s="41"/>
      <c r="N670" s="45" t="s">
        <v>3782</v>
      </c>
      <c r="O670" s="41">
        <v>175000</v>
      </c>
      <c r="P670" s="46"/>
      <c r="Q670" s="47"/>
      <c r="R670" s="48" t="s">
        <v>90</v>
      </c>
      <c r="T670">
        <v>20112</v>
      </c>
    </row>
    <row r="671" spans="1:20" ht="18" customHeight="1" x14ac:dyDescent="0.15">
      <c r="A671" s="42">
        <v>2</v>
      </c>
      <c r="B671" s="43" t="s">
        <v>86</v>
      </c>
      <c r="C671" s="43">
        <v>1</v>
      </c>
      <c r="D671" s="43" t="s">
        <v>87</v>
      </c>
      <c r="E671" s="43">
        <v>12</v>
      </c>
      <c r="F671" s="43" t="s">
        <v>365</v>
      </c>
      <c r="G671" s="44">
        <v>12</v>
      </c>
      <c r="H671" s="43" t="s">
        <v>73</v>
      </c>
      <c r="I671" s="44">
        <v>71</v>
      </c>
      <c r="J671" s="44" t="s">
        <v>372</v>
      </c>
      <c r="K671" s="41"/>
      <c r="L671" s="41"/>
      <c r="M671" s="41"/>
      <c r="N671" s="45" t="s">
        <v>2414</v>
      </c>
      <c r="O671" s="41"/>
      <c r="P671" s="46"/>
      <c r="Q671" s="47"/>
      <c r="R671" s="48" t="s">
        <v>90</v>
      </c>
      <c r="T671">
        <v>20112</v>
      </c>
    </row>
    <row r="672" spans="1:20" ht="18" customHeight="1" x14ac:dyDescent="0.15">
      <c r="A672" s="42">
        <v>2</v>
      </c>
      <c r="B672" s="43" t="s">
        <v>86</v>
      </c>
      <c r="C672" s="43">
        <v>1</v>
      </c>
      <c r="D672" s="43" t="s">
        <v>87</v>
      </c>
      <c r="E672" s="43">
        <v>12</v>
      </c>
      <c r="F672" s="43" t="s">
        <v>365</v>
      </c>
      <c r="G672" s="44">
        <v>12</v>
      </c>
      <c r="H672" s="43" t="s">
        <v>73</v>
      </c>
      <c r="I672" s="44">
        <v>71</v>
      </c>
      <c r="J672" s="44" t="s">
        <v>372</v>
      </c>
      <c r="K672" s="41"/>
      <c r="L672" s="41"/>
      <c r="M672" s="41"/>
      <c r="N672" s="45" t="s">
        <v>3783</v>
      </c>
      <c r="O672" s="41">
        <v>60000</v>
      </c>
      <c r="P672" s="46"/>
      <c r="Q672" s="47"/>
      <c r="R672" s="48" t="s">
        <v>90</v>
      </c>
      <c r="T672">
        <v>20112</v>
      </c>
    </row>
    <row r="673" spans="1:20" ht="18" customHeight="1" x14ac:dyDescent="0.15">
      <c r="A673" s="42">
        <v>2</v>
      </c>
      <c r="B673" s="43" t="s">
        <v>86</v>
      </c>
      <c r="C673" s="43">
        <v>1</v>
      </c>
      <c r="D673" s="43" t="s">
        <v>87</v>
      </c>
      <c r="E673" s="43">
        <v>12</v>
      </c>
      <c r="F673" s="43" t="s">
        <v>365</v>
      </c>
      <c r="G673" s="44">
        <v>12</v>
      </c>
      <c r="H673" s="43" t="s">
        <v>73</v>
      </c>
      <c r="I673" s="44">
        <v>71</v>
      </c>
      <c r="J673" s="44" t="s">
        <v>372</v>
      </c>
      <c r="K673" s="41"/>
      <c r="L673" s="41"/>
      <c r="M673" s="41"/>
      <c r="N673" s="45" t="s">
        <v>2974</v>
      </c>
      <c r="O673" s="41">
        <v>840000</v>
      </c>
      <c r="P673" s="46"/>
      <c r="Q673" s="47"/>
      <c r="R673" s="48" t="s">
        <v>90</v>
      </c>
      <c r="T673">
        <v>20112</v>
      </c>
    </row>
    <row r="674" spans="1:20" ht="18" customHeight="1" x14ac:dyDescent="0.15">
      <c r="A674" s="42">
        <v>2</v>
      </c>
      <c r="B674" s="43" t="s">
        <v>86</v>
      </c>
      <c r="C674" s="43">
        <v>1</v>
      </c>
      <c r="D674" s="43" t="s">
        <v>87</v>
      </c>
      <c r="E674" s="43">
        <v>12</v>
      </c>
      <c r="F674" s="43" t="s">
        <v>365</v>
      </c>
      <c r="G674" s="44">
        <v>12</v>
      </c>
      <c r="H674" s="43" t="s">
        <v>73</v>
      </c>
      <c r="I674" s="44">
        <v>71</v>
      </c>
      <c r="J674" s="44" t="s">
        <v>372</v>
      </c>
      <c r="K674" s="41"/>
      <c r="L674" s="41"/>
      <c r="M674" s="41"/>
      <c r="N674" s="45" t="s">
        <v>3784</v>
      </c>
      <c r="O674" s="41">
        <v>242000</v>
      </c>
      <c r="P674" s="46"/>
      <c r="Q674" s="47"/>
      <c r="R674" s="48" t="s">
        <v>90</v>
      </c>
      <c r="T674">
        <v>20112</v>
      </c>
    </row>
    <row r="675" spans="1:20" ht="18" customHeight="1" x14ac:dyDescent="0.15">
      <c r="A675" s="42">
        <v>2</v>
      </c>
      <c r="B675" s="43" t="s">
        <v>86</v>
      </c>
      <c r="C675" s="43">
        <v>1</v>
      </c>
      <c r="D675" s="43" t="s">
        <v>87</v>
      </c>
      <c r="E675" s="43">
        <v>12</v>
      </c>
      <c r="F675" s="43" t="s">
        <v>365</v>
      </c>
      <c r="G675" s="45">
        <v>18</v>
      </c>
      <c r="H675" s="49" t="s">
        <v>81</v>
      </c>
      <c r="I675" s="45"/>
      <c r="J675" s="45"/>
      <c r="K675" s="41"/>
      <c r="L675" s="41"/>
      <c r="M675" s="41"/>
      <c r="N675" s="45"/>
      <c r="O675" s="47"/>
      <c r="P675" s="46"/>
      <c r="Q675" s="47"/>
      <c r="R675" s="48" t="s">
        <v>90</v>
      </c>
      <c r="T675">
        <v>20112</v>
      </c>
    </row>
    <row r="676" spans="1:20" ht="18" customHeight="1" x14ac:dyDescent="0.15">
      <c r="A676" s="42">
        <v>2</v>
      </c>
      <c r="B676" s="43" t="s">
        <v>86</v>
      </c>
      <c r="C676" s="43">
        <v>1</v>
      </c>
      <c r="D676" s="43" t="s">
        <v>87</v>
      </c>
      <c r="E676" s="43">
        <v>12</v>
      </c>
      <c r="F676" s="43" t="s">
        <v>365</v>
      </c>
      <c r="G676" s="44">
        <v>18</v>
      </c>
      <c r="H676" s="43" t="s">
        <v>81</v>
      </c>
      <c r="I676" s="45">
        <v>41</v>
      </c>
      <c r="J676" s="45" t="s">
        <v>155</v>
      </c>
      <c r="K676" s="41">
        <v>5</v>
      </c>
      <c r="L676" s="41">
        <v>5</v>
      </c>
      <c r="M676" s="41">
        <f>K676-L676</f>
        <v>0</v>
      </c>
      <c r="N676" s="45" t="s">
        <v>373</v>
      </c>
      <c r="O676" s="41">
        <v>5000</v>
      </c>
      <c r="P676" s="46"/>
      <c r="Q676" s="47"/>
      <c r="R676" s="48" t="s">
        <v>90</v>
      </c>
      <c r="T676">
        <v>20112</v>
      </c>
    </row>
    <row r="677" spans="1:20" ht="18" customHeight="1" x14ac:dyDescent="0.15">
      <c r="A677" s="24">
        <v>2</v>
      </c>
      <c r="B677" s="25" t="s">
        <v>2200</v>
      </c>
      <c r="C677" s="34">
        <v>1</v>
      </c>
      <c r="D677" s="25" t="s">
        <v>87</v>
      </c>
      <c r="E677" s="35">
        <v>13</v>
      </c>
      <c r="F677" s="36" t="s">
        <v>2225</v>
      </c>
      <c r="G677" s="35"/>
      <c r="H677" s="36"/>
      <c r="I677" s="35"/>
      <c r="J677" s="35"/>
      <c r="K677" s="32">
        <f>IF(C677="",SUMIFS($K678:$K$5362,$A678:$A$5362,A677,$E678:$E$5362,""),IF(E677="",SUMIFS($K678:$K$5362,$A678:$A$5362,A677,$C678:$C$5362,C677,$G678:$G$5362,""),IF(G677="",SUMIFS($K678:$K$5362,$A678:$A$5362,A677,$C678:$C$5362,C677,$E678:$E$5362,E677,$R678:$R$5362,R677),IF(I677="",SUMIFS($K678:$K$5362,$A678:$A$5362,A677,$C678:$C$5362,C677,$E678:$E$5362,E677,$G678:$G$5362,G677,$R678:$R$5362,R677),0))))</f>
        <v>2972</v>
      </c>
      <c r="L677" s="32">
        <f>IF(C677="",SUMIFS($L678:$L$5362,$A678:$A$5362,A677,$E678:$E$5362,""),IF(E677="",SUMIFS($L678:$L$5362,$A678:$A$5362,A677,$C678:$C$5362,C677,$G678:$G$5362,""),IF(G677="",SUMIFS($L678:$L$5362,$A678:$A$5362,A677,$C678:$C$5362,C677,$E678:$E$5362,E677,$R678:$R$5362,R677),IF(I677="",SUMIFS($L678:$L$5362,$A678:$A$5362,A677,$C678:$C$5362,C677,$E678:$E$5362,E677,$G678:$G$5362,G677,$R678:$R$5362,R677),0))))</f>
        <v>3236</v>
      </c>
      <c r="M677" s="32">
        <f t="shared" ref="M677" si="18">K677-L677</f>
        <v>-264</v>
      </c>
      <c r="N677" s="37"/>
      <c r="O677" s="38"/>
      <c r="P677" s="39"/>
      <c r="Q677" s="33">
        <f>IF(C677="",SUMIFS($Q678:$Q$5362,$A678:$A$5362,A677,$E678:$E$5362,""),IF(E677="",SUMIFS($Q678:$Q$5362,$A678:$A$5362,A677,$C678:$C$5362,C677,$G678:$G$5362,""),IF(G677="",SUMIFS($Q678:$Q$5362,$A678:$A$5362,A677,$C678:$C$5362,C677,$E678:$E$5362,E677,$R678:$R$5362,R677),IF(I677="",SUMIFS($Q678:$Q$5362,$A678:$A$5362,A677,$C678:$C$5362,C677,$E678:$E$5362,E677,$G678:$G$5362,G677,$R678:$R$5362,R677),0))))</f>
        <v>637</v>
      </c>
      <c r="R677" s="40" t="s">
        <v>2207</v>
      </c>
      <c r="T677">
        <v>20113</v>
      </c>
    </row>
    <row r="678" spans="1:20" ht="18" customHeight="1" x14ac:dyDescent="0.15">
      <c r="A678" s="42">
        <v>2</v>
      </c>
      <c r="B678" s="43" t="s">
        <v>86</v>
      </c>
      <c r="C678" s="43">
        <v>1</v>
      </c>
      <c r="D678" s="43" t="s">
        <v>87</v>
      </c>
      <c r="E678" s="43">
        <v>13</v>
      </c>
      <c r="F678" s="43" t="s">
        <v>374</v>
      </c>
      <c r="G678" s="45">
        <v>10</v>
      </c>
      <c r="H678" s="49" t="s">
        <v>54</v>
      </c>
      <c r="I678" s="45"/>
      <c r="J678" s="45"/>
      <c r="K678" s="41"/>
      <c r="L678" s="41"/>
      <c r="M678" s="41"/>
      <c r="N678" s="45"/>
      <c r="O678" s="47"/>
      <c r="P678" s="46" t="s">
        <v>4545</v>
      </c>
      <c r="Q678" s="47">
        <v>30</v>
      </c>
      <c r="R678" s="48" t="s">
        <v>254</v>
      </c>
      <c r="T678">
        <v>20113</v>
      </c>
    </row>
    <row r="679" spans="1:20" ht="18" customHeight="1" x14ac:dyDescent="0.15">
      <c r="A679" s="42">
        <v>2</v>
      </c>
      <c r="B679" s="43" t="s">
        <v>86</v>
      </c>
      <c r="C679" s="43">
        <v>1</v>
      </c>
      <c r="D679" s="43" t="s">
        <v>87</v>
      </c>
      <c r="E679" s="43">
        <v>13</v>
      </c>
      <c r="F679" s="43" t="s">
        <v>374</v>
      </c>
      <c r="G679" s="44">
        <v>10</v>
      </c>
      <c r="H679" s="43" t="s">
        <v>54</v>
      </c>
      <c r="I679" s="45">
        <v>1</v>
      </c>
      <c r="J679" s="45" t="s">
        <v>55</v>
      </c>
      <c r="K679" s="41">
        <v>32</v>
      </c>
      <c r="L679" s="41">
        <v>32</v>
      </c>
      <c r="M679" s="41">
        <f>K679-L679</f>
        <v>0</v>
      </c>
      <c r="N679" s="45" t="s">
        <v>375</v>
      </c>
      <c r="O679" s="41"/>
      <c r="P679" s="46" t="s">
        <v>4546</v>
      </c>
      <c r="Q679" s="47"/>
      <c r="R679" s="48" t="s">
        <v>254</v>
      </c>
      <c r="T679">
        <v>20113</v>
      </c>
    </row>
    <row r="680" spans="1:20" ht="18" customHeight="1" x14ac:dyDescent="0.15">
      <c r="A680" s="42">
        <v>2</v>
      </c>
      <c r="B680" s="43" t="s">
        <v>86</v>
      </c>
      <c r="C680" s="43">
        <v>1</v>
      </c>
      <c r="D680" s="43" t="s">
        <v>87</v>
      </c>
      <c r="E680" s="43">
        <v>13</v>
      </c>
      <c r="F680" s="43" t="s">
        <v>374</v>
      </c>
      <c r="G680" s="44">
        <v>10</v>
      </c>
      <c r="H680" s="43" t="s">
        <v>54</v>
      </c>
      <c r="I680" s="44">
        <v>1</v>
      </c>
      <c r="J680" s="44" t="s">
        <v>55</v>
      </c>
      <c r="K680" s="41"/>
      <c r="L680" s="41"/>
      <c r="M680" s="41"/>
      <c r="N680" s="45" t="s">
        <v>2975</v>
      </c>
      <c r="O680" s="41">
        <v>32000</v>
      </c>
      <c r="P680" s="46" t="s">
        <v>4544</v>
      </c>
      <c r="Q680" s="47">
        <v>607</v>
      </c>
      <c r="R680" s="48" t="s">
        <v>254</v>
      </c>
      <c r="T680">
        <v>20113</v>
      </c>
    </row>
    <row r="681" spans="1:20" ht="18" customHeight="1" x14ac:dyDescent="0.15">
      <c r="A681" s="42">
        <v>2</v>
      </c>
      <c r="B681" s="43" t="s">
        <v>86</v>
      </c>
      <c r="C681" s="43">
        <v>1</v>
      </c>
      <c r="D681" s="43" t="s">
        <v>87</v>
      </c>
      <c r="E681" s="43">
        <v>13</v>
      </c>
      <c r="F681" s="43" t="s">
        <v>374</v>
      </c>
      <c r="G681" s="44">
        <v>10</v>
      </c>
      <c r="H681" s="43" t="s">
        <v>54</v>
      </c>
      <c r="I681" s="45">
        <v>2</v>
      </c>
      <c r="J681" s="45" t="s">
        <v>193</v>
      </c>
      <c r="K681" s="41">
        <v>312</v>
      </c>
      <c r="L681" s="41">
        <v>300</v>
      </c>
      <c r="M681" s="41">
        <f>K681-L681</f>
        <v>12</v>
      </c>
      <c r="N681" s="45" t="s">
        <v>375</v>
      </c>
      <c r="O681" s="41"/>
      <c r="P681" s="46"/>
      <c r="Q681" s="47"/>
      <c r="R681" s="48" t="s">
        <v>254</v>
      </c>
      <c r="T681">
        <v>20113</v>
      </c>
    </row>
    <row r="682" spans="1:20" ht="18" customHeight="1" x14ac:dyDescent="0.15">
      <c r="A682" s="42">
        <v>2</v>
      </c>
      <c r="B682" s="43" t="s">
        <v>86</v>
      </c>
      <c r="C682" s="43">
        <v>1</v>
      </c>
      <c r="D682" s="43" t="s">
        <v>87</v>
      </c>
      <c r="E682" s="43">
        <v>13</v>
      </c>
      <c r="F682" s="43" t="s">
        <v>374</v>
      </c>
      <c r="G682" s="44">
        <v>10</v>
      </c>
      <c r="H682" s="43" t="s">
        <v>54</v>
      </c>
      <c r="I682" s="44">
        <v>2</v>
      </c>
      <c r="J682" s="44" t="s">
        <v>193</v>
      </c>
      <c r="K682" s="41"/>
      <c r="L682" s="41"/>
      <c r="M682" s="41"/>
      <c r="N682" s="45" t="s">
        <v>2976</v>
      </c>
      <c r="O682" s="41">
        <v>312000</v>
      </c>
      <c r="P682" s="46"/>
      <c r="Q682" s="47"/>
      <c r="R682" s="48" t="s">
        <v>254</v>
      </c>
      <c r="T682">
        <v>20113</v>
      </c>
    </row>
    <row r="683" spans="1:20" ht="18" customHeight="1" x14ac:dyDescent="0.15">
      <c r="A683" s="42">
        <v>2</v>
      </c>
      <c r="B683" s="43" t="s">
        <v>86</v>
      </c>
      <c r="C683" s="43">
        <v>1</v>
      </c>
      <c r="D683" s="43" t="s">
        <v>87</v>
      </c>
      <c r="E683" s="43">
        <v>13</v>
      </c>
      <c r="F683" s="43" t="s">
        <v>374</v>
      </c>
      <c r="G683" s="44">
        <v>10</v>
      </c>
      <c r="H683" s="43" t="s">
        <v>54</v>
      </c>
      <c r="I683" s="45">
        <v>5</v>
      </c>
      <c r="J683" s="45" t="s">
        <v>194</v>
      </c>
      <c r="K683" s="41">
        <v>1740</v>
      </c>
      <c r="L683" s="41">
        <v>1716</v>
      </c>
      <c r="M683" s="41">
        <f>K683-L683</f>
        <v>24</v>
      </c>
      <c r="N683" s="45" t="s">
        <v>375</v>
      </c>
      <c r="O683" s="41"/>
      <c r="P683" s="46"/>
      <c r="Q683" s="47"/>
      <c r="R683" s="48" t="s">
        <v>254</v>
      </c>
      <c r="T683">
        <v>20113</v>
      </c>
    </row>
    <row r="684" spans="1:20" ht="18" customHeight="1" x14ac:dyDescent="0.15">
      <c r="A684" s="42">
        <v>2</v>
      </c>
      <c r="B684" s="43" t="s">
        <v>86</v>
      </c>
      <c r="C684" s="43">
        <v>1</v>
      </c>
      <c r="D684" s="43" t="s">
        <v>87</v>
      </c>
      <c r="E684" s="43">
        <v>13</v>
      </c>
      <c r="F684" s="43" t="s">
        <v>374</v>
      </c>
      <c r="G684" s="44">
        <v>10</v>
      </c>
      <c r="H684" s="43" t="s">
        <v>54</v>
      </c>
      <c r="I684" s="44">
        <v>5</v>
      </c>
      <c r="J684" s="44" t="s">
        <v>194</v>
      </c>
      <c r="K684" s="41"/>
      <c r="L684" s="41"/>
      <c r="M684" s="41"/>
      <c r="N684" s="45" t="s">
        <v>2977</v>
      </c>
      <c r="O684" s="41">
        <v>1740000</v>
      </c>
      <c r="P684" s="46"/>
      <c r="Q684" s="47"/>
      <c r="R684" s="48" t="s">
        <v>254</v>
      </c>
      <c r="T684">
        <v>20113</v>
      </c>
    </row>
    <row r="685" spans="1:20" ht="18" customHeight="1" x14ac:dyDescent="0.15">
      <c r="A685" s="42">
        <v>2</v>
      </c>
      <c r="B685" s="43" t="s">
        <v>86</v>
      </c>
      <c r="C685" s="43">
        <v>1</v>
      </c>
      <c r="D685" s="43" t="s">
        <v>87</v>
      </c>
      <c r="E685" s="43">
        <v>13</v>
      </c>
      <c r="F685" s="43" t="s">
        <v>374</v>
      </c>
      <c r="G685" s="44">
        <v>10</v>
      </c>
      <c r="H685" s="43" t="s">
        <v>54</v>
      </c>
      <c r="I685" s="45">
        <v>6</v>
      </c>
      <c r="J685" s="45" t="s">
        <v>195</v>
      </c>
      <c r="K685" s="41">
        <v>600</v>
      </c>
      <c r="L685" s="41">
        <v>400</v>
      </c>
      <c r="M685" s="41">
        <f>K685-L685</f>
        <v>200</v>
      </c>
      <c r="N685" s="45" t="s">
        <v>375</v>
      </c>
      <c r="O685" s="41"/>
      <c r="P685" s="46"/>
      <c r="Q685" s="47"/>
      <c r="R685" s="48" t="s">
        <v>254</v>
      </c>
      <c r="T685">
        <v>20113</v>
      </c>
    </row>
    <row r="686" spans="1:20" ht="18" customHeight="1" x14ac:dyDescent="0.15">
      <c r="A686" s="42">
        <v>2</v>
      </c>
      <c r="B686" s="43" t="s">
        <v>86</v>
      </c>
      <c r="C686" s="43">
        <v>1</v>
      </c>
      <c r="D686" s="43" t="s">
        <v>87</v>
      </c>
      <c r="E686" s="43">
        <v>13</v>
      </c>
      <c r="F686" s="43" t="s">
        <v>374</v>
      </c>
      <c r="G686" s="44">
        <v>10</v>
      </c>
      <c r="H686" s="43" t="s">
        <v>54</v>
      </c>
      <c r="I686" s="44">
        <v>6</v>
      </c>
      <c r="J686" s="44" t="s">
        <v>195</v>
      </c>
      <c r="K686" s="41"/>
      <c r="L686" s="41"/>
      <c r="M686" s="41"/>
      <c r="N686" s="45" t="s">
        <v>2978</v>
      </c>
      <c r="O686" s="41">
        <v>600000</v>
      </c>
      <c r="P686" s="46"/>
      <c r="Q686" s="47"/>
      <c r="R686" s="48" t="s">
        <v>254</v>
      </c>
      <c r="T686">
        <v>20113</v>
      </c>
    </row>
    <row r="687" spans="1:20" ht="18" customHeight="1" x14ac:dyDescent="0.15">
      <c r="A687" s="42">
        <v>2</v>
      </c>
      <c r="B687" s="43" t="s">
        <v>86</v>
      </c>
      <c r="C687" s="43">
        <v>1</v>
      </c>
      <c r="D687" s="43" t="s">
        <v>87</v>
      </c>
      <c r="E687" s="43">
        <v>13</v>
      </c>
      <c r="F687" s="43" t="s">
        <v>374</v>
      </c>
      <c r="G687" s="45">
        <v>11</v>
      </c>
      <c r="H687" s="49" t="s">
        <v>66</v>
      </c>
      <c r="I687" s="45"/>
      <c r="J687" s="45"/>
      <c r="K687" s="41"/>
      <c r="L687" s="41"/>
      <c r="M687" s="41"/>
      <c r="N687" s="45"/>
      <c r="O687" s="47"/>
      <c r="P687" s="46"/>
      <c r="Q687" s="47"/>
      <c r="R687" s="48" t="s">
        <v>254</v>
      </c>
      <c r="T687">
        <v>20113</v>
      </c>
    </row>
    <row r="688" spans="1:20" ht="18" customHeight="1" x14ac:dyDescent="0.15">
      <c r="A688" s="42">
        <v>2</v>
      </c>
      <c r="B688" s="43" t="s">
        <v>86</v>
      </c>
      <c r="C688" s="43">
        <v>1</v>
      </c>
      <c r="D688" s="43" t="s">
        <v>87</v>
      </c>
      <c r="E688" s="43">
        <v>13</v>
      </c>
      <c r="F688" s="43" t="s">
        <v>374</v>
      </c>
      <c r="G688" s="44">
        <v>11</v>
      </c>
      <c r="H688" s="43" t="s">
        <v>66</v>
      </c>
      <c r="I688" s="45">
        <v>11</v>
      </c>
      <c r="J688" s="45" t="s">
        <v>72</v>
      </c>
      <c r="K688" s="41">
        <v>136</v>
      </c>
      <c r="L688" s="41">
        <v>136</v>
      </c>
      <c r="M688" s="41">
        <f>K688-L688</f>
        <v>0</v>
      </c>
      <c r="N688" s="45" t="s">
        <v>376</v>
      </c>
      <c r="O688" s="41">
        <v>135945</v>
      </c>
      <c r="P688" s="46"/>
      <c r="Q688" s="47"/>
      <c r="R688" s="48" t="s">
        <v>254</v>
      </c>
      <c r="T688">
        <v>20113</v>
      </c>
    </row>
    <row r="689" spans="1:20" ht="18" customHeight="1" x14ac:dyDescent="0.15">
      <c r="A689" s="42">
        <v>2</v>
      </c>
      <c r="B689" s="43" t="s">
        <v>86</v>
      </c>
      <c r="C689" s="43">
        <v>1</v>
      </c>
      <c r="D689" s="43" t="s">
        <v>87</v>
      </c>
      <c r="E689" s="43">
        <v>13</v>
      </c>
      <c r="F689" s="43" t="s">
        <v>374</v>
      </c>
      <c r="G689" s="45">
        <v>12</v>
      </c>
      <c r="H689" s="49" t="s">
        <v>73</v>
      </c>
      <c r="I689" s="45"/>
      <c r="J689" s="45"/>
      <c r="K689" s="41"/>
      <c r="L689" s="41"/>
      <c r="M689" s="41"/>
      <c r="N689" s="45"/>
      <c r="O689" s="47"/>
      <c r="P689" s="46"/>
      <c r="Q689" s="47"/>
      <c r="R689" s="48" t="s">
        <v>254</v>
      </c>
      <c r="T689">
        <v>20113</v>
      </c>
    </row>
    <row r="690" spans="1:20" ht="18" customHeight="1" x14ac:dyDescent="0.15">
      <c r="A690" s="42">
        <v>2</v>
      </c>
      <c r="B690" s="43" t="s">
        <v>86</v>
      </c>
      <c r="C690" s="43">
        <v>1</v>
      </c>
      <c r="D690" s="43" t="s">
        <v>87</v>
      </c>
      <c r="E690" s="43">
        <v>13</v>
      </c>
      <c r="F690" s="43" t="s">
        <v>374</v>
      </c>
      <c r="G690" s="44">
        <v>12</v>
      </c>
      <c r="H690" s="43" t="s">
        <v>73</v>
      </c>
      <c r="I690" s="45">
        <v>33</v>
      </c>
      <c r="J690" s="45" t="s">
        <v>219</v>
      </c>
      <c r="K690" s="41">
        <v>93</v>
      </c>
      <c r="L690" s="41">
        <v>93</v>
      </c>
      <c r="M690" s="41">
        <f>K690-L690</f>
        <v>0</v>
      </c>
      <c r="N690" s="45" t="s">
        <v>3785</v>
      </c>
      <c r="O690" s="41">
        <v>52800</v>
      </c>
      <c r="P690" s="46"/>
      <c r="Q690" s="47"/>
      <c r="R690" s="48" t="s">
        <v>254</v>
      </c>
      <c r="T690">
        <v>20113</v>
      </c>
    </row>
    <row r="691" spans="1:20" ht="18" customHeight="1" x14ac:dyDescent="0.15">
      <c r="A691" s="42">
        <v>2</v>
      </c>
      <c r="B691" s="43" t="s">
        <v>86</v>
      </c>
      <c r="C691" s="43">
        <v>1</v>
      </c>
      <c r="D691" s="43" t="s">
        <v>87</v>
      </c>
      <c r="E691" s="43">
        <v>13</v>
      </c>
      <c r="F691" s="43" t="s">
        <v>374</v>
      </c>
      <c r="G691" s="44">
        <v>12</v>
      </c>
      <c r="H691" s="43" t="s">
        <v>73</v>
      </c>
      <c r="I691" s="44">
        <v>33</v>
      </c>
      <c r="J691" s="44" t="s">
        <v>219</v>
      </c>
      <c r="K691" s="41"/>
      <c r="L691" s="41"/>
      <c r="M691" s="41"/>
      <c r="N691" s="45" t="s">
        <v>3786</v>
      </c>
      <c r="O691" s="41">
        <v>39600</v>
      </c>
      <c r="P691" s="46"/>
      <c r="Q691" s="47"/>
      <c r="R691" s="48" t="s">
        <v>254</v>
      </c>
      <c r="T691">
        <v>20113</v>
      </c>
    </row>
    <row r="692" spans="1:20" ht="18" customHeight="1" x14ac:dyDescent="0.15">
      <c r="A692" s="42">
        <v>2</v>
      </c>
      <c r="B692" s="43" t="s">
        <v>86</v>
      </c>
      <c r="C692" s="43">
        <v>1</v>
      </c>
      <c r="D692" s="43" t="s">
        <v>87</v>
      </c>
      <c r="E692" s="43">
        <v>13</v>
      </c>
      <c r="F692" s="43" t="s">
        <v>374</v>
      </c>
      <c r="G692" s="45">
        <v>13</v>
      </c>
      <c r="H692" s="49" t="s">
        <v>77</v>
      </c>
      <c r="I692" s="45"/>
      <c r="J692" s="45"/>
      <c r="K692" s="41"/>
      <c r="L692" s="41"/>
      <c r="M692" s="41"/>
      <c r="N692" s="45"/>
      <c r="O692" s="47"/>
      <c r="P692" s="46"/>
      <c r="Q692" s="47"/>
      <c r="R692" s="48" t="s">
        <v>254</v>
      </c>
      <c r="T692">
        <v>20113</v>
      </c>
    </row>
    <row r="693" spans="1:20" ht="18" customHeight="1" x14ac:dyDescent="0.15">
      <c r="A693" s="42">
        <v>2</v>
      </c>
      <c r="B693" s="43" t="s">
        <v>86</v>
      </c>
      <c r="C693" s="43">
        <v>1</v>
      </c>
      <c r="D693" s="43" t="s">
        <v>87</v>
      </c>
      <c r="E693" s="43">
        <v>13</v>
      </c>
      <c r="F693" s="43" t="s">
        <v>374</v>
      </c>
      <c r="G693" s="44">
        <v>13</v>
      </c>
      <c r="H693" s="43" t="s">
        <v>77</v>
      </c>
      <c r="I693" s="45">
        <v>2</v>
      </c>
      <c r="J693" s="45" t="s">
        <v>136</v>
      </c>
      <c r="K693" s="41">
        <v>59</v>
      </c>
      <c r="L693" s="41">
        <v>59</v>
      </c>
      <c r="M693" s="41">
        <f>K693-L693</f>
        <v>0</v>
      </c>
      <c r="N693" s="45" t="s">
        <v>377</v>
      </c>
      <c r="O693" s="41">
        <v>58180</v>
      </c>
      <c r="P693" s="46"/>
      <c r="Q693" s="47"/>
      <c r="R693" s="48" t="s">
        <v>254</v>
      </c>
      <c r="T693">
        <v>20113</v>
      </c>
    </row>
    <row r="694" spans="1:20" ht="18" customHeight="1" x14ac:dyDescent="0.15">
      <c r="A694" s="42">
        <v>2</v>
      </c>
      <c r="B694" s="43" t="s">
        <v>86</v>
      </c>
      <c r="C694" s="43">
        <v>1</v>
      </c>
      <c r="D694" s="43" t="s">
        <v>87</v>
      </c>
      <c r="E694" s="43">
        <v>13</v>
      </c>
      <c r="F694" s="43" t="s">
        <v>374</v>
      </c>
      <c r="G694" s="45">
        <v>14</v>
      </c>
      <c r="H694" s="49" t="s">
        <v>233</v>
      </c>
      <c r="I694" s="45"/>
      <c r="J694" s="45"/>
      <c r="K694" s="41"/>
      <c r="L694" s="41"/>
      <c r="M694" s="41"/>
      <c r="N694" s="45"/>
      <c r="O694" s="47"/>
      <c r="P694" s="46"/>
      <c r="Q694" s="47"/>
      <c r="R694" s="48" t="s">
        <v>254</v>
      </c>
      <c r="T694">
        <v>20113</v>
      </c>
    </row>
    <row r="695" spans="1:20" ht="18" customHeight="1" x14ac:dyDescent="0.15">
      <c r="A695" s="42">
        <v>2</v>
      </c>
      <c r="B695" s="43" t="s">
        <v>86</v>
      </c>
      <c r="C695" s="43">
        <v>1</v>
      </c>
      <c r="D695" s="43" t="s">
        <v>87</v>
      </c>
      <c r="E695" s="43">
        <v>13</v>
      </c>
      <c r="F695" s="43" t="s">
        <v>374</v>
      </c>
      <c r="G695" s="44">
        <v>14</v>
      </c>
      <c r="H695" s="43" t="s">
        <v>233</v>
      </c>
      <c r="I695" s="45">
        <v>2</v>
      </c>
      <c r="J695" s="45" t="s">
        <v>234</v>
      </c>
      <c r="K695" s="41">
        <v>0</v>
      </c>
      <c r="L695" s="41">
        <v>500</v>
      </c>
      <c r="M695" s="41">
        <f>K695-L695</f>
        <v>-500</v>
      </c>
      <c r="N695" s="45"/>
      <c r="O695" s="41"/>
      <c r="P695" s="46"/>
      <c r="Q695" s="47"/>
      <c r="R695" s="48" t="s">
        <v>254</v>
      </c>
      <c r="T695">
        <v>20113</v>
      </c>
    </row>
    <row r="696" spans="1:20" ht="18" customHeight="1" x14ac:dyDescent="0.15">
      <c r="A696" s="24">
        <v>2</v>
      </c>
      <c r="B696" s="25" t="s">
        <v>2200</v>
      </c>
      <c r="C696" s="34">
        <v>1</v>
      </c>
      <c r="D696" s="25" t="s">
        <v>87</v>
      </c>
      <c r="E696" s="35">
        <v>14</v>
      </c>
      <c r="F696" s="36" t="s">
        <v>2226</v>
      </c>
      <c r="G696" s="35"/>
      <c r="H696" s="36"/>
      <c r="I696" s="35"/>
      <c r="J696" s="35"/>
      <c r="K696" s="32">
        <f>IF(C696="",SUMIFS($K697:$K$5362,$A697:$A$5362,A696,$E697:$E$5362,""),IF(E696="",SUMIFS($K697:$K$5362,$A697:$A$5362,A696,$C697:$C$5362,C696,$G697:$G$5362,""),IF(G696="",SUMIFS($K697:$K$5362,$A697:$A$5362,A696,$C697:$C$5362,C696,$E697:$E$5362,E696,$R697:$R$5362,R696),IF(I696="",SUMIFS($K697:$K$5362,$A697:$A$5362,A696,$C697:$C$5362,C696,$E697:$E$5362,E696,$G697:$G$5362,G696,$R697:$R$5362,R696),0))))</f>
        <v>1764</v>
      </c>
      <c r="L696" s="32">
        <f>IF(C696="",SUMIFS($L697:$L$5362,$A697:$A$5362,A696,$E697:$E$5362,""),IF(E696="",SUMIFS($L697:$L$5362,$A697:$A$5362,A696,$C697:$C$5362,C696,$G697:$G$5362,""),IF(G696="",SUMIFS($L697:$L$5362,$A697:$A$5362,A696,$C697:$C$5362,C696,$E697:$E$5362,E696,$R697:$R$5362,R696),IF(I696="",SUMIFS($L697:$L$5362,$A697:$A$5362,A696,$C697:$C$5362,C696,$E697:$E$5362,E696,$G697:$G$5362,G696,$R697:$R$5362,R696),0))))</f>
        <v>2466</v>
      </c>
      <c r="M696" s="32">
        <f t="shared" ref="M696" si="19">K696-L696</f>
        <v>-702</v>
      </c>
      <c r="N696" s="37"/>
      <c r="O696" s="38"/>
      <c r="P696" s="39"/>
      <c r="Q696" s="33">
        <f>IF(C696="",SUMIFS($Q697:$Q$5362,$A697:$A$5362,A696,$E697:$E$5362,""),IF(E696="",SUMIFS($Q697:$Q$5362,$A697:$A$5362,A696,$C697:$C$5362,C696,$G697:$G$5362,""),IF(G696="",SUMIFS($Q697:$Q$5362,$A697:$A$5362,A696,$C697:$C$5362,C696,$E697:$E$5362,E696,$R697:$R$5362,R696),IF(I696="",SUMIFS($Q697:$Q$5362,$A697:$A$5362,A696,$C697:$C$5362,C696,$E697:$E$5362,E696,$G697:$G$5362,G696,$R697:$R$5362,R696),0))))</f>
        <v>20</v>
      </c>
      <c r="R696" s="40" t="s">
        <v>2213</v>
      </c>
      <c r="T696">
        <v>20114</v>
      </c>
    </row>
    <row r="697" spans="1:20" ht="18" customHeight="1" x14ac:dyDescent="0.15">
      <c r="A697" s="42">
        <v>2</v>
      </c>
      <c r="B697" s="43" t="s">
        <v>86</v>
      </c>
      <c r="C697" s="43">
        <v>1</v>
      </c>
      <c r="D697" s="43" t="s">
        <v>87</v>
      </c>
      <c r="E697" s="43">
        <v>14</v>
      </c>
      <c r="F697" s="43" t="s">
        <v>378</v>
      </c>
      <c r="G697" s="45">
        <v>1</v>
      </c>
      <c r="H697" s="49" t="s">
        <v>7</v>
      </c>
      <c r="I697" s="45"/>
      <c r="J697" s="45"/>
      <c r="K697" s="41"/>
      <c r="L697" s="41"/>
      <c r="M697" s="41"/>
      <c r="N697" s="45"/>
      <c r="O697" s="47"/>
      <c r="P697" s="46" t="s">
        <v>4547</v>
      </c>
      <c r="Q697" s="47">
        <v>20</v>
      </c>
      <c r="R697" s="48" t="s">
        <v>380</v>
      </c>
      <c r="T697">
        <v>20114</v>
      </c>
    </row>
    <row r="698" spans="1:20" ht="18" customHeight="1" x14ac:dyDescent="0.15">
      <c r="A698" s="42">
        <v>2</v>
      </c>
      <c r="B698" s="43" t="s">
        <v>86</v>
      </c>
      <c r="C698" s="43">
        <v>1</v>
      </c>
      <c r="D698" s="43" t="s">
        <v>87</v>
      </c>
      <c r="E698" s="43">
        <v>14</v>
      </c>
      <c r="F698" s="43" t="s">
        <v>378</v>
      </c>
      <c r="G698" s="44">
        <v>1</v>
      </c>
      <c r="H698" s="43" t="s">
        <v>7</v>
      </c>
      <c r="I698" s="45">
        <v>11</v>
      </c>
      <c r="J698" s="45" t="s">
        <v>379</v>
      </c>
      <c r="K698" s="41">
        <v>384</v>
      </c>
      <c r="L698" s="41">
        <v>384</v>
      </c>
      <c r="M698" s="41">
        <f>K698-L698</f>
        <v>0</v>
      </c>
      <c r="N698" s="45" t="s">
        <v>2979</v>
      </c>
      <c r="O698" s="41">
        <v>384000</v>
      </c>
      <c r="P698" s="46" t="s">
        <v>4548</v>
      </c>
      <c r="Q698" s="47"/>
      <c r="R698" s="48" t="s">
        <v>380</v>
      </c>
      <c r="T698">
        <v>20114</v>
      </c>
    </row>
    <row r="699" spans="1:20" ht="18" customHeight="1" x14ac:dyDescent="0.15">
      <c r="A699" s="42">
        <v>2</v>
      </c>
      <c r="B699" s="43" t="s">
        <v>86</v>
      </c>
      <c r="C699" s="43">
        <v>1</v>
      </c>
      <c r="D699" s="43" t="s">
        <v>87</v>
      </c>
      <c r="E699" s="43">
        <v>14</v>
      </c>
      <c r="F699" s="43" t="s">
        <v>378</v>
      </c>
      <c r="G699" s="45">
        <v>3</v>
      </c>
      <c r="H699" s="49" t="s">
        <v>13</v>
      </c>
      <c r="I699" s="45"/>
      <c r="J699" s="45"/>
      <c r="K699" s="41"/>
      <c r="L699" s="41"/>
      <c r="M699" s="41"/>
      <c r="N699" s="45"/>
      <c r="O699" s="47"/>
      <c r="P699" s="46"/>
      <c r="Q699" s="47"/>
      <c r="R699" s="48" t="s">
        <v>380</v>
      </c>
      <c r="T699">
        <v>20114</v>
      </c>
    </row>
    <row r="700" spans="1:20" ht="18" customHeight="1" x14ac:dyDescent="0.15">
      <c r="A700" s="42">
        <v>2</v>
      </c>
      <c r="B700" s="43" t="s">
        <v>86</v>
      </c>
      <c r="C700" s="43">
        <v>1</v>
      </c>
      <c r="D700" s="43" t="s">
        <v>87</v>
      </c>
      <c r="E700" s="43">
        <v>14</v>
      </c>
      <c r="F700" s="43" t="s">
        <v>378</v>
      </c>
      <c r="G700" s="44">
        <v>3</v>
      </c>
      <c r="H700" s="43" t="s">
        <v>13</v>
      </c>
      <c r="I700" s="45">
        <v>35</v>
      </c>
      <c r="J700" s="45" t="s">
        <v>22</v>
      </c>
      <c r="K700" s="41">
        <v>384</v>
      </c>
      <c r="L700" s="41">
        <v>369</v>
      </c>
      <c r="M700" s="41">
        <f>K700-L700</f>
        <v>15</v>
      </c>
      <c r="N700" s="45" t="s">
        <v>4508</v>
      </c>
      <c r="O700" s="41">
        <v>240000</v>
      </c>
      <c r="P700" s="46"/>
      <c r="Q700" s="47"/>
      <c r="R700" s="48" t="s">
        <v>380</v>
      </c>
      <c r="T700">
        <v>20114</v>
      </c>
    </row>
    <row r="701" spans="1:20" ht="18" customHeight="1" x14ac:dyDescent="0.15">
      <c r="A701" s="42">
        <v>2</v>
      </c>
      <c r="B701" s="43" t="s">
        <v>86</v>
      </c>
      <c r="C701" s="43">
        <v>1</v>
      </c>
      <c r="D701" s="43" t="s">
        <v>87</v>
      </c>
      <c r="E701" s="43">
        <v>14</v>
      </c>
      <c r="F701" s="43" t="s">
        <v>378</v>
      </c>
      <c r="G701" s="44">
        <v>3</v>
      </c>
      <c r="H701" s="43" t="s">
        <v>13</v>
      </c>
      <c r="I701" s="44">
        <v>35</v>
      </c>
      <c r="J701" s="44" t="s">
        <v>22</v>
      </c>
      <c r="K701" s="41"/>
      <c r="L701" s="41"/>
      <c r="M701" s="41"/>
      <c r="N701" s="45" t="s">
        <v>3787</v>
      </c>
      <c r="O701" s="41">
        <v>144000</v>
      </c>
      <c r="P701" s="46"/>
      <c r="Q701" s="47"/>
      <c r="R701" s="48" t="s">
        <v>380</v>
      </c>
      <c r="T701">
        <v>20114</v>
      </c>
    </row>
    <row r="702" spans="1:20" ht="18" customHeight="1" x14ac:dyDescent="0.15">
      <c r="A702" s="42">
        <v>2</v>
      </c>
      <c r="B702" s="43" t="s">
        <v>86</v>
      </c>
      <c r="C702" s="43">
        <v>1</v>
      </c>
      <c r="D702" s="43" t="s">
        <v>87</v>
      </c>
      <c r="E702" s="43">
        <v>14</v>
      </c>
      <c r="F702" s="43" t="s">
        <v>378</v>
      </c>
      <c r="G702" s="45">
        <v>7</v>
      </c>
      <c r="H702" s="49" t="s">
        <v>30</v>
      </c>
      <c r="I702" s="45"/>
      <c r="J702" s="45"/>
      <c r="K702" s="41"/>
      <c r="L702" s="41"/>
      <c r="M702" s="41"/>
      <c r="N702" s="45"/>
      <c r="O702" s="47"/>
      <c r="P702" s="46"/>
      <c r="Q702" s="47"/>
      <c r="R702" s="48" t="s">
        <v>380</v>
      </c>
      <c r="T702">
        <v>20114</v>
      </c>
    </row>
    <row r="703" spans="1:20" ht="18" customHeight="1" x14ac:dyDescent="0.15">
      <c r="A703" s="42">
        <v>2</v>
      </c>
      <c r="B703" s="43" t="s">
        <v>86</v>
      </c>
      <c r="C703" s="43">
        <v>1</v>
      </c>
      <c r="D703" s="43" t="s">
        <v>87</v>
      </c>
      <c r="E703" s="43">
        <v>14</v>
      </c>
      <c r="F703" s="43" t="s">
        <v>378</v>
      </c>
      <c r="G703" s="44">
        <v>7</v>
      </c>
      <c r="H703" s="43" t="s">
        <v>30</v>
      </c>
      <c r="I703" s="45">
        <v>11</v>
      </c>
      <c r="J703" s="45" t="s">
        <v>31</v>
      </c>
      <c r="K703" s="41">
        <v>113</v>
      </c>
      <c r="L703" s="41">
        <v>281</v>
      </c>
      <c r="M703" s="41">
        <f>K703-L703</f>
        <v>-168</v>
      </c>
      <c r="N703" s="45" t="s">
        <v>2980</v>
      </c>
      <c r="O703" s="41">
        <v>8400</v>
      </c>
      <c r="P703" s="46"/>
      <c r="Q703" s="47"/>
      <c r="R703" s="48" t="s">
        <v>380</v>
      </c>
      <c r="T703">
        <v>20114</v>
      </c>
    </row>
    <row r="704" spans="1:20" ht="18" customHeight="1" x14ac:dyDescent="0.15">
      <c r="A704" s="42">
        <v>2</v>
      </c>
      <c r="B704" s="43" t="s">
        <v>86</v>
      </c>
      <c r="C704" s="43">
        <v>1</v>
      </c>
      <c r="D704" s="43" t="s">
        <v>87</v>
      </c>
      <c r="E704" s="43">
        <v>14</v>
      </c>
      <c r="F704" s="43" t="s">
        <v>378</v>
      </c>
      <c r="G704" s="44">
        <v>7</v>
      </c>
      <c r="H704" s="43" t="s">
        <v>30</v>
      </c>
      <c r="I704" s="44">
        <v>11</v>
      </c>
      <c r="J704" s="44" t="s">
        <v>31</v>
      </c>
      <c r="K704" s="41"/>
      <c r="L704" s="41"/>
      <c r="M704" s="41"/>
      <c r="N704" s="45" t="s">
        <v>4509</v>
      </c>
      <c r="O704" s="41">
        <v>42000</v>
      </c>
      <c r="P704" s="46"/>
      <c r="Q704" s="47"/>
      <c r="R704" s="48" t="s">
        <v>380</v>
      </c>
      <c r="T704">
        <v>20114</v>
      </c>
    </row>
    <row r="705" spans="1:20" ht="18" customHeight="1" x14ac:dyDescent="0.15">
      <c r="A705" s="42">
        <v>2</v>
      </c>
      <c r="B705" s="43" t="s">
        <v>86</v>
      </c>
      <c r="C705" s="43">
        <v>1</v>
      </c>
      <c r="D705" s="43" t="s">
        <v>87</v>
      </c>
      <c r="E705" s="43">
        <v>14</v>
      </c>
      <c r="F705" s="43" t="s">
        <v>378</v>
      </c>
      <c r="G705" s="44">
        <v>7</v>
      </c>
      <c r="H705" s="43" t="s">
        <v>30</v>
      </c>
      <c r="I705" s="44">
        <v>11</v>
      </c>
      <c r="J705" s="44" t="s">
        <v>31</v>
      </c>
      <c r="K705" s="41"/>
      <c r="L705" s="41"/>
      <c r="M705" s="41"/>
      <c r="N705" s="45" t="s">
        <v>4510</v>
      </c>
      <c r="O705" s="41">
        <v>50400</v>
      </c>
      <c r="P705" s="46"/>
      <c r="Q705" s="47"/>
      <c r="R705" s="48" t="s">
        <v>380</v>
      </c>
      <c r="T705">
        <v>20114</v>
      </c>
    </row>
    <row r="706" spans="1:20" ht="18" customHeight="1" x14ac:dyDescent="0.15">
      <c r="A706" s="42">
        <v>2</v>
      </c>
      <c r="B706" s="43" t="s">
        <v>86</v>
      </c>
      <c r="C706" s="43">
        <v>1</v>
      </c>
      <c r="D706" s="43" t="s">
        <v>87</v>
      </c>
      <c r="E706" s="43">
        <v>14</v>
      </c>
      <c r="F706" s="43" t="s">
        <v>378</v>
      </c>
      <c r="G706" s="44">
        <v>7</v>
      </c>
      <c r="H706" s="43" t="s">
        <v>30</v>
      </c>
      <c r="I706" s="44">
        <v>11</v>
      </c>
      <c r="J706" s="44" t="s">
        <v>31</v>
      </c>
      <c r="K706" s="41"/>
      <c r="L706" s="41"/>
      <c r="M706" s="41"/>
      <c r="N706" s="45" t="s">
        <v>4511</v>
      </c>
      <c r="O706" s="41">
        <v>12000</v>
      </c>
      <c r="P706" s="46"/>
      <c r="Q706" s="47"/>
      <c r="R706" s="48" t="s">
        <v>380</v>
      </c>
      <c r="T706">
        <v>20114</v>
      </c>
    </row>
    <row r="707" spans="1:20" ht="18" customHeight="1" x14ac:dyDescent="0.15">
      <c r="A707" s="42">
        <v>2</v>
      </c>
      <c r="B707" s="43" t="s">
        <v>86</v>
      </c>
      <c r="C707" s="43">
        <v>1</v>
      </c>
      <c r="D707" s="43" t="s">
        <v>87</v>
      </c>
      <c r="E707" s="43">
        <v>14</v>
      </c>
      <c r="F707" s="43" t="s">
        <v>378</v>
      </c>
      <c r="G707" s="44">
        <v>7</v>
      </c>
      <c r="H707" s="43" t="s">
        <v>30</v>
      </c>
      <c r="I707" s="45">
        <v>31</v>
      </c>
      <c r="J707" s="45" t="s">
        <v>381</v>
      </c>
      <c r="K707" s="41">
        <v>15</v>
      </c>
      <c r="L707" s="41">
        <v>15</v>
      </c>
      <c r="M707" s="41">
        <f>K707-L707</f>
        <v>0</v>
      </c>
      <c r="N707" s="45" t="s">
        <v>2981</v>
      </c>
      <c r="O707" s="41">
        <v>15000</v>
      </c>
      <c r="P707" s="46"/>
      <c r="Q707" s="47"/>
      <c r="R707" s="48" t="s">
        <v>380</v>
      </c>
      <c r="T707">
        <v>20114</v>
      </c>
    </row>
    <row r="708" spans="1:20" ht="18" customHeight="1" x14ac:dyDescent="0.15">
      <c r="A708" s="42">
        <v>2</v>
      </c>
      <c r="B708" s="43" t="s">
        <v>86</v>
      </c>
      <c r="C708" s="43">
        <v>1</v>
      </c>
      <c r="D708" s="43" t="s">
        <v>87</v>
      </c>
      <c r="E708" s="43">
        <v>14</v>
      </c>
      <c r="F708" s="43" t="s">
        <v>378</v>
      </c>
      <c r="G708" s="45">
        <v>8</v>
      </c>
      <c r="H708" s="49" t="s">
        <v>33</v>
      </c>
      <c r="I708" s="45"/>
      <c r="J708" s="45"/>
      <c r="K708" s="41"/>
      <c r="L708" s="41"/>
      <c r="M708" s="41"/>
      <c r="N708" s="45"/>
      <c r="O708" s="47"/>
      <c r="P708" s="46"/>
      <c r="Q708" s="47"/>
      <c r="R708" s="48" t="s">
        <v>380</v>
      </c>
      <c r="T708">
        <v>20114</v>
      </c>
    </row>
    <row r="709" spans="1:20" ht="18" customHeight="1" x14ac:dyDescent="0.15">
      <c r="A709" s="42">
        <v>2</v>
      </c>
      <c r="B709" s="43" t="s">
        <v>86</v>
      </c>
      <c r="C709" s="43">
        <v>1</v>
      </c>
      <c r="D709" s="43" t="s">
        <v>87</v>
      </c>
      <c r="E709" s="43">
        <v>14</v>
      </c>
      <c r="F709" s="43" t="s">
        <v>378</v>
      </c>
      <c r="G709" s="44">
        <v>8</v>
      </c>
      <c r="H709" s="43" t="s">
        <v>33</v>
      </c>
      <c r="I709" s="45">
        <v>1</v>
      </c>
      <c r="J709" s="45" t="s">
        <v>34</v>
      </c>
      <c r="K709" s="41">
        <v>116</v>
      </c>
      <c r="L709" s="41">
        <v>196</v>
      </c>
      <c r="M709" s="41">
        <f>K709-L709</f>
        <v>-80</v>
      </c>
      <c r="N709" s="45" t="s">
        <v>3788</v>
      </c>
      <c r="O709" s="41">
        <v>8100</v>
      </c>
      <c r="P709" s="46"/>
      <c r="Q709" s="47"/>
      <c r="R709" s="48" t="s">
        <v>380</v>
      </c>
      <c r="T709">
        <v>20114</v>
      </c>
    </row>
    <row r="710" spans="1:20" ht="18" customHeight="1" x14ac:dyDescent="0.15">
      <c r="A710" s="42">
        <v>2</v>
      </c>
      <c r="B710" s="43" t="s">
        <v>86</v>
      </c>
      <c r="C710" s="43">
        <v>1</v>
      </c>
      <c r="D710" s="43" t="s">
        <v>87</v>
      </c>
      <c r="E710" s="43">
        <v>14</v>
      </c>
      <c r="F710" s="43" t="s">
        <v>378</v>
      </c>
      <c r="G710" s="44">
        <v>8</v>
      </c>
      <c r="H710" s="43" t="s">
        <v>33</v>
      </c>
      <c r="I710" s="44">
        <v>1</v>
      </c>
      <c r="J710" s="44" t="s">
        <v>34</v>
      </c>
      <c r="K710" s="41"/>
      <c r="L710" s="41"/>
      <c r="M710" s="41"/>
      <c r="N710" s="45" t="s">
        <v>3789</v>
      </c>
      <c r="O710" s="41">
        <v>10530</v>
      </c>
      <c r="P710" s="46"/>
      <c r="Q710" s="47"/>
      <c r="R710" s="48" t="s">
        <v>380</v>
      </c>
      <c r="T710">
        <v>20114</v>
      </c>
    </row>
    <row r="711" spans="1:20" ht="18" customHeight="1" x14ac:dyDescent="0.15">
      <c r="A711" s="42">
        <v>2</v>
      </c>
      <c r="B711" s="43" t="s">
        <v>86</v>
      </c>
      <c r="C711" s="43">
        <v>1</v>
      </c>
      <c r="D711" s="43" t="s">
        <v>87</v>
      </c>
      <c r="E711" s="43">
        <v>14</v>
      </c>
      <c r="F711" s="43" t="s">
        <v>378</v>
      </c>
      <c r="G711" s="44">
        <v>8</v>
      </c>
      <c r="H711" s="43" t="s">
        <v>33</v>
      </c>
      <c r="I711" s="44">
        <v>1</v>
      </c>
      <c r="J711" s="44" t="s">
        <v>34</v>
      </c>
      <c r="K711" s="41"/>
      <c r="L711" s="41"/>
      <c r="M711" s="41"/>
      <c r="N711" s="45" t="s">
        <v>3790</v>
      </c>
      <c r="O711" s="41">
        <v>18900</v>
      </c>
      <c r="P711" s="46"/>
      <c r="Q711" s="47"/>
      <c r="R711" s="48" t="s">
        <v>380</v>
      </c>
      <c r="T711">
        <v>20114</v>
      </c>
    </row>
    <row r="712" spans="1:20" ht="18" customHeight="1" x14ac:dyDescent="0.15">
      <c r="A712" s="42">
        <v>2</v>
      </c>
      <c r="B712" s="43" t="s">
        <v>86</v>
      </c>
      <c r="C712" s="43">
        <v>1</v>
      </c>
      <c r="D712" s="43" t="s">
        <v>87</v>
      </c>
      <c r="E712" s="43">
        <v>14</v>
      </c>
      <c r="F712" s="43" t="s">
        <v>378</v>
      </c>
      <c r="G712" s="44">
        <v>8</v>
      </c>
      <c r="H712" s="43" t="s">
        <v>33</v>
      </c>
      <c r="I712" s="44">
        <v>1</v>
      </c>
      <c r="J712" s="44" t="s">
        <v>34</v>
      </c>
      <c r="K712" s="41"/>
      <c r="L712" s="41"/>
      <c r="M712" s="41"/>
      <c r="N712" s="45" t="s">
        <v>382</v>
      </c>
      <c r="O712" s="41">
        <v>18200</v>
      </c>
      <c r="P712" s="46"/>
      <c r="Q712" s="47"/>
      <c r="R712" s="48" t="s">
        <v>380</v>
      </c>
      <c r="T712">
        <v>20114</v>
      </c>
    </row>
    <row r="713" spans="1:20" ht="18" customHeight="1" x14ac:dyDescent="0.15">
      <c r="A713" s="42">
        <v>2</v>
      </c>
      <c r="B713" s="43" t="s">
        <v>86</v>
      </c>
      <c r="C713" s="43">
        <v>1</v>
      </c>
      <c r="D713" s="43" t="s">
        <v>87</v>
      </c>
      <c r="E713" s="43">
        <v>14</v>
      </c>
      <c r="F713" s="43" t="s">
        <v>378</v>
      </c>
      <c r="G713" s="44">
        <v>8</v>
      </c>
      <c r="H713" s="43" t="s">
        <v>33</v>
      </c>
      <c r="I713" s="44">
        <v>1</v>
      </c>
      <c r="J713" s="44" t="s">
        <v>34</v>
      </c>
      <c r="K713" s="41"/>
      <c r="L713" s="41"/>
      <c r="M713" s="41"/>
      <c r="N713" s="45" t="s">
        <v>3791</v>
      </c>
      <c r="O713" s="41">
        <v>60000</v>
      </c>
      <c r="P713" s="46"/>
      <c r="Q713" s="47"/>
      <c r="R713" s="48" t="s">
        <v>380</v>
      </c>
      <c r="T713">
        <v>20114</v>
      </c>
    </row>
    <row r="714" spans="1:20" ht="18" customHeight="1" x14ac:dyDescent="0.15">
      <c r="A714" s="42">
        <v>2</v>
      </c>
      <c r="B714" s="43" t="s">
        <v>86</v>
      </c>
      <c r="C714" s="43">
        <v>1</v>
      </c>
      <c r="D714" s="43" t="s">
        <v>87</v>
      </c>
      <c r="E714" s="43">
        <v>14</v>
      </c>
      <c r="F714" s="43" t="s">
        <v>378</v>
      </c>
      <c r="G714" s="44">
        <v>8</v>
      </c>
      <c r="H714" s="43" t="s">
        <v>33</v>
      </c>
      <c r="I714" s="45">
        <v>2</v>
      </c>
      <c r="J714" s="45" t="s">
        <v>46</v>
      </c>
      <c r="K714" s="41">
        <v>2</v>
      </c>
      <c r="L714" s="41">
        <v>2</v>
      </c>
      <c r="M714" s="41">
        <f>K714-L714</f>
        <v>0</v>
      </c>
      <c r="N714" s="45" t="s">
        <v>3792</v>
      </c>
      <c r="O714" s="41">
        <v>1800</v>
      </c>
      <c r="P714" s="46"/>
      <c r="Q714" s="47"/>
      <c r="R714" s="48" t="s">
        <v>380</v>
      </c>
      <c r="T714">
        <v>20114</v>
      </c>
    </row>
    <row r="715" spans="1:20" ht="18" customHeight="1" x14ac:dyDescent="0.15">
      <c r="A715" s="42">
        <v>2</v>
      </c>
      <c r="B715" s="43" t="s">
        <v>86</v>
      </c>
      <c r="C715" s="43">
        <v>1</v>
      </c>
      <c r="D715" s="43" t="s">
        <v>87</v>
      </c>
      <c r="E715" s="43">
        <v>14</v>
      </c>
      <c r="F715" s="43" t="s">
        <v>378</v>
      </c>
      <c r="G715" s="44">
        <v>8</v>
      </c>
      <c r="H715" s="43" t="s">
        <v>33</v>
      </c>
      <c r="I715" s="45">
        <v>3</v>
      </c>
      <c r="J715" s="45" t="s">
        <v>48</v>
      </c>
      <c r="K715" s="41">
        <v>44</v>
      </c>
      <c r="L715" s="41">
        <v>44</v>
      </c>
      <c r="M715" s="41">
        <f>K715-L715</f>
        <v>0</v>
      </c>
      <c r="N715" s="45" t="s">
        <v>3793</v>
      </c>
      <c r="O715" s="41">
        <v>6300</v>
      </c>
      <c r="P715" s="46"/>
      <c r="Q715" s="47"/>
      <c r="R715" s="48" t="s">
        <v>380</v>
      </c>
      <c r="T715">
        <v>20114</v>
      </c>
    </row>
    <row r="716" spans="1:20" ht="18" customHeight="1" x14ac:dyDescent="0.15">
      <c r="A716" s="42">
        <v>2</v>
      </c>
      <c r="B716" s="43" t="s">
        <v>86</v>
      </c>
      <c r="C716" s="43">
        <v>1</v>
      </c>
      <c r="D716" s="43" t="s">
        <v>87</v>
      </c>
      <c r="E716" s="43">
        <v>14</v>
      </c>
      <c r="F716" s="43" t="s">
        <v>378</v>
      </c>
      <c r="G716" s="44">
        <v>8</v>
      </c>
      <c r="H716" s="43" t="s">
        <v>33</v>
      </c>
      <c r="I716" s="44">
        <v>3</v>
      </c>
      <c r="J716" s="44" t="s">
        <v>48</v>
      </c>
      <c r="K716" s="41"/>
      <c r="L716" s="41"/>
      <c r="M716" s="41"/>
      <c r="N716" s="45" t="s">
        <v>383</v>
      </c>
      <c r="O716" s="41">
        <v>37000</v>
      </c>
      <c r="P716" s="46"/>
      <c r="Q716" s="47"/>
      <c r="R716" s="48" t="s">
        <v>380</v>
      </c>
      <c r="T716">
        <v>20114</v>
      </c>
    </row>
    <row r="717" spans="1:20" ht="18" customHeight="1" x14ac:dyDescent="0.15">
      <c r="A717" s="42">
        <v>2</v>
      </c>
      <c r="B717" s="43" t="s">
        <v>86</v>
      </c>
      <c r="C717" s="43">
        <v>1</v>
      </c>
      <c r="D717" s="43" t="s">
        <v>87</v>
      </c>
      <c r="E717" s="43">
        <v>14</v>
      </c>
      <c r="F717" s="43" t="s">
        <v>378</v>
      </c>
      <c r="G717" s="45">
        <v>10</v>
      </c>
      <c r="H717" s="49" t="s">
        <v>54</v>
      </c>
      <c r="I717" s="45"/>
      <c r="J717" s="45"/>
      <c r="K717" s="41"/>
      <c r="L717" s="41"/>
      <c r="M717" s="41"/>
      <c r="N717" s="45"/>
      <c r="O717" s="47"/>
      <c r="P717" s="46"/>
      <c r="Q717" s="47"/>
      <c r="R717" s="48" t="s">
        <v>380</v>
      </c>
      <c r="T717">
        <v>20114</v>
      </c>
    </row>
    <row r="718" spans="1:20" ht="18" customHeight="1" x14ac:dyDescent="0.15">
      <c r="A718" s="42">
        <v>2</v>
      </c>
      <c r="B718" s="43" t="s">
        <v>86</v>
      </c>
      <c r="C718" s="43">
        <v>1</v>
      </c>
      <c r="D718" s="43" t="s">
        <v>87</v>
      </c>
      <c r="E718" s="43">
        <v>14</v>
      </c>
      <c r="F718" s="43" t="s">
        <v>378</v>
      </c>
      <c r="G718" s="44">
        <v>10</v>
      </c>
      <c r="H718" s="43" t="s">
        <v>54</v>
      </c>
      <c r="I718" s="45">
        <v>1</v>
      </c>
      <c r="J718" s="45" t="s">
        <v>55</v>
      </c>
      <c r="K718" s="41">
        <v>218</v>
      </c>
      <c r="L718" s="41">
        <v>414</v>
      </c>
      <c r="M718" s="41">
        <f>K718-L718</f>
        <v>-196</v>
      </c>
      <c r="N718" s="45" t="s">
        <v>3794</v>
      </c>
      <c r="O718" s="41">
        <v>7700</v>
      </c>
      <c r="P718" s="46"/>
      <c r="Q718" s="47"/>
      <c r="R718" s="48" t="s">
        <v>380</v>
      </c>
      <c r="T718">
        <v>20114</v>
      </c>
    </row>
    <row r="719" spans="1:20" ht="18" customHeight="1" x14ac:dyDescent="0.15">
      <c r="A719" s="42">
        <v>2</v>
      </c>
      <c r="B719" s="43" t="s">
        <v>86</v>
      </c>
      <c r="C719" s="43">
        <v>1</v>
      </c>
      <c r="D719" s="43" t="s">
        <v>87</v>
      </c>
      <c r="E719" s="43">
        <v>14</v>
      </c>
      <c r="F719" s="43" t="s">
        <v>378</v>
      </c>
      <c r="G719" s="44">
        <v>10</v>
      </c>
      <c r="H719" s="43" t="s">
        <v>54</v>
      </c>
      <c r="I719" s="44">
        <v>1</v>
      </c>
      <c r="J719" s="44" t="s">
        <v>55</v>
      </c>
      <c r="K719" s="41"/>
      <c r="L719" s="41"/>
      <c r="M719" s="41"/>
      <c r="N719" s="45" t="s">
        <v>384</v>
      </c>
      <c r="O719" s="41">
        <v>10000</v>
      </c>
      <c r="P719" s="46"/>
      <c r="Q719" s="47"/>
      <c r="R719" s="48" t="s">
        <v>380</v>
      </c>
      <c r="T719">
        <v>20114</v>
      </c>
    </row>
    <row r="720" spans="1:20" ht="18" customHeight="1" x14ac:dyDescent="0.15">
      <c r="A720" s="42">
        <v>2</v>
      </c>
      <c r="B720" s="43" t="s">
        <v>86</v>
      </c>
      <c r="C720" s="43">
        <v>1</v>
      </c>
      <c r="D720" s="43" t="s">
        <v>87</v>
      </c>
      <c r="E720" s="43">
        <v>14</v>
      </c>
      <c r="F720" s="43" t="s">
        <v>378</v>
      </c>
      <c r="G720" s="44">
        <v>10</v>
      </c>
      <c r="H720" s="43" t="s">
        <v>54</v>
      </c>
      <c r="I720" s="44">
        <v>1</v>
      </c>
      <c r="J720" s="44" t="s">
        <v>55</v>
      </c>
      <c r="K720" s="41"/>
      <c r="L720" s="41"/>
      <c r="M720" s="41"/>
      <c r="N720" s="45" t="s">
        <v>385</v>
      </c>
      <c r="O720" s="41">
        <v>100000</v>
      </c>
      <c r="P720" s="46"/>
      <c r="Q720" s="47"/>
      <c r="R720" s="48" t="s">
        <v>380</v>
      </c>
      <c r="T720">
        <v>20114</v>
      </c>
    </row>
    <row r="721" spans="1:20" ht="18" customHeight="1" x14ac:dyDescent="0.15">
      <c r="A721" s="42">
        <v>2</v>
      </c>
      <c r="B721" s="43" t="s">
        <v>86</v>
      </c>
      <c r="C721" s="43">
        <v>1</v>
      </c>
      <c r="D721" s="43" t="s">
        <v>87</v>
      </c>
      <c r="E721" s="43">
        <v>14</v>
      </c>
      <c r="F721" s="43" t="s">
        <v>378</v>
      </c>
      <c r="G721" s="44">
        <v>10</v>
      </c>
      <c r="H721" s="43" t="s">
        <v>54</v>
      </c>
      <c r="I721" s="44">
        <v>1</v>
      </c>
      <c r="J721" s="44" t="s">
        <v>55</v>
      </c>
      <c r="K721" s="41"/>
      <c r="L721" s="41"/>
      <c r="M721" s="41"/>
      <c r="N721" s="45" t="s">
        <v>386</v>
      </c>
      <c r="O721" s="41">
        <v>100000</v>
      </c>
      <c r="P721" s="46"/>
      <c r="Q721" s="47"/>
      <c r="R721" s="48" t="s">
        <v>380</v>
      </c>
      <c r="T721">
        <v>20114</v>
      </c>
    </row>
    <row r="722" spans="1:20" ht="18" customHeight="1" x14ac:dyDescent="0.15">
      <c r="A722" s="42">
        <v>2</v>
      </c>
      <c r="B722" s="43" t="s">
        <v>86</v>
      </c>
      <c r="C722" s="43">
        <v>1</v>
      </c>
      <c r="D722" s="43" t="s">
        <v>87</v>
      </c>
      <c r="E722" s="43">
        <v>14</v>
      </c>
      <c r="F722" s="43" t="s">
        <v>378</v>
      </c>
      <c r="G722" s="44">
        <v>10</v>
      </c>
      <c r="H722" s="43" t="s">
        <v>54</v>
      </c>
      <c r="I722" s="45">
        <v>3</v>
      </c>
      <c r="J722" s="45" t="s">
        <v>63</v>
      </c>
      <c r="K722" s="41">
        <v>16</v>
      </c>
      <c r="L722" s="41">
        <v>27</v>
      </c>
      <c r="M722" s="41">
        <f>K722-L722</f>
        <v>-11</v>
      </c>
      <c r="N722" s="45" t="s">
        <v>4512</v>
      </c>
      <c r="O722" s="41">
        <v>15600</v>
      </c>
      <c r="P722" s="46"/>
      <c r="Q722" s="47"/>
      <c r="R722" s="48" t="s">
        <v>380</v>
      </c>
      <c r="T722">
        <v>20114</v>
      </c>
    </row>
    <row r="723" spans="1:20" ht="18" customHeight="1" x14ac:dyDescent="0.15">
      <c r="A723" s="42">
        <v>2</v>
      </c>
      <c r="B723" s="43" t="s">
        <v>86</v>
      </c>
      <c r="C723" s="43">
        <v>1</v>
      </c>
      <c r="D723" s="43" t="s">
        <v>87</v>
      </c>
      <c r="E723" s="43">
        <v>14</v>
      </c>
      <c r="F723" s="43" t="s">
        <v>378</v>
      </c>
      <c r="G723" s="44">
        <v>10</v>
      </c>
      <c r="H723" s="43" t="s">
        <v>54</v>
      </c>
      <c r="I723" s="45">
        <v>4</v>
      </c>
      <c r="J723" s="45" t="s">
        <v>65</v>
      </c>
      <c r="K723" s="41">
        <v>10</v>
      </c>
      <c r="L723" s="41">
        <v>117</v>
      </c>
      <c r="M723" s="41">
        <f>K723-L723</f>
        <v>-107</v>
      </c>
      <c r="N723" s="45" t="s">
        <v>387</v>
      </c>
      <c r="O723" s="41">
        <v>10000</v>
      </c>
      <c r="P723" s="46"/>
      <c r="Q723" s="47"/>
      <c r="R723" s="48" t="s">
        <v>380</v>
      </c>
      <c r="T723">
        <v>20114</v>
      </c>
    </row>
    <row r="724" spans="1:20" ht="18" customHeight="1" x14ac:dyDescent="0.15">
      <c r="A724" s="42">
        <v>2</v>
      </c>
      <c r="B724" s="43" t="s">
        <v>86</v>
      </c>
      <c r="C724" s="43">
        <v>1</v>
      </c>
      <c r="D724" s="43" t="s">
        <v>87</v>
      </c>
      <c r="E724" s="43">
        <v>14</v>
      </c>
      <c r="F724" s="43" t="s">
        <v>378</v>
      </c>
      <c r="G724" s="45">
        <v>11</v>
      </c>
      <c r="H724" s="49" t="s">
        <v>66</v>
      </c>
      <c r="I724" s="45"/>
      <c r="J724" s="45"/>
      <c r="K724" s="41"/>
      <c r="L724" s="41"/>
      <c r="M724" s="41"/>
      <c r="N724" s="45"/>
      <c r="O724" s="47"/>
      <c r="P724" s="46"/>
      <c r="Q724" s="47"/>
      <c r="R724" s="48" t="s">
        <v>380</v>
      </c>
      <c r="T724">
        <v>20114</v>
      </c>
    </row>
    <row r="725" spans="1:20" ht="18" customHeight="1" x14ac:dyDescent="0.15">
      <c r="A725" s="42">
        <v>2</v>
      </c>
      <c r="B725" s="43" t="s">
        <v>86</v>
      </c>
      <c r="C725" s="43">
        <v>1</v>
      </c>
      <c r="D725" s="43" t="s">
        <v>87</v>
      </c>
      <c r="E725" s="43">
        <v>14</v>
      </c>
      <c r="F725" s="43" t="s">
        <v>378</v>
      </c>
      <c r="G725" s="44">
        <v>11</v>
      </c>
      <c r="H725" s="43" t="s">
        <v>66</v>
      </c>
      <c r="I725" s="45">
        <v>1</v>
      </c>
      <c r="J725" s="45" t="s">
        <v>67</v>
      </c>
      <c r="K725" s="41">
        <v>11</v>
      </c>
      <c r="L725" s="41">
        <v>11</v>
      </c>
      <c r="M725" s="41">
        <f>K725-L725</f>
        <v>0</v>
      </c>
      <c r="N725" s="45" t="s">
        <v>3795</v>
      </c>
      <c r="O725" s="41">
        <v>5040</v>
      </c>
      <c r="P725" s="46"/>
      <c r="Q725" s="47"/>
      <c r="R725" s="48" t="s">
        <v>380</v>
      </c>
      <c r="T725">
        <v>20114</v>
      </c>
    </row>
    <row r="726" spans="1:20" ht="18" customHeight="1" x14ac:dyDescent="0.15">
      <c r="A726" s="42">
        <v>2</v>
      </c>
      <c r="B726" s="43" t="s">
        <v>86</v>
      </c>
      <c r="C726" s="43">
        <v>1</v>
      </c>
      <c r="D726" s="43" t="s">
        <v>87</v>
      </c>
      <c r="E726" s="43">
        <v>14</v>
      </c>
      <c r="F726" s="43" t="s">
        <v>378</v>
      </c>
      <c r="G726" s="44">
        <v>11</v>
      </c>
      <c r="H726" s="43" t="s">
        <v>66</v>
      </c>
      <c r="I726" s="44">
        <v>1</v>
      </c>
      <c r="J726" s="44" t="s">
        <v>67</v>
      </c>
      <c r="K726" s="41"/>
      <c r="L726" s="41"/>
      <c r="M726" s="41"/>
      <c r="N726" s="45" t="s">
        <v>4513</v>
      </c>
      <c r="O726" s="41">
        <v>5040</v>
      </c>
      <c r="P726" s="46"/>
      <c r="Q726" s="47"/>
      <c r="R726" s="48" t="s">
        <v>380</v>
      </c>
      <c r="T726">
        <v>20114</v>
      </c>
    </row>
    <row r="727" spans="1:20" ht="18" customHeight="1" x14ac:dyDescent="0.15">
      <c r="A727" s="42">
        <v>2</v>
      </c>
      <c r="B727" s="43" t="s">
        <v>86</v>
      </c>
      <c r="C727" s="43">
        <v>1</v>
      </c>
      <c r="D727" s="43" t="s">
        <v>87</v>
      </c>
      <c r="E727" s="43">
        <v>14</v>
      </c>
      <c r="F727" s="43" t="s">
        <v>378</v>
      </c>
      <c r="G727" s="45">
        <v>13</v>
      </c>
      <c r="H727" s="49" t="s">
        <v>77</v>
      </c>
      <c r="I727" s="45"/>
      <c r="J727" s="45"/>
      <c r="K727" s="41"/>
      <c r="L727" s="41"/>
      <c r="M727" s="41"/>
      <c r="N727" s="45"/>
      <c r="O727" s="47"/>
      <c r="P727" s="46"/>
      <c r="Q727" s="47"/>
      <c r="R727" s="48" t="s">
        <v>380</v>
      </c>
      <c r="T727">
        <v>20114</v>
      </c>
    </row>
    <row r="728" spans="1:20" ht="18" customHeight="1" x14ac:dyDescent="0.15">
      <c r="A728" s="42">
        <v>2</v>
      </c>
      <c r="B728" s="43" t="s">
        <v>86</v>
      </c>
      <c r="C728" s="43">
        <v>1</v>
      </c>
      <c r="D728" s="43" t="s">
        <v>87</v>
      </c>
      <c r="E728" s="43">
        <v>14</v>
      </c>
      <c r="F728" s="43" t="s">
        <v>378</v>
      </c>
      <c r="G728" s="44">
        <v>13</v>
      </c>
      <c r="H728" s="43" t="s">
        <v>77</v>
      </c>
      <c r="I728" s="45">
        <v>1</v>
      </c>
      <c r="J728" s="45" t="s">
        <v>78</v>
      </c>
      <c r="K728" s="41">
        <v>20</v>
      </c>
      <c r="L728" s="41">
        <v>20</v>
      </c>
      <c r="M728" s="41">
        <f>K728-L728</f>
        <v>0</v>
      </c>
      <c r="N728" s="45" t="s">
        <v>388</v>
      </c>
      <c r="O728" s="41">
        <v>20000</v>
      </c>
      <c r="P728" s="46"/>
      <c r="Q728" s="47"/>
      <c r="R728" s="48" t="s">
        <v>380</v>
      </c>
      <c r="T728">
        <v>20114</v>
      </c>
    </row>
    <row r="729" spans="1:20" ht="18" customHeight="1" x14ac:dyDescent="0.15">
      <c r="A729" s="42">
        <v>2</v>
      </c>
      <c r="B729" s="43" t="s">
        <v>86</v>
      </c>
      <c r="C729" s="43">
        <v>1</v>
      </c>
      <c r="D729" s="43" t="s">
        <v>87</v>
      </c>
      <c r="E729" s="43">
        <v>14</v>
      </c>
      <c r="F729" s="43" t="s">
        <v>378</v>
      </c>
      <c r="G729" s="45">
        <v>18</v>
      </c>
      <c r="H729" s="49" t="s">
        <v>81</v>
      </c>
      <c r="I729" s="45"/>
      <c r="J729" s="45"/>
      <c r="K729" s="41"/>
      <c r="L729" s="41"/>
      <c r="M729" s="41"/>
      <c r="N729" s="45"/>
      <c r="O729" s="47"/>
      <c r="P729" s="46"/>
      <c r="Q729" s="47"/>
      <c r="R729" s="48" t="s">
        <v>380</v>
      </c>
      <c r="T729">
        <v>20114</v>
      </c>
    </row>
    <row r="730" spans="1:20" ht="18" customHeight="1" x14ac:dyDescent="0.15">
      <c r="A730" s="42">
        <v>2</v>
      </c>
      <c r="B730" s="43" t="s">
        <v>86</v>
      </c>
      <c r="C730" s="43">
        <v>1</v>
      </c>
      <c r="D730" s="43" t="s">
        <v>87</v>
      </c>
      <c r="E730" s="43">
        <v>14</v>
      </c>
      <c r="F730" s="43" t="s">
        <v>378</v>
      </c>
      <c r="G730" s="44">
        <v>18</v>
      </c>
      <c r="H730" s="43" t="s">
        <v>81</v>
      </c>
      <c r="I730" s="45">
        <v>5</v>
      </c>
      <c r="J730" s="45" t="s">
        <v>146</v>
      </c>
      <c r="K730" s="41">
        <v>4</v>
      </c>
      <c r="L730" s="41">
        <v>4</v>
      </c>
      <c r="M730" s="41">
        <f>K730-L730</f>
        <v>0</v>
      </c>
      <c r="N730" s="45" t="s">
        <v>389</v>
      </c>
      <c r="O730" s="41">
        <v>4000</v>
      </c>
      <c r="P730" s="46"/>
      <c r="Q730" s="47"/>
      <c r="R730" s="48" t="s">
        <v>380</v>
      </c>
      <c r="T730">
        <v>20114</v>
      </c>
    </row>
    <row r="731" spans="1:20" ht="18" customHeight="1" x14ac:dyDescent="0.15">
      <c r="A731" s="42">
        <v>2</v>
      </c>
      <c r="B731" s="43" t="s">
        <v>86</v>
      </c>
      <c r="C731" s="43">
        <v>1</v>
      </c>
      <c r="D731" s="43" t="s">
        <v>87</v>
      </c>
      <c r="E731" s="43">
        <v>14</v>
      </c>
      <c r="F731" s="43" t="s">
        <v>378</v>
      </c>
      <c r="G731" s="44">
        <v>18</v>
      </c>
      <c r="H731" s="43" t="s">
        <v>81</v>
      </c>
      <c r="I731" s="45">
        <v>6</v>
      </c>
      <c r="J731" s="45" t="s">
        <v>390</v>
      </c>
      <c r="K731" s="41">
        <v>10</v>
      </c>
      <c r="L731" s="41">
        <v>10</v>
      </c>
      <c r="M731" s="41">
        <f>K731-L731</f>
        <v>0</v>
      </c>
      <c r="N731" s="45" t="s">
        <v>2415</v>
      </c>
      <c r="O731" s="41">
        <v>10000</v>
      </c>
      <c r="P731" s="46"/>
      <c r="Q731" s="47"/>
      <c r="R731" s="48" t="s">
        <v>380</v>
      </c>
      <c r="T731">
        <v>20114</v>
      </c>
    </row>
    <row r="732" spans="1:20" ht="18" customHeight="1" x14ac:dyDescent="0.15">
      <c r="A732" s="42">
        <v>2</v>
      </c>
      <c r="B732" s="43" t="s">
        <v>86</v>
      </c>
      <c r="C732" s="43">
        <v>1</v>
      </c>
      <c r="D732" s="43" t="s">
        <v>87</v>
      </c>
      <c r="E732" s="43">
        <v>14</v>
      </c>
      <c r="F732" s="43" t="s">
        <v>378</v>
      </c>
      <c r="G732" s="44">
        <v>18</v>
      </c>
      <c r="H732" s="43" t="s">
        <v>81</v>
      </c>
      <c r="I732" s="45">
        <v>11</v>
      </c>
      <c r="J732" s="45" t="s">
        <v>82</v>
      </c>
      <c r="K732" s="41">
        <v>79</v>
      </c>
      <c r="L732" s="41">
        <v>84</v>
      </c>
      <c r="M732" s="41">
        <f>K732-L732</f>
        <v>-5</v>
      </c>
      <c r="N732" s="45" t="s">
        <v>2416</v>
      </c>
      <c r="O732" s="41">
        <v>2000</v>
      </c>
      <c r="P732" s="46"/>
      <c r="Q732" s="47"/>
      <c r="R732" s="48" t="s">
        <v>380</v>
      </c>
      <c r="T732">
        <v>20114</v>
      </c>
    </row>
    <row r="733" spans="1:20" ht="18" customHeight="1" x14ac:dyDescent="0.15">
      <c r="A733" s="42">
        <v>2</v>
      </c>
      <c r="B733" s="43" t="s">
        <v>86</v>
      </c>
      <c r="C733" s="43">
        <v>1</v>
      </c>
      <c r="D733" s="43" t="s">
        <v>87</v>
      </c>
      <c r="E733" s="43">
        <v>14</v>
      </c>
      <c r="F733" s="43" t="s">
        <v>378</v>
      </c>
      <c r="G733" s="44">
        <v>18</v>
      </c>
      <c r="H733" s="43" t="s">
        <v>81</v>
      </c>
      <c r="I733" s="44">
        <v>11</v>
      </c>
      <c r="J733" s="44" t="s">
        <v>82</v>
      </c>
      <c r="K733" s="41"/>
      <c r="L733" s="41"/>
      <c r="M733" s="41"/>
      <c r="N733" s="45" t="s">
        <v>391</v>
      </c>
      <c r="O733" s="41">
        <v>10000</v>
      </c>
      <c r="P733" s="46"/>
      <c r="Q733" s="47"/>
      <c r="R733" s="48" t="s">
        <v>380</v>
      </c>
      <c r="T733">
        <v>20114</v>
      </c>
    </row>
    <row r="734" spans="1:20" ht="18" customHeight="1" x14ac:dyDescent="0.15">
      <c r="A734" s="42">
        <v>2</v>
      </c>
      <c r="B734" s="43" t="s">
        <v>86</v>
      </c>
      <c r="C734" s="43">
        <v>1</v>
      </c>
      <c r="D734" s="43" t="s">
        <v>87</v>
      </c>
      <c r="E734" s="43">
        <v>14</v>
      </c>
      <c r="F734" s="43" t="s">
        <v>378</v>
      </c>
      <c r="G734" s="44">
        <v>18</v>
      </c>
      <c r="H734" s="43" t="s">
        <v>81</v>
      </c>
      <c r="I734" s="44">
        <v>11</v>
      </c>
      <c r="J734" s="44" t="s">
        <v>82</v>
      </c>
      <c r="K734" s="41"/>
      <c r="L734" s="41"/>
      <c r="M734" s="41"/>
      <c r="N734" s="45" t="s">
        <v>2417</v>
      </c>
      <c r="O734" s="41">
        <v>26500</v>
      </c>
      <c r="P734" s="46"/>
      <c r="Q734" s="47"/>
      <c r="R734" s="48" t="s">
        <v>380</v>
      </c>
      <c r="T734">
        <v>20114</v>
      </c>
    </row>
    <row r="735" spans="1:20" ht="18" customHeight="1" x14ac:dyDescent="0.15">
      <c r="A735" s="42">
        <v>2</v>
      </c>
      <c r="B735" s="43" t="s">
        <v>86</v>
      </c>
      <c r="C735" s="43">
        <v>1</v>
      </c>
      <c r="D735" s="43" t="s">
        <v>87</v>
      </c>
      <c r="E735" s="43">
        <v>14</v>
      </c>
      <c r="F735" s="43" t="s">
        <v>378</v>
      </c>
      <c r="G735" s="44">
        <v>18</v>
      </c>
      <c r="H735" s="43" t="s">
        <v>81</v>
      </c>
      <c r="I735" s="44">
        <v>11</v>
      </c>
      <c r="J735" s="44" t="s">
        <v>82</v>
      </c>
      <c r="K735" s="41"/>
      <c r="L735" s="41"/>
      <c r="M735" s="41"/>
      <c r="N735" s="45" t="s">
        <v>2418</v>
      </c>
      <c r="O735" s="41">
        <v>40000</v>
      </c>
      <c r="P735" s="46"/>
      <c r="Q735" s="47"/>
      <c r="R735" s="48" t="s">
        <v>380</v>
      </c>
      <c r="T735">
        <v>20114</v>
      </c>
    </row>
    <row r="736" spans="1:20" ht="18" customHeight="1" x14ac:dyDescent="0.15">
      <c r="A736" s="42">
        <v>2</v>
      </c>
      <c r="B736" s="43" t="s">
        <v>86</v>
      </c>
      <c r="C736" s="43">
        <v>1</v>
      </c>
      <c r="D736" s="43" t="s">
        <v>87</v>
      </c>
      <c r="E736" s="43">
        <v>14</v>
      </c>
      <c r="F736" s="43" t="s">
        <v>378</v>
      </c>
      <c r="G736" s="44">
        <v>18</v>
      </c>
      <c r="H736" s="43" t="s">
        <v>81</v>
      </c>
      <c r="I736" s="45">
        <v>31</v>
      </c>
      <c r="J736" s="45" t="s">
        <v>392</v>
      </c>
      <c r="K736" s="41">
        <v>38</v>
      </c>
      <c r="L736" s="41">
        <v>38</v>
      </c>
      <c r="M736" s="41">
        <f>K736-L736</f>
        <v>0</v>
      </c>
      <c r="N736" s="45" t="s">
        <v>392</v>
      </c>
      <c r="O736" s="41">
        <v>38000</v>
      </c>
      <c r="P736" s="46"/>
      <c r="Q736" s="47"/>
      <c r="R736" s="48" t="s">
        <v>380</v>
      </c>
      <c r="T736">
        <v>20114</v>
      </c>
    </row>
    <row r="737" spans="1:20" ht="18" customHeight="1" x14ac:dyDescent="0.15">
      <c r="A737" s="42">
        <v>2</v>
      </c>
      <c r="B737" s="43" t="s">
        <v>86</v>
      </c>
      <c r="C737" s="43">
        <v>1</v>
      </c>
      <c r="D737" s="43" t="s">
        <v>87</v>
      </c>
      <c r="E737" s="43">
        <v>14</v>
      </c>
      <c r="F737" s="43" t="s">
        <v>378</v>
      </c>
      <c r="G737" s="44">
        <v>18</v>
      </c>
      <c r="H737" s="43" t="s">
        <v>81</v>
      </c>
      <c r="I737" s="45">
        <v>32</v>
      </c>
      <c r="J737" s="45" t="s">
        <v>393</v>
      </c>
      <c r="K737" s="41">
        <v>300</v>
      </c>
      <c r="L737" s="41">
        <v>450</v>
      </c>
      <c r="M737" s="41">
        <f>K737-L737</f>
        <v>-150</v>
      </c>
      <c r="N737" s="45" t="s">
        <v>4514</v>
      </c>
      <c r="O737" s="41">
        <v>300000</v>
      </c>
      <c r="P737" s="46"/>
      <c r="Q737" s="47"/>
      <c r="R737" s="48" t="s">
        <v>380</v>
      </c>
      <c r="T737">
        <v>20114</v>
      </c>
    </row>
    <row r="738" spans="1:20" ht="18" customHeight="1" x14ac:dyDescent="0.15">
      <c r="A738" s="24">
        <v>2</v>
      </c>
      <c r="B738" s="25" t="s">
        <v>2200</v>
      </c>
      <c r="C738" s="34">
        <v>1</v>
      </c>
      <c r="D738" s="25" t="s">
        <v>87</v>
      </c>
      <c r="E738" s="35">
        <v>15</v>
      </c>
      <c r="F738" s="36" t="s">
        <v>2322</v>
      </c>
      <c r="G738" s="35"/>
      <c r="H738" s="36"/>
      <c r="I738" s="35"/>
      <c r="J738" s="35"/>
      <c r="K738" s="32">
        <f>IF(C738="",SUMIFS($K739:$K$5362,$A739:$A$5362,A738,$E739:$E$5362,""),IF(E738="",SUMIFS($K739:$K$5362,$A739:$A$5362,A738,$C739:$C$5362,C738,$G739:$G$5362,""),IF(G738="",SUMIFS($K739:$K$5362,$A739:$A$5362,A738,$C739:$C$5362,C738,$E739:$E$5362,E738,$R739:$R$5362,R738),IF(I738="",SUMIFS($K739:$K$5362,$A739:$A$5362,A738,$C739:$C$5362,C738,$E739:$E$5362,E738,$G739:$G$5362,G738,$R739:$R$5362,R738),0))))</f>
        <v>5450</v>
      </c>
      <c r="L738" s="32">
        <f>IF(C738="",SUMIFS($L739:$L$5362,$A739:$A$5362,A738,$E739:$E$5362,""),IF(E738="",SUMIFS($L739:$L$5362,$A739:$A$5362,A738,$C739:$C$5362,C738,$G739:$G$5362,""),IF(G738="",SUMIFS($L739:$L$5362,$A739:$A$5362,A738,$C739:$C$5362,C738,$E739:$E$5362,E738,$R739:$R$5362,R738),IF(I738="",SUMIFS($L739:$L$5362,$A739:$A$5362,A738,$C739:$C$5362,C738,$E739:$E$5362,E738,$G739:$G$5362,G738,$R739:$R$5362,R738),0))))</f>
        <v>50</v>
      </c>
      <c r="M738" s="32">
        <f t="shared" ref="M738" si="20">K738-L738</f>
        <v>5400</v>
      </c>
      <c r="N738" s="37"/>
      <c r="O738" s="38"/>
      <c r="P738" s="39"/>
      <c r="Q738" s="33">
        <f>IF(C738="",SUMIFS($Q739:$Q$5362,$A739:$A$5362,A738,$E739:$E$5362,""),IF(E738="",SUMIFS($Q739:$Q$5362,$A739:$A$5362,A738,$C739:$C$5362,C738,$G739:$G$5362,""),IF(G738="",SUMIFS($Q739:$Q$5362,$A739:$A$5362,A738,$C739:$C$5362,C738,$E739:$E$5362,E738,$R739:$R$5362,R738),IF(I738="",SUMIFS($Q739:$Q$5362,$A739:$A$5362,A738,$C739:$C$5362,C738,$E739:$E$5362,E738,$G739:$G$5362,G738,$R739:$R$5362,R738),0))))</f>
        <v>5404</v>
      </c>
      <c r="R738" s="40" t="s">
        <v>2207</v>
      </c>
      <c r="T738">
        <v>20115</v>
      </c>
    </row>
    <row r="739" spans="1:20" ht="18" customHeight="1" x14ac:dyDescent="0.15">
      <c r="A739" s="42">
        <v>2</v>
      </c>
      <c r="B739" s="43" t="s">
        <v>86</v>
      </c>
      <c r="C739" s="43">
        <v>1</v>
      </c>
      <c r="D739" s="43" t="s">
        <v>87</v>
      </c>
      <c r="E739" s="43">
        <v>15</v>
      </c>
      <c r="F739" s="43" t="s">
        <v>394</v>
      </c>
      <c r="G739" s="45">
        <v>18</v>
      </c>
      <c r="H739" s="49" t="s">
        <v>81</v>
      </c>
      <c r="I739" s="45"/>
      <c r="J739" s="45"/>
      <c r="K739" s="41"/>
      <c r="L739" s="41"/>
      <c r="M739" s="41"/>
      <c r="N739" s="45"/>
      <c r="O739" s="47"/>
      <c r="P739" s="46" t="s">
        <v>4549</v>
      </c>
      <c r="Q739" s="47">
        <v>4</v>
      </c>
      <c r="R739" s="48" t="s">
        <v>254</v>
      </c>
      <c r="T739">
        <v>20115</v>
      </c>
    </row>
    <row r="740" spans="1:20" ht="18" customHeight="1" x14ac:dyDescent="0.15">
      <c r="A740" s="42">
        <v>2</v>
      </c>
      <c r="B740" s="43" t="s">
        <v>86</v>
      </c>
      <c r="C740" s="43">
        <v>1</v>
      </c>
      <c r="D740" s="43" t="s">
        <v>87</v>
      </c>
      <c r="E740" s="43">
        <v>15</v>
      </c>
      <c r="F740" s="43" t="s">
        <v>394</v>
      </c>
      <c r="G740" s="44">
        <v>18</v>
      </c>
      <c r="H740" s="43" t="s">
        <v>81</v>
      </c>
      <c r="I740" s="45">
        <v>21</v>
      </c>
      <c r="J740" s="45" t="s">
        <v>395</v>
      </c>
      <c r="K740" s="41">
        <v>5400</v>
      </c>
      <c r="L740" s="41">
        <v>0</v>
      </c>
      <c r="M740" s="41">
        <f>K740-L740</f>
        <v>5400</v>
      </c>
      <c r="N740" s="45" t="s">
        <v>2419</v>
      </c>
      <c r="O740" s="41"/>
      <c r="P740" s="46" t="s">
        <v>4550</v>
      </c>
      <c r="Q740" s="47">
        <v>5400</v>
      </c>
      <c r="R740" s="48" t="s">
        <v>254</v>
      </c>
      <c r="T740">
        <v>20115</v>
      </c>
    </row>
    <row r="741" spans="1:20" ht="18" customHeight="1" x14ac:dyDescent="0.15">
      <c r="A741" s="42">
        <v>2</v>
      </c>
      <c r="B741" s="43" t="s">
        <v>86</v>
      </c>
      <c r="C741" s="43">
        <v>1</v>
      </c>
      <c r="D741" s="43" t="s">
        <v>87</v>
      </c>
      <c r="E741" s="43">
        <v>15</v>
      </c>
      <c r="F741" s="43" t="s">
        <v>394</v>
      </c>
      <c r="G741" s="44">
        <v>18</v>
      </c>
      <c r="H741" s="43" t="s">
        <v>81</v>
      </c>
      <c r="I741" s="44">
        <v>21</v>
      </c>
      <c r="J741" s="44" t="s">
        <v>395</v>
      </c>
      <c r="K741" s="41"/>
      <c r="L741" s="41"/>
      <c r="M741" s="41"/>
      <c r="N741" s="45" t="s">
        <v>2420</v>
      </c>
      <c r="O741" s="41">
        <v>3800000</v>
      </c>
      <c r="P741" s="46"/>
      <c r="Q741" s="47"/>
      <c r="R741" s="48" t="s">
        <v>254</v>
      </c>
      <c r="T741">
        <v>20115</v>
      </c>
    </row>
    <row r="742" spans="1:20" ht="18" customHeight="1" x14ac:dyDescent="0.15">
      <c r="A742" s="42">
        <v>2</v>
      </c>
      <c r="B742" s="43" t="s">
        <v>86</v>
      </c>
      <c r="C742" s="43">
        <v>1</v>
      </c>
      <c r="D742" s="43" t="s">
        <v>87</v>
      </c>
      <c r="E742" s="43">
        <v>15</v>
      </c>
      <c r="F742" s="43" t="s">
        <v>394</v>
      </c>
      <c r="G742" s="44">
        <v>18</v>
      </c>
      <c r="H742" s="43" t="s">
        <v>81</v>
      </c>
      <c r="I742" s="44">
        <v>21</v>
      </c>
      <c r="J742" s="44" t="s">
        <v>395</v>
      </c>
      <c r="K742" s="41"/>
      <c r="L742" s="41"/>
      <c r="M742" s="41"/>
      <c r="N742" s="45" t="s">
        <v>2421</v>
      </c>
      <c r="O742" s="41"/>
      <c r="P742" s="46"/>
      <c r="Q742" s="47"/>
      <c r="R742" s="48" t="s">
        <v>254</v>
      </c>
      <c r="T742">
        <v>20115</v>
      </c>
    </row>
    <row r="743" spans="1:20" ht="18" customHeight="1" x14ac:dyDescent="0.15">
      <c r="A743" s="42">
        <v>2</v>
      </c>
      <c r="B743" s="43" t="s">
        <v>86</v>
      </c>
      <c r="C743" s="43">
        <v>1</v>
      </c>
      <c r="D743" s="43" t="s">
        <v>87</v>
      </c>
      <c r="E743" s="43">
        <v>15</v>
      </c>
      <c r="F743" s="43" t="s">
        <v>394</v>
      </c>
      <c r="G743" s="44">
        <v>18</v>
      </c>
      <c r="H743" s="43" t="s">
        <v>81</v>
      </c>
      <c r="I743" s="44">
        <v>21</v>
      </c>
      <c r="J743" s="44" t="s">
        <v>395</v>
      </c>
      <c r="K743" s="41"/>
      <c r="L743" s="41"/>
      <c r="M743" s="41"/>
      <c r="N743" s="45" t="s">
        <v>2422</v>
      </c>
      <c r="O743" s="41">
        <v>1600000</v>
      </c>
      <c r="P743" s="46"/>
      <c r="Q743" s="47"/>
      <c r="R743" s="48" t="s">
        <v>254</v>
      </c>
      <c r="T743">
        <v>20115</v>
      </c>
    </row>
    <row r="744" spans="1:20" ht="18" customHeight="1" x14ac:dyDescent="0.15">
      <c r="A744" s="42">
        <v>2</v>
      </c>
      <c r="B744" s="43" t="s">
        <v>86</v>
      </c>
      <c r="C744" s="43">
        <v>1</v>
      </c>
      <c r="D744" s="43" t="s">
        <v>87</v>
      </c>
      <c r="E744" s="43">
        <v>15</v>
      </c>
      <c r="F744" s="43" t="s">
        <v>394</v>
      </c>
      <c r="G744" s="44">
        <v>18</v>
      </c>
      <c r="H744" s="43" t="s">
        <v>81</v>
      </c>
      <c r="I744" s="44">
        <v>21</v>
      </c>
      <c r="J744" s="44" t="s">
        <v>395</v>
      </c>
      <c r="K744" s="41"/>
      <c r="L744" s="41"/>
      <c r="M744" s="41"/>
      <c r="N744" s="45" t="s">
        <v>2423</v>
      </c>
      <c r="O744" s="41"/>
      <c r="P744" s="46"/>
      <c r="Q744" s="47"/>
      <c r="R744" s="48" t="s">
        <v>254</v>
      </c>
      <c r="T744">
        <v>20115</v>
      </c>
    </row>
    <row r="745" spans="1:20" ht="18" customHeight="1" x14ac:dyDescent="0.15">
      <c r="A745" s="42">
        <v>2</v>
      </c>
      <c r="B745" s="43" t="s">
        <v>86</v>
      </c>
      <c r="C745" s="43">
        <v>1</v>
      </c>
      <c r="D745" s="43" t="s">
        <v>87</v>
      </c>
      <c r="E745" s="43">
        <v>15</v>
      </c>
      <c r="F745" s="43" t="s">
        <v>394</v>
      </c>
      <c r="G745" s="45">
        <v>24</v>
      </c>
      <c r="H745" s="49" t="s">
        <v>247</v>
      </c>
      <c r="I745" s="45"/>
      <c r="J745" s="45"/>
      <c r="K745" s="41"/>
      <c r="L745" s="41"/>
      <c r="M745" s="41"/>
      <c r="N745" s="45"/>
      <c r="O745" s="47"/>
      <c r="P745" s="46"/>
      <c r="Q745" s="47"/>
      <c r="R745" s="48" t="s">
        <v>254</v>
      </c>
      <c r="T745">
        <v>20115</v>
      </c>
    </row>
    <row r="746" spans="1:20" ht="18" customHeight="1" x14ac:dyDescent="0.15">
      <c r="A746" s="42">
        <v>2</v>
      </c>
      <c r="B746" s="43" t="s">
        <v>86</v>
      </c>
      <c r="C746" s="43">
        <v>1</v>
      </c>
      <c r="D746" s="43" t="s">
        <v>87</v>
      </c>
      <c r="E746" s="43">
        <v>15</v>
      </c>
      <c r="F746" s="43" t="s">
        <v>394</v>
      </c>
      <c r="G746" s="44">
        <v>24</v>
      </c>
      <c r="H746" s="43" t="s">
        <v>247</v>
      </c>
      <c r="I746" s="45">
        <v>3</v>
      </c>
      <c r="J746" s="45" t="s">
        <v>396</v>
      </c>
      <c r="K746" s="41">
        <v>50</v>
      </c>
      <c r="L746" s="41">
        <v>50</v>
      </c>
      <c r="M746" s="41">
        <f>K746-L746</f>
        <v>0</v>
      </c>
      <c r="N746" s="45" t="s">
        <v>2982</v>
      </c>
      <c r="O746" s="41">
        <v>50000</v>
      </c>
      <c r="P746" s="46"/>
      <c r="Q746" s="47"/>
      <c r="R746" s="48" t="s">
        <v>254</v>
      </c>
      <c r="T746">
        <v>20115</v>
      </c>
    </row>
    <row r="747" spans="1:20" ht="18" customHeight="1" x14ac:dyDescent="0.15">
      <c r="A747" s="24">
        <v>2</v>
      </c>
      <c r="B747" s="25" t="s">
        <v>2200</v>
      </c>
      <c r="C747" s="34">
        <v>1</v>
      </c>
      <c r="D747" s="25" t="s">
        <v>87</v>
      </c>
      <c r="E747" s="35">
        <v>16</v>
      </c>
      <c r="F747" s="36" t="s">
        <v>2227</v>
      </c>
      <c r="G747" s="35"/>
      <c r="H747" s="36"/>
      <c r="I747" s="35"/>
      <c r="J747" s="35"/>
      <c r="K747" s="32">
        <f>IF(C747="",SUMIFS($K748:$K$5362,$A748:$A$5362,A747,$E748:$E$5362,""),IF(E747="",SUMIFS($K748:$K$5362,$A748:$A$5362,A747,$C748:$C$5362,C747,$G748:$G$5362,""),IF(G747="",SUMIFS($K748:$K$5362,$A748:$A$5362,A747,$C748:$C$5362,C747,$E748:$E$5362,E747,$R748:$R$5362,R747),IF(I747="",SUMIFS($K748:$K$5362,$A748:$A$5362,A747,$C748:$C$5362,C747,$E748:$E$5362,E747,$G748:$G$5362,G747,$R748:$R$5362,R747),0))))</f>
        <v>47252</v>
      </c>
      <c r="L747" s="32">
        <f>IF(C747="",SUMIFS($L748:$L$5362,$A748:$A$5362,A747,$E748:$E$5362,""),IF(E747="",SUMIFS($L748:$L$5362,$A748:$A$5362,A747,$C748:$C$5362,C747,$G748:$G$5362,""),IF(G747="",SUMIFS($L748:$L$5362,$A748:$A$5362,A747,$C748:$C$5362,C747,$E748:$E$5362,E747,$R748:$R$5362,R747),IF(I747="",SUMIFS($L748:$L$5362,$A748:$A$5362,A747,$C748:$C$5362,C747,$E748:$E$5362,E747,$G748:$G$5362,G747,$R748:$R$5362,R747),0))))</f>
        <v>34511</v>
      </c>
      <c r="M747" s="32">
        <f t="shared" ref="M747" si="21">K747-L747</f>
        <v>12741</v>
      </c>
      <c r="N747" s="37"/>
      <c r="O747" s="38"/>
      <c r="P747" s="39"/>
      <c r="Q747" s="33">
        <f>IF(C747="",SUMIFS($Q748:$Q$5362,$A748:$A$5362,A747,$E748:$E$5362,""),IF(E747="",SUMIFS($Q748:$Q$5362,$A748:$A$5362,A747,$C748:$C$5362,C747,$G748:$G$5362,""),IF(G747="",SUMIFS($Q748:$Q$5362,$A748:$A$5362,A747,$C748:$C$5362,C747,$E748:$E$5362,E747,$R748:$R$5362,R747),IF(I747="",SUMIFS($Q748:$Q$5362,$A748:$A$5362,A747,$C748:$C$5362,C747,$E748:$E$5362,E747,$G748:$G$5362,G747,$R748:$R$5362,R747),0))))</f>
        <v>32116</v>
      </c>
      <c r="R747" s="40" t="s">
        <v>2213</v>
      </c>
      <c r="T747">
        <v>20116</v>
      </c>
    </row>
    <row r="748" spans="1:20" ht="18" customHeight="1" x14ac:dyDescent="0.15">
      <c r="A748" s="42">
        <v>2</v>
      </c>
      <c r="B748" s="43" t="s">
        <v>86</v>
      </c>
      <c r="C748" s="43">
        <v>1</v>
      </c>
      <c r="D748" s="43" t="s">
        <v>87</v>
      </c>
      <c r="E748" s="43">
        <v>16</v>
      </c>
      <c r="F748" s="43" t="s">
        <v>397</v>
      </c>
      <c r="G748" s="45">
        <v>1</v>
      </c>
      <c r="H748" s="49" t="s">
        <v>7</v>
      </c>
      <c r="I748" s="45"/>
      <c r="J748" s="45"/>
      <c r="K748" s="41"/>
      <c r="L748" s="41"/>
      <c r="M748" s="41"/>
      <c r="N748" s="45"/>
      <c r="O748" s="47"/>
      <c r="P748" s="46" t="s">
        <v>4551</v>
      </c>
      <c r="Q748" s="47">
        <v>816</v>
      </c>
      <c r="R748" s="48" t="s">
        <v>380</v>
      </c>
      <c r="T748">
        <v>20116</v>
      </c>
    </row>
    <row r="749" spans="1:20" ht="18" customHeight="1" x14ac:dyDescent="0.15">
      <c r="A749" s="42">
        <v>2</v>
      </c>
      <c r="B749" s="43" t="s">
        <v>86</v>
      </c>
      <c r="C749" s="43">
        <v>1</v>
      </c>
      <c r="D749" s="43" t="s">
        <v>87</v>
      </c>
      <c r="E749" s="43">
        <v>16</v>
      </c>
      <c r="F749" s="43" t="s">
        <v>397</v>
      </c>
      <c r="G749" s="44">
        <v>1</v>
      </c>
      <c r="H749" s="43" t="s">
        <v>7</v>
      </c>
      <c r="I749" s="45">
        <v>21</v>
      </c>
      <c r="J749" s="45" t="s">
        <v>91</v>
      </c>
      <c r="K749" s="41">
        <v>76</v>
      </c>
      <c r="L749" s="41">
        <v>76</v>
      </c>
      <c r="M749" s="41">
        <f>K749-L749</f>
        <v>0</v>
      </c>
      <c r="N749" s="45" t="s">
        <v>3796</v>
      </c>
      <c r="O749" s="41">
        <v>75600</v>
      </c>
      <c r="P749" s="46" t="s">
        <v>4552</v>
      </c>
      <c r="Q749" s="47">
        <v>31300</v>
      </c>
      <c r="R749" s="48" t="s">
        <v>380</v>
      </c>
      <c r="T749">
        <v>20116</v>
      </c>
    </row>
    <row r="750" spans="1:20" ht="18" customHeight="1" x14ac:dyDescent="0.15">
      <c r="A750" s="42">
        <v>2</v>
      </c>
      <c r="B750" s="43" t="s">
        <v>86</v>
      </c>
      <c r="C750" s="43">
        <v>1</v>
      </c>
      <c r="D750" s="43" t="s">
        <v>87</v>
      </c>
      <c r="E750" s="43">
        <v>16</v>
      </c>
      <c r="F750" s="43" t="s">
        <v>397</v>
      </c>
      <c r="G750" s="45">
        <v>10</v>
      </c>
      <c r="H750" s="49" t="s">
        <v>54</v>
      </c>
      <c r="I750" s="45"/>
      <c r="J750" s="45"/>
      <c r="K750" s="41"/>
      <c r="L750" s="41"/>
      <c r="M750" s="41"/>
      <c r="N750" s="45"/>
      <c r="O750" s="47"/>
      <c r="P750" s="46"/>
      <c r="Q750" s="47"/>
      <c r="R750" s="48" t="s">
        <v>380</v>
      </c>
      <c r="T750">
        <v>20116</v>
      </c>
    </row>
    <row r="751" spans="1:20" ht="18" customHeight="1" x14ac:dyDescent="0.15">
      <c r="A751" s="42">
        <v>2</v>
      </c>
      <c r="B751" s="43" t="s">
        <v>86</v>
      </c>
      <c r="C751" s="43">
        <v>1</v>
      </c>
      <c r="D751" s="43" t="s">
        <v>87</v>
      </c>
      <c r="E751" s="43">
        <v>16</v>
      </c>
      <c r="F751" s="43" t="s">
        <v>397</v>
      </c>
      <c r="G751" s="44">
        <v>10</v>
      </c>
      <c r="H751" s="43" t="s">
        <v>54</v>
      </c>
      <c r="I751" s="45">
        <v>1</v>
      </c>
      <c r="J751" s="45" t="s">
        <v>55</v>
      </c>
      <c r="K751" s="41">
        <v>125</v>
      </c>
      <c r="L751" s="41">
        <v>125</v>
      </c>
      <c r="M751" s="41">
        <f>K751-L751</f>
        <v>0</v>
      </c>
      <c r="N751" s="45" t="s">
        <v>398</v>
      </c>
      <c r="O751" s="41"/>
      <c r="P751" s="46"/>
      <c r="Q751" s="47"/>
      <c r="R751" s="48" t="s">
        <v>380</v>
      </c>
      <c r="T751">
        <v>20116</v>
      </c>
    </row>
    <row r="752" spans="1:20" ht="18" customHeight="1" x14ac:dyDescent="0.15">
      <c r="A752" s="42">
        <v>2</v>
      </c>
      <c r="B752" s="43" t="s">
        <v>86</v>
      </c>
      <c r="C752" s="43">
        <v>1</v>
      </c>
      <c r="D752" s="43" t="s">
        <v>87</v>
      </c>
      <c r="E752" s="43">
        <v>16</v>
      </c>
      <c r="F752" s="43" t="s">
        <v>397</v>
      </c>
      <c r="G752" s="44">
        <v>10</v>
      </c>
      <c r="H752" s="43" t="s">
        <v>54</v>
      </c>
      <c r="I752" s="44">
        <v>1</v>
      </c>
      <c r="J752" s="44" t="s">
        <v>55</v>
      </c>
      <c r="K752" s="41"/>
      <c r="L752" s="41"/>
      <c r="M752" s="41"/>
      <c r="N752" s="45" t="s">
        <v>3797</v>
      </c>
      <c r="O752" s="41">
        <v>30000</v>
      </c>
      <c r="P752" s="46"/>
      <c r="Q752" s="47"/>
      <c r="R752" s="48" t="s">
        <v>380</v>
      </c>
      <c r="T752">
        <v>20116</v>
      </c>
    </row>
    <row r="753" spans="1:20" ht="18" customHeight="1" x14ac:dyDescent="0.15">
      <c r="A753" s="42">
        <v>2</v>
      </c>
      <c r="B753" s="43" t="s">
        <v>86</v>
      </c>
      <c r="C753" s="43">
        <v>1</v>
      </c>
      <c r="D753" s="43" t="s">
        <v>87</v>
      </c>
      <c r="E753" s="43">
        <v>16</v>
      </c>
      <c r="F753" s="43" t="s">
        <v>397</v>
      </c>
      <c r="G753" s="44">
        <v>10</v>
      </c>
      <c r="H753" s="43" t="s">
        <v>54</v>
      </c>
      <c r="I753" s="44">
        <v>1</v>
      </c>
      <c r="J753" s="44" t="s">
        <v>55</v>
      </c>
      <c r="K753" s="41"/>
      <c r="L753" s="41"/>
      <c r="M753" s="41"/>
      <c r="N753" s="45" t="s">
        <v>3798</v>
      </c>
      <c r="O753" s="41">
        <v>10000</v>
      </c>
      <c r="P753" s="46"/>
      <c r="Q753" s="47"/>
      <c r="R753" s="48" t="s">
        <v>380</v>
      </c>
      <c r="T753">
        <v>20116</v>
      </c>
    </row>
    <row r="754" spans="1:20" ht="18" customHeight="1" x14ac:dyDescent="0.15">
      <c r="A754" s="42">
        <v>2</v>
      </c>
      <c r="B754" s="43" t="s">
        <v>86</v>
      </c>
      <c r="C754" s="43">
        <v>1</v>
      </c>
      <c r="D754" s="43" t="s">
        <v>87</v>
      </c>
      <c r="E754" s="43">
        <v>16</v>
      </c>
      <c r="F754" s="43" t="s">
        <v>397</v>
      </c>
      <c r="G754" s="44">
        <v>10</v>
      </c>
      <c r="H754" s="43" t="s">
        <v>54</v>
      </c>
      <c r="I754" s="44">
        <v>1</v>
      </c>
      <c r="J754" s="44" t="s">
        <v>55</v>
      </c>
      <c r="K754" s="41"/>
      <c r="L754" s="41"/>
      <c r="M754" s="41"/>
      <c r="N754" s="45" t="s">
        <v>399</v>
      </c>
      <c r="O754" s="41">
        <v>80000</v>
      </c>
      <c r="P754" s="46"/>
      <c r="Q754" s="47"/>
      <c r="R754" s="48" t="s">
        <v>380</v>
      </c>
      <c r="T754">
        <v>20116</v>
      </c>
    </row>
    <row r="755" spans="1:20" ht="18" customHeight="1" x14ac:dyDescent="0.15">
      <c r="A755" s="42">
        <v>2</v>
      </c>
      <c r="B755" s="43" t="s">
        <v>86</v>
      </c>
      <c r="C755" s="43">
        <v>1</v>
      </c>
      <c r="D755" s="43" t="s">
        <v>87</v>
      </c>
      <c r="E755" s="43">
        <v>16</v>
      </c>
      <c r="F755" s="43" t="s">
        <v>397</v>
      </c>
      <c r="G755" s="44">
        <v>10</v>
      </c>
      <c r="H755" s="43" t="s">
        <v>54</v>
      </c>
      <c r="I755" s="44">
        <v>1</v>
      </c>
      <c r="J755" s="44" t="s">
        <v>55</v>
      </c>
      <c r="K755" s="41"/>
      <c r="L755" s="41"/>
      <c r="M755" s="41"/>
      <c r="N755" s="45" t="s">
        <v>3799</v>
      </c>
      <c r="O755" s="41">
        <v>4800</v>
      </c>
      <c r="P755" s="46"/>
      <c r="Q755" s="47"/>
      <c r="R755" s="48" t="s">
        <v>380</v>
      </c>
      <c r="T755">
        <v>20116</v>
      </c>
    </row>
    <row r="756" spans="1:20" ht="18" customHeight="1" x14ac:dyDescent="0.15">
      <c r="A756" s="42">
        <v>2</v>
      </c>
      <c r="B756" s="43" t="s">
        <v>86</v>
      </c>
      <c r="C756" s="43">
        <v>1</v>
      </c>
      <c r="D756" s="43" t="s">
        <v>87</v>
      </c>
      <c r="E756" s="43">
        <v>16</v>
      </c>
      <c r="F756" s="43" t="s">
        <v>397</v>
      </c>
      <c r="G756" s="44">
        <v>10</v>
      </c>
      <c r="H756" s="43" t="s">
        <v>54</v>
      </c>
      <c r="I756" s="45">
        <v>2</v>
      </c>
      <c r="J756" s="45" t="s">
        <v>193</v>
      </c>
      <c r="K756" s="41">
        <v>20</v>
      </c>
      <c r="L756" s="41">
        <v>20</v>
      </c>
      <c r="M756" s="41">
        <f>K756-L756</f>
        <v>0</v>
      </c>
      <c r="N756" s="45" t="s">
        <v>193</v>
      </c>
      <c r="O756" s="41">
        <v>20000</v>
      </c>
      <c r="P756" s="46"/>
      <c r="Q756" s="47"/>
      <c r="R756" s="48" t="s">
        <v>380</v>
      </c>
      <c r="T756">
        <v>20116</v>
      </c>
    </row>
    <row r="757" spans="1:20" ht="18" customHeight="1" x14ac:dyDescent="0.15">
      <c r="A757" s="42">
        <v>2</v>
      </c>
      <c r="B757" s="43" t="s">
        <v>86</v>
      </c>
      <c r="C757" s="43">
        <v>1</v>
      </c>
      <c r="D757" s="43" t="s">
        <v>87</v>
      </c>
      <c r="E757" s="43">
        <v>16</v>
      </c>
      <c r="F757" s="43" t="s">
        <v>397</v>
      </c>
      <c r="G757" s="44">
        <v>10</v>
      </c>
      <c r="H757" s="43" t="s">
        <v>54</v>
      </c>
      <c r="I757" s="45">
        <v>3</v>
      </c>
      <c r="J757" s="45" t="s">
        <v>63</v>
      </c>
      <c r="K757" s="41">
        <v>5</v>
      </c>
      <c r="L757" s="41">
        <v>5</v>
      </c>
      <c r="M757" s="41">
        <f>K757-L757</f>
        <v>0</v>
      </c>
      <c r="N757" s="45" t="s">
        <v>400</v>
      </c>
      <c r="O757" s="41"/>
      <c r="P757" s="46"/>
      <c r="Q757" s="47"/>
      <c r="R757" s="48" t="s">
        <v>380</v>
      </c>
      <c r="T757">
        <v>20116</v>
      </c>
    </row>
    <row r="758" spans="1:20" ht="18" customHeight="1" x14ac:dyDescent="0.15">
      <c r="A758" s="42">
        <v>2</v>
      </c>
      <c r="B758" s="43" t="s">
        <v>86</v>
      </c>
      <c r="C758" s="43">
        <v>1</v>
      </c>
      <c r="D758" s="43" t="s">
        <v>87</v>
      </c>
      <c r="E758" s="43">
        <v>16</v>
      </c>
      <c r="F758" s="43" t="s">
        <v>397</v>
      </c>
      <c r="G758" s="44">
        <v>10</v>
      </c>
      <c r="H758" s="43" t="s">
        <v>54</v>
      </c>
      <c r="I758" s="44">
        <v>3</v>
      </c>
      <c r="J758" s="44" t="s">
        <v>63</v>
      </c>
      <c r="K758" s="41"/>
      <c r="L758" s="41"/>
      <c r="M758" s="41"/>
      <c r="N758" s="45" t="s">
        <v>3800</v>
      </c>
      <c r="O758" s="41">
        <v>4800</v>
      </c>
      <c r="P758" s="46"/>
      <c r="Q758" s="47"/>
      <c r="R758" s="48" t="s">
        <v>380</v>
      </c>
      <c r="T758">
        <v>20116</v>
      </c>
    </row>
    <row r="759" spans="1:20" ht="18" customHeight="1" x14ac:dyDescent="0.15">
      <c r="A759" s="42">
        <v>2</v>
      </c>
      <c r="B759" s="43" t="s">
        <v>86</v>
      </c>
      <c r="C759" s="43">
        <v>1</v>
      </c>
      <c r="D759" s="43" t="s">
        <v>87</v>
      </c>
      <c r="E759" s="43">
        <v>16</v>
      </c>
      <c r="F759" s="43" t="s">
        <v>397</v>
      </c>
      <c r="G759" s="44">
        <v>10</v>
      </c>
      <c r="H759" s="43" t="s">
        <v>54</v>
      </c>
      <c r="I759" s="45">
        <v>4</v>
      </c>
      <c r="J759" s="45" t="s">
        <v>65</v>
      </c>
      <c r="K759" s="41">
        <v>50</v>
      </c>
      <c r="L759" s="41">
        <v>50</v>
      </c>
      <c r="M759" s="41">
        <f>K759-L759</f>
        <v>0</v>
      </c>
      <c r="N759" s="45" t="s">
        <v>3801</v>
      </c>
      <c r="O759" s="41">
        <v>50000</v>
      </c>
      <c r="P759" s="46"/>
      <c r="Q759" s="47"/>
      <c r="R759" s="48" t="s">
        <v>380</v>
      </c>
      <c r="T759">
        <v>20116</v>
      </c>
    </row>
    <row r="760" spans="1:20" ht="18" customHeight="1" x14ac:dyDescent="0.15">
      <c r="A760" s="42">
        <v>2</v>
      </c>
      <c r="B760" s="43" t="s">
        <v>86</v>
      </c>
      <c r="C760" s="43">
        <v>1</v>
      </c>
      <c r="D760" s="43" t="s">
        <v>87</v>
      </c>
      <c r="E760" s="43">
        <v>16</v>
      </c>
      <c r="F760" s="43" t="s">
        <v>397</v>
      </c>
      <c r="G760" s="44">
        <v>10</v>
      </c>
      <c r="H760" s="43" t="s">
        <v>54</v>
      </c>
      <c r="I760" s="45">
        <v>6</v>
      </c>
      <c r="J760" s="45" t="s">
        <v>195</v>
      </c>
      <c r="K760" s="41">
        <v>3875</v>
      </c>
      <c r="L760" s="41">
        <v>3515</v>
      </c>
      <c r="M760" s="41">
        <f>K760-L760</f>
        <v>360</v>
      </c>
      <c r="N760" s="45" t="s">
        <v>2983</v>
      </c>
      <c r="O760" s="41">
        <v>900000</v>
      </c>
      <c r="P760" s="46"/>
      <c r="Q760" s="47"/>
      <c r="R760" s="48" t="s">
        <v>380</v>
      </c>
      <c r="T760">
        <v>20116</v>
      </c>
    </row>
    <row r="761" spans="1:20" ht="18" customHeight="1" x14ac:dyDescent="0.15">
      <c r="A761" s="42">
        <v>2</v>
      </c>
      <c r="B761" s="43" t="s">
        <v>86</v>
      </c>
      <c r="C761" s="43">
        <v>1</v>
      </c>
      <c r="D761" s="43" t="s">
        <v>87</v>
      </c>
      <c r="E761" s="43">
        <v>16</v>
      </c>
      <c r="F761" s="43" t="s">
        <v>397</v>
      </c>
      <c r="G761" s="44">
        <v>10</v>
      </c>
      <c r="H761" s="43" t="s">
        <v>54</v>
      </c>
      <c r="I761" s="44">
        <v>6</v>
      </c>
      <c r="J761" s="44" t="s">
        <v>195</v>
      </c>
      <c r="K761" s="41"/>
      <c r="L761" s="41"/>
      <c r="M761" s="41"/>
      <c r="N761" s="45" t="s">
        <v>2984</v>
      </c>
      <c r="O761" s="41">
        <v>450000</v>
      </c>
      <c r="P761" s="46"/>
      <c r="Q761" s="47"/>
      <c r="R761" s="48" t="s">
        <v>380</v>
      </c>
      <c r="T761">
        <v>20116</v>
      </c>
    </row>
    <row r="762" spans="1:20" ht="18" customHeight="1" x14ac:dyDescent="0.15">
      <c r="A762" s="42">
        <v>2</v>
      </c>
      <c r="B762" s="43" t="s">
        <v>86</v>
      </c>
      <c r="C762" s="43">
        <v>1</v>
      </c>
      <c r="D762" s="43" t="s">
        <v>87</v>
      </c>
      <c r="E762" s="43">
        <v>16</v>
      </c>
      <c r="F762" s="43" t="s">
        <v>397</v>
      </c>
      <c r="G762" s="44">
        <v>10</v>
      </c>
      <c r="H762" s="43" t="s">
        <v>54</v>
      </c>
      <c r="I762" s="44">
        <v>6</v>
      </c>
      <c r="J762" s="44" t="s">
        <v>195</v>
      </c>
      <c r="K762" s="41"/>
      <c r="L762" s="41"/>
      <c r="M762" s="41"/>
      <c r="N762" s="45" t="s">
        <v>401</v>
      </c>
      <c r="O762" s="41">
        <v>2500000</v>
      </c>
      <c r="P762" s="46"/>
      <c r="Q762" s="47"/>
      <c r="R762" s="48" t="s">
        <v>380</v>
      </c>
      <c r="T762">
        <v>20116</v>
      </c>
    </row>
    <row r="763" spans="1:20" ht="18" customHeight="1" x14ac:dyDescent="0.15">
      <c r="A763" s="42">
        <v>2</v>
      </c>
      <c r="B763" s="43" t="s">
        <v>86</v>
      </c>
      <c r="C763" s="43">
        <v>1</v>
      </c>
      <c r="D763" s="43" t="s">
        <v>87</v>
      </c>
      <c r="E763" s="43">
        <v>16</v>
      </c>
      <c r="F763" s="43" t="s">
        <v>397</v>
      </c>
      <c r="G763" s="44">
        <v>10</v>
      </c>
      <c r="H763" s="43" t="s">
        <v>54</v>
      </c>
      <c r="I763" s="44">
        <v>6</v>
      </c>
      <c r="J763" s="44" t="s">
        <v>195</v>
      </c>
      <c r="K763" s="41"/>
      <c r="L763" s="41"/>
      <c r="M763" s="41"/>
      <c r="N763" s="45" t="s">
        <v>402</v>
      </c>
      <c r="O763" s="41">
        <v>25000</v>
      </c>
      <c r="P763" s="46"/>
      <c r="Q763" s="47"/>
      <c r="R763" s="48" t="s">
        <v>380</v>
      </c>
      <c r="T763">
        <v>20116</v>
      </c>
    </row>
    <row r="764" spans="1:20" ht="18" customHeight="1" x14ac:dyDescent="0.15">
      <c r="A764" s="42">
        <v>2</v>
      </c>
      <c r="B764" s="43" t="s">
        <v>86</v>
      </c>
      <c r="C764" s="43">
        <v>1</v>
      </c>
      <c r="D764" s="43" t="s">
        <v>87</v>
      </c>
      <c r="E764" s="43">
        <v>16</v>
      </c>
      <c r="F764" s="43" t="s">
        <v>397</v>
      </c>
      <c r="G764" s="45">
        <v>11</v>
      </c>
      <c r="H764" s="49" t="s">
        <v>66</v>
      </c>
      <c r="I764" s="45"/>
      <c r="J764" s="45"/>
      <c r="K764" s="41"/>
      <c r="L764" s="41"/>
      <c r="M764" s="41"/>
      <c r="N764" s="45"/>
      <c r="O764" s="47"/>
      <c r="P764" s="46"/>
      <c r="Q764" s="47"/>
      <c r="R764" s="48" t="s">
        <v>380</v>
      </c>
      <c r="T764">
        <v>20116</v>
      </c>
    </row>
    <row r="765" spans="1:20" ht="18" customHeight="1" x14ac:dyDescent="0.15">
      <c r="A765" s="42">
        <v>2</v>
      </c>
      <c r="B765" s="43" t="s">
        <v>86</v>
      </c>
      <c r="C765" s="43">
        <v>1</v>
      </c>
      <c r="D765" s="43" t="s">
        <v>87</v>
      </c>
      <c r="E765" s="43">
        <v>16</v>
      </c>
      <c r="F765" s="43" t="s">
        <v>397</v>
      </c>
      <c r="G765" s="44">
        <v>11</v>
      </c>
      <c r="H765" s="43" t="s">
        <v>66</v>
      </c>
      <c r="I765" s="45">
        <v>1</v>
      </c>
      <c r="J765" s="45" t="s">
        <v>67</v>
      </c>
      <c r="K765" s="41">
        <v>175</v>
      </c>
      <c r="L765" s="41">
        <v>175</v>
      </c>
      <c r="M765" s="41">
        <f>K765-L765</f>
        <v>0</v>
      </c>
      <c r="N765" s="45" t="s">
        <v>3802</v>
      </c>
      <c r="O765" s="41">
        <v>174240</v>
      </c>
      <c r="P765" s="46"/>
      <c r="Q765" s="47"/>
      <c r="R765" s="48" t="s">
        <v>380</v>
      </c>
      <c r="T765">
        <v>20116</v>
      </c>
    </row>
    <row r="766" spans="1:20" ht="18" customHeight="1" x14ac:dyDescent="0.15">
      <c r="A766" s="42">
        <v>2</v>
      </c>
      <c r="B766" s="43" t="s">
        <v>86</v>
      </c>
      <c r="C766" s="43">
        <v>1</v>
      </c>
      <c r="D766" s="43" t="s">
        <v>87</v>
      </c>
      <c r="E766" s="43">
        <v>16</v>
      </c>
      <c r="F766" s="43" t="s">
        <v>397</v>
      </c>
      <c r="G766" s="44">
        <v>11</v>
      </c>
      <c r="H766" s="43" t="s">
        <v>66</v>
      </c>
      <c r="I766" s="45">
        <v>3</v>
      </c>
      <c r="J766" s="45" t="s">
        <v>70</v>
      </c>
      <c r="K766" s="41">
        <v>86</v>
      </c>
      <c r="L766" s="41">
        <v>29</v>
      </c>
      <c r="M766" s="41">
        <f>K766-L766</f>
        <v>57</v>
      </c>
      <c r="N766" s="45" t="s">
        <v>2985</v>
      </c>
      <c r="O766" s="41">
        <v>28600</v>
      </c>
      <c r="P766" s="46"/>
      <c r="Q766" s="47"/>
      <c r="R766" s="48" t="s">
        <v>380</v>
      </c>
      <c r="T766">
        <v>20116</v>
      </c>
    </row>
    <row r="767" spans="1:20" ht="18" customHeight="1" x14ac:dyDescent="0.15">
      <c r="A767" s="42">
        <v>2</v>
      </c>
      <c r="B767" s="43" t="s">
        <v>86</v>
      </c>
      <c r="C767" s="43">
        <v>1</v>
      </c>
      <c r="D767" s="43" t="s">
        <v>87</v>
      </c>
      <c r="E767" s="43">
        <v>16</v>
      </c>
      <c r="F767" s="43" t="s">
        <v>397</v>
      </c>
      <c r="G767" s="44">
        <v>11</v>
      </c>
      <c r="H767" s="43" t="s">
        <v>66</v>
      </c>
      <c r="I767" s="44">
        <v>3</v>
      </c>
      <c r="J767" s="44" t="s">
        <v>70</v>
      </c>
      <c r="K767" s="41"/>
      <c r="L767" s="41"/>
      <c r="M767" s="41"/>
      <c r="N767" s="45" t="s">
        <v>2424</v>
      </c>
      <c r="O767" s="41">
        <v>57030</v>
      </c>
      <c r="P767" s="46"/>
      <c r="Q767" s="47"/>
      <c r="R767" s="48" t="s">
        <v>380</v>
      </c>
      <c r="T767">
        <v>20116</v>
      </c>
    </row>
    <row r="768" spans="1:20" ht="18" customHeight="1" x14ac:dyDescent="0.15">
      <c r="A768" s="42">
        <v>2</v>
      </c>
      <c r="B768" s="43" t="s">
        <v>86</v>
      </c>
      <c r="C768" s="43">
        <v>1</v>
      </c>
      <c r="D768" s="43" t="s">
        <v>87</v>
      </c>
      <c r="E768" s="43">
        <v>16</v>
      </c>
      <c r="F768" s="43" t="s">
        <v>397</v>
      </c>
      <c r="G768" s="44">
        <v>11</v>
      </c>
      <c r="H768" s="43" t="s">
        <v>66</v>
      </c>
      <c r="I768" s="44">
        <v>3</v>
      </c>
      <c r="J768" s="44" t="s">
        <v>70</v>
      </c>
      <c r="K768" s="41"/>
      <c r="L768" s="41"/>
      <c r="M768" s="41"/>
      <c r="N768" s="45" t="s">
        <v>2425</v>
      </c>
      <c r="O768" s="41"/>
      <c r="P768" s="46"/>
      <c r="Q768" s="47"/>
      <c r="R768" s="48" t="s">
        <v>380</v>
      </c>
      <c r="T768">
        <v>20116</v>
      </c>
    </row>
    <row r="769" spans="1:20" ht="18" customHeight="1" x14ac:dyDescent="0.15">
      <c r="A769" s="42">
        <v>2</v>
      </c>
      <c r="B769" s="43" t="s">
        <v>86</v>
      </c>
      <c r="C769" s="43">
        <v>1</v>
      </c>
      <c r="D769" s="43" t="s">
        <v>87</v>
      </c>
      <c r="E769" s="43">
        <v>16</v>
      </c>
      <c r="F769" s="43" t="s">
        <v>397</v>
      </c>
      <c r="G769" s="44">
        <v>11</v>
      </c>
      <c r="H769" s="43" t="s">
        <v>66</v>
      </c>
      <c r="I769" s="45">
        <v>11</v>
      </c>
      <c r="J769" s="45" t="s">
        <v>72</v>
      </c>
      <c r="K769" s="41">
        <v>358</v>
      </c>
      <c r="L769" s="41">
        <v>284</v>
      </c>
      <c r="M769" s="41">
        <f>K769-L769</f>
        <v>74</v>
      </c>
      <c r="N769" s="45" t="s">
        <v>3803</v>
      </c>
      <c r="O769" s="41">
        <v>49260</v>
      </c>
      <c r="P769" s="46"/>
      <c r="Q769" s="47"/>
      <c r="R769" s="48" t="s">
        <v>380</v>
      </c>
      <c r="T769">
        <v>20116</v>
      </c>
    </row>
    <row r="770" spans="1:20" ht="18" customHeight="1" x14ac:dyDescent="0.15">
      <c r="A770" s="42">
        <v>2</v>
      </c>
      <c r="B770" s="43" t="s">
        <v>86</v>
      </c>
      <c r="C770" s="43">
        <v>1</v>
      </c>
      <c r="D770" s="43" t="s">
        <v>87</v>
      </c>
      <c r="E770" s="43">
        <v>16</v>
      </c>
      <c r="F770" s="43" t="s">
        <v>397</v>
      </c>
      <c r="G770" s="44">
        <v>11</v>
      </c>
      <c r="H770" s="43" t="s">
        <v>66</v>
      </c>
      <c r="I770" s="44">
        <v>11</v>
      </c>
      <c r="J770" s="44" t="s">
        <v>72</v>
      </c>
      <c r="K770" s="41"/>
      <c r="L770" s="41"/>
      <c r="M770" s="41"/>
      <c r="N770" s="45" t="s">
        <v>3804</v>
      </c>
      <c r="O770" s="41">
        <v>50100</v>
      </c>
      <c r="P770" s="46"/>
      <c r="Q770" s="47"/>
      <c r="R770" s="48" t="s">
        <v>380</v>
      </c>
      <c r="T770">
        <v>20116</v>
      </c>
    </row>
    <row r="771" spans="1:20" ht="18" customHeight="1" x14ac:dyDescent="0.15">
      <c r="A771" s="42">
        <v>2</v>
      </c>
      <c r="B771" s="43" t="s">
        <v>86</v>
      </c>
      <c r="C771" s="43">
        <v>1</v>
      </c>
      <c r="D771" s="43" t="s">
        <v>87</v>
      </c>
      <c r="E771" s="43">
        <v>16</v>
      </c>
      <c r="F771" s="43" t="s">
        <v>397</v>
      </c>
      <c r="G771" s="44">
        <v>11</v>
      </c>
      <c r="H771" s="43" t="s">
        <v>66</v>
      </c>
      <c r="I771" s="44">
        <v>11</v>
      </c>
      <c r="J771" s="44" t="s">
        <v>72</v>
      </c>
      <c r="K771" s="41"/>
      <c r="L771" s="41"/>
      <c r="M771" s="41"/>
      <c r="N771" s="45" t="s">
        <v>3805</v>
      </c>
      <c r="O771" s="41">
        <v>99700</v>
      </c>
      <c r="P771" s="46"/>
      <c r="Q771" s="47"/>
      <c r="R771" s="48" t="s">
        <v>380</v>
      </c>
      <c r="T771">
        <v>20116</v>
      </c>
    </row>
    <row r="772" spans="1:20" ht="18" customHeight="1" x14ac:dyDescent="0.15">
      <c r="A772" s="42">
        <v>2</v>
      </c>
      <c r="B772" s="43" t="s">
        <v>86</v>
      </c>
      <c r="C772" s="43">
        <v>1</v>
      </c>
      <c r="D772" s="43" t="s">
        <v>87</v>
      </c>
      <c r="E772" s="43">
        <v>16</v>
      </c>
      <c r="F772" s="43" t="s">
        <v>397</v>
      </c>
      <c r="G772" s="44">
        <v>11</v>
      </c>
      <c r="H772" s="43" t="s">
        <v>66</v>
      </c>
      <c r="I772" s="44">
        <v>11</v>
      </c>
      <c r="J772" s="44" t="s">
        <v>72</v>
      </c>
      <c r="K772" s="41"/>
      <c r="L772" s="41"/>
      <c r="M772" s="41"/>
      <c r="N772" s="45" t="s">
        <v>3806</v>
      </c>
      <c r="O772" s="41">
        <v>84110</v>
      </c>
      <c r="P772" s="46"/>
      <c r="Q772" s="47"/>
      <c r="R772" s="48" t="s">
        <v>380</v>
      </c>
      <c r="T772">
        <v>20116</v>
      </c>
    </row>
    <row r="773" spans="1:20" ht="18" customHeight="1" x14ac:dyDescent="0.15">
      <c r="A773" s="42">
        <v>2</v>
      </c>
      <c r="B773" s="43" t="s">
        <v>86</v>
      </c>
      <c r="C773" s="43">
        <v>1</v>
      </c>
      <c r="D773" s="43" t="s">
        <v>87</v>
      </c>
      <c r="E773" s="43">
        <v>16</v>
      </c>
      <c r="F773" s="43" t="s">
        <v>397</v>
      </c>
      <c r="G773" s="44">
        <v>11</v>
      </c>
      <c r="H773" s="43" t="s">
        <v>66</v>
      </c>
      <c r="I773" s="44">
        <v>11</v>
      </c>
      <c r="J773" s="44" t="s">
        <v>72</v>
      </c>
      <c r="K773" s="41"/>
      <c r="L773" s="41"/>
      <c r="M773" s="41"/>
      <c r="N773" s="45" t="s">
        <v>3807</v>
      </c>
      <c r="O773" s="41">
        <v>12630</v>
      </c>
      <c r="P773" s="46"/>
      <c r="Q773" s="47"/>
      <c r="R773" s="48" t="s">
        <v>380</v>
      </c>
      <c r="T773">
        <v>20116</v>
      </c>
    </row>
    <row r="774" spans="1:20" ht="18" customHeight="1" x14ac:dyDescent="0.15">
      <c r="A774" s="42">
        <v>2</v>
      </c>
      <c r="B774" s="43" t="s">
        <v>86</v>
      </c>
      <c r="C774" s="43">
        <v>1</v>
      </c>
      <c r="D774" s="43" t="s">
        <v>87</v>
      </c>
      <c r="E774" s="43">
        <v>16</v>
      </c>
      <c r="F774" s="43" t="s">
        <v>397</v>
      </c>
      <c r="G774" s="44">
        <v>11</v>
      </c>
      <c r="H774" s="43" t="s">
        <v>66</v>
      </c>
      <c r="I774" s="44">
        <v>11</v>
      </c>
      <c r="J774" s="44" t="s">
        <v>72</v>
      </c>
      <c r="K774" s="41"/>
      <c r="L774" s="41"/>
      <c r="M774" s="41"/>
      <c r="N774" s="45" t="s">
        <v>3808</v>
      </c>
      <c r="O774" s="41">
        <v>62030</v>
      </c>
      <c r="P774" s="46"/>
      <c r="Q774" s="47"/>
      <c r="R774" s="48" t="s">
        <v>380</v>
      </c>
      <c r="T774">
        <v>20116</v>
      </c>
    </row>
    <row r="775" spans="1:20" ht="18" customHeight="1" x14ac:dyDescent="0.15">
      <c r="A775" s="42">
        <v>2</v>
      </c>
      <c r="B775" s="43" t="s">
        <v>86</v>
      </c>
      <c r="C775" s="43">
        <v>1</v>
      </c>
      <c r="D775" s="43" t="s">
        <v>87</v>
      </c>
      <c r="E775" s="43">
        <v>16</v>
      </c>
      <c r="F775" s="43" t="s">
        <v>397</v>
      </c>
      <c r="G775" s="45">
        <v>12</v>
      </c>
      <c r="H775" s="49" t="s">
        <v>73</v>
      </c>
      <c r="I775" s="45"/>
      <c r="J775" s="45"/>
      <c r="K775" s="41"/>
      <c r="L775" s="41"/>
      <c r="M775" s="41"/>
      <c r="N775" s="45"/>
      <c r="O775" s="47"/>
      <c r="P775" s="46"/>
      <c r="Q775" s="47"/>
      <c r="R775" s="48" t="s">
        <v>380</v>
      </c>
      <c r="T775">
        <v>20116</v>
      </c>
    </row>
    <row r="776" spans="1:20" ht="18" customHeight="1" x14ac:dyDescent="0.15">
      <c r="A776" s="42">
        <v>2</v>
      </c>
      <c r="B776" s="43" t="s">
        <v>86</v>
      </c>
      <c r="C776" s="43">
        <v>1</v>
      </c>
      <c r="D776" s="43" t="s">
        <v>87</v>
      </c>
      <c r="E776" s="43">
        <v>16</v>
      </c>
      <c r="F776" s="43" t="s">
        <v>397</v>
      </c>
      <c r="G776" s="44">
        <v>12</v>
      </c>
      <c r="H776" s="43" t="s">
        <v>73</v>
      </c>
      <c r="I776" s="45">
        <v>21</v>
      </c>
      <c r="J776" s="45" t="s">
        <v>74</v>
      </c>
      <c r="K776" s="41">
        <v>31300</v>
      </c>
      <c r="L776" s="41">
        <v>25483</v>
      </c>
      <c r="M776" s="41">
        <f>K776-L776</f>
        <v>5817</v>
      </c>
      <c r="N776" s="45" t="s">
        <v>2426</v>
      </c>
      <c r="O776" s="41"/>
      <c r="P776" s="46"/>
      <c r="Q776" s="47"/>
      <c r="R776" s="48" t="s">
        <v>380</v>
      </c>
      <c r="T776">
        <v>20116</v>
      </c>
    </row>
    <row r="777" spans="1:20" ht="18" customHeight="1" x14ac:dyDescent="0.15">
      <c r="A777" s="42">
        <v>2</v>
      </c>
      <c r="B777" s="43" t="s">
        <v>86</v>
      </c>
      <c r="C777" s="43">
        <v>1</v>
      </c>
      <c r="D777" s="43" t="s">
        <v>87</v>
      </c>
      <c r="E777" s="43">
        <v>16</v>
      </c>
      <c r="F777" s="43" t="s">
        <v>397</v>
      </c>
      <c r="G777" s="44">
        <v>12</v>
      </c>
      <c r="H777" s="43" t="s">
        <v>73</v>
      </c>
      <c r="I777" s="44">
        <v>21</v>
      </c>
      <c r="J777" s="44" t="s">
        <v>74</v>
      </c>
      <c r="K777" s="41"/>
      <c r="L777" s="41"/>
      <c r="M777" s="41"/>
      <c r="N777" s="45" t="s">
        <v>403</v>
      </c>
      <c r="O777" s="41">
        <v>31000000</v>
      </c>
      <c r="P777" s="46"/>
      <c r="Q777" s="47"/>
      <c r="R777" s="48" t="s">
        <v>380</v>
      </c>
      <c r="T777">
        <v>20116</v>
      </c>
    </row>
    <row r="778" spans="1:20" ht="18" customHeight="1" x14ac:dyDescent="0.15">
      <c r="A778" s="42">
        <v>2</v>
      </c>
      <c r="B778" s="43" t="s">
        <v>86</v>
      </c>
      <c r="C778" s="43">
        <v>1</v>
      </c>
      <c r="D778" s="43" t="s">
        <v>87</v>
      </c>
      <c r="E778" s="43">
        <v>16</v>
      </c>
      <c r="F778" s="43" t="s">
        <v>397</v>
      </c>
      <c r="G778" s="44">
        <v>12</v>
      </c>
      <c r="H778" s="43" t="s">
        <v>73</v>
      </c>
      <c r="I778" s="44">
        <v>21</v>
      </c>
      <c r="J778" s="44" t="s">
        <v>74</v>
      </c>
      <c r="K778" s="41"/>
      <c r="L778" s="41"/>
      <c r="M778" s="41"/>
      <c r="N778" s="45" t="s">
        <v>404</v>
      </c>
      <c r="O778" s="41">
        <v>300000</v>
      </c>
      <c r="P778" s="46"/>
      <c r="Q778" s="47"/>
      <c r="R778" s="48" t="s">
        <v>380</v>
      </c>
      <c r="T778">
        <v>20116</v>
      </c>
    </row>
    <row r="779" spans="1:20" ht="18" customHeight="1" x14ac:dyDescent="0.15">
      <c r="A779" s="42">
        <v>2</v>
      </c>
      <c r="B779" s="43" t="s">
        <v>86</v>
      </c>
      <c r="C779" s="43">
        <v>1</v>
      </c>
      <c r="D779" s="43" t="s">
        <v>87</v>
      </c>
      <c r="E779" s="43">
        <v>16</v>
      </c>
      <c r="F779" s="43" t="s">
        <v>397</v>
      </c>
      <c r="G779" s="45">
        <v>13</v>
      </c>
      <c r="H779" s="49" t="s">
        <v>77</v>
      </c>
      <c r="I779" s="45"/>
      <c r="J779" s="45"/>
      <c r="K779" s="41"/>
      <c r="L779" s="41"/>
      <c r="M779" s="41"/>
      <c r="N779" s="45"/>
      <c r="O779" s="47"/>
      <c r="P779" s="46"/>
      <c r="Q779" s="47"/>
      <c r="R779" s="48" t="s">
        <v>380</v>
      </c>
      <c r="T779">
        <v>20116</v>
      </c>
    </row>
    <row r="780" spans="1:20" ht="18" customHeight="1" x14ac:dyDescent="0.15">
      <c r="A780" s="42">
        <v>2</v>
      </c>
      <c r="B780" s="43" t="s">
        <v>86</v>
      </c>
      <c r="C780" s="43">
        <v>1</v>
      </c>
      <c r="D780" s="43" t="s">
        <v>87</v>
      </c>
      <c r="E780" s="43">
        <v>16</v>
      </c>
      <c r="F780" s="43" t="s">
        <v>397</v>
      </c>
      <c r="G780" s="44">
        <v>13</v>
      </c>
      <c r="H780" s="43" t="s">
        <v>77</v>
      </c>
      <c r="I780" s="45">
        <v>1</v>
      </c>
      <c r="J780" s="45" t="s">
        <v>78</v>
      </c>
      <c r="K780" s="41">
        <v>5364</v>
      </c>
      <c r="L780" s="41">
        <v>4616</v>
      </c>
      <c r="M780" s="41">
        <f>K780-L780</f>
        <v>748</v>
      </c>
      <c r="N780" s="45" t="s">
        <v>3809</v>
      </c>
      <c r="O780" s="41">
        <v>935000</v>
      </c>
      <c r="P780" s="46"/>
      <c r="Q780" s="47"/>
      <c r="R780" s="48" t="s">
        <v>380</v>
      </c>
      <c r="T780">
        <v>20116</v>
      </c>
    </row>
    <row r="781" spans="1:20" ht="18" customHeight="1" x14ac:dyDescent="0.15">
      <c r="A781" s="42">
        <v>2</v>
      </c>
      <c r="B781" s="43" t="s">
        <v>86</v>
      </c>
      <c r="C781" s="43">
        <v>1</v>
      </c>
      <c r="D781" s="43" t="s">
        <v>87</v>
      </c>
      <c r="E781" s="43">
        <v>16</v>
      </c>
      <c r="F781" s="43" t="s">
        <v>397</v>
      </c>
      <c r="G781" s="44">
        <v>13</v>
      </c>
      <c r="H781" s="43" t="s">
        <v>77</v>
      </c>
      <c r="I781" s="44">
        <v>1</v>
      </c>
      <c r="J781" s="44" t="s">
        <v>78</v>
      </c>
      <c r="K781" s="41"/>
      <c r="L781" s="41"/>
      <c r="M781" s="41"/>
      <c r="N781" s="45" t="s">
        <v>3810</v>
      </c>
      <c r="O781" s="41">
        <v>4428600</v>
      </c>
      <c r="P781" s="46"/>
      <c r="Q781" s="47"/>
      <c r="R781" s="48" t="s">
        <v>380</v>
      </c>
      <c r="T781">
        <v>20116</v>
      </c>
    </row>
    <row r="782" spans="1:20" ht="18" customHeight="1" x14ac:dyDescent="0.15">
      <c r="A782" s="42">
        <v>2</v>
      </c>
      <c r="B782" s="43" t="s">
        <v>86</v>
      </c>
      <c r="C782" s="43">
        <v>1</v>
      </c>
      <c r="D782" s="43" t="s">
        <v>87</v>
      </c>
      <c r="E782" s="43">
        <v>16</v>
      </c>
      <c r="F782" s="43" t="s">
        <v>397</v>
      </c>
      <c r="G782" s="45">
        <v>17</v>
      </c>
      <c r="H782" s="49" t="s">
        <v>79</v>
      </c>
      <c r="I782" s="45"/>
      <c r="J782" s="45"/>
      <c r="K782" s="41"/>
      <c r="L782" s="41"/>
      <c r="M782" s="41"/>
      <c r="N782" s="45"/>
      <c r="O782" s="47"/>
      <c r="P782" s="46"/>
      <c r="Q782" s="47"/>
      <c r="R782" s="48" t="s">
        <v>380</v>
      </c>
      <c r="T782">
        <v>20116</v>
      </c>
    </row>
    <row r="783" spans="1:20" ht="18" customHeight="1" x14ac:dyDescent="0.15">
      <c r="A783" s="42">
        <v>2</v>
      </c>
      <c r="B783" s="43" t="s">
        <v>86</v>
      </c>
      <c r="C783" s="43">
        <v>1</v>
      </c>
      <c r="D783" s="43" t="s">
        <v>87</v>
      </c>
      <c r="E783" s="43">
        <v>16</v>
      </c>
      <c r="F783" s="43" t="s">
        <v>397</v>
      </c>
      <c r="G783" s="44">
        <v>17</v>
      </c>
      <c r="H783" s="43" t="s">
        <v>79</v>
      </c>
      <c r="I783" s="45">
        <v>31</v>
      </c>
      <c r="J783" s="45" t="s">
        <v>241</v>
      </c>
      <c r="K783" s="41">
        <v>5721</v>
      </c>
      <c r="L783" s="41">
        <v>49</v>
      </c>
      <c r="M783" s="41">
        <f>K783-L783</f>
        <v>5672</v>
      </c>
      <c r="N783" s="45" t="s">
        <v>3811</v>
      </c>
      <c r="O783" s="41">
        <v>48600</v>
      </c>
      <c r="P783" s="46"/>
      <c r="Q783" s="47"/>
      <c r="R783" s="48" t="s">
        <v>380</v>
      </c>
      <c r="T783">
        <v>20116</v>
      </c>
    </row>
    <row r="784" spans="1:20" ht="18" customHeight="1" x14ac:dyDescent="0.15">
      <c r="A784" s="42">
        <v>2</v>
      </c>
      <c r="B784" s="43" t="s">
        <v>86</v>
      </c>
      <c r="C784" s="43">
        <v>1</v>
      </c>
      <c r="D784" s="43" t="s">
        <v>87</v>
      </c>
      <c r="E784" s="43">
        <v>16</v>
      </c>
      <c r="F784" s="43" t="s">
        <v>397</v>
      </c>
      <c r="G784" s="44">
        <v>17</v>
      </c>
      <c r="H784" s="43" t="s">
        <v>79</v>
      </c>
      <c r="I784" s="44">
        <v>31</v>
      </c>
      <c r="J784" s="44" t="s">
        <v>241</v>
      </c>
      <c r="K784" s="41"/>
      <c r="L784" s="41"/>
      <c r="M784" s="41"/>
      <c r="N784" s="45" t="s">
        <v>2427</v>
      </c>
      <c r="O784" s="41">
        <v>5672079</v>
      </c>
      <c r="P784" s="46"/>
      <c r="Q784" s="47"/>
      <c r="R784" s="48" t="s">
        <v>380</v>
      </c>
      <c r="T784">
        <v>20116</v>
      </c>
    </row>
    <row r="785" spans="1:20" ht="18" customHeight="1" x14ac:dyDescent="0.15">
      <c r="A785" s="42">
        <v>2</v>
      </c>
      <c r="B785" s="43" t="s">
        <v>86</v>
      </c>
      <c r="C785" s="43">
        <v>1</v>
      </c>
      <c r="D785" s="43" t="s">
        <v>87</v>
      </c>
      <c r="E785" s="43">
        <v>16</v>
      </c>
      <c r="F785" s="43" t="s">
        <v>397</v>
      </c>
      <c r="G785" s="45">
        <v>22</v>
      </c>
      <c r="H785" s="49" t="s">
        <v>161</v>
      </c>
      <c r="I785" s="45"/>
      <c r="J785" s="45"/>
      <c r="K785" s="41"/>
      <c r="L785" s="41"/>
      <c r="M785" s="41"/>
      <c r="N785" s="45"/>
      <c r="O785" s="47"/>
      <c r="P785" s="46"/>
      <c r="Q785" s="47"/>
      <c r="R785" s="48" t="s">
        <v>380</v>
      </c>
      <c r="T785">
        <v>20116</v>
      </c>
    </row>
    <row r="786" spans="1:20" ht="18" customHeight="1" x14ac:dyDescent="0.15">
      <c r="A786" s="42">
        <v>2</v>
      </c>
      <c r="B786" s="43" t="s">
        <v>86</v>
      </c>
      <c r="C786" s="43">
        <v>1</v>
      </c>
      <c r="D786" s="43" t="s">
        <v>87</v>
      </c>
      <c r="E786" s="43">
        <v>16</v>
      </c>
      <c r="F786" s="43" t="s">
        <v>397</v>
      </c>
      <c r="G786" s="44">
        <v>22</v>
      </c>
      <c r="H786" s="43" t="s">
        <v>161</v>
      </c>
      <c r="I786" s="45">
        <v>1</v>
      </c>
      <c r="J786" s="45" t="s">
        <v>405</v>
      </c>
      <c r="K786" s="41">
        <v>10</v>
      </c>
      <c r="L786" s="41">
        <v>10</v>
      </c>
      <c r="M786" s="41">
        <f>K786-L786</f>
        <v>0</v>
      </c>
      <c r="N786" s="45" t="s">
        <v>406</v>
      </c>
      <c r="O786" s="41">
        <v>10000</v>
      </c>
      <c r="P786" s="46"/>
      <c r="Q786" s="47"/>
      <c r="R786" s="48" t="s">
        <v>380</v>
      </c>
      <c r="T786">
        <v>20116</v>
      </c>
    </row>
    <row r="787" spans="1:20" ht="18" customHeight="1" x14ac:dyDescent="0.15">
      <c r="A787" s="42">
        <v>2</v>
      </c>
      <c r="B787" s="43" t="s">
        <v>86</v>
      </c>
      <c r="C787" s="43">
        <v>1</v>
      </c>
      <c r="D787" s="43" t="s">
        <v>87</v>
      </c>
      <c r="E787" s="43">
        <v>16</v>
      </c>
      <c r="F787" s="43" t="s">
        <v>397</v>
      </c>
      <c r="G787" s="45">
        <v>26</v>
      </c>
      <c r="H787" s="49" t="s">
        <v>244</v>
      </c>
      <c r="I787" s="45"/>
      <c r="J787" s="45"/>
      <c r="K787" s="41"/>
      <c r="L787" s="41"/>
      <c r="M787" s="41"/>
      <c r="N787" s="45"/>
      <c r="O787" s="47"/>
      <c r="P787" s="46"/>
      <c r="Q787" s="47"/>
      <c r="R787" s="48" t="s">
        <v>380</v>
      </c>
      <c r="T787">
        <v>20116</v>
      </c>
    </row>
    <row r="788" spans="1:20" ht="18" customHeight="1" x14ac:dyDescent="0.15">
      <c r="A788" s="42">
        <v>2</v>
      </c>
      <c r="B788" s="43" t="s">
        <v>86</v>
      </c>
      <c r="C788" s="43">
        <v>1</v>
      </c>
      <c r="D788" s="43" t="s">
        <v>87</v>
      </c>
      <c r="E788" s="43">
        <v>16</v>
      </c>
      <c r="F788" s="43" t="s">
        <v>397</v>
      </c>
      <c r="G788" s="44">
        <v>26</v>
      </c>
      <c r="H788" s="43" t="s">
        <v>244</v>
      </c>
      <c r="I788" s="45">
        <v>1</v>
      </c>
      <c r="J788" s="45" t="s">
        <v>245</v>
      </c>
      <c r="K788" s="41">
        <v>87</v>
      </c>
      <c r="L788" s="41">
        <v>74</v>
      </c>
      <c r="M788" s="41">
        <f>K788-L788</f>
        <v>13</v>
      </c>
      <c r="N788" s="45" t="s">
        <v>3812</v>
      </c>
      <c r="O788" s="41">
        <v>73800</v>
      </c>
      <c r="P788" s="46"/>
      <c r="Q788" s="47"/>
      <c r="R788" s="48" t="s">
        <v>380</v>
      </c>
      <c r="T788">
        <v>20116</v>
      </c>
    </row>
    <row r="789" spans="1:20" ht="18" customHeight="1" x14ac:dyDescent="0.15">
      <c r="A789" s="42">
        <v>2</v>
      </c>
      <c r="B789" s="43" t="s">
        <v>86</v>
      </c>
      <c r="C789" s="43">
        <v>1</v>
      </c>
      <c r="D789" s="43" t="s">
        <v>87</v>
      </c>
      <c r="E789" s="43">
        <v>16</v>
      </c>
      <c r="F789" s="43" t="s">
        <v>397</v>
      </c>
      <c r="G789" s="44">
        <v>26</v>
      </c>
      <c r="H789" s="43" t="s">
        <v>244</v>
      </c>
      <c r="I789" s="44">
        <v>1</v>
      </c>
      <c r="J789" s="44" t="s">
        <v>245</v>
      </c>
      <c r="K789" s="41"/>
      <c r="L789" s="41"/>
      <c r="M789" s="41"/>
      <c r="N789" s="45" t="s">
        <v>3813</v>
      </c>
      <c r="O789" s="41">
        <v>12300</v>
      </c>
      <c r="P789" s="46"/>
      <c r="Q789" s="47"/>
      <c r="R789" s="48" t="s">
        <v>380</v>
      </c>
      <c r="T789">
        <v>20116</v>
      </c>
    </row>
    <row r="790" spans="1:20" ht="18" customHeight="1" x14ac:dyDescent="0.15">
      <c r="A790" s="24">
        <v>2</v>
      </c>
      <c r="B790" s="25" t="s">
        <v>2200</v>
      </c>
      <c r="C790" s="34">
        <v>1</v>
      </c>
      <c r="D790" s="25" t="s">
        <v>87</v>
      </c>
      <c r="E790" s="35">
        <v>17</v>
      </c>
      <c r="F790" s="36" t="s">
        <v>2323</v>
      </c>
      <c r="G790" s="35"/>
      <c r="H790" s="36"/>
      <c r="I790" s="35"/>
      <c r="J790" s="35"/>
      <c r="K790" s="32">
        <f>IF(C790="",SUMIFS($K791:$K$5362,$A791:$A$5362,A790,$E791:$E$5362,""),IF(E790="",SUMIFS($K791:$K$5362,$A791:$A$5362,A790,$C791:$C$5362,C790,$G791:$G$5362,""),IF(G790="",SUMIFS($K791:$K$5362,$A791:$A$5362,A790,$C791:$C$5362,C790,$E791:$E$5362,E790,$R791:$R$5362,R790),IF(I790="",SUMIFS($K791:$K$5362,$A791:$A$5362,A790,$C791:$C$5362,C790,$E791:$E$5362,E790,$G791:$G$5362,G790,$R791:$R$5362,R790),0))))</f>
        <v>31808</v>
      </c>
      <c r="L790" s="32">
        <f>IF(C790="",SUMIFS($L791:$L$5362,$A791:$A$5362,A790,$E791:$E$5362,""),IF(E790="",SUMIFS($L791:$L$5362,$A791:$A$5362,A790,$C791:$C$5362,C790,$G791:$G$5362,""),IF(G790="",SUMIFS($L791:$L$5362,$A791:$A$5362,A790,$C791:$C$5362,C790,$E791:$E$5362,E790,$R791:$R$5362,R790),IF(I790="",SUMIFS($L791:$L$5362,$A791:$A$5362,A790,$C791:$C$5362,C790,$E791:$E$5362,E790,$G791:$G$5362,G790,$R791:$R$5362,R790),0))))</f>
        <v>28810</v>
      </c>
      <c r="M790" s="32">
        <f t="shared" ref="M790" si="22">K790-L790</f>
        <v>2998</v>
      </c>
      <c r="N790" s="37"/>
      <c r="O790" s="38"/>
      <c r="P790" s="39"/>
      <c r="Q790" s="33">
        <f>IF(C790="",SUMIFS($Q791:$Q$5362,$A791:$A$5362,A790,$E791:$E$5362,""),IF(E790="",SUMIFS($Q791:$Q$5362,$A791:$A$5362,A790,$C791:$C$5362,C790,$G791:$G$5362,""),IF(G790="",SUMIFS($Q791:$Q$5362,$A791:$A$5362,A790,$C791:$C$5362,C790,$E791:$E$5362,E790,$R791:$R$5362,R790),IF(I790="",SUMIFS($Q791:$Q$5362,$A791:$A$5362,A790,$C791:$C$5362,C790,$E791:$E$5362,E790,$G791:$G$5362,G790,$R791:$R$5362,R790),0))))</f>
        <v>11290</v>
      </c>
      <c r="R790" s="40" t="s">
        <v>2207</v>
      </c>
      <c r="T790">
        <v>20117</v>
      </c>
    </row>
    <row r="791" spans="1:20" ht="18" customHeight="1" x14ac:dyDescent="0.15">
      <c r="A791" s="42">
        <v>2</v>
      </c>
      <c r="B791" s="43" t="s">
        <v>86</v>
      </c>
      <c r="C791" s="43">
        <v>1</v>
      </c>
      <c r="D791" s="43" t="s">
        <v>87</v>
      </c>
      <c r="E791" s="43">
        <v>17</v>
      </c>
      <c r="F791" s="43" t="s">
        <v>407</v>
      </c>
      <c r="G791" s="45">
        <v>10</v>
      </c>
      <c r="H791" s="49" t="s">
        <v>54</v>
      </c>
      <c r="I791" s="45"/>
      <c r="J791" s="45"/>
      <c r="K791" s="41"/>
      <c r="L791" s="41"/>
      <c r="M791" s="41"/>
      <c r="N791" s="45"/>
      <c r="O791" s="47"/>
      <c r="P791" s="46" t="s">
        <v>4553</v>
      </c>
      <c r="Q791" s="47">
        <v>8785</v>
      </c>
      <c r="R791" s="48" t="s">
        <v>254</v>
      </c>
      <c r="T791">
        <v>20117</v>
      </c>
    </row>
    <row r="792" spans="1:20" ht="18" customHeight="1" x14ac:dyDescent="0.15">
      <c r="A792" s="42">
        <v>2</v>
      </c>
      <c r="B792" s="43" t="s">
        <v>86</v>
      </c>
      <c r="C792" s="43">
        <v>1</v>
      </c>
      <c r="D792" s="43" t="s">
        <v>87</v>
      </c>
      <c r="E792" s="43">
        <v>17</v>
      </c>
      <c r="F792" s="43" t="s">
        <v>407</v>
      </c>
      <c r="G792" s="44">
        <v>10</v>
      </c>
      <c r="H792" s="43" t="s">
        <v>54</v>
      </c>
      <c r="I792" s="45">
        <v>1</v>
      </c>
      <c r="J792" s="45" t="s">
        <v>55</v>
      </c>
      <c r="K792" s="41">
        <v>521</v>
      </c>
      <c r="L792" s="41">
        <v>500</v>
      </c>
      <c r="M792" s="41">
        <f>K792-L792</f>
        <v>21</v>
      </c>
      <c r="N792" s="45" t="s">
        <v>2986</v>
      </c>
      <c r="O792" s="41">
        <v>52000</v>
      </c>
      <c r="P792" s="46" t="s">
        <v>4558</v>
      </c>
      <c r="Q792" s="47">
        <v>2096</v>
      </c>
      <c r="R792" s="48" t="s">
        <v>254</v>
      </c>
      <c r="T792">
        <v>20117</v>
      </c>
    </row>
    <row r="793" spans="1:20" ht="18" customHeight="1" x14ac:dyDescent="0.15">
      <c r="A793" s="42">
        <v>2</v>
      </c>
      <c r="B793" s="43" t="s">
        <v>86</v>
      </c>
      <c r="C793" s="43">
        <v>1</v>
      </c>
      <c r="D793" s="43" t="s">
        <v>87</v>
      </c>
      <c r="E793" s="43">
        <v>17</v>
      </c>
      <c r="F793" s="43" t="s">
        <v>407</v>
      </c>
      <c r="G793" s="44">
        <v>10</v>
      </c>
      <c r="H793" s="43" t="s">
        <v>54</v>
      </c>
      <c r="I793" s="44">
        <v>1</v>
      </c>
      <c r="J793" s="44" t="s">
        <v>55</v>
      </c>
      <c r="K793" s="41"/>
      <c r="L793" s="41"/>
      <c r="M793" s="41"/>
      <c r="N793" s="45" t="s">
        <v>408</v>
      </c>
      <c r="O793" s="41">
        <v>60000</v>
      </c>
      <c r="P793" s="46" t="s">
        <v>4559</v>
      </c>
      <c r="Q793" s="47"/>
      <c r="R793" s="48" t="s">
        <v>254</v>
      </c>
      <c r="T793">
        <v>20117</v>
      </c>
    </row>
    <row r="794" spans="1:20" ht="18" customHeight="1" x14ac:dyDescent="0.15">
      <c r="A794" s="42">
        <v>2</v>
      </c>
      <c r="B794" s="43" t="s">
        <v>86</v>
      </c>
      <c r="C794" s="43">
        <v>1</v>
      </c>
      <c r="D794" s="43" t="s">
        <v>87</v>
      </c>
      <c r="E794" s="43">
        <v>17</v>
      </c>
      <c r="F794" s="43" t="s">
        <v>407</v>
      </c>
      <c r="G794" s="44">
        <v>10</v>
      </c>
      <c r="H794" s="43" t="s">
        <v>54</v>
      </c>
      <c r="I794" s="44">
        <v>1</v>
      </c>
      <c r="J794" s="44" t="s">
        <v>55</v>
      </c>
      <c r="K794" s="41"/>
      <c r="L794" s="41"/>
      <c r="M794" s="41"/>
      <c r="N794" s="45" t="s">
        <v>3814</v>
      </c>
      <c r="O794" s="41">
        <v>8800</v>
      </c>
      <c r="P794" s="46" t="s">
        <v>4560</v>
      </c>
      <c r="Q794" s="47"/>
      <c r="R794" s="48" t="s">
        <v>254</v>
      </c>
      <c r="T794">
        <v>20117</v>
      </c>
    </row>
    <row r="795" spans="1:20" ht="18" customHeight="1" x14ac:dyDescent="0.15">
      <c r="A795" s="42">
        <v>2</v>
      </c>
      <c r="B795" s="43" t="s">
        <v>86</v>
      </c>
      <c r="C795" s="43">
        <v>1</v>
      </c>
      <c r="D795" s="43" t="s">
        <v>87</v>
      </c>
      <c r="E795" s="43">
        <v>17</v>
      </c>
      <c r="F795" s="43" t="s">
        <v>407</v>
      </c>
      <c r="G795" s="44">
        <v>10</v>
      </c>
      <c r="H795" s="43" t="s">
        <v>54</v>
      </c>
      <c r="I795" s="44">
        <v>1</v>
      </c>
      <c r="J795" s="44" t="s">
        <v>55</v>
      </c>
      <c r="K795" s="41"/>
      <c r="L795" s="41"/>
      <c r="M795" s="41"/>
      <c r="N795" s="45" t="s">
        <v>409</v>
      </c>
      <c r="O795" s="41">
        <v>400000</v>
      </c>
      <c r="P795" s="46" t="s">
        <v>4555</v>
      </c>
      <c r="Q795" s="47">
        <v>409</v>
      </c>
      <c r="R795" s="48" t="s">
        <v>254</v>
      </c>
      <c r="T795">
        <v>20117</v>
      </c>
    </row>
    <row r="796" spans="1:20" ht="18" customHeight="1" x14ac:dyDescent="0.15">
      <c r="A796" s="42">
        <v>2</v>
      </c>
      <c r="B796" s="43" t="s">
        <v>86</v>
      </c>
      <c r="C796" s="43">
        <v>1</v>
      </c>
      <c r="D796" s="43" t="s">
        <v>87</v>
      </c>
      <c r="E796" s="43">
        <v>17</v>
      </c>
      <c r="F796" s="43" t="s">
        <v>407</v>
      </c>
      <c r="G796" s="44">
        <v>10</v>
      </c>
      <c r="H796" s="43" t="s">
        <v>54</v>
      </c>
      <c r="I796" s="45">
        <v>6</v>
      </c>
      <c r="J796" s="45" t="s">
        <v>195</v>
      </c>
      <c r="K796" s="41">
        <v>220</v>
      </c>
      <c r="L796" s="41">
        <v>216</v>
      </c>
      <c r="M796" s="41">
        <f>K796-L796</f>
        <v>4</v>
      </c>
      <c r="N796" s="45" t="s">
        <v>410</v>
      </c>
      <c r="O796" s="41">
        <v>220000</v>
      </c>
      <c r="P796" s="46" t="s">
        <v>4556</v>
      </c>
      <c r="Q796" s="47"/>
      <c r="R796" s="48" t="s">
        <v>254</v>
      </c>
      <c r="T796">
        <v>20117</v>
      </c>
    </row>
    <row r="797" spans="1:20" ht="18" customHeight="1" x14ac:dyDescent="0.15">
      <c r="A797" s="42">
        <v>2</v>
      </c>
      <c r="B797" s="43" t="s">
        <v>86</v>
      </c>
      <c r="C797" s="43">
        <v>1</v>
      </c>
      <c r="D797" s="43" t="s">
        <v>87</v>
      </c>
      <c r="E797" s="43">
        <v>17</v>
      </c>
      <c r="F797" s="43" t="s">
        <v>407</v>
      </c>
      <c r="G797" s="45">
        <v>11</v>
      </c>
      <c r="H797" s="49" t="s">
        <v>66</v>
      </c>
      <c r="I797" s="45"/>
      <c r="J797" s="45"/>
      <c r="K797" s="41"/>
      <c r="L797" s="41"/>
      <c r="M797" s="41"/>
      <c r="N797" s="45"/>
      <c r="O797" s="47"/>
      <c r="P797" s="46" t="s">
        <v>4557</v>
      </c>
      <c r="Q797" s="47"/>
      <c r="R797" s="48" t="s">
        <v>254</v>
      </c>
      <c r="T797">
        <v>20117</v>
      </c>
    </row>
    <row r="798" spans="1:20" ht="18" customHeight="1" x14ac:dyDescent="0.15">
      <c r="A798" s="42">
        <v>2</v>
      </c>
      <c r="B798" s="43" t="s">
        <v>86</v>
      </c>
      <c r="C798" s="43">
        <v>1</v>
      </c>
      <c r="D798" s="43" t="s">
        <v>87</v>
      </c>
      <c r="E798" s="43">
        <v>17</v>
      </c>
      <c r="F798" s="43" t="s">
        <v>407</v>
      </c>
      <c r="G798" s="44">
        <v>11</v>
      </c>
      <c r="H798" s="43" t="s">
        <v>66</v>
      </c>
      <c r="I798" s="45">
        <v>1</v>
      </c>
      <c r="J798" s="45" t="s">
        <v>67</v>
      </c>
      <c r="K798" s="41">
        <v>1871</v>
      </c>
      <c r="L798" s="41">
        <v>1331</v>
      </c>
      <c r="M798" s="41">
        <f>K798-L798</f>
        <v>540</v>
      </c>
      <c r="N798" s="45" t="s">
        <v>2987</v>
      </c>
      <c r="O798" s="41">
        <v>396000</v>
      </c>
      <c r="P798" s="46"/>
      <c r="Q798" s="47"/>
      <c r="R798" s="48" t="s">
        <v>254</v>
      </c>
      <c r="T798">
        <v>20117</v>
      </c>
    </row>
    <row r="799" spans="1:20" ht="18" customHeight="1" x14ac:dyDescent="0.15">
      <c r="A799" s="42">
        <v>2</v>
      </c>
      <c r="B799" s="43" t="s">
        <v>86</v>
      </c>
      <c r="C799" s="43">
        <v>1</v>
      </c>
      <c r="D799" s="43" t="s">
        <v>87</v>
      </c>
      <c r="E799" s="43">
        <v>17</v>
      </c>
      <c r="F799" s="43" t="s">
        <v>407</v>
      </c>
      <c r="G799" s="44">
        <v>11</v>
      </c>
      <c r="H799" s="43" t="s">
        <v>66</v>
      </c>
      <c r="I799" s="44">
        <v>1</v>
      </c>
      <c r="J799" s="44" t="s">
        <v>67</v>
      </c>
      <c r="K799" s="41"/>
      <c r="L799" s="41"/>
      <c r="M799" s="41"/>
      <c r="N799" s="45" t="s">
        <v>2988</v>
      </c>
      <c r="O799" s="41">
        <v>66000</v>
      </c>
      <c r="P799" s="46"/>
      <c r="Q799" s="47"/>
      <c r="R799" s="48" t="s">
        <v>254</v>
      </c>
      <c r="T799">
        <v>20117</v>
      </c>
    </row>
    <row r="800" spans="1:20" ht="18" customHeight="1" x14ac:dyDescent="0.15">
      <c r="A800" s="42">
        <v>2</v>
      </c>
      <c r="B800" s="43" t="s">
        <v>86</v>
      </c>
      <c r="C800" s="43">
        <v>1</v>
      </c>
      <c r="D800" s="43" t="s">
        <v>87</v>
      </c>
      <c r="E800" s="43">
        <v>17</v>
      </c>
      <c r="F800" s="43" t="s">
        <v>407</v>
      </c>
      <c r="G800" s="44">
        <v>11</v>
      </c>
      <c r="H800" s="43" t="s">
        <v>66</v>
      </c>
      <c r="I800" s="44">
        <v>1</v>
      </c>
      <c r="J800" s="44" t="s">
        <v>67</v>
      </c>
      <c r="K800" s="41"/>
      <c r="L800" s="41"/>
      <c r="M800" s="41"/>
      <c r="N800" s="45" t="s">
        <v>2989</v>
      </c>
      <c r="O800" s="41">
        <v>409200</v>
      </c>
      <c r="P800" s="46"/>
      <c r="Q800" s="47"/>
      <c r="R800" s="48" t="s">
        <v>254</v>
      </c>
      <c r="T800">
        <v>20117</v>
      </c>
    </row>
    <row r="801" spans="1:20" ht="18" customHeight="1" x14ac:dyDescent="0.15">
      <c r="A801" s="42">
        <v>2</v>
      </c>
      <c r="B801" s="43" t="s">
        <v>86</v>
      </c>
      <c r="C801" s="43">
        <v>1</v>
      </c>
      <c r="D801" s="43" t="s">
        <v>87</v>
      </c>
      <c r="E801" s="43">
        <v>17</v>
      </c>
      <c r="F801" s="43" t="s">
        <v>407</v>
      </c>
      <c r="G801" s="44">
        <v>11</v>
      </c>
      <c r="H801" s="43" t="s">
        <v>66</v>
      </c>
      <c r="I801" s="44">
        <v>1</v>
      </c>
      <c r="J801" s="44" t="s">
        <v>67</v>
      </c>
      <c r="K801" s="41"/>
      <c r="L801" s="41"/>
      <c r="M801" s="41"/>
      <c r="N801" s="45" t="s">
        <v>2990</v>
      </c>
      <c r="O801" s="41">
        <v>114000</v>
      </c>
      <c r="P801" s="46"/>
      <c r="Q801" s="47"/>
      <c r="R801" s="48" t="s">
        <v>254</v>
      </c>
      <c r="T801">
        <v>20117</v>
      </c>
    </row>
    <row r="802" spans="1:20" ht="18" customHeight="1" x14ac:dyDescent="0.15">
      <c r="A802" s="42">
        <v>2</v>
      </c>
      <c r="B802" s="43" t="s">
        <v>86</v>
      </c>
      <c r="C802" s="43">
        <v>1</v>
      </c>
      <c r="D802" s="43" t="s">
        <v>87</v>
      </c>
      <c r="E802" s="43">
        <v>17</v>
      </c>
      <c r="F802" s="43" t="s">
        <v>407</v>
      </c>
      <c r="G802" s="44">
        <v>11</v>
      </c>
      <c r="H802" s="43" t="s">
        <v>66</v>
      </c>
      <c r="I802" s="44">
        <v>1</v>
      </c>
      <c r="J802" s="44" t="s">
        <v>67</v>
      </c>
      <c r="K802" s="41"/>
      <c r="L802" s="41"/>
      <c r="M802" s="41"/>
      <c r="N802" s="45" t="s">
        <v>2991</v>
      </c>
      <c r="O802" s="41">
        <v>129360</v>
      </c>
      <c r="P802" s="46"/>
      <c r="Q802" s="47"/>
      <c r="R802" s="48" t="s">
        <v>254</v>
      </c>
      <c r="T802">
        <v>20117</v>
      </c>
    </row>
    <row r="803" spans="1:20" ht="18" customHeight="1" x14ac:dyDescent="0.15">
      <c r="A803" s="42">
        <v>2</v>
      </c>
      <c r="B803" s="43" t="s">
        <v>86</v>
      </c>
      <c r="C803" s="43">
        <v>1</v>
      </c>
      <c r="D803" s="43" t="s">
        <v>87</v>
      </c>
      <c r="E803" s="43">
        <v>17</v>
      </c>
      <c r="F803" s="43" t="s">
        <v>407</v>
      </c>
      <c r="G803" s="44">
        <v>11</v>
      </c>
      <c r="H803" s="43" t="s">
        <v>66</v>
      </c>
      <c r="I803" s="44">
        <v>1</v>
      </c>
      <c r="J803" s="44" t="s">
        <v>67</v>
      </c>
      <c r="K803" s="41"/>
      <c r="L803" s="41"/>
      <c r="M803" s="41"/>
      <c r="N803" s="45" t="s">
        <v>2992</v>
      </c>
      <c r="O803" s="41">
        <v>84000</v>
      </c>
      <c r="P803" s="46"/>
      <c r="Q803" s="47"/>
      <c r="R803" s="48" t="s">
        <v>254</v>
      </c>
      <c r="T803">
        <v>20117</v>
      </c>
    </row>
    <row r="804" spans="1:20" ht="18" customHeight="1" x14ac:dyDescent="0.15">
      <c r="A804" s="42">
        <v>2</v>
      </c>
      <c r="B804" s="43" t="s">
        <v>86</v>
      </c>
      <c r="C804" s="43">
        <v>1</v>
      </c>
      <c r="D804" s="43" t="s">
        <v>87</v>
      </c>
      <c r="E804" s="43">
        <v>17</v>
      </c>
      <c r="F804" s="43" t="s">
        <v>407</v>
      </c>
      <c r="G804" s="44">
        <v>11</v>
      </c>
      <c r="H804" s="43" t="s">
        <v>66</v>
      </c>
      <c r="I804" s="44">
        <v>1</v>
      </c>
      <c r="J804" s="44" t="s">
        <v>67</v>
      </c>
      <c r="K804" s="41"/>
      <c r="L804" s="41"/>
      <c r="M804" s="41"/>
      <c r="N804" s="45" t="s">
        <v>2993</v>
      </c>
      <c r="O804" s="41">
        <v>62040</v>
      </c>
      <c r="P804" s="46"/>
      <c r="Q804" s="47"/>
      <c r="R804" s="48" t="s">
        <v>254</v>
      </c>
      <c r="T804">
        <v>20117</v>
      </c>
    </row>
    <row r="805" spans="1:20" ht="18" customHeight="1" x14ac:dyDescent="0.15">
      <c r="A805" s="42">
        <v>2</v>
      </c>
      <c r="B805" s="43" t="s">
        <v>86</v>
      </c>
      <c r="C805" s="43">
        <v>1</v>
      </c>
      <c r="D805" s="43" t="s">
        <v>87</v>
      </c>
      <c r="E805" s="43">
        <v>17</v>
      </c>
      <c r="F805" s="43" t="s">
        <v>407</v>
      </c>
      <c r="G805" s="44">
        <v>11</v>
      </c>
      <c r="H805" s="43" t="s">
        <v>66</v>
      </c>
      <c r="I805" s="44">
        <v>1</v>
      </c>
      <c r="J805" s="44" t="s">
        <v>67</v>
      </c>
      <c r="K805" s="41"/>
      <c r="L805" s="41"/>
      <c r="M805" s="41"/>
      <c r="N805" s="45" t="s">
        <v>2994</v>
      </c>
      <c r="O805" s="41">
        <v>9600</v>
      </c>
      <c r="P805" s="46"/>
      <c r="Q805" s="47"/>
      <c r="R805" s="48" t="s">
        <v>254</v>
      </c>
      <c r="T805">
        <v>20117</v>
      </c>
    </row>
    <row r="806" spans="1:20" ht="18" customHeight="1" x14ac:dyDescent="0.15">
      <c r="A806" s="42">
        <v>2</v>
      </c>
      <c r="B806" s="43" t="s">
        <v>86</v>
      </c>
      <c r="C806" s="43">
        <v>1</v>
      </c>
      <c r="D806" s="43" t="s">
        <v>87</v>
      </c>
      <c r="E806" s="43">
        <v>17</v>
      </c>
      <c r="F806" s="43" t="s">
        <v>407</v>
      </c>
      <c r="G806" s="44">
        <v>11</v>
      </c>
      <c r="H806" s="43" t="s">
        <v>66</v>
      </c>
      <c r="I806" s="44">
        <v>1</v>
      </c>
      <c r="J806" s="44" t="s">
        <v>67</v>
      </c>
      <c r="K806" s="41"/>
      <c r="L806" s="41"/>
      <c r="M806" s="41"/>
      <c r="N806" s="45" t="s">
        <v>2995</v>
      </c>
      <c r="O806" s="41">
        <v>600720</v>
      </c>
      <c r="P806" s="46"/>
      <c r="Q806" s="47"/>
      <c r="R806" s="48" t="s">
        <v>254</v>
      </c>
      <c r="T806">
        <v>20117</v>
      </c>
    </row>
    <row r="807" spans="1:20" ht="18" customHeight="1" x14ac:dyDescent="0.15">
      <c r="A807" s="42">
        <v>2</v>
      </c>
      <c r="B807" s="43" t="s">
        <v>86</v>
      </c>
      <c r="C807" s="43">
        <v>1</v>
      </c>
      <c r="D807" s="43" t="s">
        <v>87</v>
      </c>
      <c r="E807" s="43">
        <v>17</v>
      </c>
      <c r="F807" s="43" t="s">
        <v>407</v>
      </c>
      <c r="G807" s="44">
        <v>11</v>
      </c>
      <c r="H807" s="43" t="s">
        <v>66</v>
      </c>
      <c r="I807" s="45">
        <v>3</v>
      </c>
      <c r="J807" s="45" t="s">
        <v>70</v>
      </c>
      <c r="K807" s="41">
        <v>109</v>
      </c>
      <c r="L807" s="41">
        <v>109</v>
      </c>
      <c r="M807" s="41">
        <f>K807-L807</f>
        <v>0</v>
      </c>
      <c r="N807" s="45" t="s">
        <v>411</v>
      </c>
      <c r="O807" s="41">
        <v>10000</v>
      </c>
      <c r="P807" s="46"/>
      <c r="Q807" s="47"/>
      <c r="R807" s="48" t="s">
        <v>254</v>
      </c>
      <c r="T807">
        <v>20117</v>
      </c>
    </row>
    <row r="808" spans="1:20" ht="18" customHeight="1" x14ac:dyDescent="0.15">
      <c r="A808" s="42">
        <v>2</v>
      </c>
      <c r="B808" s="43" t="s">
        <v>86</v>
      </c>
      <c r="C808" s="43">
        <v>1</v>
      </c>
      <c r="D808" s="43" t="s">
        <v>87</v>
      </c>
      <c r="E808" s="43">
        <v>17</v>
      </c>
      <c r="F808" s="43" t="s">
        <v>407</v>
      </c>
      <c r="G808" s="44">
        <v>11</v>
      </c>
      <c r="H808" s="43" t="s">
        <v>66</v>
      </c>
      <c r="I808" s="44">
        <v>3</v>
      </c>
      <c r="J808" s="44" t="s">
        <v>70</v>
      </c>
      <c r="K808" s="41"/>
      <c r="L808" s="41"/>
      <c r="M808" s="41"/>
      <c r="N808" s="45" t="s">
        <v>412</v>
      </c>
      <c r="O808" s="41">
        <v>99000</v>
      </c>
      <c r="P808" s="46"/>
      <c r="Q808" s="47"/>
      <c r="R808" s="48" t="s">
        <v>254</v>
      </c>
      <c r="T808">
        <v>20117</v>
      </c>
    </row>
    <row r="809" spans="1:20" ht="18" customHeight="1" x14ac:dyDescent="0.15">
      <c r="A809" s="42">
        <v>2</v>
      </c>
      <c r="B809" s="43" t="s">
        <v>86</v>
      </c>
      <c r="C809" s="43">
        <v>1</v>
      </c>
      <c r="D809" s="43" t="s">
        <v>87</v>
      </c>
      <c r="E809" s="43">
        <v>17</v>
      </c>
      <c r="F809" s="43" t="s">
        <v>407</v>
      </c>
      <c r="G809" s="45">
        <v>12</v>
      </c>
      <c r="H809" s="49" t="s">
        <v>73</v>
      </c>
      <c r="I809" s="45"/>
      <c r="J809" s="45"/>
      <c r="K809" s="41"/>
      <c r="L809" s="41"/>
      <c r="M809" s="41"/>
      <c r="N809" s="45"/>
      <c r="O809" s="47"/>
      <c r="P809" s="46"/>
      <c r="Q809" s="47"/>
      <c r="R809" s="48" t="s">
        <v>254</v>
      </c>
      <c r="T809">
        <v>20117</v>
      </c>
    </row>
    <row r="810" spans="1:20" ht="18" customHeight="1" x14ac:dyDescent="0.15">
      <c r="A810" s="42">
        <v>2</v>
      </c>
      <c r="B810" s="43" t="s">
        <v>86</v>
      </c>
      <c r="C810" s="43">
        <v>1</v>
      </c>
      <c r="D810" s="43" t="s">
        <v>87</v>
      </c>
      <c r="E810" s="43">
        <v>17</v>
      </c>
      <c r="F810" s="43" t="s">
        <v>407</v>
      </c>
      <c r="G810" s="44">
        <v>12</v>
      </c>
      <c r="H810" s="43" t="s">
        <v>73</v>
      </c>
      <c r="I810" s="45">
        <v>21</v>
      </c>
      <c r="J810" s="45" t="s">
        <v>74</v>
      </c>
      <c r="K810" s="41">
        <v>6221</v>
      </c>
      <c r="L810" s="41">
        <v>6767</v>
      </c>
      <c r="M810" s="41">
        <f>K810-L810</f>
        <v>-546</v>
      </c>
      <c r="N810" s="45" t="s">
        <v>413</v>
      </c>
      <c r="O810" s="41"/>
      <c r="P810" s="46"/>
      <c r="Q810" s="47"/>
      <c r="R810" s="48" t="s">
        <v>254</v>
      </c>
      <c r="T810">
        <v>20117</v>
      </c>
    </row>
    <row r="811" spans="1:20" ht="18" customHeight="1" x14ac:dyDescent="0.15">
      <c r="A811" s="42">
        <v>2</v>
      </c>
      <c r="B811" s="43" t="s">
        <v>86</v>
      </c>
      <c r="C811" s="43">
        <v>1</v>
      </c>
      <c r="D811" s="43" t="s">
        <v>87</v>
      </c>
      <c r="E811" s="43">
        <v>17</v>
      </c>
      <c r="F811" s="43" t="s">
        <v>407</v>
      </c>
      <c r="G811" s="44">
        <v>12</v>
      </c>
      <c r="H811" s="43" t="s">
        <v>73</v>
      </c>
      <c r="I811" s="44">
        <v>21</v>
      </c>
      <c r="J811" s="44" t="s">
        <v>74</v>
      </c>
      <c r="K811" s="41"/>
      <c r="L811" s="41"/>
      <c r="M811" s="41"/>
      <c r="N811" s="45" t="s">
        <v>414</v>
      </c>
      <c r="O811" s="41">
        <v>2541000</v>
      </c>
      <c r="P811" s="46"/>
      <c r="Q811" s="47"/>
      <c r="R811" s="48" t="s">
        <v>254</v>
      </c>
      <c r="T811">
        <v>20117</v>
      </c>
    </row>
    <row r="812" spans="1:20" ht="18" customHeight="1" x14ac:dyDescent="0.15">
      <c r="A812" s="42">
        <v>2</v>
      </c>
      <c r="B812" s="43" t="s">
        <v>86</v>
      </c>
      <c r="C812" s="43">
        <v>1</v>
      </c>
      <c r="D812" s="43" t="s">
        <v>87</v>
      </c>
      <c r="E812" s="43">
        <v>17</v>
      </c>
      <c r="F812" s="43" t="s">
        <v>407</v>
      </c>
      <c r="G812" s="44">
        <v>12</v>
      </c>
      <c r="H812" s="43" t="s">
        <v>73</v>
      </c>
      <c r="I812" s="44">
        <v>21</v>
      </c>
      <c r="J812" s="44" t="s">
        <v>74</v>
      </c>
      <c r="K812" s="41"/>
      <c r="L812" s="41"/>
      <c r="M812" s="41"/>
      <c r="N812" s="45" t="s">
        <v>415</v>
      </c>
      <c r="O812" s="41">
        <v>3289000</v>
      </c>
      <c r="P812" s="46"/>
      <c r="Q812" s="47"/>
      <c r="R812" s="48" t="s">
        <v>254</v>
      </c>
      <c r="T812">
        <v>20117</v>
      </c>
    </row>
    <row r="813" spans="1:20" ht="18" customHeight="1" x14ac:dyDescent="0.15">
      <c r="A813" s="42">
        <v>2</v>
      </c>
      <c r="B813" s="43" t="s">
        <v>86</v>
      </c>
      <c r="C813" s="43">
        <v>1</v>
      </c>
      <c r="D813" s="43" t="s">
        <v>87</v>
      </c>
      <c r="E813" s="43">
        <v>17</v>
      </c>
      <c r="F813" s="43" t="s">
        <v>407</v>
      </c>
      <c r="G813" s="44">
        <v>12</v>
      </c>
      <c r="H813" s="43" t="s">
        <v>73</v>
      </c>
      <c r="I813" s="44">
        <v>21</v>
      </c>
      <c r="J813" s="44" t="s">
        <v>74</v>
      </c>
      <c r="K813" s="41"/>
      <c r="L813" s="41"/>
      <c r="M813" s="41"/>
      <c r="N813" s="45" t="s">
        <v>416</v>
      </c>
      <c r="O813" s="41">
        <v>154000</v>
      </c>
      <c r="P813" s="46"/>
      <c r="Q813" s="47"/>
      <c r="R813" s="48" t="s">
        <v>254</v>
      </c>
      <c r="T813">
        <v>20117</v>
      </c>
    </row>
    <row r="814" spans="1:20" ht="18" customHeight="1" x14ac:dyDescent="0.15">
      <c r="A814" s="42">
        <v>2</v>
      </c>
      <c r="B814" s="43" t="s">
        <v>86</v>
      </c>
      <c r="C814" s="43">
        <v>1</v>
      </c>
      <c r="D814" s="43" t="s">
        <v>87</v>
      </c>
      <c r="E814" s="43">
        <v>17</v>
      </c>
      <c r="F814" s="43" t="s">
        <v>407</v>
      </c>
      <c r="G814" s="44">
        <v>12</v>
      </c>
      <c r="H814" s="43" t="s">
        <v>73</v>
      </c>
      <c r="I814" s="44">
        <v>21</v>
      </c>
      <c r="J814" s="44" t="s">
        <v>74</v>
      </c>
      <c r="K814" s="41"/>
      <c r="L814" s="41"/>
      <c r="M814" s="41"/>
      <c r="N814" s="45" t="s">
        <v>417</v>
      </c>
      <c r="O814" s="41">
        <v>176000</v>
      </c>
      <c r="P814" s="46"/>
      <c r="Q814" s="47"/>
      <c r="R814" s="48" t="s">
        <v>254</v>
      </c>
      <c r="T814">
        <v>20117</v>
      </c>
    </row>
    <row r="815" spans="1:20" ht="18" customHeight="1" x14ac:dyDescent="0.15">
      <c r="A815" s="42">
        <v>2</v>
      </c>
      <c r="B815" s="43" t="s">
        <v>86</v>
      </c>
      <c r="C815" s="43">
        <v>1</v>
      </c>
      <c r="D815" s="43" t="s">
        <v>87</v>
      </c>
      <c r="E815" s="43">
        <v>17</v>
      </c>
      <c r="F815" s="43" t="s">
        <v>407</v>
      </c>
      <c r="G815" s="44">
        <v>12</v>
      </c>
      <c r="H815" s="43" t="s">
        <v>73</v>
      </c>
      <c r="I815" s="44">
        <v>21</v>
      </c>
      <c r="J815" s="44" t="s">
        <v>74</v>
      </c>
      <c r="K815" s="41"/>
      <c r="L815" s="41"/>
      <c r="M815" s="41"/>
      <c r="N815" s="45" t="s">
        <v>418</v>
      </c>
      <c r="O815" s="41">
        <v>61000</v>
      </c>
      <c r="P815" s="46"/>
      <c r="Q815" s="47"/>
      <c r="R815" s="48" t="s">
        <v>254</v>
      </c>
      <c r="T815">
        <v>20117</v>
      </c>
    </row>
    <row r="816" spans="1:20" ht="18" customHeight="1" x14ac:dyDescent="0.15">
      <c r="A816" s="42">
        <v>2</v>
      </c>
      <c r="B816" s="43" t="s">
        <v>86</v>
      </c>
      <c r="C816" s="43">
        <v>1</v>
      </c>
      <c r="D816" s="43" t="s">
        <v>87</v>
      </c>
      <c r="E816" s="43">
        <v>17</v>
      </c>
      <c r="F816" s="43" t="s">
        <v>407</v>
      </c>
      <c r="G816" s="44">
        <v>12</v>
      </c>
      <c r="H816" s="43" t="s">
        <v>73</v>
      </c>
      <c r="I816" s="45">
        <v>51</v>
      </c>
      <c r="J816" s="45" t="s">
        <v>133</v>
      </c>
      <c r="K816" s="41">
        <v>3677</v>
      </c>
      <c r="L816" s="41">
        <v>8541</v>
      </c>
      <c r="M816" s="41">
        <f>K816-L816</f>
        <v>-4864</v>
      </c>
      <c r="N816" s="45" t="s">
        <v>419</v>
      </c>
      <c r="O816" s="41">
        <v>67100</v>
      </c>
      <c r="P816" s="46"/>
      <c r="Q816" s="47"/>
      <c r="R816" s="48" t="s">
        <v>254</v>
      </c>
      <c r="T816">
        <v>20117</v>
      </c>
    </row>
    <row r="817" spans="1:20" ht="18" customHeight="1" x14ac:dyDescent="0.15">
      <c r="A817" s="42">
        <v>2</v>
      </c>
      <c r="B817" s="43" t="s">
        <v>86</v>
      </c>
      <c r="C817" s="43">
        <v>1</v>
      </c>
      <c r="D817" s="43" t="s">
        <v>87</v>
      </c>
      <c r="E817" s="43">
        <v>17</v>
      </c>
      <c r="F817" s="43" t="s">
        <v>407</v>
      </c>
      <c r="G817" s="44">
        <v>12</v>
      </c>
      <c r="H817" s="43" t="s">
        <v>73</v>
      </c>
      <c r="I817" s="44">
        <v>51</v>
      </c>
      <c r="J817" s="44" t="s">
        <v>133</v>
      </c>
      <c r="K817" s="41"/>
      <c r="L817" s="41"/>
      <c r="M817" s="41"/>
      <c r="N817" s="45" t="s">
        <v>420</v>
      </c>
      <c r="O817" s="41">
        <v>125400</v>
      </c>
      <c r="P817" s="46"/>
      <c r="Q817" s="47"/>
      <c r="R817" s="48" t="s">
        <v>254</v>
      </c>
      <c r="T817">
        <v>20117</v>
      </c>
    </row>
    <row r="818" spans="1:20" ht="18" customHeight="1" x14ac:dyDescent="0.15">
      <c r="A818" s="42">
        <v>2</v>
      </c>
      <c r="B818" s="43" t="s">
        <v>86</v>
      </c>
      <c r="C818" s="43">
        <v>1</v>
      </c>
      <c r="D818" s="43" t="s">
        <v>87</v>
      </c>
      <c r="E818" s="43">
        <v>17</v>
      </c>
      <c r="F818" s="43" t="s">
        <v>407</v>
      </c>
      <c r="G818" s="44">
        <v>12</v>
      </c>
      <c r="H818" s="43" t="s">
        <v>73</v>
      </c>
      <c r="I818" s="44">
        <v>51</v>
      </c>
      <c r="J818" s="44" t="s">
        <v>133</v>
      </c>
      <c r="K818" s="41"/>
      <c r="L818" s="41"/>
      <c r="M818" s="41"/>
      <c r="N818" s="45" t="s">
        <v>421</v>
      </c>
      <c r="O818" s="41">
        <v>45100</v>
      </c>
      <c r="P818" s="46"/>
      <c r="Q818" s="47"/>
      <c r="R818" s="48" t="s">
        <v>254</v>
      </c>
      <c r="T818">
        <v>20117</v>
      </c>
    </row>
    <row r="819" spans="1:20" ht="18" customHeight="1" x14ac:dyDescent="0.15">
      <c r="A819" s="42">
        <v>2</v>
      </c>
      <c r="B819" s="43" t="s">
        <v>86</v>
      </c>
      <c r="C819" s="43">
        <v>1</v>
      </c>
      <c r="D819" s="43" t="s">
        <v>87</v>
      </c>
      <c r="E819" s="43">
        <v>17</v>
      </c>
      <c r="F819" s="43" t="s">
        <v>407</v>
      </c>
      <c r="G819" s="44">
        <v>12</v>
      </c>
      <c r="H819" s="43" t="s">
        <v>73</v>
      </c>
      <c r="I819" s="44">
        <v>51</v>
      </c>
      <c r="J819" s="44" t="s">
        <v>133</v>
      </c>
      <c r="K819" s="41"/>
      <c r="L819" s="41"/>
      <c r="M819" s="41"/>
      <c r="N819" s="45" t="s">
        <v>422</v>
      </c>
      <c r="O819" s="41">
        <v>180510</v>
      </c>
      <c r="P819" s="46"/>
      <c r="Q819" s="47"/>
      <c r="R819" s="48" t="s">
        <v>254</v>
      </c>
      <c r="T819">
        <v>20117</v>
      </c>
    </row>
    <row r="820" spans="1:20" ht="18" customHeight="1" x14ac:dyDescent="0.15">
      <c r="A820" s="42">
        <v>2</v>
      </c>
      <c r="B820" s="43" t="s">
        <v>86</v>
      </c>
      <c r="C820" s="43">
        <v>1</v>
      </c>
      <c r="D820" s="43" t="s">
        <v>87</v>
      </c>
      <c r="E820" s="43">
        <v>17</v>
      </c>
      <c r="F820" s="43" t="s">
        <v>407</v>
      </c>
      <c r="G820" s="44">
        <v>12</v>
      </c>
      <c r="H820" s="43" t="s">
        <v>73</v>
      </c>
      <c r="I820" s="44">
        <v>51</v>
      </c>
      <c r="J820" s="44" t="s">
        <v>133</v>
      </c>
      <c r="K820" s="41"/>
      <c r="L820" s="41"/>
      <c r="M820" s="41"/>
      <c r="N820" s="45" t="s">
        <v>3815</v>
      </c>
      <c r="O820" s="41">
        <v>134640</v>
      </c>
      <c r="P820" s="46"/>
      <c r="Q820" s="47"/>
      <c r="R820" s="48" t="s">
        <v>254</v>
      </c>
      <c r="T820">
        <v>20117</v>
      </c>
    </row>
    <row r="821" spans="1:20" ht="18" customHeight="1" x14ac:dyDescent="0.15">
      <c r="A821" s="42">
        <v>2</v>
      </c>
      <c r="B821" s="43" t="s">
        <v>86</v>
      </c>
      <c r="C821" s="43">
        <v>1</v>
      </c>
      <c r="D821" s="43" t="s">
        <v>87</v>
      </c>
      <c r="E821" s="43">
        <v>17</v>
      </c>
      <c r="F821" s="43" t="s">
        <v>407</v>
      </c>
      <c r="G821" s="44">
        <v>12</v>
      </c>
      <c r="H821" s="43" t="s">
        <v>73</v>
      </c>
      <c r="I821" s="44">
        <v>51</v>
      </c>
      <c r="J821" s="44" t="s">
        <v>133</v>
      </c>
      <c r="K821" s="41"/>
      <c r="L821" s="41"/>
      <c r="M821" s="41"/>
      <c r="N821" s="45" t="s">
        <v>423</v>
      </c>
      <c r="O821" s="41">
        <v>200000</v>
      </c>
      <c r="P821" s="46"/>
      <c r="Q821" s="47"/>
      <c r="R821" s="48" t="s">
        <v>254</v>
      </c>
      <c r="T821">
        <v>20117</v>
      </c>
    </row>
    <row r="822" spans="1:20" ht="18" customHeight="1" x14ac:dyDescent="0.15">
      <c r="A822" s="42">
        <v>2</v>
      </c>
      <c r="B822" s="43" t="s">
        <v>86</v>
      </c>
      <c r="C822" s="43">
        <v>1</v>
      </c>
      <c r="D822" s="43" t="s">
        <v>87</v>
      </c>
      <c r="E822" s="43">
        <v>17</v>
      </c>
      <c r="F822" s="43" t="s">
        <v>407</v>
      </c>
      <c r="G822" s="44">
        <v>12</v>
      </c>
      <c r="H822" s="43" t="s">
        <v>73</v>
      </c>
      <c r="I822" s="44">
        <v>51</v>
      </c>
      <c r="J822" s="44" t="s">
        <v>133</v>
      </c>
      <c r="K822" s="41"/>
      <c r="L822" s="41"/>
      <c r="M822" s="41"/>
      <c r="N822" s="45" t="s">
        <v>2996</v>
      </c>
      <c r="O822" s="41">
        <v>990000</v>
      </c>
      <c r="P822" s="46"/>
      <c r="Q822" s="47"/>
      <c r="R822" s="48" t="s">
        <v>254</v>
      </c>
      <c r="T822">
        <v>20117</v>
      </c>
    </row>
    <row r="823" spans="1:20" ht="18" customHeight="1" x14ac:dyDescent="0.15">
      <c r="A823" s="42">
        <v>2</v>
      </c>
      <c r="B823" s="43" t="s">
        <v>86</v>
      </c>
      <c r="C823" s="43">
        <v>1</v>
      </c>
      <c r="D823" s="43" t="s">
        <v>87</v>
      </c>
      <c r="E823" s="43">
        <v>17</v>
      </c>
      <c r="F823" s="43" t="s">
        <v>407</v>
      </c>
      <c r="G823" s="44">
        <v>12</v>
      </c>
      <c r="H823" s="43" t="s">
        <v>73</v>
      </c>
      <c r="I823" s="44">
        <v>51</v>
      </c>
      <c r="J823" s="44" t="s">
        <v>133</v>
      </c>
      <c r="K823" s="41"/>
      <c r="L823" s="41"/>
      <c r="M823" s="41"/>
      <c r="N823" s="45" t="s">
        <v>424</v>
      </c>
      <c r="O823" s="41">
        <v>500000</v>
      </c>
      <c r="P823" s="46"/>
      <c r="Q823" s="47"/>
      <c r="R823" s="48" t="s">
        <v>254</v>
      </c>
      <c r="T823">
        <v>20117</v>
      </c>
    </row>
    <row r="824" spans="1:20" ht="18" customHeight="1" x14ac:dyDescent="0.15">
      <c r="A824" s="42">
        <v>2</v>
      </c>
      <c r="B824" s="43" t="s">
        <v>86</v>
      </c>
      <c r="C824" s="43">
        <v>1</v>
      </c>
      <c r="D824" s="43" t="s">
        <v>87</v>
      </c>
      <c r="E824" s="43">
        <v>17</v>
      </c>
      <c r="F824" s="43" t="s">
        <v>407</v>
      </c>
      <c r="G824" s="44">
        <v>12</v>
      </c>
      <c r="H824" s="43" t="s">
        <v>73</v>
      </c>
      <c r="I824" s="44">
        <v>51</v>
      </c>
      <c r="J824" s="44" t="s">
        <v>133</v>
      </c>
      <c r="K824" s="41"/>
      <c r="L824" s="41"/>
      <c r="M824" s="41"/>
      <c r="N824" s="45" t="s">
        <v>425</v>
      </c>
      <c r="O824" s="41">
        <v>326040</v>
      </c>
      <c r="P824" s="46"/>
      <c r="Q824" s="47"/>
      <c r="R824" s="48" t="s">
        <v>254</v>
      </c>
      <c r="T824">
        <v>20117</v>
      </c>
    </row>
    <row r="825" spans="1:20" ht="18" customHeight="1" x14ac:dyDescent="0.15">
      <c r="A825" s="42">
        <v>2</v>
      </c>
      <c r="B825" s="43" t="s">
        <v>86</v>
      </c>
      <c r="C825" s="43">
        <v>1</v>
      </c>
      <c r="D825" s="43" t="s">
        <v>87</v>
      </c>
      <c r="E825" s="43">
        <v>17</v>
      </c>
      <c r="F825" s="43" t="s">
        <v>407</v>
      </c>
      <c r="G825" s="44">
        <v>12</v>
      </c>
      <c r="H825" s="43" t="s">
        <v>73</v>
      </c>
      <c r="I825" s="44">
        <v>51</v>
      </c>
      <c r="J825" s="44" t="s">
        <v>133</v>
      </c>
      <c r="K825" s="41"/>
      <c r="L825" s="41"/>
      <c r="M825" s="41"/>
      <c r="N825" s="45" t="s">
        <v>2997</v>
      </c>
      <c r="O825" s="41">
        <v>1107895</v>
      </c>
      <c r="P825" s="46"/>
      <c r="Q825" s="47"/>
      <c r="R825" s="48" t="s">
        <v>254</v>
      </c>
      <c r="T825">
        <v>20117</v>
      </c>
    </row>
    <row r="826" spans="1:20" ht="18" customHeight="1" x14ac:dyDescent="0.15">
      <c r="A826" s="42">
        <v>2</v>
      </c>
      <c r="B826" s="43" t="s">
        <v>86</v>
      </c>
      <c r="C826" s="43">
        <v>1</v>
      </c>
      <c r="D826" s="43" t="s">
        <v>87</v>
      </c>
      <c r="E826" s="43">
        <v>17</v>
      </c>
      <c r="F826" s="43" t="s">
        <v>407</v>
      </c>
      <c r="G826" s="45">
        <v>13</v>
      </c>
      <c r="H826" s="49" t="s">
        <v>77</v>
      </c>
      <c r="I826" s="45"/>
      <c r="J826" s="45"/>
      <c r="K826" s="41"/>
      <c r="L826" s="41"/>
      <c r="M826" s="41"/>
      <c r="N826" s="45"/>
      <c r="O826" s="47"/>
      <c r="P826" s="46"/>
      <c r="Q826" s="47"/>
      <c r="R826" s="48" t="s">
        <v>254</v>
      </c>
      <c r="T826">
        <v>20117</v>
      </c>
    </row>
    <row r="827" spans="1:20" ht="18" customHeight="1" x14ac:dyDescent="0.15">
      <c r="A827" s="42">
        <v>2</v>
      </c>
      <c r="B827" s="43" t="s">
        <v>86</v>
      </c>
      <c r="C827" s="43">
        <v>1</v>
      </c>
      <c r="D827" s="43" t="s">
        <v>87</v>
      </c>
      <c r="E827" s="43">
        <v>17</v>
      </c>
      <c r="F827" s="43" t="s">
        <v>407</v>
      </c>
      <c r="G827" s="44">
        <v>13</v>
      </c>
      <c r="H827" s="43" t="s">
        <v>77</v>
      </c>
      <c r="I827" s="45">
        <v>21</v>
      </c>
      <c r="J827" s="45" t="s">
        <v>304</v>
      </c>
      <c r="K827" s="41">
        <v>2998</v>
      </c>
      <c r="L827" s="41">
        <v>2787</v>
      </c>
      <c r="M827" s="41">
        <f>K827-L827</f>
        <v>211</v>
      </c>
      <c r="N827" s="45" t="s">
        <v>2998</v>
      </c>
      <c r="O827" s="41">
        <v>2224860</v>
      </c>
      <c r="P827" s="46"/>
      <c r="Q827" s="47"/>
      <c r="R827" s="48" t="s">
        <v>254</v>
      </c>
      <c r="T827">
        <v>20117</v>
      </c>
    </row>
    <row r="828" spans="1:20" ht="18" customHeight="1" x14ac:dyDescent="0.15">
      <c r="A828" s="42">
        <v>2</v>
      </c>
      <c r="B828" s="43" t="s">
        <v>86</v>
      </c>
      <c r="C828" s="43">
        <v>1</v>
      </c>
      <c r="D828" s="43" t="s">
        <v>87</v>
      </c>
      <c r="E828" s="43">
        <v>17</v>
      </c>
      <c r="F828" s="43" t="s">
        <v>407</v>
      </c>
      <c r="G828" s="44">
        <v>13</v>
      </c>
      <c r="H828" s="43" t="s">
        <v>77</v>
      </c>
      <c r="I828" s="44">
        <v>21</v>
      </c>
      <c r="J828" s="44" t="s">
        <v>304</v>
      </c>
      <c r="K828" s="41"/>
      <c r="L828" s="41"/>
      <c r="M828" s="41"/>
      <c r="N828" s="45" t="s">
        <v>426</v>
      </c>
      <c r="O828" s="41">
        <v>3000</v>
      </c>
      <c r="P828" s="46"/>
      <c r="Q828" s="47"/>
      <c r="R828" s="48" t="s">
        <v>254</v>
      </c>
      <c r="T828">
        <v>20117</v>
      </c>
    </row>
    <row r="829" spans="1:20" ht="18" customHeight="1" x14ac:dyDescent="0.15">
      <c r="A829" s="42">
        <v>2</v>
      </c>
      <c r="B829" s="43" t="s">
        <v>86</v>
      </c>
      <c r="C829" s="43">
        <v>1</v>
      </c>
      <c r="D829" s="43" t="s">
        <v>87</v>
      </c>
      <c r="E829" s="43">
        <v>17</v>
      </c>
      <c r="F829" s="43" t="s">
        <v>407</v>
      </c>
      <c r="G829" s="44">
        <v>13</v>
      </c>
      <c r="H829" s="43" t="s">
        <v>77</v>
      </c>
      <c r="I829" s="44">
        <v>21</v>
      </c>
      <c r="J829" s="44" t="s">
        <v>304</v>
      </c>
      <c r="K829" s="41"/>
      <c r="L829" s="41"/>
      <c r="M829" s="41"/>
      <c r="N829" s="45" t="s">
        <v>427</v>
      </c>
      <c r="O829" s="41">
        <v>350000</v>
      </c>
      <c r="P829" s="46"/>
      <c r="Q829" s="47"/>
      <c r="R829" s="48" t="s">
        <v>254</v>
      </c>
      <c r="T829">
        <v>20117</v>
      </c>
    </row>
    <row r="830" spans="1:20" ht="18" customHeight="1" x14ac:dyDescent="0.15">
      <c r="A830" s="42">
        <v>2</v>
      </c>
      <c r="B830" s="43" t="s">
        <v>86</v>
      </c>
      <c r="C830" s="43">
        <v>1</v>
      </c>
      <c r="D830" s="43" t="s">
        <v>87</v>
      </c>
      <c r="E830" s="43">
        <v>17</v>
      </c>
      <c r="F830" s="43" t="s">
        <v>407</v>
      </c>
      <c r="G830" s="44">
        <v>13</v>
      </c>
      <c r="H830" s="43" t="s">
        <v>77</v>
      </c>
      <c r="I830" s="44">
        <v>21</v>
      </c>
      <c r="J830" s="44" t="s">
        <v>304</v>
      </c>
      <c r="K830" s="41"/>
      <c r="L830" s="41"/>
      <c r="M830" s="41"/>
      <c r="N830" s="45" t="s">
        <v>428</v>
      </c>
      <c r="O830" s="41">
        <v>420000</v>
      </c>
      <c r="P830" s="46"/>
      <c r="Q830" s="47"/>
      <c r="R830" s="48" t="s">
        <v>254</v>
      </c>
      <c r="T830">
        <v>20117</v>
      </c>
    </row>
    <row r="831" spans="1:20" ht="18" customHeight="1" x14ac:dyDescent="0.15">
      <c r="A831" s="42">
        <v>2</v>
      </c>
      <c r="B831" s="43" t="s">
        <v>86</v>
      </c>
      <c r="C831" s="43">
        <v>1</v>
      </c>
      <c r="D831" s="43" t="s">
        <v>87</v>
      </c>
      <c r="E831" s="43">
        <v>17</v>
      </c>
      <c r="F831" s="43" t="s">
        <v>407</v>
      </c>
      <c r="G831" s="44">
        <v>13</v>
      </c>
      <c r="H831" s="43" t="s">
        <v>77</v>
      </c>
      <c r="I831" s="45">
        <v>41</v>
      </c>
      <c r="J831" s="45" t="s">
        <v>139</v>
      </c>
      <c r="K831" s="41">
        <v>10084</v>
      </c>
      <c r="L831" s="41">
        <v>1410</v>
      </c>
      <c r="M831" s="41">
        <f>K831-L831</f>
        <v>8674</v>
      </c>
      <c r="N831" s="45" t="s">
        <v>429</v>
      </c>
      <c r="O831" s="41">
        <v>937200</v>
      </c>
      <c r="P831" s="46"/>
      <c r="Q831" s="47"/>
      <c r="R831" s="48" t="s">
        <v>254</v>
      </c>
      <c r="T831">
        <v>20117</v>
      </c>
    </row>
    <row r="832" spans="1:20" ht="18" customHeight="1" x14ac:dyDescent="0.15">
      <c r="A832" s="42">
        <v>2</v>
      </c>
      <c r="B832" s="43" t="s">
        <v>86</v>
      </c>
      <c r="C832" s="43">
        <v>1</v>
      </c>
      <c r="D832" s="43" t="s">
        <v>87</v>
      </c>
      <c r="E832" s="43">
        <v>17</v>
      </c>
      <c r="F832" s="43" t="s">
        <v>407</v>
      </c>
      <c r="G832" s="44">
        <v>13</v>
      </c>
      <c r="H832" s="43" t="s">
        <v>77</v>
      </c>
      <c r="I832" s="44">
        <v>41</v>
      </c>
      <c r="J832" s="44" t="s">
        <v>139</v>
      </c>
      <c r="K832" s="41"/>
      <c r="L832" s="41"/>
      <c r="M832" s="41"/>
      <c r="N832" s="45" t="s">
        <v>2428</v>
      </c>
      <c r="O832" s="41">
        <v>1146000</v>
      </c>
      <c r="P832" s="46"/>
      <c r="Q832" s="47"/>
      <c r="R832" s="48" t="s">
        <v>254</v>
      </c>
      <c r="T832">
        <v>20117</v>
      </c>
    </row>
    <row r="833" spans="1:20" ht="18" customHeight="1" x14ac:dyDescent="0.15">
      <c r="A833" s="42">
        <v>2</v>
      </c>
      <c r="B833" s="43" t="s">
        <v>86</v>
      </c>
      <c r="C833" s="43">
        <v>1</v>
      </c>
      <c r="D833" s="43" t="s">
        <v>87</v>
      </c>
      <c r="E833" s="43">
        <v>17</v>
      </c>
      <c r="F833" s="43" t="s">
        <v>407</v>
      </c>
      <c r="G833" s="44">
        <v>13</v>
      </c>
      <c r="H833" s="43" t="s">
        <v>77</v>
      </c>
      <c r="I833" s="44">
        <v>41</v>
      </c>
      <c r="J833" s="44" t="s">
        <v>139</v>
      </c>
      <c r="K833" s="41"/>
      <c r="L833" s="41"/>
      <c r="M833" s="41"/>
      <c r="N833" s="45" t="s">
        <v>2429</v>
      </c>
      <c r="O833" s="41">
        <v>8000000</v>
      </c>
      <c r="P833" s="46"/>
      <c r="Q833" s="47"/>
      <c r="R833" s="48" t="s">
        <v>254</v>
      </c>
      <c r="T833">
        <v>20117</v>
      </c>
    </row>
    <row r="834" spans="1:20" ht="18" customHeight="1" x14ac:dyDescent="0.15">
      <c r="A834" s="42">
        <v>2</v>
      </c>
      <c r="B834" s="43" t="s">
        <v>86</v>
      </c>
      <c r="C834" s="43">
        <v>1</v>
      </c>
      <c r="D834" s="43" t="s">
        <v>87</v>
      </c>
      <c r="E834" s="43">
        <v>17</v>
      </c>
      <c r="F834" s="43" t="s">
        <v>407</v>
      </c>
      <c r="G834" s="45">
        <v>17</v>
      </c>
      <c r="H834" s="49" t="s">
        <v>79</v>
      </c>
      <c r="I834" s="45"/>
      <c r="J834" s="45"/>
      <c r="K834" s="41"/>
      <c r="L834" s="41"/>
      <c r="M834" s="41"/>
      <c r="N834" s="45"/>
      <c r="O834" s="47"/>
      <c r="P834" s="46"/>
      <c r="Q834" s="47"/>
      <c r="R834" s="48" t="s">
        <v>254</v>
      </c>
      <c r="T834">
        <v>20117</v>
      </c>
    </row>
    <row r="835" spans="1:20" ht="18" customHeight="1" x14ac:dyDescent="0.15">
      <c r="A835" s="42">
        <v>2</v>
      </c>
      <c r="B835" s="43" t="s">
        <v>86</v>
      </c>
      <c r="C835" s="43">
        <v>1</v>
      </c>
      <c r="D835" s="43" t="s">
        <v>87</v>
      </c>
      <c r="E835" s="43">
        <v>17</v>
      </c>
      <c r="F835" s="43" t="s">
        <v>407</v>
      </c>
      <c r="G835" s="44">
        <v>17</v>
      </c>
      <c r="H835" s="43" t="s">
        <v>79</v>
      </c>
      <c r="I835" s="45">
        <v>21</v>
      </c>
      <c r="J835" s="45" t="s">
        <v>239</v>
      </c>
      <c r="K835" s="41">
        <v>3018</v>
      </c>
      <c r="L835" s="41">
        <v>3410</v>
      </c>
      <c r="M835" s="41">
        <f>K835-L835</f>
        <v>-392</v>
      </c>
      <c r="N835" s="45" t="s">
        <v>2999</v>
      </c>
      <c r="O835" s="41">
        <v>1300000</v>
      </c>
      <c r="P835" s="46"/>
      <c r="Q835" s="47"/>
      <c r="R835" s="48" t="s">
        <v>254</v>
      </c>
      <c r="T835">
        <v>20117</v>
      </c>
    </row>
    <row r="836" spans="1:20" ht="18" customHeight="1" x14ac:dyDescent="0.15">
      <c r="A836" s="42">
        <v>2</v>
      </c>
      <c r="B836" s="43" t="s">
        <v>86</v>
      </c>
      <c r="C836" s="43">
        <v>1</v>
      </c>
      <c r="D836" s="43" t="s">
        <v>87</v>
      </c>
      <c r="E836" s="43">
        <v>17</v>
      </c>
      <c r="F836" s="43" t="s">
        <v>407</v>
      </c>
      <c r="G836" s="44">
        <v>17</v>
      </c>
      <c r="H836" s="43" t="s">
        <v>79</v>
      </c>
      <c r="I836" s="44">
        <v>21</v>
      </c>
      <c r="J836" s="44" t="s">
        <v>239</v>
      </c>
      <c r="K836" s="41"/>
      <c r="L836" s="41"/>
      <c r="M836" s="41"/>
      <c r="N836" s="45" t="s">
        <v>3000</v>
      </c>
      <c r="O836" s="41">
        <v>650000</v>
      </c>
      <c r="P836" s="46"/>
      <c r="Q836" s="47"/>
      <c r="R836" s="48" t="s">
        <v>254</v>
      </c>
      <c r="T836">
        <v>20117</v>
      </c>
    </row>
    <row r="837" spans="1:20" ht="18" customHeight="1" x14ac:dyDescent="0.15">
      <c r="A837" s="42">
        <v>2</v>
      </c>
      <c r="B837" s="43" t="s">
        <v>86</v>
      </c>
      <c r="C837" s="43">
        <v>1</v>
      </c>
      <c r="D837" s="43" t="s">
        <v>87</v>
      </c>
      <c r="E837" s="43">
        <v>17</v>
      </c>
      <c r="F837" s="43" t="s">
        <v>407</v>
      </c>
      <c r="G837" s="44">
        <v>17</v>
      </c>
      <c r="H837" s="43" t="s">
        <v>79</v>
      </c>
      <c r="I837" s="44">
        <v>21</v>
      </c>
      <c r="J837" s="44" t="s">
        <v>239</v>
      </c>
      <c r="K837" s="41"/>
      <c r="L837" s="41"/>
      <c r="M837" s="41"/>
      <c r="N837" s="45" t="s">
        <v>2430</v>
      </c>
      <c r="O837" s="41"/>
      <c r="P837" s="46"/>
      <c r="Q837" s="47"/>
      <c r="R837" s="48" t="s">
        <v>254</v>
      </c>
      <c r="T837">
        <v>20117</v>
      </c>
    </row>
    <row r="838" spans="1:20" ht="18" customHeight="1" x14ac:dyDescent="0.15">
      <c r="A838" s="42">
        <v>2</v>
      </c>
      <c r="B838" s="43" t="s">
        <v>86</v>
      </c>
      <c r="C838" s="43">
        <v>1</v>
      </c>
      <c r="D838" s="43" t="s">
        <v>87</v>
      </c>
      <c r="E838" s="43">
        <v>17</v>
      </c>
      <c r="F838" s="43" t="s">
        <v>407</v>
      </c>
      <c r="G838" s="44">
        <v>17</v>
      </c>
      <c r="H838" s="43" t="s">
        <v>79</v>
      </c>
      <c r="I838" s="44">
        <v>21</v>
      </c>
      <c r="J838" s="44" t="s">
        <v>239</v>
      </c>
      <c r="K838" s="41"/>
      <c r="L838" s="41"/>
      <c r="M838" s="41"/>
      <c r="N838" s="45" t="s">
        <v>3001</v>
      </c>
      <c r="O838" s="41">
        <v>617760</v>
      </c>
      <c r="P838" s="46"/>
      <c r="Q838" s="47"/>
      <c r="R838" s="48" t="s">
        <v>254</v>
      </c>
      <c r="T838">
        <v>20117</v>
      </c>
    </row>
    <row r="839" spans="1:20" ht="18" customHeight="1" x14ac:dyDescent="0.15">
      <c r="A839" s="42">
        <v>2</v>
      </c>
      <c r="B839" s="43" t="s">
        <v>86</v>
      </c>
      <c r="C839" s="43">
        <v>1</v>
      </c>
      <c r="D839" s="43" t="s">
        <v>87</v>
      </c>
      <c r="E839" s="43">
        <v>17</v>
      </c>
      <c r="F839" s="43" t="s">
        <v>407</v>
      </c>
      <c r="G839" s="44">
        <v>17</v>
      </c>
      <c r="H839" s="43" t="s">
        <v>79</v>
      </c>
      <c r="I839" s="44">
        <v>21</v>
      </c>
      <c r="J839" s="44" t="s">
        <v>239</v>
      </c>
      <c r="K839" s="41"/>
      <c r="L839" s="41"/>
      <c r="M839" s="41"/>
      <c r="N839" s="45" t="s">
        <v>3002</v>
      </c>
      <c r="O839" s="41">
        <v>450000</v>
      </c>
      <c r="P839" s="46"/>
      <c r="Q839" s="47"/>
      <c r="R839" s="48" t="s">
        <v>254</v>
      </c>
      <c r="T839">
        <v>20117</v>
      </c>
    </row>
    <row r="840" spans="1:20" ht="18" customHeight="1" x14ac:dyDescent="0.15">
      <c r="A840" s="42">
        <v>2</v>
      </c>
      <c r="B840" s="43" t="s">
        <v>86</v>
      </c>
      <c r="C840" s="43">
        <v>1</v>
      </c>
      <c r="D840" s="43" t="s">
        <v>87</v>
      </c>
      <c r="E840" s="43">
        <v>17</v>
      </c>
      <c r="F840" s="43" t="s">
        <v>407</v>
      </c>
      <c r="G840" s="45">
        <v>18</v>
      </c>
      <c r="H840" s="49" t="s">
        <v>81</v>
      </c>
      <c r="I840" s="45"/>
      <c r="J840" s="45"/>
      <c r="K840" s="41"/>
      <c r="L840" s="41"/>
      <c r="M840" s="41"/>
      <c r="N840" s="45"/>
      <c r="O840" s="47"/>
      <c r="P840" s="46"/>
      <c r="Q840" s="47"/>
      <c r="R840" s="48" t="s">
        <v>254</v>
      </c>
      <c r="T840">
        <v>20117</v>
      </c>
    </row>
    <row r="841" spans="1:20" ht="18" customHeight="1" x14ac:dyDescent="0.15">
      <c r="A841" s="42">
        <v>2</v>
      </c>
      <c r="B841" s="43" t="s">
        <v>86</v>
      </c>
      <c r="C841" s="43">
        <v>1</v>
      </c>
      <c r="D841" s="43" t="s">
        <v>87</v>
      </c>
      <c r="E841" s="43">
        <v>17</v>
      </c>
      <c r="F841" s="43" t="s">
        <v>407</v>
      </c>
      <c r="G841" s="44">
        <v>18</v>
      </c>
      <c r="H841" s="43" t="s">
        <v>81</v>
      </c>
      <c r="I841" s="45">
        <v>11</v>
      </c>
      <c r="J841" s="45" t="s">
        <v>82</v>
      </c>
      <c r="K841" s="41">
        <v>3089</v>
      </c>
      <c r="L841" s="41">
        <v>3739</v>
      </c>
      <c r="M841" s="41">
        <f>K841-L841</f>
        <v>-650</v>
      </c>
      <c r="N841" s="45" t="s">
        <v>430</v>
      </c>
      <c r="O841" s="41">
        <v>7000</v>
      </c>
      <c r="P841" s="46"/>
      <c r="Q841" s="47"/>
      <c r="R841" s="48" t="s">
        <v>254</v>
      </c>
      <c r="T841">
        <v>20117</v>
      </c>
    </row>
    <row r="842" spans="1:20" ht="18" customHeight="1" x14ac:dyDescent="0.15">
      <c r="A842" s="42">
        <v>2</v>
      </c>
      <c r="B842" s="43" t="s">
        <v>86</v>
      </c>
      <c r="C842" s="43">
        <v>1</v>
      </c>
      <c r="D842" s="43" t="s">
        <v>87</v>
      </c>
      <c r="E842" s="43">
        <v>17</v>
      </c>
      <c r="F842" s="43" t="s">
        <v>407</v>
      </c>
      <c r="G842" s="44">
        <v>18</v>
      </c>
      <c r="H842" s="43" t="s">
        <v>81</v>
      </c>
      <c r="I842" s="44">
        <v>11</v>
      </c>
      <c r="J842" s="44" t="s">
        <v>82</v>
      </c>
      <c r="K842" s="41"/>
      <c r="L842" s="41"/>
      <c r="M842" s="41"/>
      <c r="N842" s="45" t="s">
        <v>431</v>
      </c>
      <c r="O842" s="41">
        <v>193140</v>
      </c>
      <c r="P842" s="46"/>
      <c r="Q842" s="47"/>
      <c r="R842" s="48" t="s">
        <v>254</v>
      </c>
      <c r="T842">
        <v>20117</v>
      </c>
    </row>
    <row r="843" spans="1:20" ht="18" customHeight="1" x14ac:dyDescent="0.15">
      <c r="A843" s="42">
        <v>2</v>
      </c>
      <c r="B843" s="43" t="s">
        <v>86</v>
      </c>
      <c r="C843" s="43">
        <v>1</v>
      </c>
      <c r="D843" s="43" t="s">
        <v>87</v>
      </c>
      <c r="E843" s="43">
        <v>17</v>
      </c>
      <c r="F843" s="43" t="s">
        <v>407</v>
      </c>
      <c r="G843" s="44">
        <v>18</v>
      </c>
      <c r="H843" s="43" t="s">
        <v>81</v>
      </c>
      <c r="I843" s="44">
        <v>11</v>
      </c>
      <c r="J843" s="44" t="s">
        <v>82</v>
      </c>
      <c r="K843" s="41"/>
      <c r="L843" s="41"/>
      <c r="M843" s="41"/>
      <c r="N843" s="45" t="s">
        <v>432</v>
      </c>
      <c r="O843" s="41">
        <v>2096000</v>
      </c>
      <c r="P843" s="46"/>
      <c r="Q843" s="47"/>
      <c r="R843" s="48" t="s">
        <v>254</v>
      </c>
      <c r="T843">
        <v>20117</v>
      </c>
    </row>
    <row r="844" spans="1:20" ht="18" customHeight="1" x14ac:dyDescent="0.15">
      <c r="A844" s="42">
        <v>2</v>
      </c>
      <c r="B844" s="43" t="s">
        <v>86</v>
      </c>
      <c r="C844" s="43">
        <v>1</v>
      </c>
      <c r="D844" s="43" t="s">
        <v>87</v>
      </c>
      <c r="E844" s="43">
        <v>17</v>
      </c>
      <c r="F844" s="43" t="s">
        <v>407</v>
      </c>
      <c r="G844" s="44">
        <v>18</v>
      </c>
      <c r="H844" s="43" t="s">
        <v>81</v>
      </c>
      <c r="I844" s="44">
        <v>11</v>
      </c>
      <c r="J844" s="44" t="s">
        <v>82</v>
      </c>
      <c r="K844" s="41"/>
      <c r="L844" s="41"/>
      <c r="M844" s="41"/>
      <c r="N844" s="45" t="s">
        <v>433</v>
      </c>
      <c r="O844" s="41">
        <v>747800</v>
      </c>
      <c r="P844" s="46"/>
      <c r="Q844" s="47"/>
      <c r="R844" s="48" t="s">
        <v>254</v>
      </c>
      <c r="T844">
        <v>20117</v>
      </c>
    </row>
    <row r="845" spans="1:20" ht="18" customHeight="1" x14ac:dyDescent="0.15">
      <c r="A845" s="42">
        <v>2</v>
      </c>
      <c r="B845" s="43" t="s">
        <v>86</v>
      </c>
      <c r="C845" s="43">
        <v>1</v>
      </c>
      <c r="D845" s="43" t="s">
        <v>87</v>
      </c>
      <c r="E845" s="43">
        <v>17</v>
      </c>
      <c r="F845" s="43" t="s">
        <v>407</v>
      </c>
      <c r="G845" s="44">
        <v>18</v>
      </c>
      <c r="H845" s="43" t="s">
        <v>81</v>
      </c>
      <c r="I845" s="44">
        <v>11</v>
      </c>
      <c r="J845" s="44" t="s">
        <v>82</v>
      </c>
      <c r="K845" s="41"/>
      <c r="L845" s="41"/>
      <c r="M845" s="41"/>
      <c r="N845" s="45" t="s">
        <v>434</v>
      </c>
      <c r="O845" s="41">
        <v>45000</v>
      </c>
      <c r="P845" s="46"/>
      <c r="Q845" s="47"/>
      <c r="R845" s="48" t="s">
        <v>254</v>
      </c>
      <c r="T845">
        <v>20117</v>
      </c>
    </row>
    <row r="846" spans="1:20" ht="18" customHeight="1" x14ac:dyDescent="0.15">
      <c r="A846" s="24">
        <v>2</v>
      </c>
      <c r="B846" s="25" t="s">
        <v>2200</v>
      </c>
      <c r="C846" s="34">
        <v>1</v>
      </c>
      <c r="D846" s="25" t="s">
        <v>87</v>
      </c>
      <c r="E846" s="35">
        <v>18</v>
      </c>
      <c r="F846" s="36" t="s">
        <v>2228</v>
      </c>
      <c r="G846" s="35"/>
      <c r="H846" s="36"/>
      <c r="I846" s="35"/>
      <c r="J846" s="35"/>
      <c r="K846" s="32">
        <f>IF(C846="",SUMIFS($K847:$K$5362,$A847:$A$5362,A846,$E847:$E$5362,""),IF(E846="",SUMIFS($K847:$K$5362,$A847:$A$5362,A846,$C847:$C$5362,C846,$G847:$G$5362,""),IF(G846="",SUMIFS($K847:$K$5362,$A847:$A$5362,A846,$C847:$C$5362,C846,$E847:$E$5362,E846,$R847:$R$5362,R846),IF(I846="",SUMIFS($K847:$K$5362,$A847:$A$5362,A846,$C847:$C$5362,C846,$E847:$E$5362,E846,$G847:$G$5362,G846,$R847:$R$5362,R846),0))))</f>
        <v>9932</v>
      </c>
      <c r="L846" s="32">
        <f>IF(C846="",SUMIFS($L847:$L$5362,$A847:$A$5362,A846,$E847:$E$5362,""),IF(E846="",SUMIFS($L847:$L$5362,$A847:$A$5362,A846,$C847:$C$5362,C846,$G847:$G$5362,""),IF(G846="",SUMIFS($L847:$L$5362,$A847:$A$5362,A846,$C847:$C$5362,C846,$E847:$E$5362,E846,$R847:$R$5362,R846),IF(I846="",SUMIFS($L847:$L$5362,$A847:$A$5362,A846,$C847:$C$5362,C846,$E847:$E$5362,E846,$G847:$G$5362,G846,$R847:$R$5362,R846),0))))</f>
        <v>171</v>
      </c>
      <c r="M846" s="32">
        <f t="shared" ref="M846" si="23">K846-L846</f>
        <v>9761</v>
      </c>
      <c r="N846" s="37"/>
      <c r="O846" s="38"/>
      <c r="P846" s="39"/>
      <c r="Q846" s="33">
        <f>IF(C846="",SUMIFS($Q847:$Q$5362,$A847:$A$5362,A846,$E847:$E$5362,""),IF(E846="",SUMIFS($Q847:$Q$5362,$A847:$A$5362,A846,$C847:$C$5362,C846,$G847:$G$5362,""),IF(G846="",SUMIFS($Q847:$Q$5362,$A847:$A$5362,A846,$C847:$C$5362,C846,$E847:$E$5362,E846,$R847:$R$5362,R846),IF(I846="",SUMIFS($Q847:$Q$5362,$A847:$A$5362,A846,$C847:$C$5362,C846,$E847:$E$5362,E846,$G847:$G$5362,G846,$R847:$R$5362,R846),0))))</f>
        <v>2400</v>
      </c>
      <c r="R846" s="40" t="s">
        <v>2207</v>
      </c>
      <c r="T846">
        <v>20118</v>
      </c>
    </row>
    <row r="847" spans="1:20" ht="18" customHeight="1" x14ac:dyDescent="0.15">
      <c r="A847" s="42">
        <v>2</v>
      </c>
      <c r="B847" s="43" t="s">
        <v>86</v>
      </c>
      <c r="C847" s="43">
        <v>1</v>
      </c>
      <c r="D847" s="43" t="s">
        <v>87</v>
      </c>
      <c r="E847" s="43">
        <v>18</v>
      </c>
      <c r="F847" s="43" t="s">
        <v>435</v>
      </c>
      <c r="G847" s="45">
        <v>10</v>
      </c>
      <c r="H847" s="49" t="s">
        <v>54</v>
      </c>
      <c r="I847" s="45"/>
      <c r="J847" s="45"/>
      <c r="K847" s="41"/>
      <c r="L847" s="41"/>
      <c r="M847" s="41"/>
      <c r="N847" s="45"/>
      <c r="O847" s="47"/>
      <c r="P847" s="46" t="s">
        <v>4561</v>
      </c>
      <c r="Q847" s="47">
        <v>2400</v>
      </c>
      <c r="R847" s="48" t="s">
        <v>254</v>
      </c>
      <c r="T847">
        <v>20118</v>
      </c>
    </row>
    <row r="848" spans="1:20" ht="18" customHeight="1" x14ac:dyDescent="0.15">
      <c r="A848" s="42">
        <v>2</v>
      </c>
      <c r="B848" s="43" t="s">
        <v>86</v>
      </c>
      <c r="C848" s="43">
        <v>1</v>
      </c>
      <c r="D848" s="43" t="s">
        <v>87</v>
      </c>
      <c r="E848" s="43">
        <v>18</v>
      </c>
      <c r="F848" s="43" t="s">
        <v>435</v>
      </c>
      <c r="G848" s="44">
        <v>10</v>
      </c>
      <c r="H848" s="43" t="s">
        <v>54</v>
      </c>
      <c r="I848" s="45">
        <v>5</v>
      </c>
      <c r="J848" s="45" t="s">
        <v>194</v>
      </c>
      <c r="K848" s="41">
        <v>696</v>
      </c>
      <c r="L848" s="41">
        <v>0</v>
      </c>
      <c r="M848" s="41">
        <f>K848-L848</f>
        <v>696</v>
      </c>
      <c r="N848" s="45" t="s">
        <v>3816</v>
      </c>
      <c r="O848" s="41">
        <v>180000</v>
      </c>
      <c r="P848" s="46"/>
      <c r="Q848" s="47"/>
      <c r="R848" s="48" t="s">
        <v>254</v>
      </c>
      <c r="T848">
        <v>20118</v>
      </c>
    </row>
    <row r="849" spans="1:20" ht="18" customHeight="1" x14ac:dyDescent="0.15">
      <c r="A849" s="42">
        <v>2</v>
      </c>
      <c r="B849" s="43" t="s">
        <v>86</v>
      </c>
      <c r="C849" s="43">
        <v>1</v>
      </c>
      <c r="D849" s="43" t="s">
        <v>87</v>
      </c>
      <c r="E849" s="43">
        <v>18</v>
      </c>
      <c r="F849" s="43" t="s">
        <v>435</v>
      </c>
      <c r="G849" s="44">
        <v>10</v>
      </c>
      <c r="H849" s="43" t="s">
        <v>54</v>
      </c>
      <c r="I849" s="44">
        <v>5</v>
      </c>
      <c r="J849" s="44" t="s">
        <v>194</v>
      </c>
      <c r="K849" s="41"/>
      <c r="L849" s="41"/>
      <c r="M849" s="41"/>
      <c r="N849" s="45" t="s">
        <v>3817</v>
      </c>
      <c r="O849" s="41">
        <v>516000</v>
      </c>
      <c r="P849" s="46"/>
      <c r="Q849" s="47"/>
      <c r="R849" s="48" t="s">
        <v>254</v>
      </c>
      <c r="T849">
        <v>20118</v>
      </c>
    </row>
    <row r="850" spans="1:20" ht="18" customHeight="1" x14ac:dyDescent="0.15">
      <c r="A850" s="42">
        <v>2</v>
      </c>
      <c r="B850" s="43" t="s">
        <v>86</v>
      </c>
      <c r="C850" s="43">
        <v>1</v>
      </c>
      <c r="D850" s="43" t="s">
        <v>87</v>
      </c>
      <c r="E850" s="43">
        <v>18</v>
      </c>
      <c r="F850" s="43" t="s">
        <v>435</v>
      </c>
      <c r="G850" s="45">
        <v>11</v>
      </c>
      <c r="H850" s="49" t="s">
        <v>66</v>
      </c>
      <c r="I850" s="45"/>
      <c r="J850" s="45"/>
      <c r="K850" s="41"/>
      <c r="L850" s="41"/>
      <c r="M850" s="41"/>
      <c r="N850" s="45"/>
      <c r="O850" s="47"/>
      <c r="P850" s="46"/>
      <c r="Q850" s="47"/>
      <c r="R850" s="48" t="s">
        <v>254</v>
      </c>
      <c r="T850">
        <v>20118</v>
      </c>
    </row>
    <row r="851" spans="1:20" ht="18" customHeight="1" x14ac:dyDescent="0.15">
      <c r="A851" s="42">
        <v>2</v>
      </c>
      <c r="B851" s="43" t="s">
        <v>86</v>
      </c>
      <c r="C851" s="43">
        <v>1</v>
      </c>
      <c r="D851" s="43" t="s">
        <v>87</v>
      </c>
      <c r="E851" s="43">
        <v>18</v>
      </c>
      <c r="F851" s="43" t="s">
        <v>435</v>
      </c>
      <c r="G851" s="44">
        <v>11</v>
      </c>
      <c r="H851" s="43" t="s">
        <v>66</v>
      </c>
      <c r="I851" s="45">
        <v>1</v>
      </c>
      <c r="J851" s="45" t="s">
        <v>67</v>
      </c>
      <c r="K851" s="41">
        <v>96</v>
      </c>
      <c r="L851" s="41">
        <v>0</v>
      </c>
      <c r="M851" s="41">
        <f>K851-L851</f>
        <v>96</v>
      </c>
      <c r="N851" s="45" t="s">
        <v>3818</v>
      </c>
      <c r="O851" s="41">
        <v>96000</v>
      </c>
      <c r="P851" s="46"/>
      <c r="Q851" s="47"/>
      <c r="R851" s="48" t="s">
        <v>254</v>
      </c>
      <c r="T851">
        <v>20118</v>
      </c>
    </row>
    <row r="852" spans="1:20" ht="18" customHeight="1" x14ac:dyDescent="0.15">
      <c r="A852" s="42">
        <v>2</v>
      </c>
      <c r="B852" s="43" t="s">
        <v>86</v>
      </c>
      <c r="C852" s="43">
        <v>1</v>
      </c>
      <c r="D852" s="43" t="s">
        <v>87</v>
      </c>
      <c r="E852" s="43">
        <v>18</v>
      </c>
      <c r="F852" s="43" t="s">
        <v>435</v>
      </c>
      <c r="G852" s="44">
        <v>11</v>
      </c>
      <c r="H852" s="43" t="s">
        <v>66</v>
      </c>
      <c r="I852" s="45">
        <v>3</v>
      </c>
      <c r="J852" s="45" t="s">
        <v>70</v>
      </c>
      <c r="K852" s="41">
        <v>119</v>
      </c>
      <c r="L852" s="41">
        <v>0</v>
      </c>
      <c r="M852" s="41">
        <f>K852-L852</f>
        <v>119</v>
      </c>
      <c r="N852" s="45" t="s">
        <v>3819</v>
      </c>
      <c r="O852" s="41">
        <v>118800</v>
      </c>
      <c r="P852" s="46"/>
      <c r="Q852" s="47"/>
      <c r="R852" s="48" t="s">
        <v>254</v>
      </c>
      <c r="T852">
        <v>20118</v>
      </c>
    </row>
    <row r="853" spans="1:20" ht="18" customHeight="1" x14ac:dyDescent="0.15">
      <c r="A853" s="42">
        <v>2</v>
      </c>
      <c r="B853" s="43" t="s">
        <v>86</v>
      </c>
      <c r="C853" s="43">
        <v>1</v>
      </c>
      <c r="D853" s="43" t="s">
        <v>87</v>
      </c>
      <c r="E853" s="43">
        <v>18</v>
      </c>
      <c r="F853" s="43" t="s">
        <v>435</v>
      </c>
      <c r="G853" s="44">
        <v>11</v>
      </c>
      <c r="H853" s="43" t="s">
        <v>66</v>
      </c>
      <c r="I853" s="45">
        <v>11</v>
      </c>
      <c r="J853" s="45" t="s">
        <v>72</v>
      </c>
      <c r="K853" s="41">
        <v>274</v>
      </c>
      <c r="L853" s="41">
        <v>171</v>
      </c>
      <c r="M853" s="41">
        <f>K853-L853</f>
        <v>103</v>
      </c>
      <c r="N853" s="45" t="s">
        <v>2431</v>
      </c>
      <c r="O853" s="41">
        <v>273827</v>
      </c>
      <c r="P853" s="46"/>
      <c r="Q853" s="47"/>
      <c r="R853" s="48" t="s">
        <v>254</v>
      </c>
      <c r="T853">
        <v>20118</v>
      </c>
    </row>
    <row r="854" spans="1:20" ht="18" customHeight="1" x14ac:dyDescent="0.15">
      <c r="A854" s="42">
        <v>2</v>
      </c>
      <c r="B854" s="43" t="s">
        <v>86</v>
      </c>
      <c r="C854" s="43">
        <v>1</v>
      </c>
      <c r="D854" s="43" t="s">
        <v>87</v>
      </c>
      <c r="E854" s="43">
        <v>18</v>
      </c>
      <c r="F854" s="43" t="s">
        <v>435</v>
      </c>
      <c r="G854" s="45">
        <v>12</v>
      </c>
      <c r="H854" s="49" t="s">
        <v>73</v>
      </c>
      <c r="I854" s="45"/>
      <c r="J854" s="45"/>
      <c r="K854" s="41"/>
      <c r="L854" s="41"/>
      <c r="M854" s="41"/>
      <c r="N854" s="45"/>
      <c r="O854" s="47"/>
      <c r="P854" s="46"/>
      <c r="Q854" s="47"/>
      <c r="R854" s="48" t="s">
        <v>254</v>
      </c>
      <c r="T854">
        <v>20118</v>
      </c>
    </row>
    <row r="855" spans="1:20" ht="18" customHeight="1" x14ac:dyDescent="0.15">
      <c r="A855" s="42">
        <v>2</v>
      </c>
      <c r="B855" s="43" t="s">
        <v>86</v>
      </c>
      <c r="C855" s="43">
        <v>1</v>
      </c>
      <c r="D855" s="43" t="s">
        <v>87</v>
      </c>
      <c r="E855" s="43">
        <v>18</v>
      </c>
      <c r="F855" s="43" t="s">
        <v>435</v>
      </c>
      <c r="G855" s="44">
        <v>12</v>
      </c>
      <c r="H855" s="43" t="s">
        <v>73</v>
      </c>
      <c r="I855" s="45">
        <v>33</v>
      </c>
      <c r="J855" s="45" t="s">
        <v>219</v>
      </c>
      <c r="K855" s="41">
        <v>284</v>
      </c>
      <c r="L855" s="41">
        <v>0</v>
      </c>
      <c r="M855" s="41">
        <f>K855-L855</f>
        <v>284</v>
      </c>
      <c r="N855" s="45" t="s">
        <v>2432</v>
      </c>
      <c r="O855" s="41">
        <v>59400</v>
      </c>
      <c r="P855" s="46"/>
      <c r="Q855" s="47"/>
      <c r="R855" s="48" t="s">
        <v>254</v>
      </c>
      <c r="T855">
        <v>20118</v>
      </c>
    </row>
    <row r="856" spans="1:20" ht="18" customHeight="1" x14ac:dyDescent="0.15">
      <c r="A856" s="42">
        <v>2</v>
      </c>
      <c r="B856" s="43" t="s">
        <v>86</v>
      </c>
      <c r="C856" s="43">
        <v>1</v>
      </c>
      <c r="D856" s="43" t="s">
        <v>87</v>
      </c>
      <c r="E856" s="43">
        <v>18</v>
      </c>
      <c r="F856" s="43" t="s">
        <v>435</v>
      </c>
      <c r="G856" s="44">
        <v>12</v>
      </c>
      <c r="H856" s="43" t="s">
        <v>73</v>
      </c>
      <c r="I856" s="44">
        <v>33</v>
      </c>
      <c r="J856" s="44" t="s">
        <v>219</v>
      </c>
      <c r="K856" s="41"/>
      <c r="L856" s="41"/>
      <c r="M856" s="41"/>
      <c r="N856" s="45" t="s">
        <v>2433</v>
      </c>
      <c r="O856" s="41">
        <v>64152</v>
      </c>
      <c r="P856" s="46"/>
      <c r="Q856" s="47"/>
      <c r="R856" s="48" t="s">
        <v>254</v>
      </c>
      <c r="T856">
        <v>20118</v>
      </c>
    </row>
    <row r="857" spans="1:20" ht="18" customHeight="1" x14ac:dyDescent="0.15">
      <c r="A857" s="42">
        <v>2</v>
      </c>
      <c r="B857" s="43" t="s">
        <v>86</v>
      </c>
      <c r="C857" s="43">
        <v>1</v>
      </c>
      <c r="D857" s="43" t="s">
        <v>87</v>
      </c>
      <c r="E857" s="43">
        <v>18</v>
      </c>
      <c r="F857" s="43" t="s">
        <v>435</v>
      </c>
      <c r="G857" s="44">
        <v>12</v>
      </c>
      <c r="H857" s="43" t="s">
        <v>73</v>
      </c>
      <c r="I857" s="44">
        <v>33</v>
      </c>
      <c r="J857" s="44" t="s">
        <v>219</v>
      </c>
      <c r="K857" s="41"/>
      <c r="L857" s="41"/>
      <c r="M857" s="41"/>
      <c r="N857" s="45" t="s">
        <v>2434</v>
      </c>
      <c r="O857" s="41">
        <v>66990</v>
      </c>
      <c r="P857" s="46"/>
      <c r="Q857" s="47"/>
      <c r="R857" s="48" t="s">
        <v>254</v>
      </c>
      <c r="T857">
        <v>20118</v>
      </c>
    </row>
    <row r="858" spans="1:20" ht="18" customHeight="1" x14ac:dyDescent="0.15">
      <c r="A858" s="42">
        <v>2</v>
      </c>
      <c r="B858" s="43" t="s">
        <v>86</v>
      </c>
      <c r="C858" s="43">
        <v>1</v>
      </c>
      <c r="D858" s="43" t="s">
        <v>87</v>
      </c>
      <c r="E858" s="43">
        <v>18</v>
      </c>
      <c r="F858" s="43" t="s">
        <v>435</v>
      </c>
      <c r="G858" s="44">
        <v>12</v>
      </c>
      <c r="H858" s="43" t="s">
        <v>73</v>
      </c>
      <c r="I858" s="44">
        <v>33</v>
      </c>
      <c r="J858" s="44" t="s">
        <v>219</v>
      </c>
      <c r="K858" s="41"/>
      <c r="L858" s="41"/>
      <c r="M858" s="41"/>
      <c r="N858" s="45" t="s">
        <v>2435</v>
      </c>
      <c r="O858" s="41">
        <v>14667</v>
      </c>
      <c r="P858" s="46"/>
      <c r="Q858" s="47"/>
      <c r="R858" s="48" t="s">
        <v>254</v>
      </c>
      <c r="T858">
        <v>20118</v>
      </c>
    </row>
    <row r="859" spans="1:20" ht="18" customHeight="1" x14ac:dyDescent="0.15">
      <c r="A859" s="42">
        <v>2</v>
      </c>
      <c r="B859" s="43" t="s">
        <v>86</v>
      </c>
      <c r="C859" s="43">
        <v>1</v>
      </c>
      <c r="D859" s="43" t="s">
        <v>87</v>
      </c>
      <c r="E859" s="43">
        <v>18</v>
      </c>
      <c r="F859" s="43" t="s">
        <v>435</v>
      </c>
      <c r="G859" s="44">
        <v>12</v>
      </c>
      <c r="H859" s="43" t="s">
        <v>73</v>
      </c>
      <c r="I859" s="44">
        <v>33</v>
      </c>
      <c r="J859" s="44" t="s">
        <v>219</v>
      </c>
      <c r="K859" s="41"/>
      <c r="L859" s="41"/>
      <c r="M859" s="41"/>
      <c r="N859" s="45" t="s">
        <v>2436</v>
      </c>
      <c r="O859" s="41">
        <v>8400</v>
      </c>
      <c r="P859" s="46"/>
      <c r="Q859" s="47"/>
      <c r="R859" s="48" t="s">
        <v>254</v>
      </c>
      <c r="T859">
        <v>20118</v>
      </c>
    </row>
    <row r="860" spans="1:20" ht="18" customHeight="1" x14ac:dyDescent="0.15">
      <c r="A860" s="42">
        <v>2</v>
      </c>
      <c r="B860" s="43" t="s">
        <v>86</v>
      </c>
      <c r="C860" s="43">
        <v>1</v>
      </c>
      <c r="D860" s="43" t="s">
        <v>87</v>
      </c>
      <c r="E860" s="43">
        <v>18</v>
      </c>
      <c r="F860" s="43" t="s">
        <v>435</v>
      </c>
      <c r="G860" s="44">
        <v>12</v>
      </c>
      <c r="H860" s="43" t="s">
        <v>73</v>
      </c>
      <c r="I860" s="44">
        <v>33</v>
      </c>
      <c r="J860" s="44" t="s">
        <v>219</v>
      </c>
      <c r="K860" s="41"/>
      <c r="L860" s="41"/>
      <c r="M860" s="41"/>
      <c r="N860" s="45" t="s">
        <v>2437</v>
      </c>
      <c r="O860" s="41">
        <v>70000</v>
      </c>
      <c r="P860" s="46"/>
      <c r="Q860" s="47"/>
      <c r="R860" s="48" t="s">
        <v>254</v>
      </c>
      <c r="T860">
        <v>20118</v>
      </c>
    </row>
    <row r="861" spans="1:20" ht="18" customHeight="1" x14ac:dyDescent="0.15">
      <c r="A861" s="42">
        <v>2</v>
      </c>
      <c r="B861" s="43" t="s">
        <v>86</v>
      </c>
      <c r="C861" s="43">
        <v>1</v>
      </c>
      <c r="D861" s="43" t="s">
        <v>87</v>
      </c>
      <c r="E861" s="43">
        <v>18</v>
      </c>
      <c r="F861" s="43" t="s">
        <v>435</v>
      </c>
      <c r="G861" s="45">
        <v>22</v>
      </c>
      <c r="H861" s="49" t="s">
        <v>161</v>
      </c>
      <c r="I861" s="45"/>
      <c r="J861" s="45"/>
      <c r="K861" s="41"/>
      <c r="L861" s="41"/>
      <c r="M861" s="41"/>
      <c r="N861" s="45"/>
      <c r="O861" s="47"/>
      <c r="P861" s="46"/>
      <c r="Q861" s="47"/>
      <c r="R861" s="48" t="s">
        <v>254</v>
      </c>
      <c r="T861">
        <v>20118</v>
      </c>
    </row>
    <row r="862" spans="1:20" ht="18" customHeight="1" x14ac:dyDescent="0.15">
      <c r="A862" s="42">
        <v>2</v>
      </c>
      <c r="B862" s="43" t="s">
        <v>86</v>
      </c>
      <c r="C862" s="43">
        <v>1</v>
      </c>
      <c r="D862" s="43" t="s">
        <v>87</v>
      </c>
      <c r="E862" s="43">
        <v>18</v>
      </c>
      <c r="F862" s="43" t="s">
        <v>435</v>
      </c>
      <c r="G862" s="44">
        <v>22</v>
      </c>
      <c r="H862" s="43" t="s">
        <v>161</v>
      </c>
      <c r="I862" s="45">
        <v>11</v>
      </c>
      <c r="J862" s="45" t="s">
        <v>836</v>
      </c>
      <c r="K862" s="41">
        <v>168</v>
      </c>
      <c r="L862" s="41">
        <v>0</v>
      </c>
      <c r="M862" s="41">
        <f>K862-L862</f>
        <v>168</v>
      </c>
      <c r="N862" s="45" t="s">
        <v>2438</v>
      </c>
      <c r="O862" s="41">
        <v>168000</v>
      </c>
      <c r="P862" s="46"/>
      <c r="Q862" s="47"/>
      <c r="R862" s="48" t="s">
        <v>254</v>
      </c>
      <c r="T862">
        <v>20118</v>
      </c>
    </row>
    <row r="863" spans="1:20" ht="18" customHeight="1" x14ac:dyDescent="0.15">
      <c r="A863" s="42">
        <v>2</v>
      </c>
      <c r="B863" s="43" t="s">
        <v>86</v>
      </c>
      <c r="C863" s="43">
        <v>1</v>
      </c>
      <c r="D863" s="43" t="s">
        <v>87</v>
      </c>
      <c r="E863" s="43">
        <v>18</v>
      </c>
      <c r="F863" s="43" t="s">
        <v>435</v>
      </c>
      <c r="G863" s="45">
        <v>24</v>
      </c>
      <c r="H863" s="49" t="s">
        <v>247</v>
      </c>
      <c r="I863" s="45"/>
      <c r="J863" s="45"/>
      <c r="K863" s="41"/>
      <c r="L863" s="41"/>
      <c r="M863" s="41"/>
      <c r="N863" s="45"/>
      <c r="O863" s="47"/>
      <c r="P863" s="46"/>
      <c r="Q863" s="47"/>
      <c r="R863" s="48" t="s">
        <v>254</v>
      </c>
      <c r="T863">
        <v>20118</v>
      </c>
    </row>
    <row r="864" spans="1:20" ht="18" customHeight="1" x14ac:dyDescent="0.15">
      <c r="A864" s="42">
        <v>2</v>
      </c>
      <c r="B864" s="43" t="s">
        <v>86</v>
      </c>
      <c r="C864" s="43">
        <v>1</v>
      </c>
      <c r="D864" s="43" t="s">
        <v>87</v>
      </c>
      <c r="E864" s="43">
        <v>18</v>
      </c>
      <c r="F864" s="43" t="s">
        <v>435</v>
      </c>
      <c r="G864" s="44">
        <v>24</v>
      </c>
      <c r="H864" s="43" t="s">
        <v>247</v>
      </c>
      <c r="I864" s="45">
        <v>11</v>
      </c>
      <c r="J864" s="45" t="s">
        <v>2439</v>
      </c>
      <c r="K864" s="41">
        <v>8295</v>
      </c>
      <c r="L864" s="41">
        <v>0</v>
      </c>
      <c r="M864" s="41">
        <f>K864-L864</f>
        <v>8295</v>
      </c>
      <c r="N864" s="45" t="s">
        <v>2440</v>
      </c>
      <c r="O864" s="41"/>
      <c r="P864" s="46"/>
      <c r="Q864" s="47"/>
      <c r="R864" s="48" t="s">
        <v>254</v>
      </c>
      <c r="T864">
        <v>20118</v>
      </c>
    </row>
    <row r="865" spans="1:20" ht="18" customHeight="1" x14ac:dyDescent="0.15">
      <c r="A865" s="42">
        <v>2</v>
      </c>
      <c r="B865" s="43" t="s">
        <v>86</v>
      </c>
      <c r="C865" s="43">
        <v>1</v>
      </c>
      <c r="D865" s="43" t="s">
        <v>87</v>
      </c>
      <c r="E865" s="43">
        <v>18</v>
      </c>
      <c r="F865" s="43" t="s">
        <v>435</v>
      </c>
      <c r="G865" s="44">
        <v>24</v>
      </c>
      <c r="H865" s="43" t="s">
        <v>247</v>
      </c>
      <c r="I865" s="44">
        <v>11</v>
      </c>
      <c r="J865" s="44" t="s">
        <v>2439</v>
      </c>
      <c r="K865" s="41"/>
      <c r="L865" s="41"/>
      <c r="M865" s="41"/>
      <c r="N865" s="45" t="s">
        <v>2441</v>
      </c>
      <c r="O865" s="41">
        <v>1630000</v>
      </c>
      <c r="P865" s="46"/>
      <c r="Q865" s="47"/>
      <c r="R865" s="48" t="s">
        <v>254</v>
      </c>
      <c r="T865">
        <v>20118</v>
      </c>
    </row>
    <row r="866" spans="1:20" ht="18" customHeight="1" x14ac:dyDescent="0.15">
      <c r="A866" s="42">
        <v>2</v>
      </c>
      <c r="B866" s="43" t="s">
        <v>86</v>
      </c>
      <c r="C866" s="43">
        <v>1</v>
      </c>
      <c r="D866" s="43" t="s">
        <v>87</v>
      </c>
      <c r="E866" s="43">
        <v>18</v>
      </c>
      <c r="F866" s="43" t="s">
        <v>435</v>
      </c>
      <c r="G866" s="44">
        <v>24</v>
      </c>
      <c r="H866" s="43" t="s">
        <v>247</v>
      </c>
      <c r="I866" s="44">
        <v>11</v>
      </c>
      <c r="J866" s="44" t="s">
        <v>2439</v>
      </c>
      <c r="K866" s="41"/>
      <c r="L866" s="41"/>
      <c r="M866" s="41"/>
      <c r="N866" s="45" t="s">
        <v>2442</v>
      </c>
      <c r="O866" s="41">
        <v>1650000</v>
      </c>
      <c r="P866" s="46"/>
      <c r="Q866" s="47"/>
      <c r="R866" s="48" t="s">
        <v>254</v>
      </c>
      <c r="T866">
        <v>20118</v>
      </c>
    </row>
    <row r="867" spans="1:20" ht="18" customHeight="1" x14ac:dyDescent="0.15">
      <c r="A867" s="42">
        <v>2</v>
      </c>
      <c r="B867" s="43" t="s">
        <v>86</v>
      </c>
      <c r="C867" s="43">
        <v>1</v>
      </c>
      <c r="D867" s="43" t="s">
        <v>87</v>
      </c>
      <c r="E867" s="43">
        <v>18</v>
      </c>
      <c r="F867" s="43" t="s">
        <v>435</v>
      </c>
      <c r="G867" s="44">
        <v>24</v>
      </c>
      <c r="H867" s="43" t="s">
        <v>247</v>
      </c>
      <c r="I867" s="44">
        <v>11</v>
      </c>
      <c r="J867" s="44" t="s">
        <v>2439</v>
      </c>
      <c r="K867" s="41"/>
      <c r="L867" s="41"/>
      <c r="M867" s="41"/>
      <c r="N867" s="45" t="s">
        <v>2443</v>
      </c>
      <c r="O867" s="41">
        <v>1521000</v>
      </c>
      <c r="P867" s="46"/>
      <c r="Q867" s="47"/>
      <c r="R867" s="48" t="s">
        <v>254</v>
      </c>
      <c r="T867">
        <v>20118</v>
      </c>
    </row>
    <row r="868" spans="1:20" ht="18" customHeight="1" x14ac:dyDescent="0.15">
      <c r="A868" s="42">
        <v>2</v>
      </c>
      <c r="B868" s="43" t="s">
        <v>86</v>
      </c>
      <c r="C868" s="43">
        <v>1</v>
      </c>
      <c r="D868" s="43" t="s">
        <v>87</v>
      </c>
      <c r="E868" s="43">
        <v>18</v>
      </c>
      <c r="F868" s="43" t="s">
        <v>435</v>
      </c>
      <c r="G868" s="44">
        <v>24</v>
      </c>
      <c r="H868" s="43" t="s">
        <v>247</v>
      </c>
      <c r="I868" s="44">
        <v>11</v>
      </c>
      <c r="J868" s="44" t="s">
        <v>2439</v>
      </c>
      <c r="K868" s="41"/>
      <c r="L868" s="41"/>
      <c r="M868" s="41"/>
      <c r="N868" s="45" t="s">
        <v>2444</v>
      </c>
      <c r="O868" s="41">
        <v>1970000</v>
      </c>
      <c r="P868" s="46"/>
      <c r="Q868" s="47"/>
      <c r="R868" s="48" t="s">
        <v>254</v>
      </c>
      <c r="T868">
        <v>20118</v>
      </c>
    </row>
    <row r="869" spans="1:20" ht="18" customHeight="1" x14ac:dyDescent="0.15">
      <c r="A869" s="42">
        <v>2</v>
      </c>
      <c r="B869" s="43" t="s">
        <v>86</v>
      </c>
      <c r="C869" s="43">
        <v>1</v>
      </c>
      <c r="D869" s="43" t="s">
        <v>87</v>
      </c>
      <c r="E869" s="43">
        <v>18</v>
      </c>
      <c r="F869" s="43" t="s">
        <v>435</v>
      </c>
      <c r="G869" s="44">
        <v>24</v>
      </c>
      <c r="H869" s="43" t="s">
        <v>247</v>
      </c>
      <c r="I869" s="44">
        <v>11</v>
      </c>
      <c r="J869" s="44" t="s">
        <v>2439</v>
      </c>
      <c r="K869" s="41"/>
      <c r="L869" s="41"/>
      <c r="M869" s="41"/>
      <c r="N869" s="45" t="s">
        <v>2445</v>
      </c>
      <c r="O869" s="41">
        <v>1404000</v>
      </c>
      <c r="P869" s="46"/>
      <c r="Q869" s="47"/>
      <c r="R869" s="48" t="s">
        <v>254</v>
      </c>
      <c r="T869">
        <v>20118</v>
      </c>
    </row>
    <row r="870" spans="1:20" ht="18" customHeight="1" x14ac:dyDescent="0.15">
      <c r="A870" s="42">
        <v>2</v>
      </c>
      <c r="B870" s="43" t="s">
        <v>86</v>
      </c>
      <c r="C870" s="43">
        <v>1</v>
      </c>
      <c r="D870" s="43" t="s">
        <v>87</v>
      </c>
      <c r="E870" s="43">
        <v>18</v>
      </c>
      <c r="F870" s="43" t="s">
        <v>435</v>
      </c>
      <c r="G870" s="44">
        <v>24</v>
      </c>
      <c r="H870" s="43" t="s">
        <v>247</v>
      </c>
      <c r="I870" s="44">
        <v>11</v>
      </c>
      <c r="J870" s="44" t="s">
        <v>2439</v>
      </c>
      <c r="K870" s="41"/>
      <c r="L870" s="41"/>
      <c r="M870" s="41"/>
      <c r="N870" s="45" t="s">
        <v>2446</v>
      </c>
      <c r="O870" s="41">
        <v>120000</v>
      </c>
      <c r="P870" s="46"/>
      <c r="Q870" s="47"/>
      <c r="R870" s="48" t="s">
        <v>254</v>
      </c>
      <c r="T870">
        <v>20118</v>
      </c>
    </row>
    <row r="871" spans="1:20" ht="18" customHeight="1" x14ac:dyDescent="0.15">
      <c r="A871" s="24">
        <v>2</v>
      </c>
      <c r="B871" s="25" t="s">
        <v>86</v>
      </c>
      <c r="C871" s="26">
        <v>2</v>
      </c>
      <c r="D871" s="26" t="s">
        <v>2173</v>
      </c>
      <c r="E871" s="27"/>
      <c r="F871" s="26"/>
      <c r="G871" s="27"/>
      <c r="H871" s="26"/>
      <c r="I871" s="27"/>
      <c r="J871" s="27"/>
      <c r="K871" s="23">
        <f>IF(C871="",SUMIFS($K872:$K$5362,$A872:$A$5362,A871,$E872:$E$5362,""),IF(E871="",SUMIFS($K872:$K$5362,$A872:$A$5362,A871,$C872:$C$5362,C871,$G872:$G$5362,""),IF(G871="",SUMIFS($K872:$K$5362,$A872:$A$5362,A871,$C872:$C$5362,C871,$E872:$E$5362,E871,$R872:$R$5362,R871),IF(I871="",SUMIFS($K872:$K$5362,$A872:$A$5362,A871,$C872:$C$5362,C871,$E872:$E$5362,E871,$G872:$G$5362,G871,$R872:$R$5362,R871),0))))</f>
        <v>105205</v>
      </c>
      <c r="L871" s="23">
        <f>IF(C871="",SUMIFS($L872:$L$5362,$A872:$A$5362,A871,$E872:$E$5362,""),IF(E871="",SUMIFS($L872:$L$5362,$A872:$A$5362,A871,$C872:$C$5362,C871,$G872:$G$5362,""),IF(G871="",SUMIFS($L872:$L$5362,$A872:$A$5362,A871,$C872:$C$5362,C871,$E872:$E$5362,E871,$R872:$R$5362,R871),IF(I871="",SUMIFS($L872:$L$5362,$A872:$A$5362,A871,$C872:$C$5362,C871,$E872:$E$5362,E871,$G872:$G$5362,G871,$R872:$R$5362,R871),0))))</f>
        <v>92791</v>
      </c>
      <c r="M871" s="23">
        <f t="shared" ref="M871:M872" si="24">K871-L871</f>
        <v>12414</v>
      </c>
      <c r="N871" s="28"/>
      <c r="O871" s="29"/>
      <c r="P871" s="30"/>
      <c r="Q871" s="23">
        <f>IF(C871="",SUMIFS($Q872:$Q$5362,$A872:$A$5362,A871,$E872:$E$5362,""),IF(E871="",SUMIFS($Q872:$Q$5362,$A872:$A$5362,A871,$C872:$C$5362,C871,$G872:$G$5362,""),IF(G871="",SUMIFS($Q872:$Q$5362,$A872:$A$5362,A871,$C872:$C$5362,C871,$E872:$E$5362,E871,$R872:$R$5362,R871),IF(I871="",SUMIFS($Q872:$Q$5362,$A872:$A$5362,A871,$C872:$C$5362,C871,$E872:$E$5362,E871,$G872:$G$5362,G871,$R872:$R$5362,R871),0))))</f>
        <v>13297</v>
      </c>
      <c r="R871" s="31"/>
      <c r="T871">
        <v>20201</v>
      </c>
    </row>
    <row r="872" spans="1:20" ht="18" customHeight="1" x14ac:dyDescent="0.15">
      <c r="A872" s="24">
        <v>2</v>
      </c>
      <c r="B872" s="25" t="s">
        <v>2200</v>
      </c>
      <c r="C872" s="34">
        <v>2</v>
      </c>
      <c r="D872" s="25" t="s">
        <v>436</v>
      </c>
      <c r="E872" s="35">
        <v>1</v>
      </c>
      <c r="F872" s="36" t="s">
        <v>2324</v>
      </c>
      <c r="G872" s="35"/>
      <c r="H872" s="36"/>
      <c r="I872" s="35"/>
      <c r="J872" s="35"/>
      <c r="K872" s="32">
        <f>IF(C872="",SUMIFS($K873:$K$5362,$A873:$A$5362,A872,$E873:$E$5362,""),IF(E872="",SUMIFS($K873:$K$5362,$A873:$A$5362,A872,$C873:$C$5362,C872,$G873:$G$5362,""),IF(G872="",SUMIFS($K873:$K$5362,$A873:$A$5362,A872,$C873:$C$5362,C872,$E873:$E$5362,E872,$R873:$R$5362,R872),IF(I872="",SUMIFS($K873:$K$5362,$A873:$A$5362,A872,$C873:$C$5362,C872,$E873:$E$5362,E872,$G873:$G$5362,G872,$R873:$R$5362,R872),0))))</f>
        <v>92514</v>
      </c>
      <c r="L872" s="32">
        <f>IF(C872="",SUMIFS($L873:$L$5362,$A873:$A$5362,A872,$E873:$E$5362,""),IF(E872="",SUMIFS($L873:$L$5362,$A873:$A$5362,A872,$C873:$C$5362,C872,$G873:$G$5362,""),IF(G872="",SUMIFS($L873:$L$5362,$A873:$A$5362,A872,$C873:$C$5362,C872,$E873:$E$5362,E872,$R873:$R$5362,R872),IF(I872="",SUMIFS($L873:$L$5362,$A873:$A$5362,A872,$C873:$C$5362,C872,$E873:$E$5362,E872,$G873:$G$5362,G872,$R873:$R$5362,R872),0))))</f>
        <v>79724</v>
      </c>
      <c r="M872" s="32">
        <f t="shared" si="24"/>
        <v>12790</v>
      </c>
      <c r="N872" s="37"/>
      <c r="O872" s="38"/>
      <c r="P872" s="39"/>
      <c r="Q872" s="33">
        <f>IF(C872="",SUMIFS($Q873:$Q$5362,$A873:$A$5362,A872,$E873:$E$5362,""),IF(E872="",SUMIFS($Q873:$Q$5362,$A873:$A$5362,A872,$C873:$C$5362,C872,$G873:$G$5362,""),IF(G872="",SUMIFS($Q873:$Q$5362,$A873:$A$5362,A872,$C873:$C$5362,C872,$E873:$E$5362,E872,$R873:$R$5362,R872),IF(I872="",SUMIFS($Q873:$Q$5362,$A873:$A$5362,A872,$C873:$C$5362,C872,$E873:$E$5362,E872,$G873:$G$5362,G872,$R873:$R$5362,R872),0))))</f>
        <v>12000</v>
      </c>
      <c r="R872" s="40" t="s">
        <v>2229</v>
      </c>
      <c r="T872">
        <v>20201</v>
      </c>
    </row>
    <row r="873" spans="1:20" ht="18" customHeight="1" x14ac:dyDescent="0.15">
      <c r="A873" s="42">
        <v>2</v>
      </c>
      <c r="B873" s="43" t="s">
        <v>86</v>
      </c>
      <c r="C873" s="43">
        <v>2</v>
      </c>
      <c r="D873" s="43" t="s">
        <v>436</v>
      </c>
      <c r="E873" s="43">
        <v>1</v>
      </c>
      <c r="F873" s="43" t="s">
        <v>437</v>
      </c>
      <c r="G873" s="45">
        <v>1</v>
      </c>
      <c r="H873" s="49" t="s">
        <v>7</v>
      </c>
      <c r="I873" s="45"/>
      <c r="J873" s="45"/>
      <c r="K873" s="41"/>
      <c r="L873" s="41"/>
      <c r="M873" s="41"/>
      <c r="N873" s="45"/>
      <c r="O873" s="47"/>
      <c r="P873" s="46" t="s">
        <v>4562</v>
      </c>
      <c r="Q873" s="47">
        <v>12000</v>
      </c>
      <c r="R873" s="48" t="s">
        <v>438</v>
      </c>
      <c r="T873">
        <v>20201</v>
      </c>
    </row>
    <row r="874" spans="1:20" ht="18" customHeight="1" x14ac:dyDescent="0.15">
      <c r="A874" s="42">
        <v>2</v>
      </c>
      <c r="B874" s="43" t="s">
        <v>86</v>
      </c>
      <c r="C874" s="43">
        <v>2</v>
      </c>
      <c r="D874" s="43" t="s">
        <v>436</v>
      </c>
      <c r="E874" s="43">
        <v>1</v>
      </c>
      <c r="F874" s="43" t="s">
        <v>437</v>
      </c>
      <c r="G874" s="44">
        <v>1</v>
      </c>
      <c r="H874" s="43" t="s">
        <v>7</v>
      </c>
      <c r="I874" s="45">
        <v>21</v>
      </c>
      <c r="J874" s="45" t="s">
        <v>91</v>
      </c>
      <c r="K874" s="41">
        <v>38</v>
      </c>
      <c r="L874" s="41">
        <v>38</v>
      </c>
      <c r="M874" s="41">
        <f>K874-L874</f>
        <v>0</v>
      </c>
      <c r="N874" s="45" t="s">
        <v>3003</v>
      </c>
      <c r="O874" s="41">
        <v>25200</v>
      </c>
      <c r="P874" s="46" t="s">
        <v>4563</v>
      </c>
      <c r="Q874" s="47"/>
      <c r="R874" s="48" t="s">
        <v>438</v>
      </c>
      <c r="T874">
        <v>20201</v>
      </c>
    </row>
    <row r="875" spans="1:20" ht="18" customHeight="1" x14ac:dyDescent="0.15">
      <c r="A875" s="42">
        <v>2</v>
      </c>
      <c r="B875" s="43" t="s">
        <v>86</v>
      </c>
      <c r="C875" s="43">
        <v>2</v>
      </c>
      <c r="D875" s="43" t="s">
        <v>436</v>
      </c>
      <c r="E875" s="43">
        <v>1</v>
      </c>
      <c r="F875" s="43" t="s">
        <v>437</v>
      </c>
      <c r="G875" s="44">
        <v>1</v>
      </c>
      <c r="H875" s="43" t="s">
        <v>7</v>
      </c>
      <c r="I875" s="44">
        <v>21</v>
      </c>
      <c r="J875" s="44" t="s">
        <v>91</v>
      </c>
      <c r="K875" s="41"/>
      <c r="L875" s="41"/>
      <c r="M875" s="41"/>
      <c r="N875" s="45" t="s">
        <v>3004</v>
      </c>
      <c r="O875" s="41">
        <v>12600</v>
      </c>
      <c r="P875" s="46"/>
      <c r="Q875" s="47"/>
      <c r="R875" s="48" t="s">
        <v>438</v>
      </c>
      <c r="T875">
        <v>20201</v>
      </c>
    </row>
    <row r="876" spans="1:20" ht="18" customHeight="1" x14ac:dyDescent="0.15">
      <c r="A876" s="42">
        <v>2</v>
      </c>
      <c r="B876" s="43" t="s">
        <v>86</v>
      </c>
      <c r="C876" s="43">
        <v>2</v>
      </c>
      <c r="D876" s="43" t="s">
        <v>436</v>
      </c>
      <c r="E876" s="43">
        <v>1</v>
      </c>
      <c r="F876" s="43" t="s">
        <v>437</v>
      </c>
      <c r="G876" s="45">
        <v>2</v>
      </c>
      <c r="H876" s="49" t="s">
        <v>10</v>
      </c>
      <c r="I876" s="45"/>
      <c r="J876" s="45"/>
      <c r="K876" s="41"/>
      <c r="L876" s="41"/>
      <c r="M876" s="41"/>
      <c r="N876" s="45"/>
      <c r="O876" s="47"/>
      <c r="P876" s="46"/>
      <c r="Q876" s="47"/>
      <c r="R876" s="48" t="s">
        <v>438</v>
      </c>
      <c r="T876">
        <v>20201</v>
      </c>
    </row>
    <row r="877" spans="1:20" ht="18" customHeight="1" x14ac:dyDescent="0.15">
      <c r="A877" s="42">
        <v>2</v>
      </c>
      <c r="B877" s="43" t="s">
        <v>86</v>
      </c>
      <c r="C877" s="43">
        <v>2</v>
      </c>
      <c r="D877" s="43" t="s">
        <v>436</v>
      </c>
      <c r="E877" s="43">
        <v>1</v>
      </c>
      <c r="F877" s="43" t="s">
        <v>437</v>
      </c>
      <c r="G877" s="44">
        <v>2</v>
      </c>
      <c r="H877" s="43" t="s">
        <v>10</v>
      </c>
      <c r="I877" s="45">
        <v>3</v>
      </c>
      <c r="J877" s="45" t="s">
        <v>11</v>
      </c>
      <c r="K877" s="41">
        <v>31744</v>
      </c>
      <c r="L877" s="41">
        <v>29822</v>
      </c>
      <c r="M877" s="41">
        <f>K877-L877</f>
        <v>1922</v>
      </c>
      <c r="N877" s="45" t="s">
        <v>439</v>
      </c>
      <c r="O877" s="41">
        <v>31743300</v>
      </c>
      <c r="P877" s="46"/>
      <c r="Q877" s="47"/>
      <c r="R877" s="48" t="s">
        <v>438</v>
      </c>
      <c r="T877">
        <v>20201</v>
      </c>
    </row>
    <row r="878" spans="1:20" ht="18" customHeight="1" x14ac:dyDescent="0.15">
      <c r="A878" s="42">
        <v>2</v>
      </c>
      <c r="B878" s="43" t="s">
        <v>86</v>
      </c>
      <c r="C878" s="43">
        <v>2</v>
      </c>
      <c r="D878" s="43" t="s">
        <v>436</v>
      </c>
      <c r="E878" s="43">
        <v>1</v>
      </c>
      <c r="F878" s="43" t="s">
        <v>437</v>
      </c>
      <c r="G878" s="44">
        <v>2</v>
      </c>
      <c r="H878" s="43" t="s">
        <v>10</v>
      </c>
      <c r="I878" s="45">
        <v>4</v>
      </c>
      <c r="J878" s="45" t="s">
        <v>94</v>
      </c>
      <c r="K878" s="41">
        <v>439</v>
      </c>
      <c r="L878" s="41">
        <v>439</v>
      </c>
      <c r="M878" s="41">
        <f>K878-L878</f>
        <v>0</v>
      </c>
      <c r="N878" s="45" t="s">
        <v>3820</v>
      </c>
      <c r="O878" s="41">
        <v>438300</v>
      </c>
      <c r="P878" s="46"/>
      <c r="Q878" s="47"/>
      <c r="R878" s="48" t="s">
        <v>438</v>
      </c>
      <c r="T878">
        <v>20201</v>
      </c>
    </row>
    <row r="879" spans="1:20" ht="18" customHeight="1" x14ac:dyDescent="0.15">
      <c r="A879" s="42">
        <v>2</v>
      </c>
      <c r="B879" s="43" t="s">
        <v>86</v>
      </c>
      <c r="C879" s="43">
        <v>2</v>
      </c>
      <c r="D879" s="43" t="s">
        <v>436</v>
      </c>
      <c r="E879" s="43">
        <v>1</v>
      </c>
      <c r="F879" s="43" t="s">
        <v>437</v>
      </c>
      <c r="G879" s="45">
        <v>3</v>
      </c>
      <c r="H879" s="49" t="s">
        <v>13</v>
      </c>
      <c r="I879" s="45"/>
      <c r="J879" s="45"/>
      <c r="K879" s="41"/>
      <c r="L879" s="41"/>
      <c r="M879" s="41"/>
      <c r="N879" s="45"/>
      <c r="O879" s="47"/>
      <c r="P879" s="46"/>
      <c r="Q879" s="47"/>
      <c r="R879" s="48" t="s">
        <v>438</v>
      </c>
      <c r="T879">
        <v>20201</v>
      </c>
    </row>
    <row r="880" spans="1:20" ht="18" customHeight="1" x14ac:dyDescent="0.15">
      <c r="A880" s="42">
        <v>2</v>
      </c>
      <c r="B880" s="43" t="s">
        <v>86</v>
      </c>
      <c r="C880" s="43">
        <v>2</v>
      </c>
      <c r="D880" s="43" t="s">
        <v>436</v>
      </c>
      <c r="E880" s="43">
        <v>1</v>
      </c>
      <c r="F880" s="43" t="s">
        <v>437</v>
      </c>
      <c r="G880" s="44">
        <v>3</v>
      </c>
      <c r="H880" s="43" t="s">
        <v>13</v>
      </c>
      <c r="I880" s="45">
        <v>31</v>
      </c>
      <c r="J880" s="45" t="s">
        <v>18</v>
      </c>
      <c r="K880" s="41">
        <v>156</v>
      </c>
      <c r="L880" s="41">
        <v>156</v>
      </c>
      <c r="M880" s="41">
        <f>K880-L880</f>
        <v>0</v>
      </c>
      <c r="N880" s="45" t="s">
        <v>21</v>
      </c>
      <c r="O880" s="41">
        <v>156000</v>
      </c>
      <c r="P880" s="46"/>
      <c r="Q880" s="47"/>
      <c r="R880" s="48" t="s">
        <v>438</v>
      </c>
      <c r="T880">
        <v>20201</v>
      </c>
    </row>
    <row r="881" spans="1:20" ht="18" customHeight="1" x14ac:dyDescent="0.15">
      <c r="A881" s="42">
        <v>2</v>
      </c>
      <c r="B881" s="43" t="s">
        <v>86</v>
      </c>
      <c r="C881" s="43">
        <v>2</v>
      </c>
      <c r="D881" s="43" t="s">
        <v>436</v>
      </c>
      <c r="E881" s="43">
        <v>1</v>
      </c>
      <c r="F881" s="43" t="s">
        <v>437</v>
      </c>
      <c r="G881" s="44">
        <v>3</v>
      </c>
      <c r="H881" s="43" t="s">
        <v>13</v>
      </c>
      <c r="I881" s="45">
        <v>32</v>
      </c>
      <c r="J881" s="45" t="s">
        <v>98</v>
      </c>
      <c r="K881" s="41">
        <v>468</v>
      </c>
      <c r="L881" s="41">
        <v>258</v>
      </c>
      <c r="M881" s="41">
        <f>K881-L881</f>
        <v>210</v>
      </c>
      <c r="N881" s="45" t="s">
        <v>19</v>
      </c>
      <c r="O881" s="41">
        <v>468000</v>
      </c>
      <c r="P881" s="46"/>
      <c r="Q881" s="47"/>
      <c r="R881" s="48" t="s">
        <v>438</v>
      </c>
      <c r="T881">
        <v>20201</v>
      </c>
    </row>
    <row r="882" spans="1:20" ht="18" customHeight="1" x14ac:dyDescent="0.15">
      <c r="A882" s="42">
        <v>2</v>
      </c>
      <c r="B882" s="43" t="s">
        <v>86</v>
      </c>
      <c r="C882" s="43">
        <v>2</v>
      </c>
      <c r="D882" s="43" t="s">
        <v>436</v>
      </c>
      <c r="E882" s="43">
        <v>1</v>
      </c>
      <c r="F882" s="43" t="s">
        <v>437</v>
      </c>
      <c r="G882" s="44">
        <v>3</v>
      </c>
      <c r="H882" s="43" t="s">
        <v>13</v>
      </c>
      <c r="I882" s="45">
        <v>33</v>
      </c>
      <c r="J882" s="45" t="s">
        <v>20</v>
      </c>
      <c r="K882" s="41">
        <v>387</v>
      </c>
      <c r="L882" s="41">
        <v>269</v>
      </c>
      <c r="M882" s="41">
        <f>K882-L882</f>
        <v>118</v>
      </c>
      <c r="N882" s="45" t="s">
        <v>850</v>
      </c>
      <c r="O882" s="41">
        <v>386400</v>
      </c>
      <c r="P882" s="46"/>
      <c r="Q882" s="47"/>
      <c r="R882" s="48" t="s">
        <v>438</v>
      </c>
      <c r="T882">
        <v>20201</v>
      </c>
    </row>
    <row r="883" spans="1:20" ht="18" customHeight="1" x14ac:dyDescent="0.15">
      <c r="A883" s="42">
        <v>2</v>
      </c>
      <c r="B883" s="43" t="s">
        <v>86</v>
      </c>
      <c r="C883" s="43">
        <v>2</v>
      </c>
      <c r="D883" s="43" t="s">
        <v>436</v>
      </c>
      <c r="E883" s="43">
        <v>1</v>
      </c>
      <c r="F883" s="43" t="s">
        <v>437</v>
      </c>
      <c r="G883" s="44">
        <v>3</v>
      </c>
      <c r="H883" s="43" t="s">
        <v>13</v>
      </c>
      <c r="I883" s="45">
        <v>35</v>
      </c>
      <c r="J883" s="45" t="s">
        <v>22</v>
      </c>
      <c r="K883" s="41">
        <v>1609</v>
      </c>
      <c r="L883" s="41">
        <v>1631</v>
      </c>
      <c r="M883" s="41">
        <f>K883-L883</f>
        <v>-22</v>
      </c>
      <c r="N883" s="45" t="s">
        <v>3005</v>
      </c>
      <c r="O883" s="41">
        <v>180000</v>
      </c>
      <c r="P883" s="46"/>
      <c r="Q883" s="47"/>
      <c r="R883" s="48" t="s">
        <v>438</v>
      </c>
      <c r="T883">
        <v>20201</v>
      </c>
    </row>
    <row r="884" spans="1:20" ht="18" customHeight="1" x14ac:dyDescent="0.15">
      <c r="A884" s="42">
        <v>2</v>
      </c>
      <c r="B884" s="43" t="s">
        <v>86</v>
      </c>
      <c r="C884" s="43">
        <v>2</v>
      </c>
      <c r="D884" s="43" t="s">
        <v>436</v>
      </c>
      <c r="E884" s="43">
        <v>1</v>
      </c>
      <c r="F884" s="43" t="s">
        <v>437</v>
      </c>
      <c r="G884" s="44">
        <v>3</v>
      </c>
      <c r="H884" s="43" t="s">
        <v>13</v>
      </c>
      <c r="I884" s="44">
        <v>35</v>
      </c>
      <c r="J884" s="44" t="s">
        <v>22</v>
      </c>
      <c r="K884" s="41"/>
      <c r="L884" s="41"/>
      <c r="M884" s="41"/>
      <c r="N884" s="45" t="s">
        <v>3006</v>
      </c>
      <c r="O884" s="41">
        <v>1080000</v>
      </c>
      <c r="P884" s="46"/>
      <c r="Q884" s="47"/>
      <c r="R884" s="48" t="s">
        <v>438</v>
      </c>
      <c r="T884">
        <v>20201</v>
      </c>
    </row>
    <row r="885" spans="1:20" ht="18" customHeight="1" x14ac:dyDescent="0.15">
      <c r="A885" s="42">
        <v>2</v>
      </c>
      <c r="B885" s="43" t="s">
        <v>86</v>
      </c>
      <c r="C885" s="43">
        <v>2</v>
      </c>
      <c r="D885" s="43" t="s">
        <v>436</v>
      </c>
      <c r="E885" s="43">
        <v>1</v>
      </c>
      <c r="F885" s="43" t="s">
        <v>437</v>
      </c>
      <c r="G885" s="44">
        <v>3</v>
      </c>
      <c r="H885" s="43" t="s">
        <v>13</v>
      </c>
      <c r="I885" s="44">
        <v>35</v>
      </c>
      <c r="J885" s="44" t="s">
        <v>22</v>
      </c>
      <c r="K885" s="41"/>
      <c r="L885" s="41"/>
      <c r="M885" s="41"/>
      <c r="N885" s="45" t="s">
        <v>3007</v>
      </c>
      <c r="O885" s="41">
        <v>160000</v>
      </c>
      <c r="P885" s="46"/>
      <c r="Q885" s="47"/>
      <c r="R885" s="48" t="s">
        <v>438</v>
      </c>
      <c r="T885">
        <v>20201</v>
      </c>
    </row>
    <row r="886" spans="1:20" ht="18" customHeight="1" x14ac:dyDescent="0.15">
      <c r="A886" s="42">
        <v>2</v>
      </c>
      <c r="B886" s="43" t="s">
        <v>86</v>
      </c>
      <c r="C886" s="43">
        <v>2</v>
      </c>
      <c r="D886" s="43" t="s">
        <v>436</v>
      </c>
      <c r="E886" s="43">
        <v>1</v>
      </c>
      <c r="F886" s="43" t="s">
        <v>437</v>
      </c>
      <c r="G886" s="44">
        <v>3</v>
      </c>
      <c r="H886" s="43" t="s">
        <v>13</v>
      </c>
      <c r="I886" s="44">
        <v>35</v>
      </c>
      <c r="J886" s="44" t="s">
        <v>22</v>
      </c>
      <c r="K886" s="41"/>
      <c r="L886" s="41"/>
      <c r="M886" s="41"/>
      <c r="N886" s="45" t="s">
        <v>3008</v>
      </c>
      <c r="O886" s="41">
        <v>189000</v>
      </c>
      <c r="P886" s="46"/>
      <c r="Q886" s="47"/>
      <c r="R886" s="48" t="s">
        <v>438</v>
      </c>
      <c r="T886">
        <v>20201</v>
      </c>
    </row>
    <row r="887" spans="1:20" ht="18" customHeight="1" x14ac:dyDescent="0.15">
      <c r="A887" s="42">
        <v>2</v>
      </c>
      <c r="B887" s="43" t="s">
        <v>86</v>
      </c>
      <c r="C887" s="43">
        <v>2</v>
      </c>
      <c r="D887" s="43" t="s">
        <v>436</v>
      </c>
      <c r="E887" s="43">
        <v>1</v>
      </c>
      <c r="F887" s="43" t="s">
        <v>437</v>
      </c>
      <c r="G887" s="44">
        <v>3</v>
      </c>
      <c r="H887" s="43" t="s">
        <v>13</v>
      </c>
      <c r="I887" s="45">
        <v>38</v>
      </c>
      <c r="J887" s="45" t="s">
        <v>23</v>
      </c>
      <c r="K887" s="41">
        <v>714</v>
      </c>
      <c r="L887" s="41">
        <v>714</v>
      </c>
      <c r="M887" s="41">
        <f>K887-L887</f>
        <v>0</v>
      </c>
      <c r="N887" s="45" t="s">
        <v>21</v>
      </c>
      <c r="O887" s="41">
        <v>714000</v>
      </c>
      <c r="P887" s="46"/>
      <c r="Q887" s="47"/>
      <c r="R887" s="48" t="s">
        <v>438</v>
      </c>
      <c r="T887">
        <v>20201</v>
      </c>
    </row>
    <row r="888" spans="1:20" ht="18" customHeight="1" x14ac:dyDescent="0.15">
      <c r="A888" s="42">
        <v>2</v>
      </c>
      <c r="B888" s="43" t="s">
        <v>86</v>
      </c>
      <c r="C888" s="43">
        <v>2</v>
      </c>
      <c r="D888" s="43" t="s">
        <v>436</v>
      </c>
      <c r="E888" s="43">
        <v>1</v>
      </c>
      <c r="F888" s="43" t="s">
        <v>437</v>
      </c>
      <c r="G888" s="44">
        <v>3</v>
      </c>
      <c r="H888" s="43" t="s">
        <v>13</v>
      </c>
      <c r="I888" s="45">
        <v>39</v>
      </c>
      <c r="J888" s="45" t="s">
        <v>24</v>
      </c>
      <c r="K888" s="41">
        <v>7075</v>
      </c>
      <c r="L888" s="41">
        <v>6593</v>
      </c>
      <c r="M888" s="41">
        <f>K888-L888</f>
        <v>482</v>
      </c>
      <c r="N888" s="45" t="s">
        <v>439</v>
      </c>
      <c r="O888" s="41">
        <v>7074714</v>
      </c>
      <c r="P888" s="46"/>
      <c r="Q888" s="47"/>
      <c r="R888" s="48" t="s">
        <v>438</v>
      </c>
      <c r="T888">
        <v>20201</v>
      </c>
    </row>
    <row r="889" spans="1:20" ht="18" customHeight="1" x14ac:dyDescent="0.15">
      <c r="A889" s="42">
        <v>2</v>
      </c>
      <c r="B889" s="43" t="s">
        <v>86</v>
      </c>
      <c r="C889" s="43">
        <v>2</v>
      </c>
      <c r="D889" s="43" t="s">
        <v>436</v>
      </c>
      <c r="E889" s="43">
        <v>1</v>
      </c>
      <c r="F889" s="43" t="s">
        <v>437</v>
      </c>
      <c r="G889" s="44">
        <v>3</v>
      </c>
      <c r="H889" s="43" t="s">
        <v>13</v>
      </c>
      <c r="I889" s="45">
        <v>40</v>
      </c>
      <c r="J889" s="45" t="s">
        <v>25</v>
      </c>
      <c r="K889" s="41">
        <v>5247</v>
      </c>
      <c r="L889" s="41">
        <v>4887</v>
      </c>
      <c r="M889" s="41">
        <f>K889-L889</f>
        <v>360</v>
      </c>
      <c r="N889" s="45" t="s">
        <v>439</v>
      </c>
      <c r="O889" s="41">
        <v>5246658</v>
      </c>
      <c r="P889" s="46"/>
      <c r="Q889" s="47"/>
      <c r="R889" s="48" t="s">
        <v>438</v>
      </c>
      <c r="T889">
        <v>20201</v>
      </c>
    </row>
    <row r="890" spans="1:20" ht="18" customHeight="1" x14ac:dyDescent="0.15">
      <c r="A890" s="42">
        <v>2</v>
      </c>
      <c r="B890" s="43" t="s">
        <v>86</v>
      </c>
      <c r="C890" s="43">
        <v>2</v>
      </c>
      <c r="D890" s="43" t="s">
        <v>436</v>
      </c>
      <c r="E890" s="43">
        <v>1</v>
      </c>
      <c r="F890" s="43" t="s">
        <v>437</v>
      </c>
      <c r="G890" s="44">
        <v>3</v>
      </c>
      <c r="H890" s="43" t="s">
        <v>13</v>
      </c>
      <c r="I890" s="45">
        <v>41</v>
      </c>
      <c r="J890" s="45" t="s">
        <v>26</v>
      </c>
      <c r="K890" s="41">
        <v>463</v>
      </c>
      <c r="L890" s="41">
        <v>449</v>
      </c>
      <c r="M890" s="41">
        <f>K890-L890</f>
        <v>14</v>
      </c>
      <c r="N890" s="45" t="s">
        <v>439</v>
      </c>
      <c r="O890" s="41">
        <v>462800</v>
      </c>
      <c r="P890" s="46"/>
      <c r="Q890" s="47"/>
      <c r="R890" s="48" t="s">
        <v>438</v>
      </c>
      <c r="T890">
        <v>20201</v>
      </c>
    </row>
    <row r="891" spans="1:20" ht="18" customHeight="1" x14ac:dyDescent="0.15">
      <c r="A891" s="42">
        <v>2</v>
      </c>
      <c r="B891" s="43" t="s">
        <v>86</v>
      </c>
      <c r="C891" s="43">
        <v>2</v>
      </c>
      <c r="D891" s="43" t="s">
        <v>436</v>
      </c>
      <c r="E891" s="43">
        <v>1</v>
      </c>
      <c r="F891" s="43" t="s">
        <v>437</v>
      </c>
      <c r="G891" s="44">
        <v>3</v>
      </c>
      <c r="H891" s="43" t="s">
        <v>13</v>
      </c>
      <c r="I891" s="45">
        <v>51</v>
      </c>
      <c r="J891" s="45" t="s">
        <v>109</v>
      </c>
      <c r="K891" s="41">
        <v>13</v>
      </c>
      <c r="L891" s="41">
        <v>13</v>
      </c>
      <c r="M891" s="41">
        <f>K891-L891</f>
        <v>0</v>
      </c>
      <c r="N891" s="45" t="s">
        <v>3821</v>
      </c>
      <c r="O891" s="41">
        <v>12600</v>
      </c>
      <c r="P891" s="46"/>
      <c r="Q891" s="47"/>
      <c r="R891" s="48" t="s">
        <v>438</v>
      </c>
      <c r="T891">
        <v>20201</v>
      </c>
    </row>
    <row r="892" spans="1:20" ht="18" customHeight="1" x14ac:dyDescent="0.15">
      <c r="A892" s="42">
        <v>2</v>
      </c>
      <c r="B892" s="43" t="s">
        <v>86</v>
      </c>
      <c r="C892" s="43">
        <v>2</v>
      </c>
      <c r="D892" s="43" t="s">
        <v>436</v>
      </c>
      <c r="E892" s="43">
        <v>1</v>
      </c>
      <c r="F892" s="43" t="s">
        <v>437</v>
      </c>
      <c r="G892" s="45">
        <v>4</v>
      </c>
      <c r="H892" s="49" t="s">
        <v>27</v>
      </c>
      <c r="I892" s="45"/>
      <c r="J892" s="45"/>
      <c r="K892" s="41"/>
      <c r="L892" s="41"/>
      <c r="M892" s="41"/>
      <c r="N892" s="45"/>
      <c r="O892" s="47"/>
      <c r="P892" s="46"/>
      <c r="Q892" s="47"/>
      <c r="R892" s="48" t="s">
        <v>438</v>
      </c>
      <c r="T892">
        <v>20201</v>
      </c>
    </row>
    <row r="893" spans="1:20" ht="18" customHeight="1" x14ac:dyDescent="0.15">
      <c r="A893" s="42">
        <v>2</v>
      </c>
      <c r="B893" s="43" t="s">
        <v>86</v>
      </c>
      <c r="C893" s="43">
        <v>2</v>
      </c>
      <c r="D893" s="43" t="s">
        <v>436</v>
      </c>
      <c r="E893" s="43">
        <v>1</v>
      </c>
      <c r="F893" s="43" t="s">
        <v>437</v>
      </c>
      <c r="G893" s="44">
        <v>4</v>
      </c>
      <c r="H893" s="43" t="s">
        <v>27</v>
      </c>
      <c r="I893" s="45">
        <v>31</v>
      </c>
      <c r="J893" s="45" t="s">
        <v>29</v>
      </c>
      <c r="K893" s="41">
        <v>9273</v>
      </c>
      <c r="L893" s="41">
        <v>9015</v>
      </c>
      <c r="M893" s="41">
        <f>K893-L893</f>
        <v>258</v>
      </c>
      <c r="N893" s="45" t="s">
        <v>439</v>
      </c>
      <c r="O893" s="41">
        <v>9272080</v>
      </c>
      <c r="P893" s="46"/>
      <c r="Q893" s="47"/>
      <c r="R893" s="48" t="s">
        <v>438</v>
      </c>
      <c r="T893">
        <v>20201</v>
      </c>
    </row>
    <row r="894" spans="1:20" ht="18" customHeight="1" x14ac:dyDescent="0.15">
      <c r="A894" s="42">
        <v>2</v>
      </c>
      <c r="B894" s="43" t="s">
        <v>86</v>
      </c>
      <c r="C894" s="43">
        <v>2</v>
      </c>
      <c r="D894" s="43" t="s">
        <v>436</v>
      </c>
      <c r="E894" s="43">
        <v>1</v>
      </c>
      <c r="F894" s="43" t="s">
        <v>437</v>
      </c>
      <c r="G894" s="44">
        <v>4</v>
      </c>
      <c r="H894" s="43" t="s">
        <v>27</v>
      </c>
      <c r="I894" s="45">
        <v>41</v>
      </c>
      <c r="J894" s="45" t="s">
        <v>111</v>
      </c>
      <c r="K894" s="41">
        <v>81</v>
      </c>
      <c r="L894" s="41">
        <v>70</v>
      </c>
      <c r="M894" s="41">
        <f>K894-L894</f>
        <v>11</v>
      </c>
      <c r="N894" s="45" t="s">
        <v>441</v>
      </c>
      <c r="O894" s="41"/>
      <c r="P894" s="46"/>
      <c r="Q894" s="47"/>
      <c r="R894" s="48" t="s">
        <v>438</v>
      </c>
      <c r="T894">
        <v>20201</v>
      </c>
    </row>
    <row r="895" spans="1:20" ht="18" customHeight="1" x14ac:dyDescent="0.15">
      <c r="A895" s="42">
        <v>2</v>
      </c>
      <c r="B895" s="43" t="s">
        <v>86</v>
      </c>
      <c r="C895" s="43">
        <v>2</v>
      </c>
      <c r="D895" s="43" t="s">
        <v>436</v>
      </c>
      <c r="E895" s="43">
        <v>1</v>
      </c>
      <c r="F895" s="43" t="s">
        <v>437</v>
      </c>
      <c r="G895" s="44">
        <v>4</v>
      </c>
      <c r="H895" s="43" t="s">
        <v>27</v>
      </c>
      <c r="I895" s="44">
        <v>41</v>
      </c>
      <c r="J895" s="44" t="s">
        <v>111</v>
      </c>
      <c r="K895" s="41"/>
      <c r="L895" s="41"/>
      <c r="M895" s="41"/>
      <c r="N895" s="45" t="s">
        <v>3822</v>
      </c>
      <c r="O895" s="41">
        <v>75465</v>
      </c>
      <c r="P895" s="46"/>
      <c r="Q895" s="47"/>
      <c r="R895" s="48" t="s">
        <v>438</v>
      </c>
      <c r="T895">
        <v>20201</v>
      </c>
    </row>
    <row r="896" spans="1:20" ht="18" customHeight="1" x14ac:dyDescent="0.15">
      <c r="A896" s="42">
        <v>2</v>
      </c>
      <c r="B896" s="43" t="s">
        <v>86</v>
      </c>
      <c r="C896" s="43">
        <v>2</v>
      </c>
      <c r="D896" s="43" t="s">
        <v>436</v>
      </c>
      <c r="E896" s="43">
        <v>1</v>
      </c>
      <c r="F896" s="43" t="s">
        <v>437</v>
      </c>
      <c r="G896" s="44">
        <v>4</v>
      </c>
      <c r="H896" s="43" t="s">
        <v>27</v>
      </c>
      <c r="I896" s="44">
        <v>41</v>
      </c>
      <c r="J896" s="44" t="s">
        <v>111</v>
      </c>
      <c r="K896" s="41"/>
      <c r="L896" s="41"/>
      <c r="M896" s="41"/>
      <c r="N896" s="45" t="s">
        <v>3823</v>
      </c>
      <c r="O896" s="41">
        <v>5259</v>
      </c>
      <c r="P896" s="46"/>
      <c r="Q896" s="47"/>
      <c r="R896" s="48" t="s">
        <v>438</v>
      </c>
      <c r="T896">
        <v>20201</v>
      </c>
    </row>
    <row r="897" spans="1:20" ht="18" customHeight="1" x14ac:dyDescent="0.15">
      <c r="A897" s="42">
        <v>2</v>
      </c>
      <c r="B897" s="43" t="s">
        <v>86</v>
      </c>
      <c r="C897" s="43">
        <v>2</v>
      </c>
      <c r="D897" s="43" t="s">
        <v>436</v>
      </c>
      <c r="E897" s="43">
        <v>1</v>
      </c>
      <c r="F897" s="43" t="s">
        <v>437</v>
      </c>
      <c r="G897" s="45">
        <v>8</v>
      </c>
      <c r="H897" s="49" t="s">
        <v>33</v>
      </c>
      <c r="I897" s="45"/>
      <c r="J897" s="45"/>
      <c r="K897" s="41"/>
      <c r="L897" s="41"/>
      <c r="M897" s="41"/>
      <c r="N897" s="45"/>
      <c r="O897" s="47"/>
      <c r="P897" s="46"/>
      <c r="Q897" s="47"/>
      <c r="R897" s="48" t="s">
        <v>438</v>
      </c>
      <c r="T897">
        <v>20201</v>
      </c>
    </row>
    <row r="898" spans="1:20" ht="18" customHeight="1" x14ac:dyDescent="0.15">
      <c r="A898" s="42">
        <v>2</v>
      </c>
      <c r="B898" s="43" t="s">
        <v>86</v>
      </c>
      <c r="C898" s="43">
        <v>2</v>
      </c>
      <c r="D898" s="43" t="s">
        <v>436</v>
      </c>
      <c r="E898" s="43">
        <v>1</v>
      </c>
      <c r="F898" s="43" t="s">
        <v>437</v>
      </c>
      <c r="G898" s="44">
        <v>8</v>
      </c>
      <c r="H898" s="43" t="s">
        <v>33</v>
      </c>
      <c r="I898" s="45">
        <v>1</v>
      </c>
      <c r="J898" s="45" t="s">
        <v>34</v>
      </c>
      <c r="K898" s="41">
        <v>7</v>
      </c>
      <c r="L898" s="41">
        <v>7</v>
      </c>
      <c r="M898" s="41">
        <f>K898-L898</f>
        <v>0</v>
      </c>
      <c r="N898" s="45" t="s">
        <v>3009</v>
      </c>
      <c r="O898" s="41">
        <v>6300</v>
      </c>
      <c r="P898" s="46"/>
      <c r="Q898" s="47"/>
      <c r="R898" s="48" t="s">
        <v>438</v>
      </c>
      <c r="T898">
        <v>20201</v>
      </c>
    </row>
    <row r="899" spans="1:20" ht="18" customHeight="1" x14ac:dyDescent="0.15">
      <c r="A899" s="42">
        <v>2</v>
      </c>
      <c r="B899" s="43" t="s">
        <v>86</v>
      </c>
      <c r="C899" s="43">
        <v>2</v>
      </c>
      <c r="D899" s="43" t="s">
        <v>436</v>
      </c>
      <c r="E899" s="43">
        <v>1</v>
      </c>
      <c r="F899" s="43" t="s">
        <v>437</v>
      </c>
      <c r="G899" s="44">
        <v>8</v>
      </c>
      <c r="H899" s="43" t="s">
        <v>33</v>
      </c>
      <c r="I899" s="45">
        <v>2</v>
      </c>
      <c r="J899" s="45" t="s">
        <v>46</v>
      </c>
      <c r="K899" s="41">
        <v>10</v>
      </c>
      <c r="L899" s="41">
        <v>10</v>
      </c>
      <c r="M899" s="41">
        <f>K899-L899</f>
        <v>0</v>
      </c>
      <c r="N899" s="45" t="s">
        <v>442</v>
      </c>
      <c r="O899" s="41">
        <v>10000</v>
      </c>
      <c r="P899" s="46"/>
      <c r="Q899" s="47"/>
      <c r="R899" s="48" t="s">
        <v>438</v>
      </c>
      <c r="T899">
        <v>20201</v>
      </c>
    </row>
    <row r="900" spans="1:20" ht="18" customHeight="1" x14ac:dyDescent="0.15">
      <c r="A900" s="42">
        <v>2</v>
      </c>
      <c r="B900" s="43" t="s">
        <v>86</v>
      </c>
      <c r="C900" s="43">
        <v>2</v>
      </c>
      <c r="D900" s="43" t="s">
        <v>436</v>
      </c>
      <c r="E900" s="43">
        <v>1</v>
      </c>
      <c r="F900" s="43" t="s">
        <v>437</v>
      </c>
      <c r="G900" s="44">
        <v>8</v>
      </c>
      <c r="H900" s="43" t="s">
        <v>33</v>
      </c>
      <c r="I900" s="45">
        <v>3</v>
      </c>
      <c r="J900" s="45" t="s">
        <v>48</v>
      </c>
      <c r="K900" s="41">
        <v>81</v>
      </c>
      <c r="L900" s="41">
        <v>81</v>
      </c>
      <c r="M900" s="41">
        <f>K900-L900</f>
        <v>0</v>
      </c>
      <c r="N900" s="45" t="s">
        <v>3824</v>
      </c>
      <c r="O900" s="41">
        <v>31590</v>
      </c>
      <c r="P900" s="46"/>
      <c r="Q900" s="47"/>
      <c r="R900" s="48" t="s">
        <v>438</v>
      </c>
      <c r="T900">
        <v>20201</v>
      </c>
    </row>
    <row r="901" spans="1:20" ht="18" customHeight="1" x14ac:dyDescent="0.15">
      <c r="A901" s="42">
        <v>2</v>
      </c>
      <c r="B901" s="43" t="s">
        <v>86</v>
      </c>
      <c r="C901" s="43">
        <v>2</v>
      </c>
      <c r="D901" s="43" t="s">
        <v>436</v>
      </c>
      <c r="E901" s="43">
        <v>1</v>
      </c>
      <c r="F901" s="43" t="s">
        <v>437</v>
      </c>
      <c r="G901" s="44">
        <v>8</v>
      </c>
      <c r="H901" s="43" t="s">
        <v>33</v>
      </c>
      <c r="I901" s="44">
        <v>3</v>
      </c>
      <c r="J901" s="44" t="s">
        <v>48</v>
      </c>
      <c r="K901" s="41"/>
      <c r="L901" s="41"/>
      <c r="M901" s="41"/>
      <c r="N901" s="45" t="s">
        <v>3825</v>
      </c>
      <c r="O901" s="41">
        <v>42000</v>
      </c>
      <c r="P901" s="46"/>
      <c r="Q901" s="47"/>
      <c r="R901" s="48" t="s">
        <v>438</v>
      </c>
      <c r="T901">
        <v>20201</v>
      </c>
    </row>
    <row r="902" spans="1:20" ht="18" customHeight="1" x14ac:dyDescent="0.15">
      <c r="A902" s="42">
        <v>2</v>
      </c>
      <c r="B902" s="43" t="s">
        <v>86</v>
      </c>
      <c r="C902" s="43">
        <v>2</v>
      </c>
      <c r="D902" s="43" t="s">
        <v>436</v>
      </c>
      <c r="E902" s="43">
        <v>1</v>
      </c>
      <c r="F902" s="43" t="s">
        <v>437</v>
      </c>
      <c r="G902" s="44">
        <v>8</v>
      </c>
      <c r="H902" s="43" t="s">
        <v>33</v>
      </c>
      <c r="I902" s="44">
        <v>3</v>
      </c>
      <c r="J902" s="44" t="s">
        <v>48</v>
      </c>
      <c r="K902" s="41"/>
      <c r="L902" s="41"/>
      <c r="M902" s="41"/>
      <c r="N902" s="45" t="s">
        <v>3826</v>
      </c>
      <c r="O902" s="41">
        <v>2400</v>
      </c>
      <c r="P902" s="46"/>
      <c r="Q902" s="47"/>
      <c r="R902" s="48" t="s">
        <v>438</v>
      </c>
      <c r="T902">
        <v>20201</v>
      </c>
    </row>
    <row r="903" spans="1:20" ht="18" customHeight="1" x14ac:dyDescent="0.15">
      <c r="A903" s="42">
        <v>2</v>
      </c>
      <c r="B903" s="43" t="s">
        <v>86</v>
      </c>
      <c r="C903" s="43">
        <v>2</v>
      </c>
      <c r="D903" s="43" t="s">
        <v>436</v>
      </c>
      <c r="E903" s="43">
        <v>1</v>
      </c>
      <c r="F903" s="43" t="s">
        <v>437</v>
      </c>
      <c r="G903" s="44">
        <v>8</v>
      </c>
      <c r="H903" s="43" t="s">
        <v>33</v>
      </c>
      <c r="I903" s="44">
        <v>3</v>
      </c>
      <c r="J903" s="44" t="s">
        <v>48</v>
      </c>
      <c r="K903" s="41"/>
      <c r="L903" s="41"/>
      <c r="M903" s="41"/>
      <c r="N903" s="45" t="s">
        <v>3827</v>
      </c>
      <c r="O903" s="41">
        <v>4200</v>
      </c>
      <c r="P903" s="46"/>
      <c r="Q903" s="47"/>
      <c r="R903" s="48" t="s">
        <v>438</v>
      </c>
      <c r="T903">
        <v>20201</v>
      </c>
    </row>
    <row r="904" spans="1:20" ht="18" customHeight="1" x14ac:dyDescent="0.15">
      <c r="A904" s="42">
        <v>2</v>
      </c>
      <c r="B904" s="43" t="s">
        <v>86</v>
      </c>
      <c r="C904" s="43">
        <v>2</v>
      </c>
      <c r="D904" s="43" t="s">
        <v>436</v>
      </c>
      <c r="E904" s="43">
        <v>1</v>
      </c>
      <c r="F904" s="43" t="s">
        <v>437</v>
      </c>
      <c r="G904" s="45">
        <v>10</v>
      </c>
      <c r="H904" s="49" t="s">
        <v>54</v>
      </c>
      <c r="I904" s="45"/>
      <c r="J904" s="45"/>
      <c r="K904" s="41"/>
      <c r="L904" s="41"/>
      <c r="M904" s="41"/>
      <c r="N904" s="45"/>
      <c r="O904" s="47"/>
      <c r="P904" s="46"/>
      <c r="Q904" s="47"/>
      <c r="R904" s="48" t="s">
        <v>438</v>
      </c>
      <c r="T904">
        <v>20201</v>
      </c>
    </row>
    <row r="905" spans="1:20" ht="18" customHeight="1" x14ac:dyDescent="0.15">
      <c r="A905" s="42">
        <v>2</v>
      </c>
      <c r="B905" s="43" t="s">
        <v>86</v>
      </c>
      <c r="C905" s="43">
        <v>2</v>
      </c>
      <c r="D905" s="43" t="s">
        <v>436</v>
      </c>
      <c r="E905" s="43">
        <v>1</v>
      </c>
      <c r="F905" s="43" t="s">
        <v>437</v>
      </c>
      <c r="G905" s="44">
        <v>10</v>
      </c>
      <c r="H905" s="43" t="s">
        <v>54</v>
      </c>
      <c r="I905" s="45">
        <v>1</v>
      </c>
      <c r="J905" s="45" t="s">
        <v>55</v>
      </c>
      <c r="K905" s="41">
        <v>4182</v>
      </c>
      <c r="L905" s="41">
        <v>3664</v>
      </c>
      <c r="M905" s="41">
        <f>K905-L905</f>
        <v>518</v>
      </c>
      <c r="N905" s="45" t="s">
        <v>443</v>
      </c>
      <c r="O905" s="41">
        <v>10000</v>
      </c>
      <c r="P905" s="46"/>
      <c r="Q905" s="47"/>
      <c r="R905" s="48" t="s">
        <v>438</v>
      </c>
      <c r="T905">
        <v>20201</v>
      </c>
    </row>
    <row r="906" spans="1:20" ht="18" customHeight="1" x14ac:dyDescent="0.15">
      <c r="A906" s="42">
        <v>2</v>
      </c>
      <c r="B906" s="43" t="s">
        <v>86</v>
      </c>
      <c r="C906" s="43">
        <v>2</v>
      </c>
      <c r="D906" s="43" t="s">
        <v>436</v>
      </c>
      <c r="E906" s="43">
        <v>1</v>
      </c>
      <c r="F906" s="43" t="s">
        <v>437</v>
      </c>
      <c r="G906" s="44">
        <v>10</v>
      </c>
      <c r="H906" s="43" t="s">
        <v>54</v>
      </c>
      <c r="I906" s="44">
        <v>1</v>
      </c>
      <c r="J906" s="44" t="s">
        <v>55</v>
      </c>
      <c r="K906" s="41"/>
      <c r="L906" s="41"/>
      <c r="M906" s="41"/>
      <c r="N906" s="45" t="s">
        <v>444</v>
      </c>
      <c r="O906" s="41">
        <v>10000</v>
      </c>
      <c r="P906" s="46"/>
      <c r="Q906" s="47"/>
      <c r="R906" s="48" t="s">
        <v>438</v>
      </c>
      <c r="T906">
        <v>20201</v>
      </c>
    </row>
    <row r="907" spans="1:20" ht="18" customHeight="1" x14ac:dyDescent="0.15">
      <c r="A907" s="42">
        <v>2</v>
      </c>
      <c r="B907" s="43" t="s">
        <v>86</v>
      </c>
      <c r="C907" s="43">
        <v>2</v>
      </c>
      <c r="D907" s="43" t="s">
        <v>436</v>
      </c>
      <c r="E907" s="43">
        <v>1</v>
      </c>
      <c r="F907" s="43" t="s">
        <v>437</v>
      </c>
      <c r="G907" s="44">
        <v>10</v>
      </c>
      <c r="H907" s="43" t="s">
        <v>54</v>
      </c>
      <c r="I907" s="44">
        <v>1</v>
      </c>
      <c r="J907" s="44" t="s">
        <v>55</v>
      </c>
      <c r="K907" s="41"/>
      <c r="L907" s="41"/>
      <c r="M907" s="41"/>
      <c r="N907" s="45" t="s">
        <v>445</v>
      </c>
      <c r="O907" s="41">
        <v>300000</v>
      </c>
      <c r="P907" s="46"/>
      <c r="Q907" s="47"/>
      <c r="R907" s="48" t="s">
        <v>438</v>
      </c>
      <c r="T907">
        <v>20201</v>
      </c>
    </row>
    <row r="908" spans="1:20" ht="18" customHeight="1" x14ac:dyDescent="0.15">
      <c r="A908" s="42">
        <v>2</v>
      </c>
      <c r="B908" s="43" t="s">
        <v>86</v>
      </c>
      <c r="C908" s="43">
        <v>2</v>
      </c>
      <c r="D908" s="43" t="s">
        <v>436</v>
      </c>
      <c r="E908" s="43">
        <v>1</v>
      </c>
      <c r="F908" s="43" t="s">
        <v>437</v>
      </c>
      <c r="G908" s="44">
        <v>10</v>
      </c>
      <c r="H908" s="43" t="s">
        <v>54</v>
      </c>
      <c r="I908" s="44">
        <v>1</v>
      </c>
      <c r="J908" s="44" t="s">
        <v>55</v>
      </c>
      <c r="K908" s="41"/>
      <c r="L908" s="41"/>
      <c r="M908" s="41"/>
      <c r="N908" s="45" t="s">
        <v>446</v>
      </c>
      <c r="O908" s="41">
        <v>8800</v>
      </c>
      <c r="P908" s="46"/>
      <c r="Q908" s="47"/>
      <c r="R908" s="48" t="s">
        <v>438</v>
      </c>
      <c r="T908">
        <v>20201</v>
      </c>
    </row>
    <row r="909" spans="1:20" ht="18" customHeight="1" x14ac:dyDescent="0.15">
      <c r="A909" s="42">
        <v>2</v>
      </c>
      <c r="B909" s="43" t="s">
        <v>86</v>
      </c>
      <c r="C909" s="43">
        <v>2</v>
      </c>
      <c r="D909" s="43" t="s">
        <v>436</v>
      </c>
      <c r="E909" s="43">
        <v>1</v>
      </c>
      <c r="F909" s="43" t="s">
        <v>437</v>
      </c>
      <c r="G909" s="44">
        <v>10</v>
      </c>
      <c r="H909" s="43" t="s">
        <v>54</v>
      </c>
      <c r="I909" s="44">
        <v>1</v>
      </c>
      <c r="J909" s="44" t="s">
        <v>55</v>
      </c>
      <c r="K909" s="41"/>
      <c r="L909" s="41"/>
      <c r="M909" s="41"/>
      <c r="N909" s="45" t="s">
        <v>447</v>
      </c>
      <c r="O909" s="41">
        <v>19800</v>
      </c>
      <c r="P909" s="46"/>
      <c r="Q909" s="47"/>
      <c r="R909" s="48" t="s">
        <v>438</v>
      </c>
      <c r="T909">
        <v>20201</v>
      </c>
    </row>
    <row r="910" spans="1:20" ht="18" customHeight="1" x14ac:dyDescent="0.15">
      <c r="A910" s="42">
        <v>2</v>
      </c>
      <c r="B910" s="43" t="s">
        <v>86</v>
      </c>
      <c r="C910" s="43">
        <v>2</v>
      </c>
      <c r="D910" s="43" t="s">
        <v>436</v>
      </c>
      <c r="E910" s="43">
        <v>1</v>
      </c>
      <c r="F910" s="43" t="s">
        <v>437</v>
      </c>
      <c r="G910" s="44">
        <v>10</v>
      </c>
      <c r="H910" s="43" t="s">
        <v>54</v>
      </c>
      <c r="I910" s="44">
        <v>1</v>
      </c>
      <c r="J910" s="44" t="s">
        <v>55</v>
      </c>
      <c r="K910" s="41"/>
      <c r="L910" s="41"/>
      <c r="M910" s="41"/>
      <c r="N910" s="45" t="s">
        <v>448</v>
      </c>
      <c r="O910" s="41">
        <v>3000</v>
      </c>
      <c r="P910" s="46"/>
      <c r="Q910" s="47"/>
      <c r="R910" s="48" t="s">
        <v>438</v>
      </c>
      <c r="T910">
        <v>20201</v>
      </c>
    </row>
    <row r="911" spans="1:20" ht="18" customHeight="1" x14ac:dyDescent="0.15">
      <c r="A911" s="42">
        <v>2</v>
      </c>
      <c r="B911" s="43" t="s">
        <v>86</v>
      </c>
      <c r="C911" s="43">
        <v>2</v>
      </c>
      <c r="D911" s="43" t="s">
        <v>436</v>
      </c>
      <c r="E911" s="43">
        <v>1</v>
      </c>
      <c r="F911" s="43" t="s">
        <v>437</v>
      </c>
      <c r="G911" s="44">
        <v>10</v>
      </c>
      <c r="H911" s="43" t="s">
        <v>54</v>
      </c>
      <c r="I911" s="44">
        <v>1</v>
      </c>
      <c r="J911" s="44" t="s">
        <v>55</v>
      </c>
      <c r="K911" s="41"/>
      <c r="L911" s="41"/>
      <c r="M911" s="41"/>
      <c r="N911" s="45" t="s">
        <v>449</v>
      </c>
      <c r="O911" s="41">
        <v>17500</v>
      </c>
      <c r="P911" s="46"/>
      <c r="Q911" s="47"/>
      <c r="R911" s="48" t="s">
        <v>438</v>
      </c>
      <c r="T911">
        <v>20201</v>
      </c>
    </row>
    <row r="912" spans="1:20" ht="18" customHeight="1" x14ac:dyDescent="0.15">
      <c r="A912" s="42">
        <v>2</v>
      </c>
      <c r="B912" s="43" t="s">
        <v>86</v>
      </c>
      <c r="C912" s="43">
        <v>2</v>
      </c>
      <c r="D912" s="43" t="s">
        <v>436</v>
      </c>
      <c r="E912" s="43">
        <v>1</v>
      </c>
      <c r="F912" s="43" t="s">
        <v>437</v>
      </c>
      <c r="G912" s="44">
        <v>10</v>
      </c>
      <c r="H912" s="43" t="s">
        <v>54</v>
      </c>
      <c r="I912" s="44">
        <v>1</v>
      </c>
      <c r="J912" s="44" t="s">
        <v>55</v>
      </c>
      <c r="K912" s="41"/>
      <c r="L912" s="41"/>
      <c r="M912" s="41"/>
      <c r="N912" s="45" t="s">
        <v>450</v>
      </c>
      <c r="O912" s="41">
        <v>33000</v>
      </c>
      <c r="P912" s="46"/>
      <c r="Q912" s="47"/>
      <c r="R912" s="48" t="s">
        <v>438</v>
      </c>
      <c r="T912">
        <v>20201</v>
      </c>
    </row>
    <row r="913" spans="1:20" ht="18" customHeight="1" x14ac:dyDescent="0.15">
      <c r="A913" s="42">
        <v>2</v>
      </c>
      <c r="B913" s="43" t="s">
        <v>86</v>
      </c>
      <c r="C913" s="43">
        <v>2</v>
      </c>
      <c r="D913" s="43" t="s">
        <v>436</v>
      </c>
      <c r="E913" s="43">
        <v>1</v>
      </c>
      <c r="F913" s="43" t="s">
        <v>437</v>
      </c>
      <c r="G913" s="44">
        <v>10</v>
      </c>
      <c r="H913" s="43" t="s">
        <v>54</v>
      </c>
      <c r="I913" s="44">
        <v>1</v>
      </c>
      <c r="J913" s="44" t="s">
        <v>55</v>
      </c>
      <c r="K913" s="41"/>
      <c r="L913" s="41"/>
      <c r="M913" s="41"/>
      <c r="N913" s="45" t="s">
        <v>451</v>
      </c>
      <c r="O913" s="41">
        <v>30000</v>
      </c>
      <c r="P913" s="46"/>
      <c r="Q913" s="47"/>
      <c r="R913" s="48" t="s">
        <v>438</v>
      </c>
      <c r="T913">
        <v>20201</v>
      </c>
    </row>
    <row r="914" spans="1:20" ht="18" customHeight="1" x14ac:dyDescent="0.15">
      <c r="A914" s="42">
        <v>2</v>
      </c>
      <c r="B914" s="43" t="s">
        <v>86</v>
      </c>
      <c r="C914" s="43">
        <v>2</v>
      </c>
      <c r="D914" s="43" t="s">
        <v>436</v>
      </c>
      <c r="E914" s="43">
        <v>1</v>
      </c>
      <c r="F914" s="43" t="s">
        <v>437</v>
      </c>
      <c r="G914" s="44">
        <v>10</v>
      </c>
      <c r="H914" s="43" t="s">
        <v>54</v>
      </c>
      <c r="I914" s="44">
        <v>1</v>
      </c>
      <c r="J914" s="44" t="s">
        <v>55</v>
      </c>
      <c r="K914" s="41"/>
      <c r="L914" s="41"/>
      <c r="M914" s="41"/>
      <c r="N914" s="45" t="s">
        <v>452</v>
      </c>
      <c r="O914" s="41"/>
      <c r="P914" s="46"/>
      <c r="Q914" s="47"/>
      <c r="R914" s="48" t="s">
        <v>438</v>
      </c>
      <c r="T914">
        <v>20201</v>
      </c>
    </row>
    <row r="915" spans="1:20" ht="18" customHeight="1" x14ac:dyDescent="0.15">
      <c r="A915" s="42">
        <v>2</v>
      </c>
      <c r="B915" s="43" t="s">
        <v>86</v>
      </c>
      <c r="C915" s="43">
        <v>2</v>
      </c>
      <c r="D915" s="43" t="s">
        <v>436</v>
      </c>
      <c r="E915" s="43">
        <v>1</v>
      </c>
      <c r="F915" s="43" t="s">
        <v>437</v>
      </c>
      <c r="G915" s="44">
        <v>10</v>
      </c>
      <c r="H915" s="43" t="s">
        <v>54</v>
      </c>
      <c r="I915" s="44">
        <v>1</v>
      </c>
      <c r="J915" s="44" t="s">
        <v>55</v>
      </c>
      <c r="K915" s="41"/>
      <c r="L915" s="41"/>
      <c r="M915" s="41"/>
      <c r="N915" s="45" t="s">
        <v>453</v>
      </c>
      <c r="O915" s="41">
        <v>226160</v>
      </c>
      <c r="P915" s="46"/>
      <c r="Q915" s="47"/>
      <c r="R915" s="48" t="s">
        <v>438</v>
      </c>
      <c r="T915">
        <v>20201</v>
      </c>
    </row>
    <row r="916" spans="1:20" ht="18" customHeight="1" x14ac:dyDescent="0.15">
      <c r="A916" s="42">
        <v>2</v>
      </c>
      <c r="B916" s="43" t="s">
        <v>86</v>
      </c>
      <c r="C916" s="43">
        <v>2</v>
      </c>
      <c r="D916" s="43" t="s">
        <v>436</v>
      </c>
      <c r="E916" s="43">
        <v>1</v>
      </c>
      <c r="F916" s="43" t="s">
        <v>437</v>
      </c>
      <c r="G916" s="44">
        <v>10</v>
      </c>
      <c r="H916" s="43" t="s">
        <v>54</v>
      </c>
      <c r="I916" s="44">
        <v>1</v>
      </c>
      <c r="J916" s="44" t="s">
        <v>55</v>
      </c>
      <c r="K916" s="41"/>
      <c r="L916" s="41"/>
      <c r="M916" s="41"/>
      <c r="N916" s="45" t="s">
        <v>454</v>
      </c>
      <c r="O916" s="41">
        <v>82500</v>
      </c>
      <c r="P916" s="46"/>
      <c r="Q916" s="47"/>
      <c r="R916" s="48" t="s">
        <v>438</v>
      </c>
      <c r="T916">
        <v>20201</v>
      </c>
    </row>
    <row r="917" spans="1:20" ht="18" customHeight="1" x14ac:dyDescent="0.15">
      <c r="A917" s="42">
        <v>2</v>
      </c>
      <c r="B917" s="43" t="s">
        <v>86</v>
      </c>
      <c r="C917" s="43">
        <v>2</v>
      </c>
      <c r="D917" s="43" t="s">
        <v>436</v>
      </c>
      <c r="E917" s="43">
        <v>1</v>
      </c>
      <c r="F917" s="43" t="s">
        <v>437</v>
      </c>
      <c r="G917" s="44">
        <v>10</v>
      </c>
      <c r="H917" s="43" t="s">
        <v>54</v>
      </c>
      <c r="I917" s="44">
        <v>1</v>
      </c>
      <c r="J917" s="44" t="s">
        <v>55</v>
      </c>
      <c r="K917" s="41"/>
      <c r="L917" s="41"/>
      <c r="M917" s="41"/>
      <c r="N917" s="45" t="s">
        <v>455</v>
      </c>
      <c r="O917" s="41">
        <v>262900</v>
      </c>
      <c r="P917" s="46"/>
      <c r="Q917" s="47"/>
      <c r="R917" s="48" t="s">
        <v>438</v>
      </c>
      <c r="T917">
        <v>20201</v>
      </c>
    </row>
    <row r="918" spans="1:20" ht="18" customHeight="1" x14ac:dyDescent="0.15">
      <c r="A918" s="42">
        <v>2</v>
      </c>
      <c r="B918" s="43" t="s">
        <v>86</v>
      </c>
      <c r="C918" s="43">
        <v>2</v>
      </c>
      <c r="D918" s="43" t="s">
        <v>436</v>
      </c>
      <c r="E918" s="43">
        <v>1</v>
      </c>
      <c r="F918" s="43" t="s">
        <v>437</v>
      </c>
      <c r="G918" s="44">
        <v>10</v>
      </c>
      <c r="H918" s="43" t="s">
        <v>54</v>
      </c>
      <c r="I918" s="44">
        <v>1</v>
      </c>
      <c r="J918" s="44" t="s">
        <v>55</v>
      </c>
      <c r="K918" s="41"/>
      <c r="L918" s="41"/>
      <c r="M918" s="41"/>
      <c r="N918" s="45" t="s">
        <v>2447</v>
      </c>
      <c r="O918" s="41">
        <v>216700</v>
      </c>
      <c r="P918" s="46"/>
      <c r="Q918" s="47"/>
      <c r="R918" s="48" t="s">
        <v>438</v>
      </c>
      <c r="T918">
        <v>20201</v>
      </c>
    </row>
    <row r="919" spans="1:20" ht="18" customHeight="1" x14ac:dyDescent="0.15">
      <c r="A919" s="42">
        <v>2</v>
      </c>
      <c r="B919" s="43" t="s">
        <v>86</v>
      </c>
      <c r="C919" s="43">
        <v>2</v>
      </c>
      <c r="D919" s="43" t="s">
        <v>436</v>
      </c>
      <c r="E919" s="43">
        <v>1</v>
      </c>
      <c r="F919" s="43" t="s">
        <v>437</v>
      </c>
      <c r="G919" s="44">
        <v>10</v>
      </c>
      <c r="H919" s="43" t="s">
        <v>54</v>
      </c>
      <c r="I919" s="44">
        <v>1</v>
      </c>
      <c r="J919" s="44" t="s">
        <v>55</v>
      </c>
      <c r="K919" s="41"/>
      <c r="L919" s="41"/>
      <c r="M919" s="41"/>
      <c r="N919" s="45" t="s">
        <v>456</v>
      </c>
      <c r="O919" s="41">
        <v>553740</v>
      </c>
      <c r="P919" s="46"/>
      <c r="Q919" s="47"/>
      <c r="R919" s="48" t="s">
        <v>438</v>
      </c>
      <c r="T919">
        <v>20201</v>
      </c>
    </row>
    <row r="920" spans="1:20" ht="18" customHeight="1" x14ac:dyDescent="0.15">
      <c r="A920" s="42">
        <v>2</v>
      </c>
      <c r="B920" s="43" t="s">
        <v>86</v>
      </c>
      <c r="C920" s="43">
        <v>2</v>
      </c>
      <c r="D920" s="43" t="s">
        <v>436</v>
      </c>
      <c r="E920" s="43">
        <v>1</v>
      </c>
      <c r="F920" s="43" t="s">
        <v>437</v>
      </c>
      <c r="G920" s="44">
        <v>10</v>
      </c>
      <c r="H920" s="43" t="s">
        <v>54</v>
      </c>
      <c r="I920" s="44">
        <v>1</v>
      </c>
      <c r="J920" s="44" t="s">
        <v>55</v>
      </c>
      <c r="K920" s="41"/>
      <c r="L920" s="41"/>
      <c r="M920" s="41"/>
      <c r="N920" s="45" t="s">
        <v>457</v>
      </c>
      <c r="O920" s="41">
        <v>38500</v>
      </c>
      <c r="P920" s="46"/>
      <c r="Q920" s="47"/>
      <c r="R920" s="48" t="s">
        <v>438</v>
      </c>
      <c r="T920">
        <v>20201</v>
      </c>
    </row>
    <row r="921" spans="1:20" ht="18" customHeight="1" x14ac:dyDescent="0.15">
      <c r="A921" s="42">
        <v>2</v>
      </c>
      <c r="B921" s="43" t="s">
        <v>86</v>
      </c>
      <c r="C921" s="43">
        <v>2</v>
      </c>
      <c r="D921" s="43" t="s">
        <v>436</v>
      </c>
      <c r="E921" s="43">
        <v>1</v>
      </c>
      <c r="F921" s="43" t="s">
        <v>437</v>
      </c>
      <c r="G921" s="44">
        <v>10</v>
      </c>
      <c r="H921" s="43" t="s">
        <v>54</v>
      </c>
      <c r="I921" s="44">
        <v>1</v>
      </c>
      <c r="J921" s="44" t="s">
        <v>55</v>
      </c>
      <c r="K921" s="41"/>
      <c r="L921" s="41"/>
      <c r="M921" s="41"/>
      <c r="N921" s="45" t="s">
        <v>458</v>
      </c>
      <c r="O921" s="41">
        <v>66220</v>
      </c>
      <c r="P921" s="46"/>
      <c r="Q921" s="47"/>
      <c r="R921" s="48" t="s">
        <v>438</v>
      </c>
      <c r="T921">
        <v>20201</v>
      </c>
    </row>
    <row r="922" spans="1:20" ht="18" customHeight="1" x14ac:dyDescent="0.15">
      <c r="A922" s="42">
        <v>2</v>
      </c>
      <c r="B922" s="43" t="s">
        <v>86</v>
      </c>
      <c r="C922" s="43">
        <v>2</v>
      </c>
      <c r="D922" s="43" t="s">
        <v>436</v>
      </c>
      <c r="E922" s="43">
        <v>1</v>
      </c>
      <c r="F922" s="43" t="s">
        <v>437</v>
      </c>
      <c r="G922" s="44">
        <v>10</v>
      </c>
      <c r="H922" s="43" t="s">
        <v>54</v>
      </c>
      <c r="I922" s="44">
        <v>1</v>
      </c>
      <c r="J922" s="44" t="s">
        <v>55</v>
      </c>
      <c r="K922" s="41"/>
      <c r="L922" s="41"/>
      <c r="M922" s="41"/>
      <c r="N922" s="45" t="s">
        <v>459</v>
      </c>
      <c r="O922" s="41"/>
      <c r="P922" s="46"/>
      <c r="Q922" s="47"/>
      <c r="R922" s="48" t="s">
        <v>438</v>
      </c>
      <c r="T922">
        <v>20201</v>
      </c>
    </row>
    <row r="923" spans="1:20" ht="18" customHeight="1" x14ac:dyDescent="0.15">
      <c r="A923" s="42">
        <v>2</v>
      </c>
      <c r="B923" s="43" t="s">
        <v>86</v>
      </c>
      <c r="C923" s="43">
        <v>2</v>
      </c>
      <c r="D923" s="43" t="s">
        <v>436</v>
      </c>
      <c r="E923" s="43">
        <v>1</v>
      </c>
      <c r="F923" s="43" t="s">
        <v>437</v>
      </c>
      <c r="G923" s="44">
        <v>10</v>
      </c>
      <c r="H923" s="43" t="s">
        <v>54</v>
      </c>
      <c r="I923" s="44">
        <v>1</v>
      </c>
      <c r="J923" s="44" t="s">
        <v>55</v>
      </c>
      <c r="K923" s="41"/>
      <c r="L923" s="41"/>
      <c r="M923" s="41"/>
      <c r="N923" s="45" t="s">
        <v>460</v>
      </c>
      <c r="O923" s="41">
        <v>366190</v>
      </c>
      <c r="P923" s="46"/>
      <c r="Q923" s="47"/>
      <c r="R923" s="48" t="s">
        <v>438</v>
      </c>
      <c r="T923">
        <v>20201</v>
      </c>
    </row>
    <row r="924" spans="1:20" ht="18" customHeight="1" x14ac:dyDescent="0.15">
      <c r="A924" s="42">
        <v>2</v>
      </c>
      <c r="B924" s="43" t="s">
        <v>86</v>
      </c>
      <c r="C924" s="43">
        <v>2</v>
      </c>
      <c r="D924" s="43" t="s">
        <v>436</v>
      </c>
      <c r="E924" s="43">
        <v>1</v>
      </c>
      <c r="F924" s="43" t="s">
        <v>437</v>
      </c>
      <c r="G924" s="44">
        <v>10</v>
      </c>
      <c r="H924" s="43" t="s">
        <v>54</v>
      </c>
      <c r="I924" s="44">
        <v>1</v>
      </c>
      <c r="J924" s="44" t="s">
        <v>55</v>
      </c>
      <c r="K924" s="41"/>
      <c r="L924" s="41"/>
      <c r="M924" s="41"/>
      <c r="N924" s="45" t="s">
        <v>461</v>
      </c>
      <c r="O924" s="41">
        <v>156750</v>
      </c>
      <c r="P924" s="46"/>
      <c r="Q924" s="47"/>
      <c r="R924" s="48" t="s">
        <v>438</v>
      </c>
      <c r="T924">
        <v>20201</v>
      </c>
    </row>
    <row r="925" spans="1:20" ht="18" customHeight="1" x14ac:dyDescent="0.15">
      <c r="A925" s="42">
        <v>2</v>
      </c>
      <c r="B925" s="43" t="s">
        <v>86</v>
      </c>
      <c r="C925" s="43">
        <v>2</v>
      </c>
      <c r="D925" s="43" t="s">
        <v>436</v>
      </c>
      <c r="E925" s="43">
        <v>1</v>
      </c>
      <c r="F925" s="43" t="s">
        <v>437</v>
      </c>
      <c r="G925" s="44">
        <v>10</v>
      </c>
      <c r="H925" s="43" t="s">
        <v>54</v>
      </c>
      <c r="I925" s="44">
        <v>1</v>
      </c>
      <c r="J925" s="44" t="s">
        <v>55</v>
      </c>
      <c r="K925" s="41"/>
      <c r="L925" s="41"/>
      <c r="M925" s="41"/>
      <c r="N925" s="45" t="s">
        <v>462</v>
      </c>
      <c r="O925" s="41">
        <v>209000</v>
      </c>
      <c r="P925" s="46"/>
      <c r="Q925" s="47"/>
      <c r="R925" s="48" t="s">
        <v>438</v>
      </c>
      <c r="T925">
        <v>20201</v>
      </c>
    </row>
    <row r="926" spans="1:20" ht="18" customHeight="1" x14ac:dyDescent="0.15">
      <c r="A926" s="42">
        <v>2</v>
      </c>
      <c r="B926" s="43" t="s">
        <v>86</v>
      </c>
      <c r="C926" s="43">
        <v>2</v>
      </c>
      <c r="D926" s="43" t="s">
        <v>436</v>
      </c>
      <c r="E926" s="43">
        <v>1</v>
      </c>
      <c r="F926" s="43" t="s">
        <v>437</v>
      </c>
      <c r="G926" s="44">
        <v>10</v>
      </c>
      <c r="H926" s="43" t="s">
        <v>54</v>
      </c>
      <c r="I926" s="44">
        <v>1</v>
      </c>
      <c r="J926" s="44" t="s">
        <v>55</v>
      </c>
      <c r="K926" s="41"/>
      <c r="L926" s="41"/>
      <c r="M926" s="41"/>
      <c r="N926" s="45" t="s">
        <v>2448</v>
      </c>
      <c r="O926" s="41">
        <v>169400</v>
      </c>
      <c r="P926" s="46"/>
      <c r="Q926" s="47"/>
      <c r="R926" s="48" t="s">
        <v>438</v>
      </c>
      <c r="T926">
        <v>20201</v>
      </c>
    </row>
    <row r="927" spans="1:20" ht="18" customHeight="1" x14ac:dyDescent="0.15">
      <c r="A927" s="42">
        <v>2</v>
      </c>
      <c r="B927" s="43" t="s">
        <v>86</v>
      </c>
      <c r="C927" s="43">
        <v>2</v>
      </c>
      <c r="D927" s="43" t="s">
        <v>436</v>
      </c>
      <c r="E927" s="43">
        <v>1</v>
      </c>
      <c r="F927" s="43" t="s">
        <v>437</v>
      </c>
      <c r="G927" s="44">
        <v>10</v>
      </c>
      <c r="H927" s="43" t="s">
        <v>54</v>
      </c>
      <c r="I927" s="44">
        <v>1</v>
      </c>
      <c r="J927" s="44" t="s">
        <v>55</v>
      </c>
      <c r="K927" s="41"/>
      <c r="L927" s="41"/>
      <c r="M927" s="41"/>
      <c r="N927" s="45" t="s">
        <v>463</v>
      </c>
      <c r="O927" s="41">
        <v>169400</v>
      </c>
      <c r="P927" s="46"/>
      <c r="Q927" s="47"/>
      <c r="R927" s="48" t="s">
        <v>438</v>
      </c>
      <c r="T927">
        <v>20201</v>
      </c>
    </row>
    <row r="928" spans="1:20" ht="18" customHeight="1" x14ac:dyDescent="0.15">
      <c r="A928" s="42">
        <v>2</v>
      </c>
      <c r="B928" s="43" t="s">
        <v>86</v>
      </c>
      <c r="C928" s="43">
        <v>2</v>
      </c>
      <c r="D928" s="43" t="s">
        <v>436</v>
      </c>
      <c r="E928" s="43">
        <v>1</v>
      </c>
      <c r="F928" s="43" t="s">
        <v>437</v>
      </c>
      <c r="G928" s="44">
        <v>10</v>
      </c>
      <c r="H928" s="43" t="s">
        <v>54</v>
      </c>
      <c r="I928" s="44">
        <v>1</v>
      </c>
      <c r="J928" s="44" t="s">
        <v>55</v>
      </c>
      <c r="K928" s="41"/>
      <c r="L928" s="41"/>
      <c r="M928" s="41"/>
      <c r="N928" s="45" t="s">
        <v>464</v>
      </c>
      <c r="O928" s="41">
        <v>353980</v>
      </c>
      <c r="P928" s="46"/>
      <c r="Q928" s="47"/>
      <c r="R928" s="48" t="s">
        <v>438</v>
      </c>
      <c r="T928">
        <v>20201</v>
      </c>
    </row>
    <row r="929" spans="1:20" ht="18" customHeight="1" x14ac:dyDescent="0.15">
      <c r="A929" s="42">
        <v>2</v>
      </c>
      <c r="B929" s="43" t="s">
        <v>86</v>
      </c>
      <c r="C929" s="43">
        <v>2</v>
      </c>
      <c r="D929" s="43" t="s">
        <v>436</v>
      </c>
      <c r="E929" s="43">
        <v>1</v>
      </c>
      <c r="F929" s="43" t="s">
        <v>437</v>
      </c>
      <c r="G929" s="44">
        <v>10</v>
      </c>
      <c r="H929" s="43" t="s">
        <v>54</v>
      </c>
      <c r="I929" s="44">
        <v>1</v>
      </c>
      <c r="J929" s="44" t="s">
        <v>55</v>
      </c>
      <c r="K929" s="41"/>
      <c r="L929" s="41"/>
      <c r="M929" s="41"/>
      <c r="N929" s="45" t="s">
        <v>465</v>
      </c>
      <c r="O929" s="41">
        <v>115170</v>
      </c>
      <c r="P929" s="46"/>
      <c r="Q929" s="47"/>
      <c r="R929" s="48" t="s">
        <v>438</v>
      </c>
      <c r="T929">
        <v>20201</v>
      </c>
    </row>
    <row r="930" spans="1:20" ht="18" customHeight="1" x14ac:dyDescent="0.15">
      <c r="A930" s="42">
        <v>2</v>
      </c>
      <c r="B930" s="43" t="s">
        <v>86</v>
      </c>
      <c r="C930" s="43">
        <v>2</v>
      </c>
      <c r="D930" s="43" t="s">
        <v>436</v>
      </c>
      <c r="E930" s="43">
        <v>1</v>
      </c>
      <c r="F930" s="43" t="s">
        <v>437</v>
      </c>
      <c r="G930" s="44">
        <v>10</v>
      </c>
      <c r="H930" s="43" t="s">
        <v>54</v>
      </c>
      <c r="I930" s="44">
        <v>1</v>
      </c>
      <c r="J930" s="44" t="s">
        <v>55</v>
      </c>
      <c r="K930" s="41"/>
      <c r="L930" s="41"/>
      <c r="M930" s="41"/>
      <c r="N930" s="45" t="s">
        <v>466</v>
      </c>
      <c r="O930" s="41">
        <v>36575</v>
      </c>
      <c r="P930" s="46"/>
      <c r="Q930" s="47"/>
      <c r="R930" s="48" t="s">
        <v>438</v>
      </c>
      <c r="T930">
        <v>20201</v>
      </c>
    </row>
    <row r="931" spans="1:20" ht="18" customHeight="1" x14ac:dyDescent="0.15">
      <c r="A931" s="42">
        <v>2</v>
      </c>
      <c r="B931" s="43" t="s">
        <v>86</v>
      </c>
      <c r="C931" s="43">
        <v>2</v>
      </c>
      <c r="D931" s="43" t="s">
        <v>436</v>
      </c>
      <c r="E931" s="43">
        <v>1</v>
      </c>
      <c r="F931" s="43" t="s">
        <v>437</v>
      </c>
      <c r="G931" s="44">
        <v>10</v>
      </c>
      <c r="H931" s="43" t="s">
        <v>54</v>
      </c>
      <c r="I931" s="44">
        <v>1</v>
      </c>
      <c r="J931" s="44" t="s">
        <v>55</v>
      </c>
      <c r="K931" s="41"/>
      <c r="L931" s="41"/>
      <c r="M931" s="41"/>
      <c r="N931" s="45" t="s">
        <v>467</v>
      </c>
      <c r="O931" s="41"/>
      <c r="P931" s="46"/>
      <c r="Q931" s="47"/>
      <c r="R931" s="48" t="s">
        <v>438</v>
      </c>
      <c r="T931">
        <v>20201</v>
      </c>
    </row>
    <row r="932" spans="1:20" ht="18" customHeight="1" x14ac:dyDescent="0.15">
      <c r="A932" s="42">
        <v>2</v>
      </c>
      <c r="B932" s="43" t="s">
        <v>86</v>
      </c>
      <c r="C932" s="43">
        <v>2</v>
      </c>
      <c r="D932" s="43" t="s">
        <v>436</v>
      </c>
      <c r="E932" s="43">
        <v>1</v>
      </c>
      <c r="F932" s="43" t="s">
        <v>437</v>
      </c>
      <c r="G932" s="44">
        <v>10</v>
      </c>
      <c r="H932" s="43" t="s">
        <v>54</v>
      </c>
      <c r="I932" s="44">
        <v>1</v>
      </c>
      <c r="J932" s="44" t="s">
        <v>55</v>
      </c>
      <c r="K932" s="41"/>
      <c r="L932" s="41"/>
      <c r="M932" s="41"/>
      <c r="N932" s="45" t="s">
        <v>2449</v>
      </c>
      <c r="O932" s="41">
        <v>92400</v>
      </c>
      <c r="P932" s="46"/>
      <c r="Q932" s="47"/>
      <c r="R932" s="48" t="s">
        <v>438</v>
      </c>
      <c r="T932">
        <v>20201</v>
      </c>
    </row>
    <row r="933" spans="1:20" ht="18" customHeight="1" x14ac:dyDescent="0.15">
      <c r="A933" s="42">
        <v>2</v>
      </c>
      <c r="B933" s="43" t="s">
        <v>86</v>
      </c>
      <c r="C933" s="43">
        <v>2</v>
      </c>
      <c r="D933" s="43" t="s">
        <v>436</v>
      </c>
      <c r="E933" s="43">
        <v>1</v>
      </c>
      <c r="F933" s="43" t="s">
        <v>437</v>
      </c>
      <c r="G933" s="44">
        <v>10</v>
      </c>
      <c r="H933" s="43" t="s">
        <v>54</v>
      </c>
      <c r="I933" s="44">
        <v>1</v>
      </c>
      <c r="J933" s="44" t="s">
        <v>55</v>
      </c>
      <c r="K933" s="41"/>
      <c r="L933" s="41"/>
      <c r="M933" s="41"/>
      <c r="N933" s="45" t="s">
        <v>2450</v>
      </c>
      <c r="O933" s="41">
        <v>105600</v>
      </c>
      <c r="P933" s="46"/>
      <c r="Q933" s="47"/>
      <c r="R933" s="48" t="s">
        <v>438</v>
      </c>
      <c r="T933">
        <v>20201</v>
      </c>
    </row>
    <row r="934" spans="1:20" ht="18" customHeight="1" x14ac:dyDescent="0.15">
      <c r="A934" s="42">
        <v>2</v>
      </c>
      <c r="B934" s="43" t="s">
        <v>86</v>
      </c>
      <c r="C934" s="43">
        <v>2</v>
      </c>
      <c r="D934" s="43" t="s">
        <v>436</v>
      </c>
      <c r="E934" s="43">
        <v>1</v>
      </c>
      <c r="F934" s="43" t="s">
        <v>437</v>
      </c>
      <c r="G934" s="44">
        <v>10</v>
      </c>
      <c r="H934" s="43" t="s">
        <v>54</v>
      </c>
      <c r="I934" s="44">
        <v>1</v>
      </c>
      <c r="J934" s="44" t="s">
        <v>55</v>
      </c>
      <c r="K934" s="41"/>
      <c r="L934" s="41"/>
      <c r="M934" s="41"/>
      <c r="N934" s="45" t="s">
        <v>2451</v>
      </c>
      <c r="O934" s="41">
        <v>528440</v>
      </c>
      <c r="P934" s="46"/>
      <c r="Q934" s="47"/>
      <c r="R934" s="48" t="s">
        <v>438</v>
      </c>
      <c r="T934">
        <v>20201</v>
      </c>
    </row>
    <row r="935" spans="1:20" ht="18" customHeight="1" x14ac:dyDescent="0.15">
      <c r="A935" s="42">
        <v>2</v>
      </c>
      <c r="B935" s="43" t="s">
        <v>86</v>
      </c>
      <c r="C935" s="43">
        <v>2</v>
      </c>
      <c r="D935" s="43" t="s">
        <v>436</v>
      </c>
      <c r="E935" s="43">
        <v>1</v>
      </c>
      <c r="F935" s="43" t="s">
        <v>437</v>
      </c>
      <c r="G935" s="44">
        <v>10</v>
      </c>
      <c r="H935" s="43" t="s">
        <v>54</v>
      </c>
      <c r="I935" s="45">
        <v>4</v>
      </c>
      <c r="J935" s="45" t="s">
        <v>65</v>
      </c>
      <c r="K935" s="41">
        <v>376</v>
      </c>
      <c r="L935" s="41">
        <v>496</v>
      </c>
      <c r="M935" s="41">
        <f>K935-L935</f>
        <v>-120</v>
      </c>
      <c r="N935" s="45" t="s">
        <v>2452</v>
      </c>
      <c r="O935" s="41">
        <v>343980</v>
      </c>
      <c r="P935" s="46"/>
      <c r="Q935" s="47"/>
      <c r="R935" s="48" t="s">
        <v>438</v>
      </c>
      <c r="T935">
        <v>20201</v>
      </c>
    </row>
    <row r="936" spans="1:20" ht="18" customHeight="1" x14ac:dyDescent="0.15">
      <c r="A936" s="42">
        <v>2</v>
      </c>
      <c r="B936" s="43" t="s">
        <v>86</v>
      </c>
      <c r="C936" s="43">
        <v>2</v>
      </c>
      <c r="D936" s="43" t="s">
        <v>436</v>
      </c>
      <c r="E936" s="43">
        <v>1</v>
      </c>
      <c r="F936" s="43" t="s">
        <v>437</v>
      </c>
      <c r="G936" s="44">
        <v>10</v>
      </c>
      <c r="H936" s="43" t="s">
        <v>54</v>
      </c>
      <c r="I936" s="44">
        <v>4</v>
      </c>
      <c r="J936" s="44" t="s">
        <v>65</v>
      </c>
      <c r="K936" s="41"/>
      <c r="L936" s="41"/>
      <c r="M936" s="41"/>
      <c r="N936" s="45" t="s">
        <v>468</v>
      </c>
      <c r="O936" s="41">
        <v>20000</v>
      </c>
      <c r="P936" s="46"/>
      <c r="Q936" s="47"/>
      <c r="R936" s="48" t="s">
        <v>438</v>
      </c>
      <c r="T936">
        <v>20201</v>
      </c>
    </row>
    <row r="937" spans="1:20" ht="18" customHeight="1" x14ac:dyDescent="0.15">
      <c r="A937" s="42">
        <v>2</v>
      </c>
      <c r="B937" s="43" t="s">
        <v>86</v>
      </c>
      <c r="C937" s="43">
        <v>2</v>
      </c>
      <c r="D937" s="43" t="s">
        <v>436</v>
      </c>
      <c r="E937" s="43">
        <v>1</v>
      </c>
      <c r="F937" s="43" t="s">
        <v>437</v>
      </c>
      <c r="G937" s="44">
        <v>10</v>
      </c>
      <c r="H937" s="43" t="s">
        <v>54</v>
      </c>
      <c r="I937" s="44">
        <v>4</v>
      </c>
      <c r="J937" s="44" t="s">
        <v>65</v>
      </c>
      <c r="K937" s="41"/>
      <c r="L937" s="41"/>
      <c r="M937" s="41"/>
      <c r="N937" s="45" t="s">
        <v>469</v>
      </c>
      <c r="O937" s="41">
        <v>12000</v>
      </c>
      <c r="P937" s="46"/>
      <c r="Q937" s="47"/>
      <c r="R937" s="48" t="s">
        <v>438</v>
      </c>
      <c r="T937">
        <v>20201</v>
      </c>
    </row>
    <row r="938" spans="1:20" ht="18" customHeight="1" x14ac:dyDescent="0.15">
      <c r="A938" s="42">
        <v>2</v>
      </c>
      <c r="B938" s="43" t="s">
        <v>86</v>
      </c>
      <c r="C938" s="43">
        <v>2</v>
      </c>
      <c r="D938" s="43" t="s">
        <v>436</v>
      </c>
      <c r="E938" s="43">
        <v>1</v>
      </c>
      <c r="F938" s="43" t="s">
        <v>437</v>
      </c>
      <c r="G938" s="44">
        <v>10</v>
      </c>
      <c r="H938" s="43" t="s">
        <v>54</v>
      </c>
      <c r="I938" s="45">
        <v>6</v>
      </c>
      <c r="J938" s="45" t="s">
        <v>195</v>
      </c>
      <c r="K938" s="41">
        <v>50</v>
      </c>
      <c r="L938" s="41">
        <v>50</v>
      </c>
      <c r="M938" s="41">
        <f>K938-L938</f>
        <v>0</v>
      </c>
      <c r="N938" s="45" t="s">
        <v>470</v>
      </c>
      <c r="O938" s="41">
        <v>20000</v>
      </c>
      <c r="P938" s="46"/>
      <c r="Q938" s="47"/>
      <c r="R938" s="48" t="s">
        <v>438</v>
      </c>
      <c r="T938">
        <v>20201</v>
      </c>
    </row>
    <row r="939" spans="1:20" ht="18" customHeight="1" x14ac:dyDescent="0.15">
      <c r="A939" s="42">
        <v>2</v>
      </c>
      <c r="B939" s="43" t="s">
        <v>86</v>
      </c>
      <c r="C939" s="43">
        <v>2</v>
      </c>
      <c r="D939" s="43" t="s">
        <v>436</v>
      </c>
      <c r="E939" s="43">
        <v>1</v>
      </c>
      <c r="F939" s="43" t="s">
        <v>437</v>
      </c>
      <c r="G939" s="44">
        <v>10</v>
      </c>
      <c r="H939" s="43" t="s">
        <v>54</v>
      </c>
      <c r="I939" s="44">
        <v>6</v>
      </c>
      <c r="J939" s="44" t="s">
        <v>195</v>
      </c>
      <c r="K939" s="41"/>
      <c r="L939" s="41"/>
      <c r="M939" s="41"/>
      <c r="N939" s="45" t="s">
        <v>471</v>
      </c>
      <c r="O939" s="41">
        <v>30000</v>
      </c>
      <c r="P939" s="46"/>
      <c r="Q939" s="47"/>
      <c r="R939" s="48" t="s">
        <v>438</v>
      </c>
      <c r="T939">
        <v>20201</v>
      </c>
    </row>
    <row r="940" spans="1:20" ht="18" customHeight="1" x14ac:dyDescent="0.15">
      <c r="A940" s="42">
        <v>2</v>
      </c>
      <c r="B940" s="43" t="s">
        <v>86</v>
      </c>
      <c r="C940" s="43">
        <v>2</v>
      </c>
      <c r="D940" s="43" t="s">
        <v>436</v>
      </c>
      <c r="E940" s="43">
        <v>1</v>
      </c>
      <c r="F940" s="43" t="s">
        <v>437</v>
      </c>
      <c r="G940" s="45">
        <v>11</v>
      </c>
      <c r="H940" s="49" t="s">
        <v>66</v>
      </c>
      <c r="I940" s="45"/>
      <c r="J940" s="45"/>
      <c r="K940" s="41"/>
      <c r="L940" s="41"/>
      <c r="M940" s="41"/>
      <c r="N940" s="45"/>
      <c r="O940" s="47"/>
      <c r="P940" s="46"/>
      <c r="Q940" s="47"/>
      <c r="R940" s="48" t="s">
        <v>438</v>
      </c>
      <c r="T940">
        <v>20201</v>
      </c>
    </row>
    <row r="941" spans="1:20" ht="18" customHeight="1" x14ac:dyDescent="0.15">
      <c r="A941" s="42">
        <v>2</v>
      </c>
      <c r="B941" s="43" t="s">
        <v>86</v>
      </c>
      <c r="C941" s="43">
        <v>2</v>
      </c>
      <c r="D941" s="43" t="s">
        <v>436</v>
      </c>
      <c r="E941" s="43">
        <v>1</v>
      </c>
      <c r="F941" s="43" t="s">
        <v>437</v>
      </c>
      <c r="G941" s="44">
        <v>11</v>
      </c>
      <c r="H941" s="43" t="s">
        <v>66</v>
      </c>
      <c r="I941" s="45">
        <v>1</v>
      </c>
      <c r="J941" s="45" t="s">
        <v>67</v>
      </c>
      <c r="K941" s="41">
        <v>2130</v>
      </c>
      <c r="L941" s="41">
        <v>2050</v>
      </c>
      <c r="M941" s="41">
        <f>K941-L941</f>
        <v>80</v>
      </c>
      <c r="N941" s="45" t="s">
        <v>3010</v>
      </c>
      <c r="O941" s="41">
        <v>369600</v>
      </c>
      <c r="P941" s="46"/>
      <c r="Q941" s="47"/>
      <c r="R941" s="48" t="s">
        <v>438</v>
      </c>
      <c r="T941">
        <v>20201</v>
      </c>
    </row>
    <row r="942" spans="1:20" ht="18" customHeight="1" x14ac:dyDescent="0.15">
      <c r="A942" s="42">
        <v>2</v>
      </c>
      <c r="B942" s="43" t="s">
        <v>86</v>
      </c>
      <c r="C942" s="43">
        <v>2</v>
      </c>
      <c r="D942" s="43" t="s">
        <v>436</v>
      </c>
      <c r="E942" s="43">
        <v>1</v>
      </c>
      <c r="F942" s="43" t="s">
        <v>437</v>
      </c>
      <c r="G942" s="44">
        <v>11</v>
      </c>
      <c r="H942" s="43" t="s">
        <v>66</v>
      </c>
      <c r="I942" s="44">
        <v>1</v>
      </c>
      <c r="J942" s="44" t="s">
        <v>67</v>
      </c>
      <c r="K942" s="41"/>
      <c r="L942" s="41"/>
      <c r="M942" s="41"/>
      <c r="N942" s="45" t="s">
        <v>472</v>
      </c>
      <c r="O942" s="41">
        <v>472000</v>
      </c>
      <c r="P942" s="46"/>
      <c r="Q942" s="47"/>
      <c r="R942" s="48" t="s">
        <v>438</v>
      </c>
      <c r="T942">
        <v>20201</v>
      </c>
    </row>
    <row r="943" spans="1:20" ht="18" customHeight="1" x14ac:dyDescent="0.15">
      <c r="A943" s="42">
        <v>2</v>
      </c>
      <c r="B943" s="43" t="s">
        <v>86</v>
      </c>
      <c r="C943" s="43">
        <v>2</v>
      </c>
      <c r="D943" s="43" t="s">
        <v>436</v>
      </c>
      <c r="E943" s="43">
        <v>1</v>
      </c>
      <c r="F943" s="43" t="s">
        <v>437</v>
      </c>
      <c r="G943" s="44">
        <v>11</v>
      </c>
      <c r="H943" s="43" t="s">
        <v>66</v>
      </c>
      <c r="I943" s="44">
        <v>1</v>
      </c>
      <c r="J943" s="44" t="s">
        <v>67</v>
      </c>
      <c r="K943" s="41"/>
      <c r="L943" s="41"/>
      <c r="M943" s="41"/>
      <c r="N943" s="45" t="s">
        <v>3011</v>
      </c>
      <c r="O943" s="41">
        <v>582800</v>
      </c>
      <c r="P943" s="46"/>
      <c r="Q943" s="47"/>
      <c r="R943" s="48" t="s">
        <v>438</v>
      </c>
      <c r="T943">
        <v>20201</v>
      </c>
    </row>
    <row r="944" spans="1:20" ht="18" customHeight="1" x14ac:dyDescent="0.15">
      <c r="A944" s="42">
        <v>2</v>
      </c>
      <c r="B944" s="43" t="s">
        <v>86</v>
      </c>
      <c r="C944" s="43">
        <v>2</v>
      </c>
      <c r="D944" s="43" t="s">
        <v>436</v>
      </c>
      <c r="E944" s="43">
        <v>1</v>
      </c>
      <c r="F944" s="43" t="s">
        <v>437</v>
      </c>
      <c r="G944" s="44">
        <v>11</v>
      </c>
      <c r="H944" s="43" t="s">
        <v>66</v>
      </c>
      <c r="I944" s="44">
        <v>1</v>
      </c>
      <c r="J944" s="44" t="s">
        <v>67</v>
      </c>
      <c r="K944" s="41"/>
      <c r="L944" s="41"/>
      <c r="M944" s="41"/>
      <c r="N944" s="45" t="s">
        <v>3012</v>
      </c>
      <c r="O944" s="41">
        <v>168000</v>
      </c>
      <c r="P944" s="46"/>
      <c r="Q944" s="47"/>
      <c r="R944" s="48" t="s">
        <v>438</v>
      </c>
      <c r="T944">
        <v>20201</v>
      </c>
    </row>
    <row r="945" spans="1:20" ht="18" customHeight="1" x14ac:dyDescent="0.15">
      <c r="A945" s="42">
        <v>2</v>
      </c>
      <c r="B945" s="43" t="s">
        <v>86</v>
      </c>
      <c r="C945" s="43">
        <v>2</v>
      </c>
      <c r="D945" s="43" t="s">
        <v>436</v>
      </c>
      <c r="E945" s="43">
        <v>1</v>
      </c>
      <c r="F945" s="43" t="s">
        <v>437</v>
      </c>
      <c r="G945" s="44">
        <v>11</v>
      </c>
      <c r="H945" s="43" t="s">
        <v>66</v>
      </c>
      <c r="I945" s="44">
        <v>1</v>
      </c>
      <c r="J945" s="44" t="s">
        <v>67</v>
      </c>
      <c r="K945" s="41"/>
      <c r="L945" s="41"/>
      <c r="M945" s="41"/>
      <c r="N945" s="45" t="s">
        <v>3013</v>
      </c>
      <c r="O945" s="41">
        <v>201600</v>
      </c>
      <c r="P945" s="46"/>
      <c r="Q945" s="47"/>
      <c r="R945" s="48" t="s">
        <v>438</v>
      </c>
      <c r="T945">
        <v>20201</v>
      </c>
    </row>
    <row r="946" spans="1:20" ht="18" customHeight="1" x14ac:dyDescent="0.15">
      <c r="A946" s="42">
        <v>2</v>
      </c>
      <c r="B946" s="43" t="s">
        <v>86</v>
      </c>
      <c r="C946" s="43">
        <v>2</v>
      </c>
      <c r="D946" s="43" t="s">
        <v>436</v>
      </c>
      <c r="E946" s="43">
        <v>1</v>
      </c>
      <c r="F946" s="43" t="s">
        <v>437</v>
      </c>
      <c r="G946" s="44">
        <v>11</v>
      </c>
      <c r="H946" s="43" t="s">
        <v>66</v>
      </c>
      <c r="I946" s="44">
        <v>1</v>
      </c>
      <c r="J946" s="44" t="s">
        <v>67</v>
      </c>
      <c r="K946" s="41"/>
      <c r="L946" s="41"/>
      <c r="M946" s="41"/>
      <c r="N946" s="45" t="s">
        <v>3828</v>
      </c>
      <c r="O946" s="41">
        <v>336000</v>
      </c>
      <c r="P946" s="46"/>
      <c r="Q946" s="47"/>
      <c r="R946" s="48" t="s">
        <v>438</v>
      </c>
      <c r="T946">
        <v>20201</v>
      </c>
    </row>
    <row r="947" spans="1:20" ht="18" customHeight="1" x14ac:dyDescent="0.15">
      <c r="A947" s="42">
        <v>2</v>
      </c>
      <c r="B947" s="43" t="s">
        <v>86</v>
      </c>
      <c r="C947" s="43">
        <v>2</v>
      </c>
      <c r="D947" s="43" t="s">
        <v>436</v>
      </c>
      <c r="E947" s="43">
        <v>1</v>
      </c>
      <c r="F947" s="43" t="s">
        <v>437</v>
      </c>
      <c r="G947" s="44">
        <v>11</v>
      </c>
      <c r="H947" s="43" t="s">
        <v>66</v>
      </c>
      <c r="I947" s="45">
        <v>3</v>
      </c>
      <c r="J947" s="45" t="s">
        <v>70</v>
      </c>
      <c r="K947" s="41">
        <v>74</v>
      </c>
      <c r="L947" s="41">
        <v>73</v>
      </c>
      <c r="M947" s="41">
        <f>K947-L947</f>
        <v>1</v>
      </c>
      <c r="N947" s="45" t="s">
        <v>473</v>
      </c>
      <c r="O947" s="41">
        <v>8000</v>
      </c>
      <c r="P947" s="46"/>
      <c r="Q947" s="47"/>
      <c r="R947" s="48" t="s">
        <v>438</v>
      </c>
      <c r="T947">
        <v>20201</v>
      </c>
    </row>
    <row r="948" spans="1:20" ht="18" customHeight="1" x14ac:dyDescent="0.15">
      <c r="A948" s="42">
        <v>2</v>
      </c>
      <c r="B948" s="43" t="s">
        <v>86</v>
      </c>
      <c r="C948" s="43">
        <v>2</v>
      </c>
      <c r="D948" s="43" t="s">
        <v>436</v>
      </c>
      <c r="E948" s="43">
        <v>1</v>
      </c>
      <c r="F948" s="43" t="s">
        <v>437</v>
      </c>
      <c r="G948" s="44">
        <v>11</v>
      </c>
      <c r="H948" s="43" t="s">
        <v>66</v>
      </c>
      <c r="I948" s="44">
        <v>3</v>
      </c>
      <c r="J948" s="44" t="s">
        <v>70</v>
      </c>
      <c r="K948" s="41"/>
      <c r="L948" s="41"/>
      <c r="M948" s="41"/>
      <c r="N948" s="45" t="s">
        <v>474</v>
      </c>
      <c r="O948" s="41">
        <v>16000</v>
      </c>
      <c r="P948" s="46"/>
      <c r="Q948" s="47"/>
      <c r="R948" s="48" t="s">
        <v>438</v>
      </c>
      <c r="T948">
        <v>20201</v>
      </c>
    </row>
    <row r="949" spans="1:20" ht="18" customHeight="1" x14ac:dyDescent="0.15">
      <c r="A949" s="42">
        <v>2</v>
      </c>
      <c r="B949" s="43" t="s">
        <v>86</v>
      </c>
      <c r="C949" s="43">
        <v>2</v>
      </c>
      <c r="D949" s="43" t="s">
        <v>436</v>
      </c>
      <c r="E949" s="43">
        <v>1</v>
      </c>
      <c r="F949" s="43" t="s">
        <v>437</v>
      </c>
      <c r="G949" s="44">
        <v>11</v>
      </c>
      <c r="H949" s="43" t="s">
        <v>66</v>
      </c>
      <c r="I949" s="44">
        <v>3</v>
      </c>
      <c r="J949" s="44" t="s">
        <v>70</v>
      </c>
      <c r="K949" s="41"/>
      <c r="L949" s="41"/>
      <c r="M949" s="41"/>
      <c r="N949" s="45" t="s">
        <v>475</v>
      </c>
      <c r="O949" s="41">
        <v>10000</v>
      </c>
      <c r="P949" s="46"/>
      <c r="Q949" s="47"/>
      <c r="R949" s="48" t="s">
        <v>438</v>
      </c>
      <c r="T949">
        <v>20201</v>
      </c>
    </row>
    <row r="950" spans="1:20" ht="18" customHeight="1" x14ac:dyDescent="0.15">
      <c r="A950" s="42">
        <v>2</v>
      </c>
      <c r="B950" s="43" t="s">
        <v>86</v>
      </c>
      <c r="C950" s="43">
        <v>2</v>
      </c>
      <c r="D950" s="43" t="s">
        <v>436</v>
      </c>
      <c r="E950" s="43">
        <v>1</v>
      </c>
      <c r="F950" s="43" t="s">
        <v>437</v>
      </c>
      <c r="G950" s="44">
        <v>11</v>
      </c>
      <c r="H950" s="43" t="s">
        <v>66</v>
      </c>
      <c r="I950" s="44">
        <v>3</v>
      </c>
      <c r="J950" s="44" t="s">
        <v>70</v>
      </c>
      <c r="K950" s="41"/>
      <c r="L950" s="41"/>
      <c r="M950" s="41"/>
      <c r="N950" s="45" t="s">
        <v>476</v>
      </c>
      <c r="O950" s="41">
        <v>40000</v>
      </c>
      <c r="P950" s="46"/>
      <c r="Q950" s="47"/>
      <c r="R950" s="48" t="s">
        <v>438</v>
      </c>
      <c r="T950">
        <v>20201</v>
      </c>
    </row>
    <row r="951" spans="1:20" ht="18" customHeight="1" x14ac:dyDescent="0.15">
      <c r="A951" s="42">
        <v>2</v>
      </c>
      <c r="B951" s="43" t="s">
        <v>86</v>
      </c>
      <c r="C951" s="43">
        <v>2</v>
      </c>
      <c r="D951" s="43" t="s">
        <v>436</v>
      </c>
      <c r="E951" s="43">
        <v>1</v>
      </c>
      <c r="F951" s="43" t="s">
        <v>437</v>
      </c>
      <c r="G951" s="45">
        <v>12</v>
      </c>
      <c r="H951" s="49" t="s">
        <v>73</v>
      </c>
      <c r="I951" s="45"/>
      <c r="J951" s="45"/>
      <c r="K951" s="41"/>
      <c r="L951" s="41"/>
      <c r="M951" s="41"/>
      <c r="N951" s="45"/>
      <c r="O951" s="47"/>
      <c r="P951" s="46"/>
      <c r="Q951" s="47"/>
      <c r="R951" s="48" t="s">
        <v>438</v>
      </c>
      <c r="T951">
        <v>20201</v>
      </c>
    </row>
    <row r="952" spans="1:20" ht="18" customHeight="1" x14ac:dyDescent="0.15">
      <c r="A952" s="42">
        <v>2</v>
      </c>
      <c r="B952" s="43" t="s">
        <v>86</v>
      </c>
      <c r="C952" s="43">
        <v>2</v>
      </c>
      <c r="D952" s="43" t="s">
        <v>436</v>
      </c>
      <c r="E952" s="43">
        <v>1</v>
      </c>
      <c r="F952" s="43" t="s">
        <v>437</v>
      </c>
      <c r="G952" s="44">
        <v>12</v>
      </c>
      <c r="H952" s="43" t="s">
        <v>73</v>
      </c>
      <c r="I952" s="45">
        <v>21</v>
      </c>
      <c r="J952" s="45" t="s">
        <v>74</v>
      </c>
      <c r="K952" s="41">
        <v>3212</v>
      </c>
      <c r="L952" s="41">
        <v>462</v>
      </c>
      <c r="M952" s="41">
        <f>K952-L952</f>
        <v>2750</v>
      </c>
      <c r="N952" s="45" t="s">
        <v>477</v>
      </c>
      <c r="O952" s="41">
        <v>300000</v>
      </c>
      <c r="P952" s="46"/>
      <c r="Q952" s="47"/>
      <c r="R952" s="48" t="s">
        <v>438</v>
      </c>
      <c r="T952">
        <v>20201</v>
      </c>
    </row>
    <row r="953" spans="1:20" ht="18" customHeight="1" x14ac:dyDescent="0.15">
      <c r="A953" s="42">
        <v>2</v>
      </c>
      <c r="B953" s="43" t="s">
        <v>86</v>
      </c>
      <c r="C953" s="43">
        <v>2</v>
      </c>
      <c r="D953" s="43" t="s">
        <v>436</v>
      </c>
      <c r="E953" s="43">
        <v>1</v>
      </c>
      <c r="F953" s="43" t="s">
        <v>437</v>
      </c>
      <c r="G953" s="44">
        <v>12</v>
      </c>
      <c r="H953" s="43" t="s">
        <v>73</v>
      </c>
      <c r="I953" s="44">
        <v>21</v>
      </c>
      <c r="J953" s="44" t="s">
        <v>74</v>
      </c>
      <c r="K953" s="41"/>
      <c r="L953" s="41"/>
      <c r="M953" s="41"/>
      <c r="N953" s="45" t="s">
        <v>3014</v>
      </c>
      <c r="O953" s="41">
        <v>162000</v>
      </c>
      <c r="P953" s="46"/>
      <c r="Q953" s="47"/>
      <c r="R953" s="48" t="s">
        <v>438</v>
      </c>
      <c r="T953">
        <v>20201</v>
      </c>
    </row>
    <row r="954" spans="1:20" ht="18" customHeight="1" x14ac:dyDescent="0.15">
      <c r="A954" s="42">
        <v>2</v>
      </c>
      <c r="B954" s="43" t="s">
        <v>86</v>
      </c>
      <c r="C954" s="43">
        <v>2</v>
      </c>
      <c r="D954" s="43" t="s">
        <v>436</v>
      </c>
      <c r="E954" s="43">
        <v>1</v>
      </c>
      <c r="F954" s="43" t="s">
        <v>437</v>
      </c>
      <c r="G954" s="44">
        <v>12</v>
      </c>
      <c r="H954" s="43" t="s">
        <v>73</v>
      </c>
      <c r="I954" s="44">
        <v>21</v>
      </c>
      <c r="J954" s="44" t="s">
        <v>74</v>
      </c>
      <c r="K954" s="41"/>
      <c r="L954" s="41"/>
      <c r="M954" s="41"/>
      <c r="N954" s="45" t="s">
        <v>2453</v>
      </c>
      <c r="O954" s="41">
        <v>2750000</v>
      </c>
      <c r="P954" s="46"/>
      <c r="Q954" s="47"/>
      <c r="R954" s="48" t="s">
        <v>438</v>
      </c>
      <c r="T954">
        <v>20201</v>
      </c>
    </row>
    <row r="955" spans="1:20" ht="18" customHeight="1" x14ac:dyDescent="0.15">
      <c r="A955" s="42">
        <v>2</v>
      </c>
      <c r="B955" s="43" t="s">
        <v>86</v>
      </c>
      <c r="C955" s="43">
        <v>2</v>
      </c>
      <c r="D955" s="43" t="s">
        <v>436</v>
      </c>
      <c r="E955" s="43">
        <v>1</v>
      </c>
      <c r="F955" s="43" t="s">
        <v>437</v>
      </c>
      <c r="G955" s="44">
        <v>12</v>
      </c>
      <c r="H955" s="43" t="s">
        <v>73</v>
      </c>
      <c r="I955" s="45">
        <v>51</v>
      </c>
      <c r="J955" s="45" t="s">
        <v>133</v>
      </c>
      <c r="K955" s="41">
        <v>11172</v>
      </c>
      <c r="L955" s="41">
        <v>6040</v>
      </c>
      <c r="M955" s="41">
        <f>K955-L955</f>
        <v>5132</v>
      </c>
      <c r="N955" s="45" t="s">
        <v>478</v>
      </c>
      <c r="O955" s="41">
        <v>553300</v>
      </c>
      <c r="P955" s="46"/>
      <c r="Q955" s="47"/>
      <c r="R955" s="48" t="s">
        <v>438</v>
      </c>
      <c r="T955">
        <v>20201</v>
      </c>
    </row>
    <row r="956" spans="1:20" ht="18" customHeight="1" x14ac:dyDescent="0.15">
      <c r="A956" s="42">
        <v>2</v>
      </c>
      <c r="B956" s="43" t="s">
        <v>86</v>
      </c>
      <c r="C956" s="43">
        <v>2</v>
      </c>
      <c r="D956" s="43" t="s">
        <v>436</v>
      </c>
      <c r="E956" s="43">
        <v>1</v>
      </c>
      <c r="F956" s="43" t="s">
        <v>437</v>
      </c>
      <c r="G956" s="44">
        <v>12</v>
      </c>
      <c r="H956" s="43" t="s">
        <v>73</v>
      </c>
      <c r="I956" s="44">
        <v>51</v>
      </c>
      <c r="J956" s="44" t="s">
        <v>133</v>
      </c>
      <c r="K956" s="41"/>
      <c r="L956" s="41"/>
      <c r="M956" s="41"/>
      <c r="N956" s="45" t="s">
        <v>479</v>
      </c>
      <c r="O956" s="41">
        <v>742390</v>
      </c>
      <c r="P956" s="46"/>
      <c r="Q956" s="47"/>
      <c r="R956" s="48" t="s">
        <v>438</v>
      </c>
      <c r="T956">
        <v>20201</v>
      </c>
    </row>
    <row r="957" spans="1:20" ht="18" customHeight="1" x14ac:dyDescent="0.15">
      <c r="A957" s="42">
        <v>2</v>
      </c>
      <c r="B957" s="43" t="s">
        <v>86</v>
      </c>
      <c r="C957" s="43">
        <v>2</v>
      </c>
      <c r="D957" s="43" t="s">
        <v>436</v>
      </c>
      <c r="E957" s="43">
        <v>1</v>
      </c>
      <c r="F957" s="43" t="s">
        <v>437</v>
      </c>
      <c r="G957" s="44">
        <v>12</v>
      </c>
      <c r="H957" s="43" t="s">
        <v>73</v>
      </c>
      <c r="I957" s="44">
        <v>51</v>
      </c>
      <c r="J957" s="44" t="s">
        <v>133</v>
      </c>
      <c r="K957" s="41"/>
      <c r="L957" s="41"/>
      <c r="M957" s="41"/>
      <c r="N957" s="45" t="s">
        <v>480</v>
      </c>
      <c r="O957" s="41">
        <v>960740</v>
      </c>
      <c r="P957" s="46"/>
      <c r="Q957" s="47"/>
      <c r="R957" s="48" t="s">
        <v>438</v>
      </c>
      <c r="T957">
        <v>20201</v>
      </c>
    </row>
    <row r="958" spans="1:20" ht="18" customHeight="1" x14ac:dyDescent="0.15">
      <c r="A958" s="42">
        <v>2</v>
      </c>
      <c r="B958" s="43" t="s">
        <v>86</v>
      </c>
      <c r="C958" s="43">
        <v>2</v>
      </c>
      <c r="D958" s="43" t="s">
        <v>436</v>
      </c>
      <c r="E958" s="43">
        <v>1</v>
      </c>
      <c r="F958" s="43" t="s">
        <v>437</v>
      </c>
      <c r="G958" s="44">
        <v>12</v>
      </c>
      <c r="H958" s="43" t="s">
        <v>73</v>
      </c>
      <c r="I958" s="44">
        <v>51</v>
      </c>
      <c r="J958" s="44" t="s">
        <v>133</v>
      </c>
      <c r="K958" s="41"/>
      <c r="L958" s="41"/>
      <c r="M958" s="41"/>
      <c r="N958" s="45" t="s">
        <v>481</v>
      </c>
      <c r="O958" s="41">
        <v>245850</v>
      </c>
      <c r="P958" s="46"/>
      <c r="Q958" s="47"/>
      <c r="R958" s="48" t="s">
        <v>438</v>
      </c>
      <c r="T958">
        <v>20201</v>
      </c>
    </row>
    <row r="959" spans="1:20" ht="18" customHeight="1" x14ac:dyDescent="0.15">
      <c r="A959" s="42">
        <v>2</v>
      </c>
      <c r="B959" s="43" t="s">
        <v>86</v>
      </c>
      <c r="C959" s="43">
        <v>2</v>
      </c>
      <c r="D959" s="43" t="s">
        <v>436</v>
      </c>
      <c r="E959" s="43">
        <v>1</v>
      </c>
      <c r="F959" s="43" t="s">
        <v>437</v>
      </c>
      <c r="G959" s="44">
        <v>12</v>
      </c>
      <c r="H959" s="43" t="s">
        <v>73</v>
      </c>
      <c r="I959" s="44">
        <v>51</v>
      </c>
      <c r="J959" s="44" t="s">
        <v>133</v>
      </c>
      <c r="K959" s="41"/>
      <c r="L959" s="41"/>
      <c r="M959" s="41"/>
      <c r="N959" s="45" t="s">
        <v>2454</v>
      </c>
      <c r="O959" s="41">
        <v>324500</v>
      </c>
      <c r="P959" s="46"/>
      <c r="Q959" s="47"/>
      <c r="R959" s="48" t="s">
        <v>438</v>
      </c>
      <c r="T959">
        <v>20201</v>
      </c>
    </row>
    <row r="960" spans="1:20" ht="18" customHeight="1" x14ac:dyDescent="0.15">
      <c r="A960" s="42">
        <v>2</v>
      </c>
      <c r="B960" s="43" t="s">
        <v>86</v>
      </c>
      <c r="C960" s="43">
        <v>2</v>
      </c>
      <c r="D960" s="43" t="s">
        <v>436</v>
      </c>
      <c r="E960" s="43">
        <v>1</v>
      </c>
      <c r="F960" s="43" t="s">
        <v>437</v>
      </c>
      <c r="G960" s="44">
        <v>12</v>
      </c>
      <c r="H960" s="43" t="s">
        <v>73</v>
      </c>
      <c r="I960" s="44">
        <v>51</v>
      </c>
      <c r="J960" s="44" t="s">
        <v>133</v>
      </c>
      <c r="K960" s="41"/>
      <c r="L960" s="41"/>
      <c r="M960" s="41"/>
      <c r="N960" s="45" t="s">
        <v>482</v>
      </c>
      <c r="O960" s="41"/>
      <c r="P960" s="46"/>
      <c r="Q960" s="47"/>
      <c r="R960" s="48" t="s">
        <v>438</v>
      </c>
      <c r="T960">
        <v>20201</v>
      </c>
    </row>
    <row r="961" spans="1:20" ht="18" customHeight="1" x14ac:dyDescent="0.15">
      <c r="A961" s="42">
        <v>2</v>
      </c>
      <c r="B961" s="43" t="s">
        <v>86</v>
      </c>
      <c r="C961" s="43">
        <v>2</v>
      </c>
      <c r="D961" s="43" t="s">
        <v>436</v>
      </c>
      <c r="E961" s="43">
        <v>1</v>
      </c>
      <c r="F961" s="43" t="s">
        <v>437</v>
      </c>
      <c r="G961" s="44">
        <v>12</v>
      </c>
      <c r="H961" s="43" t="s">
        <v>73</v>
      </c>
      <c r="I961" s="44">
        <v>51</v>
      </c>
      <c r="J961" s="44" t="s">
        <v>133</v>
      </c>
      <c r="K961" s="41"/>
      <c r="L961" s="41"/>
      <c r="M961" s="41"/>
      <c r="N961" s="45" t="s">
        <v>483</v>
      </c>
      <c r="O961" s="41">
        <v>1840300</v>
      </c>
      <c r="P961" s="46"/>
      <c r="Q961" s="47"/>
      <c r="R961" s="48" t="s">
        <v>438</v>
      </c>
      <c r="T961">
        <v>20201</v>
      </c>
    </row>
    <row r="962" spans="1:20" ht="18" customHeight="1" x14ac:dyDescent="0.15">
      <c r="A962" s="42">
        <v>2</v>
      </c>
      <c r="B962" s="43" t="s">
        <v>86</v>
      </c>
      <c r="C962" s="43">
        <v>2</v>
      </c>
      <c r="D962" s="43" t="s">
        <v>436</v>
      </c>
      <c r="E962" s="43">
        <v>1</v>
      </c>
      <c r="F962" s="43" t="s">
        <v>437</v>
      </c>
      <c r="G962" s="44">
        <v>12</v>
      </c>
      <c r="H962" s="43" t="s">
        <v>73</v>
      </c>
      <c r="I962" s="44">
        <v>51</v>
      </c>
      <c r="J962" s="44" t="s">
        <v>133</v>
      </c>
      <c r="K962" s="41"/>
      <c r="L962" s="41"/>
      <c r="M962" s="41"/>
      <c r="N962" s="45" t="s">
        <v>484</v>
      </c>
      <c r="O962" s="41"/>
      <c r="P962" s="46"/>
      <c r="Q962" s="47"/>
      <c r="R962" s="48" t="s">
        <v>438</v>
      </c>
      <c r="T962">
        <v>20201</v>
      </c>
    </row>
    <row r="963" spans="1:20" ht="18" customHeight="1" x14ac:dyDescent="0.15">
      <c r="A963" s="42">
        <v>2</v>
      </c>
      <c r="B963" s="43" t="s">
        <v>86</v>
      </c>
      <c r="C963" s="43">
        <v>2</v>
      </c>
      <c r="D963" s="43" t="s">
        <v>436</v>
      </c>
      <c r="E963" s="43">
        <v>1</v>
      </c>
      <c r="F963" s="43" t="s">
        <v>437</v>
      </c>
      <c r="G963" s="44">
        <v>12</v>
      </c>
      <c r="H963" s="43" t="s">
        <v>73</v>
      </c>
      <c r="I963" s="44">
        <v>51</v>
      </c>
      <c r="J963" s="44" t="s">
        <v>133</v>
      </c>
      <c r="K963" s="41"/>
      <c r="L963" s="41"/>
      <c r="M963" s="41"/>
      <c r="N963" s="45" t="s">
        <v>3015</v>
      </c>
      <c r="O963" s="41">
        <v>924000</v>
      </c>
      <c r="P963" s="46"/>
      <c r="Q963" s="47"/>
      <c r="R963" s="48" t="s">
        <v>438</v>
      </c>
      <c r="T963">
        <v>20201</v>
      </c>
    </row>
    <row r="964" spans="1:20" ht="18" customHeight="1" x14ac:dyDescent="0.15">
      <c r="A964" s="42">
        <v>2</v>
      </c>
      <c r="B964" s="43" t="s">
        <v>86</v>
      </c>
      <c r="C964" s="43">
        <v>2</v>
      </c>
      <c r="D964" s="43" t="s">
        <v>436</v>
      </c>
      <c r="E964" s="43">
        <v>1</v>
      </c>
      <c r="F964" s="43" t="s">
        <v>437</v>
      </c>
      <c r="G964" s="44">
        <v>12</v>
      </c>
      <c r="H964" s="43" t="s">
        <v>73</v>
      </c>
      <c r="I964" s="44">
        <v>51</v>
      </c>
      <c r="J964" s="44" t="s">
        <v>133</v>
      </c>
      <c r="K964" s="41"/>
      <c r="L964" s="41"/>
      <c r="M964" s="41"/>
      <c r="N964" s="45" t="s">
        <v>3829</v>
      </c>
      <c r="O964" s="41">
        <v>390000</v>
      </c>
      <c r="P964" s="46"/>
      <c r="Q964" s="47"/>
      <c r="R964" s="48" t="s">
        <v>438</v>
      </c>
      <c r="T964">
        <v>20201</v>
      </c>
    </row>
    <row r="965" spans="1:20" ht="18" customHeight="1" x14ac:dyDescent="0.15">
      <c r="A965" s="42">
        <v>2</v>
      </c>
      <c r="B965" s="43" t="s">
        <v>86</v>
      </c>
      <c r="C965" s="43">
        <v>2</v>
      </c>
      <c r="D965" s="43" t="s">
        <v>436</v>
      </c>
      <c r="E965" s="43">
        <v>1</v>
      </c>
      <c r="F965" s="43" t="s">
        <v>437</v>
      </c>
      <c r="G965" s="44">
        <v>12</v>
      </c>
      <c r="H965" s="43" t="s">
        <v>73</v>
      </c>
      <c r="I965" s="44">
        <v>51</v>
      </c>
      <c r="J965" s="44" t="s">
        <v>133</v>
      </c>
      <c r="K965" s="41"/>
      <c r="L965" s="41"/>
      <c r="M965" s="41"/>
      <c r="N965" s="45" t="s">
        <v>485</v>
      </c>
      <c r="O965" s="41"/>
      <c r="P965" s="46"/>
      <c r="Q965" s="47"/>
      <c r="R965" s="48" t="s">
        <v>438</v>
      </c>
      <c r="T965">
        <v>20201</v>
      </c>
    </row>
    <row r="966" spans="1:20" ht="18" customHeight="1" x14ac:dyDescent="0.15">
      <c r="A966" s="42">
        <v>2</v>
      </c>
      <c r="B966" s="43" t="s">
        <v>86</v>
      </c>
      <c r="C966" s="43">
        <v>2</v>
      </c>
      <c r="D966" s="43" t="s">
        <v>436</v>
      </c>
      <c r="E966" s="43">
        <v>1</v>
      </c>
      <c r="F966" s="43" t="s">
        <v>437</v>
      </c>
      <c r="G966" s="44">
        <v>12</v>
      </c>
      <c r="H966" s="43" t="s">
        <v>73</v>
      </c>
      <c r="I966" s="44">
        <v>51</v>
      </c>
      <c r="J966" s="44" t="s">
        <v>133</v>
      </c>
      <c r="K966" s="41"/>
      <c r="L966" s="41"/>
      <c r="M966" s="41"/>
      <c r="N966" s="45" t="s">
        <v>3830</v>
      </c>
      <c r="O966" s="41">
        <v>390000</v>
      </c>
      <c r="P966" s="46"/>
      <c r="Q966" s="47"/>
      <c r="R966" s="48" t="s">
        <v>438</v>
      </c>
      <c r="T966">
        <v>20201</v>
      </c>
    </row>
    <row r="967" spans="1:20" ht="18" customHeight="1" x14ac:dyDescent="0.15">
      <c r="A967" s="42">
        <v>2</v>
      </c>
      <c r="B967" s="43" t="s">
        <v>86</v>
      </c>
      <c r="C967" s="43">
        <v>2</v>
      </c>
      <c r="D967" s="43" t="s">
        <v>436</v>
      </c>
      <c r="E967" s="43">
        <v>1</v>
      </c>
      <c r="F967" s="43" t="s">
        <v>437</v>
      </c>
      <c r="G967" s="44">
        <v>12</v>
      </c>
      <c r="H967" s="43" t="s">
        <v>73</v>
      </c>
      <c r="I967" s="44">
        <v>51</v>
      </c>
      <c r="J967" s="44" t="s">
        <v>133</v>
      </c>
      <c r="K967" s="41"/>
      <c r="L967" s="41"/>
      <c r="M967" s="41"/>
      <c r="N967" s="45" t="s">
        <v>2455</v>
      </c>
      <c r="O967" s="41">
        <v>880000</v>
      </c>
      <c r="P967" s="46"/>
      <c r="Q967" s="47"/>
      <c r="R967" s="48" t="s">
        <v>438</v>
      </c>
      <c r="T967">
        <v>20201</v>
      </c>
    </row>
    <row r="968" spans="1:20" ht="18" customHeight="1" x14ac:dyDescent="0.15">
      <c r="A968" s="42">
        <v>2</v>
      </c>
      <c r="B968" s="43" t="s">
        <v>86</v>
      </c>
      <c r="C968" s="43">
        <v>2</v>
      </c>
      <c r="D968" s="43" t="s">
        <v>436</v>
      </c>
      <c r="E968" s="43">
        <v>1</v>
      </c>
      <c r="F968" s="43" t="s">
        <v>437</v>
      </c>
      <c r="G968" s="44">
        <v>12</v>
      </c>
      <c r="H968" s="43" t="s">
        <v>73</v>
      </c>
      <c r="I968" s="44">
        <v>51</v>
      </c>
      <c r="J968" s="44" t="s">
        <v>133</v>
      </c>
      <c r="K968" s="41"/>
      <c r="L968" s="41"/>
      <c r="M968" s="41"/>
      <c r="N968" s="45" t="s">
        <v>2456</v>
      </c>
      <c r="O968" s="41">
        <v>2765400</v>
      </c>
      <c r="P968" s="46"/>
      <c r="Q968" s="47"/>
      <c r="R968" s="48" t="s">
        <v>438</v>
      </c>
      <c r="T968">
        <v>20201</v>
      </c>
    </row>
    <row r="969" spans="1:20" ht="18" customHeight="1" x14ac:dyDescent="0.15">
      <c r="A969" s="42">
        <v>2</v>
      </c>
      <c r="B969" s="43" t="s">
        <v>86</v>
      </c>
      <c r="C969" s="43">
        <v>2</v>
      </c>
      <c r="D969" s="43" t="s">
        <v>436</v>
      </c>
      <c r="E969" s="43">
        <v>1</v>
      </c>
      <c r="F969" s="43" t="s">
        <v>437</v>
      </c>
      <c r="G969" s="44">
        <v>12</v>
      </c>
      <c r="H969" s="43" t="s">
        <v>73</v>
      </c>
      <c r="I969" s="44">
        <v>51</v>
      </c>
      <c r="J969" s="44" t="s">
        <v>133</v>
      </c>
      <c r="K969" s="41"/>
      <c r="L969" s="41"/>
      <c r="M969" s="41"/>
      <c r="N969" s="45" t="s">
        <v>2457</v>
      </c>
      <c r="O969" s="41">
        <v>1155000</v>
      </c>
      <c r="P969" s="46"/>
      <c r="Q969" s="47"/>
      <c r="R969" s="48" t="s">
        <v>438</v>
      </c>
      <c r="T969">
        <v>20201</v>
      </c>
    </row>
    <row r="970" spans="1:20" ht="18" customHeight="1" x14ac:dyDescent="0.15">
      <c r="A970" s="42">
        <v>2</v>
      </c>
      <c r="B970" s="43" t="s">
        <v>86</v>
      </c>
      <c r="C970" s="43">
        <v>2</v>
      </c>
      <c r="D970" s="43" t="s">
        <v>436</v>
      </c>
      <c r="E970" s="43">
        <v>1</v>
      </c>
      <c r="F970" s="43" t="s">
        <v>437</v>
      </c>
      <c r="G970" s="45">
        <v>13</v>
      </c>
      <c r="H970" s="49" t="s">
        <v>77</v>
      </c>
      <c r="I970" s="45"/>
      <c r="J970" s="45"/>
      <c r="K970" s="41"/>
      <c r="L970" s="41"/>
      <c r="M970" s="41"/>
      <c r="N970" s="45"/>
      <c r="O970" s="47"/>
      <c r="P970" s="46"/>
      <c r="Q970" s="47"/>
      <c r="R970" s="48" t="s">
        <v>438</v>
      </c>
      <c r="T970">
        <v>20201</v>
      </c>
    </row>
    <row r="971" spans="1:20" ht="18" customHeight="1" x14ac:dyDescent="0.15">
      <c r="A971" s="42">
        <v>2</v>
      </c>
      <c r="B971" s="43" t="s">
        <v>86</v>
      </c>
      <c r="C971" s="43">
        <v>2</v>
      </c>
      <c r="D971" s="43" t="s">
        <v>436</v>
      </c>
      <c r="E971" s="43">
        <v>1</v>
      </c>
      <c r="F971" s="43" t="s">
        <v>437</v>
      </c>
      <c r="G971" s="44">
        <v>13</v>
      </c>
      <c r="H971" s="43" t="s">
        <v>77</v>
      </c>
      <c r="I971" s="45">
        <v>1</v>
      </c>
      <c r="J971" s="45" t="s">
        <v>78</v>
      </c>
      <c r="K971" s="41">
        <v>10</v>
      </c>
      <c r="L971" s="41">
        <v>10</v>
      </c>
      <c r="M971" s="41">
        <f>K971-L971</f>
        <v>0</v>
      </c>
      <c r="N971" s="45" t="s">
        <v>486</v>
      </c>
      <c r="O971" s="41">
        <v>10000</v>
      </c>
      <c r="P971" s="46"/>
      <c r="Q971" s="47"/>
      <c r="R971" s="48" t="s">
        <v>438</v>
      </c>
      <c r="T971">
        <v>20201</v>
      </c>
    </row>
    <row r="972" spans="1:20" ht="18" customHeight="1" x14ac:dyDescent="0.15">
      <c r="A972" s="42">
        <v>2</v>
      </c>
      <c r="B972" s="43" t="s">
        <v>86</v>
      </c>
      <c r="C972" s="43">
        <v>2</v>
      </c>
      <c r="D972" s="43" t="s">
        <v>436</v>
      </c>
      <c r="E972" s="43">
        <v>1</v>
      </c>
      <c r="F972" s="43" t="s">
        <v>437</v>
      </c>
      <c r="G972" s="44">
        <v>13</v>
      </c>
      <c r="H972" s="43" t="s">
        <v>77</v>
      </c>
      <c r="I972" s="45">
        <v>41</v>
      </c>
      <c r="J972" s="45" t="s">
        <v>139</v>
      </c>
      <c r="K972" s="41">
        <v>9859</v>
      </c>
      <c r="L972" s="41">
        <v>9859</v>
      </c>
      <c r="M972" s="41">
        <f>K972-L972</f>
        <v>0</v>
      </c>
      <c r="N972" s="45" t="s">
        <v>487</v>
      </c>
      <c r="O972" s="41">
        <v>2732400</v>
      </c>
      <c r="P972" s="46"/>
      <c r="Q972" s="47"/>
      <c r="R972" s="48" t="s">
        <v>438</v>
      </c>
      <c r="T972">
        <v>20201</v>
      </c>
    </row>
    <row r="973" spans="1:20" ht="18" customHeight="1" x14ac:dyDescent="0.15">
      <c r="A973" s="42">
        <v>2</v>
      </c>
      <c r="B973" s="43" t="s">
        <v>86</v>
      </c>
      <c r="C973" s="43">
        <v>2</v>
      </c>
      <c r="D973" s="43" t="s">
        <v>436</v>
      </c>
      <c r="E973" s="43">
        <v>1</v>
      </c>
      <c r="F973" s="43" t="s">
        <v>437</v>
      </c>
      <c r="G973" s="44">
        <v>13</v>
      </c>
      <c r="H973" s="43" t="s">
        <v>77</v>
      </c>
      <c r="I973" s="44">
        <v>41</v>
      </c>
      <c r="J973" s="44" t="s">
        <v>139</v>
      </c>
      <c r="K973" s="41"/>
      <c r="L973" s="41"/>
      <c r="M973" s="41"/>
      <c r="N973" s="45" t="s">
        <v>488</v>
      </c>
      <c r="O973" s="41">
        <v>594000</v>
      </c>
      <c r="P973" s="46"/>
      <c r="Q973" s="47"/>
      <c r="R973" s="48" t="s">
        <v>438</v>
      </c>
      <c r="T973">
        <v>20201</v>
      </c>
    </row>
    <row r="974" spans="1:20" ht="18" customHeight="1" x14ac:dyDescent="0.15">
      <c r="A974" s="42">
        <v>2</v>
      </c>
      <c r="B974" s="43" t="s">
        <v>86</v>
      </c>
      <c r="C974" s="43">
        <v>2</v>
      </c>
      <c r="D974" s="43" t="s">
        <v>436</v>
      </c>
      <c r="E974" s="43">
        <v>1</v>
      </c>
      <c r="F974" s="43" t="s">
        <v>437</v>
      </c>
      <c r="G974" s="44">
        <v>13</v>
      </c>
      <c r="H974" s="43" t="s">
        <v>77</v>
      </c>
      <c r="I974" s="44">
        <v>41</v>
      </c>
      <c r="J974" s="44" t="s">
        <v>139</v>
      </c>
      <c r="K974" s="41"/>
      <c r="L974" s="41"/>
      <c r="M974" s="41"/>
      <c r="N974" s="45" t="s">
        <v>489</v>
      </c>
      <c r="O974" s="41">
        <v>3482556</v>
      </c>
      <c r="P974" s="46"/>
      <c r="Q974" s="47"/>
      <c r="R974" s="48" t="s">
        <v>438</v>
      </c>
      <c r="T974">
        <v>20201</v>
      </c>
    </row>
    <row r="975" spans="1:20" ht="18" customHeight="1" x14ac:dyDescent="0.15">
      <c r="A975" s="42">
        <v>2</v>
      </c>
      <c r="B975" s="43" t="s">
        <v>86</v>
      </c>
      <c r="C975" s="43">
        <v>2</v>
      </c>
      <c r="D975" s="43" t="s">
        <v>436</v>
      </c>
      <c r="E975" s="43">
        <v>1</v>
      </c>
      <c r="F975" s="43" t="s">
        <v>437</v>
      </c>
      <c r="G975" s="44">
        <v>13</v>
      </c>
      <c r="H975" s="43" t="s">
        <v>77</v>
      </c>
      <c r="I975" s="44">
        <v>41</v>
      </c>
      <c r="J975" s="44" t="s">
        <v>139</v>
      </c>
      <c r="K975" s="41"/>
      <c r="L975" s="41"/>
      <c r="M975" s="41"/>
      <c r="N975" s="45" t="s">
        <v>490</v>
      </c>
      <c r="O975" s="41">
        <v>237600</v>
      </c>
      <c r="P975" s="46"/>
      <c r="Q975" s="47"/>
      <c r="R975" s="48" t="s">
        <v>438</v>
      </c>
      <c r="T975">
        <v>20201</v>
      </c>
    </row>
    <row r="976" spans="1:20" ht="18" customHeight="1" x14ac:dyDescent="0.15">
      <c r="A976" s="42">
        <v>2</v>
      </c>
      <c r="B976" s="43" t="s">
        <v>86</v>
      </c>
      <c r="C976" s="43">
        <v>2</v>
      </c>
      <c r="D976" s="43" t="s">
        <v>436</v>
      </c>
      <c r="E976" s="43">
        <v>1</v>
      </c>
      <c r="F976" s="43" t="s">
        <v>437</v>
      </c>
      <c r="G976" s="44">
        <v>13</v>
      </c>
      <c r="H976" s="43" t="s">
        <v>77</v>
      </c>
      <c r="I976" s="44">
        <v>41</v>
      </c>
      <c r="J976" s="44" t="s">
        <v>139</v>
      </c>
      <c r="K976" s="41"/>
      <c r="L976" s="41"/>
      <c r="M976" s="41"/>
      <c r="N976" s="45" t="s">
        <v>491</v>
      </c>
      <c r="O976" s="41">
        <v>772200</v>
      </c>
      <c r="P976" s="46"/>
      <c r="Q976" s="47"/>
      <c r="R976" s="48" t="s">
        <v>438</v>
      </c>
      <c r="T976">
        <v>20201</v>
      </c>
    </row>
    <row r="977" spans="1:20" ht="18" customHeight="1" x14ac:dyDescent="0.15">
      <c r="A977" s="42">
        <v>2</v>
      </c>
      <c r="B977" s="43" t="s">
        <v>86</v>
      </c>
      <c r="C977" s="43">
        <v>2</v>
      </c>
      <c r="D977" s="43" t="s">
        <v>436</v>
      </c>
      <c r="E977" s="43">
        <v>1</v>
      </c>
      <c r="F977" s="43" t="s">
        <v>437</v>
      </c>
      <c r="G977" s="44">
        <v>13</v>
      </c>
      <c r="H977" s="43" t="s">
        <v>77</v>
      </c>
      <c r="I977" s="44">
        <v>41</v>
      </c>
      <c r="J977" s="44" t="s">
        <v>139</v>
      </c>
      <c r="K977" s="41"/>
      <c r="L977" s="41"/>
      <c r="M977" s="41"/>
      <c r="N977" s="45" t="s">
        <v>492</v>
      </c>
      <c r="O977" s="41">
        <v>580800</v>
      </c>
      <c r="P977" s="46"/>
      <c r="Q977" s="47"/>
      <c r="R977" s="48" t="s">
        <v>438</v>
      </c>
      <c r="T977">
        <v>20201</v>
      </c>
    </row>
    <row r="978" spans="1:20" ht="18" customHeight="1" x14ac:dyDescent="0.15">
      <c r="A978" s="42">
        <v>2</v>
      </c>
      <c r="B978" s="43" t="s">
        <v>86</v>
      </c>
      <c r="C978" s="43">
        <v>2</v>
      </c>
      <c r="D978" s="43" t="s">
        <v>436</v>
      </c>
      <c r="E978" s="43">
        <v>1</v>
      </c>
      <c r="F978" s="43" t="s">
        <v>437</v>
      </c>
      <c r="G978" s="44">
        <v>13</v>
      </c>
      <c r="H978" s="43" t="s">
        <v>77</v>
      </c>
      <c r="I978" s="44">
        <v>41</v>
      </c>
      <c r="J978" s="44" t="s">
        <v>139</v>
      </c>
      <c r="K978" s="41"/>
      <c r="L978" s="41"/>
      <c r="M978" s="41"/>
      <c r="N978" s="45" t="s">
        <v>481</v>
      </c>
      <c r="O978" s="41">
        <v>567600</v>
      </c>
      <c r="P978" s="46"/>
      <c r="Q978" s="47"/>
      <c r="R978" s="48" t="s">
        <v>438</v>
      </c>
      <c r="T978">
        <v>20201</v>
      </c>
    </row>
    <row r="979" spans="1:20" ht="18" customHeight="1" x14ac:dyDescent="0.15">
      <c r="A979" s="42">
        <v>2</v>
      </c>
      <c r="B979" s="43" t="s">
        <v>86</v>
      </c>
      <c r="C979" s="43">
        <v>2</v>
      </c>
      <c r="D979" s="43" t="s">
        <v>436</v>
      </c>
      <c r="E979" s="43">
        <v>1</v>
      </c>
      <c r="F979" s="43" t="s">
        <v>437</v>
      </c>
      <c r="G979" s="44">
        <v>13</v>
      </c>
      <c r="H979" s="43" t="s">
        <v>77</v>
      </c>
      <c r="I979" s="44">
        <v>41</v>
      </c>
      <c r="J979" s="44" t="s">
        <v>139</v>
      </c>
      <c r="K979" s="41"/>
      <c r="L979" s="41"/>
      <c r="M979" s="41"/>
      <c r="N979" s="45" t="s">
        <v>493</v>
      </c>
      <c r="O979" s="41">
        <v>224400</v>
      </c>
      <c r="P979" s="46"/>
      <c r="Q979" s="47"/>
      <c r="R979" s="48" t="s">
        <v>438</v>
      </c>
      <c r="T979">
        <v>20201</v>
      </c>
    </row>
    <row r="980" spans="1:20" ht="18" customHeight="1" x14ac:dyDescent="0.15">
      <c r="A980" s="42">
        <v>2</v>
      </c>
      <c r="B980" s="43" t="s">
        <v>86</v>
      </c>
      <c r="C980" s="43">
        <v>2</v>
      </c>
      <c r="D980" s="43" t="s">
        <v>436</v>
      </c>
      <c r="E980" s="43">
        <v>1</v>
      </c>
      <c r="F980" s="43" t="s">
        <v>437</v>
      </c>
      <c r="G980" s="44">
        <v>13</v>
      </c>
      <c r="H980" s="43" t="s">
        <v>77</v>
      </c>
      <c r="I980" s="44">
        <v>41</v>
      </c>
      <c r="J980" s="44" t="s">
        <v>139</v>
      </c>
      <c r="K980" s="41"/>
      <c r="L980" s="41"/>
      <c r="M980" s="41"/>
      <c r="N980" s="45" t="s">
        <v>494</v>
      </c>
      <c r="O980" s="41">
        <v>191400</v>
      </c>
      <c r="P980" s="46"/>
      <c r="Q980" s="47"/>
      <c r="R980" s="48" t="s">
        <v>438</v>
      </c>
      <c r="T980">
        <v>20201</v>
      </c>
    </row>
    <row r="981" spans="1:20" ht="18" customHeight="1" x14ac:dyDescent="0.15">
      <c r="A981" s="42">
        <v>2</v>
      </c>
      <c r="B981" s="43" t="s">
        <v>86</v>
      </c>
      <c r="C981" s="43">
        <v>2</v>
      </c>
      <c r="D981" s="43" t="s">
        <v>436</v>
      </c>
      <c r="E981" s="43">
        <v>1</v>
      </c>
      <c r="F981" s="43" t="s">
        <v>437</v>
      </c>
      <c r="G981" s="44">
        <v>13</v>
      </c>
      <c r="H981" s="43" t="s">
        <v>77</v>
      </c>
      <c r="I981" s="44">
        <v>41</v>
      </c>
      <c r="J981" s="44" t="s">
        <v>139</v>
      </c>
      <c r="K981" s="41"/>
      <c r="L981" s="41"/>
      <c r="M981" s="41"/>
      <c r="N981" s="45" t="s">
        <v>495</v>
      </c>
      <c r="O981" s="41">
        <v>475200</v>
      </c>
      <c r="P981" s="46"/>
      <c r="Q981" s="47"/>
      <c r="R981" s="48" t="s">
        <v>438</v>
      </c>
      <c r="T981">
        <v>20201</v>
      </c>
    </row>
    <row r="982" spans="1:20" ht="18" customHeight="1" x14ac:dyDescent="0.15">
      <c r="A982" s="42">
        <v>2</v>
      </c>
      <c r="B982" s="43" t="s">
        <v>86</v>
      </c>
      <c r="C982" s="43">
        <v>2</v>
      </c>
      <c r="D982" s="43" t="s">
        <v>436</v>
      </c>
      <c r="E982" s="43">
        <v>1</v>
      </c>
      <c r="F982" s="43" t="s">
        <v>437</v>
      </c>
      <c r="G982" s="45">
        <v>17</v>
      </c>
      <c r="H982" s="49" t="s">
        <v>79</v>
      </c>
      <c r="I982" s="45"/>
      <c r="J982" s="45"/>
      <c r="K982" s="41"/>
      <c r="L982" s="41"/>
      <c r="M982" s="41"/>
      <c r="N982" s="45"/>
      <c r="O982" s="47"/>
      <c r="P982" s="46"/>
      <c r="Q982" s="47"/>
      <c r="R982" s="48" t="s">
        <v>438</v>
      </c>
      <c r="T982">
        <v>20201</v>
      </c>
    </row>
    <row r="983" spans="1:20" ht="18" customHeight="1" x14ac:dyDescent="0.15">
      <c r="A983" s="42">
        <v>2</v>
      </c>
      <c r="B983" s="43" t="s">
        <v>86</v>
      </c>
      <c r="C983" s="43">
        <v>2</v>
      </c>
      <c r="D983" s="43" t="s">
        <v>436</v>
      </c>
      <c r="E983" s="43">
        <v>1</v>
      </c>
      <c r="F983" s="43" t="s">
        <v>437</v>
      </c>
      <c r="G983" s="44">
        <v>17</v>
      </c>
      <c r="H983" s="43" t="s">
        <v>79</v>
      </c>
      <c r="I983" s="45">
        <v>21</v>
      </c>
      <c r="J983" s="45" t="s">
        <v>239</v>
      </c>
      <c r="K983" s="41">
        <v>495</v>
      </c>
      <c r="L983" s="41">
        <v>0</v>
      </c>
      <c r="M983" s="41">
        <f>K983-L983</f>
        <v>495</v>
      </c>
      <c r="N983" s="45" t="s">
        <v>2458</v>
      </c>
      <c r="O983" s="41">
        <v>495000</v>
      </c>
      <c r="P983" s="46"/>
      <c r="Q983" s="47"/>
      <c r="R983" s="48" t="s">
        <v>438</v>
      </c>
      <c r="T983">
        <v>20201</v>
      </c>
    </row>
    <row r="984" spans="1:20" ht="18" customHeight="1" x14ac:dyDescent="0.15">
      <c r="A984" s="42">
        <v>2</v>
      </c>
      <c r="B984" s="43" t="s">
        <v>86</v>
      </c>
      <c r="C984" s="43">
        <v>2</v>
      </c>
      <c r="D984" s="43" t="s">
        <v>436</v>
      </c>
      <c r="E984" s="43">
        <v>1</v>
      </c>
      <c r="F984" s="43" t="s">
        <v>437</v>
      </c>
      <c r="G984" s="45">
        <v>18</v>
      </c>
      <c r="H984" s="49" t="s">
        <v>81</v>
      </c>
      <c r="I984" s="45"/>
      <c r="J984" s="45"/>
      <c r="K984" s="41"/>
      <c r="L984" s="41"/>
      <c r="M984" s="41"/>
      <c r="N984" s="45"/>
      <c r="O984" s="47"/>
      <c r="P984" s="46"/>
      <c r="Q984" s="47"/>
      <c r="R984" s="48" t="s">
        <v>438</v>
      </c>
      <c r="T984">
        <v>20201</v>
      </c>
    </row>
    <row r="985" spans="1:20" ht="18" customHeight="1" x14ac:dyDescent="0.15">
      <c r="A985" s="42">
        <v>2</v>
      </c>
      <c r="B985" s="43" t="s">
        <v>86</v>
      </c>
      <c r="C985" s="43">
        <v>2</v>
      </c>
      <c r="D985" s="43" t="s">
        <v>436</v>
      </c>
      <c r="E985" s="43">
        <v>1</v>
      </c>
      <c r="F985" s="43" t="s">
        <v>437</v>
      </c>
      <c r="G985" s="44">
        <v>18</v>
      </c>
      <c r="H985" s="43" t="s">
        <v>81</v>
      </c>
      <c r="I985" s="45">
        <v>11</v>
      </c>
      <c r="J985" s="45" t="s">
        <v>82</v>
      </c>
      <c r="K985" s="41">
        <v>865</v>
      </c>
      <c r="L985" s="41">
        <v>284</v>
      </c>
      <c r="M985" s="41">
        <f>K985-L985</f>
        <v>581</v>
      </c>
      <c r="N985" s="45" t="s">
        <v>496</v>
      </c>
      <c r="O985" s="41">
        <v>10000</v>
      </c>
      <c r="P985" s="46"/>
      <c r="Q985" s="47"/>
      <c r="R985" s="48" t="s">
        <v>438</v>
      </c>
      <c r="T985">
        <v>20201</v>
      </c>
    </row>
    <row r="986" spans="1:20" ht="18" customHeight="1" x14ac:dyDescent="0.15">
      <c r="A986" s="42">
        <v>2</v>
      </c>
      <c r="B986" s="43" t="s">
        <v>86</v>
      </c>
      <c r="C986" s="43">
        <v>2</v>
      </c>
      <c r="D986" s="43" t="s">
        <v>436</v>
      </c>
      <c r="E986" s="43">
        <v>1</v>
      </c>
      <c r="F986" s="43" t="s">
        <v>437</v>
      </c>
      <c r="G986" s="44">
        <v>18</v>
      </c>
      <c r="H986" s="43" t="s">
        <v>81</v>
      </c>
      <c r="I986" s="44">
        <v>11</v>
      </c>
      <c r="J986" s="44" t="s">
        <v>82</v>
      </c>
      <c r="K986" s="41"/>
      <c r="L986" s="41"/>
      <c r="M986" s="41"/>
      <c r="N986" s="45" t="s">
        <v>497</v>
      </c>
      <c r="O986" s="41">
        <v>45000</v>
      </c>
      <c r="P986" s="46"/>
      <c r="Q986" s="47"/>
      <c r="R986" s="48" t="s">
        <v>438</v>
      </c>
      <c r="T986">
        <v>20201</v>
      </c>
    </row>
    <row r="987" spans="1:20" ht="18" customHeight="1" x14ac:dyDescent="0.15">
      <c r="A987" s="42">
        <v>2</v>
      </c>
      <c r="B987" s="43" t="s">
        <v>86</v>
      </c>
      <c r="C987" s="43">
        <v>2</v>
      </c>
      <c r="D987" s="43" t="s">
        <v>436</v>
      </c>
      <c r="E987" s="43">
        <v>1</v>
      </c>
      <c r="F987" s="43" t="s">
        <v>437</v>
      </c>
      <c r="G987" s="44">
        <v>18</v>
      </c>
      <c r="H987" s="43" t="s">
        <v>81</v>
      </c>
      <c r="I987" s="44">
        <v>11</v>
      </c>
      <c r="J987" s="44" t="s">
        <v>82</v>
      </c>
      <c r="K987" s="41"/>
      <c r="L987" s="41"/>
      <c r="M987" s="41"/>
      <c r="N987" s="45" t="s">
        <v>498</v>
      </c>
      <c r="O987" s="41">
        <v>70000</v>
      </c>
      <c r="P987" s="46"/>
      <c r="Q987" s="47"/>
      <c r="R987" s="48" t="s">
        <v>438</v>
      </c>
      <c r="T987">
        <v>20201</v>
      </c>
    </row>
    <row r="988" spans="1:20" ht="18" customHeight="1" x14ac:dyDescent="0.15">
      <c r="A988" s="42">
        <v>2</v>
      </c>
      <c r="B988" s="43" t="s">
        <v>86</v>
      </c>
      <c r="C988" s="43">
        <v>2</v>
      </c>
      <c r="D988" s="43" t="s">
        <v>436</v>
      </c>
      <c r="E988" s="43">
        <v>1</v>
      </c>
      <c r="F988" s="43" t="s">
        <v>437</v>
      </c>
      <c r="G988" s="44">
        <v>18</v>
      </c>
      <c r="H988" s="43" t="s">
        <v>81</v>
      </c>
      <c r="I988" s="44">
        <v>11</v>
      </c>
      <c r="J988" s="44" t="s">
        <v>82</v>
      </c>
      <c r="K988" s="41"/>
      <c r="L988" s="41"/>
      <c r="M988" s="41"/>
      <c r="N988" s="45" t="s">
        <v>2459</v>
      </c>
      <c r="O988" s="41">
        <v>740000</v>
      </c>
      <c r="P988" s="46"/>
      <c r="Q988" s="47"/>
      <c r="R988" s="48" t="s">
        <v>438</v>
      </c>
      <c r="T988">
        <v>20201</v>
      </c>
    </row>
    <row r="989" spans="1:20" ht="18" customHeight="1" x14ac:dyDescent="0.15">
      <c r="A989" s="42">
        <v>2</v>
      </c>
      <c r="B989" s="43" t="s">
        <v>86</v>
      </c>
      <c r="C989" s="43">
        <v>2</v>
      </c>
      <c r="D989" s="43" t="s">
        <v>436</v>
      </c>
      <c r="E989" s="43">
        <v>1</v>
      </c>
      <c r="F989" s="43" t="s">
        <v>437</v>
      </c>
      <c r="G989" s="44">
        <v>18</v>
      </c>
      <c r="H989" s="43" t="s">
        <v>81</v>
      </c>
      <c r="I989" s="45">
        <v>31</v>
      </c>
      <c r="J989" s="45" t="s">
        <v>318</v>
      </c>
      <c r="K989" s="41">
        <v>34</v>
      </c>
      <c r="L989" s="41">
        <v>34</v>
      </c>
      <c r="M989" s="41">
        <f>K989-L989</f>
        <v>0</v>
      </c>
      <c r="N989" s="45" t="s">
        <v>499</v>
      </c>
      <c r="O989" s="41">
        <v>34000</v>
      </c>
      <c r="P989" s="46"/>
      <c r="Q989" s="47"/>
      <c r="R989" s="48" t="s">
        <v>438</v>
      </c>
      <c r="T989">
        <v>20201</v>
      </c>
    </row>
    <row r="990" spans="1:20" ht="18" customHeight="1" x14ac:dyDescent="0.15">
      <c r="A990" s="42">
        <v>2</v>
      </c>
      <c r="B990" s="43" t="s">
        <v>86</v>
      </c>
      <c r="C990" s="43">
        <v>2</v>
      </c>
      <c r="D990" s="43" t="s">
        <v>436</v>
      </c>
      <c r="E990" s="43">
        <v>1</v>
      </c>
      <c r="F990" s="43" t="s">
        <v>437</v>
      </c>
      <c r="G990" s="45">
        <v>22</v>
      </c>
      <c r="H990" s="49" t="s">
        <v>161</v>
      </c>
      <c r="I990" s="45"/>
      <c r="J990" s="45"/>
      <c r="K990" s="41"/>
      <c r="L990" s="41"/>
      <c r="M990" s="41"/>
      <c r="N990" s="45"/>
      <c r="O990" s="47"/>
      <c r="P990" s="46"/>
      <c r="Q990" s="47"/>
      <c r="R990" s="48" t="s">
        <v>438</v>
      </c>
      <c r="T990">
        <v>20201</v>
      </c>
    </row>
    <row r="991" spans="1:20" ht="18" customHeight="1" x14ac:dyDescent="0.15">
      <c r="A991" s="42">
        <v>2</v>
      </c>
      <c r="B991" s="43" t="s">
        <v>86</v>
      </c>
      <c r="C991" s="43">
        <v>2</v>
      </c>
      <c r="D991" s="43" t="s">
        <v>436</v>
      </c>
      <c r="E991" s="43">
        <v>1</v>
      </c>
      <c r="F991" s="43" t="s">
        <v>437</v>
      </c>
      <c r="G991" s="44">
        <v>22</v>
      </c>
      <c r="H991" s="43" t="s">
        <v>161</v>
      </c>
      <c r="I991" s="45">
        <v>1</v>
      </c>
      <c r="J991" s="45" t="s">
        <v>500</v>
      </c>
      <c r="K991" s="41">
        <v>2000</v>
      </c>
      <c r="L991" s="41">
        <v>2000</v>
      </c>
      <c r="M991" s="41">
        <f>K991-L991</f>
        <v>0</v>
      </c>
      <c r="N991" s="45" t="s">
        <v>501</v>
      </c>
      <c r="O991" s="41">
        <v>2000000</v>
      </c>
      <c r="P991" s="46"/>
      <c r="Q991" s="47"/>
      <c r="R991" s="48" t="s">
        <v>438</v>
      </c>
      <c r="T991">
        <v>20201</v>
      </c>
    </row>
    <row r="992" spans="1:20" ht="18" customHeight="1" x14ac:dyDescent="0.15">
      <c r="A992" s="42">
        <v>2</v>
      </c>
      <c r="B992" s="43" t="s">
        <v>86</v>
      </c>
      <c r="C992" s="43">
        <v>2</v>
      </c>
      <c r="D992" s="43" t="s">
        <v>436</v>
      </c>
      <c r="E992" s="43">
        <v>1</v>
      </c>
      <c r="F992" s="43" t="s">
        <v>437</v>
      </c>
      <c r="G992" s="44">
        <v>22</v>
      </c>
      <c r="H992" s="43" t="s">
        <v>161</v>
      </c>
      <c r="I992" s="45">
        <v>2</v>
      </c>
      <c r="J992" s="45" t="s">
        <v>502</v>
      </c>
      <c r="K992" s="41">
        <v>250</v>
      </c>
      <c r="L992" s="41">
        <v>250</v>
      </c>
      <c r="M992" s="41">
        <f>K992-L992</f>
        <v>0</v>
      </c>
      <c r="N992" s="45" t="s">
        <v>503</v>
      </c>
      <c r="O992" s="41">
        <v>250000</v>
      </c>
      <c r="P992" s="46"/>
      <c r="Q992" s="47"/>
      <c r="R992" s="48" t="s">
        <v>438</v>
      </c>
      <c r="T992">
        <v>20201</v>
      </c>
    </row>
    <row r="993" spans="1:20" ht="18" customHeight="1" x14ac:dyDescent="0.15">
      <c r="A993" s="24">
        <v>2</v>
      </c>
      <c r="B993" s="25" t="s">
        <v>2200</v>
      </c>
      <c r="C993" s="34">
        <v>2</v>
      </c>
      <c r="D993" s="25" t="s">
        <v>436</v>
      </c>
      <c r="E993" s="35">
        <v>2</v>
      </c>
      <c r="F993" s="36" t="s">
        <v>2230</v>
      </c>
      <c r="G993" s="35"/>
      <c r="H993" s="36"/>
      <c r="I993" s="35"/>
      <c r="J993" s="35"/>
      <c r="K993" s="32">
        <f>IF(C993="",SUMIFS($K994:$K$5362,$A994:$A$5362,A993,$E994:$E$5362,""),IF(E993="",SUMIFS($K994:$K$5362,$A994:$A$5362,A993,$C994:$C$5362,C993,$G994:$G$5362,""),IF(G993="",SUMIFS($K994:$K$5362,$A994:$A$5362,A993,$C994:$C$5362,C993,$E994:$E$5362,E993,$R994:$R$5362,R993),IF(I993="",SUMIFS($K994:$K$5362,$A994:$A$5362,A993,$C994:$C$5362,C993,$E994:$E$5362,E993,$G994:$G$5362,G993,$R994:$R$5362,R993),0))))</f>
        <v>12691</v>
      </c>
      <c r="L993" s="32">
        <f>IF(C993="",SUMIFS($L994:$L$5362,$A994:$A$5362,A993,$E994:$E$5362,""),IF(E993="",SUMIFS($L994:$L$5362,$A994:$A$5362,A993,$C994:$C$5362,C993,$G994:$G$5362,""),IF(G993="",SUMIFS($L994:$L$5362,$A994:$A$5362,A993,$C994:$C$5362,C993,$E994:$E$5362,E993,$R994:$R$5362,R993),IF(I993="",SUMIFS($L994:$L$5362,$A994:$A$5362,A993,$C994:$C$5362,C993,$E994:$E$5362,E993,$G994:$G$5362,G993,$R994:$R$5362,R993),0))))</f>
        <v>13067</v>
      </c>
      <c r="M993" s="32">
        <f t="shared" ref="M993" si="25">K993-L993</f>
        <v>-376</v>
      </c>
      <c r="N993" s="37"/>
      <c r="O993" s="38"/>
      <c r="P993" s="39"/>
      <c r="Q993" s="33">
        <f>IF(C993="",SUMIFS($Q994:$Q$5362,$A994:$A$5362,A993,$E994:$E$5362,""),IF(E993="",SUMIFS($Q994:$Q$5362,$A994:$A$5362,A993,$C994:$C$5362,C993,$G994:$G$5362,""),IF(G993="",SUMIFS($Q994:$Q$5362,$A994:$A$5362,A993,$C994:$C$5362,C993,$E994:$E$5362,E993,$R994:$R$5362,R993),IF(I993="",SUMIFS($Q994:$Q$5362,$A994:$A$5362,A993,$C994:$C$5362,C993,$E994:$E$5362,E993,$G994:$G$5362,G993,$R994:$R$5362,R993),0))))</f>
        <v>1297</v>
      </c>
      <c r="R993" s="40" t="s">
        <v>2229</v>
      </c>
      <c r="T993">
        <v>20202</v>
      </c>
    </row>
    <row r="994" spans="1:20" ht="18" customHeight="1" x14ac:dyDescent="0.15">
      <c r="A994" s="42">
        <v>2</v>
      </c>
      <c r="B994" s="43" t="s">
        <v>86</v>
      </c>
      <c r="C994" s="43">
        <v>2</v>
      </c>
      <c r="D994" s="43" t="s">
        <v>436</v>
      </c>
      <c r="E994" s="43">
        <v>2</v>
      </c>
      <c r="F994" s="43" t="s">
        <v>504</v>
      </c>
      <c r="G994" s="45">
        <v>8</v>
      </c>
      <c r="H994" s="49" t="s">
        <v>33</v>
      </c>
      <c r="I994" s="45"/>
      <c r="J994" s="45"/>
      <c r="K994" s="41"/>
      <c r="L994" s="41"/>
      <c r="M994" s="41"/>
      <c r="N994" s="45"/>
      <c r="O994" s="47"/>
      <c r="P994" s="46" t="s">
        <v>4564</v>
      </c>
      <c r="Q994" s="47">
        <v>797</v>
      </c>
      <c r="R994" s="48" t="s">
        <v>438</v>
      </c>
      <c r="T994">
        <v>20202</v>
      </c>
    </row>
    <row r="995" spans="1:20" ht="18" customHeight="1" x14ac:dyDescent="0.15">
      <c r="A995" s="42">
        <v>2</v>
      </c>
      <c r="B995" s="43" t="s">
        <v>86</v>
      </c>
      <c r="C995" s="43">
        <v>2</v>
      </c>
      <c r="D995" s="43" t="s">
        <v>436</v>
      </c>
      <c r="E995" s="43">
        <v>2</v>
      </c>
      <c r="F995" s="43" t="s">
        <v>504</v>
      </c>
      <c r="G995" s="44">
        <v>8</v>
      </c>
      <c r="H995" s="43" t="s">
        <v>33</v>
      </c>
      <c r="I995" s="45">
        <v>2</v>
      </c>
      <c r="J995" s="45" t="s">
        <v>46</v>
      </c>
      <c r="K995" s="41">
        <v>44</v>
      </c>
      <c r="L995" s="41">
        <v>44</v>
      </c>
      <c r="M995" s="41">
        <f>K995-L995</f>
        <v>0</v>
      </c>
      <c r="N995" s="45" t="s">
        <v>3016</v>
      </c>
      <c r="O995" s="41">
        <v>7200</v>
      </c>
      <c r="P995" s="46" t="s">
        <v>4565</v>
      </c>
      <c r="Q995" s="47">
        <v>200</v>
      </c>
      <c r="R995" s="48" t="s">
        <v>438</v>
      </c>
      <c r="T995">
        <v>20202</v>
      </c>
    </row>
    <row r="996" spans="1:20" ht="18" customHeight="1" x14ac:dyDescent="0.15">
      <c r="A996" s="42">
        <v>2</v>
      </c>
      <c r="B996" s="43" t="s">
        <v>86</v>
      </c>
      <c r="C996" s="43">
        <v>2</v>
      </c>
      <c r="D996" s="43" t="s">
        <v>436</v>
      </c>
      <c r="E996" s="43">
        <v>2</v>
      </c>
      <c r="F996" s="43" t="s">
        <v>504</v>
      </c>
      <c r="G996" s="44">
        <v>8</v>
      </c>
      <c r="H996" s="43" t="s">
        <v>33</v>
      </c>
      <c r="I996" s="44">
        <v>2</v>
      </c>
      <c r="J996" s="44" t="s">
        <v>46</v>
      </c>
      <c r="K996" s="41"/>
      <c r="L996" s="41"/>
      <c r="M996" s="41"/>
      <c r="N996" s="45" t="s">
        <v>3017</v>
      </c>
      <c r="O996" s="41">
        <v>36400</v>
      </c>
      <c r="P996" s="46" t="s">
        <v>4566</v>
      </c>
      <c r="Q996" s="47">
        <v>300</v>
      </c>
      <c r="R996" s="48" t="s">
        <v>438</v>
      </c>
      <c r="T996">
        <v>20202</v>
      </c>
    </row>
    <row r="997" spans="1:20" ht="18" customHeight="1" x14ac:dyDescent="0.15">
      <c r="A997" s="42">
        <v>2</v>
      </c>
      <c r="B997" s="43" t="s">
        <v>86</v>
      </c>
      <c r="C997" s="43">
        <v>2</v>
      </c>
      <c r="D997" s="43" t="s">
        <v>436</v>
      </c>
      <c r="E997" s="43">
        <v>2</v>
      </c>
      <c r="F997" s="43" t="s">
        <v>504</v>
      </c>
      <c r="G997" s="45">
        <v>10</v>
      </c>
      <c r="H997" s="49" t="s">
        <v>54</v>
      </c>
      <c r="I997" s="45"/>
      <c r="J997" s="45"/>
      <c r="K997" s="41"/>
      <c r="L997" s="41"/>
      <c r="M997" s="41"/>
      <c r="N997" s="45"/>
      <c r="O997" s="47"/>
      <c r="P997" s="46" t="s">
        <v>4567</v>
      </c>
      <c r="Q997" s="47"/>
      <c r="R997" s="48" t="s">
        <v>438</v>
      </c>
      <c r="T997">
        <v>20202</v>
      </c>
    </row>
    <row r="998" spans="1:20" ht="18" customHeight="1" x14ac:dyDescent="0.15">
      <c r="A998" s="42">
        <v>2</v>
      </c>
      <c r="B998" s="43" t="s">
        <v>86</v>
      </c>
      <c r="C998" s="43">
        <v>2</v>
      </c>
      <c r="D998" s="43" t="s">
        <v>436</v>
      </c>
      <c r="E998" s="43">
        <v>2</v>
      </c>
      <c r="F998" s="43" t="s">
        <v>504</v>
      </c>
      <c r="G998" s="44">
        <v>10</v>
      </c>
      <c r="H998" s="43" t="s">
        <v>54</v>
      </c>
      <c r="I998" s="45">
        <v>1</v>
      </c>
      <c r="J998" s="45" t="s">
        <v>55</v>
      </c>
      <c r="K998" s="41">
        <v>1079</v>
      </c>
      <c r="L998" s="41">
        <v>1119</v>
      </c>
      <c r="M998" s="41">
        <f>K998-L998</f>
        <v>-40</v>
      </c>
      <c r="N998" s="45" t="s">
        <v>505</v>
      </c>
      <c r="O998" s="41">
        <v>15000</v>
      </c>
      <c r="P998" s="46"/>
      <c r="Q998" s="47"/>
      <c r="R998" s="48" t="s">
        <v>438</v>
      </c>
      <c r="T998">
        <v>20202</v>
      </c>
    </row>
    <row r="999" spans="1:20" ht="18" customHeight="1" x14ac:dyDescent="0.15">
      <c r="A999" s="42">
        <v>2</v>
      </c>
      <c r="B999" s="43" t="s">
        <v>86</v>
      </c>
      <c r="C999" s="43">
        <v>2</v>
      </c>
      <c r="D999" s="43" t="s">
        <v>436</v>
      </c>
      <c r="E999" s="43">
        <v>2</v>
      </c>
      <c r="F999" s="43" t="s">
        <v>504</v>
      </c>
      <c r="G999" s="44">
        <v>10</v>
      </c>
      <c r="H999" s="43" t="s">
        <v>54</v>
      </c>
      <c r="I999" s="44">
        <v>1</v>
      </c>
      <c r="J999" s="44" t="s">
        <v>55</v>
      </c>
      <c r="K999" s="41"/>
      <c r="L999" s="41"/>
      <c r="M999" s="41"/>
      <c r="N999" s="45" t="s">
        <v>506</v>
      </c>
      <c r="O999" s="41">
        <v>10000</v>
      </c>
      <c r="P999" s="46"/>
      <c r="Q999" s="47"/>
      <c r="R999" s="48" t="s">
        <v>438</v>
      </c>
      <c r="T999">
        <v>20202</v>
      </c>
    </row>
    <row r="1000" spans="1:20" ht="18" customHeight="1" x14ac:dyDescent="0.15">
      <c r="A1000" s="42">
        <v>2</v>
      </c>
      <c r="B1000" s="43" t="s">
        <v>86</v>
      </c>
      <c r="C1000" s="43">
        <v>2</v>
      </c>
      <c r="D1000" s="43" t="s">
        <v>436</v>
      </c>
      <c r="E1000" s="43">
        <v>2</v>
      </c>
      <c r="F1000" s="43" t="s">
        <v>504</v>
      </c>
      <c r="G1000" s="44">
        <v>10</v>
      </c>
      <c r="H1000" s="43" t="s">
        <v>54</v>
      </c>
      <c r="I1000" s="44">
        <v>1</v>
      </c>
      <c r="J1000" s="44" t="s">
        <v>55</v>
      </c>
      <c r="K1000" s="41"/>
      <c r="L1000" s="41"/>
      <c r="M1000" s="41"/>
      <c r="N1000" s="45" t="s">
        <v>507</v>
      </c>
      <c r="O1000" s="41">
        <v>350000</v>
      </c>
      <c r="P1000" s="46"/>
      <c r="Q1000" s="47"/>
      <c r="R1000" s="48" t="s">
        <v>438</v>
      </c>
      <c r="T1000">
        <v>20202</v>
      </c>
    </row>
    <row r="1001" spans="1:20" ht="18" customHeight="1" x14ac:dyDescent="0.15">
      <c r="A1001" s="42">
        <v>2</v>
      </c>
      <c r="B1001" s="43" t="s">
        <v>86</v>
      </c>
      <c r="C1001" s="43">
        <v>2</v>
      </c>
      <c r="D1001" s="43" t="s">
        <v>436</v>
      </c>
      <c r="E1001" s="43">
        <v>2</v>
      </c>
      <c r="F1001" s="43" t="s">
        <v>504</v>
      </c>
      <c r="G1001" s="44">
        <v>10</v>
      </c>
      <c r="H1001" s="43" t="s">
        <v>54</v>
      </c>
      <c r="I1001" s="44">
        <v>1</v>
      </c>
      <c r="J1001" s="44" t="s">
        <v>55</v>
      </c>
      <c r="K1001" s="41"/>
      <c r="L1001" s="41"/>
      <c r="M1001" s="41"/>
      <c r="N1001" s="45" t="s">
        <v>508</v>
      </c>
      <c r="O1001" s="41">
        <v>30000</v>
      </c>
      <c r="P1001" s="46"/>
      <c r="Q1001" s="47"/>
      <c r="R1001" s="48" t="s">
        <v>438</v>
      </c>
      <c r="T1001">
        <v>20202</v>
      </c>
    </row>
    <row r="1002" spans="1:20" ht="18" customHeight="1" x14ac:dyDescent="0.15">
      <c r="A1002" s="42">
        <v>2</v>
      </c>
      <c r="B1002" s="43" t="s">
        <v>86</v>
      </c>
      <c r="C1002" s="43">
        <v>2</v>
      </c>
      <c r="D1002" s="43" t="s">
        <v>436</v>
      </c>
      <c r="E1002" s="43">
        <v>2</v>
      </c>
      <c r="F1002" s="43" t="s">
        <v>504</v>
      </c>
      <c r="G1002" s="44">
        <v>10</v>
      </c>
      <c r="H1002" s="43" t="s">
        <v>54</v>
      </c>
      <c r="I1002" s="44">
        <v>1</v>
      </c>
      <c r="J1002" s="44" t="s">
        <v>55</v>
      </c>
      <c r="K1002" s="41"/>
      <c r="L1002" s="41"/>
      <c r="M1002" s="41"/>
      <c r="N1002" s="45" t="s">
        <v>509</v>
      </c>
      <c r="O1002" s="41">
        <v>72000</v>
      </c>
      <c r="P1002" s="46"/>
      <c r="Q1002" s="47"/>
      <c r="R1002" s="48" t="s">
        <v>438</v>
      </c>
      <c r="T1002">
        <v>20202</v>
      </c>
    </row>
    <row r="1003" spans="1:20" ht="18" customHeight="1" x14ac:dyDescent="0.15">
      <c r="A1003" s="42">
        <v>2</v>
      </c>
      <c r="B1003" s="43" t="s">
        <v>86</v>
      </c>
      <c r="C1003" s="43">
        <v>2</v>
      </c>
      <c r="D1003" s="43" t="s">
        <v>436</v>
      </c>
      <c r="E1003" s="43">
        <v>2</v>
      </c>
      <c r="F1003" s="43" t="s">
        <v>504</v>
      </c>
      <c r="G1003" s="44">
        <v>10</v>
      </c>
      <c r="H1003" s="43" t="s">
        <v>54</v>
      </c>
      <c r="I1003" s="44">
        <v>1</v>
      </c>
      <c r="J1003" s="44" t="s">
        <v>55</v>
      </c>
      <c r="K1003" s="41"/>
      <c r="L1003" s="41"/>
      <c r="M1003" s="41"/>
      <c r="N1003" s="45" t="s">
        <v>510</v>
      </c>
      <c r="O1003" s="41">
        <v>67500</v>
      </c>
      <c r="P1003" s="46"/>
      <c r="Q1003" s="47"/>
      <c r="R1003" s="48" t="s">
        <v>438</v>
      </c>
      <c r="T1003">
        <v>20202</v>
      </c>
    </row>
    <row r="1004" spans="1:20" ht="18" customHeight="1" x14ac:dyDescent="0.15">
      <c r="A1004" s="42">
        <v>2</v>
      </c>
      <c r="B1004" s="43" t="s">
        <v>86</v>
      </c>
      <c r="C1004" s="43">
        <v>2</v>
      </c>
      <c r="D1004" s="43" t="s">
        <v>436</v>
      </c>
      <c r="E1004" s="43">
        <v>2</v>
      </c>
      <c r="F1004" s="43" t="s">
        <v>504</v>
      </c>
      <c r="G1004" s="44">
        <v>10</v>
      </c>
      <c r="H1004" s="43" t="s">
        <v>54</v>
      </c>
      <c r="I1004" s="44">
        <v>1</v>
      </c>
      <c r="J1004" s="44" t="s">
        <v>55</v>
      </c>
      <c r="K1004" s="41"/>
      <c r="L1004" s="41"/>
      <c r="M1004" s="41"/>
      <c r="N1004" s="45" t="s">
        <v>511</v>
      </c>
      <c r="O1004" s="41">
        <v>28050</v>
      </c>
      <c r="P1004" s="46"/>
      <c r="Q1004" s="47"/>
      <c r="R1004" s="48" t="s">
        <v>438</v>
      </c>
      <c r="T1004">
        <v>20202</v>
      </c>
    </row>
    <row r="1005" spans="1:20" ht="18" customHeight="1" x14ac:dyDescent="0.15">
      <c r="A1005" s="42">
        <v>2</v>
      </c>
      <c r="B1005" s="43" t="s">
        <v>86</v>
      </c>
      <c r="C1005" s="43">
        <v>2</v>
      </c>
      <c r="D1005" s="43" t="s">
        <v>436</v>
      </c>
      <c r="E1005" s="43">
        <v>2</v>
      </c>
      <c r="F1005" s="43" t="s">
        <v>504</v>
      </c>
      <c r="G1005" s="44">
        <v>10</v>
      </c>
      <c r="H1005" s="43" t="s">
        <v>54</v>
      </c>
      <c r="I1005" s="44">
        <v>1</v>
      </c>
      <c r="J1005" s="44" t="s">
        <v>55</v>
      </c>
      <c r="K1005" s="41"/>
      <c r="L1005" s="41"/>
      <c r="M1005" s="41"/>
      <c r="N1005" s="45" t="s">
        <v>512</v>
      </c>
      <c r="O1005" s="41">
        <v>178200</v>
      </c>
      <c r="P1005" s="46"/>
      <c r="Q1005" s="47"/>
      <c r="R1005" s="48" t="s">
        <v>438</v>
      </c>
      <c r="T1005">
        <v>20202</v>
      </c>
    </row>
    <row r="1006" spans="1:20" ht="18" customHeight="1" x14ac:dyDescent="0.15">
      <c r="A1006" s="42">
        <v>2</v>
      </c>
      <c r="B1006" s="43" t="s">
        <v>86</v>
      </c>
      <c r="C1006" s="43">
        <v>2</v>
      </c>
      <c r="D1006" s="43" t="s">
        <v>436</v>
      </c>
      <c r="E1006" s="43">
        <v>2</v>
      </c>
      <c r="F1006" s="43" t="s">
        <v>504</v>
      </c>
      <c r="G1006" s="44">
        <v>10</v>
      </c>
      <c r="H1006" s="43" t="s">
        <v>54</v>
      </c>
      <c r="I1006" s="44">
        <v>1</v>
      </c>
      <c r="J1006" s="44" t="s">
        <v>55</v>
      </c>
      <c r="K1006" s="41"/>
      <c r="L1006" s="41"/>
      <c r="M1006" s="41"/>
      <c r="N1006" s="45" t="s">
        <v>513</v>
      </c>
      <c r="O1006" s="41">
        <v>44000</v>
      </c>
      <c r="P1006" s="46"/>
      <c r="Q1006" s="47"/>
      <c r="R1006" s="48" t="s">
        <v>438</v>
      </c>
      <c r="T1006">
        <v>20202</v>
      </c>
    </row>
    <row r="1007" spans="1:20" ht="18" customHeight="1" x14ac:dyDescent="0.15">
      <c r="A1007" s="42">
        <v>2</v>
      </c>
      <c r="B1007" s="43" t="s">
        <v>86</v>
      </c>
      <c r="C1007" s="43">
        <v>2</v>
      </c>
      <c r="D1007" s="43" t="s">
        <v>436</v>
      </c>
      <c r="E1007" s="43">
        <v>2</v>
      </c>
      <c r="F1007" s="43" t="s">
        <v>504</v>
      </c>
      <c r="G1007" s="44">
        <v>10</v>
      </c>
      <c r="H1007" s="43" t="s">
        <v>54</v>
      </c>
      <c r="I1007" s="44">
        <v>1</v>
      </c>
      <c r="J1007" s="44" t="s">
        <v>55</v>
      </c>
      <c r="K1007" s="41"/>
      <c r="L1007" s="41"/>
      <c r="M1007" s="41"/>
      <c r="N1007" s="45" t="s">
        <v>514</v>
      </c>
      <c r="O1007" s="41">
        <v>70000</v>
      </c>
      <c r="P1007" s="46"/>
      <c r="Q1007" s="47"/>
      <c r="R1007" s="48" t="s">
        <v>438</v>
      </c>
      <c r="T1007">
        <v>20202</v>
      </c>
    </row>
    <row r="1008" spans="1:20" ht="18" customHeight="1" x14ac:dyDescent="0.15">
      <c r="A1008" s="42">
        <v>2</v>
      </c>
      <c r="B1008" s="43" t="s">
        <v>86</v>
      </c>
      <c r="C1008" s="43">
        <v>2</v>
      </c>
      <c r="D1008" s="43" t="s">
        <v>436</v>
      </c>
      <c r="E1008" s="43">
        <v>2</v>
      </c>
      <c r="F1008" s="43" t="s">
        <v>504</v>
      </c>
      <c r="G1008" s="44">
        <v>10</v>
      </c>
      <c r="H1008" s="43" t="s">
        <v>54</v>
      </c>
      <c r="I1008" s="44">
        <v>1</v>
      </c>
      <c r="J1008" s="44" t="s">
        <v>55</v>
      </c>
      <c r="K1008" s="41"/>
      <c r="L1008" s="41"/>
      <c r="M1008" s="41"/>
      <c r="N1008" s="45" t="s">
        <v>515</v>
      </c>
      <c r="O1008" s="41">
        <v>214200</v>
      </c>
      <c r="P1008" s="46"/>
      <c r="Q1008" s="47"/>
      <c r="R1008" s="48" t="s">
        <v>438</v>
      </c>
      <c r="T1008">
        <v>20202</v>
      </c>
    </row>
    <row r="1009" spans="1:20" ht="18" customHeight="1" x14ac:dyDescent="0.15">
      <c r="A1009" s="42">
        <v>2</v>
      </c>
      <c r="B1009" s="43" t="s">
        <v>86</v>
      </c>
      <c r="C1009" s="43">
        <v>2</v>
      </c>
      <c r="D1009" s="43" t="s">
        <v>436</v>
      </c>
      <c r="E1009" s="43">
        <v>2</v>
      </c>
      <c r="F1009" s="43" t="s">
        <v>504</v>
      </c>
      <c r="G1009" s="44">
        <v>10</v>
      </c>
      <c r="H1009" s="43" t="s">
        <v>54</v>
      </c>
      <c r="I1009" s="45">
        <v>2</v>
      </c>
      <c r="J1009" s="45" t="s">
        <v>193</v>
      </c>
      <c r="K1009" s="41">
        <v>159</v>
      </c>
      <c r="L1009" s="41">
        <v>154</v>
      </c>
      <c r="M1009" s="41">
        <f>K1009-L1009</f>
        <v>5</v>
      </c>
      <c r="N1009" s="45" t="s">
        <v>3018</v>
      </c>
      <c r="O1009" s="41">
        <v>158400</v>
      </c>
      <c r="P1009" s="46"/>
      <c r="Q1009" s="47"/>
      <c r="R1009" s="48" t="s">
        <v>438</v>
      </c>
      <c r="T1009">
        <v>20202</v>
      </c>
    </row>
    <row r="1010" spans="1:20" ht="18" customHeight="1" x14ac:dyDescent="0.15">
      <c r="A1010" s="42">
        <v>2</v>
      </c>
      <c r="B1010" s="43" t="s">
        <v>86</v>
      </c>
      <c r="C1010" s="43">
        <v>2</v>
      </c>
      <c r="D1010" s="43" t="s">
        <v>436</v>
      </c>
      <c r="E1010" s="43">
        <v>2</v>
      </c>
      <c r="F1010" s="43" t="s">
        <v>504</v>
      </c>
      <c r="G1010" s="44">
        <v>10</v>
      </c>
      <c r="H1010" s="43" t="s">
        <v>54</v>
      </c>
      <c r="I1010" s="45">
        <v>4</v>
      </c>
      <c r="J1010" s="45" t="s">
        <v>65</v>
      </c>
      <c r="K1010" s="41">
        <v>128</v>
      </c>
      <c r="L1010" s="41">
        <v>128</v>
      </c>
      <c r="M1010" s="41">
        <f>K1010-L1010</f>
        <v>0</v>
      </c>
      <c r="N1010" s="45" t="s">
        <v>516</v>
      </c>
      <c r="O1010" s="41">
        <v>128000</v>
      </c>
      <c r="P1010" s="46"/>
      <c r="Q1010" s="47"/>
      <c r="R1010" s="48" t="s">
        <v>438</v>
      </c>
      <c r="T1010">
        <v>20202</v>
      </c>
    </row>
    <row r="1011" spans="1:20" ht="18" customHeight="1" x14ac:dyDescent="0.15">
      <c r="A1011" s="42">
        <v>2</v>
      </c>
      <c r="B1011" s="43" t="s">
        <v>86</v>
      </c>
      <c r="C1011" s="43">
        <v>2</v>
      </c>
      <c r="D1011" s="43" t="s">
        <v>436</v>
      </c>
      <c r="E1011" s="43">
        <v>2</v>
      </c>
      <c r="F1011" s="43" t="s">
        <v>504</v>
      </c>
      <c r="G1011" s="44">
        <v>10</v>
      </c>
      <c r="H1011" s="43" t="s">
        <v>54</v>
      </c>
      <c r="I1011" s="45">
        <v>6</v>
      </c>
      <c r="J1011" s="45" t="s">
        <v>195</v>
      </c>
      <c r="K1011" s="41">
        <v>10</v>
      </c>
      <c r="L1011" s="41">
        <v>70</v>
      </c>
      <c r="M1011" s="41">
        <f>K1011-L1011</f>
        <v>-60</v>
      </c>
      <c r="N1011" s="45" t="s">
        <v>517</v>
      </c>
      <c r="O1011" s="41">
        <v>10000</v>
      </c>
      <c r="P1011" s="46"/>
      <c r="Q1011" s="47"/>
      <c r="R1011" s="48" t="s">
        <v>438</v>
      </c>
      <c r="T1011">
        <v>20202</v>
      </c>
    </row>
    <row r="1012" spans="1:20" ht="18" customHeight="1" x14ac:dyDescent="0.15">
      <c r="A1012" s="42">
        <v>2</v>
      </c>
      <c r="B1012" s="43" t="s">
        <v>86</v>
      </c>
      <c r="C1012" s="43">
        <v>2</v>
      </c>
      <c r="D1012" s="43" t="s">
        <v>436</v>
      </c>
      <c r="E1012" s="43">
        <v>2</v>
      </c>
      <c r="F1012" s="43" t="s">
        <v>504</v>
      </c>
      <c r="G1012" s="45">
        <v>11</v>
      </c>
      <c r="H1012" s="49" t="s">
        <v>66</v>
      </c>
      <c r="I1012" s="45"/>
      <c r="J1012" s="45"/>
      <c r="K1012" s="41"/>
      <c r="L1012" s="41"/>
      <c r="M1012" s="41"/>
      <c r="N1012" s="45"/>
      <c r="O1012" s="47"/>
      <c r="P1012" s="46"/>
      <c r="Q1012" s="47"/>
      <c r="R1012" s="48" t="s">
        <v>438</v>
      </c>
      <c r="T1012">
        <v>20202</v>
      </c>
    </row>
    <row r="1013" spans="1:20" ht="18" customHeight="1" x14ac:dyDescent="0.15">
      <c r="A1013" s="42">
        <v>2</v>
      </c>
      <c r="B1013" s="43" t="s">
        <v>86</v>
      </c>
      <c r="C1013" s="43">
        <v>2</v>
      </c>
      <c r="D1013" s="43" t="s">
        <v>436</v>
      </c>
      <c r="E1013" s="43">
        <v>2</v>
      </c>
      <c r="F1013" s="43" t="s">
        <v>504</v>
      </c>
      <c r="G1013" s="44">
        <v>11</v>
      </c>
      <c r="H1013" s="43" t="s">
        <v>66</v>
      </c>
      <c r="I1013" s="45">
        <v>1</v>
      </c>
      <c r="J1013" s="45" t="s">
        <v>67</v>
      </c>
      <c r="K1013" s="41">
        <v>840</v>
      </c>
      <c r="L1013" s="41">
        <v>840</v>
      </c>
      <c r="M1013" s="41">
        <f>K1013-L1013</f>
        <v>0</v>
      </c>
      <c r="N1013" s="45" t="s">
        <v>3019</v>
      </c>
      <c r="O1013" s="41">
        <v>60000</v>
      </c>
      <c r="P1013" s="46"/>
      <c r="Q1013" s="47"/>
      <c r="R1013" s="48" t="s">
        <v>438</v>
      </c>
      <c r="T1013">
        <v>20202</v>
      </c>
    </row>
    <row r="1014" spans="1:20" ht="18" customHeight="1" x14ac:dyDescent="0.15">
      <c r="A1014" s="42">
        <v>2</v>
      </c>
      <c r="B1014" s="43" t="s">
        <v>86</v>
      </c>
      <c r="C1014" s="43">
        <v>2</v>
      </c>
      <c r="D1014" s="43" t="s">
        <v>436</v>
      </c>
      <c r="E1014" s="43">
        <v>2</v>
      </c>
      <c r="F1014" s="43" t="s">
        <v>504</v>
      </c>
      <c r="G1014" s="44">
        <v>11</v>
      </c>
      <c r="H1014" s="43" t="s">
        <v>66</v>
      </c>
      <c r="I1014" s="44">
        <v>1</v>
      </c>
      <c r="J1014" s="44" t="s">
        <v>67</v>
      </c>
      <c r="K1014" s="41"/>
      <c r="L1014" s="41"/>
      <c r="M1014" s="41"/>
      <c r="N1014" s="45" t="s">
        <v>3020</v>
      </c>
      <c r="O1014" s="41">
        <v>80000</v>
      </c>
      <c r="P1014" s="46"/>
      <c r="Q1014" s="47"/>
      <c r="R1014" s="48" t="s">
        <v>438</v>
      </c>
      <c r="T1014">
        <v>20202</v>
      </c>
    </row>
    <row r="1015" spans="1:20" ht="18" customHeight="1" x14ac:dyDescent="0.15">
      <c r="A1015" s="42">
        <v>2</v>
      </c>
      <c r="B1015" s="43" t="s">
        <v>86</v>
      </c>
      <c r="C1015" s="43">
        <v>2</v>
      </c>
      <c r="D1015" s="43" t="s">
        <v>436</v>
      </c>
      <c r="E1015" s="43">
        <v>2</v>
      </c>
      <c r="F1015" s="43" t="s">
        <v>504</v>
      </c>
      <c r="G1015" s="44">
        <v>11</v>
      </c>
      <c r="H1015" s="43" t="s">
        <v>66</v>
      </c>
      <c r="I1015" s="44">
        <v>1</v>
      </c>
      <c r="J1015" s="44" t="s">
        <v>67</v>
      </c>
      <c r="K1015" s="41"/>
      <c r="L1015" s="41"/>
      <c r="M1015" s="41"/>
      <c r="N1015" s="45" t="s">
        <v>3021</v>
      </c>
      <c r="O1015" s="41">
        <v>80000</v>
      </c>
      <c r="P1015" s="46"/>
      <c r="Q1015" s="47"/>
      <c r="R1015" s="48" t="s">
        <v>438</v>
      </c>
      <c r="T1015">
        <v>20202</v>
      </c>
    </row>
    <row r="1016" spans="1:20" ht="18" customHeight="1" x14ac:dyDescent="0.15">
      <c r="A1016" s="42">
        <v>2</v>
      </c>
      <c r="B1016" s="43" t="s">
        <v>86</v>
      </c>
      <c r="C1016" s="43">
        <v>2</v>
      </c>
      <c r="D1016" s="43" t="s">
        <v>436</v>
      </c>
      <c r="E1016" s="43">
        <v>2</v>
      </c>
      <c r="F1016" s="43" t="s">
        <v>504</v>
      </c>
      <c r="G1016" s="44">
        <v>11</v>
      </c>
      <c r="H1016" s="43" t="s">
        <v>66</v>
      </c>
      <c r="I1016" s="44">
        <v>1</v>
      </c>
      <c r="J1016" s="44" t="s">
        <v>67</v>
      </c>
      <c r="K1016" s="41"/>
      <c r="L1016" s="41"/>
      <c r="M1016" s="41"/>
      <c r="N1016" s="45" t="s">
        <v>3022</v>
      </c>
      <c r="O1016" s="41">
        <v>336000</v>
      </c>
      <c r="P1016" s="46"/>
      <c r="Q1016" s="47"/>
      <c r="R1016" s="48" t="s">
        <v>438</v>
      </c>
      <c r="T1016">
        <v>20202</v>
      </c>
    </row>
    <row r="1017" spans="1:20" ht="18" customHeight="1" x14ac:dyDescent="0.15">
      <c r="A1017" s="42">
        <v>2</v>
      </c>
      <c r="B1017" s="43" t="s">
        <v>86</v>
      </c>
      <c r="C1017" s="43">
        <v>2</v>
      </c>
      <c r="D1017" s="43" t="s">
        <v>436</v>
      </c>
      <c r="E1017" s="43">
        <v>2</v>
      </c>
      <c r="F1017" s="43" t="s">
        <v>504</v>
      </c>
      <c r="G1017" s="44">
        <v>11</v>
      </c>
      <c r="H1017" s="43" t="s">
        <v>66</v>
      </c>
      <c r="I1017" s="44">
        <v>1</v>
      </c>
      <c r="J1017" s="44" t="s">
        <v>67</v>
      </c>
      <c r="K1017" s="41"/>
      <c r="L1017" s="41"/>
      <c r="M1017" s="41"/>
      <c r="N1017" s="45" t="s">
        <v>3023</v>
      </c>
      <c r="O1017" s="41">
        <v>169200</v>
      </c>
      <c r="P1017" s="46"/>
      <c r="Q1017" s="47"/>
      <c r="R1017" s="48" t="s">
        <v>438</v>
      </c>
      <c r="T1017">
        <v>20202</v>
      </c>
    </row>
    <row r="1018" spans="1:20" ht="18" customHeight="1" x14ac:dyDescent="0.15">
      <c r="A1018" s="42">
        <v>2</v>
      </c>
      <c r="B1018" s="43" t="s">
        <v>86</v>
      </c>
      <c r="C1018" s="43">
        <v>2</v>
      </c>
      <c r="D1018" s="43" t="s">
        <v>436</v>
      </c>
      <c r="E1018" s="43">
        <v>2</v>
      </c>
      <c r="F1018" s="43" t="s">
        <v>504</v>
      </c>
      <c r="G1018" s="44">
        <v>11</v>
      </c>
      <c r="H1018" s="43" t="s">
        <v>66</v>
      </c>
      <c r="I1018" s="44">
        <v>1</v>
      </c>
      <c r="J1018" s="44" t="s">
        <v>67</v>
      </c>
      <c r="K1018" s="41"/>
      <c r="L1018" s="41"/>
      <c r="M1018" s="41"/>
      <c r="N1018" s="45" t="s">
        <v>3024</v>
      </c>
      <c r="O1018" s="41">
        <v>114800</v>
      </c>
      <c r="P1018" s="46"/>
      <c r="Q1018" s="47"/>
      <c r="R1018" s="48" t="s">
        <v>438</v>
      </c>
      <c r="T1018">
        <v>20202</v>
      </c>
    </row>
    <row r="1019" spans="1:20" ht="18" customHeight="1" x14ac:dyDescent="0.15">
      <c r="A1019" s="42">
        <v>2</v>
      </c>
      <c r="B1019" s="43" t="s">
        <v>86</v>
      </c>
      <c r="C1019" s="43">
        <v>2</v>
      </c>
      <c r="D1019" s="43" t="s">
        <v>436</v>
      </c>
      <c r="E1019" s="43">
        <v>2</v>
      </c>
      <c r="F1019" s="43" t="s">
        <v>504</v>
      </c>
      <c r="G1019" s="44">
        <v>11</v>
      </c>
      <c r="H1019" s="43" t="s">
        <v>66</v>
      </c>
      <c r="I1019" s="45">
        <v>3</v>
      </c>
      <c r="J1019" s="45" t="s">
        <v>70</v>
      </c>
      <c r="K1019" s="41">
        <v>1141</v>
      </c>
      <c r="L1019" s="41">
        <v>1144</v>
      </c>
      <c r="M1019" s="41">
        <f>K1019-L1019</f>
        <v>-3</v>
      </c>
      <c r="N1019" s="45" t="s">
        <v>518</v>
      </c>
      <c r="O1019" s="41"/>
      <c r="P1019" s="46"/>
      <c r="Q1019" s="47"/>
      <c r="R1019" s="48" t="s">
        <v>438</v>
      </c>
      <c r="T1019">
        <v>20202</v>
      </c>
    </row>
    <row r="1020" spans="1:20" ht="18" customHeight="1" x14ac:dyDescent="0.15">
      <c r="A1020" s="42">
        <v>2</v>
      </c>
      <c r="B1020" s="43" t="s">
        <v>86</v>
      </c>
      <c r="C1020" s="43">
        <v>2</v>
      </c>
      <c r="D1020" s="43" t="s">
        <v>436</v>
      </c>
      <c r="E1020" s="43">
        <v>2</v>
      </c>
      <c r="F1020" s="43" t="s">
        <v>504</v>
      </c>
      <c r="G1020" s="44">
        <v>11</v>
      </c>
      <c r="H1020" s="43" t="s">
        <v>66</v>
      </c>
      <c r="I1020" s="44">
        <v>3</v>
      </c>
      <c r="J1020" s="44" t="s">
        <v>70</v>
      </c>
      <c r="K1020" s="41"/>
      <c r="L1020" s="41"/>
      <c r="M1020" s="41"/>
      <c r="N1020" s="45" t="s">
        <v>3025</v>
      </c>
      <c r="O1020" s="41">
        <v>99680</v>
      </c>
      <c r="P1020" s="46"/>
      <c r="Q1020" s="47"/>
      <c r="R1020" s="48" t="s">
        <v>438</v>
      </c>
      <c r="T1020">
        <v>20202</v>
      </c>
    </row>
    <row r="1021" spans="1:20" ht="18" customHeight="1" x14ac:dyDescent="0.15">
      <c r="A1021" s="42">
        <v>2</v>
      </c>
      <c r="B1021" s="43" t="s">
        <v>86</v>
      </c>
      <c r="C1021" s="43">
        <v>2</v>
      </c>
      <c r="D1021" s="43" t="s">
        <v>436</v>
      </c>
      <c r="E1021" s="43">
        <v>2</v>
      </c>
      <c r="F1021" s="43" t="s">
        <v>504</v>
      </c>
      <c r="G1021" s="44">
        <v>11</v>
      </c>
      <c r="H1021" s="43" t="s">
        <v>66</v>
      </c>
      <c r="I1021" s="44">
        <v>3</v>
      </c>
      <c r="J1021" s="44" t="s">
        <v>70</v>
      </c>
      <c r="K1021" s="41"/>
      <c r="L1021" s="41"/>
      <c r="M1021" s="41"/>
      <c r="N1021" s="45" t="s">
        <v>3026</v>
      </c>
      <c r="O1021" s="41">
        <v>11000</v>
      </c>
      <c r="P1021" s="46"/>
      <c r="Q1021" s="47"/>
      <c r="R1021" s="48" t="s">
        <v>438</v>
      </c>
      <c r="T1021">
        <v>20202</v>
      </c>
    </row>
    <row r="1022" spans="1:20" ht="18" customHeight="1" x14ac:dyDescent="0.15">
      <c r="A1022" s="42">
        <v>2</v>
      </c>
      <c r="B1022" s="43" t="s">
        <v>86</v>
      </c>
      <c r="C1022" s="43">
        <v>2</v>
      </c>
      <c r="D1022" s="43" t="s">
        <v>436</v>
      </c>
      <c r="E1022" s="43">
        <v>2</v>
      </c>
      <c r="F1022" s="43" t="s">
        <v>504</v>
      </c>
      <c r="G1022" s="44">
        <v>11</v>
      </c>
      <c r="H1022" s="43" t="s">
        <v>66</v>
      </c>
      <c r="I1022" s="44">
        <v>3</v>
      </c>
      <c r="J1022" s="44" t="s">
        <v>70</v>
      </c>
      <c r="K1022" s="41"/>
      <c r="L1022" s="41"/>
      <c r="M1022" s="41"/>
      <c r="N1022" s="45" t="s">
        <v>519</v>
      </c>
      <c r="O1022" s="41"/>
      <c r="P1022" s="46"/>
      <c r="Q1022" s="47"/>
      <c r="R1022" s="48" t="s">
        <v>438</v>
      </c>
      <c r="T1022">
        <v>20202</v>
      </c>
    </row>
    <row r="1023" spans="1:20" ht="18" customHeight="1" x14ac:dyDescent="0.15">
      <c r="A1023" s="42">
        <v>2</v>
      </c>
      <c r="B1023" s="43" t="s">
        <v>86</v>
      </c>
      <c r="C1023" s="43">
        <v>2</v>
      </c>
      <c r="D1023" s="43" t="s">
        <v>436</v>
      </c>
      <c r="E1023" s="43">
        <v>2</v>
      </c>
      <c r="F1023" s="43" t="s">
        <v>504</v>
      </c>
      <c r="G1023" s="44">
        <v>11</v>
      </c>
      <c r="H1023" s="43" t="s">
        <v>66</v>
      </c>
      <c r="I1023" s="44">
        <v>3</v>
      </c>
      <c r="J1023" s="44" t="s">
        <v>70</v>
      </c>
      <c r="K1023" s="41"/>
      <c r="L1023" s="41"/>
      <c r="M1023" s="41"/>
      <c r="N1023" s="45" t="s">
        <v>3027</v>
      </c>
      <c r="O1023" s="41">
        <v>29700</v>
      </c>
      <c r="P1023" s="46"/>
      <c r="Q1023" s="47"/>
      <c r="R1023" s="48" t="s">
        <v>438</v>
      </c>
      <c r="T1023">
        <v>20202</v>
      </c>
    </row>
    <row r="1024" spans="1:20" ht="18" customHeight="1" x14ac:dyDescent="0.15">
      <c r="A1024" s="42">
        <v>2</v>
      </c>
      <c r="B1024" s="43" t="s">
        <v>86</v>
      </c>
      <c r="C1024" s="43">
        <v>2</v>
      </c>
      <c r="D1024" s="43" t="s">
        <v>436</v>
      </c>
      <c r="E1024" s="43">
        <v>2</v>
      </c>
      <c r="F1024" s="43" t="s">
        <v>504</v>
      </c>
      <c r="G1024" s="44">
        <v>11</v>
      </c>
      <c r="H1024" s="43" t="s">
        <v>66</v>
      </c>
      <c r="I1024" s="44">
        <v>3</v>
      </c>
      <c r="J1024" s="44" t="s">
        <v>70</v>
      </c>
      <c r="K1024" s="41"/>
      <c r="L1024" s="41"/>
      <c r="M1024" s="41"/>
      <c r="N1024" s="45" t="s">
        <v>3028</v>
      </c>
      <c r="O1024" s="41">
        <v>7150</v>
      </c>
      <c r="P1024" s="46"/>
      <c r="Q1024" s="47"/>
      <c r="R1024" s="48" t="s">
        <v>438</v>
      </c>
      <c r="T1024">
        <v>20202</v>
      </c>
    </row>
    <row r="1025" spans="1:20" ht="18" customHeight="1" x14ac:dyDescent="0.15">
      <c r="A1025" s="42">
        <v>2</v>
      </c>
      <c r="B1025" s="43" t="s">
        <v>86</v>
      </c>
      <c r="C1025" s="43">
        <v>2</v>
      </c>
      <c r="D1025" s="43" t="s">
        <v>436</v>
      </c>
      <c r="E1025" s="43">
        <v>2</v>
      </c>
      <c r="F1025" s="43" t="s">
        <v>504</v>
      </c>
      <c r="G1025" s="44">
        <v>11</v>
      </c>
      <c r="H1025" s="43" t="s">
        <v>66</v>
      </c>
      <c r="I1025" s="44">
        <v>3</v>
      </c>
      <c r="J1025" s="44" t="s">
        <v>70</v>
      </c>
      <c r="K1025" s="41"/>
      <c r="L1025" s="41"/>
      <c r="M1025" s="41"/>
      <c r="N1025" s="45" t="s">
        <v>3029</v>
      </c>
      <c r="O1025" s="41">
        <v>11000</v>
      </c>
      <c r="P1025" s="46"/>
      <c r="Q1025" s="47"/>
      <c r="R1025" s="48" t="s">
        <v>438</v>
      </c>
      <c r="T1025">
        <v>20202</v>
      </c>
    </row>
    <row r="1026" spans="1:20" ht="18" customHeight="1" x14ac:dyDescent="0.15">
      <c r="A1026" s="42">
        <v>2</v>
      </c>
      <c r="B1026" s="43" t="s">
        <v>86</v>
      </c>
      <c r="C1026" s="43">
        <v>2</v>
      </c>
      <c r="D1026" s="43" t="s">
        <v>436</v>
      </c>
      <c r="E1026" s="43">
        <v>2</v>
      </c>
      <c r="F1026" s="43" t="s">
        <v>504</v>
      </c>
      <c r="G1026" s="44">
        <v>11</v>
      </c>
      <c r="H1026" s="43" t="s">
        <v>66</v>
      </c>
      <c r="I1026" s="44">
        <v>3</v>
      </c>
      <c r="J1026" s="44" t="s">
        <v>70</v>
      </c>
      <c r="K1026" s="41"/>
      <c r="L1026" s="41"/>
      <c r="M1026" s="41"/>
      <c r="N1026" s="45" t="s">
        <v>520</v>
      </c>
      <c r="O1026" s="41">
        <v>6600</v>
      </c>
      <c r="P1026" s="46"/>
      <c r="Q1026" s="47"/>
      <c r="R1026" s="48" t="s">
        <v>438</v>
      </c>
      <c r="T1026">
        <v>20202</v>
      </c>
    </row>
    <row r="1027" spans="1:20" ht="18" customHeight="1" x14ac:dyDescent="0.15">
      <c r="A1027" s="42">
        <v>2</v>
      </c>
      <c r="B1027" s="43" t="s">
        <v>86</v>
      </c>
      <c r="C1027" s="43">
        <v>2</v>
      </c>
      <c r="D1027" s="43" t="s">
        <v>436</v>
      </c>
      <c r="E1027" s="43">
        <v>2</v>
      </c>
      <c r="F1027" s="43" t="s">
        <v>504</v>
      </c>
      <c r="G1027" s="44">
        <v>11</v>
      </c>
      <c r="H1027" s="43" t="s">
        <v>66</v>
      </c>
      <c r="I1027" s="44">
        <v>3</v>
      </c>
      <c r="J1027" s="44" t="s">
        <v>70</v>
      </c>
      <c r="K1027" s="41"/>
      <c r="L1027" s="41"/>
      <c r="M1027" s="41"/>
      <c r="N1027" s="45" t="s">
        <v>521</v>
      </c>
      <c r="O1027" s="41">
        <v>715000</v>
      </c>
      <c r="P1027" s="46"/>
      <c r="Q1027" s="47"/>
      <c r="R1027" s="48" t="s">
        <v>438</v>
      </c>
      <c r="T1027">
        <v>20202</v>
      </c>
    </row>
    <row r="1028" spans="1:20" ht="18" customHeight="1" x14ac:dyDescent="0.15">
      <c r="A1028" s="42">
        <v>2</v>
      </c>
      <c r="B1028" s="43" t="s">
        <v>86</v>
      </c>
      <c r="C1028" s="43">
        <v>2</v>
      </c>
      <c r="D1028" s="43" t="s">
        <v>436</v>
      </c>
      <c r="E1028" s="43">
        <v>2</v>
      </c>
      <c r="F1028" s="43" t="s">
        <v>504</v>
      </c>
      <c r="G1028" s="44">
        <v>11</v>
      </c>
      <c r="H1028" s="43" t="s">
        <v>66</v>
      </c>
      <c r="I1028" s="44">
        <v>3</v>
      </c>
      <c r="J1028" s="44" t="s">
        <v>70</v>
      </c>
      <c r="K1028" s="41"/>
      <c r="L1028" s="41"/>
      <c r="M1028" s="41"/>
      <c r="N1028" s="45" t="s">
        <v>522</v>
      </c>
      <c r="O1028" s="41">
        <v>60000</v>
      </c>
      <c r="P1028" s="46"/>
      <c r="Q1028" s="47"/>
      <c r="R1028" s="48" t="s">
        <v>438</v>
      </c>
      <c r="T1028">
        <v>20202</v>
      </c>
    </row>
    <row r="1029" spans="1:20" ht="18" customHeight="1" x14ac:dyDescent="0.15">
      <c r="A1029" s="42">
        <v>2</v>
      </c>
      <c r="B1029" s="43" t="s">
        <v>86</v>
      </c>
      <c r="C1029" s="43">
        <v>2</v>
      </c>
      <c r="D1029" s="43" t="s">
        <v>436</v>
      </c>
      <c r="E1029" s="43">
        <v>2</v>
      </c>
      <c r="F1029" s="43" t="s">
        <v>504</v>
      </c>
      <c r="G1029" s="44">
        <v>11</v>
      </c>
      <c r="H1029" s="43" t="s">
        <v>66</v>
      </c>
      <c r="I1029" s="44">
        <v>3</v>
      </c>
      <c r="J1029" s="44" t="s">
        <v>70</v>
      </c>
      <c r="K1029" s="41"/>
      <c r="L1029" s="41"/>
      <c r="M1029" s="41"/>
      <c r="N1029" s="45" t="s">
        <v>523</v>
      </c>
      <c r="O1029" s="41"/>
      <c r="P1029" s="46"/>
      <c r="Q1029" s="47"/>
      <c r="R1029" s="48" t="s">
        <v>438</v>
      </c>
      <c r="T1029">
        <v>20202</v>
      </c>
    </row>
    <row r="1030" spans="1:20" ht="18" customHeight="1" x14ac:dyDescent="0.15">
      <c r="A1030" s="42">
        <v>2</v>
      </c>
      <c r="B1030" s="43" t="s">
        <v>86</v>
      </c>
      <c r="C1030" s="43">
        <v>2</v>
      </c>
      <c r="D1030" s="43" t="s">
        <v>436</v>
      </c>
      <c r="E1030" s="43">
        <v>2</v>
      </c>
      <c r="F1030" s="43" t="s">
        <v>504</v>
      </c>
      <c r="G1030" s="44">
        <v>11</v>
      </c>
      <c r="H1030" s="43" t="s">
        <v>66</v>
      </c>
      <c r="I1030" s="44">
        <v>3</v>
      </c>
      <c r="J1030" s="44" t="s">
        <v>70</v>
      </c>
      <c r="K1030" s="41"/>
      <c r="L1030" s="41"/>
      <c r="M1030" s="41"/>
      <c r="N1030" s="45" t="s">
        <v>525</v>
      </c>
      <c r="O1030" s="41">
        <v>200000</v>
      </c>
      <c r="P1030" s="46"/>
      <c r="Q1030" s="47"/>
      <c r="R1030" s="48" t="s">
        <v>438</v>
      </c>
      <c r="T1030">
        <v>20202</v>
      </c>
    </row>
    <row r="1031" spans="1:20" ht="18" customHeight="1" x14ac:dyDescent="0.15">
      <c r="A1031" s="42">
        <v>2</v>
      </c>
      <c r="B1031" s="43" t="s">
        <v>86</v>
      </c>
      <c r="C1031" s="43">
        <v>2</v>
      </c>
      <c r="D1031" s="43" t="s">
        <v>436</v>
      </c>
      <c r="E1031" s="43">
        <v>2</v>
      </c>
      <c r="F1031" s="43" t="s">
        <v>504</v>
      </c>
      <c r="G1031" s="44">
        <v>11</v>
      </c>
      <c r="H1031" s="43" t="s">
        <v>66</v>
      </c>
      <c r="I1031" s="45">
        <v>11</v>
      </c>
      <c r="J1031" s="45" t="s">
        <v>72</v>
      </c>
      <c r="K1031" s="41">
        <v>15</v>
      </c>
      <c r="L1031" s="41">
        <v>40</v>
      </c>
      <c r="M1031" s="41">
        <f>K1031-L1031</f>
        <v>-25</v>
      </c>
      <c r="N1031" s="45" t="s">
        <v>526</v>
      </c>
      <c r="O1031" s="41">
        <v>14540</v>
      </c>
      <c r="P1031" s="46"/>
      <c r="Q1031" s="47"/>
      <c r="R1031" s="48" t="s">
        <v>438</v>
      </c>
      <c r="T1031">
        <v>20202</v>
      </c>
    </row>
    <row r="1032" spans="1:20" ht="18" customHeight="1" x14ac:dyDescent="0.15">
      <c r="A1032" s="42">
        <v>2</v>
      </c>
      <c r="B1032" s="43" t="s">
        <v>86</v>
      </c>
      <c r="C1032" s="43">
        <v>2</v>
      </c>
      <c r="D1032" s="43" t="s">
        <v>436</v>
      </c>
      <c r="E1032" s="43">
        <v>2</v>
      </c>
      <c r="F1032" s="43" t="s">
        <v>504</v>
      </c>
      <c r="G1032" s="45">
        <v>12</v>
      </c>
      <c r="H1032" s="49" t="s">
        <v>73</v>
      </c>
      <c r="I1032" s="45"/>
      <c r="J1032" s="45"/>
      <c r="K1032" s="41"/>
      <c r="L1032" s="41"/>
      <c r="M1032" s="41"/>
      <c r="N1032" s="45"/>
      <c r="O1032" s="47"/>
      <c r="P1032" s="46"/>
      <c r="Q1032" s="47"/>
      <c r="R1032" s="48" t="s">
        <v>438</v>
      </c>
      <c r="T1032">
        <v>20202</v>
      </c>
    </row>
    <row r="1033" spans="1:20" ht="18" customHeight="1" x14ac:dyDescent="0.15">
      <c r="A1033" s="42">
        <v>2</v>
      </c>
      <c r="B1033" s="43" t="s">
        <v>86</v>
      </c>
      <c r="C1033" s="43">
        <v>2</v>
      </c>
      <c r="D1033" s="43" t="s">
        <v>436</v>
      </c>
      <c r="E1033" s="43">
        <v>2</v>
      </c>
      <c r="F1033" s="43" t="s">
        <v>504</v>
      </c>
      <c r="G1033" s="44">
        <v>12</v>
      </c>
      <c r="H1033" s="43" t="s">
        <v>73</v>
      </c>
      <c r="I1033" s="45">
        <v>51</v>
      </c>
      <c r="J1033" s="45" t="s">
        <v>133</v>
      </c>
      <c r="K1033" s="41">
        <v>381</v>
      </c>
      <c r="L1033" s="41">
        <v>392</v>
      </c>
      <c r="M1033" s="41">
        <f>K1033-L1033</f>
        <v>-11</v>
      </c>
      <c r="N1033" s="45" t="s">
        <v>527</v>
      </c>
      <c r="O1033" s="41">
        <v>380160</v>
      </c>
      <c r="P1033" s="46"/>
      <c r="Q1033" s="47"/>
      <c r="R1033" s="48" t="s">
        <v>438</v>
      </c>
      <c r="T1033">
        <v>20202</v>
      </c>
    </row>
    <row r="1034" spans="1:20" ht="18" customHeight="1" x14ac:dyDescent="0.15">
      <c r="A1034" s="42">
        <v>2</v>
      </c>
      <c r="B1034" s="43" t="s">
        <v>86</v>
      </c>
      <c r="C1034" s="43">
        <v>2</v>
      </c>
      <c r="D1034" s="43" t="s">
        <v>436</v>
      </c>
      <c r="E1034" s="43">
        <v>2</v>
      </c>
      <c r="F1034" s="43" t="s">
        <v>504</v>
      </c>
      <c r="G1034" s="45">
        <v>13</v>
      </c>
      <c r="H1034" s="49" t="s">
        <v>77</v>
      </c>
      <c r="I1034" s="45"/>
      <c r="J1034" s="45"/>
      <c r="K1034" s="41"/>
      <c r="L1034" s="41"/>
      <c r="M1034" s="41"/>
      <c r="N1034" s="45"/>
      <c r="O1034" s="47"/>
      <c r="P1034" s="46"/>
      <c r="Q1034" s="47"/>
      <c r="R1034" s="48" t="s">
        <v>438</v>
      </c>
      <c r="T1034">
        <v>20202</v>
      </c>
    </row>
    <row r="1035" spans="1:20" ht="18" customHeight="1" x14ac:dyDescent="0.15">
      <c r="A1035" s="42">
        <v>2</v>
      </c>
      <c r="B1035" s="43" t="s">
        <v>86</v>
      </c>
      <c r="C1035" s="43">
        <v>2</v>
      </c>
      <c r="D1035" s="43" t="s">
        <v>436</v>
      </c>
      <c r="E1035" s="43">
        <v>2</v>
      </c>
      <c r="F1035" s="43" t="s">
        <v>504</v>
      </c>
      <c r="G1035" s="44">
        <v>13</v>
      </c>
      <c r="H1035" s="43" t="s">
        <v>77</v>
      </c>
      <c r="I1035" s="45">
        <v>1</v>
      </c>
      <c r="J1035" s="45" t="s">
        <v>78</v>
      </c>
      <c r="K1035" s="41">
        <v>30</v>
      </c>
      <c r="L1035" s="41">
        <v>30</v>
      </c>
      <c r="M1035" s="41">
        <f>K1035-L1035</f>
        <v>0</v>
      </c>
      <c r="N1035" s="45" t="s">
        <v>528</v>
      </c>
      <c r="O1035" s="41">
        <v>30000</v>
      </c>
      <c r="P1035" s="46"/>
      <c r="Q1035" s="47"/>
      <c r="R1035" s="48" t="s">
        <v>438</v>
      </c>
      <c r="T1035">
        <v>20202</v>
      </c>
    </row>
    <row r="1036" spans="1:20" ht="18" customHeight="1" x14ac:dyDescent="0.15">
      <c r="A1036" s="42">
        <v>2</v>
      </c>
      <c r="B1036" s="43" t="s">
        <v>86</v>
      </c>
      <c r="C1036" s="43">
        <v>2</v>
      </c>
      <c r="D1036" s="43" t="s">
        <v>436</v>
      </c>
      <c r="E1036" s="43">
        <v>2</v>
      </c>
      <c r="F1036" s="43" t="s">
        <v>504</v>
      </c>
      <c r="G1036" s="44">
        <v>13</v>
      </c>
      <c r="H1036" s="43" t="s">
        <v>77</v>
      </c>
      <c r="I1036" s="45">
        <v>41</v>
      </c>
      <c r="J1036" s="45" t="s">
        <v>139</v>
      </c>
      <c r="K1036" s="41">
        <v>3163</v>
      </c>
      <c r="L1036" s="41">
        <v>3163</v>
      </c>
      <c r="M1036" s="41">
        <f>K1036-L1036</f>
        <v>0</v>
      </c>
      <c r="N1036" s="45" t="s">
        <v>529</v>
      </c>
      <c r="O1036" s="41">
        <v>726000</v>
      </c>
      <c r="P1036" s="46"/>
      <c r="Q1036" s="47"/>
      <c r="R1036" s="48" t="s">
        <v>438</v>
      </c>
      <c r="T1036">
        <v>20202</v>
      </c>
    </row>
    <row r="1037" spans="1:20" ht="18" customHeight="1" x14ac:dyDescent="0.15">
      <c r="A1037" s="42">
        <v>2</v>
      </c>
      <c r="B1037" s="43" t="s">
        <v>86</v>
      </c>
      <c r="C1037" s="43">
        <v>2</v>
      </c>
      <c r="D1037" s="43" t="s">
        <v>436</v>
      </c>
      <c r="E1037" s="43">
        <v>2</v>
      </c>
      <c r="F1037" s="43" t="s">
        <v>504</v>
      </c>
      <c r="G1037" s="44">
        <v>13</v>
      </c>
      <c r="H1037" s="43" t="s">
        <v>77</v>
      </c>
      <c r="I1037" s="44">
        <v>41</v>
      </c>
      <c r="J1037" s="44" t="s">
        <v>139</v>
      </c>
      <c r="K1037" s="41"/>
      <c r="L1037" s="41"/>
      <c r="M1037" s="41"/>
      <c r="N1037" s="45" t="s">
        <v>530</v>
      </c>
      <c r="O1037" s="41">
        <v>448800</v>
      </c>
      <c r="P1037" s="46"/>
      <c r="Q1037" s="47"/>
      <c r="R1037" s="48" t="s">
        <v>438</v>
      </c>
      <c r="T1037">
        <v>20202</v>
      </c>
    </row>
    <row r="1038" spans="1:20" ht="18" customHeight="1" x14ac:dyDescent="0.15">
      <c r="A1038" s="42">
        <v>2</v>
      </c>
      <c r="B1038" s="43" t="s">
        <v>86</v>
      </c>
      <c r="C1038" s="43">
        <v>2</v>
      </c>
      <c r="D1038" s="43" t="s">
        <v>436</v>
      </c>
      <c r="E1038" s="43">
        <v>2</v>
      </c>
      <c r="F1038" s="43" t="s">
        <v>504</v>
      </c>
      <c r="G1038" s="44">
        <v>13</v>
      </c>
      <c r="H1038" s="43" t="s">
        <v>77</v>
      </c>
      <c r="I1038" s="44">
        <v>41</v>
      </c>
      <c r="J1038" s="44" t="s">
        <v>139</v>
      </c>
      <c r="K1038" s="41"/>
      <c r="L1038" s="41"/>
      <c r="M1038" s="41"/>
      <c r="N1038" s="45" t="s">
        <v>531</v>
      </c>
      <c r="O1038" s="41">
        <v>1848000</v>
      </c>
      <c r="P1038" s="46"/>
      <c r="Q1038" s="47"/>
      <c r="R1038" s="48" t="s">
        <v>438</v>
      </c>
      <c r="T1038">
        <v>20202</v>
      </c>
    </row>
    <row r="1039" spans="1:20" ht="18" customHeight="1" x14ac:dyDescent="0.15">
      <c r="A1039" s="42">
        <v>2</v>
      </c>
      <c r="B1039" s="43" t="s">
        <v>86</v>
      </c>
      <c r="C1039" s="43">
        <v>2</v>
      </c>
      <c r="D1039" s="43" t="s">
        <v>436</v>
      </c>
      <c r="E1039" s="43">
        <v>2</v>
      </c>
      <c r="F1039" s="43" t="s">
        <v>504</v>
      </c>
      <c r="G1039" s="44">
        <v>13</v>
      </c>
      <c r="H1039" s="43" t="s">
        <v>77</v>
      </c>
      <c r="I1039" s="44">
        <v>41</v>
      </c>
      <c r="J1039" s="44" t="s">
        <v>139</v>
      </c>
      <c r="K1039" s="41"/>
      <c r="L1039" s="41"/>
      <c r="M1039" s="41"/>
      <c r="N1039" s="45" t="s">
        <v>532</v>
      </c>
      <c r="O1039" s="41">
        <v>139950</v>
      </c>
      <c r="P1039" s="46"/>
      <c r="Q1039" s="47"/>
      <c r="R1039" s="48" t="s">
        <v>438</v>
      </c>
      <c r="T1039">
        <v>20202</v>
      </c>
    </row>
    <row r="1040" spans="1:20" ht="18" customHeight="1" x14ac:dyDescent="0.15">
      <c r="A1040" s="42">
        <v>2</v>
      </c>
      <c r="B1040" s="43" t="s">
        <v>86</v>
      </c>
      <c r="C1040" s="43">
        <v>2</v>
      </c>
      <c r="D1040" s="43" t="s">
        <v>436</v>
      </c>
      <c r="E1040" s="43">
        <v>2</v>
      </c>
      <c r="F1040" s="43" t="s">
        <v>504</v>
      </c>
      <c r="G1040" s="45">
        <v>17</v>
      </c>
      <c r="H1040" s="49" t="s">
        <v>79</v>
      </c>
      <c r="I1040" s="45"/>
      <c r="J1040" s="45"/>
      <c r="K1040" s="41"/>
      <c r="L1040" s="41"/>
      <c r="M1040" s="41"/>
      <c r="N1040" s="45"/>
      <c r="O1040" s="47"/>
      <c r="P1040" s="46"/>
      <c r="Q1040" s="47"/>
      <c r="R1040" s="48" t="s">
        <v>438</v>
      </c>
      <c r="T1040">
        <v>20202</v>
      </c>
    </row>
    <row r="1041" spans="1:20" ht="18" customHeight="1" x14ac:dyDescent="0.15">
      <c r="A1041" s="42">
        <v>2</v>
      </c>
      <c r="B1041" s="43" t="s">
        <v>86</v>
      </c>
      <c r="C1041" s="43">
        <v>2</v>
      </c>
      <c r="D1041" s="43" t="s">
        <v>436</v>
      </c>
      <c r="E1041" s="43">
        <v>2</v>
      </c>
      <c r="F1041" s="43" t="s">
        <v>504</v>
      </c>
      <c r="G1041" s="44">
        <v>17</v>
      </c>
      <c r="H1041" s="43" t="s">
        <v>79</v>
      </c>
      <c r="I1041" s="45">
        <v>21</v>
      </c>
      <c r="J1041" s="45" t="s">
        <v>239</v>
      </c>
      <c r="K1041" s="41">
        <v>20</v>
      </c>
      <c r="L1041" s="41">
        <v>20</v>
      </c>
      <c r="M1041" s="41">
        <f>K1041-L1041</f>
        <v>0</v>
      </c>
      <c r="N1041" s="45" t="s">
        <v>533</v>
      </c>
      <c r="O1041" s="41">
        <v>20000</v>
      </c>
      <c r="P1041" s="46"/>
      <c r="Q1041" s="47"/>
      <c r="R1041" s="48" t="s">
        <v>438</v>
      </c>
      <c r="T1041">
        <v>20202</v>
      </c>
    </row>
    <row r="1042" spans="1:20" ht="18" customHeight="1" x14ac:dyDescent="0.15">
      <c r="A1042" s="42">
        <v>2</v>
      </c>
      <c r="B1042" s="43" t="s">
        <v>86</v>
      </c>
      <c r="C1042" s="43">
        <v>2</v>
      </c>
      <c r="D1042" s="43" t="s">
        <v>436</v>
      </c>
      <c r="E1042" s="43">
        <v>2</v>
      </c>
      <c r="F1042" s="43" t="s">
        <v>504</v>
      </c>
      <c r="G1042" s="45">
        <v>18</v>
      </c>
      <c r="H1042" s="49" t="s">
        <v>81</v>
      </c>
      <c r="I1042" s="45"/>
      <c r="J1042" s="45"/>
      <c r="K1042" s="41"/>
      <c r="L1042" s="41"/>
      <c r="M1042" s="41"/>
      <c r="N1042" s="45"/>
      <c r="O1042" s="47"/>
      <c r="P1042" s="46"/>
      <c r="Q1042" s="47"/>
      <c r="R1042" s="48" t="s">
        <v>438</v>
      </c>
      <c r="T1042">
        <v>20202</v>
      </c>
    </row>
    <row r="1043" spans="1:20" ht="18" customHeight="1" x14ac:dyDescent="0.15">
      <c r="A1043" s="42">
        <v>2</v>
      </c>
      <c r="B1043" s="43" t="s">
        <v>86</v>
      </c>
      <c r="C1043" s="43">
        <v>2</v>
      </c>
      <c r="D1043" s="43" t="s">
        <v>436</v>
      </c>
      <c r="E1043" s="43">
        <v>2</v>
      </c>
      <c r="F1043" s="43" t="s">
        <v>504</v>
      </c>
      <c r="G1043" s="44">
        <v>18</v>
      </c>
      <c r="H1043" s="43" t="s">
        <v>81</v>
      </c>
      <c r="I1043" s="45">
        <v>2</v>
      </c>
      <c r="J1043" s="45" t="s">
        <v>534</v>
      </c>
      <c r="K1043" s="41">
        <v>2545</v>
      </c>
      <c r="L1043" s="41">
        <v>2523</v>
      </c>
      <c r="M1043" s="41">
        <f>K1043-L1043</f>
        <v>22</v>
      </c>
      <c r="N1043" s="45" t="s">
        <v>535</v>
      </c>
      <c r="O1043" s="41">
        <v>2545000</v>
      </c>
      <c r="P1043" s="46"/>
      <c r="Q1043" s="47"/>
      <c r="R1043" s="48" t="s">
        <v>438</v>
      </c>
      <c r="T1043">
        <v>20202</v>
      </c>
    </row>
    <row r="1044" spans="1:20" ht="18" customHeight="1" x14ac:dyDescent="0.15">
      <c r="A1044" s="42">
        <v>2</v>
      </c>
      <c r="B1044" s="43" t="s">
        <v>86</v>
      </c>
      <c r="C1044" s="43">
        <v>2</v>
      </c>
      <c r="D1044" s="43" t="s">
        <v>436</v>
      </c>
      <c r="E1044" s="43">
        <v>2</v>
      </c>
      <c r="F1044" s="43" t="s">
        <v>504</v>
      </c>
      <c r="G1044" s="44">
        <v>18</v>
      </c>
      <c r="H1044" s="43" t="s">
        <v>81</v>
      </c>
      <c r="I1044" s="45">
        <v>21</v>
      </c>
      <c r="J1044" s="45" t="s">
        <v>395</v>
      </c>
      <c r="K1044" s="41">
        <v>3136</v>
      </c>
      <c r="L1044" s="41">
        <v>3393</v>
      </c>
      <c r="M1044" s="41">
        <f>K1044-L1044</f>
        <v>-257</v>
      </c>
      <c r="N1044" s="45" t="s">
        <v>536</v>
      </c>
      <c r="O1044" s="41">
        <v>180000</v>
      </c>
      <c r="P1044" s="46"/>
      <c r="Q1044" s="47"/>
      <c r="R1044" s="48" t="s">
        <v>438</v>
      </c>
      <c r="T1044">
        <v>20202</v>
      </c>
    </row>
    <row r="1045" spans="1:20" ht="18" customHeight="1" x14ac:dyDescent="0.15">
      <c r="A1045" s="42">
        <v>2</v>
      </c>
      <c r="B1045" s="43" t="s">
        <v>86</v>
      </c>
      <c r="C1045" s="43">
        <v>2</v>
      </c>
      <c r="D1045" s="43" t="s">
        <v>436</v>
      </c>
      <c r="E1045" s="43">
        <v>2</v>
      </c>
      <c r="F1045" s="43" t="s">
        <v>504</v>
      </c>
      <c r="G1045" s="44">
        <v>18</v>
      </c>
      <c r="H1045" s="43" t="s">
        <v>81</v>
      </c>
      <c r="I1045" s="44">
        <v>21</v>
      </c>
      <c r="J1045" s="44" t="s">
        <v>395</v>
      </c>
      <c r="K1045" s="41"/>
      <c r="L1045" s="41"/>
      <c r="M1045" s="41"/>
      <c r="N1045" s="45" t="s">
        <v>3030</v>
      </c>
      <c r="O1045" s="41">
        <v>405500</v>
      </c>
      <c r="P1045" s="46"/>
      <c r="Q1045" s="47"/>
      <c r="R1045" s="48" t="s">
        <v>438</v>
      </c>
      <c r="T1045">
        <v>20202</v>
      </c>
    </row>
    <row r="1046" spans="1:20" ht="18" customHeight="1" x14ac:dyDescent="0.15">
      <c r="A1046" s="42">
        <v>2</v>
      </c>
      <c r="B1046" s="43" t="s">
        <v>86</v>
      </c>
      <c r="C1046" s="43">
        <v>2</v>
      </c>
      <c r="D1046" s="43" t="s">
        <v>436</v>
      </c>
      <c r="E1046" s="43">
        <v>2</v>
      </c>
      <c r="F1046" s="43" t="s">
        <v>504</v>
      </c>
      <c r="G1046" s="44">
        <v>18</v>
      </c>
      <c r="H1046" s="43" t="s">
        <v>81</v>
      </c>
      <c r="I1046" s="44">
        <v>21</v>
      </c>
      <c r="J1046" s="44" t="s">
        <v>395</v>
      </c>
      <c r="K1046" s="41"/>
      <c r="L1046" s="41"/>
      <c r="M1046" s="41"/>
      <c r="N1046" s="45" t="s">
        <v>537</v>
      </c>
      <c r="O1046" s="41"/>
      <c r="P1046" s="46"/>
      <c r="Q1046" s="47"/>
      <c r="R1046" s="48" t="s">
        <v>438</v>
      </c>
      <c r="T1046">
        <v>20202</v>
      </c>
    </row>
    <row r="1047" spans="1:20" ht="18" customHeight="1" x14ac:dyDescent="0.15">
      <c r="A1047" s="42">
        <v>2</v>
      </c>
      <c r="B1047" s="43" t="s">
        <v>86</v>
      </c>
      <c r="C1047" s="43">
        <v>2</v>
      </c>
      <c r="D1047" s="43" t="s">
        <v>436</v>
      </c>
      <c r="E1047" s="43">
        <v>2</v>
      </c>
      <c r="F1047" s="43" t="s">
        <v>504</v>
      </c>
      <c r="G1047" s="44">
        <v>18</v>
      </c>
      <c r="H1047" s="43" t="s">
        <v>81</v>
      </c>
      <c r="I1047" s="44">
        <v>21</v>
      </c>
      <c r="J1047" s="44" t="s">
        <v>395</v>
      </c>
      <c r="K1047" s="41"/>
      <c r="L1047" s="41"/>
      <c r="M1047" s="41"/>
      <c r="N1047" s="45" t="s">
        <v>3031</v>
      </c>
      <c r="O1047" s="41">
        <v>360000</v>
      </c>
      <c r="P1047" s="46"/>
      <c r="Q1047" s="47"/>
      <c r="R1047" s="48" t="s">
        <v>438</v>
      </c>
      <c r="T1047">
        <v>20202</v>
      </c>
    </row>
    <row r="1048" spans="1:20" ht="18" customHeight="1" x14ac:dyDescent="0.15">
      <c r="A1048" s="42">
        <v>2</v>
      </c>
      <c r="B1048" s="43" t="s">
        <v>86</v>
      </c>
      <c r="C1048" s="43">
        <v>2</v>
      </c>
      <c r="D1048" s="43" t="s">
        <v>436</v>
      </c>
      <c r="E1048" s="43">
        <v>2</v>
      </c>
      <c r="F1048" s="43" t="s">
        <v>504</v>
      </c>
      <c r="G1048" s="44">
        <v>18</v>
      </c>
      <c r="H1048" s="43" t="s">
        <v>81</v>
      </c>
      <c r="I1048" s="44">
        <v>21</v>
      </c>
      <c r="J1048" s="44" t="s">
        <v>395</v>
      </c>
      <c r="K1048" s="41"/>
      <c r="L1048" s="41"/>
      <c r="M1048" s="41"/>
      <c r="N1048" s="45" t="s">
        <v>3032</v>
      </c>
      <c r="O1048" s="41">
        <v>1650000</v>
      </c>
      <c r="P1048" s="46"/>
      <c r="Q1048" s="47"/>
      <c r="R1048" s="48" t="s">
        <v>438</v>
      </c>
      <c r="T1048">
        <v>20202</v>
      </c>
    </row>
    <row r="1049" spans="1:20" ht="18" customHeight="1" x14ac:dyDescent="0.15">
      <c r="A1049" s="42">
        <v>2</v>
      </c>
      <c r="B1049" s="43" t="s">
        <v>86</v>
      </c>
      <c r="C1049" s="43">
        <v>2</v>
      </c>
      <c r="D1049" s="43" t="s">
        <v>436</v>
      </c>
      <c r="E1049" s="43">
        <v>2</v>
      </c>
      <c r="F1049" s="43" t="s">
        <v>504</v>
      </c>
      <c r="G1049" s="44">
        <v>18</v>
      </c>
      <c r="H1049" s="43" t="s">
        <v>81</v>
      </c>
      <c r="I1049" s="44">
        <v>21</v>
      </c>
      <c r="J1049" s="44" t="s">
        <v>395</v>
      </c>
      <c r="K1049" s="41"/>
      <c r="L1049" s="41"/>
      <c r="M1049" s="41"/>
      <c r="N1049" s="45" t="s">
        <v>3033</v>
      </c>
      <c r="O1049" s="41">
        <v>540000</v>
      </c>
      <c r="P1049" s="46"/>
      <c r="Q1049" s="47"/>
      <c r="R1049" s="48" t="s">
        <v>438</v>
      </c>
      <c r="T1049">
        <v>20202</v>
      </c>
    </row>
    <row r="1050" spans="1:20" ht="18" customHeight="1" x14ac:dyDescent="0.15">
      <c r="A1050" s="42">
        <v>2</v>
      </c>
      <c r="B1050" s="43" t="s">
        <v>86</v>
      </c>
      <c r="C1050" s="43">
        <v>2</v>
      </c>
      <c r="D1050" s="43" t="s">
        <v>436</v>
      </c>
      <c r="E1050" s="43">
        <v>2</v>
      </c>
      <c r="F1050" s="43" t="s">
        <v>504</v>
      </c>
      <c r="G1050" s="45">
        <v>26</v>
      </c>
      <c r="H1050" s="49" t="s">
        <v>244</v>
      </c>
      <c r="I1050" s="45"/>
      <c r="J1050" s="45"/>
      <c r="K1050" s="41"/>
      <c r="L1050" s="41"/>
      <c r="M1050" s="41"/>
      <c r="N1050" s="45"/>
      <c r="O1050" s="47"/>
      <c r="P1050" s="46"/>
      <c r="Q1050" s="47"/>
      <c r="R1050" s="48" t="s">
        <v>438</v>
      </c>
      <c r="T1050">
        <v>20202</v>
      </c>
    </row>
    <row r="1051" spans="1:20" ht="18" customHeight="1" x14ac:dyDescent="0.15">
      <c r="A1051" s="42">
        <v>2</v>
      </c>
      <c r="B1051" s="43" t="s">
        <v>86</v>
      </c>
      <c r="C1051" s="43">
        <v>2</v>
      </c>
      <c r="D1051" s="43" t="s">
        <v>436</v>
      </c>
      <c r="E1051" s="43">
        <v>2</v>
      </c>
      <c r="F1051" s="43" t="s">
        <v>504</v>
      </c>
      <c r="G1051" s="44">
        <v>26</v>
      </c>
      <c r="H1051" s="43" t="s">
        <v>244</v>
      </c>
      <c r="I1051" s="45">
        <v>1</v>
      </c>
      <c r="J1051" s="45" t="s">
        <v>245</v>
      </c>
      <c r="K1051" s="41">
        <v>0</v>
      </c>
      <c r="L1051" s="41">
        <v>7</v>
      </c>
      <c r="M1051" s="41">
        <f>K1051-L1051</f>
        <v>-7</v>
      </c>
      <c r="N1051" s="45"/>
      <c r="O1051" s="41"/>
      <c r="P1051" s="46"/>
      <c r="Q1051" s="47"/>
      <c r="R1051" s="48" t="s">
        <v>438</v>
      </c>
      <c r="T1051">
        <v>20202</v>
      </c>
    </row>
    <row r="1052" spans="1:20" ht="18" customHeight="1" x14ac:dyDescent="0.15">
      <c r="A1052" s="24">
        <v>2</v>
      </c>
      <c r="B1052" s="25" t="s">
        <v>86</v>
      </c>
      <c r="C1052" s="26">
        <v>3</v>
      </c>
      <c r="D1052" s="26" t="s">
        <v>2174</v>
      </c>
      <c r="E1052" s="27"/>
      <c r="F1052" s="26"/>
      <c r="G1052" s="27"/>
      <c r="H1052" s="26"/>
      <c r="I1052" s="27"/>
      <c r="J1052" s="27"/>
      <c r="K1052" s="23">
        <f>IF(C1052="",SUMIFS($K1053:$K$5362,$A1053:$A$5362,A1052,$E1053:$E$5362,""),IF(E1052="",SUMIFS($K1053:$K$5362,$A1053:$A$5362,A1052,$C1053:$C$5362,C1052,$G1053:$G$5362,""),IF(G1052="",SUMIFS($K1053:$K$5362,$A1053:$A$5362,A1052,$C1053:$C$5362,C1052,$E1053:$E$5362,E1052,$R1053:$R$5362,R1052),IF(I1052="",SUMIFS($K1053:$K$5362,$A1053:$A$5362,A1052,$C1053:$C$5362,C1052,$E1053:$E$5362,E1052,$G1053:$G$5362,G1052,$R1053:$R$5362,R1052),0))))</f>
        <v>36390</v>
      </c>
      <c r="L1052" s="23">
        <f>IF(C1052="",SUMIFS($L1053:$L$5362,$A1053:$A$5362,A1052,$E1053:$E$5362,""),IF(E1052="",SUMIFS($L1053:$L$5362,$A1053:$A$5362,A1052,$C1053:$C$5362,C1052,$G1053:$G$5362,""),IF(G1052="",SUMIFS($L1053:$L$5362,$A1053:$A$5362,A1052,$C1053:$C$5362,C1052,$E1053:$E$5362,E1052,$R1053:$R$5362,R1052),IF(I1052="",SUMIFS($L1053:$L$5362,$A1053:$A$5362,A1052,$C1053:$C$5362,C1052,$E1053:$E$5362,E1052,$G1053:$G$5362,G1052,$R1053:$R$5362,R1052),0))))</f>
        <v>30107</v>
      </c>
      <c r="M1052" s="23">
        <f t="shared" ref="M1052:M1053" si="26">K1052-L1052</f>
        <v>6283</v>
      </c>
      <c r="N1052" s="28"/>
      <c r="O1052" s="29"/>
      <c r="P1052" s="30"/>
      <c r="Q1052" s="23">
        <f>IF(C1052="",SUMIFS($Q1053:$Q$5362,$A1053:$A$5362,A1052,$E1053:$E$5362,""),IF(E1052="",SUMIFS($Q1053:$Q$5362,$A1053:$A$5362,A1052,$C1053:$C$5362,C1052,$G1053:$G$5362,""),IF(G1052="",SUMIFS($Q1053:$Q$5362,$A1053:$A$5362,A1052,$C1053:$C$5362,C1052,$E1053:$E$5362,E1052,$R1053:$R$5362,R1052),IF(I1052="",SUMIFS($Q1053:$Q$5362,$A1053:$A$5362,A1052,$C1053:$C$5362,C1052,$E1053:$E$5362,E1052,$G1053:$G$5362,G1052,$R1053:$R$5362,R1052),0))))</f>
        <v>7079</v>
      </c>
      <c r="R1052" s="31"/>
      <c r="T1052">
        <v>20301</v>
      </c>
    </row>
    <row r="1053" spans="1:20" ht="18" customHeight="1" x14ac:dyDescent="0.15">
      <c r="A1053" s="24">
        <v>2</v>
      </c>
      <c r="B1053" s="25" t="s">
        <v>2200</v>
      </c>
      <c r="C1053" s="34">
        <v>3</v>
      </c>
      <c r="D1053" s="25" t="s">
        <v>538</v>
      </c>
      <c r="E1053" s="35">
        <v>1</v>
      </c>
      <c r="F1053" s="36" t="s">
        <v>2174</v>
      </c>
      <c r="G1053" s="35"/>
      <c r="H1053" s="36"/>
      <c r="I1053" s="35"/>
      <c r="J1053" s="35"/>
      <c r="K1053" s="32">
        <f>IF(C1053="",SUMIFS($K1054:$K$5362,$A1054:$A$5362,A1053,$E1054:$E$5362,""),IF(E1053="",SUMIFS($K1054:$K$5362,$A1054:$A$5362,A1053,$C1054:$C$5362,C1053,$G1054:$G$5362,""),IF(G1053="",SUMIFS($K1054:$K$5362,$A1054:$A$5362,A1053,$C1054:$C$5362,C1053,$E1054:$E$5362,E1053,$R1054:$R$5362,R1053),IF(I1053="",SUMIFS($K1054:$K$5362,$A1054:$A$5362,A1053,$C1054:$C$5362,C1053,$E1054:$E$5362,E1053,$G1054:$G$5362,G1053,$R1054:$R$5362,R1053),0))))</f>
        <v>36390</v>
      </c>
      <c r="L1053" s="32">
        <f>IF(C1053="",SUMIFS($L1054:$L$5362,$A1054:$A$5362,A1053,$E1054:$E$5362,""),IF(E1053="",SUMIFS($L1054:$L$5362,$A1054:$A$5362,A1053,$C1054:$C$5362,C1053,$G1054:$G$5362,""),IF(G1053="",SUMIFS($L1054:$L$5362,$A1054:$A$5362,A1053,$C1054:$C$5362,C1053,$E1054:$E$5362,E1053,$R1054:$R$5362,R1053),IF(I1053="",SUMIFS($L1054:$L$5362,$A1054:$A$5362,A1053,$C1054:$C$5362,C1053,$E1054:$E$5362,E1053,$G1054:$G$5362,G1053,$R1054:$R$5362,R1053),0))))</f>
        <v>30107</v>
      </c>
      <c r="M1053" s="32">
        <f t="shared" si="26"/>
        <v>6283</v>
      </c>
      <c r="N1053" s="37"/>
      <c r="O1053" s="38"/>
      <c r="P1053" s="39"/>
      <c r="Q1053" s="33">
        <f>IF(C1053="",SUMIFS($Q1054:$Q$5362,$A1054:$A$5362,A1053,$E1054:$E$5362,""),IF(E1053="",SUMIFS($Q1054:$Q$5362,$A1054:$A$5362,A1053,$C1054:$C$5362,C1053,$G1054:$G$5362,""),IF(G1053="",SUMIFS($Q1054:$Q$5362,$A1054:$A$5362,A1053,$C1054:$C$5362,C1053,$E1054:$E$5362,E1053,$R1054:$R$5362,R1053),IF(I1053="",SUMIFS($Q1054:$Q$5362,$A1054:$A$5362,A1053,$C1054:$C$5362,C1053,$E1054:$E$5362,E1053,$G1054:$G$5362,G1053,$R1054:$R$5362,R1053),0))))</f>
        <v>7079</v>
      </c>
      <c r="R1053" s="40" t="s">
        <v>2213</v>
      </c>
      <c r="T1053">
        <v>20301</v>
      </c>
    </row>
    <row r="1054" spans="1:20" ht="18" customHeight="1" x14ac:dyDescent="0.15">
      <c r="A1054" s="42">
        <v>2</v>
      </c>
      <c r="B1054" s="43" t="s">
        <v>86</v>
      </c>
      <c r="C1054" s="43">
        <v>3</v>
      </c>
      <c r="D1054" s="43" t="s">
        <v>538</v>
      </c>
      <c r="E1054" s="43">
        <v>1</v>
      </c>
      <c r="F1054" s="43" t="s">
        <v>538</v>
      </c>
      <c r="G1054" s="45">
        <v>2</v>
      </c>
      <c r="H1054" s="49" t="s">
        <v>10</v>
      </c>
      <c r="I1054" s="45"/>
      <c r="J1054" s="45"/>
      <c r="K1054" s="41"/>
      <c r="L1054" s="41"/>
      <c r="M1054" s="41"/>
      <c r="N1054" s="45"/>
      <c r="O1054" s="47"/>
      <c r="P1054" s="46" t="s">
        <v>4568</v>
      </c>
      <c r="Q1054" s="47">
        <v>1777</v>
      </c>
      <c r="R1054" s="48" t="s">
        <v>380</v>
      </c>
      <c r="T1054">
        <v>20301</v>
      </c>
    </row>
    <row r="1055" spans="1:20" ht="18" customHeight="1" x14ac:dyDescent="0.15">
      <c r="A1055" s="42">
        <v>2</v>
      </c>
      <c r="B1055" s="43" t="s">
        <v>86</v>
      </c>
      <c r="C1055" s="43">
        <v>3</v>
      </c>
      <c r="D1055" s="43" t="s">
        <v>538</v>
      </c>
      <c r="E1055" s="43">
        <v>1</v>
      </c>
      <c r="F1055" s="43" t="s">
        <v>538</v>
      </c>
      <c r="G1055" s="44">
        <v>2</v>
      </c>
      <c r="H1055" s="43" t="s">
        <v>10</v>
      </c>
      <c r="I1055" s="45">
        <v>3</v>
      </c>
      <c r="J1055" s="45" t="s">
        <v>11</v>
      </c>
      <c r="K1055" s="41">
        <v>6179</v>
      </c>
      <c r="L1055" s="41">
        <v>6042</v>
      </c>
      <c r="M1055" s="41">
        <f>K1055-L1055</f>
        <v>137</v>
      </c>
      <c r="N1055" s="45" t="s">
        <v>19</v>
      </c>
      <c r="O1055" s="41">
        <v>6178500</v>
      </c>
      <c r="P1055" s="46" t="s">
        <v>4569</v>
      </c>
      <c r="Q1055" s="47"/>
      <c r="R1055" s="48" t="s">
        <v>380</v>
      </c>
      <c r="T1055">
        <v>20301</v>
      </c>
    </row>
    <row r="1056" spans="1:20" ht="18" customHeight="1" x14ac:dyDescent="0.15">
      <c r="A1056" s="42">
        <v>2</v>
      </c>
      <c r="B1056" s="43" t="s">
        <v>86</v>
      </c>
      <c r="C1056" s="43">
        <v>3</v>
      </c>
      <c r="D1056" s="43" t="s">
        <v>538</v>
      </c>
      <c r="E1056" s="43">
        <v>1</v>
      </c>
      <c r="F1056" s="43" t="s">
        <v>538</v>
      </c>
      <c r="G1056" s="44">
        <v>2</v>
      </c>
      <c r="H1056" s="43" t="s">
        <v>10</v>
      </c>
      <c r="I1056" s="45">
        <v>4</v>
      </c>
      <c r="J1056" s="45" t="s">
        <v>94</v>
      </c>
      <c r="K1056" s="41">
        <v>1808</v>
      </c>
      <c r="L1056" s="41">
        <v>0</v>
      </c>
      <c r="M1056" s="41">
        <f>K1056-L1056</f>
        <v>1808</v>
      </c>
      <c r="N1056" s="45" t="s">
        <v>7500</v>
      </c>
      <c r="O1056" s="41">
        <v>1807200</v>
      </c>
      <c r="P1056" s="46" t="s">
        <v>4570</v>
      </c>
      <c r="Q1056" s="47">
        <v>1254</v>
      </c>
      <c r="R1056" s="48" t="s">
        <v>380</v>
      </c>
      <c r="T1056">
        <v>20301</v>
      </c>
    </row>
    <row r="1057" spans="1:20" ht="18" customHeight="1" x14ac:dyDescent="0.15">
      <c r="A1057" s="42">
        <v>2</v>
      </c>
      <c r="B1057" s="43" t="s">
        <v>86</v>
      </c>
      <c r="C1057" s="43">
        <v>3</v>
      </c>
      <c r="D1057" s="43" t="s">
        <v>538</v>
      </c>
      <c r="E1057" s="43">
        <v>1</v>
      </c>
      <c r="F1057" s="43" t="s">
        <v>538</v>
      </c>
      <c r="G1057" s="45">
        <v>3</v>
      </c>
      <c r="H1057" s="49" t="s">
        <v>13</v>
      </c>
      <c r="I1057" s="45"/>
      <c r="J1057" s="45"/>
      <c r="K1057" s="41"/>
      <c r="L1057" s="41"/>
      <c r="M1057" s="41"/>
      <c r="N1057" s="45"/>
      <c r="O1057" s="47"/>
      <c r="P1057" s="46" t="s">
        <v>4571</v>
      </c>
      <c r="Q1057" s="47">
        <v>885</v>
      </c>
      <c r="R1057" s="48" t="s">
        <v>380</v>
      </c>
      <c r="T1057">
        <v>20301</v>
      </c>
    </row>
    <row r="1058" spans="1:20" ht="18" customHeight="1" x14ac:dyDescent="0.15">
      <c r="A1058" s="42">
        <v>2</v>
      </c>
      <c r="B1058" s="43" t="s">
        <v>86</v>
      </c>
      <c r="C1058" s="43">
        <v>3</v>
      </c>
      <c r="D1058" s="43" t="s">
        <v>538</v>
      </c>
      <c r="E1058" s="43">
        <v>1</v>
      </c>
      <c r="F1058" s="43" t="s">
        <v>538</v>
      </c>
      <c r="G1058" s="44">
        <v>3</v>
      </c>
      <c r="H1058" s="43" t="s">
        <v>13</v>
      </c>
      <c r="I1058" s="45">
        <v>31</v>
      </c>
      <c r="J1058" s="45" t="s">
        <v>18</v>
      </c>
      <c r="K1058" s="41">
        <v>78</v>
      </c>
      <c r="L1058" s="41">
        <v>0</v>
      </c>
      <c r="M1058" s="41">
        <f t="shared" ref="M1058:M1065" si="27">K1058-L1058</f>
        <v>78</v>
      </c>
      <c r="N1058" s="45" t="s">
        <v>21</v>
      </c>
      <c r="O1058" s="41">
        <v>78000</v>
      </c>
      <c r="P1058" s="46" t="s">
        <v>4572</v>
      </c>
      <c r="Q1058" s="47"/>
      <c r="R1058" s="48" t="s">
        <v>380</v>
      </c>
      <c r="T1058">
        <v>20301</v>
      </c>
    </row>
    <row r="1059" spans="1:20" ht="18" customHeight="1" x14ac:dyDescent="0.15">
      <c r="A1059" s="42">
        <v>2</v>
      </c>
      <c r="B1059" s="43" t="s">
        <v>86</v>
      </c>
      <c r="C1059" s="43">
        <v>3</v>
      </c>
      <c r="D1059" s="43" t="s">
        <v>538</v>
      </c>
      <c r="E1059" s="43">
        <v>1</v>
      </c>
      <c r="F1059" s="43" t="s">
        <v>538</v>
      </c>
      <c r="G1059" s="44">
        <v>3</v>
      </c>
      <c r="H1059" s="43" t="s">
        <v>13</v>
      </c>
      <c r="I1059" s="45">
        <v>33</v>
      </c>
      <c r="J1059" s="45" t="s">
        <v>20</v>
      </c>
      <c r="K1059" s="41">
        <v>24</v>
      </c>
      <c r="L1059" s="41">
        <v>24</v>
      </c>
      <c r="M1059" s="41">
        <f t="shared" si="27"/>
        <v>0</v>
      </c>
      <c r="N1059" s="45" t="s">
        <v>21</v>
      </c>
      <c r="O1059" s="41">
        <v>24000</v>
      </c>
      <c r="P1059" s="46" t="s">
        <v>4558</v>
      </c>
      <c r="Q1059" s="47">
        <v>396</v>
      </c>
      <c r="R1059" s="48" t="s">
        <v>380</v>
      </c>
      <c r="T1059">
        <v>20301</v>
      </c>
    </row>
    <row r="1060" spans="1:20" ht="18" customHeight="1" x14ac:dyDescent="0.15">
      <c r="A1060" s="42">
        <v>2</v>
      </c>
      <c r="B1060" s="43" t="s">
        <v>86</v>
      </c>
      <c r="C1060" s="43">
        <v>3</v>
      </c>
      <c r="D1060" s="43" t="s">
        <v>538</v>
      </c>
      <c r="E1060" s="43">
        <v>1</v>
      </c>
      <c r="F1060" s="43" t="s">
        <v>538</v>
      </c>
      <c r="G1060" s="44">
        <v>3</v>
      </c>
      <c r="H1060" s="43" t="s">
        <v>13</v>
      </c>
      <c r="I1060" s="45">
        <v>35</v>
      </c>
      <c r="J1060" s="45" t="s">
        <v>22</v>
      </c>
      <c r="K1060" s="41">
        <v>471</v>
      </c>
      <c r="L1060" s="41">
        <v>442</v>
      </c>
      <c r="M1060" s="41">
        <f t="shared" si="27"/>
        <v>29</v>
      </c>
      <c r="N1060" s="45" t="s">
        <v>3831</v>
      </c>
      <c r="O1060" s="41">
        <v>470400</v>
      </c>
      <c r="P1060" s="46" t="s">
        <v>4559</v>
      </c>
      <c r="Q1060" s="47"/>
      <c r="R1060" s="48" t="s">
        <v>380</v>
      </c>
      <c r="T1060">
        <v>20301</v>
      </c>
    </row>
    <row r="1061" spans="1:20" ht="18" customHeight="1" x14ac:dyDescent="0.15">
      <c r="A1061" s="42">
        <v>2</v>
      </c>
      <c r="B1061" s="43" t="s">
        <v>86</v>
      </c>
      <c r="C1061" s="43">
        <v>3</v>
      </c>
      <c r="D1061" s="43" t="s">
        <v>538</v>
      </c>
      <c r="E1061" s="43">
        <v>1</v>
      </c>
      <c r="F1061" s="43" t="s">
        <v>538</v>
      </c>
      <c r="G1061" s="44">
        <v>3</v>
      </c>
      <c r="H1061" s="43" t="s">
        <v>13</v>
      </c>
      <c r="I1061" s="45">
        <v>39</v>
      </c>
      <c r="J1061" s="45" t="s">
        <v>24</v>
      </c>
      <c r="K1061" s="41">
        <v>1362</v>
      </c>
      <c r="L1061" s="41">
        <v>1315</v>
      </c>
      <c r="M1061" s="41">
        <f t="shared" si="27"/>
        <v>47</v>
      </c>
      <c r="N1061" s="45" t="s">
        <v>19</v>
      </c>
      <c r="O1061" s="41">
        <v>1361852</v>
      </c>
      <c r="P1061" s="46" t="s">
        <v>4560</v>
      </c>
      <c r="Q1061" s="47"/>
      <c r="R1061" s="48" t="s">
        <v>380</v>
      </c>
      <c r="T1061">
        <v>20301</v>
      </c>
    </row>
    <row r="1062" spans="1:20" ht="18" customHeight="1" x14ac:dyDescent="0.15">
      <c r="A1062" s="42">
        <v>2</v>
      </c>
      <c r="B1062" s="43" t="s">
        <v>86</v>
      </c>
      <c r="C1062" s="43">
        <v>3</v>
      </c>
      <c r="D1062" s="43" t="s">
        <v>538</v>
      </c>
      <c r="E1062" s="43">
        <v>1</v>
      </c>
      <c r="F1062" s="43" t="s">
        <v>538</v>
      </c>
      <c r="G1062" s="44">
        <v>3</v>
      </c>
      <c r="H1062" s="43" t="s">
        <v>13</v>
      </c>
      <c r="I1062" s="45">
        <v>40</v>
      </c>
      <c r="J1062" s="45" t="s">
        <v>25</v>
      </c>
      <c r="K1062" s="41">
        <v>1003</v>
      </c>
      <c r="L1062" s="41">
        <v>980</v>
      </c>
      <c r="M1062" s="41">
        <f t="shared" si="27"/>
        <v>23</v>
      </c>
      <c r="N1062" s="45" t="s">
        <v>19</v>
      </c>
      <c r="O1062" s="41">
        <v>1002364</v>
      </c>
      <c r="P1062" s="46" t="s">
        <v>4573</v>
      </c>
      <c r="Q1062" s="47">
        <v>2500</v>
      </c>
      <c r="R1062" s="48" t="s">
        <v>380</v>
      </c>
      <c r="T1062">
        <v>20301</v>
      </c>
    </row>
    <row r="1063" spans="1:20" ht="18" customHeight="1" x14ac:dyDescent="0.15">
      <c r="A1063" s="42">
        <v>2</v>
      </c>
      <c r="B1063" s="43" t="s">
        <v>86</v>
      </c>
      <c r="C1063" s="43">
        <v>3</v>
      </c>
      <c r="D1063" s="43" t="s">
        <v>538</v>
      </c>
      <c r="E1063" s="43">
        <v>1</v>
      </c>
      <c r="F1063" s="43" t="s">
        <v>538</v>
      </c>
      <c r="G1063" s="44">
        <v>3</v>
      </c>
      <c r="H1063" s="43" t="s">
        <v>13</v>
      </c>
      <c r="I1063" s="45">
        <v>41</v>
      </c>
      <c r="J1063" s="45" t="s">
        <v>26</v>
      </c>
      <c r="K1063" s="41">
        <v>126</v>
      </c>
      <c r="L1063" s="41">
        <v>74</v>
      </c>
      <c r="M1063" s="41">
        <f t="shared" si="27"/>
        <v>52</v>
      </c>
      <c r="N1063" s="45" t="s">
        <v>19</v>
      </c>
      <c r="O1063" s="41">
        <v>125800</v>
      </c>
      <c r="P1063" s="46" t="s">
        <v>4574</v>
      </c>
      <c r="Q1063" s="47"/>
      <c r="R1063" s="48" t="s">
        <v>380</v>
      </c>
      <c r="T1063">
        <v>20301</v>
      </c>
    </row>
    <row r="1064" spans="1:20" ht="18" customHeight="1" x14ac:dyDescent="0.15">
      <c r="A1064" s="42">
        <v>2</v>
      </c>
      <c r="B1064" s="43" t="s">
        <v>86</v>
      </c>
      <c r="C1064" s="43">
        <v>3</v>
      </c>
      <c r="D1064" s="43" t="s">
        <v>538</v>
      </c>
      <c r="E1064" s="43">
        <v>1</v>
      </c>
      <c r="F1064" s="43" t="s">
        <v>538</v>
      </c>
      <c r="G1064" s="44">
        <v>3</v>
      </c>
      <c r="H1064" s="43" t="s">
        <v>13</v>
      </c>
      <c r="I1064" s="45">
        <v>50</v>
      </c>
      <c r="J1064" s="45" t="s">
        <v>108</v>
      </c>
      <c r="K1064" s="41">
        <v>385</v>
      </c>
      <c r="L1064" s="41">
        <v>0</v>
      </c>
      <c r="M1064" s="41">
        <f t="shared" si="27"/>
        <v>385</v>
      </c>
      <c r="N1064" s="45" t="s">
        <v>3832</v>
      </c>
      <c r="O1064" s="41">
        <v>384030</v>
      </c>
      <c r="P1064" s="46" t="s">
        <v>4575</v>
      </c>
      <c r="Q1064" s="47">
        <v>253</v>
      </c>
      <c r="R1064" s="48" t="s">
        <v>380</v>
      </c>
      <c r="T1064">
        <v>20301</v>
      </c>
    </row>
    <row r="1065" spans="1:20" ht="18" customHeight="1" x14ac:dyDescent="0.15">
      <c r="A1065" s="42">
        <v>2</v>
      </c>
      <c r="B1065" s="43" t="s">
        <v>86</v>
      </c>
      <c r="C1065" s="43">
        <v>3</v>
      </c>
      <c r="D1065" s="43" t="s">
        <v>538</v>
      </c>
      <c r="E1065" s="43">
        <v>1</v>
      </c>
      <c r="F1065" s="43" t="s">
        <v>538</v>
      </c>
      <c r="G1065" s="44">
        <v>3</v>
      </c>
      <c r="H1065" s="43" t="s">
        <v>13</v>
      </c>
      <c r="I1065" s="45">
        <v>51</v>
      </c>
      <c r="J1065" s="45" t="s">
        <v>109</v>
      </c>
      <c r="K1065" s="41">
        <v>24</v>
      </c>
      <c r="L1065" s="41">
        <v>0</v>
      </c>
      <c r="M1065" s="41">
        <f t="shared" si="27"/>
        <v>24</v>
      </c>
      <c r="N1065" s="45" t="s">
        <v>3833</v>
      </c>
      <c r="O1065" s="41">
        <v>24000</v>
      </c>
      <c r="P1065" s="46" t="s">
        <v>4576</v>
      </c>
      <c r="Q1065" s="47"/>
      <c r="R1065" s="48" t="s">
        <v>380</v>
      </c>
      <c r="T1065">
        <v>20301</v>
      </c>
    </row>
    <row r="1066" spans="1:20" ht="18" customHeight="1" x14ac:dyDescent="0.15">
      <c r="A1066" s="42">
        <v>2</v>
      </c>
      <c r="B1066" s="43" t="s">
        <v>86</v>
      </c>
      <c r="C1066" s="43">
        <v>3</v>
      </c>
      <c r="D1066" s="43" t="s">
        <v>538</v>
      </c>
      <c r="E1066" s="43">
        <v>1</v>
      </c>
      <c r="F1066" s="43" t="s">
        <v>538</v>
      </c>
      <c r="G1066" s="45">
        <v>4</v>
      </c>
      <c r="H1066" s="49" t="s">
        <v>27</v>
      </c>
      <c r="I1066" s="45"/>
      <c r="J1066" s="45"/>
      <c r="K1066" s="41"/>
      <c r="L1066" s="41"/>
      <c r="M1066" s="41"/>
      <c r="N1066" s="45"/>
      <c r="O1066" s="47"/>
      <c r="P1066" s="46" t="s">
        <v>4577</v>
      </c>
      <c r="Q1066" s="47"/>
      <c r="R1066" s="48" t="s">
        <v>380</v>
      </c>
      <c r="T1066">
        <v>20301</v>
      </c>
    </row>
    <row r="1067" spans="1:20" ht="18" customHeight="1" x14ac:dyDescent="0.15">
      <c r="A1067" s="42">
        <v>2</v>
      </c>
      <c r="B1067" s="43" t="s">
        <v>86</v>
      </c>
      <c r="C1067" s="43">
        <v>3</v>
      </c>
      <c r="D1067" s="43" t="s">
        <v>538</v>
      </c>
      <c r="E1067" s="43">
        <v>1</v>
      </c>
      <c r="F1067" s="43" t="s">
        <v>538</v>
      </c>
      <c r="G1067" s="44">
        <v>4</v>
      </c>
      <c r="H1067" s="43" t="s">
        <v>27</v>
      </c>
      <c r="I1067" s="45">
        <v>31</v>
      </c>
      <c r="J1067" s="45" t="s">
        <v>29</v>
      </c>
      <c r="K1067" s="41">
        <v>1818</v>
      </c>
      <c r="L1067" s="41">
        <v>1729</v>
      </c>
      <c r="M1067" s="41">
        <f>K1067-L1067</f>
        <v>89</v>
      </c>
      <c r="N1067" s="45" t="s">
        <v>19</v>
      </c>
      <c r="O1067" s="41">
        <v>1817242</v>
      </c>
      <c r="P1067" s="46" t="s">
        <v>4578</v>
      </c>
      <c r="Q1067" s="47">
        <v>14</v>
      </c>
      <c r="R1067" s="48" t="s">
        <v>380</v>
      </c>
      <c r="T1067">
        <v>20301</v>
      </c>
    </row>
    <row r="1068" spans="1:20" ht="18" customHeight="1" x14ac:dyDescent="0.15">
      <c r="A1068" s="42">
        <v>2</v>
      </c>
      <c r="B1068" s="43" t="s">
        <v>86</v>
      </c>
      <c r="C1068" s="43">
        <v>3</v>
      </c>
      <c r="D1068" s="43" t="s">
        <v>538</v>
      </c>
      <c r="E1068" s="43">
        <v>1</v>
      </c>
      <c r="F1068" s="43" t="s">
        <v>538</v>
      </c>
      <c r="G1068" s="44">
        <v>4</v>
      </c>
      <c r="H1068" s="43" t="s">
        <v>27</v>
      </c>
      <c r="I1068" s="45">
        <v>32</v>
      </c>
      <c r="J1068" s="45" t="s">
        <v>855</v>
      </c>
      <c r="K1068" s="41">
        <v>428</v>
      </c>
      <c r="L1068" s="41">
        <v>0</v>
      </c>
      <c r="M1068" s="41">
        <f>K1068-L1068</f>
        <v>428</v>
      </c>
      <c r="N1068" s="45" t="s">
        <v>3834</v>
      </c>
      <c r="O1068" s="41">
        <v>352800</v>
      </c>
      <c r="P1068" s="46" t="s">
        <v>4563</v>
      </c>
      <c r="Q1068" s="47"/>
      <c r="R1068" s="48" t="s">
        <v>380</v>
      </c>
      <c r="T1068">
        <v>20301</v>
      </c>
    </row>
    <row r="1069" spans="1:20" ht="18" customHeight="1" x14ac:dyDescent="0.15">
      <c r="A1069" s="42">
        <v>2</v>
      </c>
      <c r="B1069" s="43" t="s">
        <v>86</v>
      </c>
      <c r="C1069" s="43">
        <v>3</v>
      </c>
      <c r="D1069" s="43" t="s">
        <v>538</v>
      </c>
      <c r="E1069" s="43">
        <v>1</v>
      </c>
      <c r="F1069" s="43" t="s">
        <v>538</v>
      </c>
      <c r="G1069" s="44">
        <v>4</v>
      </c>
      <c r="H1069" s="43" t="s">
        <v>27</v>
      </c>
      <c r="I1069" s="44">
        <v>32</v>
      </c>
      <c r="J1069" s="44" t="s">
        <v>855</v>
      </c>
      <c r="K1069" s="41"/>
      <c r="L1069" s="41"/>
      <c r="M1069" s="41"/>
      <c r="N1069" s="45" t="s">
        <v>3835</v>
      </c>
      <c r="O1069" s="41">
        <v>74480</v>
      </c>
      <c r="P1069" s="46"/>
      <c r="Q1069" s="47"/>
      <c r="R1069" s="48" t="s">
        <v>380</v>
      </c>
      <c r="T1069">
        <v>20301</v>
      </c>
    </row>
    <row r="1070" spans="1:20" ht="18" customHeight="1" x14ac:dyDescent="0.15">
      <c r="A1070" s="42">
        <v>2</v>
      </c>
      <c r="B1070" s="43" t="s">
        <v>86</v>
      </c>
      <c r="C1070" s="43">
        <v>3</v>
      </c>
      <c r="D1070" s="43" t="s">
        <v>538</v>
      </c>
      <c r="E1070" s="43">
        <v>1</v>
      </c>
      <c r="F1070" s="43" t="s">
        <v>538</v>
      </c>
      <c r="G1070" s="45">
        <v>8</v>
      </c>
      <c r="H1070" s="49" t="s">
        <v>33</v>
      </c>
      <c r="I1070" s="45"/>
      <c r="J1070" s="45"/>
      <c r="K1070" s="41"/>
      <c r="L1070" s="41"/>
      <c r="M1070" s="41"/>
      <c r="N1070" s="45"/>
      <c r="O1070" s="47"/>
      <c r="P1070" s="46"/>
      <c r="Q1070" s="47"/>
      <c r="R1070" s="48" t="s">
        <v>380</v>
      </c>
      <c r="T1070">
        <v>20301</v>
      </c>
    </row>
    <row r="1071" spans="1:20" ht="18" customHeight="1" x14ac:dyDescent="0.15">
      <c r="A1071" s="42">
        <v>2</v>
      </c>
      <c r="B1071" s="43" t="s">
        <v>86</v>
      </c>
      <c r="C1071" s="43">
        <v>3</v>
      </c>
      <c r="D1071" s="43" t="s">
        <v>538</v>
      </c>
      <c r="E1071" s="43">
        <v>1</v>
      </c>
      <c r="F1071" s="43" t="s">
        <v>538</v>
      </c>
      <c r="G1071" s="44">
        <v>8</v>
      </c>
      <c r="H1071" s="43" t="s">
        <v>33</v>
      </c>
      <c r="I1071" s="45">
        <v>2</v>
      </c>
      <c r="J1071" s="45" t="s">
        <v>46</v>
      </c>
      <c r="K1071" s="41">
        <v>15</v>
      </c>
      <c r="L1071" s="41">
        <v>15</v>
      </c>
      <c r="M1071" s="41">
        <f>K1071-L1071</f>
        <v>0</v>
      </c>
      <c r="N1071" s="45" t="s">
        <v>3034</v>
      </c>
      <c r="O1071" s="41">
        <v>7200</v>
      </c>
      <c r="P1071" s="46"/>
      <c r="Q1071" s="47"/>
      <c r="R1071" s="48" t="s">
        <v>380</v>
      </c>
      <c r="T1071">
        <v>20301</v>
      </c>
    </row>
    <row r="1072" spans="1:20" ht="18" customHeight="1" x14ac:dyDescent="0.15">
      <c r="A1072" s="42">
        <v>2</v>
      </c>
      <c r="B1072" s="43" t="s">
        <v>86</v>
      </c>
      <c r="C1072" s="43">
        <v>3</v>
      </c>
      <c r="D1072" s="43" t="s">
        <v>538</v>
      </c>
      <c r="E1072" s="43">
        <v>1</v>
      </c>
      <c r="F1072" s="43" t="s">
        <v>538</v>
      </c>
      <c r="G1072" s="44">
        <v>8</v>
      </c>
      <c r="H1072" s="43" t="s">
        <v>33</v>
      </c>
      <c r="I1072" s="44">
        <v>2</v>
      </c>
      <c r="J1072" s="44" t="s">
        <v>46</v>
      </c>
      <c r="K1072" s="41"/>
      <c r="L1072" s="41"/>
      <c r="M1072" s="41"/>
      <c r="N1072" s="45" t="s">
        <v>3035</v>
      </c>
      <c r="O1072" s="41">
        <v>7200</v>
      </c>
      <c r="P1072" s="46"/>
      <c r="Q1072" s="47"/>
      <c r="R1072" s="48" t="s">
        <v>380</v>
      </c>
      <c r="T1072">
        <v>20301</v>
      </c>
    </row>
    <row r="1073" spans="1:20" ht="18" customHeight="1" x14ac:dyDescent="0.15">
      <c r="A1073" s="42">
        <v>2</v>
      </c>
      <c r="B1073" s="43" t="s">
        <v>86</v>
      </c>
      <c r="C1073" s="43">
        <v>3</v>
      </c>
      <c r="D1073" s="43" t="s">
        <v>538</v>
      </c>
      <c r="E1073" s="43">
        <v>1</v>
      </c>
      <c r="F1073" s="43" t="s">
        <v>538</v>
      </c>
      <c r="G1073" s="45">
        <v>10</v>
      </c>
      <c r="H1073" s="49" t="s">
        <v>54</v>
      </c>
      <c r="I1073" s="45"/>
      <c r="J1073" s="45"/>
      <c r="K1073" s="41"/>
      <c r="L1073" s="41"/>
      <c r="M1073" s="41"/>
      <c r="N1073" s="45"/>
      <c r="O1073" s="47"/>
      <c r="P1073" s="46"/>
      <c r="Q1073" s="47"/>
      <c r="R1073" s="48" t="s">
        <v>380</v>
      </c>
      <c r="T1073">
        <v>20301</v>
      </c>
    </row>
    <row r="1074" spans="1:20" ht="18" customHeight="1" x14ac:dyDescent="0.15">
      <c r="A1074" s="42">
        <v>2</v>
      </c>
      <c r="B1074" s="43" t="s">
        <v>86</v>
      </c>
      <c r="C1074" s="43">
        <v>3</v>
      </c>
      <c r="D1074" s="43" t="s">
        <v>538</v>
      </c>
      <c r="E1074" s="43">
        <v>1</v>
      </c>
      <c r="F1074" s="43" t="s">
        <v>538</v>
      </c>
      <c r="G1074" s="44">
        <v>10</v>
      </c>
      <c r="H1074" s="43" t="s">
        <v>54</v>
      </c>
      <c r="I1074" s="45">
        <v>1</v>
      </c>
      <c r="J1074" s="45" t="s">
        <v>55</v>
      </c>
      <c r="K1074" s="41">
        <v>1036</v>
      </c>
      <c r="L1074" s="41">
        <v>1099</v>
      </c>
      <c r="M1074" s="41">
        <f>K1074-L1074</f>
        <v>-63</v>
      </c>
      <c r="N1074" s="45" t="s">
        <v>3036</v>
      </c>
      <c r="O1074" s="41">
        <v>96000</v>
      </c>
      <c r="P1074" s="46"/>
      <c r="Q1074" s="47"/>
      <c r="R1074" s="48" t="s">
        <v>380</v>
      </c>
      <c r="T1074">
        <v>20301</v>
      </c>
    </row>
    <row r="1075" spans="1:20" ht="18" customHeight="1" x14ac:dyDescent="0.15">
      <c r="A1075" s="42">
        <v>2</v>
      </c>
      <c r="B1075" s="43" t="s">
        <v>86</v>
      </c>
      <c r="C1075" s="43">
        <v>3</v>
      </c>
      <c r="D1075" s="43" t="s">
        <v>538</v>
      </c>
      <c r="E1075" s="43">
        <v>1</v>
      </c>
      <c r="F1075" s="43" t="s">
        <v>538</v>
      </c>
      <c r="G1075" s="44">
        <v>10</v>
      </c>
      <c r="H1075" s="43" t="s">
        <v>54</v>
      </c>
      <c r="I1075" s="44">
        <v>1</v>
      </c>
      <c r="J1075" s="44" t="s">
        <v>55</v>
      </c>
      <c r="K1075" s="41"/>
      <c r="L1075" s="41"/>
      <c r="M1075" s="41"/>
      <c r="N1075" s="45" t="s">
        <v>3037</v>
      </c>
      <c r="O1075" s="41">
        <v>720000</v>
      </c>
      <c r="P1075" s="46"/>
      <c r="Q1075" s="47"/>
      <c r="R1075" s="48" t="s">
        <v>380</v>
      </c>
      <c r="T1075">
        <v>20301</v>
      </c>
    </row>
    <row r="1076" spans="1:20" ht="18" customHeight="1" x14ac:dyDescent="0.15">
      <c r="A1076" s="42">
        <v>2</v>
      </c>
      <c r="B1076" s="43" t="s">
        <v>86</v>
      </c>
      <c r="C1076" s="43">
        <v>3</v>
      </c>
      <c r="D1076" s="43" t="s">
        <v>538</v>
      </c>
      <c r="E1076" s="43">
        <v>1</v>
      </c>
      <c r="F1076" s="43" t="s">
        <v>538</v>
      </c>
      <c r="G1076" s="44">
        <v>10</v>
      </c>
      <c r="H1076" s="43" t="s">
        <v>54</v>
      </c>
      <c r="I1076" s="44">
        <v>1</v>
      </c>
      <c r="J1076" s="44" t="s">
        <v>55</v>
      </c>
      <c r="K1076" s="41"/>
      <c r="L1076" s="41"/>
      <c r="M1076" s="41"/>
      <c r="N1076" s="45" t="s">
        <v>2460</v>
      </c>
      <c r="O1076" s="41">
        <v>100000</v>
      </c>
      <c r="P1076" s="46"/>
      <c r="Q1076" s="47"/>
      <c r="R1076" s="48" t="s">
        <v>380</v>
      </c>
      <c r="T1076">
        <v>20301</v>
      </c>
    </row>
    <row r="1077" spans="1:20" ht="18" customHeight="1" x14ac:dyDescent="0.15">
      <c r="A1077" s="42">
        <v>2</v>
      </c>
      <c r="B1077" s="43" t="s">
        <v>86</v>
      </c>
      <c r="C1077" s="43">
        <v>3</v>
      </c>
      <c r="D1077" s="43" t="s">
        <v>538</v>
      </c>
      <c r="E1077" s="43">
        <v>1</v>
      </c>
      <c r="F1077" s="43" t="s">
        <v>538</v>
      </c>
      <c r="G1077" s="44">
        <v>10</v>
      </c>
      <c r="H1077" s="43" t="s">
        <v>54</v>
      </c>
      <c r="I1077" s="44">
        <v>1</v>
      </c>
      <c r="J1077" s="44" t="s">
        <v>55</v>
      </c>
      <c r="K1077" s="41"/>
      <c r="L1077" s="41"/>
      <c r="M1077" s="41"/>
      <c r="N1077" s="45" t="s">
        <v>2461</v>
      </c>
      <c r="O1077" s="41">
        <v>30000</v>
      </c>
      <c r="P1077" s="46"/>
      <c r="Q1077" s="47"/>
      <c r="R1077" s="48" t="s">
        <v>380</v>
      </c>
      <c r="T1077">
        <v>20301</v>
      </c>
    </row>
    <row r="1078" spans="1:20" ht="18" customHeight="1" x14ac:dyDescent="0.15">
      <c r="A1078" s="42">
        <v>2</v>
      </c>
      <c r="B1078" s="43" t="s">
        <v>86</v>
      </c>
      <c r="C1078" s="43">
        <v>3</v>
      </c>
      <c r="D1078" s="43" t="s">
        <v>538</v>
      </c>
      <c r="E1078" s="43">
        <v>1</v>
      </c>
      <c r="F1078" s="43" t="s">
        <v>538</v>
      </c>
      <c r="G1078" s="44">
        <v>10</v>
      </c>
      <c r="H1078" s="43" t="s">
        <v>54</v>
      </c>
      <c r="I1078" s="44">
        <v>1</v>
      </c>
      <c r="J1078" s="44" t="s">
        <v>55</v>
      </c>
      <c r="K1078" s="41"/>
      <c r="L1078" s="41"/>
      <c r="M1078" s="41"/>
      <c r="N1078" s="45" t="s">
        <v>3038</v>
      </c>
      <c r="O1078" s="41">
        <v>89100</v>
      </c>
      <c r="P1078" s="46"/>
      <c r="Q1078" s="47"/>
      <c r="R1078" s="48" t="s">
        <v>380</v>
      </c>
      <c r="T1078">
        <v>20301</v>
      </c>
    </row>
    <row r="1079" spans="1:20" ht="18" customHeight="1" x14ac:dyDescent="0.15">
      <c r="A1079" s="42">
        <v>2</v>
      </c>
      <c r="B1079" s="43" t="s">
        <v>86</v>
      </c>
      <c r="C1079" s="43">
        <v>3</v>
      </c>
      <c r="D1079" s="43" t="s">
        <v>538</v>
      </c>
      <c r="E1079" s="43">
        <v>1</v>
      </c>
      <c r="F1079" s="43" t="s">
        <v>538</v>
      </c>
      <c r="G1079" s="44">
        <v>10</v>
      </c>
      <c r="H1079" s="43" t="s">
        <v>54</v>
      </c>
      <c r="I1079" s="45">
        <v>4</v>
      </c>
      <c r="J1079" s="45" t="s">
        <v>65</v>
      </c>
      <c r="K1079" s="41">
        <v>30</v>
      </c>
      <c r="L1079" s="41">
        <v>50</v>
      </c>
      <c r="M1079" s="41">
        <f>K1079-L1079</f>
        <v>-20</v>
      </c>
      <c r="N1079" s="45" t="s">
        <v>2462</v>
      </c>
      <c r="O1079" s="41">
        <v>30000</v>
      </c>
      <c r="P1079" s="46"/>
      <c r="Q1079" s="47"/>
      <c r="R1079" s="48" t="s">
        <v>380</v>
      </c>
      <c r="T1079">
        <v>20301</v>
      </c>
    </row>
    <row r="1080" spans="1:20" ht="18" customHeight="1" x14ac:dyDescent="0.15">
      <c r="A1080" s="42">
        <v>2</v>
      </c>
      <c r="B1080" s="43" t="s">
        <v>86</v>
      </c>
      <c r="C1080" s="43">
        <v>3</v>
      </c>
      <c r="D1080" s="43" t="s">
        <v>538</v>
      </c>
      <c r="E1080" s="43">
        <v>1</v>
      </c>
      <c r="F1080" s="43" t="s">
        <v>538</v>
      </c>
      <c r="G1080" s="44">
        <v>10</v>
      </c>
      <c r="H1080" s="43" t="s">
        <v>54</v>
      </c>
      <c r="I1080" s="45">
        <v>6</v>
      </c>
      <c r="J1080" s="45" t="s">
        <v>195</v>
      </c>
      <c r="K1080" s="41">
        <v>80</v>
      </c>
      <c r="L1080" s="41">
        <v>100</v>
      </c>
      <c r="M1080" s="41">
        <f>K1080-L1080</f>
        <v>-20</v>
      </c>
      <c r="N1080" s="45" t="s">
        <v>2463</v>
      </c>
      <c r="O1080" s="41">
        <v>80000</v>
      </c>
      <c r="P1080" s="46"/>
      <c r="Q1080" s="47"/>
      <c r="R1080" s="48" t="s">
        <v>380</v>
      </c>
      <c r="T1080">
        <v>20301</v>
      </c>
    </row>
    <row r="1081" spans="1:20" ht="18" customHeight="1" x14ac:dyDescent="0.15">
      <c r="A1081" s="42">
        <v>2</v>
      </c>
      <c r="B1081" s="43" t="s">
        <v>86</v>
      </c>
      <c r="C1081" s="43">
        <v>3</v>
      </c>
      <c r="D1081" s="43" t="s">
        <v>538</v>
      </c>
      <c r="E1081" s="43">
        <v>1</v>
      </c>
      <c r="F1081" s="43" t="s">
        <v>538</v>
      </c>
      <c r="G1081" s="45">
        <v>11</v>
      </c>
      <c r="H1081" s="49" t="s">
        <v>66</v>
      </c>
      <c r="I1081" s="45"/>
      <c r="J1081" s="45"/>
      <c r="K1081" s="41"/>
      <c r="L1081" s="41"/>
      <c r="M1081" s="41"/>
      <c r="N1081" s="45"/>
      <c r="O1081" s="47"/>
      <c r="P1081" s="46"/>
      <c r="Q1081" s="47"/>
      <c r="R1081" s="48" t="s">
        <v>380</v>
      </c>
      <c r="T1081">
        <v>20301</v>
      </c>
    </row>
    <row r="1082" spans="1:20" ht="18" customHeight="1" x14ac:dyDescent="0.15">
      <c r="A1082" s="42">
        <v>2</v>
      </c>
      <c r="B1082" s="43" t="s">
        <v>86</v>
      </c>
      <c r="C1082" s="43">
        <v>3</v>
      </c>
      <c r="D1082" s="43" t="s">
        <v>538</v>
      </c>
      <c r="E1082" s="43">
        <v>1</v>
      </c>
      <c r="F1082" s="43" t="s">
        <v>538</v>
      </c>
      <c r="G1082" s="44">
        <v>11</v>
      </c>
      <c r="H1082" s="43" t="s">
        <v>66</v>
      </c>
      <c r="I1082" s="45">
        <v>1</v>
      </c>
      <c r="J1082" s="45" t="s">
        <v>67</v>
      </c>
      <c r="K1082" s="41">
        <v>216</v>
      </c>
      <c r="L1082" s="41">
        <v>192</v>
      </c>
      <c r="M1082" s="41">
        <f>K1082-L1082</f>
        <v>24</v>
      </c>
      <c r="N1082" s="45" t="s">
        <v>3039</v>
      </c>
      <c r="O1082" s="41">
        <v>144000</v>
      </c>
      <c r="P1082" s="46"/>
      <c r="Q1082" s="47"/>
      <c r="R1082" s="48" t="s">
        <v>380</v>
      </c>
      <c r="T1082">
        <v>20301</v>
      </c>
    </row>
    <row r="1083" spans="1:20" ht="18" customHeight="1" x14ac:dyDescent="0.15">
      <c r="A1083" s="42">
        <v>2</v>
      </c>
      <c r="B1083" s="43" t="s">
        <v>86</v>
      </c>
      <c r="C1083" s="43">
        <v>3</v>
      </c>
      <c r="D1083" s="43" t="s">
        <v>538</v>
      </c>
      <c r="E1083" s="43">
        <v>1</v>
      </c>
      <c r="F1083" s="43" t="s">
        <v>538</v>
      </c>
      <c r="G1083" s="44">
        <v>11</v>
      </c>
      <c r="H1083" s="43" t="s">
        <v>66</v>
      </c>
      <c r="I1083" s="44">
        <v>1</v>
      </c>
      <c r="J1083" s="44" t="s">
        <v>67</v>
      </c>
      <c r="K1083" s="41"/>
      <c r="L1083" s="41"/>
      <c r="M1083" s="41"/>
      <c r="N1083" s="45" t="s">
        <v>3836</v>
      </c>
      <c r="O1083" s="41">
        <v>72000</v>
      </c>
      <c r="P1083" s="46"/>
      <c r="Q1083" s="47"/>
      <c r="R1083" s="48" t="s">
        <v>380</v>
      </c>
      <c r="T1083">
        <v>20301</v>
      </c>
    </row>
    <row r="1084" spans="1:20" ht="18" customHeight="1" x14ac:dyDescent="0.15">
      <c r="A1084" s="42">
        <v>2</v>
      </c>
      <c r="B1084" s="43" t="s">
        <v>86</v>
      </c>
      <c r="C1084" s="43">
        <v>3</v>
      </c>
      <c r="D1084" s="43" t="s">
        <v>538</v>
      </c>
      <c r="E1084" s="43">
        <v>1</v>
      </c>
      <c r="F1084" s="43" t="s">
        <v>538</v>
      </c>
      <c r="G1084" s="45">
        <v>12</v>
      </c>
      <c r="H1084" s="49" t="s">
        <v>73</v>
      </c>
      <c r="I1084" s="45"/>
      <c r="J1084" s="45"/>
      <c r="K1084" s="41"/>
      <c r="L1084" s="41"/>
      <c r="M1084" s="41"/>
      <c r="N1084" s="45"/>
      <c r="O1084" s="47"/>
      <c r="P1084" s="46"/>
      <c r="Q1084" s="47"/>
      <c r="R1084" s="48" t="s">
        <v>380</v>
      </c>
      <c r="T1084">
        <v>20301</v>
      </c>
    </row>
    <row r="1085" spans="1:20" ht="18" customHeight="1" x14ac:dyDescent="0.15">
      <c r="A1085" s="42">
        <v>2</v>
      </c>
      <c r="B1085" s="43" t="s">
        <v>86</v>
      </c>
      <c r="C1085" s="43">
        <v>3</v>
      </c>
      <c r="D1085" s="43" t="s">
        <v>538</v>
      </c>
      <c r="E1085" s="43">
        <v>1</v>
      </c>
      <c r="F1085" s="43" t="s">
        <v>538</v>
      </c>
      <c r="G1085" s="44">
        <v>12</v>
      </c>
      <c r="H1085" s="43" t="s">
        <v>73</v>
      </c>
      <c r="I1085" s="45">
        <v>51</v>
      </c>
      <c r="J1085" s="45" t="s">
        <v>133</v>
      </c>
      <c r="K1085" s="41">
        <v>10789</v>
      </c>
      <c r="L1085" s="41">
        <v>3805</v>
      </c>
      <c r="M1085" s="41">
        <f>K1085-L1085</f>
        <v>6984</v>
      </c>
      <c r="N1085" s="45" t="s">
        <v>540</v>
      </c>
      <c r="O1085" s="41">
        <v>595430</v>
      </c>
      <c r="P1085" s="46"/>
      <c r="Q1085" s="47"/>
      <c r="R1085" s="48" t="s">
        <v>380</v>
      </c>
      <c r="T1085">
        <v>20301</v>
      </c>
    </row>
    <row r="1086" spans="1:20" ht="18" customHeight="1" x14ac:dyDescent="0.15">
      <c r="A1086" s="42">
        <v>2</v>
      </c>
      <c r="B1086" s="43" t="s">
        <v>86</v>
      </c>
      <c r="C1086" s="43">
        <v>3</v>
      </c>
      <c r="D1086" s="43" t="s">
        <v>538</v>
      </c>
      <c r="E1086" s="43">
        <v>1</v>
      </c>
      <c r="F1086" s="43" t="s">
        <v>538</v>
      </c>
      <c r="G1086" s="44">
        <v>12</v>
      </c>
      <c r="H1086" s="43" t="s">
        <v>73</v>
      </c>
      <c r="I1086" s="44">
        <v>51</v>
      </c>
      <c r="J1086" s="44" t="s">
        <v>133</v>
      </c>
      <c r="K1086" s="41"/>
      <c r="L1086" s="41"/>
      <c r="M1086" s="41"/>
      <c r="N1086" s="45" t="s">
        <v>541</v>
      </c>
      <c r="O1086" s="41"/>
      <c r="P1086" s="46"/>
      <c r="Q1086" s="47"/>
      <c r="R1086" s="48" t="s">
        <v>380</v>
      </c>
      <c r="T1086">
        <v>20301</v>
      </c>
    </row>
    <row r="1087" spans="1:20" ht="18" customHeight="1" x14ac:dyDescent="0.15">
      <c r="A1087" s="42">
        <v>2</v>
      </c>
      <c r="B1087" s="43" t="s">
        <v>86</v>
      </c>
      <c r="C1087" s="43">
        <v>3</v>
      </c>
      <c r="D1087" s="43" t="s">
        <v>538</v>
      </c>
      <c r="E1087" s="43">
        <v>1</v>
      </c>
      <c r="F1087" s="43" t="s">
        <v>538</v>
      </c>
      <c r="G1087" s="44">
        <v>12</v>
      </c>
      <c r="H1087" s="43" t="s">
        <v>73</v>
      </c>
      <c r="I1087" s="44">
        <v>51</v>
      </c>
      <c r="J1087" s="44" t="s">
        <v>133</v>
      </c>
      <c r="K1087" s="41"/>
      <c r="L1087" s="41"/>
      <c r="M1087" s="41"/>
      <c r="N1087" s="45" t="s">
        <v>542</v>
      </c>
      <c r="O1087" s="41">
        <v>154000</v>
      </c>
      <c r="P1087" s="46"/>
      <c r="Q1087" s="47"/>
      <c r="R1087" s="48" t="s">
        <v>380</v>
      </c>
      <c r="T1087">
        <v>20301</v>
      </c>
    </row>
    <row r="1088" spans="1:20" ht="18" customHeight="1" x14ac:dyDescent="0.15">
      <c r="A1088" s="42">
        <v>2</v>
      </c>
      <c r="B1088" s="43" t="s">
        <v>86</v>
      </c>
      <c r="C1088" s="43">
        <v>3</v>
      </c>
      <c r="D1088" s="43" t="s">
        <v>538</v>
      </c>
      <c r="E1088" s="43">
        <v>1</v>
      </c>
      <c r="F1088" s="43" t="s">
        <v>538</v>
      </c>
      <c r="G1088" s="44">
        <v>12</v>
      </c>
      <c r="H1088" s="43" t="s">
        <v>73</v>
      </c>
      <c r="I1088" s="44">
        <v>51</v>
      </c>
      <c r="J1088" s="44" t="s">
        <v>133</v>
      </c>
      <c r="K1088" s="41"/>
      <c r="L1088" s="41"/>
      <c r="M1088" s="41"/>
      <c r="N1088" s="45" t="s">
        <v>334</v>
      </c>
      <c r="O1088" s="41">
        <v>147400</v>
      </c>
      <c r="P1088" s="46"/>
      <c r="Q1088" s="47"/>
      <c r="R1088" s="48" t="s">
        <v>380</v>
      </c>
      <c r="T1088">
        <v>20301</v>
      </c>
    </row>
    <row r="1089" spans="1:20" ht="18" customHeight="1" x14ac:dyDescent="0.15">
      <c r="A1089" s="42">
        <v>2</v>
      </c>
      <c r="B1089" s="43" t="s">
        <v>86</v>
      </c>
      <c r="C1089" s="43">
        <v>3</v>
      </c>
      <c r="D1089" s="43" t="s">
        <v>538</v>
      </c>
      <c r="E1089" s="43">
        <v>1</v>
      </c>
      <c r="F1089" s="43" t="s">
        <v>538</v>
      </c>
      <c r="G1089" s="44">
        <v>12</v>
      </c>
      <c r="H1089" s="43" t="s">
        <v>73</v>
      </c>
      <c r="I1089" s="44">
        <v>51</v>
      </c>
      <c r="J1089" s="44" t="s">
        <v>133</v>
      </c>
      <c r="K1089" s="41"/>
      <c r="L1089" s="41"/>
      <c r="M1089" s="41"/>
      <c r="N1089" s="45" t="s">
        <v>2464</v>
      </c>
      <c r="O1089" s="41">
        <v>300000</v>
      </c>
      <c r="P1089" s="46"/>
      <c r="Q1089" s="47"/>
      <c r="R1089" s="48" t="s">
        <v>380</v>
      </c>
      <c r="T1089">
        <v>20301</v>
      </c>
    </row>
    <row r="1090" spans="1:20" ht="18" customHeight="1" x14ac:dyDescent="0.15">
      <c r="A1090" s="42">
        <v>2</v>
      </c>
      <c r="B1090" s="43" t="s">
        <v>86</v>
      </c>
      <c r="C1090" s="43">
        <v>3</v>
      </c>
      <c r="D1090" s="43" t="s">
        <v>538</v>
      </c>
      <c r="E1090" s="43">
        <v>1</v>
      </c>
      <c r="F1090" s="43" t="s">
        <v>538</v>
      </c>
      <c r="G1090" s="44">
        <v>12</v>
      </c>
      <c r="H1090" s="43" t="s">
        <v>73</v>
      </c>
      <c r="I1090" s="44">
        <v>51</v>
      </c>
      <c r="J1090" s="44" t="s">
        <v>133</v>
      </c>
      <c r="K1090" s="41"/>
      <c r="L1090" s="41"/>
      <c r="M1090" s="41"/>
      <c r="N1090" s="45" t="s">
        <v>543</v>
      </c>
      <c r="O1090" s="41">
        <v>898700</v>
      </c>
      <c r="P1090" s="46"/>
      <c r="Q1090" s="47"/>
      <c r="R1090" s="48" t="s">
        <v>380</v>
      </c>
      <c r="T1090">
        <v>20301</v>
      </c>
    </row>
    <row r="1091" spans="1:20" ht="18" customHeight="1" x14ac:dyDescent="0.15">
      <c r="A1091" s="42">
        <v>2</v>
      </c>
      <c r="B1091" s="43" t="s">
        <v>86</v>
      </c>
      <c r="C1091" s="43">
        <v>3</v>
      </c>
      <c r="D1091" s="43" t="s">
        <v>538</v>
      </c>
      <c r="E1091" s="43">
        <v>1</v>
      </c>
      <c r="F1091" s="43" t="s">
        <v>538</v>
      </c>
      <c r="G1091" s="44">
        <v>12</v>
      </c>
      <c r="H1091" s="43" t="s">
        <v>73</v>
      </c>
      <c r="I1091" s="44">
        <v>51</v>
      </c>
      <c r="J1091" s="44" t="s">
        <v>133</v>
      </c>
      <c r="K1091" s="41"/>
      <c r="L1091" s="41"/>
      <c r="M1091" s="41"/>
      <c r="N1091" s="45" t="s">
        <v>544</v>
      </c>
      <c r="O1091" s="41">
        <v>209000</v>
      </c>
      <c r="P1091" s="46"/>
      <c r="Q1091" s="47"/>
      <c r="R1091" s="48" t="s">
        <v>380</v>
      </c>
      <c r="T1091">
        <v>20301</v>
      </c>
    </row>
    <row r="1092" spans="1:20" ht="18" customHeight="1" x14ac:dyDescent="0.15">
      <c r="A1092" s="42">
        <v>2</v>
      </c>
      <c r="B1092" s="43" t="s">
        <v>86</v>
      </c>
      <c r="C1092" s="43">
        <v>3</v>
      </c>
      <c r="D1092" s="43" t="s">
        <v>538</v>
      </c>
      <c r="E1092" s="43">
        <v>1</v>
      </c>
      <c r="F1092" s="43" t="s">
        <v>538</v>
      </c>
      <c r="G1092" s="44">
        <v>12</v>
      </c>
      <c r="H1092" s="43" t="s">
        <v>73</v>
      </c>
      <c r="I1092" s="44">
        <v>51</v>
      </c>
      <c r="J1092" s="44" t="s">
        <v>133</v>
      </c>
      <c r="K1092" s="41"/>
      <c r="L1092" s="41"/>
      <c r="M1092" s="41"/>
      <c r="N1092" s="45" t="s">
        <v>545</v>
      </c>
      <c r="O1092" s="41">
        <v>24200</v>
      </c>
      <c r="P1092" s="46"/>
      <c r="Q1092" s="47"/>
      <c r="R1092" s="48" t="s">
        <v>380</v>
      </c>
      <c r="T1092">
        <v>20301</v>
      </c>
    </row>
    <row r="1093" spans="1:20" ht="18" customHeight="1" x14ac:dyDescent="0.15">
      <c r="A1093" s="42">
        <v>2</v>
      </c>
      <c r="B1093" s="43" t="s">
        <v>86</v>
      </c>
      <c r="C1093" s="43">
        <v>3</v>
      </c>
      <c r="D1093" s="43" t="s">
        <v>538</v>
      </c>
      <c r="E1093" s="43">
        <v>1</v>
      </c>
      <c r="F1093" s="43" t="s">
        <v>538</v>
      </c>
      <c r="G1093" s="44">
        <v>12</v>
      </c>
      <c r="H1093" s="43" t="s">
        <v>73</v>
      </c>
      <c r="I1093" s="44">
        <v>51</v>
      </c>
      <c r="J1093" s="44" t="s">
        <v>133</v>
      </c>
      <c r="K1093" s="41"/>
      <c r="L1093" s="41"/>
      <c r="M1093" s="41"/>
      <c r="N1093" s="45" t="s">
        <v>546</v>
      </c>
      <c r="O1093" s="41">
        <v>396000</v>
      </c>
      <c r="P1093" s="46"/>
      <c r="Q1093" s="47"/>
      <c r="R1093" s="48" t="s">
        <v>380</v>
      </c>
      <c r="T1093">
        <v>20301</v>
      </c>
    </row>
    <row r="1094" spans="1:20" ht="18" customHeight="1" x14ac:dyDescent="0.15">
      <c r="A1094" s="42">
        <v>2</v>
      </c>
      <c r="B1094" s="43" t="s">
        <v>86</v>
      </c>
      <c r="C1094" s="43">
        <v>3</v>
      </c>
      <c r="D1094" s="43" t="s">
        <v>538</v>
      </c>
      <c r="E1094" s="43">
        <v>1</v>
      </c>
      <c r="F1094" s="43" t="s">
        <v>538</v>
      </c>
      <c r="G1094" s="44">
        <v>12</v>
      </c>
      <c r="H1094" s="43" t="s">
        <v>73</v>
      </c>
      <c r="I1094" s="44">
        <v>51</v>
      </c>
      <c r="J1094" s="44" t="s">
        <v>133</v>
      </c>
      <c r="K1094" s="41"/>
      <c r="L1094" s="41"/>
      <c r="M1094" s="41"/>
      <c r="N1094" s="45" t="s">
        <v>2465</v>
      </c>
      <c r="O1094" s="41">
        <v>1881000</v>
      </c>
      <c r="P1094" s="46"/>
      <c r="Q1094" s="47"/>
      <c r="R1094" s="48" t="s">
        <v>380</v>
      </c>
      <c r="T1094">
        <v>20301</v>
      </c>
    </row>
    <row r="1095" spans="1:20" ht="18" customHeight="1" x14ac:dyDescent="0.15">
      <c r="A1095" s="42">
        <v>2</v>
      </c>
      <c r="B1095" s="43" t="s">
        <v>86</v>
      </c>
      <c r="C1095" s="43">
        <v>3</v>
      </c>
      <c r="D1095" s="43" t="s">
        <v>538</v>
      </c>
      <c r="E1095" s="43">
        <v>1</v>
      </c>
      <c r="F1095" s="43" t="s">
        <v>538</v>
      </c>
      <c r="G1095" s="44">
        <v>12</v>
      </c>
      <c r="H1095" s="43" t="s">
        <v>73</v>
      </c>
      <c r="I1095" s="44">
        <v>51</v>
      </c>
      <c r="J1095" s="44" t="s">
        <v>133</v>
      </c>
      <c r="K1095" s="41"/>
      <c r="L1095" s="41"/>
      <c r="M1095" s="41"/>
      <c r="N1095" s="45" t="s">
        <v>2466</v>
      </c>
      <c r="O1095" s="41">
        <v>6183100</v>
      </c>
      <c r="P1095" s="46"/>
      <c r="Q1095" s="47"/>
      <c r="R1095" s="48" t="s">
        <v>380</v>
      </c>
      <c r="T1095">
        <v>20301</v>
      </c>
    </row>
    <row r="1096" spans="1:20" ht="18" customHeight="1" x14ac:dyDescent="0.15">
      <c r="A1096" s="42">
        <v>2</v>
      </c>
      <c r="B1096" s="43" t="s">
        <v>86</v>
      </c>
      <c r="C1096" s="43">
        <v>3</v>
      </c>
      <c r="D1096" s="43" t="s">
        <v>538</v>
      </c>
      <c r="E1096" s="43">
        <v>1</v>
      </c>
      <c r="F1096" s="43" t="s">
        <v>538</v>
      </c>
      <c r="G1096" s="45">
        <v>13</v>
      </c>
      <c r="H1096" s="49" t="s">
        <v>77</v>
      </c>
      <c r="I1096" s="45"/>
      <c r="J1096" s="45"/>
      <c r="K1096" s="41"/>
      <c r="L1096" s="41"/>
      <c r="M1096" s="41"/>
      <c r="N1096" s="45"/>
      <c r="O1096" s="47"/>
      <c r="P1096" s="46"/>
      <c r="Q1096" s="47"/>
      <c r="R1096" s="48" t="s">
        <v>380</v>
      </c>
      <c r="T1096">
        <v>20301</v>
      </c>
    </row>
    <row r="1097" spans="1:20" ht="18" customHeight="1" x14ac:dyDescent="0.15">
      <c r="A1097" s="42">
        <v>2</v>
      </c>
      <c r="B1097" s="43" t="s">
        <v>86</v>
      </c>
      <c r="C1097" s="43">
        <v>3</v>
      </c>
      <c r="D1097" s="43" t="s">
        <v>538</v>
      </c>
      <c r="E1097" s="43">
        <v>1</v>
      </c>
      <c r="F1097" s="43" t="s">
        <v>538</v>
      </c>
      <c r="G1097" s="44">
        <v>13</v>
      </c>
      <c r="H1097" s="43" t="s">
        <v>77</v>
      </c>
      <c r="I1097" s="45">
        <v>41</v>
      </c>
      <c r="J1097" s="45" t="s">
        <v>139</v>
      </c>
      <c r="K1097" s="41">
        <v>10516</v>
      </c>
      <c r="L1097" s="41">
        <v>11705</v>
      </c>
      <c r="M1097" s="41">
        <f>K1097-L1097</f>
        <v>-1189</v>
      </c>
      <c r="N1097" s="45" t="s">
        <v>336</v>
      </c>
      <c r="O1097" s="41">
        <v>911900</v>
      </c>
      <c r="P1097" s="46"/>
      <c r="Q1097" s="47"/>
      <c r="R1097" s="48" t="s">
        <v>380</v>
      </c>
      <c r="T1097">
        <v>20301</v>
      </c>
    </row>
    <row r="1098" spans="1:20" ht="18" customHeight="1" x14ac:dyDescent="0.15">
      <c r="A1098" s="42">
        <v>2</v>
      </c>
      <c r="B1098" s="43" t="s">
        <v>86</v>
      </c>
      <c r="C1098" s="43">
        <v>3</v>
      </c>
      <c r="D1098" s="43" t="s">
        <v>538</v>
      </c>
      <c r="E1098" s="43">
        <v>1</v>
      </c>
      <c r="F1098" s="43" t="s">
        <v>538</v>
      </c>
      <c r="G1098" s="44">
        <v>13</v>
      </c>
      <c r="H1098" s="43" t="s">
        <v>77</v>
      </c>
      <c r="I1098" s="44">
        <v>41</v>
      </c>
      <c r="J1098" s="44" t="s">
        <v>139</v>
      </c>
      <c r="K1098" s="41"/>
      <c r="L1098" s="41"/>
      <c r="M1098" s="41"/>
      <c r="N1098" s="45" t="s">
        <v>547</v>
      </c>
      <c r="O1098" s="41">
        <v>250800</v>
      </c>
      <c r="P1098" s="46"/>
      <c r="Q1098" s="47"/>
      <c r="R1098" s="48" t="s">
        <v>380</v>
      </c>
      <c r="T1098">
        <v>20301</v>
      </c>
    </row>
    <row r="1099" spans="1:20" ht="18" customHeight="1" x14ac:dyDescent="0.15">
      <c r="A1099" s="42">
        <v>2</v>
      </c>
      <c r="B1099" s="43" t="s">
        <v>86</v>
      </c>
      <c r="C1099" s="43">
        <v>3</v>
      </c>
      <c r="D1099" s="43" t="s">
        <v>538</v>
      </c>
      <c r="E1099" s="43">
        <v>1</v>
      </c>
      <c r="F1099" s="43" t="s">
        <v>538</v>
      </c>
      <c r="G1099" s="44">
        <v>13</v>
      </c>
      <c r="H1099" s="43" t="s">
        <v>77</v>
      </c>
      <c r="I1099" s="44">
        <v>41</v>
      </c>
      <c r="J1099" s="44" t="s">
        <v>139</v>
      </c>
      <c r="K1099" s="41"/>
      <c r="L1099" s="41"/>
      <c r="M1099" s="41"/>
      <c r="N1099" s="45" t="s">
        <v>548</v>
      </c>
      <c r="O1099" s="41">
        <v>4474800</v>
      </c>
      <c r="P1099" s="46"/>
      <c r="Q1099" s="47"/>
      <c r="R1099" s="48" t="s">
        <v>380</v>
      </c>
      <c r="T1099">
        <v>20301</v>
      </c>
    </row>
    <row r="1100" spans="1:20" ht="18" customHeight="1" x14ac:dyDescent="0.15">
      <c r="A1100" s="42">
        <v>2</v>
      </c>
      <c r="B1100" s="43" t="s">
        <v>86</v>
      </c>
      <c r="C1100" s="43">
        <v>3</v>
      </c>
      <c r="D1100" s="43" t="s">
        <v>538</v>
      </c>
      <c r="E1100" s="43">
        <v>1</v>
      </c>
      <c r="F1100" s="43" t="s">
        <v>538</v>
      </c>
      <c r="G1100" s="44">
        <v>13</v>
      </c>
      <c r="H1100" s="43" t="s">
        <v>77</v>
      </c>
      <c r="I1100" s="44">
        <v>41</v>
      </c>
      <c r="J1100" s="44" t="s">
        <v>139</v>
      </c>
      <c r="K1100" s="41"/>
      <c r="L1100" s="41"/>
      <c r="M1100" s="41"/>
      <c r="N1100" s="45" t="s">
        <v>549</v>
      </c>
      <c r="O1100" s="41">
        <v>145200</v>
      </c>
      <c r="P1100" s="46"/>
      <c r="Q1100" s="47"/>
      <c r="R1100" s="48" t="s">
        <v>380</v>
      </c>
      <c r="T1100">
        <v>20301</v>
      </c>
    </row>
    <row r="1101" spans="1:20" ht="18" customHeight="1" x14ac:dyDescent="0.15">
      <c r="A1101" s="42">
        <v>2</v>
      </c>
      <c r="B1101" s="43" t="s">
        <v>86</v>
      </c>
      <c r="C1101" s="43">
        <v>3</v>
      </c>
      <c r="D1101" s="43" t="s">
        <v>538</v>
      </c>
      <c r="E1101" s="43">
        <v>1</v>
      </c>
      <c r="F1101" s="43" t="s">
        <v>538</v>
      </c>
      <c r="G1101" s="44">
        <v>13</v>
      </c>
      <c r="H1101" s="43" t="s">
        <v>77</v>
      </c>
      <c r="I1101" s="44">
        <v>41</v>
      </c>
      <c r="J1101" s="44" t="s">
        <v>139</v>
      </c>
      <c r="K1101" s="41"/>
      <c r="L1101" s="41"/>
      <c r="M1101" s="41"/>
      <c r="N1101" s="45" t="s">
        <v>550</v>
      </c>
      <c r="O1101" s="41">
        <v>290400</v>
      </c>
      <c r="P1101" s="46"/>
      <c r="Q1101" s="47"/>
      <c r="R1101" s="48" t="s">
        <v>380</v>
      </c>
      <c r="T1101">
        <v>20301</v>
      </c>
    </row>
    <row r="1102" spans="1:20" ht="18" customHeight="1" x14ac:dyDescent="0.15">
      <c r="A1102" s="42">
        <v>2</v>
      </c>
      <c r="B1102" s="43" t="s">
        <v>86</v>
      </c>
      <c r="C1102" s="43">
        <v>3</v>
      </c>
      <c r="D1102" s="43" t="s">
        <v>538</v>
      </c>
      <c r="E1102" s="43">
        <v>1</v>
      </c>
      <c r="F1102" s="43" t="s">
        <v>538</v>
      </c>
      <c r="G1102" s="44">
        <v>13</v>
      </c>
      <c r="H1102" s="43" t="s">
        <v>77</v>
      </c>
      <c r="I1102" s="44">
        <v>41</v>
      </c>
      <c r="J1102" s="44" t="s">
        <v>139</v>
      </c>
      <c r="K1102" s="41"/>
      <c r="L1102" s="41"/>
      <c r="M1102" s="41"/>
      <c r="N1102" s="45" t="s">
        <v>551</v>
      </c>
      <c r="O1102" s="41">
        <v>369600</v>
      </c>
      <c r="P1102" s="46"/>
      <c r="Q1102" s="47"/>
      <c r="R1102" s="48" t="s">
        <v>380</v>
      </c>
      <c r="T1102">
        <v>20301</v>
      </c>
    </row>
    <row r="1103" spans="1:20" ht="18" customHeight="1" x14ac:dyDescent="0.15">
      <c r="A1103" s="42">
        <v>2</v>
      </c>
      <c r="B1103" s="43" t="s">
        <v>86</v>
      </c>
      <c r="C1103" s="43">
        <v>3</v>
      </c>
      <c r="D1103" s="43" t="s">
        <v>538</v>
      </c>
      <c r="E1103" s="43">
        <v>1</v>
      </c>
      <c r="F1103" s="43" t="s">
        <v>538</v>
      </c>
      <c r="G1103" s="44">
        <v>13</v>
      </c>
      <c r="H1103" s="43" t="s">
        <v>77</v>
      </c>
      <c r="I1103" s="44">
        <v>41</v>
      </c>
      <c r="J1103" s="44" t="s">
        <v>139</v>
      </c>
      <c r="K1103" s="41"/>
      <c r="L1103" s="41"/>
      <c r="M1103" s="41"/>
      <c r="N1103" s="45" t="s">
        <v>3837</v>
      </c>
      <c r="O1103" s="41">
        <v>1259712</v>
      </c>
      <c r="P1103" s="46"/>
      <c r="Q1103" s="47"/>
      <c r="R1103" s="48" t="s">
        <v>380</v>
      </c>
      <c r="T1103">
        <v>20301</v>
      </c>
    </row>
    <row r="1104" spans="1:20" ht="18" customHeight="1" x14ac:dyDescent="0.15">
      <c r="A1104" s="42">
        <v>2</v>
      </c>
      <c r="B1104" s="43" t="s">
        <v>86</v>
      </c>
      <c r="C1104" s="43">
        <v>3</v>
      </c>
      <c r="D1104" s="43" t="s">
        <v>538</v>
      </c>
      <c r="E1104" s="43">
        <v>1</v>
      </c>
      <c r="F1104" s="43" t="s">
        <v>538</v>
      </c>
      <c r="G1104" s="44">
        <v>13</v>
      </c>
      <c r="H1104" s="43" t="s">
        <v>77</v>
      </c>
      <c r="I1104" s="44">
        <v>41</v>
      </c>
      <c r="J1104" s="44" t="s">
        <v>139</v>
      </c>
      <c r="K1104" s="41"/>
      <c r="L1104" s="41"/>
      <c r="M1104" s="41"/>
      <c r="N1104" s="45" t="s">
        <v>3838</v>
      </c>
      <c r="O1104" s="41">
        <v>2668032</v>
      </c>
      <c r="P1104" s="46"/>
      <c r="Q1104" s="47"/>
      <c r="R1104" s="48" t="s">
        <v>380</v>
      </c>
      <c r="T1104">
        <v>20301</v>
      </c>
    </row>
    <row r="1105" spans="1:20" ht="18" customHeight="1" x14ac:dyDescent="0.15">
      <c r="A1105" s="42">
        <v>2</v>
      </c>
      <c r="B1105" s="43" t="s">
        <v>86</v>
      </c>
      <c r="C1105" s="43">
        <v>3</v>
      </c>
      <c r="D1105" s="43" t="s">
        <v>538</v>
      </c>
      <c r="E1105" s="43">
        <v>1</v>
      </c>
      <c r="F1105" s="43" t="s">
        <v>538</v>
      </c>
      <c r="G1105" s="44">
        <v>13</v>
      </c>
      <c r="H1105" s="43" t="s">
        <v>77</v>
      </c>
      <c r="I1105" s="44">
        <v>41</v>
      </c>
      <c r="J1105" s="44" t="s">
        <v>139</v>
      </c>
      <c r="K1105" s="41"/>
      <c r="L1105" s="41"/>
      <c r="M1105" s="41"/>
      <c r="N1105" s="45" t="s">
        <v>2467</v>
      </c>
      <c r="O1105" s="41">
        <v>145200</v>
      </c>
      <c r="P1105" s="46"/>
      <c r="Q1105" s="47"/>
      <c r="R1105" s="48" t="s">
        <v>380</v>
      </c>
      <c r="T1105">
        <v>20301</v>
      </c>
    </row>
    <row r="1106" spans="1:20" ht="18" customHeight="1" x14ac:dyDescent="0.15">
      <c r="A1106" s="42">
        <v>2</v>
      </c>
      <c r="B1106" s="43" t="s">
        <v>86</v>
      </c>
      <c r="C1106" s="43">
        <v>3</v>
      </c>
      <c r="D1106" s="43" t="s">
        <v>538</v>
      </c>
      <c r="E1106" s="43">
        <v>1</v>
      </c>
      <c r="F1106" s="43" t="s">
        <v>538</v>
      </c>
      <c r="G1106" s="45">
        <v>17</v>
      </c>
      <c r="H1106" s="49" t="s">
        <v>79</v>
      </c>
      <c r="I1106" s="45"/>
      <c r="J1106" s="45"/>
      <c r="K1106" s="41"/>
      <c r="L1106" s="41"/>
      <c r="M1106" s="41"/>
      <c r="N1106" s="45"/>
      <c r="O1106" s="47"/>
      <c r="P1106" s="46"/>
      <c r="Q1106" s="47"/>
      <c r="R1106" s="48" t="s">
        <v>380</v>
      </c>
      <c r="T1106">
        <v>20301</v>
      </c>
    </row>
    <row r="1107" spans="1:20" ht="18" customHeight="1" x14ac:dyDescent="0.15">
      <c r="A1107" s="42">
        <v>2</v>
      </c>
      <c r="B1107" s="43" t="s">
        <v>86</v>
      </c>
      <c r="C1107" s="43">
        <v>3</v>
      </c>
      <c r="D1107" s="43" t="s">
        <v>538</v>
      </c>
      <c r="E1107" s="43">
        <v>1</v>
      </c>
      <c r="F1107" s="43" t="s">
        <v>538</v>
      </c>
      <c r="G1107" s="44">
        <v>17</v>
      </c>
      <c r="H1107" s="43" t="s">
        <v>79</v>
      </c>
      <c r="I1107" s="45">
        <v>21</v>
      </c>
      <c r="J1107" s="45" t="s">
        <v>239</v>
      </c>
      <c r="K1107" s="41">
        <v>0</v>
      </c>
      <c r="L1107" s="41">
        <v>1336</v>
      </c>
      <c r="M1107" s="41">
        <f>K1107-L1107</f>
        <v>-1336</v>
      </c>
      <c r="N1107" s="45"/>
      <c r="O1107" s="41"/>
      <c r="P1107" s="46"/>
      <c r="Q1107" s="47"/>
      <c r="R1107" s="48" t="s">
        <v>380</v>
      </c>
      <c r="T1107">
        <v>20301</v>
      </c>
    </row>
    <row r="1108" spans="1:20" ht="18" customHeight="1" x14ac:dyDescent="0.15">
      <c r="A1108" s="42">
        <v>2</v>
      </c>
      <c r="B1108" s="43" t="s">
        <v>86</v>
      </c>
      <c r="C1108" s="43">
        <v>3</v>
      </c>
      <c r="D1108" s="43" t="s">
        <v>538</v>
      </c>
      <c r="E1108" s="43">
        <v>1</v>
      </c>
      <c r="F1108" s="43" t="s">
        <v>538</v>
      </c>
      <c r="G1108" s="45">
        <v>18</v>
      </c>
      <c r="H1108" s="49" t="s">
        <v>81</v>
      </c>
      <c r="I1108" s="45"/>
      <c r="J1108" s="45"/>
      <c r="K1108" s="41"/>
      <c r="L1108" s="41"/>
      <c r="M1108" s="41"/>
      <c r="N1108" s="45"/>
      <c r="O1108" s="47"/>
      <c r="P1108" s="46"/>
      <c r="Q1108" s="47"/>
      <c r="R1108" s="48" t="s">
        <v>380</v>
      </c>
      <c r="T1108">
        <v>20301</v>
      </c>
    </row>
    <row r="1109" spans="1:20" ht="18" customHeight="1" x14ac:dyDescent="0.15">
      <c r="A1109" s="42">
        <v>2</v>
      </c>
      <c r="B1109" s="43" t="s">
        <v>86</v>
      </c>
      <c r="C1109" s="43">
        <v>3</v>
      </c>
      <c r="D1109" s="43" t="s">
        <v>538</v>
      </c>
      <c r="E1109" s="43">
        <v>1</v>
      </c>
      <c r="F1109" s="43" t="s">
        <v>538</v>
      </c>
      <c r="G1109" s="44">
        <v>18</v>
      </c>
      <c r="H1109" s="43" t="s">
        <v>81</v>
      </c>
      <c r="I1109" s="45">
        <v>11</v>
      </c>
      <c r="J1109" s="45" t="s">
        <v>82</v>
      </c>
      <c r="K1109" s="41">
        <v>2</v>
      </c>
      <c r="L1109" s="41">
        <v>2</v>
      </c>
      <c r="M1109" s="41">
        <f>K1109-L1109</f>
        <v>0</v>
      </c>
      <c r="N1109" s="45" t="s">
        <v>2468</v>
      </c>
      <c r="O1109" s="41">
        <v>1300</v>
      </c>
      <c r="P1109" s="46"/>
      <c r="Q1109" s="47"/>
      <c r="R1109" s="48" t="s">
        <v>380</v>
      </c>
      <c r="T1109">
        <v>20301</v>
      </c>
    </row>
    <row r="1110" spans="1:20" ht="18" customHeight="1" x14ac:dyDescent="0.15">
      <c r="A1110" s="42">
        <v>2</v>
      </c>
      <c r="B1110" s="43" t="s">
        <v>86</v>
      </c>
      <c r="C1110" s="43">
        <v>3</v>
      </c>
      <c r="D1110" s="43" t="s">
        <v>538</v>
      </c>
      <c r="E1110" s="43">
        <v>1</v>
      </c>
      <c r="F1110" s="43" t="s">
        <v>538</v>
      </c>
      <c r="G1110" s="44">
        <v>18</v>
      </c>
      <c r="H1110" s="43" t="s">
        <v>81</v>
      </c>
      <c r="I1110" s="44">
        <v>11</v>
      </c>
      <c r="J1110" s="44" t="s">
        <v>82</v>
      </c>
      <c r="K1110" s="41"/>
      <c r="L1110" s="41"/>
      <c r="M1110" s="41"/>
      <c r="N1110" s="45" t="s">
        <v>2469</v>
      </c>
      <c r="O1110" s="41">
        <v>540</v>
      </c>
      <c r="P1110" s="46"/>
      <c r="Q1110" s="47"/>
      <c r="R1110" s="48" t="s">
        <v>380</v>
      </c>
      <c r="T1110">
        <v>20301</v>
      </c>
    </row>
    <row r="1111" spans="1:20" ht="18" customHeight="1" x14ac:dyDescent="0.15">
      <c r="A1111" s="42">
        <v>2</v>
      </c>
      <c r="B1111" s="43" t="s">
        <v>86</v>
      </c>
      <c r="C1111" s="43">
        <v>3</v>
      </c>
      <c r="D1111" s="43" t="s">
        <v>538</v>
      </c>
      <c r="E1111" s="43">
        <v>1</v>
      </c>
      <c r="F1111" s="43" t="s">
        <v>538</v>
      </c>
      <c r="G1111" s="44">
        <v>18</v>
      </c>
      <c r="H1111" s="43" t="s">
        <v>81</v>
      </c>
      <c r="I1111" s="45">
        <v>31</v>
      </c>
      <c r="J1111" s="45" t="s">
        <v>318</v>
      </c>
      <c r="K1111" s="41">
        <v>0</v>
      </c>
      <c r="L1111" s="41">
        <v>1197</v>
      </c>
      <c r="M1111" s="41">
        <f>K1111-L1111</f>
        <v>-1197</v>
      </c>
      <c r="N1111" s="45"/>
      <c r="O1111" s="41"/>
      <c r="P1111" s="46"/>
      <c r="Q1111" s="47"/>
      <c r="R1111" s="48" t="s">
        <v>380</v>
      </c>
      <c r="T1111">
        <v>20301</v>
      </c>
    </row>
    <row r="1112" spans="1:20" ht="18" customHeight="1" x14ac:dyDescent="0.15">
      <c r="A1112" s="24">
        <v>2</v>
      </c>
      <c r="B1112" s="25" t="s">
        <v>86</v>
      </c>
      <c r="C1112" s="26">
        <v>4</v>
      </c>
      <c r="D1112" s="26" t="s">
        <v>2175</v>
      </c>
      <c r="E1112" s="27"/>
      <c r="F1112" s="26"/>
      <c r="G1112" s="27"/>
      <c r="H1112" s="26"/>
      <c r="I1112" s="27"/>
      <c r="J1112" s="27"/>
      <c r="K1112" s="23">
        <f>IF(C1112="",SUMIFS($K1113:$K$5362,$A1113:$A$5362,A1112,$E1113:$E$5362,""),IF(E1112="",SUMIFS($K1113:$K$5362,$A1113:$A$5362,A1112,$C1113:$C$5362,C1112,$G1113:$G$5362,""),IF(G1112="",SUMIFS($K1113:$K$5362,$A1113:$A$5362,A1112,$C1113:$C$5362,C1112,$E1113:$E$5362,E1112,$R1113:$R$5362,R1112),IF(I1112="",SUMIFS($K1113:$K$5362,$A1113:$A$5362,A1112,$C1113:$C$5362,C1112,$E1113:$E$5362,E1112,$G1113:$G$5362,G1112,$R1113:$R$5362,R1112),0))))</f>
        <v>20177</v>
      </c>
      <c r="L1112" s="23">
        <f>IF(C1112="",SUMIFS($L1113:$L$5362,$A1113:$A$5362,A1112,$E1113:$E$5362,""),IF(E1112="",SUMIFS($L1113:$L$5362,$A1113:$A$5362,A1112,$C1113:$C$5362,C1112,$G1113:$G$5362,""),IF(G1112="",SUMIFS($L1113:$L$5362,$A1113:$A$5362,A1112,$C1113:$C$5362,C1112,$E1113:$E$5362,E1112,$R1113:$R$5362,R1112),IF(I1112="",SUMIFS($L1113:$L$5362,$A1113:$A$5362,A1112,$C1113:$C$5362,C1112,$E1113:$E$5362,E1112,$G1113:$G$5362,G1112,$R1113:$R$5362,R1112),0))))</f>
        <v>20367</v>
      </c>
      <c r="M1112" s="23">
        <f t="shared" ref="M1112:M1113" si="28">K1112-L1112</f>
        <v>-190</v>
      </c>
      <c r="N1112" s="28"/>
      <c r="O1112" s="29"/>
      <c r="P1112" s="30"/>
      <c r="Q1112" s="23">
        <f>IF(C1112="",SUMIFS($Q1113:$Q$5362,$A1113:$A$5362,A1112,$E1113:$E$5362,""),IF(E1112="",SUMIFS($Q1113:$Q$5362,$A1113:$A$5362,A1112,$C1113:$C$5362,C1112,$G1113:$G$5362,""),IF(G1112="",SUMIFS($Q1113:$Q$5362,$A1113:$A$5362,A1112,$C1113:$C$5362,C1112,$E1113:$E$5362,E1112,$R1113:$R$5362,R1112),IF(I1112="",SUMIFS($Q1113:$Q$5362,$A1113:$A$5362,A1112,$C1113:$C$5362,C1112,$E1113:$E$5362,E1112,$G1113:$G$5362,G1112,$R1113:$R$5362,R1112),0))))</f>
        <v>14545</v>
      </c>
      <c r="R1112" s="31"/>
      <c r="T1112">
        <v>20401</v>
      </c>
    </row>
    <row r="1113" spans="1:20" ht="18" customHeight="1" x14ac:dyDescent="0.15">
      <c r="A1113" s="24">
        <v>2</v>
      </c>
      <c r="B1113" s="25" t="s">
        <v>2200</v>
      </c>
      <c r="C1113" s="34">
        <v>4</v>
      </c>
      <c r="D1113" s="25" t="s">
        <v>552</v>
      </c>
      <c r="E1113" s="35">
        <v>1</v>
      </c>
      <c r="F1113" s="36" t="s">
        <v>2325</v>
      </c>
      <c r="G1113" s="35"/>
      <c r="H1113" s="36"/>
      <c r="I1113" s="35"/>
      <c r="J1113" s="35"/>
      <c r="K1113" s="32">
        <f>IF(C1113="",SUMIFS($K1114:$K$5362,$A1114:$A$5362,A1113,$E1114:$E$5362,""),IF(E1113="",SUMIFS($K1114:$K$5362,$A1114:$A$5362,A1113,$C1114:$C$5362,C1113,$G1114:$G$5362,""),IF(G1113="",SUMIFS($K1114:$K$5362,$A1114:$A$5362,A1113,$C1114:$C$5362,C1113,$E1114:$E$5362,E1113,$R1114:$R$5362,R1113),IF(I1113="",SUMIFS($K1114:$K$5362,$A1114:$A$5362,A1113,$C1114:$C$5362,C1113,$E1114:$E$5362,E1113,$G1114:$G$5362,G1113,$R1114:$R$5362,R1113),0))))</f>
        <v>1879</v>
      </c>
      <c r="L1113" s="32">
        <f>IF(C1113="",SUMIFS($L1114:$L$5362,$A1114:$A$5362,A1113,$E1114:$E$5362,""),IF(E1113="",SUMIFS($L1114:$L$5362,$A1114:$A$5362,A1113,$C1114:$C$5362,C1113,$G1114:$G$5362,""),IF(G1113="",SUMIFS($L1114:$L$5362,$A1114:$A$5362,A1113,$C1114:$C$5362,C1113,$E1114:$E$5362,E1113,$R1114:$R$5362,R1113),IF(I1113="",SUMIFS($L1114:$L$5362,$A1114:$A$5362,A1113,$C1114:$C$5362,C1113,$E1114:$E$5362,E1113,$G1114:$G$5362,G1113,$R1114:$R$5362,R1113),0))))</f>
        <v>1879</v>
      </c>
      <c r="M1113" s="32">
        <f t="shared" si="28"/>
        <v>0</v>
      </c>
      <c r="N1113" s="37"/>
      <c r="O1113" s="38"/>
      <c r="P1113" s="39"/>
      <c r="Q1113" s="33">
        <f>IF(C1113="",SUMIFS($Q1114:$Q$5362,$A1114:$A$5362,A1113,$E1114:$E$5362,""),IF(E1113="",SUMIFS($Q1114:$Q$5362,$A1114:$A$5362,A1113,$C1114:$C$5362,C1113,$G1114:$G$5362,""),IF(G1113="",SUMIFS($Q1114:$Q$5362,$A1114:$A$5362,A1113,$C1114:$C$5362,C1113,$E1114:$E$5362,E1113,$R1114:$R$5362,R1113),IF(I1113="",SUMIFS($Q1114:$Q$5362,$A1114:$A$5362,A1113,$C1114:$C$5362,C1113,$E1114:$E$5362,E1113,$G1114:$G$5362,G1113,$R1114:$R$5362,R1113),0))))</f>
        <v>0</v>
      </c>
      <c r="R1113" s="40" t="s">
        <v>2232</v>
      </c>
      <c r="T1113">
        <v>20401</v>
      </c>
    </row>
    <row r="1114" spans="1:20" ht="18" customHeight="1" x14ac:dyDescent="0.15">
      <c r="A1114" s="42">
        <v>2</v>
      </c>
      <c r="B1114" s="43" t="s">
        <v>86</v>
      </c>
      <c r="C1114" s="43">
        <v>4</v>
      </c>
      <c r="D1114" s="43" t="s">
        <v>552</v>
      </c>
      <c r="E1114" s="43">
        <v>1</v>
      </c>
      <c r="F1114" s="43" t="s">
        <v>553</v>
      </c>
      <c r="G1114" s="45">
        <v>1</v>
      </c>
      <c r="H1114" s="49" t="s">
        <v>7</v>
      </c>
      <c r="I1114" s="45"/>
      <c r="J1114" s="45"/>
      <c r="K1114" s="41"/>
      <c r="L1114" s="41"/>
      <c r="M1114" s="41"/>
      <c r="N1114" s="45"/>
      <c r="O1114" s="47"/>
      <c r="P1114" s="46"/>
      <c r="Q1114" s="47"/>
      <c r="R1114" s="48" t="s">
        <v>555</v>
      </c>
      <c r="T1114">
        <v>20401</v>
      </c>
    </row>
    <row r="1115" spans="1:20" ht="18" customHeight="1" x14ac:dyDescent="0.15">
      <c r="A1115" s="42">
        <v>2</v>
      </c>
      <c r="B1115" s="43" t="s">
        <v>86</v>
      </c>
      <c r="C1115" s="43">
        <v>4</v>
      </c>
      <c r="D1115" s="43" t="s">
        <v>552</v>
      </c>
      <c r="E1115" s="43">
        <v>1</v>
      </c>
      <c r="F1115" s="43" t="s">
        <v>553</v>
      </c>
      <c r="G1115" s="44">
        <v>1</v>
      </c>
      <c r="H1115" s="43" t="s">
        <v>7</v>
      </c>
      <c r="I1115" s="45">
        <v>11</v>
      </c>
      <c r="J1115" s="45" t="s">
        <v>554</v>
      </c>
      <c r="K1115" s="41">
        <v>1434</v>
      </c>
      <c r="L1115" s="41">
        <v>1434</v>
      </c>
      <c r="M1115" s="41">
        <f>K1115-L1115</f>
        <v>0</v>
      </c>
      <c r="N1115" s="45" t="s">
        <v>3040</v>
      </c>
      <c r="O1115" s="41">
        <v>351600</v>
      </c>
      <c r="P1115" s="46"/>
      <c r="Q1115" s="47"/>
      <c r="R1115" s="48" t="s">
        <v>555</v>
      </c>
      <c r="T1115">
        <v>20401</v>
      </c>
    </row>
    <row r="1116" spans="1:20" ht="18" customHeight="1" x14ac:dyDescent="0.15">
      <c r="A1116" s="42">
        <v>2</v>
      </c>
      <c r="B1116" s="43" t="s">
        <v>86</v>
      </c>
      <c r="C1116" s="43">
        <v>4</v>
      </c>
      <c r="D1116" s="43" t="s">
        <v>552</v>
      </c>
      <c r="E1116" s="43">
        <v>1</v>
      </c>
      <c r="F1116" s="43" t="s">
        <v>553</v>
      </c>
      <c r="G1116" s="44">
        <v>1</v>
      </c>
      <c r="H1116" s="43" t="s">
        <v>7</v>
      </c>
      <c r="I1116" s="44">
        <v>11</v>
      </c>
      <c r="J1116" s="44" t="s">
        <v>554</v>
      </c>
      <c r="K1116" s="41"/>
      <c r="L1116" s="41"/>
      <c r="M1116" s="41"/>
      <c r="N1116" s="45" t="s">
        <v>3041</v>
      </c>
      <c r="O1116" s="41">
        <v>972000</v>
      </c>
      <c r="P1116" s="46"/>
      <c r="Q1116" s="47"/>
      <c r="R1116" s="48" t="s">
        <v>555</v>
      </c>
      <c r="T1116">
        <v>20401</v>
      </c>
    </row>
    <row r="1117" spans="1:20" ht="18" customHeight="1" x14ac:dyDescent="0.15">
      <c r="A1117" s="42">
        <v>2</v>
      </c>
      <c r="B1117" s="43" t="s">
        <v>86</v>
      </c>
      <c r="C1117" s="43">
        <v>4</v>
      </c>
      <c r="D1117" s="43" t="s">
        <v>552</v>
      </c>
      <c r="E1117" s="43">
        <v>1</v>
      </c>
      <c r="F1117" s="43" t="s">
        <v>553</v>
      </c>
      <c r="G1117" s="44">
        <v>1</v>
      </c>
      <c r="H1117" s="43" t="s">
        <v>7</v>
      </c>
      <c r="I1117" s="44">
        <v>11</v>
      </c>
      <c r="J1117" s="44" t="s">
        <v>554</v>
      </c>
      <c r="K1117" s="41"/>
      <c r="L1117" s="41"/>
      <c r="M1117" s="41"/>
      <c r="N1117" s="45" t="s">
        <v>3839</v>
      </c>
      <c r="O1117" s="41">
        <v>110300</v>
      </c>
      <c r="P1117" s="46"/>
      <c r="Q1117" s="47"/>
      <c r="R1117" s="48" t="s">
        <v>555</v>
      </c>
      <c r="T1117">
        <v>20401</v>
      </c>
    </row>
    <row r="1118" spans="1:20" ht="18" customHeight="1" x14ac:dyDescent="0.15">
      <c r="A1118" s="42">
        <v>2</v>
      </c>
      <c r="B1118" s="43" t="s">
        <v>86</v>
      </c>
      <c r="C1118" s="43">
        <v>4</v>
      </c>
      <c r="D1118" s="43" t="s">
        <v>552</v>
      </c>
      <c r="E1118" s="43">
        <v>1</v>
      </c>
      <c r="F1118" s="43" t="s">
        <v>553</v>
      </c>
      <c r="G1118" s="45">
        <v>3</v>
      </c>
      <c r="H1118" s="49" t="s">
        <v>13</v>
      </c>
      <c r="I1118" s="45"/>
      <c r="J1118" s="45"/>
      <c r="K1118" s="41"/>
      <c r="L1118" s="41"/>
      <c r="M1118" s="41"/>
      <c r="N1118" s="45"/>
      <c r="O1118" s="47"/>
      <c r="P1118" s="46"/>
      <c r="Q1118" s="47"/>
      <c r="R1118" s="48" t="s">
        <v>555</v>
      </c>
      <c r="T1118">
        <v>20401</v>
      </c>
    </row>
    <row r="1119" spans="1:20" ht="18" customHeight="1" x14ac:dyDescent="0.15">
      <c r="A1119" s="42">
        <v>2</v>
      </c>
      <c r="B1119" s="43" t="s">
        <v>86</v>
      </c>
      <c r="C1119" s="43">
        <v>4</v>
      </c>
      <c r="D1119" s="43" t="s">
        <v>552</v>
      </c>
      <c r="E1119" s="43">
        <v>1</v>
      </c>
      <c r="F1119" s="43" t="s">
        <v>553</v>
      </c>
      <c r="G1119" s="44">
        <v>3</v>
      </c>
      <c r="H1119" s="43" t="s">
        <v>13</v>
      </c>
      <c r="I1119" s="45">
        <v>35</v>
      </c>
      <c r="J1119" s="45" t="s">
        <v>22</v>
      </c>
      <c r="K1119" s="41">
        <v>40</v>
      </c>
      <c r="L1119" s="41">
        <v>40</v>
      </c>
      <c r="M1119" s="41">
        <f>K1119-L1119</f>
        <v>0</v>
      </c>
      <c r="N1119" s="45" t="s">
        <v>556</v>
      </c>
      <c r="O1119" s="41">
        <v>40000</v>
      </c>
      <c r="P1119" s="46"/>
      <c r="Q1119" s="47"/>
      <c r="R1119" s="48" t="s">
        <v>555</v>
      </c>
      <c r="T1119">
        <v>20401</v>
      </c>
    </row>
    <row r="1120" spans="1:20" ht="18" customHeight="1" x14ac:dyDescent="0.15">
      <c r="A1120" s="42">
        <v>2</v>
      </c>
      <c r="B1120" s="43" t="s">
        <v>86</v>
      </c>
      <c r="C1120" s="43">
        <v>4</v>
      </c>
      <c r="D1120" s="43" t="s">
        <v>552</v>
      </c>
      <c r="E1120" s="43">
        <v>1</v>
      </c>
      <c r="F1120" s="43" t="s">
        <v>553</v>
      </c>
      <c r="G1120" s="45">
        <v>7</v>
      </c>
      <c r="H1120" s="49" t="s">
        <v>30</v>
      </c>
      <c r="I1120" s="45"/>
      <c r="J1120" s="45"/>
      <c r="K1120" s="41"/>
      <c r="L1120" s="41"/>
      <c r="M1120" s="41"/>
      <c r="N1120" s="45"/>
      <c r="O1120" s="47"/>
      <c r="P1120" s="46"/>
      <c r="Q1120" s="47"/>
      <c r="R1120" s="48" t="s">
        <v>555</v>
      </c>
      <c r="T1120">
        <v>20401</v>
      </c>
    </row>
    <row r="1121" spans="1:20" ht="18" customHeight="1" x14ac:dyDescent="0.15">
      <c r="A1121" s="42">
        <v>2</v>
      </c>
      <c r="B1121" s="43" t="s">
        <v>86</v>
      </c>
      <c r="C1121" s="43">
        <v>4</v>
      </c>
      <c r="D1121" s="43" t="s">
        <v>552</v>
      </c>
      <c r="E1121" s="43">
        <v>1</v>
      </c>
      <c r="F1121" s="43" t="s">
        <v>553</v>
      </c>
      <c r="G1121" s="44">
        <v>7</v>
      </c>
      <c r="H1121" s="43" t="s">
        <v>30</v>
      </c>
      <c r="I1121" s="45">
        <v>11</v>
      </c>
      <c r="J1121" s="45" t="s">
        <v>31</v>
      </c>
      <c r="K1121" s="41">
        <v>42</v>
      </c>
      <c r="L1121" s="41">
        <v>42</v>
      </c>
      <c r="M1121" s="41">
        <f>K1121-L1121</f>
        <v>0</v>
      </c>
      <c r="N1121" s="45" t="s">
        <v>557</v>
      </c>
      <c r="O1121" s="41">
        <v>8400</v>
      </c>
      <c r="P1121" s="46"/>
      <c r="Q1121" s="47"/>
      <c r="R1121" s="48" t="s">
        <v>555</v>
      </c>
      <c r="T1121">
        <v>20401</v>
      </c>
    </row>
    <row r="1122" spans="1:20" ht="18" customHeight="1" x14ac:dyDescent="0.15">
      <c r="A1122" s="42">
        <v>2</v>
      </c>
      <c r="B1122" s="43" t="s">
        <v>86</v>
      </c>
      <c r="C1122" s="43">
        <v>4</v>
      </c>
      <c r="D1122" s="43" t="s">
        <v>552</v>
      </c>
      <c r="E1122" s="43">
        <v>1</v>
      </c>
      <c r="F1122" s="43" t="s">
        <v>553</v>
      </c>
      <c r="G1122" s="44">
        <v>7</v>
      </c>
      <c r="H1122" s="43" t="s">
        <v>30</v>
      </c>
      <c r="I1122" s="44">
        <v>11</v>
      </c>
      <c r="J1122" s="44" t="s">
        <v>31</v>
      </c>
      <c r="K1122" s="41"/>
      <c r="L1122" s="41"/>
      <c r="M1122" s="41"/>
      <c r="N1122" s="45" t="s">
        <v>3042</v>
      </c>
      <c r="O1122" s="41">
        <v>33600</v>
      </c>
      <c r="P1122" s="46"/>
      <c r="Q1122" s="47"/>
      <c r="R1122" s="48" t="s">
        <v>555</v>
      </c>
      <c r="T1122">
        <v>20401</v>
      </c>
    </row>
    <row r="1123" spans="1:20" ht="18" customHeight="1" x14ac:dyDescent="0.15">
      <c r="A1123" s="42">
        <v>2</v>
      </c>
      <c r="B1123" s="43" t="s">
        <v>86</v>
      </c>
      <c r="C1123" s="43">
        <v>4</v>
      </c>
      <c r="D1123" s="43" t="s">
        <v>552</v>
      </c>
      <c r="E1123" s="43">
        <v>1</v>
      </c>
      <c r="F1123" s="43" t="s">
        <v>553</v>
      </c>
      <c r="G1123" s="45">
        <v>8</v>
      </c>
      <c r="H1123" s="49" t="s">
        <v>33</v>
      </c>
      <c r="I1123" s="45"/>
      <c r="J1123" s="45"/>
      <c r="K1123" s="41"/>
      <c r="L1123" s="41"/>
      <c r="M1123" s="41"/>
      <c r="N1123" s="45"/>
      <c r="O1123" s="47"/>
      <c r="P1123" s="46"/>
      <c r="Q1123" s="47"/>
      <c r="R1123" s="48" t="s">
        <v>555</v>
      </c>
      <c r="T1123">
        <v>20401</v>
      </c>
    </row>
    <row r="1124" spans="1:20" ht="18" customHeight="1" x14ac:dyDescent="0.15">
      <c r="A1124" s="42">
        <v>2</v>
      </c>
      <c r="B1124" s="43" t="s">
        <v>86</v>
      </c>
      <c r="C1124" s="43">
        <v>4</v>
      </c>
      <c r="D1124" s="43" t="s">
        <v>552</v>
      </c>
      <c r="E1124" s="43">
        <v>1</v>
      </c>
      <c r="F1124" s="43" t="s">
        <v>553</v>
      </c>
      <c r="G1124" s="44">
        <v>8</v>
      </c>
      <c r="H1124" s="43" t="s">
        <v>33</v>
      </c>
      <c r="I1124" s="45">
        <v>1</v>
      </c>
      <c r="J1124" s="45" t="s">
        <v>34</v>
      </c>
      <c r="K1124" s="41">
        <v>30</v>
      </c>
      <c r="L1124" s="41">
        <v>30</v>
      </c>
      <c r="M1124" s="41">
        <f>K1124-L1124</f>
        <v>0</v>
      </c>
      <c r="N1124" s="45" t="s">
        <v>3043</v>
      </c>
      <c r="O1124" s="41">
        <v>25000</v>
      </c>
      <c r="P1124" s="46"/>
      <c r="Q1124" s="47"/>
      <c r="R1124" s="48" t="s">
        <v>555</v>
      </c>
      <c r="T1124">
        <v>20401</v>
      </c>
    </row>
    <row r="1125" spans="1:20" ht="18" customHeight="1" x14ac:dyDescent="0.15">
      <c r="A1125" s="42">
        <v>2</v>
      </c>
      <c r="B1125" s="43" t="s">
        <v>86</v>
      </c>
      <c r="C1125" s="43">
        <v>4</v>
      </c>
      <c r="D1125" s="43" t="s">
        <v>552</v>
      </c>
      <c r="E1125" s="43">
        <v>1</v>
      </c>
      <c r="F1125" s="43" t="s">
        <v>553</v>
      </c>
      <c r="G1125" s="44">
        <v>8</v>
      </c>
      <c r="H1125" s="43" t="s">
        <v>33</v>
      </c>
      <c r="I1125" s="44">
        <v>1</v>
      </c>
      <c r="J1125" s="44" t="s">
        <v>34</v>
      </c>
      <c r="K1125" s="41"/>
      <c r="L1125" s="41"/>
      <c r="M1125" s="41"/>
      <c r="N1125" s="45" t="s">
        <v>3044</v>
      </c>
      <c r="O1125" s="41">
        <v>5000</v>
      </c>
      <c r="P1125" s="46"/>
      <c r="Q1125" s="47"/>
      <c r="R1125" s="48" t="s">
        <v>555</v>
      </c>
      <c r="T1125">
        <v>20401</v>
      </c>
    </row>
    <row r="1126" spans="1:20" ht="18" customHeight="1" x14ac:dyDescent="0.15">
      <c r="A1126" s="42">
        <v>2</v>
      </c>
      <c r="B1126" s="43" t="s">
        <v>86</v>
      </c>
      <c r="C1126" s="43">
        <v>4</v>
      </c>
      <c r="D1126" s="43" t="s">
        <v>552</v>
      </c>
      <c r="E1126" s="43">
        <v>1</v>
      </c>
      <c r="F1126" s="43" t="s">
        <v>553</v>
      </c>
      <c r="G1126" s="44">
        <v>8</v>
      </c>
      <c r="H1126" s="43" t="s">
        <v>33</v>
      </c>
      <c r="I1126" s="45">
        <v>3</v>
      </c>
      <c r="J1126" s="45" t="s">
        <v>48</v>
      </c>
      <c r="K1126" s="41">
        <v>11</v>
      </c>
      <c r="L1126" s="41">
        <v>11</v>
      </c>
      <c r="M1126" s="41">
        <f>K1126-L1126</f>
        <v>0</v>
      </c>
      <c r="N1126" s="45" t="s">
        <v>558</v>
      </c>
      <c r="O1126" s="41"/>
      <c r="P1126" s="46"/>
      <c r="Q1126" s="47"/>
      <c r="R1126" s="48" t="s">
        <v>555</v>
      </c>
      <c r="T1126">
        <v>20401</v>
      </c>
    </row>
    <row r="1127" spans="1:20" ht="18" customHeight="1" x14ac:dyDescent="0.15">
      <c r="A1127" s="42">
        <v>2</v>
      </c>
      <c r="B1127" s="43" t="s">
        <v>86</v>
      </c>
      <c r="C1127" s="43">
        <v>4</v>
      </c>
      <c r="D1127" s="43" t="s">
        <v>552</v>
      </c>
      <c r="E1127" s="43">
        <v>1</v>
      </c>
      <c r="F1127" s="43" t="s">
        <v>553</v>
      </c>
      <c r="G1127" s="44">
        <v>8</v>
      </c>
      <c r="H1127" s="43" t="s">
        <v>33</v>
      </c>
      <c r="I1127" s="44">
        <v>3</v>
      </c>
      <c r="J1127" s="44" t="s">
        <v>48</v>
      </c>
      <c r="K1127" s="41"/>
      <c r="L1127" s="41"/>
      <c r="M1127" s="41"/>
      <c r="N1127" s="45" t="s">
        <v>3840</v>
      </c>
      <c r="O1127" s="41">
        <v>10665</v>
      </c>
      <c r="P1127" s="46"/>
      <c r="Q1127" s="47"/>
      <c r="R1127" s="48" t="s">
        <v>555</v>
      </c>
      <c r="T1127">
        <v>20401</v>
      </c>
    </row>
    <row r="1128" spans="1:20" ht="18" customHeight="1" x14ac:dyDescent="0.15">
      <c r="A1128" s="42">
        <v>2</v>
      </c>
      <c r="B1128" s="43" t="s">
        <v>86</v>
      </c>
      <c r="C1128" s="43">
        <v>4</v>
      </c>
      <c r="D1128" s="43" t="s">
        <v>552</v>
      </c>
      <c r="E1128" s="43">
        <v>1</v>
      </c>
      <c r="F1128" s="43" t="s">
        <v>553</v>
      </c>
      <c r="G1128" s="45">
        <v>9</v>
      </c>
      <c r="H1128" s="49" t="s">
        <v>52</v>
      </c>
      <c r="I1128" s="45"/>
      <c r="J1128" s="45"/>
      <c r="K1128" s="41"/>
      <c r="L1128" s="41"/>
      <c r="M1128" s="41"/>
      <c r="N1128" s="45"/>
      <c r="O1128" s="47"/>
      <c r="P1128" s="46"/>
      <c r="Q1128" s="47"/>
      <c r="R1128" s="48" t="s">
        <v>555</v>
      </c>
      <c r="T1128">
        <v>20401</v>
      </c>
    </row>
    <row r="1129" spans="1:20" ht="18" customHeight="1" x14ac:dyDescent="0.15">
      <c r="A1129" s="42">
        <v>2</v>
      </c>
      <c r="B1129" s="43" t="s">
        <v>86</v>
      </c>
      <c r="C1129" s="43">
        <v>4</v>
      </c>
      <c r="D1129" s="43" t="s">
        <v>552</v>
      </c>
      <c r="E1129" s="43">
        <v>1</v>
      </c>
      <c r="F1129" s="43" t="s">
        <v>553</v>
      </c>
      <c r="G1129" s="44">
        <v>9</v>
      </c>
      <c r="H1129" s="43" t="s">
        <v>52</v>
      </c>
      <c r="I1129" s="45">
        <v>3</v>
      </c>
      <c r="J1129" s="45" t="s">
        <v>559</v>
      </c>
      <c r="K1129" s="41">
        <v>30</v>
      </c>
      <c r="L1129" s="41">
        <v>30</v>
      </c>
      <c r="M1129" s="41">
        <f>K1129-L1129</f>
        <v>0</v>
      </c>
      <c r="N1129" s="45" t="s">
        <v>560</v>
      </c>
      <c r="O1129" s="41">
        <v>30000</v>
      </c>
      <c r="P1129" s="46"/>
      <c r="Q1129" s="47"/>
      <c r="R1129" s="48" t="s">
        <v>555</v>
      </c>
      <c r="T1129">
        <v>20401</v>
      </c>
    </row>
    <row r="1130" spans="1:20" ht="18" customHeight="1" x14ac:dyDescent="0.15">
      <c r="A1130" s="42">
        <v>2</v>
      </c>
      <c r="B1130" s="43" t="s">
        <v>86</v>
      </c>
      <c r="C1130" s="43">
        <v>4</v>
      </c>
      <c r="D1130" s="43" t="s">
        <v>552</v>
      </c>
      <c r="E1130" s="43">
        <v>1</v>
      </c>
      <c r="F1130" s="43" t="s">
        <v>553</v>
      </c>
      <c r="G1130" s="45">
        <v>10</v>
      </c>
      <c r="H1130" s="49" t="s">
        <v>54</v>
      </c>
      <c r="I1130" s="45"/>
      <c r="J1130" s="45"/>
      <c r="K1130" s="41"/>
      <c r="L1130" s="41"/>
      <c r="M1130" s="41"/>
      <c r="N1130" s="45"/>
      <c r="O1130" s="47"/>
      <c r="P1130" s="46"/>
      <c r="Q1130" s="47"/>
      <c r="R1130" s="48" t="s">
        <v>555</v>
      </c>
      <c r="T1130">
        <v>20401</v>
      </c>
    </row>
    <row r="1131" spans="1:20" ht="18" customHeight="1" x14ac:dyDescent="0.15">
      <c r="A1131" s="42">
        <v>2</v>
      </c>
      <c r="B1131" s="43" t="s">
        <v>86</v>
      </c>
      <c r="C1131" s="43">
        <v>4</v>
      </c>
      <c r="D1131" s="43" t="s">
        <v>552</v>
      </c>
      <c r="E1131" s="43">
        <v>1</v>
      </c>
      <c r="F1131" s="43" t="s">
        <v>553</v>
      </c>
      <c r="G1131" s="44">
        <v>10</v>
      </c>
      <c r="H1131" s="43" t="s">
        <v>54</v>
      </c>
      <c r="I1131" s="45">
        <v>1</v>
      </c>
      <c r="J1131" s="45" t="s">
        <v>55</v>
      </c>
      <c r="K1131" s="41">
        <v>127</v>
      </c>
      <c r="L1131" s="41">
        <v>127</v>
      </c>
      <c r="M1131" s="41">
        <f>K1131-L1131</f>
        <v>0</v>
      </c>
      <c r="N1131" s="45" t="s">
        <v>3045</v>
      </c>
      <c r="O1131" s="41">
        <v>16680</v>
      </c>
      <c r="P1131" s="46"/>
      <c r="Q1131" s="47"/>
      <c r="R1131" s="48" t="s">
        <v>555</v>
      </c>
      <c r="T1131">
        <v>20401</v>
      </c>
    </row>
    <row r="1132" spans="1:20" ht="18" customHeight="1" x14ac:dyDescent="0.15">
      <c r="A1132" s="42">
        <v>2</v>
      </c>
      <c r="B1132" s="43" t="s">
        <v>86</v>
      </c>
      <c r="C1132" s="43">
        <v>4</v>
      </c>
      <c r="D1132" s="43" t="s">
        <v>552</v>
      </c>
      <c r="E1132" s="43">
        <v>1</v>
      </c>
      <c r="F1132" s="43" t="s">
        <v>553</v>
      </c>
      <c r="G1132" s="44">
        <v>10</v>
      </c>
      <c r="H1132" s="43" t="s">
        <v>54</v>
      </c>
      <c r="I1132" s="44">
        <v>1</v>
      </c>
      <c r="J1132" s="44" t="s">
        <v>55</v>
      </c>
      <c r="K1132" s="41"/>
      <c r="L1132" s="41"/>
      <c r="M1132" s="41"/>
      <c r="N1132" s="45" t="s">
        <v>539</v>
      </c>
      <c r="O1132" s="41">
        <v>80000</v>
      </c>
      <c r="P1132" s="46"/>
      <c r="Q1132" s="47"/>
      <c r="R1132" s="48" t="s">
        <v>555</v>
      </c>
      <c r="T1132">
        <v>20401</v>
      </c>
    </row>
    <row r="1133" spans="1:20" ht="18" customHeight="1" x14ac:dyDescent="0.15">
      <c r="A1133" s="42">
        <v>2</v>
      </c>
      <c r="B1133" s="43" t="s">
        <v>86</v>
      </c>
      <c r="C1133" s="43">
        <v>4</v>
      </c>
      <c r="D1133" s="43" t="s">
        <v>552</v>
      </c>
      <c r="E1133" s="43">
        <v>1</v>
      </c>
      <c r="F1133" s="43" t="s">
        <v>553</v>
      </c>
      <c r="G1133" s="44">
        <v>10</v>
      </c>
      <c r="H1133" s="43" t="s">
        <v>54</v>
      </c>
      <c r="I1133" s="44">
        <v>1</v>
      </c>
      <c r="J1133" s="44" t="s">
        <v>55</v>
      </c>
      <c r="K1133" s="41"/>
      <c r="L1133" s="41"/>
      <c r="M1133" s="41"/>
      <c r="N1133" s="45" t="s">
        <v>561</v>
      </c>
      <c r="O1133" s="41">
        <v>30000</v>
      </c>
      <c r="P1133" s="46"/>
      <c r="Q1133" s="47"/>
      <c r="R1133" s="48" t="s">
        <v>555</v>
      </c>
      <c r="T1133">
        <v>20401</v>
      </c>
    </row>
    <row r="1134" spans="1:20" ht="18" customHeight="1" x14ac:dyDescent="0.15">
      <c r="A1134" s="42">
        <v>2</v>
      </c>
      <c r="B1134" s="43" t="s">
        <v>86</v>
      </c>
      <c r="C1134" s="43">
        <v>4</v>
      </c>
      <c r="D1134" s="43" t="s">
        <v>552</v>
      </c>
      <c r="E1134" s="43">
        <v>1</v>
      </c>
      <c r="F1134" s="43" t="s">
        <v>553</v>
      </c>
      <c r="G1134" s="45">
        <v>11</v>
      </c>
      <c r="H1134" s="49" t="s">
        <v>66</v>
      </c>
      <c r="I1134" s="45"/>
      <c r="J1134" s="45"/>
      <c r="K1134" s="41"/>
      <c r="L1134" s="41"/>
      <c r="M1134" s="41"/>
      <c r="N1134" s="45"/>
      <c r="O1134" s="47"/>
      <c r="P1134" s="46"/>
      <c r="Q1134" s="47"/>
      <c r="R1134" s="48" t="s">
        <v>555</v>
      </c>
      <c r="T1134">
        <v>20401</v>
      </c>
    </row>
    <row r="1135" spans="1:20" ht="18" customHeight="1" x14ac:dyDescent="0.15">
      <c r="A1135" s="42">
        <v>2</v>
      </c>
      <c r="B1135" s="43" t="s">
        <v>86</v>
      </c>
      <c r="C1135" s="43">
        <v>4</v>
      </c>
      <c r="D1135" s="43" t="s">
        <v>552</v>
      </c>
      <c r="E1135" s="43">
        <v>1</v>
      </c>
      <c r="F1135" s="43" t="s">
        <v>553</v>
      </c>
      <c r="G1135" s="44">
        <v>11</v>
      </c>
      <c r="H1135" s="43" t="s">
        <v>66</v>
      </c>
      <c r="I1135" s="45">
        <v>1</v>
      </c>
      <c r="J1135" s="45" t="s">
        <v>67</v>
      </c>
      <c r="K1135" s="41">
        <v>5</v>
      </c>
      <c r="L1135" s="41">
        <v>5</v>
      </c>
      <c r="M1135" s="41">
        <f>K1135-L1135</f>
        <v>0</v>
      </c>
      <c r="N1135" s="45" t="s">
        <v>562</v>
      </c>
      <c r="O1135" s="41">
        <v>5000</v>
      </c>
      <c r="P1135" s="46"/>
      <c r="Q1135" s="47"/>
      <c r="R1135" s="48" t="s">
        <v>555</v>
      </c>
      <c r="T1135">
        <v>20401</v>
      </c>
    </row>
    <row r="1136" spans="1:20" ht="18" customHeight="1" x14ac:dyDescent="0.15">
      <c r="A1136" s="42">
        <v>2</v>
      </c>
      <c r="B1136" s="43" t="s">
        <v>86</v>
      </c>
      <c r="C1136" s="43">
        <v>4</v>
      </c>
      <c r="D1136" s="43" t="s">
        <v>552</v>
      </c>
      <c r="E1136" s="43">
        <v>1</v>
      </c>
      <c r="F1136" s="43" t="s">
        <v>553</v>
      </c>
      <c r="G1136" s="45">
        <v>13</v>
      </c>
      <c r="H1136" s="49" t="s">
        <v>77</v>
      </c>
      <c r="I1136" s="45"/>
      <c r="J1136" s="45"/>
      <c r="K1136" s="41"/>
      <c r="L1136" s="41"/>
      <c r="M1136" s="41"/>
      <c r="N1136" s="45"/>
      <c r="O1136" s="47"/>
      <c r="P1136" s="46"/>
      <c r="Q1136" s="47"/>
      <c r="R1136" s="48" t="s">
        <v>555</v>
      </c>
      <c r="T1136">
        <v>20401</v>
      </c>
    </row>
    <row r="1137" spans="1:20" ht="18" customHeight="1" x14ac:dyDescent="0.15">
      <c r="A1137" s="42">
        <v>2</v>
      </c>
      <c r="B1137" s="43" t="s">
        <v>86</v>
      </c>
      <c r="C1137" s="43">
        <v>4</v>
      </c>
      <c r="D1137" s="43" t="s">
        <v>552</v>
      </c>
      <c r="E1137" s="43">
        <v>1</v>
      </c>
      <c r="F1137" s="43" t="s">
        <v>553</v>
      </c>
      <c r="G1137" s="44">
        <v>13</v>
      </c>
      <c r="H1137" s="43" t="s">
        <v>77</v>
      </c>
      <c r="I1137" s="45">
        <v>1</v>
      </c>
      <c r="J1137" s="45" t="s">
        <v>78</v>
      </c>
      <c r="K1137" s="41">
        <v>1</v>
      </c>
      <c r="L1137" s="41">
        <v>1</v>
      </c>
      <c r="M1137" s="41">
        <f>K1137-L1137</f>
        <v>0</v>
      </c>
      <c r="N1137" s="45" t="s">
        <v>563</v>
      </c>
      <c r="O1137" s="41">
        <v>1000</v>
      </c>
      <c r="P1137" s="46"/>
      <c r="Q1137" s="47"/>
      <c r="R1137" s="48" t="s">
        <v>555</v>
      </c>
      <c r="T1137">
        <v>20401</v>
      </c>
    </row>
    <row r="1138" spans="1:20" ht="18" customHeight="1" x14ac:dyDescent="0.15">
      <c r="A1138" s="42">
        <v>2</v>
      </c>
      <c r="B1138" s="43" t="s">
        <v>86</v>
      </c>
      <c r="C1138" s="43">
        <v>4</v>
      </c>
      <c r="D1138" s="43" t="s">
        <v>552</v>
      </c>
      <c r="E1138" s="43">
        <v>1</v>
      </c>
      <c r="F1138" s="43" t="s">
        <v>553</v>
      </c>
      <c r="G1138" s="44">
        <v>13</v>
      </c>
      <c r="H1138" s="43" t="s">
        <v>77</v>
      </c>
      <c r="I1138" s="45">
        <v>41</v>
      </c>
      <c r="J1138" s="45" t="s">
        <v>139</v>
      </c>
      <c r="K1138" s="41">
        <v>159</v>
      </c>
      <c r="L1138" s="41">
        <v>159</v>
      </c>
      <c r="M1138" s="41">
        <f>K1138-L1138</f>
        <v>0</v>
      </c>
      <c r="N1138" s="45" t="s">
        <v>564</v>
      </c>
      <c r="O1138" s="41">
        <v>158400</v>
      </c>
      <c r="P1138" s="46"/>
      <c r="Q1138" s="47"/>
      <c r="R1138" s="48" t="s">
        <v>555</v>
      </c>
      <c r="T1138">
        <v>20401</v>
      </c>
    </row>
    <row r="1139" spans="1:20" ht="18" customHeight="1" x14ac:dyDescent="0.15">
      <c r="A1139" s="24">
        <v>2</v>
      </c>
      <c r="B1139" s="25" t="s">
        <v>2200</v>
      </c>
      <c r="C1139" s="34">
        <v>4</v>
      </c>
      <c r="D1139" s="25" t="s">
        <v>552</v>
      </c>
      <c r="E1139" s="35">
        <v>2</v>
      </c>
      <c r="F1139" s="36" t="s">
        <v>2905</v>
      </c>
      <c r="G1139" s="35"/>
      <c r="H1139" s="36"/>
      <c r="I1139" s="35"/>
      <c r="J1139" s="35"/>
      <c r="K1139" s="32">
        <f>IF(C1139="",SUMIFS($K1140:$K$5362,$A1140:$A$5362,A1139,$E1140:$E$5362,""),IF(E1139="",SUMIFS($K1140:$K$5362,$A1140:$A$5362,A1139,$C1140:$C$5362,C1139,$G1140:$G$5362,""),IF(G1139="",SUMIFS($K1140:$K$5362,$A1140:$A$5362,A1139,$C1140:$C$5362,C1139,$E1140:$E$5362,E1139,$R1140:$R$5362,R1139),IF(I1139="",SUMIFS($K1140:$K$5362,$A1140:$A$5362,A1139,$C1140:$C$5362,C1139,$E1140:$E$5362,E1139,$G1140:$G$5362,G1139,$R1140:$R$5362,R1139),0))))</f>
        <v>18298</v>
      </c>
      <c r="L1139" s="32">
        <f>IF(C1139="",SUMIFS($L1140:$L$5362,$A1140:$A$5362,A1139,$E1140:$E$5362,""),IF(E1139="",SUMIFS($L1140:$L$5362,$A1140:$A$5362,A1139,$C1140:$C$5362,C1139,$G1140:$G$5362,""),IF(G1139="",SUMIFS($L1140:$L$5362,$A1140:$A$5362,A1139,$C1140:$C$5362,C1139,$E1140:$E$5362,E1139,$R1140:$R$5362,R1139),IF(I1139="",SUMIFS($L1140:$L$5362,$A1140:$A$5362,A1139,$C1140:$C$5362,C1139,$E1140:$E$5362,E1139,$G1140:$G$5362,G1139,$R1140:$R$5362,R1139),0))))</f>
        <v>0</v>
      </c>
      <c r="M1139" s="32">
        <f t="shared" ref="M1139" si="29">K1139-L1139</f>
        <v>18298</v>
      </c>
      <c r="N1139" s="37"/>
      <c r="O1139" s="38"/>
      <c r="P1139" s="39"/>
      <c r="Q1139" s="33">
        <f>IF(C1139="",SUMIFS($Q1140:$Q$5362,$A1140:$A$5362,A1139,$E1140:$E$5362,""),IF(E1139="",SUMIFS($Q1140:$Q$5362,$A1140:$A$5362,A1139,$C1140:$C$5362,C1139,$G1140:$G$5362,""),IF(G1139="",SUMIFS($Q1140:$Q$5362,$A1140:$A$5362,A1139,$C1140:$C$5362,C1139,$E1140:$E$5362,E1139,$R1140:$R$5362,R1139),IF(I1139="",SUMIFS($Q1140:$Q$5362,$A1140:$A$5362,A1139,$C1140:$C$5362,C1139,$E1140:$E$5362,E1139,$G1140:$G$5362,G1139,$R1140:$R$5362,R1139),0))))</f>
        <v>14545</v>
      </c>
      <c r="R1139" s="40" t="s">
        <v>2232</v>
      </c>
      <c r="T1139">
        <v>20402</v>
      </c>
    </row>
    <row r="1140" spans="1:20" ht="18" customHeight="1" x14ac:dyDescent="0.15">
      <c r="A1140" s="42">
        <v>2</v>
      </c>
      <c r="B1140" s="43" t="s">
        <v>86</v>
      </c>
      <c r="C1140" s="43">
        <v>4</v>
      </c>
      <c r="D1140" s="43" t="s">
        <v>552</v>
      </c>
      <c r="E1140" s="43">
        <v>2</v>
      </c>
      <c r="F1140" s="43" t="s">
        <v>2470</v>
      </c>
      <c r="G1140" s="45">
        <v>1</v>
      </c>
      <c r="H1140" s="49" t="s">
        <v>7</v>
      </c>
      <c r="I1140" s="45"/>
      <c r="J1140" s="45"/>
      <c r="K1140" s="41"/>
      <c r="L1140" s="41"/>
      <c r="M1140" s="41"/>
      <c r="N1140" s="45"/>
      <c r="O1140" s="47"/>
      <c r="P1140" s="46" t="s">
        <v>4579</v>
      </c>
      <c r="Q1140" s="47">
        <v>14545</v>
      </c>
      <c r="R1140" s="48" t="s">
        <v>555</v>
      </c>
      <c r="T1140">
        <v>20402</v>
      </c>
    </row>
    <row r="1141" spans="1:20" ht="18" customHeight="1" x14ac:dyDescent="0.15">
      <c r="A1141" s="42">
        <v>2</v>
      </c>
      <c r="B1141" s="43" t="s">
        <v>86</v>
      </c>
      <c r="C1141" s="43">
        <v>4</v>
      </c>
      <c r="D1141" s="43" t="s">
        <v>552</v>
      </c>
      <c r="E1141" s="43">
        <v>2</v>
      </c>
      <c r="F1141" s="43" t="s">
        <v>2470</v>
      </c>
      <c r="G1141" s="44">
        <v>1</v>
      </c>
      <c r="H1141" s="43" t="s">
        <v>7</v>
      </c>
      <c r="I1141" s="45">
        <v>21</v>
      </c>
      <c r="J1141" s="45" t="s">
        <v>91</v>
      </c>
      <c r="K1141" s="41">
        <v>1454</v>
      </c>
      <c r="L1141" s="41">
        <v>0</v>
      </c>
      <c r="M1141" s="41">
        <f>K1141-L1141</f>
        <v>1454</v>
      </c>
      <c r="N1141" s="45" t="s">
        <v>3841</v>
      </c>
      <c r="O1141" s="41">
        <v>180800</v>
      </c>
      <c r="P1141" s="46" t="s">
        <v>4580</v>
      </c>
      <c r="Q1141" s="47"/>
      <c r="R1141" s="48" t="s">
        <v>555</v>
      </c>
      <c r="T1141">
        <v>20402</v>
      </c>
    </row>
    <row r="1142" spans="1:20" ht="18" customHeight="1" x14ac:dyDescent="0.15">
      <c r="A1142" s="42">
        <v>2</v>
      </c>
      <c r="B1142" s="43" t="s">
        <v>86</v>
      </c>
      <c r="C1142" s="43">
        <v>4</v>
      </c>
      <c r="D1142" s="43" t="s">
        <v>552</v>
      </c>
      <c r="E1142" s="43">
        <v>2</v>
      </c>
      <c r="F1142" s="43" t="s">
        <v>2470</v>
      </c>
      <c r="G1142" s="44">
        <v>1</v>
      </c>
      <c r="H1142" s="43" t="s">
        <v>7</v>
      </c>
      <c r="I1142" s="44">
        <v>21</v>
      </c>
      <c r="J1142" s="44" t="s">
        <v>91</v>
      </c>
      <c r="K1142" s="41"/>
      <c r="L1142" s="41"/>
      <c r="M1142" s="41"/>
      <c r="N1142" s="45" t="s">
        <v>2471</v>
      </c>
      <c r="O1142" s="41">
        <v>460800</v>
      </c>
      <c r="P1142" s="46"/>
      <c r="Q1142" s="47"/>
      <c r="R1142" s="48" t="s">
        <v>555</v>
      </c>
      <c r="T1142">
        <v>20402</v>
      </c>
    </row>
    <row r="1143" spans="1:20" ht="18" customHeight="1" x14ac:dyDescent="0.15">
      <c r="A1143" s="42">
        <v>2</v>
      </c>
      <c r="B1143" s="43" t="s">
        <v>86</v>
      </c>
      <c r="C1143" s="43">
        <v>4</v>
      </c>
      <c r="D1143" s="43" t="s">
        <v>552</v>
      </c>
      <c r="E1143" s="43">
        <v>2</v>
      </c>
      <c r="F1143" s="43" t="s">
        <v>2470</v>
      </c>
      <c r="G1143" s="44">
        <v>1</v>
      </c>
      <c r="H1143" s="43" t="s">
        <v>7</v>
      </c>
      <c r="I1143" s="44">
        <v>21</v>
      </c>
      <c r="J1143" s="44" t="s">
        <v>91</v>
      </c>
      <c r="K1143" s="41"/>
      <c r="L1143" s="41"/>
      <c r="M1143" s="41"/>
      <c r="N1143" s="45" t="s">
        <v>2472</v>
      </c>
      <c r="O1143" s="41">
        <v>192000</v>
      </c>
      <c r="P1143" s="46"/>
      <c r="Q1143" s="47"/>
      <c r="R1143" s="48" t="s">
        <v>555</v>
      </c>
      <c r="T1143">
        <v>20402</v>
      </c>
    </row>
    <row r="1144" spans="1:20" ht="18" customHeight="1" x14ac:dyDescent="0.15">
      <c r="A1144" s="42">
        <v>2</v>
      </c>
      <c r="B1144" s="43" t="s">
        <v>86</v>
      </c>
      <c r="C1144" s="43">
        <v>4</v>
      </c>
      <c r="D1144" s="43" t="s">
        <v>552</v>
      </c>
      <c r="E1144" s="43">
        <v>2</v>
      </c>
      <c r="F1144" s="43" t="s">
        <v>2470</v>
      </c>
      <c r="G1144" s="44">
        <v>1</v>
      </c>
      <c r="H1144" s="43" t="s">
        <v>7</v>
      </c>
      <c r="I1144" s="44">
        <v>21</v>
      </c>
      <c r="J1144" s="44" t="s">
        <v>91</v>
      </c>
      <c r="K1144" s="41"/>
      <c r="L1144" s="41"/>
      <c r="M1144" s="41"/>
      <c r="N1144" s="45" t="s">
        <v>2473</v>
      </c>
      <c r="O1144" s="41">
        <v>490500</v>
      </c>
      <c r="P1144" s="46"/>
      <c r="Q1144" s="47"/>
      <c r="R1144" s="48" t="s">
        <v>555</v>
      </c>
      <c r="T1144">
        <v>20402</v>
      </c>
    </row>
    <row r="1145" spans="1:20" ht="18" customHeight="1" x14ac:dyDescent="0.15">
      <c r="A1145" s="42">
        <v>2</v>
      </c>
      <c r="B1145" s="43" t="s">
        <v>86</v>
      </c>
      <c r="C1145" s="43">
        <v>4</v>
      </c>
      <c r="D1145" s="43" t="s">
        <v>552</v>
      </c>
      <c r="E1145" s="43">
        <v>2</v>
      </c>
      <c r="F1145" s="43" t="s">
        <v>2470</v>
      </c>
      <c r="G1145" s="44">
        <v>1</v>
      </c>
      <c r="H1145" s="43" t="s">
        <v>7</v>
      </c>
      <c r="I1145" s="44">
        <v>21</v>
      </c>
      <c r="J1145" s="44" t="s">
        <v>91</v>
      </c>
      <c r="K1145" s="41"/>
      <c r="L1145" s="41"/>
      <c r="M1145" s="41"/>
      <c r="N1145" s="45" t="s">
        <v>566</v>
      </c>
      <c r="O1145" s="41">
        <v>30000</v>
      </c>
      <c r="P1145" s="46"/>
      <c r="Q1145" s="47"/>
      <c r="R1145" s="48" t="s">
        <v>555</v>
      </c>
      <c r="T1145">
        <v>20402</v>
      </c>
    </row>
    <row r="1146" spans="1:20" ht="18" customHeight="1" x14ac:dyDescent="0.15">
      <c r="A1146" s="42">
        <v>2</v>
      </c>
      <c r="B1146" s="43" t="s">
        <v>86</v>
      </c>
      <c r="C1146" s="43">
        <v>4</v>
      </c>
      <c r="D1146" s="43" t="s">
        <v>552</v>
      </c>
      <c r="E1146" s="43">
        <v>2</v>
      </c>
      <c r="F1146" s="43" t="s">
        <v>2470</v>
      </c>
      <c r="G1146" s="44">
        <v>1</v>
      </c>
      <c r="H1146" s="43" t="s">
        <v>7</v>
      </c>
      <c r="I1146" s="44">
        <v>21</v>
      </c>
      <c r="J1146" s="44" t="s">
        <v>91</v>
      </c>
      <c r="K1146" s="41"/>
      <c r="L1146" s="41"/>
      <c r="M1146" s="41"/>
      <c r="N1146" s="45" t="s">
        <v>2474</v>
      </c>
      <c r="O1146" s="41">
        <v>10800</v>
      </c>
      <c r="P1146" s="46"/>
      <c r="Q1146" s="47"/>
      <c r="R1146" s="48" t="s">
        <v>555</v>
      </c>
      <c r="T1146">
        <v>20402</v>
      </c>
    </row>
    <row r="1147" spans="1:20" ht="18" customHeight="1" x14ac:dyDescent="0.15">
      <c r="A1147" s="42">
        <v>2</v>
      </c>
      <c r="B1147" s="43" t="s">
        <v>86</v>
      </c>
      <c r="C1147" s="43">
        <v>4</v>
      </c>
      <c r="D1147" s="43" t="s">
        <v>552</v>
      </c>
      <c r="E1147" s="43">
        <v>2</v>
      </c>
      <c r="F1147" s="43" t="s">
        <v>2470</v>
      </c>
      <c r="G1147" s="44">
        <v>1</v>
      </c>
      <c r="H1147" s="43" t="s">
        <v>7</v>
      </c>
      <c r="I1147" s="44">
        <v>21</v>
      </c>
      <c r="J1147" s="44" t="s">
        <v>91</v>
      </c>
      <c r="K1147" s="41"/>
      <c r="L1147" s="41"/>
      <c r="M1147" s="41"/>
      <c r="N1147" s="45" t="s">
        <v>2475</v>
      </c>
      <c r="O1147" s="41">
        <v>89000</v>
      </c>
      <c r="P1147" s="46"/>
      <c r="Q1147" s="47"/>
      <c r="R1147" s="48" t="s">
        <v>555</v>
      </c>
      <c r="T1147">
        <v>20402</v>
      </c>
    </row>
    <row r="1148" spans="1:20" ht="18" customHeight="1" x14ac:dyDescent="0.15">
      <c r="A1148" s="42">
        <v>2</v>
      </c>
      <c r="B1148" s="43" t="s">
        <v>86</v>
      </c>
      <c r="C1148" s="43">
        <v>4</v>
      </c>
      <c r="D1148" s="43" t="s">
        <v>552</v>
      </c>
      <c r="E1148" s="43">
        <v>2</v>
      </c>
      <c r="F1148" s="43" t="s">
        <v>2470</v>
      </c>
      <c r="G1148" s="45">
        <v>2</v>
      </c>
      <c r="H1148" s="49" t="s">
        <v>10</v>
      </c>
      <c r="I1148" s="45"/>
      <c r="J1148" s="45"/>
      <c r="K1148" s="41"/>
      <c r="L1148" s="41"/>
      <c r="M1148" s="41"/>
      <c r="N1148" s="45"/>
      <c r="O1148" s="47"/>
      <c r="P1148" s="46"/>
      <c r="Q1148" s="47"/>
      <c r="R1148" s="48" t="s">
        <v>555</v>
      </c>
      <c r="T1148">
        <v>20402</v>
      </c>
    </row>
    <row r="1149" spans="1:20" ht="18" customHeight="1" x14ac:dyDescent="0.15">
      <c r="A1149" s="42">
        <v>2</v>
      </c>
      <c r="B1149" s="43" t="s">
        <v>86</v>
      </c>
      <c r="C1149" s="43">
        <v>4</v>
      </c>
      <c r="D1149" s="43" t="s">
        <v>552</v>
      </c>
      <c r="E1149" s="43">
        <v>2</v>
      </c>
      <c r="F1149" s="43" t="s">
        <v>2470</v>
      </c>
      <c r="G1149" s="44">
        <v>2</v>
      </c>
      <c r="H1149" s="43" t="s">
        <v>10</v>
      </c>
      <c r="I1149" s="45">
        <v>4</v>
      </c>
      <c r="J1149" s="45" t="s">
        <v>94</v>
      </c>
      <c r="K1149" s="41">
        <v>151</v>
      </c>
      <c r="L1149" s="41">
        <v>0</v>
      </c>
      <c r="M1149" s="41">
        <f>K1149-L1149</f>
        <v>151</v>
      </c>
      <c r="N1149" s="45" t="s">
        <v>567</v>
      </c>
      <c r="O1149" s="41">
        <v>150600</v>
      </c>
      <c r="P1149" s="46"/>
      <c r="Q1149" s="47"/>
      <c r="R1149" s="48" t="s">
        <v>555</v>
      </c>
      <c r="T1149">
        <v>20402</v>
      </c>
    </row>
    <row r="1150" spans="1:20" ht="18" customHeight="1" x14ac:dyDescent="0.15">
      <c r="A1150" s="42">
        <v>2</v>
      </c>
      <c r="B1150" s="43" t="s">
        <v>86</v>
      </c>
      <c r="C1150" s="43">
        <v>4</v>
      </c>
      <c r="D1150" s="43" t="s">
        <v>552</v>
      </c>
      <c r="E1150" s="43">
        <v>2</v>
      </c>
      <c r="F1150" s="43" t="s">
        <v>2470</v>
      </c>
      <c r="G1150" s="45">
        <v>3</v>
      </c>
      <c r="H1150" s="49" t="s">
        <v>13</v>
      </c>
      <c r="I1150" s="45"/>
      <c r="J1150" s="45"/>
      <c r="K1150" s="41"/>
      <c r="L1150" s="41"/>
      <c r="M1150" s="41"/>
      <c r="N1150" s="45"/>
      <c r="O1150" s="47"/>
      <c r="P1150" s="46"/>
      <c r="Q1150" s="47"/>
      <c r="R1150" s="48" t="s">
        <v>555</v>
      </c>
      <c r="T1150">
        <v>20402</v>
      </c>
    </row>
    <row r="1151" spans="1:20" ht="18" customHeight="1" x14ac:dyDescent="0.15">
      <c r="A1151" s="42">
        <v>2</v>
      </c>
      <c r="B1151" s="43" t="s">
        <v>86</v>
      </c>
      <c r="C1151" s="43">
        <v>4</v>
      </c>
      <c r="D1151" s="43" t="s">
        <v>552</v>
      </c>
      <c r="E1151" s="43">
        <v>2</v>
      </c>
      <c r="F1151" s="43" t="s">
        <v>2470</v>
      </c>
      <c r="G1151" s="44">
        <v>3</v>
      </c>
      <c r="H1151" s="43" t="s">
        <v>13</v>
      </c>
      <c r="I1151" s="45">
        <v>35</v>
      </c>
      <c r="J1151" s="45" t="s">
        <v>22</v>
      </c>
      <c r="K1151" s="41">
        <v>4150</v>
      </c>
      <c r="L1151" s="41">
        <v>0</v>
      </c>
      <c r="M1151" s="41">
        <f>K1151-L1151</f>
        <v>4150</v>
      </c>
      <c r="N1151" s="45" t="s">
        <v>568</v>
      </c>
      <c r="O1151" s="41">
        <v>2550000</v>
      </c>
      <c r="P1151" s="46"/>
      <c r="Q1151" s="47"/>
      <c r="R1151" s="48" t="s">
        <v>555</v>
      </c>
      <c r="T1151">
        <v>20402</v>
      </c>
    </row>
    <row r="1152" spans="1:20" ht="18" customHeight="1" x14ac:dyDescent="0.15">
      <c r="A1152" s="42">
        <v>2</v>
      </c>
      <c r="B1152" s="43" t="s">
        <v>86</v>
      </c>
      <c r="C1152" s="43">
        <v>4</v>
      </c>
      <c r="D1152" s="43" t="s">
        <v>552</v>
      </c>
      <c r="E1152" s="43">
        <v>2</v>
      </c>
      <c r="F1152" s="43" t="s">
        <v>2470</v>
      </c>
      <c r="G1152" s="44">
        <v>3</v>
      </c>
      <c r="H1152" s="43" t="s">
        <v>13</v>
      </c>
      <c r="I1152" s="44">
        <v>35</v>
      </c>
      <c r="J1152" s="44" t="s">
        <v>22</v>
      </c>
      <c r="K1152" s="41"/>
      <c r="L1152" s="41"/>
      <c r="M1152" s="41"/>
      <c r="N1152" s="45" t="s">
        <v>2476</v>
      </c>
      <c r="O1152" s="41">
        <v>600000</v>
      </c>
      <c r="P1152" s="46"/>
      <c r="Q1152" s="47"/>
      <c r="R1152" s="48" t="s">
        <v>555</v>
      </c>
      <c r="T1152">
        <v>20402</v>
      </c>
    </row>
    <row r="1153" spans="1:20" ht="18" customHeight="1" x14ac:dyDescent="0.15">
      <c r="A1153" s="42">
        <v>2</v>
      </c>
      <c r="B1153" s="43" t="s">
        <v>86</v>
      </c>
      <c r="C1153" s="43">
        <v>4</v>
      </c>
      <c r="D1153" s="43" t="s">
        <v>552</v>
      </c>
      <c r="E1153" s="43">
        <v>2</v>
      </c>
      <c r="F1153" s="43" t="s">
        <v>2470</v>
      </c>
      <c r="G1153" s="44">
        <v>3</v>
      </c>
      <c r="H1153" s="43" t="s">
        <v>13</v>
      </c>
      <c r="I1153" s="44">
        <v>35</v>
      </c>
      <c r="J1153" s="44" t="s">
        <v>22</v>
      </c>
      <c r="K1153" s="41"/>
      <c r="L1153" s="41"/>
      <c r="M1153" s="41"/>
      <c r="N1153" s="45" t="s">
        <v>569</v>
      </c>
      <c r="O1153" s="41">
        <v>1000000</v>
      </c>
      <c r="P1153" s="46"/>
      <c r="Q1153" s="47"/>
      <c r="R1153" s="48" t="s">
        <v>555</v>
      </c>
      <c r="T1153">
        <v>20402</v>
      </c>
    </row>
    <row r="1154" spans="1:20" ht="18" customHeight="1" x14ac:dyDescent="0.15">
      <c r="A1154" s="42">
        <v>2</v>
      </c>
      <c r="B1154" s="43" t="s">
        <v>86</v>
      </c>
      <c r="C1154" s="43">
        <v>4</v>
      </c>
      <c r="D1154" s="43" t="s">
        <v>552</v>
      </c>
      <c r="E1154" s="43">
        <v>2</v>
      </c>
      <c r="F1154" s="43" t="s">
        <v>2470</v>
      </c>
      <c r="G1154" s="44">
        <v>3</v>
      </c>
      <c r="H1154" s="43" t="s">
        <v>13</v>
      </c>
      <c r="I1154" s="45">
        <v>37</v>
      </c>
      <c r="J1154" s="45" t="s">
        <v>570</v>
      </c>
      <c r="K1154" s="41">
        <v>24</v>
      </c>
      <c r="L1154" s="41">
        <v>0</v>
      </c>
      <c r="M1154" s="41">
        <f>K1154-L1154</f>
        <v>24</v>
      </c>
      <c r="N1154" s="45" t="s">
        <v>571</v>
      </c>
      <c r="O1154" s="41">
        <v>24000</v>
      </c>
      <c r="P1154" s="46"/>
      <c r="Q1154" s="47"/>
      <c r="R1154" s="48" t="s">
        <v>555</v>
      </c>
      <c r="T1154">
        <v>20402</v>
      </c>
    </row>
    <row r="1155" spans="1:20" ht="18" customHeight="1" x14ac:dyDescent="0.15">
      <c r="A1155" s="42">
        <v>2</v>
      </c>
      <c r="B1155" s="43" t="s">
        <v>86</v>
      </c>
      <c r="C1155" s="43">
        <v>4</v>
      </c>
      <c r="D1155" s="43" t="s">
        <v>552</v>
      </c>
      <c r="E1155" s="43">
        <v>2</v>
      </c>
      <c r="F1155" s="43" t="s">
        <v>2470</v>
      </c>
      <c r="G1155" s="44">
        <v>3</v>
      </c>
      <c r="H1155" s="43" t="s">
        <v>13</v>
      </c>
      <c r="I1155" s="45">
        <v>51</v>
      </c>
      <c r="J1155" s="45" t="s">
        <v>109</v>
      </c>
      <c r="K1155" s="41">
        <v>2</v>
      </c>
      <c r="L1155" s="41">
        <v>0</v>
      </c>
      <c r="M1155" s="41">
        <f>K1155-L1155</f>
        <v>2</v>
      </c>
      <c r="N1155" s="45" t="s">
        <v>2477</v>
      </c>
      <c r="O1155" s="41">
        <v>2000</v>
      </c>
      <c r="P1155" s="46"/>
      <c r="Q1155" s="47"/>
      <c r="R1155" s="48" t="s">
        <v>555</v>
      </c>
      <c r="T1155">
        <v>20402</v>
      </c>
    </row>
    <row r="1156" spans="1:20" ht="18" customHeight="1" x14ac:dyDescent="0.15">
      <c r="A1156" s="42">
        <v>2</v>
      </c>
      <c r="B1156" s="43" t="s">
        <v>86</v>
      </c>
      <c r="C1156" s="43">
        <v>4</v>
      </c>
      <c r="D1156" s="43" t="s">
        <v>552</v>
      </c>
      <c r="E1156" s="43">
        <v>2</v>
      </c>
      <c r="F1156" s="43" t="s">
        <v>2470</v>
      </c>
      <c r="G1156" s="45">
        <v>7</v>
      </c>
      <c r="H1156" s="49" t="s">
        <v>30</v>
      </c>
      <c r="I1156" s="45"/>
      <c r="J1156" s="45"/>
      <c r="K1156" s="41"/>
      <c r="L1156" s="41"/>
      <c r="M1156" s="41"/>
      <c r="N1156" s="45"/>
      <c r="O1156" s="47"/>
      <c r="P1156" s="46"/>
      <c r="Q1156" s="47"/>
      <c r="R1156" s="48" t="s">
        <v>555</v>
      </c>
      <c r="T1156">
        <v>20402</v>
      </c>
    </row>
    <row r="1157" spans="1:20" ht="18" customHeight="1" x14ac:dyDescent="0.15">
      <c r="A1157" s="42">
        <v>2</v>
      </c>
      <c r="B1157" s="43" t="s">
        <v>86</v>
      </c>
      <c r="C1157" s="43">
        <v>4</v>
      </c>
      <c r="D1157" s="43" t="s">
        <v>552</v>
      </c>
      <c r="E1157" s="43">
        <v>2</v>
      </c>
      <c r="F1157" s="43" t="s">
        <v>2470</v>
      </c>
      <c r="G1157" s="44">
        <v>7</v>
      </c>
      <c r="H1157" s="43" t="s">
        <v>30</v>
      </c>
      <c r="I1157" s="45">
        <v>11</v>
      </c>
      <c r="J1157" s="45" t="s">
        <v>31</v>
      </c>
      <c r="K1157" s="41">
        <v>255</v>
      </c>
      <c r="L1157" s="41">
        <v>0</v>
      </c>
      <c r="M1157" s="41">
        <f>K1157-L1157</f>
        <v>255</v>
      </c>
      <c r="N1157" s="45" t="s">
        <v>573</v>
      </c>
      <c r="O1157" s="41">
        <v>63000</v>
      </c>
      <c r="P1157" s="46"/>
      <c r="Q1157" s="47"/>
      <c r="R1157" s="48" t="s">
        <v>555</v>
      </c>
      <c r="T1157">
        <v>20402</v>
      </c>
    </row>
    <row r="1158" spans="1:20" ht="18" customHeight="1" x14ac:dyDescent="0.15">
      <c r="A1158" s="42">
        <v>2</v>
      </c>
      <c r="B1158" s="43" t="s">
        <v>86</v>
      </c>
      <c r="C1158" s="43">
        <v>4</v>
      </c>
      <c r="D1158" s="43" t="s">
        <v>552</v>
      </c>
      <c r="E1158" s="43">
        <v>2</v>
      </c>
      <c r="F1158" s="43" t="s">
        <v>2470</v>
      </c>
      <c r="G1158" s="44">
        <v>7</v>
      </c>
      <c r="H1158" s="43" t="s">
        <v>30</v>
      </c>
      <c r="I1158" s="44">
        <v>11</v>
      </c>
      <c r="J1158" s="44" t="s">
        <v>31</v>
      </c>
      <c r="K1158" s="41"/>
      <c r="L1158" s="41"/>
      <c r="M1158" s="41"/>
      <c r="N1158" s="45" t="s">
        <v>574</v>
      </c>
      <c r="O1158" s="41">
        <v>92400</v>
      </c>
      <c r="P1158" s="46"/>
      <c r="Q1158" s="47"/>
      <c r="R1158" s="48" t="s">
        <v>555</v>
      </c>
      <c r="T1158">
        <v>20402</v>
      </c>
    </row>
    <row r="1159" spans="1:20" ht="18" customHeight="1" x14ac:dyDescent="0.15">
      <c r="A1159" s="42">
        <v>2</v>
      </c>
      <c r="B1159" s="43" t="s">
        <v>86</v>
      </c>
      <c r="C1159" s="43">
        <v>4</v>
      </c>
      <c r="D1159" s="43" t="s">
        <v>552</v>
      </c>
      <c r="E1159" s="43">
        <v>2</v>
      </c>
      <c r="F1159" s="43" t="s">
        <v>2470</v>
      </c>
      <c r="G1159" s="44">
        <v>7</v>
      </c>
      <c r="H1159" s="43" t="s">
        <v>30</v>
      </c>
      <c r="I1159" s="44">
        <v>11</v>
      </c>
      <c r="J1159" s="44" t="s">
        <v>31</v>
      </c>
      <c r="K1159" s="41"/>
      <c r="L1159" s="41"/>
      <c r="M1159" s="41"/>
      <c r="N1159" s="45" t="s">
        <v>575</v>
      </c>
      <c r="O1159" s="41">
        <v>99000</v>
      </c>
      <c r="P1159" s="46"/>
      <c r="Q1159" s="47"/>
      <c r="R1159" s="48" t="s">
        <v>555</v>
      </c>
      <c r="T1159">
        <v>20402</v>
      </c>
    </row>
    <row r="1160" spans="1:20" ht="18" customHeight="1" x14ac:dyDescent="0.15">
      <c r="A1160" s="42">
        <v>2</v>
      </c>
      <c r="B1160" s="43" t="s">
        <v>86</v>
      </c>
      <c r="C1160" s="43">
        <v>4</v>
      </c>
      <c r="D1160" s="43" t="s">
        <v>552</v>
      </c>
      <c r="E1160" s="43">
        <v>2</v>
      </c>
      <c r="F1160" s="43" t="s">
        <v>2470</v>
      </c>
      <c r="G1160" s="45">
        <v>8</v>
      </c>
      <c r="H1160" s="49" t="s">
        <v>33</v>
      </c>
      <c r="I1160" s="45"/>
      <c r="J1160" s="45"/>
      <c r="K1160" s="41"/>
      <c r="L1160" s="41"/>
      <c r="M1160" s="41"/>
      <c r="N1160" s="45"/>
      <c r="O1160" s="47"/>
      <c r="P1160" s="46"/>
      <c r="Q1160" s="47"/>
      <c r="R1160" s="48" t="s">
        <v>555</v>
      </c>
      <c r="T1160">
        <v>20402</v>
      </c>
    </row>
    <row r="1161" spans="1:20" ht="18" customHeight="1" x14ac:dyDescent="0.15">
      <c r="A1161" s="42">
        <v>2</v>
      </c>
      <c r="B1161" s="43" t="s">
        <v>86</v>
      </c>
      <c r="C1161" s="43">
        <v>4</v>
      </c>
      <c r="D1161" s="43" t="s">
        <v>552</v>
      </c>
      <c r="E1161" s="43">
        <v>2</v>
      </c>
      <c r="F1161" s="43" t="s">
        <v>2470</v>
      </c>
      <c r="G1161" s="44">
        <v>8</v>
      </c>
      <c r="H1161" s="43" t="s">
        <v>33</v>
      </c>
      <c r="I1161" s="45">
        <v>1</v>
      </c>
      <c r="J1161" s="45" t="s">
        <v>34</v>
      </c>
      <c r="K1161" s="41">
        <v>35</v>
      </c>
      <c r="L1161" s="41">
        <v>0</v>
      </c>
      <c r="M1161" s="41">
        <f>K1161-L1161</f>
        <v>35</v>
      </c>
      <c r="N1161" s="45" t="s">
        <v>576</v>
      </c>
      <c r="O1161" s="41">
        <v>35000</v>
      </c>
      <c r="P1161" s="46"/>
      <c r="Q1161" s="47"/>
      <c r="R1161" s="48" t="s">
        <v>555</v>
      </c>
      <c r="T1161">
        <v>20402</v>
      </c>
    </row>
    <row r="1162" spans="1:20" ht="18" customHeight="1" x14ac:dyDescent="0.15">
      <c r="A1162" s="42">
        <v>2</v>
      </c>
      <c r="B1162" s="43" t="s">
        <v>86</v>
      </c>
      <c r="C1162" s="43">
        <v>4</v>
      </c>
      <c r="D1162" s="43" t="s">
        <v>552</v>
      </c>
      <c r="E1162" s="43">
        <v>2</v>
      </c>
      <c r="F1162" s="43" t="s">
        <v>2470</v>
      </c>
      <c r="G1162" s="44">
        <v>8</v>
      </c>
      <c r="H1162" s="43" t="s">
        <v>33</v>
      </c>
      <c r="I1162" s="45">
        <v>2</v>
      </c>
      <c r="J1162" s="45" t="s">
        <v>46</v>
      </c>
      <c r="K1162" s="41">
        <v>60</v>
      </c>
      <c r="L1162" s="41">
        <v>0</v>
      </c>
      <c r="M1162" s="41">
        <f>K1162-L1162</f>
        <v>60</v>
      </c>
      <c r="N1162" s="45" t="s">
        <v>577</v>
      </c>
      <c r="O1162" s="41">
        <v>60000</v>
      </c>
      <c r="P1162" s="46"/>
      <c r="Q1162" s="47"/>
      <c r="R1162" s="48" t="s">
        <v>555</v>
      </c>
      <c r="T1162">
        <v>20402</v>
      </c>
    </row>
    <row r="1163" spans="1:20" ht="18" customHeight="1" x14ac:dyDescent="0.15">
      <c r="A1163" s="42">
        <v>2</v>
      </c>
      <c r="B1163" s="43" t="s">
        <v>86</v>
      </c>
      <c r="C1163" s="43">
        <v>4</v>
      </c>
      <c r="D1163" s="43" t="s">
        <v>552</v>
      </c>
      <c r="E1163" s="43">
        <v>2</v>
      </c>
      <c r="F1163" s="43" t="s">
        <v>2470</v>
      </c>
      <c r="G1163" s="45">
        <v>10</v>
      </c>
      <c r="H1163" s="49" t="s">
        <v>54</v>
      </c>
      <c r="I1163" s="45"/>
      <c r="J1163" s="45"/>
      <c r="K1163" s="41"/>
      <c r="L1163" s="41"/>
      <c r="M1163" s="41"/>
      <c r="N1163" s="45"/>
      <c r="O1163" s="47"/>
      <c r="P1163" s="46"/>
      <c r="Q1163" s="47"/>
      <c r="R1163" s="48" t="s">
        <v>555</v>
      </c>
      <c r="T1163">
        <v>20402</v>
      </c>
    </row>
    <row r="1164" spans="1:20" ht="18" customHeight="1" x14ac:dyDescent="0.15">
      <c r="A1164" s="42">
        <v>2</v>
      </c>
      <c r="B1164" s="43" t="s">
        <v>86</v>
      </c>
      <c r="C1164" s="43">
        <v>4</v>
      </c>
      <c r="D1164" s="43" t="s">
        <v>552</v>
      </c>
      <c r="E1164" s="43">
        <v>2</v>
      </c>
      <c r="F1164" s="43" t="s">
        <v>2470</v>
      </c>
      <c r="G1164" s="44">
        <v>10</v>
      </c>
      <c r="H1164" s="43" t="s">
        <v>54</v>
      </c>
      <c r="I1164" s="45">
        <v>1</v>
      </c>
      <c r="J1164" s="45" t="s">
        <v>55</v>
      </c>
      <c r="K1164" s="41">
        <v>1193</v>
      </c>
      <c r="L1164" s="41">
        <v>0</v>
      </c>
      <c r="M1164" s="41">
        <f>K1164-L1164</f>
        <v>1193</v>
      </c>
      <c r="N1164" s="45" t="s">
        <v>578</v>
      </c>
      <c r="O1164" s="41">
        <v>135000</v>
      </c>
      <c r="P1164" s="46"/>
      <c r="Q1164" s="47"/>
      <c r="R1164" s="48" t="s">
        <v>555</v>
      </c>
      <c r="T1164">
        <v>20402</v>
      </c>
    </row>
    <row r="1165" spans="1:20" ht="18" customHeight="1" x14ac:dyDescent="0.15">
      <c r="A1165" s="42">
        <v>2</v>
      </c>
      <c r="B1165" s="43" t="s">
        <v>86</v>
      </c>
      <c r="C1165" s="43">
        <v>4</v>
      </c>
      <c r="D1165" s="43" t="s">
        <v>552</v>
      </c>
      <c r="E1165" s="43">
        <v>2</v>
      </c>
      <c r="F1165" s="43" t="s">
        <v>2470</v>
      </c>
      <c r="G1165" s="44">
        <v>10</v>
      </c>
      <c r="H1165" s="43" t="s">
        <v>54</v>
      </c>
      <c r="I1165" s="44">
        <v>1</v>
      </c>
      <c r="J1165" s="44" t="s">
        <v>55</v>
      </c>
      <c r="K1165" s="41"/>
      <c r="L1165" s="41"/>
      <c r="M1165" s="41"/>
      <c r="N1165" s="45" t="s">
        <v>579</v>
      </c>
      <c r="O1165" s="41">
        <v>350000</v>
      </c>
      <c r="P1165" s="46"/>
      <c r="Q1165" s="47"/>
      <c r="R1165" s="48" t="s">
        <v>555</v>
      </c>
      <c r="T1165">
        <v>20402</v>
      </c>
    </row>
    <row r="1166" spans="1:20" ht="18" customHeight="1" x14ac:dyDescent="0.15">
      <c r="A1166" s="42">
        <v>2</v>
      </c>
      <c r="B1166" s="43" t="s">
        <v>86</v>
      </c>
      <c r="C1166" s="43">
        <v>4</v>
      </c>
      <c r="D1166" s="43" t="s">
        <v>552</v>
      </c>
      <c r="E1166" s="43">
        <v>2</v>
      </c>
      <c r="F1166" s="43" t="s">
        <v>2470</v>
      </c>
      <c r="G1166" s="44">
        <v>10</v>
      </c>
      <c r="H1166" s="43" t="s">
        <v>54</v>
      </c>
      <c r="I1166" s="44">
        <v>1</v>
      </c>
      <c r="J1166" s="44" t="s">
        <v>55</v>
      </c>
      <c r="K1166" s="41"/>
      <c r="L1166" s="41"/>
      <c r="M1166" s="41"/>
      <c r="N1166" s="45" t="s">
        <v>580</v>
      </c>
      <c r="O1166" s="41">
        <v>250000</v>
      </c>
      <c r="P1166" s="46"/>
      <c r="Q1166" s="47"/>
      <c r="R1166" s="48" t="s">
        <v>555</v>
      </c>
      <c r="T1166">
        <v>20402</v>
      </c>
    </row>
    <row r="1167" spans="1:20" ht="18" customHeight="1" x14ac:dyDescent="0.15">
      <c r="A1167" s="42">
        <v>2</v>
      </c>
      <c r="B1167" s="43" t="s">
        <v>86</v>
      </c>
      <c r="C1167" s="43">
        <v>4</v>
      </c>
      <c r="D1167" s="43" t="s">
        <v>552</v>
      </c>
      <c r="E1167" s="43">
        <v>2</v>
      </c>
      <c r="F1167" s="43" t="s">
        <v>2470</v>
      </c>
      <c r="G1167" s="44">
        <v>10</v>
      </c>
      <c r="H1167" s="43" t="s">
        <v>54</v>
      </c>
      <c r="I1167" s="44">
        <v>1</v>
      </c>
      <c r="J1167" s="44" t="s">
        <v>55</v>
      </c>
      <c r="K1167" s="41"/>
      <c r="L1167" s="41"/>
      <c r="M1167" s="41"/>
      <c r="N1167" s="45" t="s">
        <v>581</v>
      </c>
      <c r="O1167" s="41">
        <v>200000</v>
      </c>
      <c r="P1167" s="46"/>
      <c r="Q1167" s="47"/>
      <c r="R1167" s="48" t="s">
        <v>555</v>
      </c>
      <c r="T1167">
        <v>20402</v>
      </c>
    </row>
    <row r="1168" spans="1:20" ht="18" customHeight="1" x14ac:dyDescent="0.15">
      <c r="A1168" s="42">
        <v>2</v>
      </c>
      <c r="B1168" s="43" t="s">
        <v>86</v>
      </c>
      <c r="C1168" s="43">
        <v>4</v>
      </c>
      <c r="D1168" s="43" t="s">
        <v>552</v>
      </c>
      <c r="E1168" s="43">
        <v>2</v>
      </c>
      <c r="F1168" s="43" t="s">
        <v>2470</v>
      </c>
      <c r="G1168" s="44">
        <v>10</v>
      </c>
      <c r="H1168" s="43" t="s">
        <v>54</v>
      </c>
      <c r="I1168" s="44">
        <v>1</v>
      </c>
      <c r="J1168" s="44" t="s">
        <v>55</v>
      </c>
      <c r="K1168" s="41"/>
      <c r="L1168" s="41"/>
      <c r="M1168" s="41"/>
      <c r="N1168" s="45" t="s">
        <v>2478</v>
      </c>
      <c r="O1168" s="41">
        <v>258000</v>
      </c>
      <c r="P1168" s="46"/>
      <c r="Q1168" s="47"/>
      <c r="R1168" s="48" t="s">
        <v>555</v>
      </c>
      <c r="T1168">
        <v>20402</v>
      </c>
    </row>
    <row r="1169" spans="1:20" ht="18" customHeight="1" x14ac:dyDescent="0.15">
      <c r="A1169" s="42">
        <v>2</v>
      </c>
      <c r="B1169" s="43" t="s">
        <v>86</v>
      </c>
      <c r="C1169" s="43">
        <v>4</v>
      </c>
      <c r="D1169" s="43" t="s">
        <v>552</v>
      </c>
      <c r="E1169" s="43">
        <v>2</v>
      </c>
      <c r="F1169" s="43" t="s">
        <v>2470</v>
      </c>
      <c r="G1169" s="44">
        <v>10</v>
      </c>
      <c r="H1169" s="43" t="s">
        <v>54</v>
      </c>
      <c r="I1169" s="45">
        <v>3</v>
      </c>
      <c r="J1169" s="45" t="s">
        <v>63</v>
      </c>
      <c r="K1169" s="41">
        <v>54</v>
      </c>
      <c r="L1169" s="41">
        <v>0</v>
      </c>
      <c r="M1169" s="41">
        <f>K1169-L1169</f>
        <v>54</v>
      </c>
      <c r="N1169" s="45" t="s">
        <v>582</v>
      </c>
      <c r="O1169" s="41">
        <v>3000</v>
      </c>
      <c r="P1169" s="46"/>
      <c r="Q1169" s="47"/>
      <c r="R1169" s="48" t="s">
        <v>555</v>
      </c>
      <c r="T1169">
        <v>20402</v>
      </c>
    </row>
    <row r="1170" spans="1:20" ht="18" customHeight="1" x14ac:dyDescent="0.15">
      <c r="A1170" s="42">
        <v>2</v>
      </c>
      <c r="B1170" s="43" t="s">
        <v>86</v>
      </c>
      <c r="C1170" s="43">
        <v>4</v>
      </c>
      <c r="D1170" s="43" t="s">
        <v>552</v>
      </c>
      <c r="E1170" s="43">
        <v>2</v>
      </c>
      <c r="F1170" s="43" t="s">
        <v>2470</v>
      </c>
      <c r="G1170" s="44">
        <v>10</v>
      </c>
      <c r="H1170" s="43" t="s">
        <v>54</v>
      </c>
      <c r="I1170" s="44">
        <v>3</v>
      </c>
      <c r="J1170" s="44" t="s">
        <v>63</v>
      </c>
      <c r="K1170" s="41"/>
      <c r="L1170" s="41"/>
      <c r="M1170" s="41"/>
      <c r="N1170" s="45" t="s">
        <v>583</v>
      </c>
      <c r="O1170" s="41">
        <v>28000</v>
      </c>
      <c r="P1170" s="46"/>
      <c r="Q1170" s="47"/>
      <c r="R1170" s="48" t="s">
        <v>555</v>
      </c>
      <c r="T1170">
        <v>20402</v>
      </c>
    </row>
    <row r="1171" spans="1:20" ht="18" customHeight="1" x14ac:dyDescent="0.15">
      <c r="A1171" s="42">
        <v>2</v>
      </c>
      <c r="B1171" s="43" t="s">
        <v>86</v>
      </c>
      <c r="C1171" s="43">
        <v>4</v>
      </c>
      <c r="D1171" s="43" t="s">
        <v>552</v>
      </c>
      <c r="E1171" s="43">
        <v>2</v>
      </c>
      <c r="F1171" s="43" t="s">
        <v>2470</v>
      </c>
      <c r="G1171" s="44">
        <v>10</v>
      </c>
      <c r="H1171" s="43" t="s">
        <v>54</v>
      </c>
      <c r="I1171" s="44">
        <v>3</v>
      </c>
      <c r="J1171" s="44" t="s">
        <v>63</v>
      </c>
      <c r="K1171" s="41"/>
      <c r="L1171" s="41"/>
      <c r="M1171" s="41"/>
      <c r="N1171" s="45" t="s">
        <v>584</v>
      </c>
      <c r="O1171" s="41">
        <v>15000</v>
      </c>
      <c r="P1171" s="46"/>
      <c r="Q1171" s="47"/>
      <c r="R1171" s="48" t="s">
        <v>555</v>
      </c>
      <c r="T1171">
        <v>20402</v>
      </c>
    </row>
    <row r="1172" spans="1:20" ht="18" customHeight="1" x14ac:dyDescent="0.15">
      <c r="A1172" s="42">
        <v>2</v>
      </c>
      <c r="B1172" s="43" t="s">
        <v>86</v>
      </c>
      <c r="C1172" s="43">
        <v>4</v>
      </c>
      <c r="D1172" s="43" t="s">
        <v>552</v>
      </c>
      <c r="E1172" s="43">
        <v>2</v>
      </c>
      <c r="F1172" s="43" t="s">
        <v>2470</v>
      </c>
      <c r="G1172" s="44">
        <v>10</v>
      </c>
      <c r="H1172" s="43" t="s">
        <v>54</v>
      </c>
      <c r="I1172" s="44">
        <v>3</v>
      </c>
      <c r="J1172" s="44" t="s">
        <v>63</v>
      </c>
      <c r="K1172" s="41"/>
      <c r="L1172" s="41"/>
      <c r="M1172" s="41"/>
      <c r="N1172" s="45" t="s">
        <v>585</v>
      </c>
      <c r="O1172" s="41">
        <v>7500</v>
      </c>
      <c r="P1172" s="46"/>
      <c r="Q1172" s="47"/>
      <c r="R1172" s="48" t="s">
        <v>555</v>
      </c>
      <c r="T1172">
        <v>20402</v>
      </c>
    </row>
    <row r="1173" spans="1:20" ht="18" customHeight="1" x14ac:dyDescent="0.15">
      <c r="A1173" s="42">
        <v>2</v>
      </c>
      <c r="B1173" s="43" t="s">
        <v>86</v>
      </c>
      <c r="C1173" s="43">
        <v>4</v>
      </c>
      <c r="D1173" s="43" t="s">
        <v>552</v>
      </c>
      <c r="E1173" s="43">
        <v>2</v>
      </c>
      <c r="F1173" s="43" t="s">
        <v>2470</v>
      </c>
      <c r="G1173" s="44">
        <v>10</v>
      </c>
      <c r="H1173" s="43" t="s">
        <v>54</v>
      </c>
      <c r="I1173" s="45">
        <v>4</v>
      </c>
      <c r="J1173" s="45" t="s">
        <v>65</v>
      </c>
      <c r="K1173" s="41">
        <v>196</v>
      </c>
      <c r="L1173" s="41">
        <v>0</v>
      </c>
      <c r="M1173" s="41">
        <f>K1173-L1173</f>
        <v>196</v>
      </c>
      <c r="N1173" s="45" t="s">
        <v>586</v>
      </c>
      <c r="O1173" s="41">
        <v>24000</v>
      </c>
      <c r="P1173" s="46"/>
      <c r="Q1173" s="47"/>
      <c r="R1173" s="48" t="s">
        <v>555</v>
      </c>
      <c r="T1173">
        <v>20402</v>
      </c>
    </row>
    <row r="1174" spans="1:20" ht="18" customHeight="1" x14ac:dyDescent="0.15">
      <c r="A1174" s="42">
        <v>2</v>
      </c>
      <c r="B1174" s="43" t="s">
        <v>86</v>
      </c>
      <c r="C1174" s="43">
        <v>4</v>
      </c>
      <c r="D1174" s="43" t="s">
        <v>552</v>
      </c>
      <c r="E1174" s="43">
        <v>2</v>
      </c>
      <c r="F1174" s="43" t="s">
        <v>2470</v>
      </c>
      <c r="G1174" s="44">
        <v>10</v>
      </c>
      <c r="H1174" s="43" t="s">
        <v>54</v>
      </c>
      <c r="I1174" s="44">
        <v>4</v>
      </c>
      <c r="J1174" s="44" t="s">
        <v>65</v>
      </c>
      <c r="K1174" s="41"/>
      <c r="L1174" s="41"/>
      <c r="M1174" s="41"/>
      <c r="N1174" s="45" t="s">
        <v>587</v>
      </c>
      <c r="O1174" s="41">
        <v>27000</v>
      </c>
      <c r="P1174" s="46"/>
      <c r="Q1174" s="47"/>
      <c r="R1174" s="48" t="s">
        <v>555</v>
      </c>
      <c r="T1174">
        <v>20402</v>
      </c>
    </row>
    <row r="1175" spans="1:20" ht="18" customHeight="1" x14ac:dyDescent="0.15">
      <c r="A1175" s="42">
        <v>2</v>
      </c>
      <c r="B1175" s="43" t="s">
        <v>86</v>
      </c>
      <c r="C1175" s="43">
        <v>4</v>
      </c>
      <c r="D1175" s="43" t="s">
        <v>552</v>
      </c>
      <c r="E1175" s="43">
        <v>2</v>
      </c>
      <c r="F1175" s="43" t="s">
        <v>2470</v>
      </c>
      <c r="G1175" s="44">
        <v>10</v>
      </c>
      <c r="H1175" s="43" t="s">
        <v>54</v>
      </c>
      <c r="I1175" s="44">
        <v>4</v>
      </c>
      <c r="J1175" s="44" t="s">
        <v>65</v>
      </c>
      <c r="K1175" s="41"/>
      <c r="L1175" s="41"/>
      <c r="M1175" s="41"/>
      <c r="N1175" s="45" t="s">
        <v>588</v>
      </c>
      <c r="O1175" s="41">
        <v>77550</v>
      </c>
      <c r="P1175" s="46"/>
      <c r="Q1175" s="47"/>
      <c r="R1175" s="48" t="s">
        <v>555</v>
      </c>
      <c r="T1175">
        <v>20402</v>
      </c>
    </row>
    <row r="1176" spans="1:20" ht="18" customHeight="1" x14ac:dyDescent="0.15">
      <c r="A1176" s="42">
        <v>2</v>
      </c>
      <c r="B1176" s="43" t="s">
        <v>86</v>
      </c>
      <c r="C1176" s="43">
        <v>4</v>
      </c>
      <c r="D1176" s="43" t="s">
        <v>552</v>
      </c>
      <c r="E1176" s="43">
        <v>2</v>
      </c>
      <c r="F1176" s="43" t="s">
        <v>2470</v>
      </c>
      <c r="G1176" s="44">
        <v>10</v>
      </c>
      <c r="H1176" s="43" t="s">
        <v>54</v>
      </c>
      <c r="I1176" s="44">
        <v>4</v>
      </c>
      <c r="J1176" s="44" t="s">
        <v>65</v>
      </c>
      <c r="K1176" s="41"/>
      <c r="L1176" s="41"/>
      <c r="M1176" s="41"/>
      <c r="N1176" s="45" t="s">
        <v>589</v>
      </c>
      <c r="O1176" s="41">
        <v>45000</v>
      </c>
      <c r="P1176" s="46"/>
      <c r="Q1176" s="47"/>
      <c r="R1176" s="48" t="s">
        <v>555</v>
      </c>
      <c r="T1176">
        <v>20402</v>
      </c>
    </row>
    <row r="1177" spans="1:20" ht="18" customHeight="1" x14ac:dyDescent="0.15">
      <c r="A1177" s="42">
        <v>2</v>
      </c>
      <c r="B1177" s="43" t="s">
        <v>86</v>
      </c>
      <c r="C1177" s="43">
        <v>4</v>
      </c>
      <c r="D1177" s="43" t="s">
        <v>552</v>
      </c>
      <c r="E1177" s="43">
        <v>2</v>
      </c>
      <c r="F1177" s="43" t="s">
        <v>2470</v>
      </c>
      <c r="G1177" s="44">
        <v>10</v>
      </c>
      <c r="H1177" s="43" t="s">
        <v>54</v>
      </c>
      <c r="I1177" s="44">
        <v>4</v>
      </c>
      <c r="J1177" s="44" t="s">
        <v>65</v>
      </c>
      <c r="K1177" s="41"/>
      <c r="L1177" s="41"/>
      <c r="M1177" s="41"/>
      <c r="N1177" s="45" t="s">
        <v>590</v>
      </c>
      <c r="O1177" s="41">
        <v>21600</v>
      </c>
      <c r="P1177" s="46"/>
      <c r="Q1177" s="47"/>
      <c r="R1177" s="48" t="s">
        <v>555</v>
      </c>
      <c r="T1177">
        <v>20402</v>
      </c>
    </row>
    <row r="1178" spans="1:20" ht="18" customHeight="1" x14ac:dyDescent="0.15">
      <c r="A1178" s="42">
        <v>2</v>
      </c>
      <c r="B1178" s="43" t="s">
        <v>86</v>
      </c>
      <c r="C1178" s="43">
        <v>4</v>
      </c>
      <c r="D1178" s="43" t="s">
        <v>552</v>
      </c>
      <c r="E1178" s="43">
        <v>2</v>
      </c>
      <c r="F1178" s="43" t="s">
        <v>2470</v>
      </c>
      <c r="G1178" s="45">
        <v>11</v>
      </c>
      <c r="H1178" s="49" t="s">
        <v>66</v>
      </c>
      <c r="I1178" s="45"/>
      <c r="J1178" s="45"/>
      <c r="K1178" s="41"/>
      <c r="L1178" s="41"/>
      <c r="M1178" s="41"/>
      <c r="N1178" s="45"/>
      <c r="O1178" s="47"/>
      <c r="P1178" s="46"/>
      <c r="Q1178" s="47"/>
      <c r="R1178" s="48" t="s">
        <v>555</v>
      </c>
      <c r="T1178">
        <v>20402</v>
      </c>
    </row>
    <row r="1179" spans="1:20" ht="18" customHeight="1" x14ac:dyDescent="0.15">
      <c r="A1179" s="42">
        <v>2</v>
      </c>
      <c r="B1179" s="43" t="s">
        <v>86</v>
      </c>
      <c r="C1179" s="43">
        <v>4</v>
      </c>
      <c r="D1179" s="43" t="s">
        <v>552</v>
      </c>
      <c r="E1179" s="43">
        <v>2</v>
      </c>
      <c r="F1179" s="43" t="s">
        <v>2470</v>
      </c>
      <c r="G1179" s="44">
        <v>11</v>
      </c>
      <c r="H1179" s="43" t="s">
        <v>66</v>
      </c>
      <c r="I1179" s="45">
        <v>1</v>
      </c>
      <c r="J1179" s="45" t="s">
        <v>67</v>
      </c>
      <c r="K1179" s="41">
        <v>598</v>
      </c>
      <c r="L1179" s="41">
        <v>0</v>
      </c>
      <c r="M1179" s="41">
        <f>K1179-L1179</f>
        <v>598</v>
      </c>
      <c r="N1179" s="45" t="s">
        <v>591</v>
      </c>
      <c r="O1179" s="41">
        <v>10000</v>
      </c>
      <c r="P1179" s="46"/>
      <c r="Q1179" s="47"/>
      <c r="R1179" s="48" t="s">
        <v>555</v>
      </c>
      <c r="T1179">
        <v>20402</v>
      </c>
    </row>
    <row r="1180" spans="1:20" ht="18" customHeight="1" x14ac:dyDescent="0.15">
      <c r="A1180" s="42">
        <v>2</v>
      </c>
      <c r="B1180" s="43" t="s">
        <v>86</v>
      </c>
      <c r="C1180" s="43">
        <v>4</v>
      </c>
      <c r="D1180" s="43" t="s">
        <v>552</v>
      </c>
      <c r="E1180" s="43">
        <v>2</v>
      </c>
      <c r="F1180" s="43" t="s">
        <v>2470</v>
      </c>
      <c r="G1180" s="44">
        <v>11</v>
      </c>
      <c r="H1180" s="43" t="s">
        <v>66</v>
      </c>
      <c r="I1180" s="44">
        <v>1</v>
      </c>
      <c r="J1180" s="44" t="s">
        <v>67</v>
      </c>
      <c r="K1180" s="41"/>
      <c r="L1180" s="41"/>
      <c r="M1180" s="41"/>
      <c r="N1180" s="45" t="s">
        <v>592</v>
      </c>
      <c r="O1180" s="41">
        <v>30000</v>
      </c>
      <c r="P1180" s="46"/>
      <c r="Q1180" s="47"/>
      <c r="R1180" s="48" t="s">
        <v>555</v>
      </c>
      <c r="T1180">
        <v>20402</v>
      </c>
    </row>
    <row r="1181" spans="1:20" ht="18" customHeight="1" x14ac:dyDescent="0.15">
      <c r="A1181" s="42">
        <v>2</v>
      </c>
      <c r="B1181" s="43" t="s">
        <v>86</v>
      </c>
      <c r="C1181" s="43">
        <v>4</v>
      </c>
      <c r="D1181" s="43" t="s">
        <v>552</v>
      </c>
      <c r="E1181" s="43">
        <v>2</v>
      </c>
      <c r="F1181" s="43" t="s">
        <v>2470</v>
      </c>
      <c r="G1181" s="44">
        <v>11</v>
      </c>
      <c r="H1181" s="43" t="s">
        <v>66</v>
      </c>
      <c r="I1181" s="44">
        <v>1</v>
      </c>
      <c r="J1181" s="44" t="s">
        <v>67</v>
      </c>
      <c r="K1181" s="41"/>
      <c r="L1181" s="41"/>
      <c r="M1181" s="41"/>
      <c r="N1181" s="45" t="s">
        <v>593</v>
      </c>
      <c r="O1181" s="41">
        <v>23520</v>
      </c>
      <c r="P1181" s="46"/>
      <c r="Q1181" s="47"/>
      <c r="R1181" s="48" t="s">
        <v>555</v>
      </c>
      <c r="T1181">
        <v>20402</v>
      </c>
    </row>
    <row r="1182" spans="1:20" ht="18" customHeight="1" x14ac:dyDescent="0.15">
      <c r="A1182" s="42">
        <v>2</v>
      </c>
      <c r="B1182" s="43" t="s">
        <v>86</v>
      </c>
      <c r="C1182" s="43">
        <v>4</v>
      </c>
      <c r="D1182" s="43" t="s">
        <v>552</v>
      </c>
      <c r="E1182" s="43">
        <v>2</v>
      </c>
      <c r="F1182" s="43" t="s">
        <v>2470</v>
      </c>
      <c r="G1182" s="44">
        <v>11</v>
      </c>
      <c r="H1182" s="43" t="s">
        <v>66</v>
      </c>
      <c r="I1182" s="44">
        <v>1</v>
      </c>
      <c r="J1182" s="44" t="s">
        <v>67</v>
      </c>
      <c r="K1182" s="41"/>
      <c r="L1182" s="41"/>
      <c r="M1182" s="41"/>
      <c r="N1182" s="45" t="s">
        <v>594</v>
      </c>
      <c r="O1182" s="41">
        <v>504000</v>
      </c>
      <c r="P1182" s="46"/>
      <c r="Q1182" s="47"/>
      <c r="R1182" s="48" t="s">
        <v>555</v>
      </c>
      <c r="T1182">
        <v>20402</v>
      </c>
    </row>
    <row r="1183" spans="1:20" ht="18" customHeight="1" x14ac:dyDescent="0.15">
      <c r="A1183" s="42">
        <v>2</v>
      </c>
      <c r="B1183" s="43" t="s">
        <v>86</v>
      </c>
      <c r="C1183" s="43">
        <v>4</v>
      </c>
      <c r="D1183" s="43" t="s">
        <v>552</v>
      </c>
      <c r="E1183" s="43">
        <v>2</v>
      </c>
      <c r="F1183" s="43" t="s">
        <v>2470</v>
      </c>
      <c r="G1183" s="44">
        <v>11</v>
      </c>
      <c r="H1183" s="43" t="s">
        <v>66</v>
      </c>
      <c r="I1183" s="44">
        <v>1</v>
      </c>
      <c r="J1183" s="44" t="s">
        <v>67</v>
      </c>
      <c r="K1183" s="41"/>
      <c r="L1183" s="41"/>
      <c r="M1183" s="41"/>
      <c r="N1183" s="45" t="s">
        <v>595</v>
      </c>
      <c r="O1183" s="41">
        <v>30000</v>
      </c>
      <c r="P1183" s="46"/>
      <c r="Q1183" s="47"/>
      <c r="R1183" s="48" t="s">
        <v>555</v>
      </c>
      <c r="T1183">
        <v>20402</v>
      </c>
    </row>
    <row r="1184" spans="1:20" ht="18" customHeight="1" x14ac:dyDescent="0.15">
      <c r="A1184" s="42">
        <v>2</v>
      </c>
      <c r="B1184" s="43" t="s">
        <v>86</v>
      </c>
      <c r="C1184" s="43">
        <v>4</v>
      </c>
      <c r="D1184" s="43" t="s">
        <v>552</v>
      </c>
      <c r="E1184" s="43">
        <v>2</v>
      </c>
      <c r="F1184" s="43" t="s">
        <v>2470</v>
      </c>
      <c r="G1184" s="44">
        <v>11</v>
      </c>
      <c r="H1184" s="43" t="s">
        <v>66</v>
      </c>
      <c r="I1184" s="45">
        <v>3</v>
      </c>
      <c r="J1184" s="45" t="s">
        <v>70</v>
      </c>
      <c r="K1184" s="41">
        <v>51</v>
      </c>
      <c r="L1184" s="41">
        <v>0</v>
      </c>
      <c r="M1184" s="41">
        <f>K1184-L1184</f>
        <v>51</v>
      </c>
      <c r="N1184" s="45" t="s">
        <v>596</v>
      </c>
      <c r="O1184" s="41">
        <v>50400</v>
      </c>
      <c r="P1184" s="46"/>
      <c r="Q1184" s="47"/>
      <c r="R1184" s="48" t="s">
        <v>555</v>
      </c>
      <c r="T1184">
        <v>20402</v>
      </c>
    </row>
    <row r="1185" spans="1:20" ht="18" customHeight="1" x14ac:dyDescent="0.15">
      <c r="A1185" s="42">
        <v>2</v>
      </c>
      <c r="B1185" s="43" t="s">
        <v>86</v>
      </c>
      <c r="C1185" s="43">
        <v>4</v>
      </c>
      <c r="D1185" s="43" t="s">
        <v>552</v>
      </c>
      <c r="E1185" s="43">
        <v>2</v>
      </c>
      <c r="F1185" s="43" t="s">
        <v>2470</v>
      </c>
      <c r="G1185" s="45">
        <v>12</v>
      </c>
      <c r="H1185" s="49" t="s">
        <v>73</v>
      </c>
      <c r="I1185" s="45"/>
      <c r="J1185" s="45"/>
      <c r="K1185" s="41"/>
      <c r="L1185" s="41"/>
      <c r="M1185" s="41"/>
      <c r="N1185" s="45"/>
      <c r="O1185" s="47"/>
      <c r="P1185" s="46"/>
      <c r="Q1185" s="47"/>
      <c r="R1185" s="48" t="s">
        <v>555</v>
      </c>
      <c r="T1185">
        <v>20402</v>
      </c>
    </row>
    <row r="1186" spans="1:20" ht="18" customHeight="1" x14ac:dyDescent="0.15">
      <c r="A1186" s="42">
        <v>2</v>
      </c>
      <c r="B1186" s="43" t="s">
        <v>86</v>
      </c>
      <c r="C1186" s="43">
        <v>4</v>
      </c>
      <c r="D1186" s="43" t="s">
        <v>552</v>
      </c>
      <c r="E1186" s="43">
        <v>2</v>
      </c>
      <c r="F1186" s="43" t="s">
        <v>2470</v>
      </c>
      <c r="G1186" s="44">
        <v>12</v>
      </c>
      <c r="H1186" s="43" t="s">
        <v>73</v>
      </c>
      <c r="I1186" s="45">
        <v>1</v>
      </c>
      <c r="J1186" s="45" t="s">
        <v>597</v>
      </c>
      <c r="K1186" s="41">
        <v>800</v>
      </c>
      <c r="L1186" s="41">
        <v>0</v>
      </c>
      <c r="M1186" s="41">
        <f>K1186-L1186</f>
        <v>800</v>
      </c>
      <c r="N1186" s="45" t="s">
        <v>598</v>
      </c>
      <c r="O1186" s="41">
        <v>800000</v>
      </c>
      <c r="P1186" s="46"/>
      <c r="Q1186" s="47"/>
      <c r="R1186" s="48" t="s">
        <v>555</v>
      </c>
      <c r="T1186">
        <v>20402</v>
      </c>
    </row>
    <row r="1187" spans="1:20" ht="18" customHeight="1" x14ac:dyDescent="0.15">
      <c r="A1187" s="42">
        <v>2</v>
      </c>
      <c r="B1187" s="43" t="s">
        <v>86</v>
      </c>
      <c r="C1187" s="43">
        <v>4</v>
      </c>
      <c r="D1187" s="43" t="s">
        <v>552</v>
      </c>
      <c r="E1187" s="43">
        <v>2</v>
      </c>
      <c r="F1187" s="43" t="s">
        <v>2470</v>
      </c>
      <c r="G1187" s="45">
        <v>13</v>
      </c>
      <c r="H1187" s="49" t="s">
        <v>77</v>
      </c>
      <c r="I1187" s="45"/>
      <c r="J1187" s="45"/>
      <c r="K1187" s="41"/>
      <c r="L1187" s="41"/>
      <c r="M1187" s="41"/>
      <c r="N1187" s="45"/>
      <c r="O1187" s="47"/>
      <c r="P1187" s="46"/>
      <c r="Q1187" s="47"/>
      <c r="R1187" s="48" t="s">
        <v>555</v>
      </c>
      <c r="T1187">
        <v>20402</v>
      </c>
    </row>
    <row r="1188" spans="1:20" ht="18" customHeight="1" x14ac:dyDescent="0.15">
      <c r="A1188" s="42">
        <v>2</v>
      </c>
      <c r="B1188" s="43" t="s">
        <v>86</v>
      </c>
      <c r="C1188" s="43">
        <v>4</v>
      </c>
      <c r="D1188" s="43" t="s">
        <v>552</v>
      </c>
      <c r="E1188" s="43">
        <v>2</v>
      </c>
      <c r="F1188" s="43" t="s">
        <v>2470</v>
      </c>
      <c r="G1188" s="44">
        <v>13</v>
      </c>
      <c r="H1188" s="43" t="s">
        <v>77</v>
      </c>
      <c r="I1188" s="45">
        <v>21</v>
      </c>
      <c r="J1188" s="45" t="s">
        <v>304</v>
      </c>
      <c r="K1188" s="41">
        <v>10</v>
      </c>
      <c r="L1188" s="41">
        <v>0</v>
      </c>
      <c r="M1188" s="41">
        <f>K1188-L1188</f>
        <v>10</v>
      </c>
      <c r="N1188" s="45" t="s">
        <v>599</v>
      </c>
      <c r="O1188" s="41">
        <v>10000</v>
      </c>
      <c r="P1188" s="46"/>
      <c r="Q1188" s="47"/>
      <c r="R1188" s="48" t="s">
        <v>555</v>
      </c>
      <c r="T1188">
        <v>20402</v>
      </c>
    </row>
    <row r="1189" spans="1:20" ht="18" customHeight="1" x14ac:dyDescent="0.15">
      <c r="A1189" s="42">
        <v>2</v>
      </c>
      <c r="B1189" s="43" t="s">
        <v>86</v>
      </c>
      <c r="C1189" s="43">
        <v>4</v>
      </c>
      <c r="D1189" s="43" t="s">
        <v>552</v>
      </c>
      <c r="E1189" s="43">
        <v>2</v>
      </c>
      <c r="F1189" s="43" t="s">
        <v>2470</v>
      </c>
      <c r="G1189" s="44">
        <v>13</v>
      </c>
      <c r="H1189" s="43" t="s">
        <v>77</v>
      </c>
      <c r="I1189" s="45">
        <v>31</v>
      </c>
      <c r="J1189" s="45" t="s">
        <v>138</v>
      </c>
      <c r="K1189" s="41">
        <v>378</v>
      </c>
      <c r="L1189" s="41">
        <v>0</v>
      </c>
      <c r="M1189" s="41">
        <f>K1189-L1189</f>
        <v>378</v>
      </c>
      <c r="N1189" s="45" t="s">
        <v>600</v>
      </c>
      <c r="O1189" s="41">
        <v>378000</v>
      </c>
      <c r="P1189" s="46"/>
      <c r="Q1189" s="47"/>
      <c r="R1189" s="48" t="s">
        <v>555</v>
      </c>
      <c r="T1189">
        <v>20402</v>
      </c>
    </row>
    <row r="1190" spans="1:20" ht="18" customHeight="1" x14ac:dyDescent="0.15">
      <c r="A1190" s="42">
        <v>2</v>
      </c>
      <c r="B1190" s="43" t="s">
        <v>86</v>
      </c>
      <c r="C1190" s="43">
        <v>4</v>
      </c>
      <c r="D1190" s="43" t="s">
        <v>552</v>
      </c>
      <c r="E1190" s="43">
        <v>2</v>
      </c>
      <c r="F1190" s="43" t="s">
        <v>2470</v>
      </c>
      <c r="G1190" s="44">
        <v>13</v>
      </c>
      <c r="H1190" s="43" t="s">
        <v>77</v>
      </c>
      <c r="I1190" s="45">
        <v>41</v>
      </c>
      <c r="J1190" s="45" t="s">
        <v>139</v>
      </c>
      <c r="K1190" s="41">
        <v>319</v>
      </c>
      <c r="L1190" s="41">
        <v>0</v>
      </c>
      <c r="M1190" s="41">
        <f>K1190-L1190</f>
        <v>319</v>
      </c>
      <c r="N1190" s="45" t="s">
        <v>2479</v>
      </c>
      <c r="O1190" s="41">
        <v>319000</v>
      </c>
      <c r="P1190" s="46"/>
      <c r="Q1190" s="47"/>
      <c r="R1190" s="48" t="s">
        <v>555</v>
      </c>
      <c r="T1190">
        <v>20402</v>
      </c>
    </row>
    <row r="1191" spans="1:20" ht="18" customHeight="1" x14ac:dyDescent="0.15">
      <c r="A1191" s="42">
        <v>2</v>
      </c>
      <c r="B1191" s="43" t="s">
        <v>86</v>
      </c>
      <c r="C1191" s="43">
        <v>4</v>
      </c>
      <c r="D1191" s="43" t="s">
        <v>552</v>
      </c>
      <c r="E1191" s="43">
        <v>2</v>
      </c>
      <c r="F1191" s="43" t="s">
        <v>2470</v>
      </c>
      <c r="G1191" s="45">
        <v>17</v>
      </c>
      <c r="H1191" s="49" t="s">
        <v>79</v>
      </c>
      <c r="I1191" s="45"/>
      <c r="J1191" s="45"/>
      <c r="K1191" s="41"/>
      <c r="L1191" s="41"/>
      <c r="M1191" s="41"/>
      <c r="N1191" s="45"/>
      <c r="O1191" s="47"/>
      <c r="P1191" s="46"/>
      <c r="Q1191" s="47"/>
      <c r="R1191" s="48" t="s">
        <v>555</v>
      </c>
      <c r="T1191">
        <v>20402</v>
      </c>
    </row>
    <row r="1192" spans="1:20" ht="18" customHeight="1" x14ac:dyDescent="0.15">
      <c r="A1192" s="42">
        <v>2</v>
      </c>
      <c r="B1192" s="43" t="s">
        <v>86</v>
      </c>
      <c r="C1192" s="43">
        <v>4</v>
      </c>
      <c r="D1192" s="43" t="s">
        <v>552</v>
      </c>
      <c r="E1192" s="43">
        <v>2</v>
      </c>
      <c r="F1192" s="43" t="s">
        <v>2470</v>
      </c>
      <c r="G1192" s="44">
        <v>17</v>
      </c>
      <c r="H1192" s="43" t="s">
        <v>79</v>
      </c>
      <c r="I1192" s="45">
        <v>21</v>
      </c>
      <c r="J1192" s="45" t="s">
        <v>239</v>
      </c>
      <c r="K1192" s="41">
        <v>2300</v>
      </c>
      <c r="L1192" s="41">
        <v>0</v>
      </c>
      <c r="M1192" s="41">
        <f>K1192-L1192</f>
        <v>2300</v>
      </c>
      <c r="N1192" s="45" t="s">
        <v>601</v>
      </c>
      <c r="O1192" s="41">
        <v>300000</v>
      </c>
      <c r="P1192" s="46"/>
      <c r="Q1192" s="47"/>
      <c r="R1192" s="48" t="s">
        <v>555</v>
      </c>
      <c r="T1192">
        <v>20402</v>
      </c>
    </row>
    <row r="1193" spans="1:20" ht="18" customHeight="1" x14ac:dyDescent="0.15">
      <c r="A1193" s="42">
        <v>2</v>
      </c>
      <c r="B1193" s="43" t="s">
        <v>86</v>
      </c>
      <c r="C1193" s="43">
        <v>4</v>
      </c>
      <c r="D1193" s="43" t="s">
        <v>552</v>
      </c>
      <c r="E1193" s="43">
        <v>2</v>
      </c>
      <c r="F1193" s="43" t="s">
        <v>2470</v>
      </c>
      <c r="G1193" s="44">
        <v>17</v>
      </c>
      <c r="H1193" s="43" t="s">
        <v>79</v>
      </c>
      <c r="I1193" s="44">
        <v>21</v>
      </c>
      <c r="J1193" s="44" t="s">
        <v>239</v>
      </c>
      <c r="K1193" s="41"/>
      <c r="L1193" s="41"/>
      <c r="M1193" s="41"/>
      <c r="N1193" s="45" t="s">
        <v>2480</v>
      </c>
      <c r="O1193" s="41">
        <v>2000000</v>
      </c>
      <c r="P1193" s="46"/>
      <c r="Q1193" s="47"/>
      <c r="R1193" s="48" t="s">
        <v>555</v>
      </c>
      <c r="T1193">
        <v>20402</v>
      </c>
    </row>
    <row r="1194" spans="1:20" ht="18" customHeight="1" x14ac:dyDescent="0.15">
      <c r="A1194" s="42">
        <v>2</v>
      </c>
      <c r="B1194" s="43" t="s">
        <v>86</v>
      </c>
      <c r="C1194" s="43">
        <v>4</v>
      </c>
      <c r="D1194" s="43" t="s">
        <v>552</v>
      </c>
      <c r="E1194" s="43">
        <v>2</v>
      </c>
      <c r="F1194" s="43" t="s">
        <v>2470</v>
      </c>
      <c r="G1194" s="44">
        <v>17</v>
      </c>
      <c r="H1194" s="43" t="s">
        <v>79</v>
      </c>
      <c r="I1194" s="45">
        <v>31</v>
      </c>
      <c r="J1194" s="45" t="s">
        <v>241</v>
      </c>
      <c r="K1194" s="41">
        <v>6268</v>
      </c>
      <c r="L1194" s="41">
        <v>0</v>
      </c>
      <c r="M1194" s="41">
        <f>K1194-L1194</f>
        <v>6268</v>
      </c>
      <c r="N1194" s="45" t="s">
        <v>2481</v>
      </c>
      <c r="O1194" s="41">
        <v>6267700</v>
      </c>
      <c r="P1194" s="46"/>
      <c r="Q1194" s="47"/>
      <c r="R1194" s="48" t="s">
        <v>555</v>
      </c>
      <c r="T1194">
        <v>20402</v>
      </c>
    </row>
    <row r="1195" spans="1:20" ht="18" customHeight="1" x14ac:dyDescent="0.15">
      <c r="A1195" s="24">
        <v>2</v>
      </c>
      <c r="B1195" s="25" t="s">
        <v>2200</v>
      </c>
      <c r="C1195" s="34">
        <v>4</v>
      </c>
      <c r="D1195" s="25" t="s">
        <v>552</v>
      </c>
      <c r="E1195" s="35">
        <v>91</v>
      </c>
      <c r="F1195" s="36" t="s">
        <v>2231</v>
      </c>
      <c r="G1195" s="35"/>
      <c r="H1195" s="36"/>
      <c r="I1195" s="35"/>
      <c r="J1195" s="35"/>
      <c r="K1195" s="32">
        <f>IF(C1195="",SUMIFS($K1196:$K$5362,$A1196:$A$5362,A1195,$E1196:$E$5362,""),IF(E1195="",SUMIFS($K1196:$K$5362,$A1196:$A$5362,A1195,$C1196:$C$5362,C1195,$G1196:$G$5362,""),IF(G1195="",SUMIFS($K1196:$K$5362,$A1196:$A$5362,A1195,$C1196:$C$5362,C1195,$E1196:$E$5362,E1195,$R1196:$R$5362,R1195),IF(I1195="",SUMIFS($K1196:$K$5362,$A1196:$A$5362,A1195,$C1196:$C$5362,C1195,$E1196:$E$5362,E1195,$G1196:$G$5362,G1195,$R1196:$R$5362,R1195),0))))</f>
        <v>0</v>
      </c>
      <c r="L1195" s="32">
        <f>IF(C1195="",SUMIFS($L1196:$L$5362,$A1196:$A$5362,A1195,$E1196:$E$5362,""),IF(E1195="",SUMIFS($L1196:$L$5362,$A1196:$A$5362,A1195,$C1196:$C$5362,C1195,$G1196:$G$5362,""),IF(G1195="",SUMIFS($L1196:$L$5362,$A1196:$A$5362,A1195,$C1196:$C$5362,C1195,$E1196:$E$5362,E1195,$R1196:$R$5362,R1195),IF(I1195="",SUMIFS($L1196:$L$5362,$A1196:$A$5362,A1195,$C1196:$C$5362,C1195,$E1196:$E$5362,E1195,$G1196:$G$5362,G1195,$R1196:$R$5362,R1195),0))))</f>
        <v>9170</v>
      </c>
      <c r="M1195" s="32">
        <f t="shared" ref="M1195" si="30">K1195-L1195</f>
        <v>-9170</v>
      </c>
      <c r="N1195" s="37"/>
      <c r="O1195" s="38"/>
      <c r="P1195" s="39"/>
      <c r="Q1195" s="33">
        <f>IF(C1195="",SUMIFS($Q1196:$Q$5362,$A1196:$A$5362,A1195,$E1196:$E$5362,""),IF(E1195="",SUMIFS($Q1196:$Q$5362,$A1196:$A$5362,A1195,$C1196:$C$5362,C1195,$G1196:$G$5362,""),IF(G1195="",SUMIFS($Q1196:$Q$5362,$A1196:$A$5362,A1195,$C1196:$C$5362,C1195,$E1196:$E$5362,E1195,$R1196:$R$5362,R1195),IF(I1195="",SUMIFS($Q1196:$Q$5362,$A1196:$A$5362,A1195,$C1196:$C$5362,C1195,$E1196:$E$5362,E1195,$G1196:$G$5362,G1195,$R1196:$R$5362,R1195),0))))</f>
        <v>0</v>
      </c>
      <c r="R1195" s="40" t="s">
        <v>2232</v>
      </c>
      <c r="T1195">
        <v>20491</v>
      </c>
    </row>
    <row r="1196" spans="1:20" ht="18" customHeight="1" x14ac:dyDescent="0.15">
      <c r="A1196" s="42">
        <v>2</v>
      </c>
      <c r="B1196" s="43" t="s">
        <v>86</v>
      </c>
      <c r="C1196" s="43">
        <v>4</v>
      </c>
      <c r="D1196" s="43" t="s">
        <v>552</v>
      </c>
      <c r="E1196" s="43">
        <v>91</v>
      </c>
      <c r="F1196" s="43" t="s">
        <v>565</v>
      </c>
      <c r="G1196" s="45">
        <v>1</v>
      </c>
      <c r="H1196" s="49" t="s">
        <v>7</v>
      </c>
      <c r="I1196" s="45"/>
      <c r="J1196" s="45"/>
      <c r="K1196" s="41"/>
      <c r="L1196" s="41"/>
      <c r="M1196" s="41"/>
      <c r="N1196" s="45"/>
      <c r="O1196" s="47"/>
      <c r="P1196" s="46"/>
      <c r="Q1196" s="47"/>
      <c r="R1196" s="48" t="s">
        <v>555</v>
      </c>
      <c r="T1196">
        <v>20491</v>
      </c>
    </row>
    <row r="1197" spans="1:20" ht="18" customHeight="1" x14ac:dyDescent="0.15">
      <c r="A1197" s="42">
        <v>2</v>
      </c>
      <c r="B1197" s="43" t="s">
        <v>86</v>
      </c>
      <c r="C1197" s="43">
        <v>4</v>
      </c>
      <c r="D1197" s="43" t="s">
        <v>552</v>
      </c>
      <c r="E1197" s="43">
        <v>91</v>
      </c>
      <c r="F1197" s="43" t="s">
        <v>565</v>
      </c>
      <c r="G1197" s="44">
        <v>1</v>
      </c>
      <c r="H1197" s="43" t="s">
        <v>7</v>
      </c>
      <c r="I1197" s="45">
        <v>21</v>
      </c>
      <c r="J1197" s="45" t="s">
        <v>91</v>
      </c>
      <c r="K1197" s="41">
        <v>0</v>
      </c>
      <c r="L1197" s="41">
        <v>1275</v>
      </c>
      <c r="M1197" s="41">
        <f>K1197-L1197</f>
        <v>-1275</v>
      </c>
      <c r="N1197" s="45"/>
      <c r="O1197" s="41"/>
      <c r="P1197" s="46"/>
      <c r="Q1197" s="47"/>
      <c r="R1197" s="48" t="s">
        <v>555</v>
      </c>
      <c r="T1197">
        <v>20491</v>
      </c>
    </row>
    <row r="1198" spans="1:20" ht="18" customHeight="1" x14ac:dyDescent="0.15">
      <c r="A1198" s="42">
        <v>2</v>
      </c>
      <c r="B1198" s="43" t="s">
        <v>86</v>
      </c>
      <c r="C1198" s="43">
        <v>4</v>
      </c>
      <c r="D1198" s="43" t="s">
        <v>552</v>
      </c>
      <c r="E1198" s="43">
        <v>91</v>
      </c>
      <c r="F1198" s="43" t="s">
        <v>565</v>
      </c>
      <c r="G1198" s="45">
        <v>2</v>
      </c>
      <c r="H1198" s="49" t="s">
        <v>10</v>
      </c>
      <c r="I1198" s="45"/>
      <c r="J1198" s="45"/>
      <c r="K1198" s="41"/>
      <c r="L1198" s="41"/>
      <c r="M1198" s="41"/>
      <c r="N1198" s="45"/>
      <c r="O1198" s="47"/>
      <c r="P1198" s="46"/>
      <c r="Q1198" s="47"/>
      <c r="R1198" s="48" t="s">
        <v>555</v>
      </c>
      <c r="T1198">
        <v>20491</v>
      </c>
    </row>
    <row r="1199" spans="1:20" ht="18" customHeight="1" x14ac:dyDescent="0.15">
      <c r="A1199" s="42">
        <v>2</v>
      </c>
      <c r="B1199" s="43" t="s">
        <v>86</v>
      </c>
      <c r="C1199" s="43">
        <v>4</v>
      </c>
      <c r="D1199" s="43" t="s">
        <v>552</v>
      </c>
      <c r="E1199" s="43">
        <v>91</v>
      </c>
      <c r="F1199" s="43" t="s">
        <v>565</v>
      </c>
      <c r="G1199" s="44">
        <v>2</v>
      </c>
      <c r="H1199" s="43" t="s">
        <v>10</v>
      </c>
      <c r="I1199" s="45">
        <v>4</v>
      </c>
      <c r="J1199" s="45" t="s">
        <v>94</v>
      </c>
      <c r="K1199" s="41">
        <v>0</v>
      </c>
      <c r="L1199" s="41">
        <v>151</v>
      </c>
      <c r="M1199" s="41">
        <f>K1199-L1199</f>
        <v>-151</v>
      </c>
      <c r="N1199" s="45"/>
      <c r="O1199" s="41"/>
      <c r="P1199" s="46"/>
      <c r="Q1199" s="47"/>
      <c r="R1199" s="48" t="s">
        <v>555</v>
      </c>
      <c r="T1199">
        <v>20491</v>
      </c>
    </row>
    <row r="1200" spans="1:20" ht="18" customHeight="1" x14ac:dyDescent="0.15">
      <c r="A1200" s="42">
        <v>2</v>
      </c>
      <c r="B1200" s="43" t="s">
        <v>86</v>
      </c>
      <c r="C1200" s="43">
        <v>4</v>
      </c>
      <c r="D1200" s="43" t="s">
        <v>552</v>
      </c>
      <c r="E1200" s="43">
        <v>91</v>
      </c>
      <c r="F1200" s="43" t="s">
        <v>565</v>
      </c>
      <c r="G1200" s="45">
        <v>3</v>
      </c>
      <c r="H1200" s="49" t="s">
        <v>13</v>
      </c>
      <c r="I1200" s="45"/>
      <c r="J1200" s="45"/>
      <c r="K1200" s="41"/>
      <c r="L1200" s="41"/>
      <c r="M1200" s="41"/>
      <c r="N1200" s="45"/>
      <c r="O1200" s="47"/>
      <c r="P1200" s="46"/>
      <c r="Q1200" s="47"/>
      <c r="R1200" s="48" t="s">
        <v>555</v>
      </c>
      <c r="T1200">
        <v>20491</v>
      </c>
    </row>
    <row r="1201" spans="1:20" ht="18" customHeight="1" x14ac:dyDescent="0.15">
      <c r="A1201" s="42">
        <v>2</v>
      </c>
      <c r="B1201" s="43" t="s">
        <v>86</v>
      </c>
      <c r="C1201" s="43">
        <v>4</v>
      </c>
      <c r="D1201" s="43" t="s">
        <v>552</v>
      </c>
      <c r="E1201" s="43">
        <v>91</v>
      </c>
      <c r="F1201" s="43" t="s">
        <v>565</v>
      </c>
      <c r="G1201" s="44">
        <v>3</v>
      </c>
      <c r="H1201" s="43" t="s">
        <v>13</v>
      </c>
      <c r="I1201" s="45">
        <v>35</v>
      </c>
      <c r="J1201" s="45" t="s">
        <v>22</v>
      </c>
      <c r="K1201" s="41">
        <v>0</v>
      </c>
      <c r="L1201" s="41">
        <v>4050</v>
      </c>
      <c r="M1201" s="41">
        <f>K1201-L1201</f>
        <v>-4050</v>
      </c>
      <c r="N1201" s="45"/>
      <c r="O1201" s="41"/>
      <c r="P1201" s="46"/>
      <c r="Q1201" s="47"/>
      <c r="R1201" s="48" t="s">
        <v>555</v>
      </c>
      <c r="T1201">
        <v>20491</v>
      </c>
    </row>
    <row r="1202" spans="1:20" ht="18" customHeight="1" x14ac:dyDescent="0.15">
      <c r="A1202" s="42">
        <v>2</v>
      </c>
      <c r="B1202" s="43" t="s">
        <v>86</v>
      </c>
      <c r="C1202" s="43">
        <v>4</v>
      </c>
      <c r="D1202" s="43" t="s">
        <v>552</v>
      </c>
      <c r="E1202" s="43">
        <v>91</v>
      </c>
      <c r="F1202" s="43" t="s">
        <v>565</v>
      </c>
      <c r="G1202" s="44">
        <v>3</v>
      </c>
      <c r="H1202" s="43" t="s">
        <v>13</v>
      </c>
      <c r="I1202" s="45">
        <v>37</v>
      </c>
      <c r="J1202" s="45" t="s">
        <v>570</v>
      </c>
      <c r="K1202" s="41">
        <v>0</v>
      </c>
      <c r="L1202" s="41">
        <v>24</v>
      </c>
      <c r="M1202" s="41">
        <f>K1202-L1202</f>
        <v>-24</v>
      </c>
      <c r="N1202" s="45"/>
      <c r="O1202" s="41"/>
      <c r="P1202" s="46"/>
      <c r="Q1202" s="47"/>
      <c r="R1202" s="48" t="s">
        <v>555</v>
      </c>
      <c r="T1202">
        <v>20491</v>
      </c>
    </row>
    <row r="1203" spans="1:20" ht="18" customHeight="1" x14ac:dyDescent="0.15">
      <c r="A1203" s="42">
        <v>2</v>
      </c>
      <c r="B1203" s="43" t="s">
        <v>86</v>
      </c>
      <c r="C1203" s="43">
        <v>4</v>
      </c>
      <c r="D1203" s="43" t="s">
        <v>552</v>
      </c>
      <c r="E1203" s="43">
        <v>91</v>
      </c>
      <c r="F1203" s="43" t="s">
        <v>565</v>
      </c>
      <c r="G1203" s="45">
        <v>7</v>
      </c>
      <c r="H1203" s="49" t="s">
        <v>30</v>
      </c>
      <c r="I1203" s="45"/>
      <c r="J1203" s="45"/>
      <c r="K1203" s="41"/>
      <c r="L1203" s="41"/>
      <c r="M1203" s="41"/>
      <c r="N1203" s="45"/>
      <c r="O1203" s="47"/>
      <c r="P1203" s="46"/>
      <c r="Q1203" s="47"/>
      <c r="R1203" s="48" t="s">
        <v>555</v>
      </c>
      <c r="T1203">
        <v>20491</v>
      </c>
    </row>
    <row r="1204" spans="1:20" ht="18" customHeight="1" x14ac:dyDescent="0.15">
      <c r="A1204" s="42">
        <v>2</v>
      </c>
      <c r="B1204" s="43" t="s">
        <v>86</v>
      </c>
      <c r="C1204" s="43">
        <v>4</v>
      </c>
      <c r="D1204" s="43" t="s">
        <v>552</v>
      </c>
      <c r="E1204" s="43">
        <v>91</v>
      </c>
      <c r="F1204" s="43" t="s">
        <v>565</v>
      </c>
      <c r="G1204" s="44">
        <v>7</v>
      </c>
      <c r="H1204" s="43" t="s">
        <v>30</v>
      </c>
      <c r="I1204" s="45">
        <v>11</v>
      </c>
      <c r="J1204" s="45" t="s">
        <v>572</v>
      </c>
      <c r="K1204" s="41">
        <v>0</v>
      </c>
      <c r="L1204" s="41">
        <v>255</v>
      </c>
      <c r="M1204" s="41">
        <f>K1204-L1204</f>
        <v>-255</v>
      </c>
      <c r="N1204" s="45"/>
      <c r="O1204" s="41"/>
      <c r="P1204" s="46"/>
      <c r="Q1204" s="47"/>
      <c r="R1204" s="48" t="s">
        <v>555</v>
      </c>
      <c r="T1204">
        <v>20491</v>
      </c>
    </row>
    <row r="1205" spans="1:20" ht="18" customHeight="1" x14ac:dyDescent="0.15">
      <c r="A1205" s="42">
        <v>2</v>
      </c>
      <c r="B1205" s="43" t="s">
        <v>86</v>
      </c>
      <c r="C1205" s="43">
        <v>4</v>
      </c>
      <c r="D1205" s="43" t="s">
        <v>552</v>
      </c>
      <c r="E1205" s="43">
        <v>91</v>
      </c>
      <c r="F1205" s="43" t="s">
        <v>565</v>
      </c>
      <c r="G1205" s="45">
        <v>8</v>
      </c>
      <c r="H1205" s="49" t="s">
        <v>33</v>
      </c>
      <c r="I1205" s="45"/>
      <c r="J1205" s="45"/>
      <c r="K1205" s="41"/>
      <c r="L1205" s="41"/>
      <c r="M1205" s="41"/>
      <c r="N1205" s="45"/>
      <c r="O1205" s="47"/>
      <c r="P1205" s="46"/>
      <c r="Q1205" s="47"/>
      <c r="R1205" s="48" t="s">
        <v>555</v>
      </c>
      <c r="T1205">
        <v>20491</v>
      </c>
    </row>
    <row r="1206" spans="1:20" ht="18" customHeight="1" x14ac:dyDescent="0.15">
      <c r="A1206" s="42">
        <v>2</v>
      </c>
      <c r="B1206" s="43" t="s">
        <v>86</v>
      </c>
      <c r="C1206" s="43">
        <v>4</v>
      </c>
      <c r="D1206" s="43" t="s">
        <v>552</v>
      </c>
      <c r="E1206" s="43">
        <v>91</v>
      </c>
      <c r="F1206" s="43" t="s">
        <v>565</v>
      </c>
      <c r="G1206" s="44">
        <v>8</v>
      </c>
      <c r="H1206" s="43" t="s">
        <v>33</v>
      </c>
      <c r="I1206" s="45">
        <v>1</v>
      </c>
      <c r="J1206" s="45" t="s">
        <v>34</v>
      </c>
      <c r="K1206" s="41">
        <v>0</v>
      </c>
      <c r="L1206" s="41">
        <v>35</v>
      </c>
      <c r="M1206" s="41">
        <f t="shared" ref="M1206:M1207" si="31">K1206-L1206</f>
        <v>-35</v>
      </c>
      <c r="N1206" s="45"/>
      <c r="O1206" s="41"/>
      <c r="P1206" s="46"/>
      <c r="Q1206" s="47"/>
      <c r="R1206" s="48" t="s">
        <v>555</v>
      </c>
      <c r="T1206">
        <v>20491</v>
      </c>
    </row>
    <row r="1207" spans="1:20" ht="18" customHeight="1" x14ac:dyDescent="0.15">
      <c r="A1207" s="42">
        <v>2</v>
      </c>
      <c r="B1207" s="43" t="s">
        <v>86</v>
      </c>
      <c r="C1207" s="43">
        <v>4</v>
      </c>
      <c r="D1207" s="43" t="s">
        <v>552</v>
      </c>
      <c r="E1207" s="43">
        <v>91</v>
      </c>
      <c r="F1207" s="43" t="s">
        <v>565</v>
      </c>
      <c r="G1207" s="44">
        <v>8</v>
      </c>
      <c r="H1207" s="43" t="s">
        <v>33</v>
      </c>
      <c r="I1207" s="45">
        <v>2</v>
      </c>
      <c r="J1207" s="45" t="s">
        <v>46</v>
      </c>
      <c r="K1207" s="41">
        <v>0</v>
      </c>
      <c r="L1207" s="41">
        <v>60</v>
      </c>
      <c r="M1207" s="41">
        <f t="shared" si="31"/>
        <v>-60</v>
      </c>
      <c r="N1207" s="45"/>
      <c r="O1207" s="41"/>
      <c r="P1207" s="46"/>
      <c r="Q1207" s="47"/>
      <c r="R1207" s="48" t="s">
        <v>555</v>
      </c>
      <c r="T1207">
        <v>20491</v>
      </c>
    </row>
    <row r="1208" spans="1:20" ht="18" customHeight="1" x14ac:dyDescent="0.15">
      <c r="A1208" s="42">
        <v>2</v>
      </c>
      <c r="B1208" s="43" t="s">
        <v>86</v>
      </c>
      <c r="C1208" s="43">
        <v>4</v>
      </c>
      <c r="D1208" s="43" t="s">
        <v>552</v>
      </c>
      <c r="E1208" s="43">
        <v>91</v>
      </c>
      <c r="F1208" s="43" t="s">
        <v>565</v>
      </c>
      <c r="G1208" s="45">
        <v>10</v>
      </c>
      <c r="H1208" s="49" t="s">
        <v>54</v>
      </c>
      <c r="I1208" s="45"/>
      <c r="J1208" s="45"/>
      <c r="K1208" s="41"/>
      <c r="L1208" s="41"/>
      <c r="M1208" s="41"/>
      <c r="N1208" s="45"/>
      <c r="O1208" s="47"/>
      <c r="P1208" s="46"/>
      <c r="Q1208" s="47"/>
      <c r="R1208" s="48" t="s">
        <v>555</v>
      </c>
      <c r="T1208">
        <v>20491</v>
      </c>
    </row>
    <row r="1209" spans="1:20" ht="18" customHeight="1" x14ac:dyDescent="0.15">
      <c r="A1209" s="42">
        <v>2</v>
      </c>
      <c r="B1209" s="43" t="s">
        <v>86</v>
      </c>
      <c r="C1209" s="43">
        <v>4</v>
      </c>
      <c r="D1209" s="43" t="s">
        <v>552</v>
      </c>
      <c r="E1209" s="43">
        <v>91</v>
      </c>
      <c r="F1209" s="43" t="s">
        <v>565</v>
      </c>
      <c r="G1209" s="44">
        <v>10</v>
      </c>
      <c r="H1209" s="43" t="s">
        <v>54</v>
      </c>
      <c r="I1209" s="45">
        <v>1</v>
      </c>
      <c r="J1209" s="45" t="s">
        <v>55</v>
      </c>
      <c r="K1209" s="41">
        <v>0</v>
      </c>
      <c r="L1209" s="41">
        <v>935</v>
      </c>
      <c r="M1209" s="41">
        <f>K1209-L1209</f>
        <v>-935</v>
      </c>
      <c r="N1209" s="45"/>
      <c r="O1209" s="41"/>
      <c r="P1209" s="46"/>
      <c r="Q1209" s="47"/>
      <c r="R1209" s="48" t="s">
        <v>555</v>
      </c>
      <c r="T1209">
        <v>20491</v>
      </c>
    </row>
    <row r="1210" spans="1:20" ht="18" customHeight="1" x14ac:dyDescent="0.15">
      <c r="A1210" s="42">
        <v>2</v>
      </c>
      <c r="B1210" s="43" t="s">
        <v>86</v>
      </c>
      <c r="C1210" s="43">
        <v>4</v>
      </c>
      <c r="D1210" s="43" t="s">
        <v>552</v>
      </c>
      <c r="E1210" s="43">
        <v>91</v>
      </c>
      <c r="F1210" s="43" t="s">
        <v>565</v>
      </c>
      <c r="G1210" s="44">
        <v>10</v>
      </c>
      <c r="H1210" s="43" t="s">
        <v>54</v>
      </c>
      <c r="I1210" s="45">
        <v>3</v>
      </c>
      <c r="J1210" s="45" t="s">
        <v>63</v>
      </c>
      <c r="K1210" s="41">
        <v>0</v>
      </c>
      <c r="L1210" s="41">
        <v>54</v>
      </c>
      <c r="M1210" s="41">
        <f>K1210-L1210</f>
        <v>-54</v>
      </c>
      <c r="N1210" s="45"/>
      <c r="O1210" s="41"/>
      <c r="P1210" s="46"/>
      <c r="Q1210" s="47"/>
      <c r="R1210" s="48" t="s">
        <v>555</v>
      </c>
      <c r="T1210">
        <v>20491</v>
      </c>
    </row>
    <row r="1211" spans="1:20" ht="18" customHeight="1" x14ac:dyDescent="0.15">
      <c r="A1211" s="42">
        <v>2</v>
      </c>
      <c r="B1211" s="43" t="s">
        <v>86</v>
      </c>
      <c r="C1211" s="43">
        <v>4</v>
      </c>
      <c r="D1211" s="43" t="s">
        <v>552</v>
      </c>
      <c r="E1211" s="43">
        <v>91</v>
      </c>
      <c r="F1211" s="43" t="s">
        <v>565</v>
      </c>
      <c r="G1211" s="44">
        <v>10</v>
      </c>
      <c r="H1211" s="43" t="s">
        <v>54</v>
      </c>
      <c r="I1211" s="45">
        <v>4</v>
      </c>
      <c r="J1211" s="45" t="s">
        <v>65</v>
      </c>
      <c r="K1211" s="41">
        <v>0</v>
      </c>
      <c r="L1211" s="41">
        <v>196</v>
      </c>
      <c r="M1211" s="41">
        <f>K1211-L1211</f>
        <v>-196</v>
      </c>
      <c r="N1211" s="45"/>
      <c r="O1211" s="41"/>
      <c r="P1211" s="46"/>
      <c r="Q1211" s="47"/>
      <c r="R1211" s="48" t="s">
        <v>555</v>
      </c>
      <c r="T1211">
        <v>20491</v>
      </c>
    </row>
    <row r="1212" spans="1:20" ht="18" customHeight="1" x14ac:dyDescent="0.15">
      <c r="A1212" s="42">
        <v>2</v>
      </c>
      <c r="B1212" s="43" t="s">
        <v>86</v>
      </c>
      <c r="C1212" s="43">
        <v>4</v>
      </c>
      <c r="D1212" s="43" t="s">
        <v>552</v>
      </c>
      <c r="E1212" s="43">
        <v>91</v>
      </c>
      <c r="F1212" s="43" t="s">
        <v>565</v>
      </c>
      <c r="G1212" s="45">
        <v>11</v>
      </c>
      <c r="H1212" s="49" t="s">
        <v>66</v>
      </c>
      <c r="I1212" s="45"/>
      <c r="J1212" s="45"/>
      <c r="K1212" s="41"/>
      <c r="L1212" s="41"/>
      <c r="M1212" s="41"/>
      <c r="N1212" s="45"/>
      <c r="O1212" s="47"/>
      <c r="P1212" s="46"/>
      <c r="Q1212" s="47"/>
      <c r="R1212" s="48" t="s">
        <v>555</v>
      </c>
      <c r="T1212">
        <v>20491</v>
      </c>
    </row>
    <row r="1213" spans="1:20" ht="18" customHeight="1" x14ac:dyDescent="0.15">
      <c r="A1213" s="42">
        <v>2</v>
      </c>
      <c r="B1213" s="43" t="s">
        <v>86</v>
      </c>
      <c r="C1213" s="43">
        <v>4</v>
      </c>
      <c r="D1213" s="43" t="s">
        <v>552</v>
      </c>
      <c r="E1213" s="43">
        <v>91</v>
      </c>
      <c r="F1213" s="43" t="s">
        <v>565</v>
      </c>
      <c r="G1213" s="44">
        <v>11</v>
      </c>
      <c r="H1213" s="43" t="s">
        <v>66</v>
      </c>
      <c r="I1213" s="45">
        <v>1</v>
      </c>
      <c r="J1213" s="45" t="s">
        <v>67</v>
      </c>
      <c r="K1213" s="41">
        <v>0</v>
      </c>
      <c r="L1213" s="41">
        <v>598</v>
      </c>
      <c r="M1213" s="41">
        <f>K1213-L1213</f>
        <v>-598</v>
      </c>
      <c r="N1213" s="45"/>
      <c r="O1213" s="41"/>
      <c r="P1213" s="46"/>
      <c r="Q1213" s="47"/>
      <c r="R1213" s="48" t="s">
        <v>555</v>
      </c>
      <c r="T1213">
        <v>20491</v>
      </c>
    </row>
    <row r="1214" spans="1:20" ht="18" customHeight="1" x14ac:dyDescent="0.15">
      <c r="A1214" s="42">
        <v>2</v>
      </c>
      <c r="B1214" s="43" t="s">
        <v>86</v>
      </c>
      <c r="C1214" s="43">
        <v>4</v>
      </c>
      <c r="D1214" s="43" t="s">
        <v>552</v>
      </c>
      <c r="E1214" s="43">
        <v>91</v>
      </c>
      <c r="F1214" s="43" t="s">
        <v>565</v>
      </c>
      <c r="G1214" s="44">
        <v>11</v>
      </c>
      <c r="H1214" s="43" t="s">
        <v>66</v>
      </c>
      <c r="I1214" s="45">
        <v>3</v>
      </c>
      <c r="J1214" s="45" t="s">
        <v>70</v>
      </c>
      <c r="K1214" s="41">
        <v>0</v>
      </c>
      <c r="L1214" s="41">
        <v>51</v>
      </c>
      <c r="M1214" s="41">
        <f>K1214-L1214</f>
        <v>-51</v>
      </c>
      <c r="N1214" s="45"/>
      <c r="O1214" s="41"/>
      <c r="P1214" s="46"/>
      <c r="Q1214" s="47"/>
      <c r="R1214" s="48" t="s">
        <v>555</v>
      </c>
      <c r="T1214">
        <v>20491</v>
      </c>
    </row>
    <row r="1215" spans="1:20" ht="18" customHeight="1" x14ac:dyDescent="0.15">
      <c r="A1215" s="42">
        <v>2</v>
      </c>
      <c r="B1215" s="43" t="s">
        <v>86</v>
      </c>
      <c r="C1215" s="43">
        <v>4</v>
      </c>
      <c r="D1215" s="43" t="s">
        <v>552</v>
      </c>
      <c r="E1215" s="43">
        <v>91</v>
      </c>
      <c r="F1215" s="43" t="s">
        <v>565</v>
      </c>
      <c r="G1215" s="45">
        <v>12</v>
      </c>
      <c r="H1215" s="49" t="s">
        <v>73</v>
      </c>
      <c r="I1215" s="45"/>
      <c r="J1215" s="45"/>
      <c r="K1215" s="41"/>
      <c r="L1215" s="41"/>
      <c r="M1215" s="41"/>
      <c r="N1215" s="45"/>
      <c r="O1215" s="47"/>
      <c r="P1215" s="46"/>
      <c r="Q1215" s="47"/>
      <c r="R1215" s="48" t="s">
        <v>555</v>
      </c>
      <c r="T1215">
        <v>20491</v>
      </c>
    </row>
    <row r="1216" spans="1:20" ht="18" customHeight="1" x14ac:dyDescent="0.15">
      <c r="A1216" s="42">
        <v>2</v>
      </c>
      <c r="B1216" s="43" t="s">
        <v>86</v>
      </c>
      <c r="C1216" s="43">
        <v>4</v>
      </c>
      <c r="D1216" s="43" t="s">
        <v>552</v>
      </c>
      <c r="E1216" s="43">
        <v>91</v>
      </c>
      <c r="F1216" s="43" t="s">
        <v>565</v>
      </c>
      <c r="G1216" s="44">
        <v>12</v>
      </c>
      <c r="H1216" s="43" t="s">
        <v>73</v>
      </c>
      <c r="I1216" s="45">
        <v>1</v>
      </c>
      <c r="J1216" s="45" t="s">
        <v>597</v>
      </c>
      <c r="K1216" s="41">
        <v>0</v>
      </c>
      <c r="L1216" s="41">
        <v>750</v>
      </c>
      <c r="M1216" s="41">
        <f>K1216-L1216</f>
        <v>-750</v>
      </c>
      <c r="N1216" s="45"/>
      <c r="O1216" s="41"/>
      <c r="P1216" s="46"/>
      <c r="Q1216" s="47"/>
      <c r="R1216" s="48" t="s">
        <v>555</v>
      </c>
      <c r="T1216">
        <v>20491</v>
      </c>
    </row>
    <row r="1217" spans="1:20" ht="18" customHeight="1" x14ac:dyDescent="0.15">
      <c r="A1217" s="42">
        <v>2</v>
      </c>
      <c r="B1217" s="43" t="s">
        <v>86</v>
      </c>
      <c r="C1217" s="43">
        <v>4</v>
      </c>
      <c r="D1217" s="43" t="s">
        <v>552</v>
      </c>
      <c r="E1217" s="43">
        <v>91</v>
      </c>
      <c r="F1217" s="43" t="s">
        <v>565</v>
      </c>
      <c r="G1217" s="45">
        <v>13</v>
      </c>
      <c r="H1217" s="49" t="s">
        <v>77</v>
      </c>
      <c r="I1217" s="45"/>
      <c r="J1217" s="45"/>
      <c r="K1217" s="41"/>
      <c r="L1217" s="41"/>
      <c r="M1217" s="41"/>
      <c r="N1217" s="45"/>
      <c r="O1217" s="47"/>
      <c r="P1217" s="46"/>
      <c r="Q1217" s="47"/>
      <c r="R1217" s="48" t="s">
        <v>555</v>
      </c>
      <c r="T1217">
        <v>20491</v>
      </c>
    </row>
    <row r="1218" spans="1:20" ht="18" customHeight="1" x14ac:dyDescent="0.15">
      <c r="A1218" s="42">
        <v>2</v>
      </c>
      <c r="B1218" s="43" t="s">
        <v>86</v>
      </c>
      <c r="C1218" s="43">
        <v>4</v>
      </c>
      <c r="D1218" s="43" t="s">
        <v>552</v>
      </c>
      <c r="E1218" s="43">
        <v>91</v>
      </c>
      <c r="F1218" s="43" t="s">
        <v>565</v>
      </c>
      <c r="G1218" s="44">
        <v>13</v>
      </c>
      <c r="H1218" s="43" t="s">
        <v>77</v>
      </c>
      <c r="I1218" s="45">
        <v>21</v>
      </c>
      <c r="J1218" s="45" t="s">
        <v>304</v>
      </c>
      <c r="K1218" s="41">
        <v>0</v>
      </c>
      <c r="L1218" s="41">
        <v>10</v>
      </c>
      <c r="M1218" s="41">
        <f t="shared" ref="M1218:M1220" si="32">K1218-L1218</f>
        <v>-10</v>
      </c>
      <c r="N1218" s="45"/>
      <c r="O1218" s="41"/>
      <c r="P1218" s="46"/>
      <c r="Q1218" s="47"/>
      <c r="R1218" s="48" t="s">
        <v>555</v>
      </c>
      <c r="T1218">
        <v>20491</v>
      </c>
    </row>
    <row r="1219" spans="1:20" ht="18" customHeight="1" x14ac:dyDescent="0.15">
      <c r="A1219" s="42">
        <v>2</v>
      </c>
      <c r="B1219" s="43" t="s">
        <v>86</v>
      </c>
      <c r="C1219" s="43">
        <v>4</v>
      </c>
      <c r="D1219" s="43" t="s">
        <v>552</v>
      </c>
      <c r="E1219" s="43">
        <v>91</v>
      </c>
      <c r="F1219" s="43" t="s">
        <v>565</v>
      </c>
      <c r="G1219" s="44">
        <v>13</v>
      </c>
      <c r="H1219" s="43" t="s">
        <v>77</v>
      </c>
      <c r="I1219" s="45">
        <v>31</v>
      </c>
      <c r="J1219" s="45" t="s">
        <v>138</v>
      </c>
      <c r="K1219" s="41">
        <v>0</v>
      </c>
      <c r="L1219" s="41">
        <v>378</v>
      </c>
      <c r="M1219" s="41">
        <f t="shared" si="32"/>
        <v>-378</v>
      </c>
      <c r="N1219" s="45"/>
      <c r="O1219" s="41"/>
      <c r="P1219" s="46"/>
      <c r="Q1219" s="47"/>
      <c r="R1219" s="48" t="s">
        <v>555</v>
      </c>
      <c r="T1219">
        <v>20491</v>
      </c>
    </row>
    <row r="1220" spans="1:20" ht="18" customHeight="1" x14ac:dyDescent="0.15">
      <c r="A1220" s="42">
        <v>2</v>
      </c>
      <c r="B1220" s="43" t="s">
        <v>86</v>
      </c>
      <c r="C1220" s="43">
        <v>4</v>
      </c>
      <c r="D1220" s="43" t="s">
        <v>552</v>
      </c>
      <c r="E1220" s="43">
        <v>91</v>
      </c>
      <c r="F1220" s="43" t="s">
        <v>565</v>
      </c>
      <c r="G1220" s="44">
        <v>13</v>
      </c>
      <c r="H1220" s="43" t="s">
        <v>77</v>
      </c>
      <c r="I1220" s="45">
        <v>41</v>
      </c>
      <c r="J1220" s="45" t="s">
        <v>139</v>
      </c>
      <c r="K1220" s="41">
        <v>0</v>
      </c>
      <c r="L1220" s="41">
        <v>48</v>
      </c>
      <c r="M1220" s="41">
        <f t="shared" si="32"/>
        <v>-48</v>
      </c>
      <c r="N1220" s="45"/>
      <c r="O1220" s="41"/>
      <c r="P1220" s="46"/>
      <c r="Q1220" s="47"/>
      <c r="R1220" s="48" t="s">
        <v>555</v>
      </c>
      <c r="T1220">
        <v>20491</v>
      </c>
    </row>
    <row r="1221" spans="1:20" ht="18" customHeight="1" x14ac:dyDescent="0.15">
      <c r="A1221" s="42">
        <v>2</v>
      </c>
      <c r="B1221" s="43" t="s">
        <v>86</v>
      </c>
      <c r="C1221" s="43">
        <v>4</v>
      </c>
      <c r="D1221" s="43" t="s">
        <v>552</v>
      </c>
      <c r="E1221" s="43">
        <v>91</v>
      </c>
      <c r="F1221" s="43" t="s">
        <v>565</v>
      </c>
      <c r="G1221" s="45">
        <v>17</v>
      </c>
      <c r="H1221" s="49" t="s">
        <v>79</v>
      </c>
      <c r="I1221" s="45"/>
      <c r="J1221" s="45"/>
      <c r="K1221" s="41"/>
      <c r="L1221" s="41"/>
      <c r="M1221" s="41"/>
      <c r="N1221" s="45"/>
      <c r="O1221" s="47"/>
      <c r="P1221" s="46"/>
      <c r="Q1221" s="47"/>
      <c r="R1221" s="48" t="s">
        <v>555</v>
      </c>
      <c r="T1221">
        <v>20491</v>
      </c>
    </row>
    <row r="1222" spans="1:20" ht="18" customHeight="1" x14ac:dyDescent="0.15">
      <c r="A1222" s="42">
        <v>2</v>
      </c>
      <c r="B1222" s="43" t="s">
        <v>86</v>
      </c>
      <c r="C1222" s="43">
        <v>4</v>
      </c>
      <c r="D1222" s="43" t="s">
        <v>552</v>
      </c>
      <c r="E1222" s="43">
        <v>91</v>
      </c>
      <c r="F1222" s="43" t="s">
        <v>565</v>
      </c>
      <c r="G1222" s="44">
        <v>17</v>
      </c>
      <c r="H1222" s="43" t="s">
        <v>79</v>
      </c>
      <c r="I1222" s="45">
        <v>21</v>
      </c>
      <c r="J1222" s="45" t="s">
        <v>239</v>
      </c>
      <c r="K1222" s="41">
        <v>0</v>
      </c>
      <c r="L1222" s="41">
        <v>300</v>
      </c>
      <c r="M1222" s="41">
        <f>K1222-L1222</f>
        <v>-300</v>
      </c>
      <c r="N1222" s="45"/>
      <c r="O1222" s="41"/>
      <c r="P1222" s="46"/>
      <c r="Q1222" s="47"/>
      <c r="R1222" s="48" t="s">
        <v>555</v>
      </c>
      <c r="T1222">
        <v>20491</v>
      </c>
    </row>
    <row r="1223" spans="1:20" ht="18" customHeight="1" x14ac:dyDescent="0.15">
      <c r="A1223" s="24">
        <v>2</v>
      </c>
      <c r="B1223" s="25" t="s">
        <v>2200</v>
      </c>
      <c r="C1223" s="34">
        <v>4</v>
      </c>
      <c r="D1223" s="25" t="s">
        <v>552</v>
      </c>
      <c r="E1223" s="35">
        <v>92</v>
      </c>
      <c r="F1223" s="36" t="s">
        <v>2233</v>
      </c>
      <c r="G1223" s="35"/>
      <c r="H1223" s="36"/>
      <c r="I1223" s="35"/>
      <c r="J1223" s="35"/>
      <c r="K1223" s="32">
        <f>IF(C1223="",SUMIFS($K1224:$K$5362,$A1224:$A$5362,A1223,$E1224:$E$5362,""),IF(E1223="",SUMIFS($K1224:$K$5362,$A1224:$A$5362,A1223,$C1224:$C$5362,C1223,$G1224:$G$5362,""),IF(G1223="",SUMIFS($K1224:$K$5362,$A1224:$A$5362,A1223,$C1224:$C$5362,C1223,$E1224:$E$5362,E1223,$R1224:$R$5362,R1223),IF(I1223="",SUMIFS($K1224:$K$5362,$A1224:$A$5362,A1223,$C1224:$C$5362,C1223,$E1224:$E$5362,E1223,$G1224:$G$5362,G1223,$R1224:$R$5362,R1223),0))))</f>
        <v>0</v>
      </c>
      <c r="L1223" s="32">
        <f>IF(C1223="",SUMIFS($L1224:$L$5362,$A1224:$A$5362,A1223,$E1224:$E$5362,""),IF(E1223="",SUMIFS($L1224:$L$5362,$A1224:$A$5362,A1223,$C1224:$C$5362,C1223,$G1224:$G$5362,""),IF(G1223="",SUMIFS($L1224:$L$5362,$A1224:$A$5362,A1223,$C1224:$C$5362,C1223,$E1224:$E$5362,E1223,$R1224:$R$5362,R1223),IF(I1223="",SUMIFS($L1224:$L$5362,$A1224:$A$5362,A1223,$C1224:$C$5362,C1223,$E1224:$E$5362,E1223,$G1224:$G$5362,G1223,$R1224:$R$5362,R1223),0))))</f>
        <v>9318</v>
      </c>
      <c r="M1223" s="32">
        <f t="shared" ref="M1223" si="33">K1223-L1223</f>
        <v>-9318</v>
      </c>
      <c r="N1223" s="37"/>
      <c r="O1223" s="38"/>
      <c r="P1223" s="39"/>
      <c r="Q1223" s="33">
        <f>IF(C1223="",SUMIFS($Q1224:$Q$5362,$A1224:$A$5362,A1223,$E1224:$E$5362,""),IF(E1223="",SUMIFS($Q1224:$Q$5362,$A1224:$A$5362,A1223,$C1224:$C$5362,C1223,$G1224:$G$5362,""),IF(G1223="",SUMIFS($Q1224:$Q$5362,$A1224:$A$5362,A1223,$C1224:$C$5362,C1223,$E1224:$E$5362,E1223,$R1224:$R$5362,R1223),IF(I1223="",SUMIFS($Q1224:$Q$5362,$A1224:$A$5362,A1223,$C1224:$C$5362,C1223,$E1224:$E$5362,E1223,$G1224:$G$5362,G1223,$R1224:$R$5362,R1223),0))))</f>
        <v>0</v>
      </c>
      <c r="R1223" s="40" t="s">
        <v>2232</v>
      </c>
      <c r="T1223">
        <v>20492</v>
      </c>
    </row>
    <row r="1224" spans="1:20" ht="18" customHeight="1" x14ac:dyDescent="0.15">
      <c r="A1224" s="42">
        <v>2</v>
      </c>
      <c r="B1224" s="43" t="s">
        <v>86</v>
      </c>
      <c r="C1224" s="43">
        <v>4</v>
      </c>
      <c r="D1224" s="43" t="s">
        <v>552</v>
      </c>
      <c r="E1224" s="43">
        <v>92</v>
      </c>
      <c r="F1224" s="43" t="s">
        <v>602</v>
      </c>
      <c r="G1224" s="45">
        <v>1</v>
      </c>
      <c r="H1224" s="49" t="s">
        <v>7</v>
      </c>
      <c r="I1224" s="45"/>
      <c r="J1224" s="45"/>
      <c r="K1224" s="41"/>
      <c r="L1224" s="41"/>
      <c r="M1224" s="41"/>
      <c r="N1224" s="45"/>
      <c r="O1224" s="47"/>
      <c r="P1224" s="46"/>
      <c r="Q1224" s="47"/>
      <c r="R1224" s="48" t="s">
        <v>555</v>
      </c>
      <c r="T1224">
        <v>20492</v>
      </c>
    </row>
    <row r="1225" spans="1:20" ht="18" customHeight="1" x14ac:dyDescent="0.15">
      <c r="A1225" s="42">
        <v>2</v>
      </c>
      <c r="B1225" s="43" t="s">
        <v>86</v>
      </c>
      <c r="C1225" s="43">
        <v>4</v>
      </c>
      <c r="D1225" s="43" t="s">
        <v>552</v>
      </c>
      <c r="E1225" s="43">
        <v>92</v>
      </c>
      <c r="F1225" s="43" t="s">
        <v>602</v>
      </c>
      <c r="G1225" s="44">
        <v>1</v>
      </c>
      <c r="H1225" s="43" t="s">
        <v>7</v>
      </c>
      <c r="I1225" s="45">
        <v>21</v>
      </c>
      <c r="J1225" s="45" t="s">
        <v>91</v>
      </c>
      <c r="K1225" s="41">
        <v>0</v>
      </c>
      <c r="L1225" s="41">
        <v>1473</v>
      </c>
      <c r="M1225" s="41">
        <f>K1225-L1225</f>
        <v>-1473</v>
      </c>
      <c r="N1225" s="45"/>
      <c r="O1225" s="41"/>
      <c r="P1225" s="46"/>
      <c r="Q1225" s="47"/>
      <c r="R1225" s="48" t="s">
        <v>555</v>
      </c>
      <c r="T1225">
        <v>20492</v>
      </c>
    </row>
    <row r="1226" spans="1:20" ht="18" customHeight="1" x14ac:dyDescent="0.15">
      <c r="A1226" s="42">
        <v>2</v>
      </c>
      <c r="B1226" s="43" t="s">
        <v>86</v>
      </c>
      <c r="C1226" s="43">
        <v>4</v>
      </c>
      <c r="D1226" s="43" t="s">
        <v>552</v>
      </c>
      <c r="E1226" s="43">
        <v>92</v>
      </c>
      <c r="F1226" s="43" t="s">
        <v>602</v>
      </c>
      <c r="G1226" s="45">
        <v>2</v>
      </c>
      <c r="H1226" s="49" t="s">
        <v>10</v>
      </c>
      <c r="I1226" s="45"/>
      <c r="J1226" s="45"/>
      <c r="K1226" s="41"/>
      <c r="L1226" s="41"/>
      <c r="M1226" s="41"/>
      <c r="N1226" s="45"/>
      <c r="O1226" s="47"/>
      <c r="P1226" s="46"/>
      <c r="Q1226" s="47"/>
      <c r="R1226" s="48" t="s">
        <v>555</v>
      </c>
      <c r="T1226">
        <v>20492</v>
      </c>
    </row>
    <row r="1227" spans="1:20" ht="18" customHeight="1" x14ac:dyDescent="0.15">
      <c r="A1227" s="42">
        <v>2</v>
      </c>
      <c r="B1227" s="43" t="s">
        <v>86</v>
      </c>
      <c r="C1227" s="43">
        <v>4</v>
      </c>
      <c r="D1227" s="43" t="s">
        <v>552</v>
      </c>
      <c r="E1227" s="43">
        <v>92</v>
      </c>
      <c r="F1227" s="43" t="s">
        <v>602</v>
      </c>
      <c r="G1227" s="44">
        <v>2</v>
      </c>
      <c r="H1227" s="43" t="s">
        <v>10</v>
      </c>
      <c r="I1227" s="45">
        <v>4</v>
      </c>
      <c r="J1227" s="45" t="s">
        <v>94</v>
      </c>
      <c r="K1227" s="41">
        <v>0</v>
      </c>
      <c r="L1227" s="41">
        <v>151</v>
      </c>
      <c r="M1227" s="41">
        <f>K1227-L1227</f>
        <v>-151</v>
      </c>
      <c r="N1227" s="45"/>
      <c r="O1227" s="41"/>
      <c r="P1227" s="46"/>
      <c r="Q1227" s="47"/>
      <c r="R1227" s="48" t="s">
        <v>555</v>
      </c>
      <c r="T1227">
        <v>20492</v>
      </c>
    </row>
    <row r="1228" spans="1:20" ht="18" customHeight="1" x14ac:dyDescent="0.15">
      <c r="A1228" s="42">
        <v>2</v>
      </c>
      <c r="B1228" s="43" t="s">
        <v>86</v>
      </c>
      <c r="C1228" s="43">
        <v>4</v>
      </c>
      <c r="D1228" s="43" t="s">
        <v>552</v>
      </c>
      <c r="E1228" s="43">
        <v>92</v>
      </c>
      <c r="F1228" s="43" t="s">
        <v>602</v>
      </c>
      <c r="G1228" s="45">
        <v>3</v>
      </c>
      <c r="H1228" s="49" t="s">
        <v>13</v>
      </c>
      <c r="I1228" s="45"/>
      <c r="J1228" s="45"/>
      <c r="K1228" s="41"/>
      <c r="L1228" s="41"/>
      <c r="M1228" s="41"/>
      <c r="N1228" s="45"/>
      <c r="O1228" s="47"/>
      <c r="P1228" s="46"/>
      <c r="Q1228" s="47"/>
      <c r="R1228" s="48" t="s">
        <v>555</v>
      </c>
      <c r="T1228">
        <v>20492</v>
      </c>
    </row>
    <row r="1229" spans="1:20" ht="18" customHeight="1" x14ac:dyDescent="0.15">
      <c r="A1229" s="42">
        <v>2</v>
      </c>
      <c r="B1229" s="43" t="s">
        <v>86</v>
      </c>
      <c r="C1229" s="43">
        <v>4</v>
      </c>
      <c r="D1229" s="43" t="s">
        <v>552</v>
      </c>
      <c r="E1229" s="43">
        <v>92</v>
      </c>
      <c r="F1229" s="43" t="s">
        <v>602</v>
      </c>
      <c r="G1229" s="44">
        <v>3</v>
      </c>
      <c r="H1229" s="43" t="s">
        <v>13</v>
      </c>
      <c r="I1229" s="45">
        <v>35</v>
      </c>
      <c r="J1229" s="45" t="s">
        <v>22</v>
      </c>
      <c r="K1229" s="41">
        <v>0</v>
      </c>
      <c r="L1229" s="41">
        <v>4050</v>
      </c>
      <c r="M1229" s="41">
        <f>K1229-L1229</f>
        <v>-4050</v>
      </c>
      <c r="N1229" s="45"/>
      <c r="O1229" s="41"/>
      <c r="P1229" s="46"/>
      <c r="Q1229" s="47"/>
      <c r="R1229" s="48" t="s">
        <v>555</v>
      </c>
      <c r="T1229">
        <v>20492</v>
      </c>
    </row>
    <row r="1230" spans="1:20" ht="18" customHeight="1" x14ac:dyDescent="0.15">
      <c r="A1230" s="42">
        <v>2</v>
      </c>
      <c r="B1230" s="43" t="s">
        <v>86</v>
      </c>
      <c r="C1230" s="43">
        <v>4</v>
      </c>
      <c r="D1230" s="43" t="s">
        <v>552</v>
      </c>
      <c r="E1230" s="43">
        <v>92</v>
      </c>
      <c r="F1230" s="43" t="s">
        <v>602</v>
      </c>
      <c r="G1230" s="44">
        <v>3</v>
      </c>
      <c r="H1230" s="43" t="s">
        <v>13</v>
      </c>
      <c r="I1230" s="45">
        <v>37</v>
      </c>
      <c r="J1230" s="45" t="s">
        <v>570</v>
      </c>
      <c r="K1230" s="41">
        <v>0</v>
      </c>
      <c r="L1230" s="41">
        <v>24</v>
      </c>
      <c r="M1230" s="41">
        <f>K1230-L1230</f>
        <v>-24</v>
      </c>
      <c r="N1230" s="45"/>
      <c r="O1230" s="41"/>
      <c r="P1230" s="46"/>
      <c r="Q1230" s="47"/>
      <c r="R1230" s="48" t="s">
        <v>555</v>
      </c>
      <c r="T1230">
        <v>20492</v>
      </c>
    </row>
    <row r="1231" spans="1:20" ht="18" customHeight="1" x14ac:dyDescent="0.15">
      <c r="A1231" s="42">
        <v>2</v>
      </c>
      <c r="B1231" s="43" t="s">
        <v>86</v>
      </c>
      <c r="C1231" s="43">
        <v>4</v>
      </c>
      <c r="D1231" s="43" t="s">
        <v>552</v>
      </c>
      <c r="E1231" s="43">
        <v>92</v>
      </c>
      <c r="F1231" s="43" t="s">
        <v>602</v>
      </c>
      <c r="G1231" s="45">
        <v>7</v>
      </c>
      <c r="H1231" s="49" t="s">
        <v>30</v>
      </c>
      <c r="I1231" s="45"/>
      <c r="J1231" s="45"/>
      <c r="K1231" s="41"/>
      <c r="L1231" s="41"/>
      <c r="M1231" s="41"/>
      <c r="N1231" s="45"/>
      <c r="O1231" s="47"/>
      <c r="P1231" s="46"/>
      <c r="Q1231" s="47"/>
      <c r="R1231" s="48" t="s">
        <v>555</v>
      </c>
      <c r="T1231">
        <v>20492</v>
      </c>
    </row>
    <row r="1232" spans="1:20" ht="18" customHeight="1" x14ac:dyDescent="0.15">
      <c r="A1232" s="42">
        <v>2</v>
      </c>
      <c r="B1232" s="43" t="s">
        <v>86</v>
      </c>
      <c r="C1232" s="43">
        <v>4</v>
      </c>
      <c r="D1232" s="43" t="s">
        <v>552</v>
      </c>
      <c r="E1232" s="43">
        <v>92</v>
      </c>
      <c r="F1232" s="43" t="s">
        <v>602</v>
      </c>
      <c r="G1232" s="44">
        <v>7</v>
      </c>
      <c r="H1232" s="43" t="s">
        <v>30</v>
      </c>
      <c r="I1232" s="45">
        <v>11</v>
      </c>
      <c r="J1232" s="45" t="s">
        <v>31</v>
      </c>
      <c r="K1232" s="41">
        <v>0</v>
      </c>
      <c r="L1232" s="41">
        <v>255</v>
      </c>
      <c r="M1232" s="41">
        <f>K1232-L1232</f>
        <v>-255</v>
      </c>
      <c r="N1232" s="45"/>
      <c r="O1232" s="41"/>
      <c r="P1232" s="46"/>
      <c r="Q1232" s="47"/>
      <c r="R1232" s="48" t="s">
        <v>555</v>
      </c>
      <c r="T1232">
        <v>20492</v>
      </c>
    </row>
    <row r="1233" spans="1:20" ht="18" customHeight="1" x14ac:dyDescent="0.15">
      <c r="A1233" s="42">
        <v>2</v>
      </c>
      <c r="B1233" s="43" t="s">
        <v>86</v>
      </c>
      <c r="C1233" s="43">
        <v>4</v>
      </c>
      <c r="D1233" s="43" t="s">
        <v>552</v>
      </c>
      <c r="E1233" s="43">
        <v>92</v>
      </c>
      <c r="F1233" s="43" t="s">
        <v>602</v>
      </c>
      <c r="G1233" s="45">
        <v>8</v>
      </c>
      <c r="H1233" s="49" t="s">
        <v>33</v>
      </c>
      <c r="I1233" s="45"/>
      <c r="J1233" s="45"/>
      <c r="K1233" s="41"/>
      <c r="L1233" s="41"/>
      <c r="M1233" s="41"/>
      <c r="N1233" s="45"/>
      <c r="O1233" s="47"/>
      <c r="P1233" s="46"/>
      <c r="Q1233" s="47"/>
      <c r="R1233" s="48" t="s">
        <v>555</v>
      </c>
      <c r="T1233">
        <v>20492</v>
      </c>
    </row>
    <row r="1234" spans="1:20" ht="18" customHeight="1" x14ac:dyDescent="0.15">
      <c r="A1234" s="42">
        <v>2</v>
      </c>
      <c r="B1234" s="43" t="s">
        <v>86</v>
      </c>
      <c r="C1234" s="43">
        <v>4</v>
      </c>
      <c r="D1234" s="43" t="s">
        <v>552</v>
      </c>
      <c r="E1234" s="43">
        <v>92</v>
      </c>
      <c r="F1234" s="43" t="s">
        <v>602</v>
      </c>
      <c r="G1234" s="44">
        <v>8</v>
      </c>
      <c r="H1234" s="43" t="s">
        <v>33</v>
      </c>
      <c r="I1234" s="45">
        <v>1</v>
      </c>
      <c r="J1234" s="45" t="s">
        <v>34</v>
      </c>
      <c r="K1234" s="41">
        <v>0</v>
      </c>
      <c r="L1234" s="41">
        <v>35</v>
      </c>
      <c r="M1234" s="41">
        <f t="shared" ref="M1234:M1235" si="34">K1234-L1234</f>
        <v>-35</v>
      </c>
      <c r="N1234" s="45"/>
      <c r="O1234" s="41"/>
      <c r="P1234" s="46"/>
      <c r="Q1234" s="47"/>
      <c r="R1234" s="48" t="s">
        <v>555</v>
      </c>
      <c r="T1234">
        <v>20492</v>
      </c>
    </row>
    <row r="1235" spans="1:20" ht="18" customHeight="1" x14ac:dyDescent="0.15">
      <c r="A1235" s="42">
        <v>2</v>
      </c>
      <c r="B1235" s="43" t="s">
        <v>86</v>
      </c>
      <c r="C1235" s="43">
        <v>4</v>
      </c>
      <c r="D1235" s="43" t="s">
        <v>552</v>
      </c>
      <c r="E1235" s="43">
        <v>92</v>
      </c>
      <c r="F1235" s="43" t="s">
        <v>602</v>
      </c>
      <c r="G1235" s="44">
        <v>8</v>
      </c>
      <c r="H1235" s="43" t="s">
        <v>33</v>
      </c>
      <c r="I1235" s="45">
        <v>2</v>
      </c>
      <c r="J1235" s="45" t="s">
        <v>46</v>
      </c>
      <c r="K1235" s="41">
        <v>0</v>
      </c>
      <c r="L1235" s="41">
        <v>60</v>
      </c>
      <c r="M1235" s="41">
        <f t="shared" si="34"/>
        <v>-60</v>
      </c>
      <c r="N1235" s="45"/>
      <c r="O1235" s="41"/>
      <c r="P1235" s="46"/>
      <c r="Q1235" s="47"/>
      <c r="R1235" s="48" t="s">
        <v>555</v>
      </c>
      <c r="T1235">
        <v>20492</v>
      </c>
    </row>
    <row r="1236" spans="1:20" ht="18" customHeight="1" x14ac:dyDescent="0.15">
      <c r="A1236" s="42">
        <v>2</v>
      </c>
      <c r="B1236" s="43" t="s">
        <v>86</v>
      </c>
      <c r="C1236" s="43">
        <v>4</v>
      </c>
      <c r="D1236" s="43" t="s">
        <v>552</v>
      </c>
      <c r="E1236" s="43">
        <v>92</v>
      </c>
      <c r="F1236" s="43" t="s">
        <v>602</v>
      </c>
      <c r="G1236" s="45">
        <v>10</v>
      </c>
      <c r="H1236" s="49" t="s">
        <v>54</v>
      </c>
      <c r="I1236" s="45"/>
      <c r="J1236" s="45"/>
      <c r="K1236" s="41"/>
      <c r="L1236" s="41"/>
      <c r="M1236" s="41"/>
      <c r="N1236" s="45"/>
      <c r="O1236" s="47"/>
      <c r="P1236" s="46"/>
      <c r="Q1236" s="47"/>
      <c r="R1236" s="48" t="s">
        <v>555</v>
      </c>
      <c r="T1236">
        <v>20492</v>
      </c>
    </row>
    <row r="1237" spans="1:20" ht="18" customHeight="1" x14ac:dyDescent="0.15">
      <c r="A1237" s="42">
        <v>2</v>
      </c>
      <c r="B1237" s="43" t="s">
        <v>86</v>
      </c>
      <c r="C1237" s="43">
        <v>4</v>
      </c>
      <c r="D1237" s="43" t="s">
        <v>552</v>
      </c>
      <c r="E1237" s="43">
        <v>92</v>
      </c>
      <c r="F1237" s="43" t="s">
        <v>602</v>
      </c>
      <c r="G1237" s="44">
        <v>10</v>
      </c>
      <c r="H1237" s="43" t="s">
        <v>54</v>
      </c>
      <c r="I1237" s="45">
        <v>1</v>
      </c>
      <c r="J1237" s="45" t="s">
        <v>55</v>
      </c>
      <c r="K1237" s="41">
        <v>0</v>
      </c>
      <c r="L1237" s="41">
        <v>885</v>
      </c>
      <c r="M1237" s="41">
        <f>K1237-L1237</f>
        <v>-885</v>
      </c>
      <c r="N1237" s="45"/>
      <c r="O1237" s="41"/>
      <c r="P1237" s="46"/>
      <c r="Q1237" s="47"/>
      <c r="R1237" s="48" t="s">
        <v>555</v>
      </c>
      <c r="T1237">
        <v>20492</v>
      </c>
    </row>
    <row r="1238" spans="1:20" ht="18" customHeight="1" x14ac:dyDescent="0.15">
      <c r="A1238" s="42">
        <v>2</v>
      </c>
      <c r="B1238" s="43" t="s">
        <v>86</v>
      </c>
      <c r="C1238" s="43">
        <v>4</v>
      </c>
      <c r="D1238" s="43" t="s">
        <v>552</v>
      </c>
      <c r="E1238" s="43">
        <v>92</v>
      </c>
      <c r="F1238" s="43" t="s">
        <v>602</v>
      </c>
      <c r="G1238" s="44">
        <v>10</v>
      </c>
      <c r="H1238" s="43" t="s">
        <v>54</v>
      </c>
      <c r="I1238" s="45">
        <v>3</v>
      </c>
      <c r="J1238" s="45" t="s">
        <v>63</v>
      </c>
      <c r="K1238" s="41">
        <v>0</v>
      </c>
      <c r="L1238" s="41">
        <v>54</v>
      </c>
      <c r="M1238" s="41">
        <f>K1238-L1238</f>
        <v>-54</v>
      </c>
      <c r="N1238" s="45"/>
      <c r="O1238" s="41"/>
      <c r="P1238" s="46"/>
      <c r="Q1238" s="47"/>
      <c r="R1238" s="48" t="s">
        <v>555</v>
      </c>
      <c r="T1238">
        <v>20492</v>
      </c>
    </row>
    <row r="1239" spans="1:20" ht="18" customHeight="1" x14ac:dyDescent="0.15">
      <c r="A1239" s="42">
        <v>2</v>
      </c>
      <c r="B1239" s="43" t="s">
        <v>86</v>
      </c>
      <c r="C1239" s="43">
        <v>4</v>
      </c>
      <c r="D1239" s="43" t="s">
        <v>552</v>
      </c>
      <c r="E1239" s="43">
        <v>92</v>
      </c>
      <c r="F1239" s="43" t="s">
        <v>602</v>
      </c>
      <c r="G1239" s="44">
        <v>10</v>
      </c>
      <c r="H1239" s="43" t="s">
        <v>54</v>
      </c>
      <c r="I1239" s="45">
        <v>4</v>
      </c>
      <c r="J1239" s="45" t="s">
        <v>65</v>
      </c>
      <c r="K1239" s="41">
        <v>0</v>
      </c>
      <c r="L1239" s="41">
        <v>196</v>
      </c>
      <c r="M1239" s="41">
        <f>K1239-L1239</f>
        <v>-196</v>
      </c>
      <c r="N1239" s="45"/>
      <c r="O1239" s="41"/>
      <c r="P1239" s="46"/>
      <c r="Q1239" s="47"/>
      <c r="R1239" s="48" t="s">
        <v>555</v>
      </c>
      <c r="T1239">
        <v>20492</v>
      </c>
    </row>
    <row r="1240" spans="1:20" ht="18" customHeight="1" x14ac:dyDescent="0.15">
      <c r="A1240" s="42">
        <v>2</v>
      </c>
      <c r="B1240" s="43" t="s">
        <v>86</v>
      </c>
      <c r="C1240" s="43">
        <v>4</v>
      </c>
      <c r="D1240" s="43" t="s">
        <v>552</v>
      </c>
      <c r="E1240" s="43">
        <v>92</v>
      </c>
      <c r="F1240" s="43" t="s">
        <v>602</v>
      </c>
      <c r="G1240" s="45">
        <v>11</v>
      </c>
      <c r="H1240" s="49" t="s">
        <v>66</v>
      </c>
      <c r="I1240" s="45"/>
      <c r="J1240" s="45"/>
      <c r="K1240" s="41"/>
      <c r="L1240" s="41"/>
      <c r="M1240" s="41"/>
      <c r="N1240" s="45"/>
      <c r="O1240" s="47"/>
      <c r="P1240" s="46"/>
      <c r="Q1240" s="47"/>
      <c r="R1240" s="48" t="s">
        <v>555</v>
      </c>
      <c r="T1240">
        <v>20492</v>
      </c>
    </row>
    <row r="1241" spans="1:20" ht="18" customHeight="1" x14ac:dyDescent="0.15">
      <c r="A1241" s="42">
        <v>2</v>
      </c>
      <c r="B1241" s="43" t="s">
        <v>86</v>
      </c>
      <c r="C1241" s="43">
        <v>4</v>
      </c>
      <c r="D1241" s="43" t="s">
        <v>552</v>
      </c>
      <c r="E1241" s="43">
        <v>92</v>
      </c>
      <c r="F1241" s="43" t="s">
        <v>602</v>
      </c>
      <c r="G1241" s="44">
        <v>11</v>
      </c>
      <c r="H1241" s="43" t="s">
        <v>66</v>
      </c>
      <c r="I1241" s="45">
        <v>1</v>
      </c>
      <c r="J1241" s="45" t="s">
        <v>67</v>
      </c>
      <c r="K1241" s="41">
        <v>0</v>
      </c>
      <c r="L1241" s="41">
        <v>598</v>
      </c>
      <c r="M1241" s="41">
        <f>K1241-L1241</f>
        <v>-598</v>
      </c>
      <c r="N1241" s="45"/>
      <c r="O1241" s="41"/>
      <c r="P1241" s="46"/>
      <c r="Q1241" s="47"/>
      <c r="R1241" s="48" t="s">
        <v>555</v>
      </c>
      <c r="T1241">
        <v>20492</v>
      </c>
    </row>
    <row r="1242" spans="1:20" ht="18" customHeight="1" x14ac:dyDescent="0.15">
      <c r="A1242" s="42">
        <v>2</v>
      </c>
      <c r="B1242" s="43" t="s">
        <v>86</v>
      </c>
      <c r="C1242" s="43">
        <v>4</v>
      </c>
      <c r="D1242" s="43" t="s">
        <v>552</v>
      </c>
      <c r="E1242" s="43">
        <v>92</v>
      </c>
      <c r="F1242" s="43" t="s">
        <v>602</v>
      </c>
      <c r="G1242" s="44">
        <v>11</v>
      </c>
      <c r="H1242" s="43" t="s">
        <v>66</v>
      </c>
      <c r="I1242" s="45">
        <v>3</v>
      </c>
      <c r="J1242" s="45" t="s">
        <v>70</v>
      </c>
      <c r="K1242" s="41">
        <v>0</v>
      </c>
      <c r="L1242" s="41">
        <v>51</v>
      </c>
      <c r="M1242" s="41">
        <f>K1242-L1242</f>
        <v>-51</v>
      </c>
      <c r="N1242" s="45"/>
      <c r="O1242" s="41"/>
      <c r="P1242" s="46"/>
      <c r="Q1242" s="47"/>
      <c r="R1242" s="48" t="s">
        <v>555</v>
      </c>
      <c r="T1242">
        <v>20492</v>
      </c>
    </row>
    <row r="1243" spans="1:20" ht="18" customHeight="1" x14ac:dyDescent="0.15">
      <c r="A1243" s="42">
        <v>2</v>
      </c>
      <c r="B1243" s="43" t="s">
        <v>86</v>
      </c>
      <c r="C1243" s="43">
        <v>4</v>
      </c>
      <c r="D1243" s="43" t="s">
        <v>552</v>
      </c>
      <c r="E1243" s="43">
        <v>92</v>
      </c>
      <c r="F1243" s="43" t="s">
        <v>602</v>
      </c>
      <c r="G1243" s="45">
        <v>12</v>
      </c>
      <c r="H1243" s="49" t="s">
        <v>73</v>
      </c>
      <c r="I1243" s="45"/>
      <c r="J1243" s="45"/>
      <c r="K1243" s="41"/>
      <c r="L1243" s="41"/>
      <c r="M1243" s="41"/>
      <c r="N1243" s="45"/>
      <c r="O1243" s="47"/>
      <c r="P1243" s="46"/>
      <c r="Q1243" s="47"/>
      <c r="R1243" s="48" t="s">
        <v>555</v>
      </c>
      <c r="T1243">
        <v>20492</v>
      </c>
    </row>
    <row r="1244" spans="1:20" ht="18" customHeight="1" x14ac:dyDescent="0.15">
      <c r="A1244" s="42">
        <v>2</v>
      </c>
      <c r="B1244" s="43" t="s">
        <v>86</v>
      </c>
      <c r="C1244" s="43">
        <v>4</v>
      </c>
      <c r="D1244" s="43" t="s">
        <v>552</v>
      </c>
      <c r="E1244" s="43">
        <v>92</v>
      </c>
      <c r="F1244" s="43" t="s">
        <v>602</v>
      </c>
      <c r="G1244" s="44">
        <v>12</v>
      </c>
      <c r="H1244" s="43" t="s">
        <v>73</v>
      </c>
      <c r="I1244" s="45">
        <v>1</v>
      </c>
      <c r="J1244" s="45" t="s">
        <v>597</v>
      </c>
      <c r="K1244" s="41">
        <v>0</v>
      </c>
      <c r="L1244" s="41">
        <v>750</v>
      </c>
      <c r="M1244" s="41">
        <f>K1244-L1244</f>
        <v>-750</v>
      </c>
      <c r="N1244" s="45"/>
      <c r="O1244" s="41"/>
      <c r="P1244" s="46"/>
      <c r="Q1244" s="47"/>
      <c r="R1244" s="48" t="s">
        <v>555</v>
      </c>
      <c r="T1244">
        <v>20492</v>
      </c>
    </row>
    <row r="1245" spans="1:20" ht="18" customHeight="1" x14ac:dyDescent="0.15">
      <c r="A1245" s="42">
        <v>2</v>
      </c>
      <c r="B1245" s="43" t="s">
        <v>86</v>
      </c>
      <c r="C1245" s="43">
        <v>4</v>
      </c>
      <c r="D1245" s="43" t="s">
        <v>552</v>
      </c>
      <c r="E1245" s="43">
        <v>92</v>
      </c>
      <c r="F1245" s="43" t="s">
        <v>602</v>
      </c>
      <c r="G1245" s="45">
        <v>13</v>
      </c>
      <c r="H1245" s="49" t="s">
        <v>77</v>
      </c>
      <c r="I1245" s="45"/>
      <c r="J1245" s="45"/>
      <c r="K1245" s="41"/>
      <c r="L1245" s="41"/>
      <c r="M1245" s="41"/>
      <c r="N1245" s="45"/>
      <c r="O1245" s="47"/>
      <c r="P1245" s="46"/>
      <c r="Q1245" s="47"/>
      <c r="R1245" s="48" t="s">
        <v>555</v>
      </c>
      <c r="T1245">
        <v>20492</v>
      </c>
    </row>
    <row r="1246" spans="1:20" ht="18" customHeight="1" x14ac:dyDescent="0.15">
      <c r="A1246" s="42">
        <v>2</v>
      </c>
      <c r="B1246" s="43" t="s">
        <v>86</v>
      </c>
      <c r="C1246" s="43">
        <v>4</v>
      </c>
      <c r="D1246" s="43" t="s">
        <v>552</v>
      </c>
      <c r="E1246" s="43">
        <v>92</v>
      </c>
      <c r="F1246" s="43" t="s">
        <v>602</v>
      </c>
      <c r="G1246" s="44">
        <v>13</v>
      </c>
      <c r="H1246" s="43" t="s">
        <v>77</v>
      </c>
      <c r="I1246" s="45">
        <v>21</v>
      </c>
      <c r="J1246" s="45" t="s">
        <v>304</v>
      </c>
      <c r="K1246" s="41">
        <v>0</v>
      </c>
      <c r="L1246" s="41">
        <v>10</v>
      </c>
      <c r="M1246" s="41">
        <f t="shared" ref="M1246:M1248" si="35">K1246-L1246</f>
        <v>-10</v>
      </c>
      <c r="N1246" s="45"/>
      <c r="O1246" s="41"/>
      <c r="P1246" s="46"/>
      <c r="Q1246" s="47"/>
      <c r="R1246" s="48" t="s">
        <v>555</v>
      </c>
      <c r="T1246">
        <v>20492</v>
      </c>
    </row>
    <row r="1247" spans="1:20" ht="18" customHeight="1" x14ac:dyDescent="0.15">
      <c r="A1247" s="42">
        <v>2</v>
      </c>
      <c r="B1247" s="43" t="s">
        <v>86</v>
      </c>
      <c r="C1247" s="43">
        <v>4</v>
      </c>
      <c r="D1247" s="43" t="s">
        <v>552</v>
      </c>
      <c r="E1247" s="43">
        <v>92</v>
      </c>
      <c r="F1247" s="43" t="s">
        <v>602</v>
      </c>
      <c r="G1247" s="44">
        <v>13</v>
      </c>
      <c r="H1247" s="43" t="s">
        <v>77</v>
      </c>
      <c r="I1247" s="45">
        <v>31</v>
      </c>
      <c r="J1247" s="45" t="s">
        <v>138</v>
      </c>
      <c r="K1247" s="41">
        <v>0</v>
      </c>
      <c r="L1247" s="41">
        <v>378</v>
      </c>
      <c r="M1247" s="41">
        <f t="shared" si="35"/>
        <v>-378</v>
      </c>
      <c r="N1247" s="45"/>
      <c r="O1247" s="41"/>
      <c r="P1247" s="46"/>
      <c r="Q1247" s="47"/>
      <c r="R1247" s="48" t="s">
        <v>555</v>
      </c>
      <c r="T1247">
        <v>20492</v>
      </c>
    </row>
    <row r="1248" spans="1:20" ht="18" customHeight="1" x14ac:dyDescent="0.15">
      <c r="A1248" s="42">
        <v>2</v>
      </c>
      <c r="B1248" s="43" t="s">
        <v>86</v>
      </c>
      <c r="C1248" s="43">
        <v>4</v>
      </c>
      <c r="D1248" s="43" t="s">
        <v>552</v>
      </c>
      <c r="E1248" s="43">
        <v>92</v>
      </c>
      <c r="F1248" s="43" t="s">
        <v>602</v>
      </c>
      <c r="G1248" s="44">
        <v>13</v>
      </c>
      <c r="H1248" s="43" t="s">
        <v>77</v>
      </c>
      <c r="I1248" s="45">
        <v>41</v>
      </c>
      <c r="J1248" s="45" t="s">
        <v>139</v>
      </c>
      <c r="K1248" s="41">
        <v>0</v>
      </c>
      <c r="L1248" s="41">
        <v>48</v>
      </c>
      <c r="M1248" s="41">
        <f t="shared" si="35"/>
        <v>-48</v>
      </c>
      <c r="N1248" s="45"/>
      <c r="O1248" s="41"/>
      <c r="P1248" s="46"/>
      <c r="Q1248" s="47"/>
      <c r="R1248" s="48" t="s">
        <v>555</v>
      </c>
      <c r="T1248">
        <v>20492</v>
      </c>
    </row>
    <row r="1249" spans="1:20" ht="18" customHeight="1" x14ac:dyDescent="0.15">
      <c r="A1249" s="42">
        <v>2</v>
      </c>
      <c r="B1249" s="43" t="s">
        <v>86</v>
      </c>
      <c r="C1249" s="43">
        <v>4</v>
      </c>
      <c r="D1249" s="43" t="s">
        <v>552</v>
      </c>
      <c r="E1249" s="43">
        <v>92</v>
      </c>
      <c r="F1249" s="43" t="s">
        <v>602</v>
      </c>
      <c r="G1249" s="45">
        <v>17</v>
      </c>
      <c r="H1249" s="49" t="s">
        <v>79</v>
      </c>
      <c r="I1249" s="45"/>
      <c r="J1249" s="45"/>
      <c r="K1249" s="41"/>
      <c r="L1249" s="41"/>
      <c r="M1249" s="41"/>
      <c r="N1249" s="45"/>
      <c r="O1249" s="47"/>
      <c r="P1249" s="46"/>
      <c r="Q1249" s="47"/>
      <c r="R1249" s="48" t="s">
        <v>555</v>
      </c>
      <c r="T1249">
        <v>20492</v>
      </c>
    </row>
    <row r="1250" spans="1:20" ht="18" customHeight="1" x14ac:dyDescent="0.15">
      <c r="A1250" s="42">
        <v>2</v>
      </c>
      <c r="B1250" s="43" t="s">
        <v>86</v>
      </c>
      <c r="C1250" s="43">
        <v>4</v>
      </c>
      <c r="D1250" s="43" t="s">
        <v>552</v>
      </c>
      <c r="E1250" s="43">
        <v>92</v>
      </c>
      <c r="F1250" s="43" t="s">
        <v>602</v>
      </c>
      <c r="G1250" s="44">
        <v>17</v>
      </c>
      <c r="H1250" s="43" t="s">
        <v>79</v>
      </c>
      <c r="I1250" s="45">
        <v>21</v>
      </c>
      <c r="J1250" s="45" t="s">
        <v>239</v>
      </c>
      <c r="K1250" s="41">
        <v>0</v>
      </c>
      <c r="L1250" s="41">
        <v>300</v>
      </c>
      <c r="M1250" s="41">
        <f>K1250-L1250</f>
        <v>-300</v>
      </c>
      <c r="N1250" s="45"/>
      <c r="O1250" s="41"/>
      <c r="P1250" s="46"/>
      <c r="Q1250" s="47"/>
      <c r="R1250" s="48" t="s">
        <v>555</v>
      </c>
      <c r="T1250">
        <v>20492</v>
      </c>
    </row>
    <row r="1251" spans="1:20" ht="18" customHeight="1" x14ac:dyDescent="0.15">
      <c r="A1251" s="24">
        <v>2</v>
      </c>
      <c r="B1251" s="25" t="s">
        <v>86</v>
      </c>
      <c r="C1251" s="26">
        <v>5</v>
      </c>
      <c r="D1251" s="26" t="s">
        <v>2176</v>
      </c>
      <c r="E1251" s="27"/>
      <c r="F1251" s="26"/>
      <c r="G1251" s="27"/>
      <c r="H1251" s="26"/>
      <c r="I1251" s="27"/>
      <c r="J1251" s="27"/>
      <c r="K1251" s="23">
        <f>IF(C1251="",SUMIFS($K1252:$K$5362,$A1252:$A$5362,A1251,$E1252:$E$5362,""),IF(E1251="",SUMIFS($K1252:$K$5362,$A1252:$A$5362,A1251,$C1252:$C$5362,C1251,$G1252:$G$5362,""),IF(G1251="",SUMIFS($K1252:$K$5362,$A1252:$A$5362,A1251,$C1252:$C$5362,C1251,$E1252:$E$5362,E1251,$R1252:$R$5362,R1251),IF(I1251="",SUMIFS($K1252:$K$5362,$A1252:$A$5362,A1251,$C1252:$C$5362,C1251,$E1252:$E$5362,E1251,$G1252:$G$5362,G1251,$R1252:$R$5362,R1251),0))))</f>
        <v>42273</v>
      </c>
      <c r="L1251" s="23">
        <f>IF(C1251="",SUMIFS($L1252:$L$5362,$A1252:$A$5362,A1251,$E1252:$E$5362,""),IF(E1251="",SUMIFS($L1252:$L$5362,$A1252:$A$5362,A1251,$C1252:$C$5362,C1251,$G1252:$G$5362,""),IF(G1251="",SUMIFS($L1252:$L$5362,$A1252:$A$5362,A1251,$C1252:$C$5362,C1251,$E1252:$E$5362,E1251,$R1252:$R$5362,R1251),IF(I1251="",SUMIFS($L1252:$L$5362,$A1252:$A$5362,A1251,$C1252:$C$5362,C1251,$E1252:$E$5362,E1251,$G1252:$G$5362,G1251,$R1252:$R$5362,R1251),0))))</f>
        <v>37092</v>
      </c>
      <c r="M1251" s="23">
        <f t="shared" ref="M1251:M1252" si="36">K1251-L1251</f>
        <v>5181</v>
      </c>
      <c r="N1251" s="28"/>
      <c r="O1251" s="29"/>
      <c r="P1251" s="30"/>
      <c r="Q1251" s="23">
        <f>IF(C1251="",SUMIFS($Q1252:$Q$5362,$A1252:$A$5362,A1251,$E1252:$E$5362,""),IF(E1251="",SUMIFS($Q1252:$Q$5362,$A1252:$A$5362,A1251,$C1252:$C$5362,C1251,$G1252:$G$5362,""),IF(G1251="",SUMIFS($Q1252:$Q$5362,$A1252:$A$5362,A1251,$C1252:$C$5362,C1251,$E1252:$E$5362,E1251,$R1252:$R$5362,R1251),IF(I1251="",SUMIFS($Q1252:$Q$5362,$A1252:$A$5362,A1251,$C1252:$C$5362,C1251,$E1252:$E$5362,E1251,$G1252:$G$5362,G1251,$R1252:$R$5362,R1251),0))))</f>
        <v>11954</v>
      </c>
      <c r="R1251" s="31"/>
      <c r="T1251">
        <v>20501</v>
      </c>
    </row>
    <row r="1252" spans="1:20" ht="18" customHeight="1" x14ac:dyDescent="0.15">
      <c r="A1252" s="24">
        <v>2</v>
      </c>
      <c r="B1252" s="25" t="s">
        <v>2200</v>
      </c>
      <c r="C1252" s="34">
        <v>5</v>
      </c>
      <c r="D1252" s="25" t="s">
        <v>603</v>
      </c>
      <c r="E1252" s="35">
        <v>1</v>
      </c>
      <c r="F1252" s="36" t="s">
        <v>2234</v>
      </c>
      <c r="G1252" s="35"/>
      <c r="H1252" s="36"/>
      <c r="I1252" s="35"/>
      <c r="J1252" s="35"/>
      <c r="K1252" s="32">
        <f>IF(C1252="",SUMIFS($K1253:$K$5362,$A1253:$A$5362,A1252,$E1253:$E$5362,""),IF(E1252="",SUMIFS($K1253:$K$5362,$A1253:$A$5362,A1252,$C1253:$C$5362,C1252,$G1253:$G$5362,""),IF(G1252="",SUMIFS($K1253:$K$5362,$A1253:$A$5362,A1252,$C1253:$C$5362,C1252,$E1253:$E$5362,E1252,$R1253:$R$5362,R1252),IF(I1252="",SUMIFS($K1253:$K$5362,$A1253:$A$5362,A1252,$C1253:$C$5362,C1252,$E1253:$E$5362,E1252,$G1253:$G$5362,G1252,$R1253:$R$5362,R1252),0))))</f>
        <v>7489</v>
      </c>
      <c r="L1252" s="32">
        <f>IF(C1252="",SUMIFS($L1253:$L$5362,$A1253:$A$5362,A1252,$E1253:$E$5362,""),IF(E1252="",SUMIFS($L1253:$L$5362,$A1253:$A$5362,A1252,$C1253:$C$5362,C1252,$G1253:$G$5362,""),IF(G1252="",SUMIFS($L1253:$L$5362,$A1253:$A$5362,A1252,$C1253:$C$5362,C1252,$E1253:$E$5362,E1252,$R1253:$R$5362,R1252),IF(I1252="",SUMIFS($L1253:$L$5362,$A1253:$A$5362,A1252,$C1253:$C$5362,C1252,$E1253:$E$5362,E1252,$G1253:$G$5362,G1252,$R1253:$R$5362,R1252),0))))</f>
        <v>4641</v>
      </c>
      <c r="M1252" s="32">
        <f t="shared" si="36"/>
        <v>2848</v>
      </c>
      <c r="N1252" s="37"/>
      <c r="O1252" s="38"/>
      <c r="P1252" s="39"/>
      <c r="Q1252" s="33">
        <f>IF(C1252="",SUMIFS($Q1253:$Q$5362,$A1253:$A$5362,A1252,$E1253:$E$5362,""),IF(E1252="",SUMIFS($Q1253:$Q$5362,$A1253:$A$5362,A1252,$C1253:$C$5362,C1252,$G1253:$G$5362,""),IF(G1252="",SUMIFS($Q1253:$Q$5362,$A1253:$A$5362,A1252,$C1253:$C$5362,C1252,$E1253:$E$5362,E1252,$R1253:$R$5362,R1252),IF(I1252="",SUMIFS($Q1253:$Q$5362,$A1253:$A$5362,A1252,$C1253:$C$5362,C1252,$E1253:$E$5362,E1252,$G1253:$G$5362,G1252,$R1253:$R$5362,R1252),0))))</f>
        <v>20</v>
      </c>
      <c r="R1252" s="40" t="s">
        <v>2207</v>
      </c>
      <c r="T1252">
        <v>20501</v>
      </c>
    </row>
    <row r="1253" spans="1:20" ht="18" customHeight="1" x14ac:dyDescent="0.15">
      <c r="A1253" s="42">
        <v>2</v>
      </c>
      <c r="B1253" s="43" t="s">
        <v>86</v>
      </c>
      <c r="C1253" s="43">
        <v>5</v>
      </c>
      <c r="D1253" s="43" t="s">
        <v>603</v>
      </c>
      <c r="E1253" s="43">
        <v>1</v>
      </c>
      <c r="F1253" s="43" t="s">
        <v>604</v>
      </c>
      <c r="G1253" s="45">
        <v>2</v>
      </c>
      <c r="H1253" s="49" t="s">
        <v>10</v>
      </c>
      <c r="I1253" s="45"/>
      <c r="J1253" s="45"/>
      <c r="K1253" s="41"/>
      <c r="L1253" s="41"/>
      <c r="M1253" s="41"/>
      <c r="N1253" s="45"/>
      <c r="O1253" s="47"/>
      <c r="P1253" s="46" t="s">
        <v>4581</v>
      </c>
      <c r="Q1253" s="47">
        <v>20</v>
      </c>
      <c r="R1253" s="48" t="s">
        <v>254</v>
      </c>
      <c r="T1253">
        <v>20501</v>
      </c>
    </row>
    <row r="1254" spans="1:20" ht="18" customHeight="1" x14ac:dyDescent="0.15">
      <c r="A1254" s="42">
        <v>2</v>
      </c>
      <c r="B1254" s="43" t="s">
        <v>86</v>
      </c>
      <c r="C1254" s="43">
        <v>5</v>
      </c>
      <c r="D1254" s="43" t="s">
        <v>603</v>
      </c>
      <c r="E1254" s="43">
        <v>1</v>
      </c>
      <c r="F1254" s="43" t="s">
        <v>604</v>
      </c>
      <c r="G1254" s="44">
        <v>2</v>
      </c>
      <c r="H1254" s="43" t="s">
        <v>10</v>
      </c>
      <c r="I1254" s="45">
        <v>3</v>
      </c>
      <c r="J1254" s="45" t="s">
        <v>11</v>
      </c>
      <c r="K1254" s="41">
        <v>4681</v>
      </c>
      <c r="L1254" s="41">
        <v>2678</v>
      </c>
      <c r="M1254" s="41">
        <f>K1254-L1254</f>
        <v>2003</v>
      </c>
      <c r="N1254" s="45" t="s">
        <v>19</v>
      </c>
      <c r="O1254" s="41">
        <v>4680300</v>
      </c>
      <c r="P1254" s="46" t="s">
        <v>4582</v>
      </c>
      <c r="Q1254" s="47"/>
      <c r="R1254" s="48" t="s">
        <v>254</v>
      </c>
      <c r="T1254">
        <v>20501</v>
      </c>
    </row>
    <row r="1255" spans="1:20" ht="18" customHeight="1" x14ac:dyDescent="0.15">
      <c r="A1255" s="42">
        <v>2</v>
      </c>
      <c r="B1255" s="43" t="s">
        <v>86</v>
      </c>
      <c r="C1255" s="43">
        <v>5</v>
      </c>
      <c r="D1255" s="43" t="s">
        <v>603</v>
      </c>
      <c r="E1255" s="43">
        <v>1</v>
      </c>
      <c r="F1255" s="43" t="s">
        <v>604</v>
      </c>
      <c r="G1255" s="45">
        <v>3</v>
      </c>
      <c r="H1255" s="49" t="s">
        <v>13</v>
      </c>
      <c r="I1255" s="45"/>
      <c r="J1255" s="45"/>
      <c r="K1255" s="41"/>
      <c r="L1255" s="41"/>
      <c r="M1255" s="41"/>
      <c r="N1255" s="45"/>
      <c r="O1255" s="47"/>
      <c r="P1255" s="46"/>
      <c r="Q1255" s="47"/>
      <c r="R1255" s="48" t="s">
        <v>254</v>
      </c>
      <c r="T1255">
        <v>20501</v>
      </c>
    </row>
    <row r="1256" spans="1:20" ht="18" customHeight="1" x14ac:dyDescent="0.15">
      <c r="A1256" s="42">
        <v>2</v>
      </c>
      <c r="B1256" s="43" t="s">
        <v>86</v>
      </c>
      <c r="C1256" s="43">
        <v>5</v>
      </c>
      <c r="D1256" s="43" t="s">
        <v>603</v>
      </c>
      <c r="E1256" s="43">
        <v>1</v>
      </c>
      <c r="F1256" s="43" t="s">
        <v>604</v>
      </c>
      <c r="G1256" s="44">
        <v>3</v>
      </c>
      <c r="H1256" s="43" t="s">
        <v>13</v>
      </c>
      <c r="I1256" s="45">
        <v>33</v>
      </c>
      <c r="J1256" s="45" t="s">
        <v>20</v>
      </c>
      <c r="K1256" s="41">
        <v>0</v>
      </c>
      <c r="L1256" s="41">
        <v>24</v>
      </c>
      <c r="M1256" s="41">
        <f t="shared" ref="M1256" si="37">K1256-L1256</f>
        <v>-24</v>
      </c>
      <c r="N1256" s="45"/>
      <c r="O1256" s="41"/>
      <c r="P1256" s="46"/>
      <c r="Q1256" s="47"/>
      <c r="R1256" s="48" t="s">
        <v>254</v>
      </c>
      <c r="T1256">
        <v>20501</v>
      </c>
    </row>
    <row r="1257" spans="1:20" ht="18" customHeight="1" x14ac:dyDescent="0.15">
      <c r="A1257" s="42">
        <v>2</v>
      </c>
      <c r="B1257" s="43" t="s">
        <v>86</v>
      </c>
      <c r="C1257" s="43">
        <v>5</v>
      </c>
      <c r="D1257" s="43" t="s">
        <v>603</v>
      </c>
      <c r="E1257" s="43">
        <v>1</v>
      </c>
      <c r="F1257" s="43" t="s">
        <v>604</v>
      </c>
      <c r="G1257" s="44">
        <v>3</v>
      </c>
      <c r="H1257" s="43" t="s">
        <v>13</v>
      </c>
      <c r="I1257" s="45">
        <v>39</v>
      </c>
      <c r="J1257" s="45" t="s">
        <v>24</v>
      </c>
      <c r="K1257" s="41">
        <v>785</v>
      </c>
      <c r="L1257" s="41">
        <v>565</v>
      </c>
      <c r="M1257" s="41">
        <f>K1257-L1257</f>
        <v>220</v>
      </c>
      <c r="N1257" s="45" t="s">
        <v>19</v>
      </c>
      <c r="O1257" s="41">
        <v>784251</v>
      </c>
      <c r="P1257" s="46"/>
      <c r="Q1257" s="47"/>
      <c r="R1257" s="48" t="s">
        <v>254</v>
      </c>
      <c r="T1257">
        <v>20501</v>
      </c>
    </row>
    <row r="1258" spans="1:20" ht="18" customHeight="1" x14ac:dyDescent="0.15">
      <c r="A1258" s="42">
        <v>2</v>
      </c>
      <c r="B1258" s="43" t="s">
        <v>86</v>
      </c>
      <c r="C1258" s="43">
        <v>5</v>
      </c>
      <c r="D1258" s="43" t="s">
        <v>603</v>
      </c>
      <c r="E1258" s="43">
        <v>1</v>
      </c>
      <c r="F1258" s="43" t="s">
        <v>604</v>
      </c>
      <c r="G1258" s="44">
        <v>3</v>
      </c>
      <c r="H1258" s="43" t="s">
        <v>13</v>
      </c>
      <c r="I1258" s="45">
        <v>40</v>
      </c>
      <c r="J1258" s="45" t="s">
        <v>25</v>
      </c>
      <c r="K1258" s="41">
        <v>585</v>
      </c>
      <c r="L1258" s="41">
        <v>421</v>
      </c>
      <c r="M1258" s="41">
        <f>K1258-L1258</f>
        <v>164</v>
      </c>
      <c r="N1258" s="45" t="s">
        <v>19</v>
      </c>
      <c r="O1258" s="41">
        <v>584345</v>
      </c>
      <c r="P1258" s="46"/>
      <c r="Q1258" s="47"/>
      <c r="R1258" s="48" t="s">
        <v>254</v>
      </c>
      <c r="T1258">
        <v>20501</v>
      </c>
    </row>
    <row r="1259" spans="1:20" ht="18" customHeight="1" x14ac:dyDescent="0.15">
      <c r="A1259" s="42">
        <v>2</v>
      </c>
      <c r="B1259" s="43" t="s">
        <v>86</v>
      </c>
      <c r="C1259" s="43">
        <v>5</v>
      </c>
      <c r="D1259" s="43" t="s">
        <v>603</v>
      </c>
      <c r="E1259" s="43">
        <v>1</v>
      </c>
      <c r="F1259" s="43" t="s">
        <v>604</v>
      </c>
      <c r="G1259" s="44">
        <v>3</v>
      </c>
      <c r="H1259" s="43" t="s">
        <v>13</v>
      </c>
      <c r="I1259" s="45">
        <v>41</v>
      </c>
      <c r="J1259" s="45" t="s">
        <v>26</v>
      </c>
      <c r="K1259" s="41">
        <v>74</v>
      </c>
      <c r="L1259" s="41">
        <v>37</v>
      </c>
      <c r="M1259" s="41">
        <f>K1259-L1259</f>
        <v>37</v>
      </c>
      <c r="N1259" s="45" t="s">
        <v>19</v>
      </c>
      <c r="O1259" s="41">
        <v>73600</v>
      </c>
      <c r="P1259" s="46"/>
      <c r="Q1259" s="47"/>
      <c r="R1259" s="48" t="s">
        <v>254</v>
      </c>
      <c r="T1259">
        <v>20501</v>
      </c>
    </row>
    <row r="1260" spans="1:20" ht="18" customHeight="1" x14ac:dyDescent="0.15">
      <c r="A1260" s="42">
        <v>2</v>
      </c>
      <c r="B1260" s="43" t="s">
        <v>86</v>
      </c>
      <c r="C1260" s="43">
        <v>5</v>
      </c>
      <c r="D1260" s="43" t="s">
        <v>603</v>
      </c>
      <c r="E1260" s="43">
        <v>1</v>
      </c>
      <c r="F1260" s="43" t="s">
        <v>604</v>
      </c>
      <c r="G1260" s="45">
        <v>4</v>
      </c>
      <c r="H1260" s="49" t="s">
        <v>27</v>
      </c>
      <c r="I1260" s="45"/>
      <c r="J1260" s="45"/>
      <c r="K1260" s="41"/>
      <c r="L1260" s="41"/>
      <c r="M1260" s="41"/>
      <c r="N1260" s="45"/>
      <c r="O1260" s="47"/>
      <c r="P1260" s="46"/>
      <c r="Q1260" s="47"/>
      <c r="R1260" s="48" t="s">
        <v>254</v>
      </c>
      <c r="T1260">
        <v>20501</v>
      </c>
    </row>
    <row r="1261" spans="1:20" ht="18" customHeight="1" x14ac:dyDescent="0.15">
      <c r="A1261" s="42">
        <v>2</v>
      </c>
      <c r="B1261" s="43" t="s">
        <v>86</v>
      </c>
      <c r="C1261" s="43">
        <v>5</v>
      </c>
      <c r="D1261" s="43" t="s">
        <v>603</v>
      </c>
      <c r="E1261" s="43">
        <v>1</v>
      </c>
      <c r="F1261" s="43" t="s">
        <v>604</v>
      </c>
      <c r="G1261" s="44">
        <v>4</v>
      </c>
      <c r="H1261" s="43" t="s">
        <v>27</v>
      </c>
      <c r="I1261" s="45">
        <v>31</v>
      </c>
      <c r="J1261" s="45" t="s">
        <v>29</v>
      </c>
      <c r="K1261" s="41">
        <v>1246</v>
      </c>
      <c r="L1261" s="41">
        <v>798</v>
      </c>
      <c r="M1261" s="41">
        <f>K1261-L1261</f>
        <v>448</v>
      </c>
      <c r="N1261" s="45" t="s">
        <v>19</v>
      </c>
      <c r="O1261" s="41">
        <v>1245643</v>
      </c>
      <c r="P1261" s="46"/>
      <c r="Q1261" s="47"/>
      <c r="R1261" s="48" t="s">
        <v>254</v>
      </c>
      <c r="T1261">
        <v>20501</v>
      </c>
    </row>
    <row r="1262" spans="1:20" ht="18" customHeight="1" x14ac:dyDescent="0.15">
      <c r="A1262" s="42">
        <v>2</v>
      </c>
      <c r="B1262" s="43" t="s">
        <v>86</v>
      </c>
      <c r="C1262" s="43">
        <v>5</v>
      </c>
      <c r="D1262" s="43" t="s">
        <v>603</v>
      </c>
      <c r="E1262" s="43">
        <v>1</v>
      </c>
      <c r="F1262" s="43" t="s">
        <v>604</v>
      </c>
      <c r="G1262" s="45">
        <v>8</v>
      </c>
      <c r="H1262" s="49" t="s">
        <v>33</v>
      </c>
      <c r="I1262" s="45"/>
      <c r="J1262" s="45"/>
      <c r="K1262" s="41"/>
      <c r="L1262" s="41"/>
      <c r="M1262" s="41"/>
      <c r="N1262" s="45"/>
      <c r="O1262" s="47"/>
      <c r="P1262" s="46"/>
      <c r="Q1262" s="47"/>
      <c r="R1262" s="48" t="s">
        <v>254</v>
      </c>
      <c r="T1262">
        <v>20501</v>
      </c>
    </row>
    <row r="1263" spans="1:20" ht="18" customHeight="1" x14ac:dyDescent="0.15">
      <c r="A1263" s="42">
        <v>2</v>
      </c>
      <c r="B1263" s="43" t="s">
        <v>86</v>
      </c>
      <c r="C1263" s="43">
        <v>5</v>
      </c>
      <c r="D1263" s="43" t="s">
        <v>603</v>
      </c>
      <c r="E1263" s="43">
        <v>1</v>
      </c>
      <c r="F1263" s="43" t="s">
        <v>604</v>
      </c>
      <c r="G1263" s="44">
        <v>8</v>
      </c>
      <c r="H1263" s="43" t="s">
        <v>33</v>
      </c>
      <c r="I1263" s="45">
        <v>2</v>
      </c>
      <c r="J1263" s="45" t="s">
        <v>46</v>
      </c>
      <c r="K1263" s="41">
        <v>2</v>
      </c>
      <c r="L1263" s="41">
        <v>2</v>
      </c>
      <c r="M1263" s="41">
        <f>K1263-L1263</f>
        <v>0</v>
      </c>
      <c r="N1263" s="45" t="s">
        <v>605</v>
      </c>
      <c r="O1263" s="41"/>
      <c r="P1263" s="46"/>
      <c r="Q1263" s="47"/>
      <c r="R1263" s="48" t="s">
        <v>254</v>
      </c>
      <c r="T1263">
        <v>20501</v>
      </c>
    </row>
    <row r="1264" spans="1:20" ht="18" customHeight="1" x14ac:dyDescent="0.15">
      <c r="A1264" s="42">
        <v>2</v>
      </c>
      <c r="B1264" s="43" t="s">
        <v>86</v>
      </c>
      <c r="C1264" s="43">
        <v>5</v>
      </c>
      <c r="D1264" s="43" t="s">
        <v>603</v>
      </c>
      <c r="E1264" s="43">
        <v>1</v>
      </c>
      <c r="F1264" s="43" t="s">
        <v>604</v>
      </c>
      <c r="G1264" s="44">
        <v>8</v>
      </c>
      <c r="H1264" s="43" t="s">
        <v>33</v>
      </c>
      <c r="I1264" s="44">
        <v>2</v>
      </c>
      <c r="J1264" s="44" t="s">
        <v>46</v>
      </c>
      <c r="K1264" s="41"/>
      <c r="L1264" s="41"/>
      <c r="M1264" s="41"/>
      <c r="N1264" s="45" t="s">
        <v>3046</v>
      </c>
      <c r="O1264" s="41">
        <v>1800</v>
      </c>
      <c r="P1264" s="46"/>
      <c r="Q1264" s="47"/>
      <c r="R1264" s="48" t="s">
        <v>254</v>
      </c>
      <c r="T1264">
        <v>20501</v>
      </c>
    </row>
    <row r="1265" spans="1:20" ht="18" customHeight="1" x14ac:dyDescent="0.15">
      <c r="A1265" s="42">
        <v>2</v>
      </c>
      <c r="B1265" s="43" t="s">
        <v>86</v>
      </c>
      <c r="C1265" s="43">
        <v>5</v>
      </c>
      <c r="D1265" s="43" t="s">
        <v>603</v>
      </c>
      <c r="E1265" s="43">
        <v>1</v>
      </c>
      <c r="F1265" s="43" t="s">
        <v>604</v>
      </c>
      <c r="G1265" s="45">
        <v>10</v>
      </c>
      <c r="H1265" s="49" t="s">
        <v>54</v>
      </c>
      <c r="I1265" s="45"/>
      <c r="J1265" s="45"/>
      <c r="K1265" s="41"/>
      <c r="L1265" s="41"/>
      <c r="M1265" s="41"/>
      <c r="N1265" s="45"/>
      <c r="O1265" s="47"/>
      <c r="P1265" s="46"/>
      <c r="Q1265" s="47"/>
      <c r="R1265" s="48" t="s">
        <v>254</v>
      </c>
      <c r="T1265">
        <v>20501</v>
      </c>
    </row>
    <row r="1266" spans="1:20" ht="18" customHeight="1" x14ac:dyDescent="0.15">
      <c r="A1266" s="42">
        <v>2</v>
      </c>
      <c r="B1266" s="43" t="s">
        <v>86</v>
      </c>
      <c r="C1266" s="43">
        <v>5</v>
      </c>
      <c r="D1266" s="43" t="s">
        <v>603</v>
      </c>
      <c r="E1266" s="43">
        <v>1</v>
      </c>
      <c r="F1266" s="43" t="s">
        <v>604</v>
      </c>
      <c r="G1266" s="44">
        <v>10</v>
      </c>
      <c r="H1266" s="43" t="s">
        <v>54</v>
      </c>
      <c r="I1266" s="45">
        <v>1</v>
      </c>
      <c r="J1266" s="45" t="s">
        <v>55</v>
      </c>
      <c r="K1266" s="41">
        <v>3</v>
      </c>
      <c r="L1266" s="41">
        <v>3</v>
      </c>
      <c r="M1266" s="41">
        <f>K1266-L1266</f>
        <v>0</v>
      </c>
      <c r="N1266" s="45" t="s">
        <v>606</v>
      </c>
      <c r="O1266" s="41">
        <v>3000</v>
      </c>
      <c r="P1266" s="46"/>
      <c r="Q1266" s="47"/>
      <c r="R1266" s="48" t="s">
        <v>254</v>
      </c>
      <c r="T1266">
        <v>20501</v>
      </c>
    </row>
    <row r="1267" spans="1:20" ht="18" customHeight="1" x14ac:dyDescent="0.15">
      <c r="A1267" s="42">
        <v>2</v>
      </c>
      <c r="B1267" s="43" t="s">
        <v>86</v>
      </c>
      <c r="C1267" s="43">
        <v>5</v>
      </c>
      <c r="D1267" s="43" t="s">
        <v>603</v>
      </c>
      <c r="E1267" s="43">
        <v>1</v>
      </c>
      <c r="F1267" s="43" t="s">
        <v>604</v>
      </c>
      <c r="G1267" s="44">
        <v>10</v>
      </c>
      <c r="H1267" s="43" t="s">
        <v>54</v>
      </c>
      <c r="I1267" s="45">
        <v>3</v>
      </c>
      <c r="J1267" s="45" t="s">
        <v>63</v>
      </c>
      <c r="K1267" s="41">
        <v>6</v>
      </c>
      <c r="L1267" s="41">
        <v>6</v>
      </c>
      <c r="M1267" s="41">
        <f>K1267-L1267</f>
        <v>0</v>
      </c>
      <c r="N1267" s="45" t="s">
        <v>3842</v>
      </c>
      <c r="O1267" s="41">
        <v>5600</v>
      </c>
      <c r="P1267" s="46"/>
      <c r="Q1267" s="47"/>
      <c r="R1267" s="48" t="s">
        <v>254</v>
      </c>
      <c r="T1267">
        <v>20501</v>
      </c>
    </row>
    <row r="1268" spans="1:20" ht="18" customHeight="1" x14ac:dyDescent="0.15">
      <c r="A1268" s="42">
        <v>2</v>
      </c>
      <c r="B1268" s="43" t="s">
        <v>86</v>
      </c>
      <c r="C1268" s="43">
        <v>5</v>
      </c>
      <c r="D1268" s="43" t="s">
        <v>603</v>
      </c>
      <c r="E1268" s="43">
        <v>1</v>
      </c>
      <c r="F1268" s="43" t="s">
        <v>604</v>
      </c>
      <c r="G1268" s="45">
        <v>13</v>
      </c>
      <c r="H1268" s="49" t="s">
        <v>77</v>
      </c>
      <c r="I1268" s="45"/>
      <c r="J1268" s="45"/>
      <c r="K1268" s="41"/>
      <c r="L1268" s="41"/>
      <c r="M1268" s="41"/>
      <c r="N1268" s="45"/>
      <c r="O1268" s="47"/>
      <c r="P1268" s="46"/>
      <c r="Q1268" s="47"/>
      <c r="R1268" s="48" t="s">
        <v>254</v>
      </c>
      <c r="T1268">
        <v>20501</v>
      </c>
    </row>
    <row r="1269" spans="1:20" ht="18" customHeight="1" x14ac:dyDescent="0.15">
      <c r="A1269" s="42">
        <v>2</v>
      </c>
      <c r="B1269" s="43" t="s">
        <v>86</v>
      </c>
      <c r="C1269" s="43">
        <v>5</v>
      </c>
      <c r="D1269" s="43" t="s">
        <v>603</v>
      </c>
      <c r="E1269" s="43">
        <v>1</v>
      </c>
      <c r="F1269" s="43" t="s">
        <v>604</v>
      </c>
      <c r="G1269" s="44">
        <v>13</v>
      </c>
      <c r="H1269" s="43" t="s">
        <v>77</v>
      </c>
      <c r="I1269" s="45">
        <v>1</v>
      </c>
      <c r="J1269" s="45" t="s">
        <v>78</v>
      </c>
      <c r="K1269" s="41">
        <v>5</v>
      </c>
      <c r="L1269" s="41">
        <v>5</v>
      </c>
      <c r="M1269" s="41">
        <f>K1269-L1269</f>
        <v>0</v>
      </c>
      <c r="N1269" s="45" t="s">
        <v>607</v>
      </c>
      <c r="O1269" s="41">
        <v>5000</v>
      </c>
      <c r="P1269" s="46"/>
      <c r="Q1269" s="47"/>
      <c r="R1269" s="48" t="s">
        <v>254</v>
      </c>
      <c r="T1269">
        <v>20501</v>
      </c>
    </row>
    <row r="1270" spans="1:20" ht="18" customHeight="1" x14ac:dyDescent="0.15">
      <c r="A1270" s="42">
        <v>2</v>
      </c>
      <c r="B1270" s="43" t="s">
        <v>86</v>
      </c>
      <c r="C1270" s="43">
        <v>5</v>
      </c>
      <c r="D1270" s="43" t="s">
        <v>603</v>
      </c>
      <c r="E1270" s="43">
        <v>1</v>
      </c>
      <c r="F1270" s="43" t="s">
        <v>604</v>
      </c>
      <c r="G1270" s="45">
        <v>18</v>
      </c>
      <c r="H1270" s="49" t="s">
        <v>81</v>
      </c>
      <c r="I1270" s="45"/>
      <c r="J1270" s="45"/>
      <c r="K1270" s="41"/>
      <c r="L1270" s="41"/>
      <c r="M1270" s="41"/>
      <c r="N1270" s="45"/>
      <c r="O1270" s="47"/>
      <c r="P1270" s="46"/>
      <c r="Q1270" s="47"/>
      <c r="R1270" s="48" t="s">
        <v>254</v>
      </c>
      <c r="T1270">
        <v>20501</v>
      </c>
    </row>
    <row r="1271" spans="1:20" ht="18" customHeight="1" x14ac:dyDescent="0.15">
      <c r="A1271" s="42">
        <v>2</v>
      </c>
      <c r="B1271" s="43" t="s">
        <v>86</v>
      </c>
      <c r="C1271" s="43">
        <v>5</v>
      </c>
      <c r="D1271" s="43" t="s">
        <v>603</v>
      </c>
      <c r="E1271" s="43">
        <v>1</v>
      </c>
      <c r="F1271" s="43" t="s">
        <v>604</v>
      </c>
      <c r="G1271" s="44">
        <v>18</v>
      </c>
      <c r="H1271" s="43" t="s">
        <v>81</v>
      </c>
      <c r="I1271" s="45">
        <v>11</v>
      </c>
      <c r="J1271" s="45" t="s">
        <v>82</v>
      </c>
      <c r="K1271" s="41">
        <v>2</v>
      </c>
      <c r="L1271" s="41">
        <v>2</v>
      </c>
      <c r="M1271" s="41">
        <f>K1271-L1271</f>
        <v>0</v>
      </c>
      <c r="N1271" s="45" t="s">
        <v>608</v>
      </c>
      <c r="O1271" s="41">
        <v>1500</v>
      </c>
      <c r="P1271" s="46"/>
      <c r="Q1271" s="47"/>
      <c r="R1271" s="48" t="s">
        <v>254</v>
      </c>
      <c r="T1271">
        <v>20501</v>
      </c>
    </row>
    <row r="1272" spans="1:20" ht="18" customHeight="1" x14ac:dyDescent="0.15">
      <c r="A1272" s="42">
        <v>2</v>
      </c>
      <c r="B1272" s="43" t="s">
        <v>86</v>
      </c>
      <c r="C1272" s="43">
        <v>5</v>
      </c>
      <c r="D1272" s="43" t="s">
        <v>603</v>
      </c>
      <c r="E1272" s="43">
        <v>1</v>
      </c>
      <c r="F1272" s="43" t="s">
        <v>604</v>
      </c>
      <c r="G1272" s="44">
        <v>18</v>
      </c>
      <c r="H1272" s="43" t="s">
        <v>81</v>
      </c>
      <c r="I1272" s="45">
        <v>21</v>
      </c>
      <c r="J1272" s="45" t="s">
        <v>609</v>
      </c>
      <c r="K1272" s="41">
        <v>100</v>
      </c>
      <c r="L1272" s="41">
        <v>100</v>
      </c>
      <c r="M1272" s="41">
        <f>K1272-L1272</f>
        <v>0</v>
      </c>
      <c r="N1272" s="45" t="s">
        <v>610</v>
      </c>
      <c r="O1272" s="41">
        <v>100000</v>
      </c>
      <c r="P1272" s="46"/>
      <c r="Q1272" s="47"/>
      <c r="R1272" s="48" t="s">
        <v>254</v>
      </c>
      <c r="T1272">
        <v>20501</v>
      </c>
    </row>
    <row r="1273" spans="1:20" ht="18" customHeight="1" x14ac:dyDescent="0.15">
      <c r="A1273" s="24">
        <v>2</v>
      </c>
      <c r="B1273" s="25" t="s">
        <v>2200</v>
      </c>
      <c r="C1273" s="34">
        <v>5</v>
      </c>
      <c r="D1273" s="25" t="s">
        <v>603</v>
      </c>
      <c r="E1273" s="35">
        <v>2</v>
      </c>
      <c r="F1273" s="36" t="s">
        <v>2235</v>
      </c>
      <c r="G1273" s="35"/>
      <c r="H1273" s="36"/>
      <c r="I1273" s="35"/>
      <c r="J1273" s="35"/>
      <c r="K1273" s="32">
        <f>IF(C1273="",SUMIFS($K1274:$K$5362,$A1274:$A$5362,A1273,$E1274:$E$5362,""),IF(E1273="",SUMIFS($K1274:$K$5362,$A1274:$A$5362,A1273,$C1274:$C$5362,C1273,$G1274:$G$5362,""),IF(G1273="",SUMIFS($K1274:$K$5362,$A1274:$A$5362,A1273,$C1274:$C$5362,C1273,$E1274:$E$5362,E1273,$R1274:$R$5362,R1273),IF(I1273="",SUMIFS($K1274:$K$5362,$A1274:$A$5362,A1273,$C1274:$C$5362,C1273,$E1274:$E$5362,E1273,$G1274:$G$5362,G1273,$R1274:$R$5362,R1273),0))))</f>
        <v>496</v>
      </c>
      <c r="L1273" s="32">
        <f>IF(C1273="",SUMIFS($L1274:$L$5362,$A1274:$A$5362,A1273,$E1274:$E$5362,""),IF(E1273="",SUMIFS($L1274:$L$5362,$A1274:$A$5362,A1273,$C1274:$C$5362,C1273,$G1274:$G$5362,""),IF(G1273="",SUMIFS($L1274:$L$5362,$A1274:$A$5362,A1273,$C1274:$C$5362,C1273,$E1274:$E$5362,E1273,$R1274:$R$5362,R1273),IF(I1273="",SUMIFS($L1274:$L$5362,$A1274:$A$5362,A1273,$C1274:$C$5362,C1273,$E1274:$E$5362,E1273,$G1274:$G$5362,G1273,$R1274:$R$5362,R1273),0))))</f>
        <v>739</v>
      </c>
      <c r="M1273" s="32">
        <f t="shared" ref="M1273" si="38">K1273-L1273</f>
        <v>-243</v>
      </c>
      <c r="N1273" s="37"/>
      <c r="O1273" s="38"/>
      <c r="P1273" s="39"/>
      <c r="Q1273" s="33">
        <f>IF(C1273="",SUMIFS($Q1274:$Q$5362,$A1274:$A$5362,A1273,$E1274:$E$5362,""),IF(E1273="",SUMIFS($Q1274:$Q$5362,$A1274:$A$5362,A1273,$C1274:$C$5362,C1273,$G1274:$G$5362,""),IF(G1273="",SUMIFS($Q1274:$Q$5362,$A1274:$A$5362,A1273,$C1274:$C$5362,C1273,$E1274:$E$5362,E1273,$R1274:$R$5362,R1273),IF(I1273="",SUMIFS($Q1274:$Q$5362,$A1274:$A$5362,A1273,$C1274:$C$5362,C1273,$E1274:$E$5362,E1273,$G1274:$G$5362,G1273,$R1274:$R$5362,R1273),0))))</f>
        <v>144</v>
      </c>
      <c r="R1273" s="40" t="s">
        <v>2207</v>
      </c>
      <c r="T1273">
        <v>20502</v>
      </c>
    </row>
    <row r="1274" spans="1:20" ht="18" customHeight="1" x14ac:dyDescent="0.15">
      <c r="A1274" s="42">
        <v>2</v>
      </c>
      <c r="B1274" s="43" t="s">
        <v>86</v>
      </c>
      <c r="C1274" s="43">
        <v>5</v>
      </c>
      <c r="D1274" s="43" t="s">
        <v>603</v>
      </c>
      <c r="E1274" s="43">
        <v>2</v>
      </c>
      <c r="F1274" s="43" t="s">
        <v>611</v>
      </c>
      <c r="G1274" s="45">
        <v>1</v>
      </c>
      <c r="H1274" s="49" t="s">
        <v>7</v>
      </c>
      <c r="I1274" s="45"/>
      <c r="J1274" s="45"/>
      <c r="K1274" s="41"/>
      <c r="L1274" s="41"/>
      <c r="M1274" s="41"/>
      <c r="N1274" s="45"/>
      <c r="O1274" s="47"/>
      <c r="P1274" s="46" t="s">
        <v>4583</v>
      </c>
      <c r="Q1274" s="47">
        <v>27</v>
      </c>
      <c r="R1274" s="48" t="s">
        <v>254</v>
      </c>
      <c r="T1274">
        <v>20502</v>
      </c>
    </row>
    <row r="1275" spans="1:20" ht="18" customHeight="1" x14ac:dyDescent="0.15">
      <c r="A1275" s="42">
        <v>2</v>
      </c>
      <c r="B1275" s="43" t="s">
        <v>86</v>
      </c>
      <c r="C1275" s="43">
        <v>5</v>
      </c>
      <c r="D1275" s="43" t="s">
        <v>603</v>
      </c>
      <c r="E1275" s="43">
        <v>2</v>
      </c>
      <c r="F1275" s="43" t="s">
        <v>611</v>
      </c>
      <c r="G1275" s="44">
        <v>1</v>
      </c>
      <c r="H1275" s="43" t="s">
        <v>7</v>
      </c>
      <c r="I1275" s="45">
        <v>21</v>
      </c>
      <c r="J1275" s="45" t="s">
        <v>612</v>
      </c>
      <c r="K1275" s="41">
        <v>218</v>
      </c>
      <c r="L1275" s="41">
        <v>357</v>
      </c>
      <c r="M1275" s="41">
        <f>K1275-L1275</f>
        <v>-139</v>
      </c>
      <c r="N1275" s="45" t="s">
        <v>3843</v>
      </c>
      <c r="O1275" s="41">
        <v>108750</v>
      </c>
      <c r="P1275" s="46" t="s">
        <v>4563</v>
      </c>
      <c r="Q1275" s="47"/>
      <c r="R1275" s="48" t="s">
        <v>254</v>
      </c>
      <c r="T1275">
        <v>20502</v>
      </c>
    </row>
    <row r="1276" spans="1:20" ht="18" customHeight="1" x14ac:dyDescent="0.15">
      <c r="A1276" s="42">
        <v>2</v>
      </c>
      <c r="B1276" s="43" t="s">
        <v>86</v>
      </c>
      <c r="C1276" s="43">
        <v>5</v>
      </c>
      <c r="D1276" s="43" t="s">
        <v>603</v>
      </c>
      <c r="E1276" s="43">
        <v>2</v>
      </c>
      <c r="F1276" s="43" t="s">
        <v>611</v>
      </c>
      <c r="G1276" s="44">
        <v>1</v>
      </c>
      <c r="H1276" s="43" t="s">
        <v>7</v>
      </c>
      <c r="I1276" s="44">
        <v>21</v>
      </c>
      <c r="J1276" s="44" t="s">
        <v>612</v>
      </c>
      <c r="K1276" s="41"/>
      <c r="L1276" s="41"/>
      <c r="M1276" s="41"/>
      <c r="N1276" s="45" t="s">
        <v>3844</v>
      </c>
      <c r="O1276" s="41">
        <v>108750</v>
      </c>
      <c r="P1276" s="46" t="s">
        <v>4584</v>
      </c>
      <c r="Q1276" s="47">
        <v>112</v>
      </c>
      <c r="R1276" s="48" t="s">
        <v>254</v>
      </c>
      <c r="T1276">
        <v>20502</v>
      </c>
    </row>
    <row r="1277" spans="1:20" ht="18" customHeight="1" x14ac:dyDescent="0.15">
      <c r="A1277" s="42">
        <v>2</v>
      </c>
      <c r="B1277" s="43" t="s">
        <v>86</v>
      </c>
      <c r="C1277" s="43">
        <v>5</v>
      </c>
      <c r="D1277" s="43" t="s">
        <v>603</v>
      </c>
      <c r="E1277" s="43">
        <v>2</v>
      </c>
      <c r="F1277" s="43" t="s">
        <v>611</v>
      </c>
      <c r="G1277" s="45">
        <v>3</v>
      </c>
      <c r="H1277" s="49" t="s">
        <v>13</v>
      </c>
      <c r="I1277" s="45"/>
      <c r="J1277" s="45"/>
      <c r="K1277" s="41"/>
      <c r="L1277" s="41"/>
      <c r="M1277" s="41"/>
      <c r="N1277" s="45"/>
      <c r="O1277" s="47"/>
      <c r="P1277" s="46" t="s">
        <v>4577</v>
      </c>
      <c r="Q1277" s="47"/>
      <c r="R1277" s="48" t="s">
        <v>254</v>
      </c>
      <c r="T1277">
        <v>20502</v>
      </c>
    </row>
    <row r="1278" spans="1:20" ht="18" customHeight="1" x14ac:dyDescent="0.15">
      <c r="A1278" s="42">
        <v>2</v>
      </c>
      <c r="B1278" s="43" t="s">
        <v>86</v>
      </c>
      <c r="C1278" s="43">
        <v>5</v>
      </c>
      <c r="D1278" s="43" t="s">
        <v>603</v>
      </c>
      <c r="E1278" s="43">
        <v>2</v>
      </c>
      <c r="F1278" s="43" t="s">
        <v>611</v>
      </c>
      <c r="G1278" s="44">
        <v>3</v>
      </c>
      <c r="H1278" s="43" t="s">
        <v>13</v>
      </c>
      <c r="I1278" s="45">
        <v>35</v>
      </c>
      <c r="J1278" s="45" t="s">
        <v>22</v>
      </c>
      <c r="K1278" s="41">
        <v>126</v>
      </c>
      <c r="L1278" s="41">
        <v>220</v>
      </c>
      <c r="M1278" s="41">
        <f>K1278-L1278</f>
        <v>-94</v>
      </c>
      <c r="N1278" s="45" t="s">
        <v>3845</v>
      </c>
      <c r="O1278" s="41">
        <v>126000</v>
      </c>
      <c r="P1278" s="46" t="s">
        <v>4585</v>
      </c>
      <c r="Q1278" s="47">
        <v>5</v>
      </c>
      <c r="R1278" s="48" t="s">
        <v>254</v>
      </c>
      <c r="T1278">
        <v>20502</v>
      </c>
    </row>
    <row r="1279" spans="1:20" ht="18" customHeight="1" x14ac:dyDescent="0.15">
      <c r="A1279" s="42">
        <v>2</v>
      </c>
      <c r="B1279" s="43" t="s">
        <v>86</v>
      </c>
      <c r="C1279" s="43">
        <v>5</v>
      </c>
      <c r="D1279" s="43" t="s">
        <v>603</v>
      </c>
      <c r="E1279" s="43">
        <v>2</v>
      </c>
      <c r="F1279" s="43" t="s">
        <v>611</v>
      </c>
      <c r="G1279" s="45">
        <v>8</v>
      </c>
      <c r="H1279" s="49" t="s">
        <v>33</v>
      </c>
      <c r="I1279" s="45"/>
      <c r="J1279" s="45"/>
      <c r="K1279" s="41"/>
      <c r="L1279" s="41"/>
      <c r="M1279" s="41"/>
      <c r="N1279" s="45"/>
      <c r="O1279" s="47"/>
      <c r="P1279" s="46" t="s">
        <v>4563</v>
      </c>
      <c r="Q1279" s="47"/>
      <c r="R1279" s="48" t="s">
        <v>254</v>
      </c>
      <c r="T1279">
        <v>20502</v>
      </c>
    </row>
    <row r="1280" spans="1:20" ht="18" customHeight="1" x14ac:dyDescent="0.15">
      <c r="A1280" s="42">
        <v>2</v>
      </c>
      <c r="B1280" s="43" t="s">
        <v>86</v>
      </c>
      <c r="C1280" s="43">
        <v>5</v>
      </c>
      <c r="D1280" s="43" t="s">
        <v>603</v>
      </c>
      <c r="E1280" s="43">
        <v>2</v>
      </c>
      <c r="F1280" s="43" t="s">
        <v>611</v>
      </c>
      <c r="G1280" s="44">
        <v>8</v>
      </c>
      <c r="H1280" s="43" t="s">
        <v>33</v>
      </c>
      <c r="I1280" s="45">
        <v>1</v>
      </c>
      <c r="J1280" s="45" t="s">
        <v>34</v>
      </c>
      <c r="K1280" s="41">
        <v>27</v>
      </c>
      <c r="L1280" s="41">
        <v>11</v>
      </c>
      <c r="M1280" s="41">
        <f>K1280-L1280</f>
        <v>16</v>
      </c>
      <c r="N1280" s="45" t="s">
        <v>3846</v>
      </c>
      <c r="O1280" s="41">
        <v>27000</v>
      </c>
      <c r="P1280" s="46"/>
      <c r="Q1280" s="47"/>
      <c r="R1280" s="48" t="s">
        <v>254</v>
      </c>
      <c r="T1280">
        <v>20502</v>
      </c>
    </row>
    <row r="1281" spans="1:20" ht="18" customHeight="1" x14ac:dyDescent="0.15">
      <c r="A1281" s="42">
        <v>2</v>
      </c>
      <c r="B1281" s="43" t="s">
        <v>86</v>
      </c>
      <c r="C1281" s="43">
        <v>5</v>
      </c>
      <c r="D1281" s="43" t="s">
        <v>603</v>
      </c>
      <c r="E1281" s="43">
        <v>2</v>
      </c>
      <c r="F1281" s="43" t="s">
        <v>611</v>
      </c>
      <c r="G1281" s="45">
        <v>10</v>
      </c>
      <c r="H1281" s="49" t="s">
        <v>54</v>
      </c>
      <c r="I1281" s="45"/>
      <c r="J1281" s="45"/>
      <c r="K1281" s="41"/>
      <c r="L1281" s="41"/>
      <c r="M1281" s="41"/>
      <c r="N1281" s="45"/>
      <c r="O1281" s="47"/>
      <c r="P1281" s="46"/>
      <c r="Q1281" s="47"/>
      <c r="R1281" s="48" t="s">
        <v>254</v>
      </c>
      <c r="T1281">
        <v>20502</v>
      </c>
    </row>
    <row r="1282" spans="1:20" ht="18" customHeight="1" x14ac:dyDescent="0.15">
      <c r="A1282" s="42">
        <v>2</v>
      </c>
      <c r="B1282" s="43" t="s">
        <v>86</v>
      </c>
      <c r="C1282" s="43">
        <v>5</v>
      </c>
      <c r="D1282" s="43" t="s">
        <v>603</v>
      </c>
      <c r="E1282" s="43">
        <v>2</v>
      </c>
      <c r="F1282" s="43" t="s">
        <v>611</v>
      </c>
      <c r="G1282" s="44">
        <v>10</v>
      </c>
      <c r="H1282" s="43" t="s">
        <v>54</v>
      </c>
      <c r="I1282" s="45">
        <v>1</v>
      </c>
      <c r="J1282" s="45" t="s">
        <v>55</v>
      </c>
      <c r="K1282" s="41">
        <v>50</v>
      </c>
      <c r="L1282" s="41">
        <v>80</v>
      </c>
      <c r="M1282" s="41">
        <f>K1282-L1282</f>
        <v>-30</v>
      </c>
      <c r="N1282" s="45" t="s">
        <v>613</v>
      </c>
      <c r="O1282" s="41">
        <v>50000</v>
      </c>
      <c r="P1282" s="46"/>
      <c r="Q1282" s="47"/>
      <c r="R1282" s="48" t="s">
        <v>254</v>
      </c>
      <c r="T1282">
        <v>20502</v>
      </c>
    </row>
    <row r="1283" spans="1:20" ht="18" customHeight="1" x14ac:dyDescent="0.15">
      <c r="A1283" s="42">
        <v>2</v>
      </c>
      <c r="B1283" s="43" t="s">
        <v>86</v>
      </c>
      <c r="C1283" s="43">
        <v>5</v>
      </c>
      <c r="D1283" s="43" t="s">
        <v>603</v>
      </c>
      <c r="E1283" s="43">
        <v>2</v>
      </c>
      <c r="F1283" s="43" t="s">
        <v>611</v>
      </c>
      <c r="G1283" s="44">
        <v>10</v>
      </c>
      <c r="H1283" s="43" t="s">
        <v>54</v>
      </c>
      <c r="I1283" s="45">
        <v>3</v>
      </c>
      <c r="J1283" s="45" t="s">
        <v>63</v>
      </c>
      <c r="K1283" s="41">
        <v>2</v>
      </c>
      <c r="L1283" s="41">
        <v>4</v>
      </c>
      <c r="M1283" s="41">
        <f>K1283-L1283</f>
        <v>-2</v>
      </c>
      <c r="N1283" s="45" t="s">
        <v>3847</v>
      </c>
      <c r="O1283" s="41">
        <v>1600</v>
      </c>
      <c r="P1283" s="46"/>
      <c r="Q1283" s="47"/>
      <c r="R1283" s="48" t="s">
        <v>254</v>
      </c>
      <c r="T1283">
        <v>20502</v>
      </c>
    </row>
    <row r="1284" spans="1:20" ht="18" customHeight="1" x14ac:dyDescent="0.15">
      <c r="A1284" s="42">
        <v>2</v>
      </c>
      <c r="B1284" s="43" t="s">
        <v>86</v>
      </c>
      <c r="C1284" s="43">
        <v>5</v>
      </c>
      <c r="D1284" s="43" t="s">
        <v>603</v>
      </c>
      <c r="E1284" s="43">
        <v>2</v>
      </c>
      <c r="F1284" s="43" t="s">
        <v>611</v>
      </c>
      <c r="G1284" s="44">
        <v>10</v>
      </c>
      <c r="H1284" s="43" t="s">
        <v>54</v>
      </c>
      <c r="I1284" s="45">
        <v>4</v>
      </c>
      <c r="J1284" s="45" t="s">
        <v>65</v>
      </c>
      <c r="K1284" s="41">
        <v>64</v>
      </c>
      <c r="L1284" s="41">
        <v>64</v>
      </c>
      <c r="M1284" s="41">
        <f>K1284-L1284</f>
        <v>0</v>
      </c>
      <c r="N1284" s="45" t="s">
        <v>614</v>
      </c>
      <c r="O1284" s="41"/>
      <c r="P1284" s="46"/>
      <c r="Q1284" s="47"/>
      <c r="R1284" s="48" t="s">
        <v>254</v>
      </c>
      <c r="T1284">
        <v>20502</v>
      </c>
    </row>
    <row r="1285" spans="1:20" ht="18" customHeight="1" x14ac:dyDescent="0.15">
      <c r="A1285" s="42">
        <v>2</v>
      </c>
      <c r="B1285" s="43" t="s">
        <v>86</v>
      </c>
      <c r="C1285" s="43">
        <v>5</v>
      </c>
      <c r="D1285" s="43" t="s">
        <v>603</v>
      </c>
      <c r="E1285" s="43">
        <v>2</v>
      </c>
      <c r="F1285" s="43" t="s">
        <v>611</v>
      </c>
      <c r="G1285" s="44">
        <v>10</v>
      </c>
      <c r="H1285" s="43" t="s">
        <v>54</v>
      </c>
      <c r="I1285" s="44">
        <v>4</v>
      </c>
      <c r="J1285" s="44" t="s">
        <v>65</v>
      </c>
      <c r="K1285" s="41"/>
      <c r="L1285" s="41"/>
      <c r="M1285" s="41"/>
      <c r="N1285" s="45" t="s">
        <v>3848</v>
      </c>
      <c r="O1285" s="41">
        <v>64000</v>
      </c>
      <c r="P1285" s="46"/>
      <c r="Q1285" s="47"/>
      <c r="R1285" s="48" t="s">
        <v>254</v>
      </c>
      <c r="T1285">
        <v>20502</v>
      </c>
    </row>
    <row r="1286" spans="1:20" ht="18" customHeight="1" x14ac:dyDescent="0.15">
      <c r="A1286" s="42">
        <v>2</v>
      </c>
      <c r="B1286" s="43" t="s">
        <v>86</v>
      </c>
      <c r="C1286" s="43">
        <v>5</v>
      </c>
      <c r="D1286" s="43" t="s">
        <v>603</v>
      </c>
      <c r="E1286" s="43">
        <v>2</v>
      </c>
      <c r="F1286" s="43" t="s">
        <v>611</v>
      </c>
      <c r="G1286" s="45">
        <v>11</v>
      </c>
      <c r="H1286" s="49" t="s">
        <v>66</v>
      </c>
      <c r="I1286" s="45"/>
      <c r="J1286" s="45"/>
      <c r="K1286" s="41"/>
      <c r="L1286" s="41"/>
      <c r="M1286" s="41"/>
      <c r="N1286" s="45"/>
      <c r="O1286" s="47"/>
      <c r="P1286" s="46"/>
      <c r="Q1286" s="47"/>
      <c r="R1286" s="48" t="s">
        <v>254</v>
      </c>
      <c r="T1286">
        <v>20502</v>
      </c>
    </row>
    <row r="1287" spans="1:20" ht="18" customHeight="1" x14ac:dyDescent="0.15">
      <c r="A1287" s="42">
        <v>2</v>
      </c>
      <c r="B1287" s="43" t="s">
        <v>86</v>
      </c>
      <c r="C1287" s="43">
        <v>5</v>
      </c>
      <c r="D1287" s="43" t="s">
        <v>603</v>
      </c>
      <c r="E1287" s="43">
        <v>2</v>
      </c>
      <c r="F1287" s="43" t="s">
        <v>611</v>
      </c>
      <c r="G1287" s="44">
        <v>11</v>
      </c>
      <c r="H1287" s="43" t="s">
        <v>66</v>
      </c>
      <c r="I1287" s="45">
        <v>1</v>
      </c>
      <c r="J1287" s="45" t="s">
        <v>67</v>
      </c>
      <c r="K1287" s="41">
        <v>9</v>
      </c>
      <c r="L1287" s="41">
        <v>3</v>
      </c>
      <c r="M1287" s="41">
        <f>K1287-L1287</f>
        <v>6</v>
      </c>
      <c r="N1287" s="45" t="s">
        <v>3849</v>
      </c>
      <c r="O1287" s="41">
        <v>1680</v>
      </c>
      <c r="P1287" s="46"/>
      <c r="Q1287" s="47"/>
      <c r="R1287" s="48" t="s">
        <v>254</v>
      </c>
      <c r="T1287">
        <v>20502</v>
      </c>
    </row>
    <row r="1288" spans="1:20" ht="18" customHeight="1" x14ac:dyDescent="0.15">
      <c r="A1288" s="42">
        <v>2</v>
      </c>
      <c r="B1288" s="43" t="s">
        <v>86</v>
      </c>
      <c r="C1288" s="43">
        <v>5</v>
      </c>
      <c r="D1288" s="43" t="s">
        <v>603</v>
      </c>
      <c r="E1288" s="43">
        <v>2</v>
      </c>
      <c r="F1288" s="43" t="s">
        <v>611</v>
      </c>
      <c r="G1288" s="44">
        <v>11</v>
      </c>
      <c r="H1288" s="43" t="s">
        <v>66</v>
      </c>
      <c r="I1288" s="44">
        <v>1</v>
      </c>
      <c r="J1288" s="44" t="s">
        <v>67</v>
      </c>
      <c r="K1288" s="41"/>
      <c r="L1288" s="41"/>
      <c r="M1288" s="41"/>
      <c r="N1288" s="45" t="s">
        <v>3850</v>
      </c>
      <c r="O1288" s="41">
        <v>5040</v>
      </c>
      <c r="P1288" s="46"/>
      <c r="Q1288" s="47"/>
      <c r="R1288" s="48" t="s">
        <v>254</v>
      </c>
      <c r="T1288">
        <v>20502</v>
      </c>
    </row>
    <row r="1289" spans="1:20" ht="18" customHeight="1" x14ac:dyDescent="0.15">
      <c r="A1289" s="42">
        <v>2</v>
      </c>
      <c r="B1289" s="43" t="s">
        <v>86</v>
      </c>
      <c r="C1289" s="43">
        <v>5</v>
      </c>
      <c r="D1289" s="43" t="s">
        <v>603</v>
      </c>
      <c r="E1289" s="43">
        <v>2</v>
      </c>
      <c r="F1289" s="43" t="s">
        <v>611</v>
      </c>
      <c r="G1289" s="44">
        <v>11</v>
      </c>
      <c r="H1289" s="43" t="s">
        <v>66</v>
      </c>
      <c r="I1289" s="44">
        <v>1</v>
      </c>
      <c r="J1289" s="44" t="s">
        <v>67</v>
      </c>
      <c r="K1289" s="41"/>
      <c r="L1289" s="41"/>
      <c r="M1289" s="41"/>
      <c r="N1289" s="45" t="s">
        <v>3851</v>
      </c>
      <c r="O1289" s="41">
        <v>400</v>
      </c>
      <c r="P1289" s="46"/>
      <c r="Q1289" s="47"/>
      <c r="R1289" s="48" t="s">
        <v>254</v>
      </c>
      <c r="T1289">
        <v>20502</v>
      </c>
    </row>
    <row r="1290" spans="1:20" ht="18" customHeight="1" x14ac:dyDescent="0.15">
      <c r="A1290" s="42">
        <v>2</v>
      </c>
      <c r="B1290" s="43" t="s">
        <v>86</v>
      </c>
      <c r="C1290" s="43">
        <v>5</v>
      </c>
      <c r="D1290" s="43" t="s">
        <v>603</v>
      </c>
      <c r="E1290" s="43">
        <v>2</v>
      </c>
      <c r="F1290" s="43" t="s">
        <v>611</v>
      </c>
      <c r="G1290" s="44">
        <v>11</v>
      </c>
      <c r="H1290" s="43" t="s">
        <v>66</v>
      </c>
      <c r="I1290" s="44">
        <v>1</v>
      </c>
      <c r="J1290" s="44" t="s">
        <v>67</v>
      </c>
      <c r="K1290" s="41"/>
      <c r="L1290" s="41"/>
      <c r="M1290" s="41"/>
      <c r="N1290" s="45" t="s">
        <v>3852</v>
      </c>
      <c r="O1290" s="41">
        <v>1000</v>
      </c>
      <c r="P1290" s="46"/>
      <c r="Q1290" s="47"/>
      <c r="R1290" s="48" t="s">
        <v>254</v>
      </c>
      <c r="T1290">
        <v>20502</v>
      </c>
    </row>
    <row r="1291" spans="1:20" ht="18" customHeight="1" x14ac:dyDescent="0.15">
      <c r="A1291" s="24">
        <v>2</v>
      </c>
      <c r="B1291" s="25" t="s">
        <v>2200</v>
      </c>
      <c r="C1291" s="34">
        <v>5</v>
      </c>
      <c r="D1291" s="25" t="s">
        <v>603</v>
      </c>
      <c r="E1291" s="35">
        <v>3</v>
      </c>
      <c r="F1291" s="36" t="s">
        <v>2326</v>
      </c>
      <c r="G1291" s="35"/>
      <c r="H1291" s="36"/>
      <c r="I1291" s="35"/>
      <c r="J1291" s="35"/>
      <c r="K1291" s="32">
        <f>IF(C1291="",SUMIFS($K1292:$K$5362,$A1292:$A$5362,A1291,$E1292:$E$5362,""),IF(E1291="",SUMIFS($K1292:$K$5362,$A1292:$A$5362,A1291,$C1292:$C$5362,C1291,$G1292:$G$5362,""),IF(G1291="",SUMIFS($K1292:$K$5362,$A1292:$A$5362,A1291,$C1292:$C$5362,C1291,$E1292:$E$5362,E1291,$R1292:$R$5362,R1291),IF(I1291="",SUMIFS($K1292:$K$5362,$A1292:$A$5362,A1291,$C1292:$C$5362,C1291,$E1292:$E$5362,E1291,$G1292:$G$5362,G1291,$R1292:$R$5362,R1291),0))))</f>
        <v>34288</v>
      </c>
      <c r="L1291" s="32">
        <f>IF(C1291="",SUMIFS($L1292:$L$5362,$A1292:$A$5362,A1291,$E1292:$E$5362,""),IF(E1291="",SUMIFS($L1292:$L$5362,$A1292:$A$5362,A1291,$C1292:$C$5362,C1291,$G1292:$G$5362,""),IF(G1291="",SUMIFS($L1292:$L$5362,$A1292:$A$5362,A1291,$C1292:$C$5362,C1291,$E1292:$E$5362,E1291,$R1292:$R$5362,R1291),IF(I1291="",SUMIFS($L1292:$L$5362,$A1292:$A$5362,A1291,$C1292:$C$5362,C1291,$E1292:$E$5362,E1291,$G1292:$G$5362,G1291,$R1292:$R$5362,R1291),0))))</f>
        <v>31712</v>
      </c>
      <c r="M1291" s="32">
        <f t="shared" ref="M1291" si="39">K1291-L1291</f>
        <v>2576</v>
      </c>
      <c r="N1291" s="37"/>
      <c r="O1291" s="38"/>
      <c r="P1291" s="39"/>
      <c r="Q1291" s="33">
        <f>IF(C1291="",SUMIFS($Q1292:$Q$5362,$A1292:$A$5362,A1291,$E1292:$E$5362,""),IF(E1291="",SUMIFS($Q1292:$Q$5362,$A1292:$A$5362,A1291,$C1292:$C$5362,C1291,$G1292:$G$5362,""),IF(G1291="",SUMIFS($Q1292:$Q$5362,$A1292:$A$5362,A1291,$C1292:$C$5362,C1291,$E1292:$E$5362,E1291,$R1292:$R$5362,R1291),IF(I1291="",SUMIFS($Q1292:$Q$5362,$A1292:$A$5362,A1291,$C1292:$C$5362,C1291,$E1292:$E$5362,E1291,$G1292:$G$5362,G1291,$R1292:$R$5362,R1291),0))))</f>
        <v>11790</v>
      </c>
      <c r="R1291" s="40" t="s">
        <v>2327</v>
      </c>
      <c r="T1291">
        <v>20503</v>
      </c>
    </row>
    <row r="1292" spans="1:20" ht="18" customHeight="1" x14ac:dyDescent="0.15">
      <c r="A1292" s="42">
        <v>2</v>
      </c>
      <c r="B1292" s="43" t="s">
        <v>86</v>
      </c>
      <c r="C1292" s="43">
        <v>5</v>
      </c>
      <c r="D1292" s="43" t="s">
        <v>603</v>
      </c>
      <c r="E1292" s="43">
        <v>3</v>
      </c>
      <c r="F1292" s="43" t="s">
        <v>615</v>
      </c>
      <c r="G1292" s="45">
        <v>2</v>
      </c>
      <c r="H1292" s="49" t="s">
        <v>10</v>
      </c>
      <c r="I1292" s="45"/>
      <c r="J1292" s="45"/>
      <c r="K1292" s="41"/>
      <c r="L1292" s="41"/>
      <c r="M1292" s="41"/>
      <c r="N1292" s="45"/>
      <c r="O1292" s="47"/>
      <c r="P1292" s="46" t="s">
        <v>4586</v>
      </c>
      <c r="Q1292" s="47">
        <v>11790</v>
      </c>
      <c r="R1292" s="48" t="s">
        <v>616</v>
      </c>
      <c r="T1292">
        <v>20503</v>
      </c>
    </row>
    <row r="1293" spans="1:20" ht="18" customHeight="1" x14ac:dyDescent="0.15">
      <c r="A1293" s="42">
        <v>2</v>
      </c>
      <c r="B1293" s="43" t="s">
        <v>86</v>
      </c>
      <c r="C1293" s="43">
        <v>5</v>
      </c>
      <c r="D1293" s="43" t="s">
        <v>603</v>
      </c>
      <c r="E1293" s="43">
        <v>3</v>
      </c>
      <c r="F1293" s="43" t="s">
        <v>615</v>
      </c>
      <c r="G1293" s="44">
        <v>2</v>
      </c>
      <c r="H1293" s="43" t="s">
        <v>10</v>
      </c>
      <c r="I1293" s="45">
        <v>3</v>
      </c>
      <c r="J1293" s="45" t="s">
        <v>11</v>
      </c>
      <c r="K1293" s="41">
        <v>6912</v>
      </c>
      <c r="L1293" s="41">
        <v>6834</v>
      </c>
      <c r="M1293" s="41">
        <f>K1293-L1293</f>
        <v>78</v>
      </c>
      <c r="N1293" s="45" t="s">
        <v>19</v>
      </c>
      <c r="O1293" s="41">
        <v>6912000</v>
      </c>
      <c r="P1293" s="46" t="s">
        <v>4587</v>
      </c>
      <c r="Q1293" s="47"/>
      <c r="R1293" s="48" t="s">
        <v>616</v>
      </c>
      <c r="T1293">
        <v>20503</v>
      </c>
    </row>
    <row r="1294" spans="1:20" ht="18" customHeight="1" x14ac:dyDescent="0.15">
      <c r="A1294" s="42">
        <v>2</v>
      </c>
      <c r="B1294" s="43" t="s">
        <v>86</v>
      </c>
      <c r="C1294" s="43">
        <v>5</v>
      </c>
      <c r="D1294" s="43" t="s">
        <v>603</v>
      </c>
      <c r="E1294" s="43">
        <v>3</v>
      </c>
      <c r="F1294" s="43" t="s">
        <v>615</v>
      </c>
      <c r="G1294" s="45">
        <v>3</v>
      </c>
      <c r="H1294" s="49" t="s">
        <v>13</v>
      </c>
      <c r="I1294" s="45"/>
      <c r="J1294" s="45"/>
      <c r="K1294" s="41"/>
      <c r="L1294" s="41"/>
      <c r="M1294" s="41"/>
      <c r="N1294" s="45"/>
      <c r="O1294" s="47"/>
      <c r="P1294" s="46"/>
      <c r="Q1294" s="47"/>
      <c r="R1294" s="48" t="s">
        <v>616</v>
      </c>
      <c r="T1294">
        <v>20503</v>
      </c>
    </row>
    <row r="1295" spans="1:20" ht="18" customHeight="1" x14ac:dyDescent="0.15">
      <c r="A1295" s="42">
        <v>2</v>
      </c>
      <c r="B1295" s="43" t="s">
        <v>86</v>
      </c>
      <c r="C1295" s="43">
        <v>5</v>
      </c>
      <c r="D1295" s="43" t="s">
        <v>603</v>
      </c>
      <c r="E1295" s="43">
        <v>3</v>
      </c>
      <c r="F1295" s="43" t="s">
        <v>615</v>
      </c>
      <c r="G1295" s="44">
        <v>3</v>
      </c>
      <c r="H1295" s="43" t="s">
        <v>13</v>
      </c>
      <c r="I1295" s="45">
        <v>31</v>
      </c>
      <c r="J1295" s="45" t="s">
        <v>18</v>
      </c>
      <c r="K1295" s="41">
        <v>0</v>
      </c>
      <c r="L1295" s="41">
        <v>78</v>
      </c>
      <c r="M1295" s="41">
        <f t="shared" ref="M1295" si="40">K1295-L1295</f>
        <v>-78</v>
      </c>
      <c r="N1295" s="45"/>
      <c r="O1295" s="41"/>
      <c r="P1295" s="46"/>
      <c r="Q1295" s="47"/>
      <c r="R1295" s="48" t="s">
        <v>616</v>
      </c>
      <c r="T1295">
        <v>20503</v>
      </c>
    </row>
    <row r="1296" spans="1:20" ht="18" customHeight="1" x14ac:dyDescent="0.15">
      <c r="A1296" s="42">
        <v>2</v>
      </c>
      <c r="B1296" s="43" t="s">
        <v>86</v>
      </c>
      <c r="C1296" s="43">
        <v>5</v>
      </c>
      <c r="D1296" s="43" t="s">
        <v>603</v>
      </c>
      <c r="E1296" s="43">
        <v>3</v>
      </c>
      <c r="F1296" s="43" t="s">
        <v>615</v>
      </c>
      <c r="G1296" s="44">
        <v>3</v>
      </c>
      <c r="H1296" s="43" t="s">
        <v>13</v>
      </c>
      <c r="I1296" s="45">
        <v>32</v>
      </c>
      <c r="J1296" s="45" t="s">
        <v>98</v>
      </c>
      <c r="K1296" s="41">
        <v>306</v>
      </c>
      <c r="L1296" s="41">
        <v>306</v>
      </c>
      <c r="M1296" s="41">
        <f>K1296-L1296</f>
        <v>0</v>
      </c>
      <c r="N1296" s="45" t="s">
        <v>21</v>
      </c>
      <c r="O1296" s="41">
        <v>306000</v>
      </c>
      <c r="P1296" s="46"/>
      <c r="Q1296" s="47"/>
      <c r="R1296" s="48" t="s">
        <v>616</v>
      </c>
      <c r="T1296">
        <v>20503</v>
      </c>
    </row>
    <row r="1297" spans="1:20" ht="18" customHeight="1" x14ac:dyDescent="0.15">
      <c r="A1297" s="42">
        <v>2</v>
      </c>
      <c r="B1297" s="43" t="s">
        <v>86</v>
      </c>
      <c r="C1297" s="43">
        <v>5</v>
      </c>
      <c r="D1297" s="43" t="s">
        <v>603</v>
      </c>
      <c r="E1297" s="43">
        <v>3</v>
      </c>
      <c r="F1297" s="43" t="s">
        <v>615</v>
      </c>
      <c r="G1297" s="44">
        <v>3</v>
      </c>
      <c r="H1297" s="43" t="s">
        <v>13</v>
      </c>
      <c r="I1297" s="45">
        <v>33</v>
      </c>
      <c r="J1297" s="45" t="s">
        <v>20</v>
      </c>
      <c r="K1297" s="41">
        <v>190</v>
      </c>
      <c r="L1297" s="41">
        <v>190</v>
      </c>
      <c r="M1297" s="41">
        <f>K1297-L1297</f>
        <v>0</v>
      </c>
      <c r="N1297" s="45" t="s">
        <v>21</v>
      </c>
      <c r="O1297" s="41">
        <v>189600</v>
      </c>
      <c r="P1297" s="46"/>
      <c r="Q1297" s="47"/>
      <c r="R1297" s="48" t="s">
        <v>616</v>
      </c>
      <c r="T1297">
        <v>20503</v>
      </c>
    </row>
    <row r="1298" spans="1:20" ht="18" customHeight="1" x14ac:dyDescent="0.15">
      <c r="A1298" s="42">
        <v>2</v>
      </c>
      <c r="B1298" s="43" t="s">
        <v>86</v>
      </c>
      <c r="C1298" s="43">
        <v>5</v>
      </c>
      <c r="D1298" s="43" t="s">
        <v>603</v>
      </c>
      <c r="E1298" s="43">
        <v>3</v>
      </c>
      <c r="F1298" s="43" t="s">
        <v>615</v>
      </c>
      <c r="G1298" s="44">
        <v>3</v>
      </c>
      <c r="H1298" s="43" t="s">
        <v>13</v>
      </c>
      <c r="I1298" s="45">
        <v>35</v>
      </c>
      <c r="J1298" s="45" t="s">
        <v>22</v>
      </c>
      <c r="K1298" s="41">
        <v>91</v>
      </c>
      <c r="L1298" s="41">
        <v>91</v>
      </c>
      <c r="M1298" s="41">
        <f>K1298-L1298</f>
        <v>0</v>
      </c>
      <c r="N1298" s="45" t="s">
        <v>617</v>
      </c>
      <c r="O1298" s="41"/>
      <c r="P1298" s="46"/>
      <c r="Q1298" s="47"/>
      <c r="R1298" s="48" t="s">
        <v>616</v>
      </c>
      <c r="T1298">
        <v>20503</v>
      </c>
    </row>
    <row r="1299" spans="1:20" ht="18" customHeight="1" x14ac:dyDescent="0.15">
      <c r="A1299" s="42">
        <v>2</v>
      </c>
      <c r="B1299" s="43" t="s">
        <v>86</v>
      </c>
      <c r="C1299" s="43">
        <v>5</v>
      </c>
      <c r="D1299" s="43" t="s">
        <v>603</v>
      </c>
      <c r="E1299" s="43">
        <v>3</v>
      </c>
      <c r="F1299" s="43" t="s">
        <v>615</v>
      </c>
      <c r="G1299" s="44">
        <v>3</v>
      </c>
      <c r="H1299" s="43" t="s">
        <v>13</v>
      </c>
      <c r="I1299" s="44">
        <v>35</v>
      </c>
      <c r="J1299" s="44" t="s">
        <v>22</v>
      </c>
      <c r="K1299" s="41"/>
      <c r="L1299" s="41"/>
      <c r="M1299" s="41"/>
      <c r="N1299" s="45" t="s">
        <v>3853</v>
      </c>
      <c r="O1299" s="41">
        <v>90400</v>
      </c>
      <c r="P1299" s="46"/>
      <c r="Q1299" s="47"/>
      <c r="R1299" s="48" t="s">
        <v>616</v>
      </c>
      <c r="T1299">
        <v>20503</v>
      </c>
    </row>
    <row r="1300" spans="1:20" ht="18" customHeight="1" x14ac:dyDescent="0.15">
      <c r="A1300" s="42">
        <v>2</v>
      </c>
      <c r="B1300" s="43" t="s">
        <v>86</v>
      </c>
      <c r="C1300" s="43">
        <v>5</v>
      </c>
      <c r="D1300" s="43" t="s">
        <v>603</v>
      </c>
      <c r="E1300" s="43">
        <v>3</v>
      </c>
      <c r="F1300" s="43" t="s">
        <v>615</v>
      </c>
      <c r="G1300" s="44">
        <v>3</v>
      </c>
      <c r="H1300" s="43" t="s">
        <v>13</v>
      </c>
      <c r="I1300" s="45">
        <v>39</v>
      </c>
      <c r="J1300" s="45" t="s">
        <v>24</v>
      </c>
      <c r="K1300" s="41">
        <v>1563</v>
      </c>
      <c r="L1300" s="41">
        <v>1562</v>
      </c>
      <c r="M1300" s="41">
        <f>K1300-L1300</f>
        <v>1</v>
      </c>
      <c r="N1300" s="45" t="s">
        <v>19</v>
      </c>
      <c r="O1300" s="41">
        <v>1562026</v>
      </c>
      <c r="P1300" s="46"/>
      <c r="Q1300" s="47"/>
      <c r="R1300" s="48" t="s">
        <v>616</v>
      </c>
      <c r="T1300">
        <v>20503</v>
      </c>
    </row>
    <row r="1301" spans="1:20" ht="18" customHeight="1" x14ac:dyDescent="0.15">
      <c r="A1301" s="42">
        <v>2</v>
      </c>
      <c r="B1301" s="43" t="s">
        <v>86</v>
      </c>
      <c r="C1301" s="43">
        <v>5</v>
      </c>
      <c r="D1301" s="43" t="s">
        <v>603</v>
      </c>
      <c r="E1301" s="43">
        <v>3</v>
      </c>
      <c r="F1301" s="43" t="s">
        <v>615</v>
      </c>
      <c r="G1301" s="44">
        <v>3</v>
      </c>
      <c r="H1301" s="43" t="s">
        <v>13</v>
      </c>
      <c r="I1301" s="45">
        <v>40</v>
      </c>
      <c r="J1301" s="45" t="s">
        <v>25</v>
      </c>
      <c r="K1301" s="41">
        <v>1164</v>
      </c>
      <c r="L1301" s="41">
        <v>1152</v>
      </c>
      <c r="M1301" s="41">
        <f>K1301-L1301</f>
        <v>12</v>
      </c>
      <c r="N1301" s="45" t="s">
        <v>19</v>
      </c>
      <c r="O1301" s="41">
        <v>1163864</v>
      </c>
      <c r="P1301" s="46"/>
      <c r="Q1301" s="47"/>
      <c r="R1301" s="48" t="s">
        <v>616</v>
      </c>
      <c r="T1301">
        <v>20503</v>
      </c>
    </row>
    <row r="1302" spans="1:20" ht="18" customHeight="1" x14ac:dyDescent="0.15">
      <c r="A1302" s="42">
        <v>2</v>
      </c>
      <c r="B1302" s="43" t="s">
        <v>86</v>
      </c>
      <c r="C1302" s="43">
        <v>5</v>
      </c>
      <c r="D1302" s="43" t="s">
        <v>603</v>
      </c>
      <c r="E1302" s="43">
        <v>3</v>
      </c>
      <c r="F1302" s="43" t="s">
        <v>615</v>
      </c>
      <c r="G1302" s="44">
        <v>3</v>
      </c>
      <c r="H1302" s="43" t="s">
        <v>13</v>
      </c>
      <c r="I1302" s="45">
        <v>41</v>
      </c>
      <c r="J1302" s="45" t="s">
        <v>26</v>
      </c>
      <c r="K1302" s="41">
        <v>102</v>
      </c>
      <c r="L1302" s="41">
        <v>140</v>
      </c>
      <c r="M1302" s="41">
        <f>K1302-L1302</f>
        <v>-38</v>
      </c>
      <c r="N1302" s="45" t="s">
        <v>19</v>
      </c>
      <c r="O1302" s="41">
        <v>102000</v>
      </c>
      <c r="P1302" s="46"/>
      <c r="Q1302" s="47"/>
      <c r="R1302" s="48" t="s">
        <v>616</v>
      </c>
      <c r="T1302">
        <v>20503</v>
      </c>
    </row>
    <row r="1303" spans="1:20" ht="18" customHeight="1" x14ac:dyDescent="0.15">
      <c r="A1303" s="42">
        <v>2</v>
      </c>
      <c r="B1303" s="43" t="s">
        <v>86</v>
      </c>
      <c r="C1303" s="43">
        <v>5</v>
      </c>
      <c r="D1303" s="43" t="s">
        <v>603</v>
      </c>
      <c r="E1303" s="43">
        <v>3</v>
      </c>
      <c r="F1303" s="43" t="s">
        <v>615</v>
      </c>
      <c r="G1303" s="45">
        <v>4</v>
      </c>
      <c r="H1303" s="49" t="s">
        <v>27</v>
      </c>
      <c r="I1303" s="45"/>
      <c r="J1303" s="45"/>
      <c r="K1303" s="41"/>
      <c r="L1303" s="41"/>
      <c r="M1303" s="41"/>
      <c r="N1303" s="45"/>
      <c r="O1303" s="47"/>
      <c r="P1303" s="46"/>
      <c r="Q1303" s="47"/>
      <c r="R1303" s="48" t="s">
        <v>616</v>
      </c>
      <c r="T1303">
        <v>20503</v>
      </c>
    </row>
    <row r="1304" spans="1:20" ht="18" customHeight="1" x14ac:dyDescent="0.15">
      <c r="A1304" s="42">
        <v>2</v>
      </c>
      <c r="B1304" s="43" t="s">
        <v>86</v>
      </c>
      <c r="C1304" s="43">
        <v>5</v>
      </c>
      <c r="D1304" s="43" t="s">
        <v>603</v>
      </c>
      <c r="E1304" s="43">
        <v>3</v>
      </c>
      <c r="F1304" s="43" t="s">
        <v>615</v>
      </c>
      <c r="G1304" s="44">
        <v>4</v>
      </c>
      <c r="H1304" s="43" t="s">
        <v>27</v>
      </c>
      <c r="I1304" s="45">
        <v>31</v>
      </c>
      <c r="J1304" s="45" t="s">
        <v>29</v>
      </c>
      <c r="K1304" s="41">
        <v>2116</v>
      </c>
      <c r="L1304" s="41">
        <v>2064</v>
      </c>
      <c r="M1304" s="41">
        <f>K1304-L1304</f>
        <v>52</v>
      </c>
      <c r="N1304" s="45" t="s">
        <v>19</v>
      </c>
      <c r="O1304" s="41">
        <v>2115974</v>
      </c>
      <c r="P1304" s="46"/>
      <c r="Q1304" s="47"/>
      <c r="R1304" s="48" t="s">
        <v>616</v>
      </c>
      <c r="T1304">
        <v>20503</v>
      </c>
    </row>
    <row r="1305" spans="1:20" ht="18" customHeight="1" x14ac:dyDescent="0.15">
      <c r="A1305" s="42">
        <v>2</v>
      </c>
      <c r="B1305" s="43" t="s">
        <v>86</v>
      </c>
      <c r="C1305" s="43">
        <v>5</v>
      </c>
      <c r="D1305" s="43" t="s">
        <v>603</v>
      </c>
      <c r="E1305" s="43">
        <v>3</v>
      </c>
      <c r="F1305" s="43" t="s">
        <v>615</v>
      </c>
      <c r="G1305" s="45">
        <v>7</v>
      </c>
      <c r="H1305" s="49" t="s">
        <v>30</v>
      </c>
      <c r="I1305" s="45"/>
      <c r="J1305" s="45"/>
      <c r="K1305" s="41"/>
      <c r="L1305" s="41"/>
      <c r="M1305" s="41"/>
      <c r="N1305" s="45"/>
      <c r="O1305" s="47"/>
      <c r="P1305" s="46"/>
      <c r="Q1305" s="47"/>
      <c r="R1305" s="48" t="s">
        <v>616</v>
      </c>
      <c r="T1305">
        <v>20503</v>
      </c>
    </row>
    <row r="1306" spans="1:20" ht="18" customHeight="1" x14ac:dyDescent="0.15">
      <c r="A1306" s="42">
        <v>2</v>
      </c>
      <c r="B1306" s="43" t="s">
        <v>86</v>
      </c>
      <c r="C1306" s="43">
        <v>5</v>
      </c>
      <c r="D1306" s="43" t="s">
        <v>603</v>
      </c>
      <c r="E1306" s="43">
        <v>3</v>
      </c>
      <c r="F1306" s="43" t="s">
        <v>615</v>
      </c>
      <c r="G1306" s="44">
        <v>7</v>
      </c>
      <c r="H1306" s="43" t="s">
        <v>30</v>
      </c>
      <c r="I1306" s="45">
        <v>11</v>
      </c>
      <c r="J1306" s="45" t="s">
        <v>31</v>
      </c>
      <c r="K1306" s="41">
        <v>122</v>
      </c>
      <c r="L1306" s="41">
        <v>170</v>
      </c>
      <c r="M1306" s="41">
        <f>K1306-L1306</f>
        <v>-48</v>
      </c>
      <c r="N1306" s="45" t="s">
        <v>3047</v>
      </c>
      <c r="O1306" s="41">
        <v>80000</v>
      </c>
      <c r="P1306" s="46"/>
      <c r="Q1306" s="47"/>
      <c r="R1306" s="48" t="s">
        <v>616</v>
      </c>
      <c r="T1306">
        <v>20503</v>
      </c>
    </row>
    <row r="1307" spans="1:20" ht="18" customHeight="1" x14ac:dyDescent="0.15">
      <c r="A1307" s="42">
        <v>2</v>
      </c>
      <c r="B1307" s="43" t="s">
        <v>86</v>
      </c>
      <c r="C1307" s="43">
        <v>5</v>
      </c>
      <c r="D1307" s="43" t="s">
        <v>603</v>
      </c>
      <c r="E1307" s="43">
        <v>3</v>
      </c>
      <c r="F1307" s="43" t="s">
        <v>615</v>
      </c>
      <c r="G1307" s="44">
        <v>7</v>
      </c>
      <c r="H1307" s="43" t="s">
        <v>30</v>
      </c>
      <c r="I1307" s="44">
        <v>11</v>
      </c>
      <c r="J1307" s="44" t="s">
        <v>31</v>
      </c>
      <c r="K1307" s="41"/>
      <c r="L1307" s="41"/>
      <c r="M1307" s="41"/>
      <c r="N1307" s="45" t="s">
        <v>2482</v>
      </c>
      <c r="O1307" s="41"/>
      <c r="P1307" s="46"/>
      <c r="Q1307" s="47"/>
      <c r="R1307" s="48" t="s">
        <v>616</v>
      </c>
      <c r="T1307">
        <v>20503</v>
      </c>
    </row>
    <row r="1308" spans="1:20" ht="18" customHeight="1" x14ac:dyDescent="0.15">
      <c r="A1308" s="42">
        <v>2</v>
      </c>
      <c r="B1308" s="43" t="s">
        <v>86</v>
      </c>
      <c r="C1308" s="43">
        <v>5</v>
      </c>
      <c r="D1308" s="43" t="s">
        <v>603</v>
      </c>
      <c r="E1308" s="43">
        <v>3</v>
      </c>
      <c r="F1308" s="43" t="s">
        <v>615</v>
      </c>
      <c r="G1308" s="44">
        <v>7</v>
      </c>
      <c r="H1308" s="43" t="s">
        <v>30</v>
      </c>
      <c r="I1308" s="44">
        <v>11</v>
      </c>
      <c r="J1308" s="44" t="s">
        <v>31</v>
      </c>
      <c r="K1308" s="41"/>
      <c r="L1308" s="41"/>
      <c r="M1308" s="41"/>
      <c r="N1308" s="45" t="s">
        <v>3048</v>
      </c>
      <c r="O1308" s="41">
        <v>42000</v>
      </c>
      <c r="P1308" s="46"/>
      <c r="Q1308" s="47"/>
      <c r="R1308" s="48" t="s">
        <v>616</v>
      </c>
      <c r="T1308">
        <v>20503</v>
      </c>
    </row>
    <row r="1309" spans="1:20" ht="18" customHeight="1" x14ac:dyDescent="0.15">
      <c r="A1309" s="42">
        <v>2</v>
      </c>
      <c r="B1309" s="43" t="s">
        <v>86</v>
      </c>
      <c r="C1309" s="43">
        <v>5</v>
      </c>
      <c r="D1309" s="43" t="s">
        <v>603</v>
      </c>
      <c r="E1309" s="43">
        <v>3</v>
      </c>
      <c r="F1309" s="43" t="s">
        <v>615</v>
      </c>
      <c r="G1309" s="45">
        <v>8</v>
      </c>
      <c r="H1309" s="49" t="s">
        <v>33</v>
      </c>
      <c r="I1309" s="45"/>
      <c r="J1309" s="45"/>
      <c r="K1309" s="41"/>
      <c r="L1309" s="41"/>
      <c r="M1309" s="41"/>
      <c r="N1309" s="45"/>
      <c r="O1309" s="47"/>
      <c r="P1309" s="46"/>
      <c r="Q1309" s="47"/>
      <c r="R1309" s="48" t="s">
        <v>616</v>
      </c>
      <c r="T1309">
        <v>20503</v>
      </c>
    </row>
    <row r="1310" spans="1:20" ht="18" customHeight="1" x14ac:dyDescent="0.15">
      <c r="A1310" s="42">
        <v>2</v>
      </c>
      <c r="B1310" s="43" t="s">
        <v>86</v>
      </c>
      <c r="C1310" s="43">
        <v>5</v>
      </c>
      <c r="D1310" s="43" t="s">
        <v>603</v>
      </c>
      <c r="E1310" s="43">
        <v>3</v>
      </c>
      <c r="F1310" s="43" t="s">
        <v>615</v>
      </c>
      <c r="G1310" s="44">
        <v>8</v>
      </c>
      <c r="H1310" s="43" t="s">
        <v>33</v>
      </c>
      <c r="I1310" s="45">
        <v>2</v>
      </c>
      <c r="J1310" s="45" t="s">
        <v>46</v>
      </c>
      <c r="K1310" s="41">
        <v>19</v>
      </c>
      <c r="L1310" s="41">
        <v>19</v>
      </c>
      <c r="M1310" s="41">
        <f>K1310-L1310</f>
        <v>0</v>
      </c>
      <c r="N1310" s="45" t="s">
        <v>3049</v>
      </c>
      <c r="O1310" s="41">
        <v>14400</v>
      </c>
      <c r="P1310" s="46"/>
      <c r="Q1310" s="47"/>
      <c r="R1310" s="48" t="s">
        <v>616</v>
      </c>
      <c r="T1310">
        <v>20503</v>
      </c>
    </row>
    <row r="1311" spans="1:20" ht="18" customHeight="1" x14ac:dyDescent="0.15">
      <c r="A1311" s="42">
        <v>2</v>
      </c>
      <c r="B1311" s="43" t="s">
        <v>86</v>
      </c>
      <c r="C1311" s="43">
        <v>5</v>
      </c>
      <c r="D1311" s="43" t="s">
        <v>603</v>
      </c>
      <c r="E1311" s="43">
        <v>3</v>
      </c>
      <c r="F1311" s="43" t="s">
        <v>615</v>
      </c>
      <c r="G1311" s="44">
        <v>8</v>
      </c>
      <c r="H1311" s="43" t="s">
        <v>33</v>
      </c>
      <c r="I1311" s="44">
        <v>2</v>
      </c>
      <c r="J1311" s="44" t="s">
        <v>46</v>
      </c>
      <c r="K1311" s="41"/>
      <c r="L1311" s="41"/>
      <c r="M1311" s="41"/>
      <c r="N1311" s="45" t="s">
        <v>3854</v>
      </c>
      <c r="O1311" s="41">
        <v>4200</v>
      </c>
      <c r="P1311" s="46"/>
      <c r="Q1311" s="47"/>
      <c r="R1311" s="48" t="s">
        <v>616</v>
      </c>
      <c r="T1311">
        <v>20503</v>
      </c>
    </row>
    <row r="1312" spans="1:20" ht="18" customHeight="1" x14ac:dyDescent="0.15">
      <c r="A1312" s="42">
        <v>2</v>
      </c>
      <c r="B1312" s="43" t="s">
        <v>86</v>
      </c>
      <c r="C1312" s="43">
        <v>5</v>
      </c>
      <c r="D1312" s="43" t="s">
        <v>603</v>
      </c>
      <c r="E1312" s="43">
        <v>3</v>
      </c>
      <c r="F1312" s="43" t="s">
        <v>615</v>
      </c>
      <c r="G1312" s="45">
        <v>10</v>
      </c>
      <c r="H1312" s="49" t="s">
        <v>54</v>
      </c>
      <c r="I1312" s="45"/>
      <c r="J1312" s="45"/>
      <c r="K1312" s="41"/>
      <c r="L1312" s="41"/>
      <c r="M1312" s="41"/>
      <c r="N1312" s="45"/>
      <c r="O1312" s="47"/>
      <c r="P1312" s="46"/>
      <c r="Q1312" s="47"/>
      <c r="R1312" s="48" t="s">
        <v>616</v>
      </c>
      <c r="T1312">
        <v>20503</v>
      </c>
    </row>
    <row r="1313" spans="1:20" ht="18" customHeight="1" x14ac:dyDescent="0.15">
      <c r="A1313" s="42">
        <v>2</v>
      </c>
      <c r="B1313" s="43" t="s">
        <v>86</v>
      </c>
      <c r="C1313" s="43">
        <v>5</v>
      </c>
      <c r="D1313" s="43" t="s">
        <v>603</v>
      </c>
      <c r="E1313" s="43">
        <v>3</v>
      </c>
      <c r="F1313" s="43" t="s">
        <v>615</v>
      </c>
      <c r="G1313" s="44">
        <v>10</v>
      </c>
      <c r="H1313" s="43" t="s">
        <v>54</v>
      </c>
      <c r="I1313" s="45">
        <v>1</v>
      </c>
      <c r="J1313" s="45" t="s">
        <v>55</v>
      </c>
      <c r="K1313" s="41">
        <v>285</v>
      </c>
      <c r="L1313" s="41">
        <v>394</v>
      </c>
      <c r="M1313" s="41">
        <f>K1313-L1313</f>
        <v>-109</v>
      </c>
      <c r="N1313" s="45" t="s">
        <v>3050</v>
      </c>
      <c r="O1313" s="41">
        <v>72500</v>
      </c>
      <c r="P1313" s="46"/>
      <c r="Q1313" s="47"/>
      <c r="R1313" s="48" t="s">
        <v>616</v>
      </c>
      <c r="T1313">
        <v>20503</v>
      </c>
    </row>
    <row r="1314" spans="1:20" ht="18" customHeight="1" x14ac:dyDescent="0.15">
      <c r="A1314" s="42">
        <v>2</v>
      </c>
      <c r="B1314" s="43" t="s">
        <v>86</v>
      </c>
      <c r="C1314" s="43">
        <v>5</v>
      </c>
      <c r="D1314" s="43" t="s">
        <v>603</v>
      </c>
      <c r="E1314" s="43">
        <v>3</v>
      </c>
      <c r="F1314" s="43" t="s">
        <v>615</v>
      </c>
      <c r="G1314" s="44">
        <v>10</v>
      </c>
      <c r="H1314" s="43" t="s">
        <v>54</v>
      </c>
      <c r="I1314" s="44">
        <v>1</v>
      </c>
      <c r="J1314" s="44" t="s">
        <v>55</v>
      </c>
      <c r="K1314" s="41"/>
      <c r="L1314" s="41"/>
      <c r="M1314" s="41"/>
      <c r="N1314" s="45" t="s">
        <v>3051</v>
      </c>
      <c r="O1314" s="41">
        <v>12000</v>
      </c>
      <c r="P1314" s="46"/>
      <c r="Q1314" s="47"/>
      <c r="R1314" s="48" t="s">
        <v>616</v>
      </c>
      <c r="T1314">
        <v>20503</v>
      </c>
    </row>
    <row r="1315" spans="1:20" ht="18" customHeight="1" x14ac:dyDescent="0.15">
      <c r="A1315" s="42">
        <v>2</v>
      </c>
      <c r="B1315" s="43" t="s">
        <v>86</v>
      </c>
      <c r="C1315" s="43">
        <v>5</v>
      </c>
      <c r="D1315" s="43" t="s">
        <v>603</v>
      </c>
      <c r="E1315" s="43">
        <v>3</v>
      </c>
      <c r="F1315" s="43" t="s">
        <v>615</v>
      </c>
      <c r="G1315" s="44">
        <v>10</v>
      </c>
      <c r="H1315" s="43" t="s">
        <v>54</v>
      </c>
      <c r="I1315" s="44">
        <v>1</v>
      </c>
      <c r="J1315" s="44" t="s">
        <v>55</v>
      </c>
      <c r="K1315" s="41"/>
      <c r="L1315" s="41"/>
      <c r="M1315" s="41"/>
      <c r="N1315" s="45" t="s">
        <v>3855</v>
      </c>
      <c r="O1315" s="41">
        <v>7000</v>
      </c>
      <c r="P1315" s="46"/>
      <c r="Q1315" s="47"/>
      <c r="R1315" s="48" t="s">
        <v>616</v>
      </c>
      <c r="T1315">
        <v>20503</v>
      </c>
    </row>
    <row r="1316" spans="1:20" ht="18" customHeight="1" x14ac:dyDescent="0.15">
      <c r="A1316" s="42">
        <v>2</v>
      </c>
      <c r="B1316" s="43" t="s">
        <v>86</v>
      </c>
      <c r="C1316" s="43">
        <v>5</v>
      </c>
      <c r="D1316" s="43" t="s">
        <v>603</v>
      </c>
      <c r="E1316" s="43">
        <v>3</v>
      </c>
      <c r="F1316" s="43" t="s">
        <v>615</v>
      </c>
      <c r="G1316" s="44">
        <v>10</v>
      </c>
      <c r="H1316" s="43" t="s">
        <v>54</v>
      </c>
      <c r="I1316" s="44">
        <v>1</v>
      </c>
      <c r="J1316" s="44" t="s">
        <v>55</v>
      </c>
      <c r="K1316" s="41"/>
      <c r="L1316" s="41"/>
      <c r="M1316" s="41"/>
      <c r="N1316" s="45" t="s">
        <v>3052</v>
      </c>
      <c r="O1316" s="41">
        <v>7000</v>
      </c>
      <c r="P1316" s="46"/>
      <c r="Q1316" s="47"/>
      <c r="R1316" s="48" t="s">
        <v>616</v>
      </c>
      <c r="T1316">
        <v>20503</v>
      </c>
    </row>
    <row r="1317" spans="1:20" ht="18" customHeight="1" x14ac:dyDescent="0.15">
      <c r="A1317" s="42">
        <v>2</v>
      </c>
      <c r="B1317" s="43" t="s">
        <v>86</v>
      </c>
      <c r="C1317" s="43">
        <v>5</v>
      </c>
      <c r="D1317" s="43" t="s">
        <v>603</v>
      </c>
      <c r="E1317" s="43">
        <v>3</v>
      </c>
      <c r="F1317" s="43" t="s">
        <v>615</v>
      </c>
      <c r="G1317" s="44">
        <v>10</v>
      </c>
      <c r="H1317" s="43" t="s">
        <v>54</v>
      </c>
      <c r="I1317" s="44">
        <v>1</v>
      </c>
      <c r="J1317" s="44" t="s">
        <v>55</v>
      </c>
      <c r="K1317" s="41"/>
      <c r="L1317" s="41"/>
      <c r="M1317" s="41"/>
      <c r="N1317" s="45" t="s">
        <v>3856</v>
      </c>
      <c r="O1317" s="41">
        <v>15000</v>
      </c>
      <c r="P1317" s="46"/>
      <c r="Q1317" s="47"/>
      <c r="R1317" s="48" t="s">
        <v>616</v>
      </c>
      <c r="T1317">
        <v>20503</v>
      </c>
    </row>
    <row r="1318" spans="1:20" ht="18" customHeight="1" x14ac:dyDescent="0.15">
      <c r="A1318" s="42">
        <v>2</v>
      </c>
      <c r="B1318" s="43" t="s">
        <v>86</v>
      </c>
      <c r="C1318" s="43">
        <v>5</v>
      </c>
      <c r="D1318" s="43" t="s">
        <v>603</v>
      </c>
      <c r="E1318" s="43">
        <v>3</v>
      </c>
      <c r="F1318" s="43" t="s">
        <v>615</v>
      </c>
      <c r="G1318" s="44">
        <v>10</v>
      </c>
      <c r="H1318" s="43" t="s">
        <v>54</v>
      </c>
      <c r="I1318" s="44">
        <v>1</v>
      </c>
      <c r="J1318" s="44" t="s">
        <v>55</v>
      </c>
      <c r="K1318" s="41"/>
      <c r="L1318" s="41"/>
      <c r="M1318" s="41"/>
      <c r="N1318" s="45" t="s">
        <v>3857</v>
      </c>
      <c r="O1318" s="41">
        <v>4800</v>
      </c>
      <c r="P1318" s="46"/>
      <c r="Q1318" s="47"/>
      <c r="R1318" s="48" t="s">
        <v>616</v>
      </c>
      <c r="T1318">
        <v>20503</v>
      </c>
    </row>
    <row r="1319" spans="1:20" ht="18" customHeight="1" x14ac:dyDescent="0.15">
      <c r="A1319" s="42">
        <v>2</v>
      </c>
      <c r="B1319" s="43" t="s">
        <v>86</v>
      </c>
      <c r="C1319" s="43">
        <v>5</v>
      </c>
      <c r="D1319" s="43" t="s">
        <v>603</v>
      </c>
      <c r="E1319" s="43">
        <v>3</v>
      </c>
      <c r="F1319" s="43" t="s">
        <v>615</v>
      </c>
      <c r="G1319" s="44">
        <v>10</v>
      </c>
      <c r="H1319" s="43" t="s">
        <v>54</v>
      </c>
      <c r="I1319" s="44">
        <v>1</v>
      </c>
      <c r="J1319" s="44" t="s">
        <v>55</v>
      </c>
      <c r="K1319" s="41"/>
      <c r="L1319" s="41"/>
      <c r="M1319" s="41"/>
      <c r="N1319" s="45" t="s">
        <v>2483</v>
      </c>
      <c r="O1319" s="41">
        <v>50000</v>
      </c>
      <c r="P1319" s="46"/>
      <c r="Q1319" s="47"/>
      <c r="R1319" s="48" t="s">
        <v>616</v>
      </c>
      <c r="T1319">
        <v>20503</v>
      </c>
    </row>
    <row r="1320" spans="1:20" ht="18" customHeight="1" x14ac:dyDescent="0.15">
      <c r="A1320" s="42">
        <v>2</v>
      </c>
      <c r="B1320" s="43" t="s">
        <v>86</v>
      </c>
      <c r="C1320" s="43">
        <v>5</v>
      </c>
      <c r="D1320" s="43" t="s">
        <v>603</v>
      </c>
      <c r="E1320" s="43">
        <v>3</v>
      </c>
      <c r="F1320" s="43" t="s">
        <v>615</v>
      </c>
      <c r="G1320" s="44">
        <v>10</v>
      </c>
      <c r="H1320" s="43" t="s">
        <v>54</v>
      </c>
      <c r="I1320" s="44">
        <v>1</v>
      </c>
      <c r="J1320" s="44" t="s">
        <v>55</v>
      </c>
      <c r="K1320" s="41"/>
      <c r="L1320" s="41"/>
      <c r="M1320" s="41"/>
      <c r="N1320" s="45" t="s">
        <v>3858</v>
      </c>
      <c r="O1320" s="41">
        <v>75000</v>
      </c>
      <c r="P1320" s="46"/>
      <c r="Q1320" s="47"/>
      <c r="R1320" s="48" t="s">
        <v>616</v>
      </c>
      <c r="T1320">
        <v>20503</v>
      </c>
    </row>
    <row r="1321" spans="1:20" ht="18" customHeight="1" x14ac:dyDescent="0.15">
      <c r="A1321" s="42">
        <v>2</v>
      </c>
      <c r="B1321" s="43" t="s">
        <v>86</v>
      </c>
      <c r="C1321" s="43">
        <v>5</v>
      </c>
      <c r="D1321" s="43" t="s">
        <v>603</v>
      </c>
      <c r="E1321" s="43">
        <v>3</v>
      </c>
      <c r="F1321" s="43" t="s">
        <v>615</v>
      </c>
      <c r="G1321" s="44">
        <v>10</v>
      </c>
      <c r="H1321" s="43" t="s">
        <v>54</v>
      </c>
      <c r="I1321" s="44">
        <v>1</v>
      </c>
      <c r="J1321" s="44" t="s">
        <v>55</v>
      </c>
      <c r="K1321" s="41"/>
      <c r="L1321" s="41"/>
      <c r="M1321" s="41"/>
      <c r="N1321" s="45" t="s">
        <v>618</v>
      </c>
      <c r="O1321" s="41">
        <v>40000</v>
      </c>
      <c r="P1321" s="46"/>
      <c r="Q1321" s="47"/>
      <c r="R1321" s="48" t="s">
        <v>616</v>
      </c>
      <c r="T1321">
        <v>20503</v>
      </c>
    </row>
    <row r="1322" spans="1:20" ht="18" customHeight="1" x14ac:dyDescent="0.15">
      <c r="A1322" s="42">
        <v>2</v>
      </c>
      <c r="B1322" s="43" t="s">
        <v>86</v>
      </c>
      <c r="C1322" s="43">
        <v>5</v>
      </c>
      <c r="D1322" s="43" t="s">
        <v>603</v>
      </c>
      <c r="E1322" s="43">
        <v>3</v>
      </c>
      <c r="F1322" s="43" t="s">
        <v>615</v>
      </c>
      <c r="G1322" s="44">
        <v>10</v>
      </c>
      <c r="H1322" s="43" t="s">
        <v>54</v>
      </c>
      <c r="I1322" s="44">
        <v>1</v>
      </c>
      <c r="J1322" s="44" t="s">
        <v>55</v>
      </c>
      <c r="K1322" s="41"/>
      <c r="L1322" s="41"/>
      <c r="M1322" s="41"/>
      <c r="N1322" s="45" t="s">
        <v>619</v>
      </c>
      <c r="O1322" s="41">
        <v>1200</v>
      </c>
      <c r="P1322" s="46"/>
      <c r="Q1322" s="47"/>
      <c r="R1322" s="48" t="s">
        <v>616</v>
      </c>
      <c r="T1322">
        <v>20503</v>
      </c>
    </row>
    <row r="1323" spans="1:20" ht="18" customHeight="1" x14ac:dyDescent="0.15">
      <c r="A1323" s="42">
        <v>2</v>
      </c>
      <c r="B1323" s="43" t="s">
        <v>86</v>
      </c>
      <c r="C1323" s="43">
        <v>5</v>
      </c>
      <c r="D1323" s="43" t="s">
        <v>603</v>
      </c>
      <c r="E1323" s="43">
        <v>3</v>
      </c>
      <c r="F1323" s="43" t="s">
        <v>615</v>
      </c>
      <c r="G1323" s="44">
        <v>10</v>
      </c>
      <c r="H1323" s="43" t="s">
        <v>54</v>
      </c>
      <c r="I1323" s="45">
        <v>2</v>
      </c>
      <c r="J1323" s="45" t="s">
        <v>193</v>
      </c>
      <c r="K1323" s="41">
        <v>40</v>
      </c>
      <c r="L1323" s="41">
        <v>49</v>
      </c>
      <c r="M1323" s="41">
        <f>K1323-L1323</f>
        <v>-9</v>
      </c>
      <c r="N1323" s="45" t="s">
        <v>3053</v>
      </c>
      <c r="O1323" s="41">
        <v>39600</v>
      </c>
      <c r="P1323" s="46"/>
      <c r="Q1323" s="47"/>
      <c r="R1323" s="48" t="s">
        <v>616</v>
      </c>
      <c r="T1323">
        <v>20503</v>
      </c>
    </row>
    <row r="1324" spans="1:20" ht="18" customHeight="1" x14ac:dyDescent="0.15">
      <c r="A1324" s="42">
        <v>2</v>
      </c>
      <c r="B1324" s="43" t="s">
        <v>86</v>
      </c>
      <c r="C1324" s="43">
        <v>5</v>
      </c>
      <c r="D1324" s="43" t="s">
        <v>603</v>
      </c>
      <c r="E1324" s="43">
        <v>3</v>
      </c>
      <c r="F1324" s="43" t="s">
        <v>615</v>
      </c>
      <c r="G1324" s="44">
        <v>10</v>
      </c>
      <c r="H1324" s="43" t="s">
        <v>54</v>
      </c>
      <c r="I1324" s="45">
        <v>6</v>
      </c>
      <c r="J1324" s="45" t="s">
        <v>195</v>
      </c>
      <c r="K1324" s="41">
        <v>180</v>
      </c>
      <c r="L1324" s="41">
        <v>180</v>
      </c>
      <c r="M1324" s="41">
        <f>K1324-L1324</f>
        <v>0</v>
      </c>
      <c r="N1324" s="45" t="s">
        <v>2484</v>
      </c>
      <c r="O1324" s="41">
        <v>100000</v>
      </c>
      <c r="P1324" s="46"/>
      <c r="Q1324" s="47"/>
      <c r="R1324" s="48" t="s">
        <v>616</v>
      </c>
      <c r="T1324">
        <v>20503</v>
      </c>
    </row>
    <row r="1325" spans="1:20" ht="18" customHeight="1" x14ac:dyDescent="0.15">
      <c r="A1325" s="42">
        <v>2</v>
      </c>
      <c r="B1325" s="43" t="s">
        <v>86</v>
      </c>
      <c r="C1325" s="43">
        <v>5</v>
      </c>
      <c r="D1325" s="43" t="s">
        <v>603</v>
      </c>
      <c r="E1325" s="43">
        <v>3</v>
      </c>
      <c r="F1325" s="43" t="s">
        <v>615</v>
      </c>
      <c r="G1325" s="44">
        <v>10</v>
      </c>
      <c r="H1325" s="43" t="s">
        <v>54</v>
      </c>
      <c r="I1325" s="44">
        <v>6</v>
      </c>
      <c r="J1325" s="44" t="s">
        <v>195</v>
      </c>
      <c r="K1325" s="41"/>
      <c r="L1325" s="41"/>
      <c r="M1325" s="41"/>
      <c r="N1325" s="45" t="s">
        <v>620</v>
      </c>
      <c r="O1325" s="41">
        <v>80000</v>
      </c>
      <c r="P1325" s="46"/>
      <c r="Q1325" s="47"/>
      <c r="R1325" s="48" t="s">
        <v>616</v>
      </c>
      <c r="T1325">
        <v>20503</v>
      </c>
    </row>
    <row r="1326" spans="1:20" ht="18" customHeight="1" x14ac:dyDescent="0.15">
      <c r="A1326" s="42">
        <v>2</v>
      </c>
      <c r="B1326" s="43" t="s">
        <v>86</v>
      </c>
      <c r="C1326" s="43">
        <v>5</v>
      </c>
      <c r="D1326" s="43" t="s">
        <v>603</v>
      </c>
      <c r="E1326" s="43">
        <v>3</v>
      </c>
      <c r="F1326" s="43" t="s">
        <v>615</v>
      </c>
      <c r="G1326" s="44">
        <v>10</v>
      </c>
      <c r="H1326" s="43" t="s">
        <v>54</v>
      </c>
      <c r="I1326" s="45">
        <v>8</v>
      </c>
      <c r="J1326" s="45" t="s">
        <v>621</v>
      </c>
      <c r="K1326" s="41">
        <v>10</v>
      </c>
      <c r="L1326" s="41">
        <v>10</v>
      </c>
      <c r="M1326" s="41">
        <f>K1326-L1326</f>
        <v>0</v>
      </c>
      <c r="N1326" s="45" t="s">
        <v>2485</v>
      </c>
      <c r="O1326" s="41">
        <v>10000</v>
      </c>
      <c r="P1326" s="46"/>
      <c r="Q1326" s="47"/>
      <c r="R1326" s="48" t="s">
        <v>616</v>
      </c>
      <c r="T1326">
        <v>20503</v>
      </c>
    </row>
    <row r="1327" spans="1:20" ht="18" customHeight="1" x14ac:dyDescent="0.15">
      <c r="A1327" s="42">
        <v>2</v>
      </c>
      <c r="B1327" s="43" t="s">
        <v>86</v>
      </c>
      <c r="C1327" s="43">
        <v>5</v>
      </c>
      <c r="D1327" s="43" t="s">
        <v>603</v>
      </c>
      <c r="E1327" s="43">
        <v>3</v>
      </c>
      <c r="F1327" s="43" t="s">
        <v>615</v>
      </c>
      <c r="G1327" s="45">
        <v>11</v>
      </c>
      <c r="H1327" s="49" t="s">
        <v>66</v>
      </c>
      <c r="I1327" s="45"/>
      <c r="J1327" s="45"/>
      <c r="K1327" s="41"/>
      <c r="L1327" s="41"/>
      <c r="M1327" s="41"/>
      <c r="N1327" s="45"/>
      <c r="O1327" s="47"/>
      <c r="P1327" s="46"/>
      <c r="Q1327" s="47"/>
      <c r="R1327" s="48" t="s">
        <v>616</v>
      </c>
      <c r="T1327">
        <v>20503</v>
      </c>
    </row>
    <row r="1328" spans="1:20" ht="18" customHeight="1" x14ac:dyDescent="0.15">
      <c r="A1328" s="42">
        <v>2</v>
      </c>
      <c r="B1328" s="43" t="s">
        <v>86</v>
      </c>
      <c r="C1328" s="43">
        <v>5</v>
      </c>
      <c r="D1328" s="43" t="s">
        <v>603</v>
      </c>
      <c r="E1328" s="43">
        <v>3</v>
      </c>
      <c r="F1328" s="43" t="s">
        <v>615</v>
      </c>
      <c r="G1328" s="44">
        <v>11</v>
      </c>
      <c r="H1328" s="43" t="s">
        <v>66</v>
      </c>
      <c r="I1328" s="45">
        <v>1</v>
      </c>
      <c r="J1328" s="45" t="s">
        <v>67</v>
      </c>
      <c r="K1328" s="41">
        <v>26</v>
      </c>
      <c r="L1328" s="41">
        <v>42</v>
      </c>
      <c r="M1328" s="41">
        <f>K1328-L1328</f>
        <v>-16</v>
      </c>
      <c r="N1328" s="45" t="s">
        <v>3054</v>
      </c>
      <c r="O1328" s="41">
        <v>25200</v>
      </c>
      <c r="P1328" s="46"/>
      <c r="Q1328" s="47"/>
      <c r="R1328" s="48" t="s">
        <v>616</v>
      </c>
      <c r="T1328">
        <v>20503</v>
      </c>
    </row>
    <row r="1329" spans="1:20" ht="18" customHeight="1" x14ac:dyDescent="0.15">
      <c r="A1329" s="42">
        <v>2</v>
      </c>
      <c r="B1329" s="43" t="s">
        <v>86</v>
      </c>
      <c r="C1329" s="43">
        <v>5</v>
      </c>
      <c r="D1329" s="43" t="s">
        <v>603</v>
      </c>
      <c r="E1329" s="43">
        <v>3</v>
      </c>
      <c r="F1329" s="43" t="s">
        <v>615</v>
      </c>
      <c r="G1329" s="44">
        <v>11</v>
      </c>
      <c r="H1329" s="43" t="s">
        <v>66</v>
      </c>
      <c r="I1329" s="45">
        <v>3</v>
      </c>
      <c r="J1329" s="45" t="s">
        <v>70</v>
      </c>
      <c r="K1329" s="41">
        <v>39</v>
      </c>
      <c r="L1329" s="41">
        <v>41</v>
      </c>
      <c r="M1329" s="41">
        <f>K1329-L1329</f>
        <v>-2</v>
      </c>
      <c r="N1329" s="45" t="s">
        <v>622</v>
      </c>
      <c r="O1329" s="41">
        <v>8000</v>
      </c>
      <c r="P1329" s="46"/>
      <c r="Q1329" s="47"/>
      <c r="R1329" s="48" t="s">
        <v>616</v>
      </c>
      <c r="T1329">
        <v>20503</v>
      </c>
    </row>
    <row r="1330" spans="1:20" ht="18" customHeight="1" x14ac:dyDescent="0.15">
      <c r="A1330" s="42">
        <v>2</v>
      </c>
      <c r="B1330" s="43" t="s">
        <v>86</v>
      </c>
      <c r="C1330" s="43">
        <v>5</v>
      </c>
      <c r="D1330" s="43" t="s">
        <v>603</v>
      </c>
      <c r="E1330" s="43">
        <v>3</v>
      </c>
      <c r="F1330" s="43" t="s">
        <v>615</v>
      </c>
      <c r="G1330" s="44">
        <v>11</v>
      </c>
      <c r="H1330" s="43" t="s">
        <v>66</v>
      </c>
      <c r="I1330" s="44">
        <v>3</v>
      </c>
      <c r="J1330" s="44" t="s">
        <v>70</v>
      </c>
      <c r="K1330" s="41"/>
      <c r="L1330" s="41"/>
      <c r="M1330" s="41"/>
      <c r="N1330" s="45" t="s">
        <v>623</v>
      </c>
      <c r="O1330" s="41">
        <v>30800</v>
      </c>
      <c r="P1330" s="46"/>
      <c r="Q1330" s="47"/>
      <c r="R1330" s="48" t="s">
        <v>616</v>
      </c>
      <c r="T1330">
        <v>20503</v>
      </c>
    </row>
    <row r="1331" spans="1:20" ht="18" customHeight="1" x14ac:dyDescent="0.15">
      <c r="A1331" s="42">
        <v>2</v>
      </c>
      <c r="B1331" s="43" t="s">
        <v>86</v>
      </c>
      <c r="C1331" s="43">
        <v>5</v>
      </c>
      <c r="D1331" s="43" t="s">
        <v>603</v>
      </c>
      <c r="E1331" s="43">
        <v>3</v>
      </c>
      <c r="F1331" s="43" t="s">
        <v>615</v>
      </c>
      <c r="G1331" s="44">
        <v>11</v>
      </c>
      <c r="H1331" s="43" t="s">
        <v>66</v>
      </c>
      <c r="I1331" s="44">
        <v>3</v>
      </c>
      <c r="J1331" s="44" t="s">
        <v>70</v>
      </c>
      <c r="K1331" s="41"/>
      <c r="L1331" s="41"/>
      <c r="M1331" s="41"/>
      <c r="N1331" s="45" t="s">
        <v>6629</v>
      </c>
      <c r="O1331" s="41"/>
      <c r="P1331" s="46"/>
      <c r="Q1331" s="47"/>
      <c r="R1331" s="48" t="s">
        <v>616</v>
      </c>
      <c r="T1331">
        <v>20503</v>
      </c>
    </row>
    <row r="1332" spans="1:20" ht="18" customHeight="1" x14ac:dyDescent="0.15">
      <c r="A1332" s="42">
        <v>2</v>
      </c>
      <c r="B1332" s="43" t="s">
        <v>86</v>
      </c>
      <c r="C1332" s="43">
        <v>5</v>
      </c>
      <c r="D1332" s="43" t="s">
        <v>603</v>
      </c>
      <c r="E1332" s="43">
        <v>3</v>
      </c>
      <c r="F1332" s="43" t="s">
        <v>615</v>
      </c>
      <c r="G1332" s="44">
        <v>11</v>
      </c>
      <c r="H1332" s="43" t="s">
        <v>66</v>
      </c>
      <c r="I1332" s="44">
        <v>3</v>
      </c>
      <c r="J1332" s="44" t="s">
        <v>70</v>
      </c>
      <c r="K1332" s="41"/>
      <c r="L1332" s="41"/>
      <c r="M1332" s="41"/>
      <c r="N1332" s="45" t="s">
        <v>624</v>
      </c>
      <c r="O1332" s="41"/>
      <c r="P1332" s="46"/>
      <c r="Q1332" s="47"/>
      <c r="R1332" s="48" t="s">
        <v>616</v>
      </c>
      <c r="T1332">
        <v>20503</v>
      </c>
    </row>
    <row r="1333" spans="1:20" ht="18" customHeight="1" x14ac:dyDescent="0.15">
      <c r="A1333" s="42">
        <v>2</v>
      </c>
      <c r="B1333" s="43" t="s">
        <v>86</v>
      </c>
      <c r="C1333" s="43">
        <v>5</v>
      </c>
      <c r="D1333" s="43" t="s">
        <v>603</v>
      </c>
      <c r="E1333" s="43">
        <v>3</v>
      </c>
      <c r="F1333" s="43" t="s">
        <v>615</v>
      </c>
      <c r="G1333" s="44">
        <v>11</v>
      </c>
      <c r="H1333" s="43" t="s">
        <v>66</v>
      </c>
      <c r="I1333" s="45">
        <v>11</v>
      </c>
      <c r="J1333" s="45" t="s">
        <v>72</v>
      </c>
      <c r="K1333" s="41">
        <v>160</v>
      </c>
      <c r="L1333" s="41">
        <v>160</v>
      </c>
      <c r="M1333" s="41">
        <f>K1333-L1333</f>
        <v>0</v>
      </c>
      <c r="N1333" s="45" t="s">
        <v>625</v>
      </c>
      <c r="O1333" s="41">
        <v>32000</v>
      </c>
      <c r="P1333" s="46"/>
      <c r="Q1333" s="47"/>
      <c r="R1333" s="48" t="s">
        <v>616</v>
      </c>
      <c r="T1333">
        <v>20503</v>
      </c>
    </row>
    <row r="1334" spans="1:20" ht="18" customHeight="1" x14ac:dyDescent="0.15">
      <c r="A1334" s="42">
        <v>2</v>
      </c>
      <c r="B1334" s="43" t="s">
        <v>86</v>
      </c>
      <c r="C1334" s="43">
        <v>5</v>
      </c>
      <c r="D1334" s="43" t="s">
        <v>603</v>
      </c>
      <c r="E1334" s="43">
        <v>3</v>
      </c>
      <c r="F1334" s="43" t="s">
        <v>615</v>
      </c>
      <c r="G1334" s="44">
        <v>11</v>
      </c>
      <c r="H1334" s="43" t="s">
        <v>66</v>
      </c>
      <c r="I1334" s="44">
        <v>11</v>
      </c>
      <c r="J1334" s="44" t="s">
        <v>72</v>
      </c>
      <c r="K1334" s="41"/>
      <c r="L1334" s="41"/>
      <c r="M1334" s="41"/>
      <c r="N1334" s="45" t="s">
        <v>3055</v>
      </c>
      <c r="O1334" s="41">
        <v>66600</v>
      </c>
      <c r="P1334" s="46"/>
      <c r="Q1334" s="47"/>
      <c r="R1334" s="48" t="s">
        <v>616</v>
      </c>
      <c r="T1334">
        <v>20503</v>
      </c>
    </row>
    <row r="1335" spans="1:20" ht="18" customHeight="1" x14ac:dyDescent="0.15">
      <c r="A1335" s="42">
        <v>2</v>
      </c>
      <c r="B1335" s="43" t="s">
        <v>86</v>
      </c>
      <c r="C1335" s="43">
        <v>5</v>
      </c>
      <c r="D1335" s="43" t="s">
        <v>603</v>
      </c>
      <c r="E1335" s="43">
        <v>3</v>
      </c>
      <c r="F1335" s="43" t="s">
        <v>615</v>
      </c>
      <c r="G1335" s="44">
        <v>11</v>
      </c>
      <c r="H1335" s="43" t="s">
        <v>66</v>
      </c>
      <c r="I1335" s="44">
        <v>11</v>
      </c>
      <c r="J1335" s="44" t="s">
        <v>72</v>
      </c>
      <c r="K1335" s="41"/>
      <c r="L1335" s="41"/>
      <c r="M1335" s="41"/>
      <c r="N1335" s="45" t="s">
        <v>626</v>
      </c>
      <c r="O1335" s="41">
        <v>17000</v>
      </c>
      <c r="P1335" s="46"/>
      <c r="Q1335" s="47"/>
      <c r="R1335" s="48" t="s">
        <v>616</v>
      </c>
      <c r="T1335">
        <v>20503</v>
      </c>
    </row>
    <row r="1336" spans="1:20" ht="18" customHeight="1" x14ac:dyDescent="0.15">
      <c r="A1336" s="42">
        <v>2</v>
      </c>
      <c r="B1336" s="43" t="s">
        <v>86</v>
      </c>
      <c r="C1336" s="43">
        <v>5</v>
      </c>
      <c r="D1336" s="43" t="s">
        <v>603</v>
      </c>
      <c r="E1336" s="43">
        <v>3</v>
      </c>
      <c r="F1336" s="43" t="s">
        <v>615</v>
      </c>
      <c r="G1336" s="44">
        <v>11</v>
      </c>
      <c r="H1336" s="43" t="s">
        <v>66</v>
      </c>
      <c r="I1336" s="44">
        <v>11</v>
      </c>
      <c r="J1336" s="44" t="s">
        <v>72</v>
      </c>
      <c r="K1336" s="41"/>
      <c r="L1336" s="41"/>
      <c r="M1336" s="41"/>
      <c r="N1336" s="45" t="s">
        <v>627</v>
      </c>
      <c r="O1336" s="41">
        <v>8000</v>
      </c>
      <c r="P1336" s="46"/>
      <c r="Q1336" s="47"/>
      <c r="R1336" s="48" t="s">
        <v>616</v>
      </c>
      <c r="T1336">
        <v>20503</v>
      </c>
    </row>
    <row r="1337" spans="1:20" ht="18" customHeight="1" x14ac:dyDescent="0.15">
      <c r="A1337" s="42">
        <v>2</v>
      </c>
      <c r="B1337" s="43" t="s">
        <v>86</v>
      </c>
      <c r="C1337" s="43">
        <v>5</v>
      </c>
      <c r="D1337" s="43" t="s">
        <v>603</v>
      </c>
      <c r="E1337" s="43">
        <v>3</v>
      </c>
      <c r="F1337" s="43" t="s">
        <v>615</v>
      </c>
      <c r="G1337" s="44">
        <v>11</v>
      </c>
      <c r="H1337" s="43" t="s">
        <v>66</v>
      </c>
      <c r="I1337" s="44">
        <v>11</v>
      </c>
      <c r="J1337" s="44" t="s">
        <v>72</v>
      </c>
      <c r="K1337" s="41"/>
      <c r="L1337" s="41"/>
      <c r="M1337" s="41"/>
      <c r="N1337" s="45" t="s">
        <v>628</v>
      </c>
      <c r="O1337" s="41">
        <v>36000</v>
      </c>
      <c r="P1337" s="46"/>
      <c r="Q1337" s="47"/>
      <c r="R1337" s="48" t="s">
        <v>616</v>
      </c>
      <c r="T1337">
        <v>20503</v>
      </c>
    </row>
    <row r="1338" spans="1:20" ht="18" customHeight="1" x14ac:dyDescent="0.15">
      <c r="A1338" s="42">
        <v>2</v>
      </c>
      <c r="B1338" s="43" t="s">
        <v>86</v>
      </c>
      <c r="C1338" s="43">
        <v>5</v>
      </c>
      <c r="D1338" s="43" t="s">
        <v>603</v>
      </c>
      <c r="E1338" s="43">
        <v>3</v>
      </c>
      <c r="F1338" s="43" t="s">
        <v>615</v>
      </c>
      <c r="G1338" s="45">
        <v>12</v>
      </c>
      <c r="H1338" s="49" t="s">
        <v>73</v>
      </c>
      <c r="I1338" s="45"/>
      <c r="J1338" s="45"/>
      <c r="K1338" s="41"/>
      <c r="L1338" s="41"/>
      <c r="M1338" s="41"/>
      <c r="N1338" s="45"/>
      <c r="O1338" s="47"/>
      <c r="P1338" s="46"/>
      <c r="Q1338" s="47"/>
      <c r="R1338" s="48" t="s">
        <v>616</v>
      </c>
      <c r="T1338">
        <v>20503</v>
      </c>
    </row>
    <row r="1339" spans="1:20" ht="18" customHeight="1" x14ac:dyDescent="0.15">
      <c r="A1339" s="42">
        <v>2</v>
      </c>
      <c r="B1339" s="43" t="s">
        <v>86</v>
      </c>
      <c r="C1339" s="43">
        <v>5</v>
      </c>
      <c r="D1339" s="43" t="s">
        <v>603</v>
      </c>
      <c r="E1339" s="43">
        <v>3</v>
      </c>
      <c r="F1339" s="43" t="s">
        <v>615</v>
      </c>
      <c r="G1339" s="44">
        <v>12</v>
      </c>
      <c r="H1339" s="43" t="s">
        <v>73</v>
      </c>
      <c r="I1339" s="45">
        <v>11</v>
      </c>
      <c r="J1339" s="45" t="s">
        <v>629</v>
      </c>
      <c r="K1339" s="41">
        <v>10593</v>
      </c>
      <c r="L1339" s="41">
        <v>9768</v>
      </c>
      <c r="M1339" s="41">
        <f>K1339-L1339</f>
        <v>825</v>
      </c>
      <c r="N1339" s="45" t="s">
        <v>630</v>
      </c>
      <c r="O1339" s="41">
        <v>10593000</v>
      </c>
      <c r="P1339" s="46"/>
      <c r="Q1339" s="47"/>
      <c r="R1339" s="48" t="s">
        <v>616</v>
      </c>
      <c r="T1339">
        <v>20503</v>
      </c>
    </row>
    <row r="1340" spans="1:20" ht="18" customHeight="1" x14ac:dyDescent="0.15">
      <c r="A1340" s="42">
        <v>2</v>
      </c>
      <c r="B1340" s="43" t="s">
        <v>86</v>
      </c>
      <c r="C1340" s="43">
        <v>5</v>
      </c>
      <c r="D1340" s="43" t="s">
        <v>603</v>
      </c>
      <c r="E1340" s="43">
        <v>3</v>
      </c>
      <c r="F1340" s="43" t="s">
        <v>615</v>
      </c>
      <c r="G1340" s="44">
        <v>12</v>
      </c>
      <c r="H1340" s="43" t="s">
        <v>73</v>
      </c>
      <c r="I1340" s="44">
        <v>11</v>
      </c>
      <c r="J1340" s="44" t="s">
        <v>629</v>
      </c>
      <c r="K1340" s="41"/>
      <c r="L1340" s="41"/>
      <c r="M1340" s="41"/>
      <c r="N1340" s="45" t="s">
        <v>2486</v>
      </c>
      <c r="O1340" s="41"/>
      <c r="P1340" s="46"/>
      <c r="Q1340" s="47"/>
      <c r="R1340" s="48" t="s">
        <v>616</v>
      </c>
      <c r="T1340">
        <v>20503</v>
      </c>
    </row>
    <row r="1341" spans="1:20" ht="18" customHeight="1" x14ac:dyDescent="0.15">
      <c r="A1341" s="42">
        <v>2</v>
      </c>
      <c r="B1341" s="43" t="s">
        <v>86</v>
      </c>
      <c r="C1341" s="43">
        <v>5</v>
      </c>
      <c r="D1341" s="43" t="s">
        <v>603</v>
      </c>
      <c r="E1341" s="43">
        <v>3</v>
      </c>
      <c r="F1341" s="43" t="s">
        <v>615</v>
      </c>
      <c r="G1341" s="44">
        <v>12</v>
      </c>
      <c r="H1341" s="43" t="s">
        <v>73</v>
      </c>
      <c r="I1341" s="44">
        <v>11</v>
      </c>
      <c r="J1341" s="44" t="s">
        <v>629</v>
      </c>
      <c r="K1341" s="41"/>
      <c r="L1341" s="41"/>
      <c r="M1341" s="41"/>
      <c r="N1341" s="45" t="s">
        <v>632</v>
      </c>
      <c r="O1341" s="41"/>
      <c r="P1341" s="46"/>
      <c r="Q1341" s="47"/>
      <c r="R1341" s="48" t="s">
        <v>616</v>
      </c>
      <c r="T1341">
        <v>20503</v>
      </c>
    </row>
    <row r="1342" spans="1:20" ht="18" customHeight="1" x14ac:dyDescent="0.15">
      <c r="A1342" s="42">
        <v>2</v>
      </c>
      <c r="B1342" s="43" t="s">
        <v>86</v>
      </c>
      <c r="C1342" s="43">
        <v>5</v>
      </c>
      <c r="D1342" s="43" t="s">
        <v>603</v>
      </c>
      <c r="E1342" s="43">
        <v>3</v>
      </c>
      <c r="F1342" s="43" t="s">
        <v>615</v>
      </c>
      <c r="G1342" s="44">
        <v>12</v>
      </c>
      <c r="H1342" s="43" t="s">
        <v>73</v>
      </c>
      <c r="I1342" s="44">
        <v>11</v>
      </c>
      <c r="J1342" s="44" t="s">
        <v>629</v>
      </c>
      <c r="K1342" s="41"/>
      <c r="L1342" s="41"/>
      <c r="M1342" s="41"/>
      <c r="N1342" s="45" t="s">
        <v>633</v>
      </c>
      <c r="O1342" s="41"/>
      <c r="P1342" s="46"/>
      <c r="Q1342" s="47"/>
      <c r="R1342" s="48" t="s">
        <v>616</v>
      </c>
      <c r="T1342">
        <v>20503</v>
      </c>
    </row>
    <row r="1343" spans="1:20" ht="18" customHeight="1" x14ac:dyDescent="0.15">
      <c r="A1343" s="42">
        <v>2</v>
      </c>
      <c r="B1343" s="43" t="s">
        <v>86</v>
      </c>
      <c r="C1343" s="43">
        <v>5</v>
      </c>
      <c r="D1343" s="43" t="s">
        <v>603</v>
      </c>
      <c r="E1343" s="43">
        <v>3</v>
      </c>
      <c r="F1343" s="43" t="s">
        <v>615</v>
      </c>
      <c r="G1343" s="44">
        <v>12</v>
      </c>
      <c r="H1343" s="43" t="s">
        <v>73</v>
      </c>
      <c r="I1343" s="45">
        <v>21</v>
      </c>
      <c r="J1343" s="45" t="s">
        <v>634</v>
      </c>
      <c r="K1343" s="41">
        <v>5794</v>
      </c>
      <c r="L1343" s="41">
        <v>7939</v>
      </c>
      <c r="M1343" s="41">
        <f>K1343-L1343</f>
        <v>-2145</v>
      </c>
      <c r="N1343" s="45" t="s">
        <v>635</v>
      </c>
      <c r="O1343" s="41">
        <v>3410000</v>
      </c>
      <c r="P1343" s="46"/>
      <c r="Q1343" s="47"/>
      <c r="R1343" s="48" t="s">
        <v>616</v>
      </c>
      <c r="T1343">
        <v>20503</v>
      </c>
    </row>
    <row r="1344" spans="1:20" ht="18" customHeight="1" x14ac:dyDescent="0.15">
      <c r="A1344" s="42">
        <v>2</v>
      </c>
      <c r="B1344" s="43" t="s">
        <v>86</v>
      </c>
      <c r="C1344" s="43">
        <v>5</v>
      </c>
      <c r="D1344" s="43" t="s">
        <v>603</v>
      </c>
      <c r="E1344" s="43">
        <v>3</v>
      </c>
      <c r="F1344" s="43" t="s">
        <v>615</v>
      </c>
      <c r="G1344" s="44">
        <v>12</v>
      </c>
      <c r="H1344" s="43" t="s">
        <v>73</v>
      </c>
      <c r="I1344" s="44">
        <v>21</v>
      </c>
      <c r="J1344" s="44" t="s">
        <v>634</v>
      </c>
      <c r="K1344" s="41"/>
      <c r="L1344" s="41"/>
      <c r="M1344" s="41"/>
      <c r="N1344" s="45" t="s">
        <v>2486</v>
      </c>
      <c r="O1344" s="41"/>
      <c r="P1344" s="46"/>
      <c r="Q1344" s="47"/>
      <c r="R1344" s="48" t="s">
        <v>616</v>
      </c>
      <c r="T1344">
        <v>20503</v>
      </c>
    </row>
    <row r="1345" spans="1:20" ht="18" customHeight="1" x14ac:dyDescent="0.15">
      <c r="A1345" s="42">
        <v>2</v>
      </c>
      <c r="B1345" s="43" t="s">
        <v>86</v>
      </c>
      <c r="C1345" s="43">
        <v>5</v>
      </c>
      <c r="D1345" s="43" t="s">
        <v>603</v>
      </c>
      <c r="E1345" s="43">
        <v>3</v>
      </c>
      <c r="F1345" s="43" t="s">
        <v>615</v>
      </c>
      <c r="G1345" s="44">
        <v>12</v>
      </c>
      <c r="H1345" s="43" t="s">
        <v>73</v>
      </c>
      <c r="I1345" s="44">
        <v>21</v>
      </c>
      <c r="J1345" s="44" t="s">
        <v>634</v>
      </c>
      <c r="K1345" s="41"/>
      <c r="L1345" s="41"/>
      <c r="M1345" s="41"/>
      <c r="N1345" s="45" t="s">
        <v>636</v>
      </c>
      <c r="O1345" s="41">
        <v>1430000</v>
      </c>
      <c r="P1345" s="46"/>
      <c r="Q1345" s="47"/>
      <c r="R1345" s="48" t="s">
        <v>616</v>
      </c>
      <c r="T1345">
        <v>20503</v>
      </c>
    </row>
    <row r="1346" spans="1:20" ht="18" customHeight="1" x14ac:dyDescent="0.15">
      <c r="A1346" s="42">
        <v>2</v>
      </c>
      <c r="B1346" s="43" t="s">
        <v>86</v>
      </c>
      <c r="C1346" s="43">
        <v>5</v>
      </c>
      <c r="D1346" s="43" t="s">
        <v>603</v>
      </c>
      <c r="E1346" s="43">
        <v>3</v>
      </c>
      <c r="F1346" s="43" t="s">
        <v>615</v>
      </c>
      <c r="G1346" s="44">
        <v>12</v>
      </c>
      <c r="H1346" s="43" t="s">
        <v>73</v>
      </c>
      <c r="I1346" s="44">
        <v>21</v>
      </c>
      <c r="J1346" s="44" t="s">
        <v>634</v>
      </c>
      <c r="K1346" s="41"/>
      <c r="L1346" s="41"/>
      <c r="M1346" s="41"/>
      <c r="N1346" s="45" t="s">
        <v>631</v>
      </c>
      <c r="O1346" s="41"/>
      <c r="P1346" s="46"/>
      <c r="Q1346" s="47"/>
      <c r="R1346" s="48" t="s">
        <v>616</v>
      </c>
      <c r="T1346">
        <v>20503</v>
      </c>
    </row>
    <row r="1347" spans="1:20" ht="18" customHeight="1" x14ac:dyDescent="0.15">
      <c r="A1347" s="42">
        <v>2</v>
      </c>
      <c r="B1347" s="43" t="s">
        <v>86</v>
      </c>
      <c r="C1347" s="43">
        <v>5</v>
      </c>
      <c r="D1347" s="43" t="s">
        <v>603</v>
      </c>
      <c r="E1347" s="43">
        <v>3</v>
      </c>
      <c r="F1347" s="43" t="s">
        <v>615</v>
      </c>
      <c r="G1347" s="44">
        <v>12</v>
      </c>
      <c r="H1347" s="43" t="s">
        <v>73</v>
      </c>
      <c r="I1347" s="44">
        <v>21</v>
      </c>
      <c r="J1347" s="44" t="s">
        <v>634</v>
      </c>
      <c r="K1347" s="41"/>
      <c r="L1347" s="41"/>
      <c r="M1347" s="41"/>
      <c r="N1347" s="45" t="s">
        <v>3056</v>
      </c>
      <c r="O1347" s="41">
        <v>432000</v>
      </c>
      <c r="P1347" s="46"/>
      <c r="Q1347" s="47"/>
      <c r="R1347" s="48" t="s">
        <v>616</v>
      </c>
      <c r="T1347">
        <v>20503</v>
      </c>
    </row>
    <row r="1348" spans="1:20" ht="18" customHeight="1" x14ac:dyDescent="0.15">
      <c r="A1348" s="42">
        <v>2</v>
      </c>
      <c r="B1348" s="43" t="s">
        <v>86</v>
      </c>
      <c r="C1348" s="43">
        <v>5</v>
      </c>
      <c r="D1348" s="43" t="s">
        <v>603</v>
      </c>
      <c r="E1348" s="43">
        <v>3</v>
      </c>
      <c r="F1348" s="43" t="s">
        <v>615</v>
      </c>
      <c r="G1348" s="44">
        <v>12</v>
      </c>
      <c r="H1348" s="43" t="s">
        <v>73</v>
      </c>
      <c r="I1348" s="44">
        <v>21</v>
      </c>
      <c r="J1348" s="44" t="s">
        <v>634</v>
      </c>
      <c r="K1348" s="41"/>
      <c r="L1348" s="41"/>
      <c r="M1348" s="41"/>
      <c r="N1348" s="45" t="s">
        <v>637</v>
      </c>
      <c r="O1348" s="41">
        <v>239800</v>
      </c>
      <c r="P1348" s="46"/>
      <c r="Q1348" s="47"/>
      <c r="R1348" s="48" t="s">
        <v>616</v>
      </c>
      <c r="T1348">
        <v>20503</v>
      </c>
    </row>
    <row r="1349" spans="1:20" ht="18" customHeight="1" x14ac:dyDescent="0.15">
      <c r="A1349" s="42">
        <v>2</v>
      </c>
      <c r="B1349" s="43" t="s">
        <v>86</v>
      </c>
      <c r="C1349" s="43">
        <v>5</v>
      </c>
      <c r="D1349" s="43" t="s">
        <v>603</v>
      </c>
      <c r="E1349" s="43">
        <v>3</v>
      </c>
      <c r="F1349" s="43" t="s">
        <v>615</v>
      </c>
      <c r="G1349" s="44">
        <v>12</v>
      </c>
      <c r="H1349" s="43" t="s">
        <v>73</v>
      </c>
      <c r="I1349" s="44">
        <v>21</v>
      </c>
      <c r="J1349" s="44" t="s">
        <v>634</v>
      </c>
      <c r="K1349" s="41"/>
      <c r="L1349" s="41"/>
      <c r="M1349" s="41"/>
      <c r="N1349" s="45" t="s">
        <v>2487</v>
      </c>
      <c r="O1349" s="41"/>
      <c r="P1349" s="46"/>
      <c r="Q1349" s="47"/>
      <c r="R1349" s="48" t="s">
        <v>616</v>
      </c>
      <c r="T1349">
        <v>20503</v>
      </c>
    </row>
    <row r="1350" spans="1:20" ht="18" customHeight="1" x14ac:dyDescent="0.15">
      <c r="A1350" s="42">
        <v>2</v>
      </c>
      <c r="B1350" s="43" t="s">
        <v>86</v>
      </c>
      <c r="C1350" s="43">
        <v>5</v>
      </c>
      <c r="D1350" s="43" t="s">
        <v>603</v>
      </c>
      <c r="E1350" s="43">
        <v>3</v>
      </c>
      <c r="F1350" s="43" t="s">
        <v>615</v>
      </c>
      <c r="G1350" s="44">
        <v>12</v>
      </c>
      <c r="H1350" s="43" t="s">
        <v>73</v>
      </c>
      <c r="I1350" s="44">
        <v>21</v>
      </c>
      <c r="J1350" s="44" t="s">
        <v>634</v>
      </c>
      <c r="K1350" s="41"/>
      <c r="L1350" s="41"/>
      <c r="M1350" s="41"/>
      <c r="N1350" s="45" t="s">
        <v>638</v>
      </c>
      <c r="O1350" s="41">
        <v>281600</v>
      </c>
      <c r="P1350" s="46"/>
      <c r="Q1350" s="47"/>
      <c r="R1350" s="48" t="s">
        <v>616</v>
      </c>
      <c r="T1350">
        <v>20503</v>
      </c>
    </row>
    <row r="1351" spans="1:20" ht="18" customHeight="1" x14ac:dyDescent="0.15">
      <c r="A1351" s="42">
        <v>2</v>
      </c>
      <c r="B1351" s="43" t="s">
        <v>86</v>
      </c>
      <c r="C1351" s="43">
        <v>5</v>
      </c>
      <c r="D1351" s="43" t="s">
        <v>603</v>
      </c>
      <c r="E1351" s="43">
        <v>3</v>
      </c>
      <c r="F1351" s="43" t="s">
        <v>615</v>
      </c>
      <c r="G1351" s="44">
        <v>12</v>
      </c>
      <c r="H1351" s="43" t="s">
        <v>73</v>
      </c>
      <c r="I1351" s="44">
        <v>21</v>
      </c>
      <c r="J1351" s="44" t="s">
        <v>634</v>
      </c>
      <c r="K1351" s="41"/>
      <c r="L1351" s="41"/>
      <c r="M1351" s="41"/>
      <c r="N1351" s="45" t="s">
        <v>2487</v>
      </c>
      <c r="O1351" s="41"/>
      <c r="P1351" s="46"/>
      <c r="Q1351" s="47"/>
      <c r="R1351" s="48" t="s">
        <v>616</v>
      </c>
      <c r="T1351">
        <v>20503</v>
      </c>
    </row>
    <row r="1352" spans="1:20" ht="18" customHeight="1" x14ac:dyDescent="0.15">
      <c r="A1352" s="42">
        <v>2</v>
      </c>
      <c r="B1352" s="43" t="s">
        <v>86</v>
      </c>
      <c r="C1352" s="43">
        <v>5</v>
      </c>
      <c r="D1352" s="43" t="s">
        <v>603</v>
      </c>
      <c r="E1352" s="43">
        <v>3</v>
      </c>
      <c r="F1352" s="43" t="s">
        <v>615</v>
      </c>
      <c r="G1352" s="44">
        <v>12</v>
      </c>
      <c r="H1352" s="43" t="s">
        <v>73</v>
      </c>
      <c r="I1352" s="45">
        <v>41</v>
      </c>
      <c r="J1352" s="45" t="s">
        <v>639</v>
      </c>
      <c r="K1352" s="41">
        <v>614</v>
      </c>
      <c r="L1352" s="41">
        <v>394</v>
      </c>
      <c r="M1352" s="41">
        <f>K1352-L1352</f>
        <v>220</v>
      </c>
      <c r="N1352" s="45" t="s">
        <v>2488</v>
      </c>
      <c r="O1352" s="41">
        <v>330000</v>
      </c>
      <c r="P1352" s="46"/>
      <c r="Q1352" s="47"/>
      <c r="R1352" s="48" t="s">
        <v>616</v>
      </c>
      <c r="T1352">
        <v>20503</v>
      </c>
    </row>
    <row r="1353" spans="1:20" ht="18" customHeight="1" x14ac:dyDescent="0.15">
      <c r="A1353" s="42">
        <v>2</v>
      </c>
      <c r="B1353" s="43" t="s">
        <v>86</v>
      </c>
      <c r="C1353" s="43">
        <v>5</v>
      </c>
      <c r="D1353" s="43" t="s">
        <v>603</v>
      </c>
      <c r="E1353" s="43">
        <v>3</v>
      </c>
      <c r="F1353" s="43" t="s">
        <v>615</v>
      </c>
      <c r="G1353" s="44">
        <v>12</v>
      </c>
      <c r="H1353" s="43" t="s">
        <v>73</v>
      </c>
      <c r="I1353" s="44">
        <v>41</v>
      </c>
      <c r="J1353" s="44" t="s">
        <v>639</v>
      </c>
      <c r="K1353" s="41"/>
      <c r="L1353" s="41"/>
      <c r="M1353" s="41"/>
      <c r="N1353" s="45" t="s">
        <v>640</v>
      </c>
      <c r="O1353" s="41">
        <v>165000</v>
      </c>
      <c r="P1353" s="46"/>
      <c r="Q1353" s="47"/>
      <c r="R1353" s="48" t="s">
        <v>616</v>
      </c>
      <c r="T1353">
        <v>20503</v>
      </c>
    </row>
    <row r="1354" spans="1:20" ht="18" customHeight="1" x14ac:dyDescent="0.15">
      <c r="A1354" s="42">
        <v>2</v>
      </c>
      <c r="B1354" s="43" t="s">
        <v>86</v>
      </c>
      <c r="C1354" s="43">
        <v>5</v>
      </c>
      <c r="D1354" s="43" t="s">
        <v>603</v>
      </c>
      <c r="E1354" s="43">
        <v>3</v>
      </c>
      <c r="F1354" s="43" t="s">
        <v>615</v>
      </c>
      <c r="G1354" s="44">
        <v>12</v>
      </c>
      <c r="H1354" s="43" t="s">
        <v>73</v>
      </c>
      <c r="I1354" s="44">
        <v>41</v>
      </c>
      <c r="J1354" s="44" t="s">
        <v>639</v>
      </c>
      <c r="K1354" s="41"/>
      <c r="L1354" s="41"/>
      <c r="M1354" s="41"/>
      <c r="N1354" s="45" t="s">
        <v>641</v>
      </c>
      <c r="O1354" s="41">
        <v>118800</v>
      </c>
      <c r="P1354" s="46"/>
      <c r="Q1354" s="47"/>
      <c r="R1354" s="48" t="s">
        <v>616</v>
      </c>
      <c r="T1354">
        <v>20503</v>
      </c>
    </row>
    <row r="1355" spans="1:20" ht="18" customHeight="1" x14ac:dyDescent="0.15">
      <c r="A1355" s="42">
        <v>2</v>
      </c>
      <c r="B1355" s="43" t="s">
        <v>86</v>
      </c>
      <c r="C1355" s="43">
        <v>5</v>
      </c>
      <c r="D1355" s="43" t="s">
        <v>603</v>
      </c>
      <c r="E1355" s="43">
        <v>3</v>
      </c>
      <c r="F1355" s="43" t="s">
        <v>615</v>
      </c>
      <c r="G1355" s="45">
        <v>13</v>
      </c>
      <c r="H1355" s="49" t="s">
        <v>77</v>
      </c>
      <c r="I1355" s="45"/>
      <c r="J1355" s="45"/>
      <c r="K1355" s="41"/>
      <c r="L1355" s="41"/>
      <c r="M1355" s="41"/>
      <c r="N1355" s="45"/>
      <c r="O1355" s="47"/>
      <c r="P1355" s="46"/>
      <c r="Q1355" s="47"/>
      <c r="R1355" s="48" t="s">
        <v>616</v>
      </c>
      <c r="T1355">
        <v>20503</v>
      </c>
    </row>
    <row r="1356" spans="1:20" ht="18" customHeight="1" x14ac:dyDescent="0.15">
      <c r="A1356" s="42">
        <v>2</v>
      </c>
      <c r="B1356" s="43" t="s">
        <v>86</v>
      </c>
      <c r="C1356" s="43">
        <v>5</v>
      </c>
      <c r="D1356" s="43" t="s">
        <v>603</v>
      </c>
      <c r="E1356" s="43">
        <v>3</v>
      </c>
      <c r="F1356" s="43" t="s">
        <v>615</v>
      </c>
      <c r="G1356" s="44">
        <v>13</v>
      </c>
      <c r="H1356" s="43" t="s">
        <v>77</v>
      </c>
      <c r="I1356" s="45">
        <v>1</v>
      </c>
      <c r="J1356" s="45" t="s">
        <v>78</v>
      </c>
      <c r="K1356" s="41">
        <v>10</v>
      </c>
      <c r="L1356" s="41">
        <v>10</v>
      </c>
      <c r="M1356" s="41">
        <f>K1356-L1356</f>
        <v>0</v>
      </c>
      <c r="N1356" s="45" t="s">
        <v>642</v>
      </c>
      <c r="O1356" s="41">
        <v>10000</v>
      </c>
      <c r="P1356" s="46"/>
      <c r="Q1356" s="47"/>
      <c r="R1356" s="48" t="s">
        <v>616</v>
      </c>
      <c r="T1356">
        <v>20503</v>
      </c>
    </row>
    <row r="1357" spans="1:20" ht="18" customHeight="1" x14ac:dyDescent="0.15">
      <c r="A1357" s="42">
        <v>2</v>
      </c>
      <c r="B1357" s="43" t="s">
        <v>86</v>
      </c>
      <c r="C1357" s="43">
        <v>5</v>
      </c>
      <c r="D1357" s="43" t="s">
        <v>603</v>
      </c>
      <c r="E1357" s="43">
        <v>3</v>
      </c>
      <c r="F1357" s="43" t="s">
        <v>615</v>
      </c>
      <c r="G1357" s="45">
        <v>17</v>
      </c>
      <c r="H1357" s="49" t="s">
        <v>79</v>
      </c>
      <c r="I1357" s="45"/>
      <c r="J1357" s="45"/>
      <c r="K1357" s="41"/>
      <c r="L1357" s="41"/>
      <c r="M1357" s="41"/>
      <c r="N1357" s="45"/>
      <c r="O1357" s="47"/>
      <c r="P1357" s="46"/>
      <c r="Q1357" s="47"/>
      <c r="R1357" s="48" t="s">
        <v>616</v>
      </c>
      <c r="T1357">
        <v>20503</v>
      </c>
    </row>
    <row r="1358" spans="1:20" ht="18" customHeight="1" x14ac:dyDescent="0.15">
      <c r="A1358" s="42">
        <v>2</v>
      </c>
      <c r="B1358" s="43" t="s">
        <v>86</v>
      </c>
      <c r="C1358" s="43">
        <v>5</v>
      </c>
      <c r="D1358" s="43" t="s">
        <v>603</v>
      </c>
      <c r="E1358" s="43">
        <v>3</v>
      </c>
      <c r="F1358" s="43" t="s">
        <v>615</v>
      </c>
      <c r="G1358" s="44">
        <v>17</v>
      </c>
      <c r="H1358" s="43" t="s">
        <v>79</v>
      </c>
      <c r="I1358" s="45">
        <v>21</v>
      </c>
      <c r="J1358" s="45" t="s">
        <v>239</v>
      </c>
      <c r="K1358" s="41">
        <v>3850</v>
      </c>
      <c r="L1358" s="41">
        <v>0</v>
      </c>
      <c r="M1358" s="41">
        <f>K1358-L1358</f>
        <v>3850</v>
      </c>
      <c r="N1358" s="45" t="s">
        <v>2489</v>
      </c>
      <c r="O1358" s="41">
        <v>3850000</v>
      </c>
      <c r="P1358" s="46"/>
      <c r="Q1358" s="47"/>
      <c r="R1358" s="48" t="s">
        <v>616</v>
      </c>
      <c r="T1358">
        <v>20503</v>
      </c>
    </row>
    <row r="1359" spans="1:20" ht="18" customHeight="1" x14ac:dyDescent="0.15">
      <c r="A1359" s="42">
        <v>2</v>
      </c>
      <c r="B1359" s="43" t="s">
        <v>86</v>
      </c>
      <c r="C1359" s="43">
        <v>5</v>
      </c>
      <c r="D1359" s="43" t="s">
        <v>603</v>
      </c>
      <c r="E1359" s="43">
        <v>3</v>
      </c>
      <c r="F1359" s="43" t="s">
        <v>615</v>
      </c>
      <c r="G1359" s="45">
        <v>18</v>
      </c>
      <c r="H1359" s="49" t="s">
        <v>81</v>
      </c>
      <c r="I1359" s="45"/>
      <c r="J1359" s="45"/>
      <c r="K1359" s="41"/>
      <c r="L1359" s="41"/>
      <c r="M1359" s="41"/>
      <c r="N1359" s="45"/>
      <c r="O1359" s="47"/>
      <c r="P1359" s="46"/>
      <c r="Q1359" s="47"/>
      <c r="R1359" s="48" t="s">
        <v>616</v>
      </c>
      <c r="T1359">
        <v>20503</v>
      </c>
    </row>
    <row r="1360" spans="1:20" ht="18" customHeight="1" x14ac:dyDescent="0.15">
      <c r="A1360" s="42">
        <v>2</v>
      </c>
      <c r="B1360" s="43" t="s">
        <v>86</v>
      </c>
      <c r="C1360" s="43">
        <v>5</v>
      </c>
      <c r="D1360" s="43" t="s">
        <v>603</v>
      </c>
      <c r="E1360" s="43">
        <v>3</v>
      </c>
      <c r="F1360" s="43" t="s">
        <v>615</v>
      </c>
      <c r="G1360" s="44">
        <v>18</v>
      </c>
      <c r="H1360" s="43" t="s">
        <v>81</v>
      </c>
      <c r="I1360" s="45">
        <v>11</v>
      </c>
      <c r="J1360" s="45" t="s">
        <v>82</v>
      </c>
      <c r="K1360" s="41">
        <v>64</v>
      </c>
      <c r="L1360" s="41">
        <v>81</v>
      </c>
      <c r="M1360" s="41">
        <f>K1360-L1360</f>
        <v>-17</v>
      </c>
      <c r="N1360" s="45" t="s">
        <v>643</v>
      </c>
      <c r="O1360" s="41">
        <v>64000</v>
      </c>
      <c r="P1360" s="46"/>
      <c r="Q1360" s="47"/>
      <c r="R1360" s="48" t="s">
        <v>616</v>
      </c>
      <c r="T1360">
        <v>20503</v>
      </c>
    </row>
    <row r="1361" spans="1:20" ht="18" customHeight="1" x14ac:dyDescent="0.15">
      <c r="A1361" s="42">
        <v>2</v>
      </c>
      <c r="B1361" s="43" t="s">
        <v>86</v>
      </c>
      <c r="C1361" s="43">
        <v>5</v>
      </c>
      <c r="D1361" s="43" t="s">
        <v>603</v>
      </c>
      <c r="E1361" s="43">
        <v>3</v>
      </c>
      <c r="F1361" s="43" t="s">
        <v>615</v>
      </c>
      <c r="G1361" s="45">
        <v>26</v>
      </c>
      <c r="H1361" s="49" t="s">
        <v>244</v>
      </c>
      <c r="I1361" s="45"/>
      <c r="J1361" s="45"/>
      <c r="K1361" s="41"/>
      <c r="L1361" s="41"/>
      <c r="M1361" s="41"/>
      <c r="N1361" s="45"/>
      <c r="O1361" s="47"/>
      <c r="P1361" s="46"/>
      <c r="Q1361" s="47"/>
      <c r="R1361" s="48" t="s">
        <v>616</v>
      </c>
      <c r="T1361">
        <v>20503</v>
      </c>
    </row>
    <row r="1362" spans="1:20" ht="18" customHeight="1" x14ac:dyDescent="0.15">
      <c r="A1362" s="42">
        <v>2</v>
      </c>
      <c r="B1362" s="43" t="s">
        <v>86</v>
      </c>
      <c r="C1362" s="43">
        <v>5</v>
      </c>
      <c r="D1362" s="43" t="s">
        <v>603</v>
      </c>
      <c r="E1362" s="43">
        <v>3</v>
      </c>
      <c r="F1362" s="43" t="s">
        <v>615</v>
      </c>
      <c r="G1362" s="44">
        <v>26</v>
      </c>
      <c r="H1362" s="43" t="s">
        <v>244</v>
      </c>
      <c r="I1362" s="45">
        <v>1</v>
      </c>
      <c r="J1362" s="45" t="s">
        <v>245</v>
      </c>
      <c r="K1362" s="41">
        <v>38</v>
      </c>
      <c r="L1362" s="41">
        <v>38</v>
      </c>
      <c r="M1362" s="41">
        <f>K1362-L1362</f>
        <v>0</v>
      </c>
      <c r="N1362" s="45" t="s">
        <v>644</v>
      </c>
      <c r="O1362" s="41">
        <v>38000</v>
      </c>
      <c r="P1362" s="46"/>
      <c r="Q1362" s="47"/>
      <c r="R1362" s="48" t="s">
        <v>616</v>
      </c>
      <c r="T1362">
        <v>20503</v>
      </c>
    </row>
    <row r="1363" spans="1:20" ht="18" customHeight="1" x14ac:dyDescent="0.15">
      <c r="A1363" s="24">
        <v>2</v>
      </c>
      <c r="B1363" s="25" t="s">
        <v>86</v>
      </c>
      <c r="C1363" s="26">
        <v>6</v>
      </c>
      <c r="D1363" s="26" t="s">
        <v>2177</v>
      </c>
      <c r="E1363" s="27"/>
      <c r="F1363" s="26"/>
      <c r="G1363" s="27"/>
      <c r="H1363" s="26"/>
      <c r="I1363" s="27"/>
      <c r="J1363" s="27"/>
      <c r="K1363" s="23">
        <f>IF(C1363="",SUMIFS($K1364:$K$5362,$A1364:$A$5362,A1363,$E1364:$E$5362,""),IF(E1363="",SUMIFS($K1364:$K$5362,$A1364:$A$5362,A1363,$C1364:$C$5362,C1363,$G1364:$G$5362,""),IF(G1363="",SUMIFS($K1364:$K$5362,$A1364:$A$5362,A1363,$C1364:$C$5362,C1363,$E1364:$E$5362,E1363,$R1364:$R$5362,R1363),IF(I1363="",SUMIFS($K1364:$K$5362,$A1364:$A$5362,A1363,$C1364:$C$5362,C1363,$E1364:$E$5362,E1363,$G1364:$G$5362,G1363,$R1364:$R$5362,R1363),0))))</f>
        <v>1740</v>
      </c>
      <c r="L1363" s="23">
        <f>IF(C1363="",SUMIFS($L1364:$L$5362,$A1364:$A$5362,A1363,$E1364:$E$5362,""),IF(E1363="",SUMIFS($L1364:$L$5362,$A1364:$A$5362,A1363,$C1364:$C$5362,C1363,$G1364:$G$5362,""),IF(G1363="",SUMIFS($L1364:$L$5362,$A1364:$A$5362,A1363,$C1364:$C$5362,C1363,$E1364:$E$5362,E1363,$R1364:$R$5362,R1363),IF(I1363="",SUMIFS($L1364:$L$5362,$A1364:$A$5362,A1363,$C1364:$C$5362,C1363,$E1364:$E$5362,E1363,$G1364:$G$5362,G1363,$R1364:$R$5362,R1363),0))))</f>
        <v>1728</v>
      </c>
      <c r="M1363" s="23">
        <f t="shared" ref="M1363:M1364" si="41">K1363-L1363</f>
        <v>12</v>
      </c>
      <c r="N1363" s="28"/>
      <c r="O1363" s="29"/>
      <c r="P1363" s="30"/>
      <c r="Q1363" s="23">
        <f>IF(C1363="",SUMIFS($Q1364:$Q$5362,$A1364:$A$5362,A1363,$E1364:$E$5362,""),IF(E1363="",SUMIFS($Q1364:$Q$5362,$A1364:$A$5362,A1363,$C1364:$C$5362,C1363,$G1364:$G$5362,""),IF(G1363="",SUMIFS($Q1364:$Q$5362,$A1364:$A$5362,A1363,$C1364:$C$5362,C1363,$E1364:$E$5362,E1363,$R1364:$R$5362,R1363),IF(I1363="",SUMIFS($Q1364:$Q$5362,$A1364:$A$5362,A1363,$C1364:$C$5362,C1363,$E1364:$E$5362,E1363,$G1364:$G$5362,G1363,$R1364:$R$5362,R1363),0))))</f>
        <v>0</v>
      </c>
      <c r="R1363" s="31"/>
      <c r="T1363">
        <v>20601</v>
      </c>
    </row>
    <row r="1364" spans="1:20" ht="18" customHeight="1" x14ac:dyDescent="0.15">
      <c r="A1364" s="24">
        <v>2</v>
      </c>
      <c r="B1364" s="25" t="s">
        <v>2200</v>
      </c>
      <c r="C1364" s="34">
        <v>6</v>
      </c>
      <c r="D1364" s="25" t="s">
        <v>645</v>
      </c>
      <c r="E1364" s="35">
        <v>1</v>
      </c>
      <c r="F1364" s="36" t="s">
        <v>2177</v>
      </c>
      <c r="G1364" s="35"/>
      <c r="H1364" s="36"/>
      <c r="I1364" s="35"/>
      <c r="J1364" s="35"/>
      <c r="K1364" s="32">
        <f>IF(C1364="",SUMIFS($K1365:$K$5362,$A1365:$A$5362,A1364,$E1365:$E$5362,""),IF(E1364="",SUMIFS($K1365:$K$5362,$A1365:$A$5362,A1364,$C1365:$C$5362,C1364,$G1365:$G$5362,""),IF(G1364="",SUMIFS($K1365:$K$5362,$A1365:$A$5362,A1364,$C1365:$C$5362,C1364,$E1365:$E$5362,E1364,$R1365:$R$5362,R1364),IF(I1364="",SUMIFS($K1365:$K$5362,$A1365:$A$5362,A1364,$C1365:$C$5362,C1364,$E1365:$E$5362,E1364,$G1365:$G$5362,G1364,$R1365:$R$5362,R1364),0))))</f>
        <v>1740</v>
      </c>
      <c r="L1364" s="32">
        <f>IF(C1364="",SUMIFS($L1365:$L$5362,$A1365:$A$5362,A1364,$E1365:$E$5362,""),IF(E1364="",SUMIFS($L1365:$L$5362,$A1365:$A$5362,A1364,$C1365:$C$5362,C1364,$G1365:$G$5362,""),IF(G1364="",SUMIFS($L1365:$L$5362,$A1365:$A$5362,A1364,$C1365:$C$5362,C1364,$E1365:$E$5362,E1364,$R1365:$R$5362,R1364),IF(I1364="",SUMIFS($L1365:$L$5362,$A1365:$A$5362,A1364,$C1365:$C$5362,C1364,$E1365:$E$5362,E1364,$G1365:$G$5362,G1364,$R1365:$R$5362,R1364),0))))</f>
        <v>1728</v>
      </c>
      <c r="M1364" s="32">
        <f t="shared" si="41"/>
        <v>12</v>
      </c>
      <c r="N1364" s="37"/>
      <c r="O1364" s="38"/>
      <c r="P1364" s="39"/>
      <c r="Q1364" s="33">
        <f>IF(C1364="",SUMIFS($Q1365:$Q$5362,$A1365:$A$5362,A1364,$E1365:$E$5362,""),IF(E1364="",SUMIFS($Q1365:$Q$5362,$A1365:$A$5362,A1364,$C1365:$C$5362,C1364,$G1365:$G$5362,""),IF(G1364="",SUMIFS($Q1365:$Q$5362,$A1365:$A$5362,A1364,$C1365:$C$5362,C1364,$E1365:$E$5362,E1364,$R1365:$R$5362,R1364),IF(I1364="",SUMIFS($Q1365:$Q$5362,$A1365:$A$5362,A1364,$C1365:$C$5362,C1364,$E1365:$E$5362,E1364,$G1365:$G$5362,G1364,$R1365:$R$5362,R1364),0))))</f>
        <v>0</v>
      </c>
      <c r="R1364" s="40" t="s">
        <v>2198</v>
      </c>
      <c r="T1364">
        <v>20601</v>
      </c>
    </row>
    <row r="1365" spans="1:20" ht="18" customHeight="1" x14ac:dyDescent="0.15">
      <c r="A1365" s="42">
        <v>2</v>
      </c>
      <c r="B1365" s="43" t="s">
        <v>86</v>
      </c>
      <c r="C1365" s="43">
        <v>6</v>
      </c>
      <c r="D1365" s="43" t="s">
        <v>645</v>
      </c>
      <c r="E1365" s="43">
        <v>1</v>
      </c>
      <c r="F1365" s="43" t="s">
        <v>645</v>
      </c>
      <c r="G1365" s="45">
        <v>1</v>
      </c>
      <c r="H1365" s="49" t="s">
        <v>7</v>
      </c>
      <c r="I1365" s="45"/>
      <c r="J1365" s="45"/>
      <c r="K1365" s="41"/>
      <c r="L1365" s="41"/>
      <c r="M1365" s="41"/>
      <c r="N1365" s="45"/>
      <c r="O1365" s="47"/>
      <c r="P1365" s="46"/>
      <c r="Q1365" s="47"/>
      <c r="R1365" s="48" t="s">
        <v>9</v>
      </c>
      <c r="T1365">
        <v>20601</v>
      </c>
    </row>
    <row r="1366" spans="1:20" ht="18" customHeight="1" x14ac:dyDescent="0.15">
      <c r="A1366" s="42">
        <v>2</v>
      </c>
      <c r="B1366" s="43" t="s">
        <v>86</v>
      </c>
      <c r="C1366" s="43">
        <v>6</v>
      </c>
      <c r="D1366" s="43" t="s">
        <v>645</v>
      </c>
      <c r="E1366" s="43">
        <v>1</v>
      </c>
      <c r="F1366" s="43" t="s">
        <v>645</v>
      </c>
      <c r="G1366" s="44">
        <v>1</v>
      </c>
      <c r="H1366" s="43" t="s">
        <v>7</v>
      </c>
      <c r="I1366" s="45">
        <v>21</v>
      </c>
      <c r="J1366" s="45" t="s">
        <v>646</v>
      </c>
      <c r="K1366" s="41">
        <v>876</v>
      </c>
      <c r="L1366" s="41">
        <v>876</v>
      </c>
      <c r="M1366" s="41">
        <f>K1366-L1366</f>
        <v>0</v>
      </c>
      <c r="N1366" s="45" t="s">
        <v>3859</v>
      </c>
      <c r="O1366" s="41">
        <v>104400</v>
      </c>
      <c r="P1366" s="46"/>
      <c r="Q1366" s="47"/>
      <c r="R1366" s="48" t="s">
        <v>9</v>
      </c>
      <c r="T1366">
        <v>20601</v>
      </c>
    </row>
    <row r="1367" spans="1:20" ht="18" customHeight="1" x14ac:dyDescent="0.15">
      <c r="A1367" s="42">
        <v>2</v>
      </c>
      <c r="B1367" s="43" t="s">
        <v>86</v>
      </c>
      <c r="C1367" s="43">
        <v>6</v>
      </c>
      <c r="D1367" s="43" t="s">
        <v>645</v>
      </c>
      <c r="E1367" s="43">
        <v>1</v>
      </c>
      <c r="F1367" s="43" t="s">
        <v>645</v>
      </c>
      <c r="G1367" s="44">
        <v>1</v>
      </c>
      <c r="H1367" s="43" t="s">
        <v>7</v>
      </c>
      <c r="I1367" s="44">
        <v>21</v>
      </c>
      <c r="J1367" s="44" t="s">
        <v>646</v>
      </c>
      <c r="K1367" s="41"/>
      <c r="L1367" s="41"/>
      <c r="M1367" s="41"/>
      <c r="N1367" s="45" t="s">
        <v>3860</v>
      </c>
      <c r="O1367" s="41">
        <v>97200</v>
      </c>
      <c r="P1367" s="46"/>
      <c r="Q1367" s="47"/>
      <c r="R1367" s="48" t="s">
        <v>9</v>
      </c>
      <c r="T1367">
        <v>20601</v>
      </c>
    </row>
    <row r="1368" spans="1:20" ht="18" customHeight="1" x14ac:dyDescent="0.15">
      <c r="A1368" s="42">
        <v>2</v>
      </c>
      <c r="B1368" s="43" t="s">
        <v>86</v>
      </c>
      <c r="C1368" s="43">
        <v>6</v>
      </c>
      <c r="D1368" s="43" t="s">
        <v>645</v>
      </c>
      <c r="E1368" s="43">
        <v>1</v>
      </c>
      <c r="F1368" s="43" t="s">
        <v>645</v>
      </c>
      <c r="G1368" s="44">
        <v>1</v>
      </c>
      <c r="H1368" s="43" t="s">
        <v>7</v>
      </c>
      <c r="I1368" s="44">
        <v>21</v>
      </c>
      <c r="J1368" s="44" t="s">
        <v>646</v>
      </c>
      <c r="K1368" s="41"/>
      <c r="L1368" s="41"/>
      <c r="M1368" s="41"/>
      <c r="N1368" s="45" t="s">
        <v>3861</v>
      </c>
      <c r="O1368" s="41">
        <v>208800</v>
      </c>
      <c r="P1368" s="46"/>
      <c r="Q1368" s="47"/>
      <c r="R1368" s="48" t="s">
        <v>9</v>
      </c>
      <c r="T1368">
        <v>20601</v>
      </c>
    </row>
    <row r="1369" spans="1:20" ht="18" customHeight="1" x14ac:dyDescent="0.15">
      <c r="A1369" s="42">
        <v>2</v>
      </c>
      <c r="B1369" s="43" t="s">
        <v>86</v>
      </c>
      <c r="C1369" s="43">
        <v>6</v>
      </c>
      <c r="D1369" s="43" t="s">
        <v>645</v>
      </c>
      <c r="E1369" s="43">
        <v>1</v>
      </c>
      <c r="F1369" s="43" t="s">
        <v>645</v>
      </c>
      <c r="G1369" s="44">
        <v>1</v>
      </c>
      <c r="H1369" s="43" t="s">
        <v>7</v>
      </c>
      <c r="I1369" s="44">
        <v>21</v>
      </c>
      <c r="J1369" s="44" t="s">
        <v>646</v>
      </c>
      <c r="K1369" s="41"/>
      <c r="L1369" s="41"/>
      <c r="M1369" s="41"/>
      <c r="N1369" s="45" t="s">
        <v>3862</v>
      </c>
      <c r="O1369" s="41">
        <v>43500</v>
      </c>
      <c r="P1369" s="46"/>
      <c r="Q1369" s="47"/>
      <c r="R1369" s="48" t="s">
        <v>9</v>
      </c>
      <c r="T1369">
        <v>20601</v>
      </c>
    </row>
    <row r="1370" spans="1:20" ht="18" customHeight="1" x14ac:dyDescent="0.15">
      <c r="A1370" s="42">
        <v>2</v>
      </c>
      <c r="B1370" s="43" t="s">
        <v>86</v>
      </c>
      <c r="C1370" s="43">
        <v>6</v>
      </c>
      <c r="D1370" s="43" t="s">
        <v>645</v>
      </c>
      <c r="E1370" s="43">
        <v>1</v>
      </c>
      <c r="F1370" s="43" t="s">
        <v>645</v>
      </c>
      <c r="G1370" s="44">
        <v>1</v>
      </c>
      <c r="H1370" s="43" t="s">
        <v>7</v>
      </c>
      <c r="I1370" s="44">
        <v>21</v>
      </c>
      <c r="J1370" s="44" t="s">
        <v>646</v>
      </c>
      <c r="K1370" s="41"/>
      <c r="L1370" s="41"/>
      <c r="M1370" s="41"/>
      <c r="N1370" s="45" t="s">
        <v>3863</v>
      </c>
      <c r="O1370" s="41">
        <v>34800</v>
      </c>
      <c r="P1370" s="46"/>
      <c r="Q1370" s="47"/>
      <c r="R1370" s="48" t="s">
        <v>9</v>
      </c>
      <c r="T1370">
        <v>20601</v>
      </c>
    </row>
    <row r="1371" spans="1:20" ht="18" customHeight="1" x14ac:dyDescent="0.15">
      <c r="A1371" s="42">
        <v>2</v>
      </c>
      <c r="B1371" s="43" t="s">
        <v>86</v>
      </c>
      <c r="C1371" s="43">
        <v>6</v>
      </c>
      <c r="D1371" s="43" t="s">
        <v>645</v>
      </c>
      <c r="E1371" s="43">
        <v>1</v>
      </c>
      <c r="F1371" s="43" t="s">
        <v>645</v>
      </c>
      <c r="G1371" s="44">
        <v>1</v>
      </c>
      <c r="H1371" s="43" t="s">
        <v>7</v>
      </c>
      <c r="I1371" s="44">
        <v>21</v>
      </c>
      <c r="J1371" s="44" t="s">
        <v>646</v>
      </c>
      <c r="K1371" s="41"/>
      <c r="L1371" s="41"/>
      <c r="M1371" s="41"/>
      <c r="N1371" s="45" t="s">
        <v>3864</v>
      </c>
      <c r="O1371" s="41">
        <v>60900</v>
      </c>
      <c r="P1371" s="46"/>
      <c r="Q1371" s="47"/>
      <c r="R1371" s="48" t="s">
        <v>9</v>
      </c>
      <c r="T1371">
        <v>20601</v>
      </c>
    </row>
    <row r="1372" spans="1:20" ht="18" customHeight="1" x14ac:dyDescent="0.15">
      <c r="A1372" s="42">
        <v>2</v>
      </c>
      <c r="B1372" s="43" t="s">
        <v>86</v>
      </c>
      <c r="C1372" s="43">
        <v>6</v>
      </c>
      <c r="D1372" s="43" t="s">
        <v>645</v>
      </c>
      <c r="E1372" s="43">
        <v>1</v>
      </c>
      <c r="F1372" s="43" t="s">
        <v>645</v>
      </c>
      <c r="G1372" s="44">
        <v>1</v>
      </c>
      <c r="H1372" s="43" t="s">
        <v>7</v>
      </c>
      <c r="I1372" s="44">
        <v>21</v>
      </c>
      <c r="J1372" s="44" t="s">
        <v>646</v>
      </c>
      <c r="K1372" s="41"/>
      <c r="L1372" s="41"/>
      <c r="M1372" s="41"/>
      <c r="N1372" s="45" t="s">
        <v>3865</v>
      </c>
      <c r="O1372" s="41">
        <v>56700</v>
      </c>
      <c r="P1372" s="46"/>
      <c r="Q1372" s="47"/>
      <c r="R1372" s="48" t="s">
        <v>9</v>
      </c>
      <c r="T1372">
        <v>20601</v>
      </c>
    </row>
    <row r="1373" spans="1:20" ht="18" customHeight="1" x14ac:dyDescent="0.15">
      <c r="A1373" s="42">
        <v>2</v>
      </c>
      <c r="B1373" s="43" t="s">
        <v>86</v>
      </c>
      <c r="C1373" s="43">
        <v>6</v>
      </c>
      <c r="D1373" s="43" t="s">
        <v>645</v>
      </c>
      <c r="E1373" s="43">
        <v>1</v>
      </c>
      <c r="F1373" s="43" t="s">
        <v>645</v>
      </c>
      <c r="G1373" s="44">
        <v>1</v>
      </c>
      <c r="H1373" s="43" t="s">
        <v>7</v>
      </c>
      <c r="I1373" s="44">
        <v>21</v>
      </c>
      <c r="J1373" s="44" t="s">
        <v>646</v>
      </c>
      <c r="K1373" s="41"/>
      <c r="L1373" s="41"/>
      <c r="M1373" s="41"/>
      <c r="N1373" s="45" t="s">
        <v>3866</v>
      </c>
      <c r="O1373" s="41">
        <v>60900</v>
      </c>
      <c r="P1373" s="46"/>
      <c r="Q1373" s="47"/>
      <c r="R1373" s="48" t="s">
        <v>9</v>
      </c>
      <c r="T1373">
        <v>20601</v>
      </c>
    </row>
    <row r="1374" spans="1:20" ht="18" customHeight="1" x14ac:dyDescent="0.15">
      <c r="A1374" s="42">
        <v>2</v>
      </c>
      <c r="B1374" s="43" t="s">
        <v>86</v>
      </c>
      <c r="C1374" s="43">
        <v>6</v>
      </c>
      <c r="D1374" s="43" t="s">
        <v>645</v>
      </c>
      <c r="E1374" s="43">
        <v>1</v>
      </c>
      <c r="F1374" s="43" t="s">
        <v>645</v>
      </c>
      <c r="G1374" s="44">
        <v>1</v>
      </c>
      <c r="H1374" s="43" t="s">
        <v>7</v>
      </c>
      <c r="I1374" s="44">
        <v>21</v>
      </c>
      <c r="J1374" s="44" t="s">
        <v>646</v>
      </c>
      <c r="K1374" s="41"/>
      <c r="L1374" s="41"/>
      <c r="M1374" s="41"/>
      <c r="N1374" s="45" t="s">
        <v>3867</v>
      </c>
      <c r="O1374" s="41">
        <v>56700</v>
      </c>
      <c r="P1374" s="46"/>
      <c r="Q1374" s="47"/>
      <c r="R1374" s="48" t="s">
        <v>9</v>
      </c>
      <c r="T1374">
        <v>20601</v>
      </c>
    </row>
    <row r="1375" spans="1:20" ht="18" customHeight="1" x14ac:dyDescent="0.15">
      <c r="A1375" s="42">
        <v>2</v>
      </c>
      <c r="B1375" s="43" t="s">
        <v>86</v>
      </c>
      <c r="C1375" s="43">
        <v>6</v>
      </c>
      <c r="D1375" s="43" t="s">
        <v>645</v>
      </c>
      <c r="E1375" s="43">
        <v>1</v>
      </c>
      <c r="F1375" s="43" t="s">
        <v>645</v>
      </c>
      <c r="G1375" s="44">
        <v>1</v>
      </c>
      <c r="H1375" s="43" t="s">
        <v>7</v>
      </c>
      <c r="I1375" s="44">
        <v>21</v>
      </c>
      <c r="J1375" s="44" t="s">
        <v>646</v>
      </c>
      <c r="K1375" s="41"/>
      <c r="L1375" s="41"/>
      <c r="M1375" s="41"/>
      <c r="N1375" s="45" t="s">
        <v>647</v>
      </c>
      <c r="O1375" s="41"/>
      <c r="P1375" s="46"/>
      <c r="Q1375" s="47"/>
      <c r="R1375" s="48" t="s">
        <v>9</v>
      </c>
      <c r="T1375">
        <v>20601</v>
      </c>
    </row>
    <row r="1376" spans="1:20" ht="18" customHeight="1" x14ac:dyDescent="0.15">
      <c r="A1376" s="42">
        <v>2</v>
      </c>
      <c r="B1376" s="43" t="s">
        <v>86</v>
      </c>
      <c r="C1376" s="43">
        <v>6</v>
      </c>
      <c r="D1376" s="43" t="s">
        <v>645</v>
      </c>
      <c r="E1376" s="43">
        <v>1</v>
      </c>
      <c r="F1376" s="43" t="s">
        <v>645</v>
      </c>
      <c r="G1376" s="44">
        <v>1</v>
      </c>
      <c r="H1376" s="43" t="s">
        <v>7</v>
      </c>
      <c r="I1376" s="44">
        <v>21</v>
      </c>
      <c r="J1376" s="44" t="s">
        <v>646</v>
      </c>
      <c r="K1376" s="41"/>
      <c r="L1376" s="41"/>
      <c r="M1376" s="41"/>
      <c r="N1376" s="45" t="s">
        <v>3868</v>
      </c>
      <c r="O1376" s="41">
        <v>16800</v>
      </c>
      <c r="P1376" s="46"/>
      <c r="Q1376" s="47"/>
      <c r="R1376" s="48" t="s">
        <v>9</v>
      </c>
      <c r="T1376">
        <v>20601</v>
      </c>
    </row>
    <row r="1377" spans="1:20" ht="18" customHeight="1" x14ac:dyDescent="0.15">
      <c r="A1377" s="42">
        <v>2</v>
      </c>
      <c r="B1377" s="43" t="s">
        <v>86</v>
      </c>
      <c r="C1377" s="43">
        <v>6</v>
      </c>
      <c r="D1377" s="43" t="s">
        <v>645</v>
      </c>
      <c r="E1377" s="43">
        <v>1</v>
      </c>
      <c r="F1377" s="43" t="s">
        <v>645</v>
      </c>
      <c r="G1377" s="44">
        <v>1</v>
      </c>
      <c r="H1377" s="43" t="s">
        <v>7</v>
      </c>
      <c r="I1377" s="44">
        <v>21</v>
      </c>
      <c r="J1377" s="44" t="s">
        <v>646</v>
      </c>
      <c r="K1377" s="41"/>
      <c r="L1377" s="41"/>
      <c r="M1377" s="41"/>
      <c r="N1377" s="45" t="s">
        <v>648</v>
      </c>
      <c r="O1377" s="41"/>
      <c r="P1377" s="46"/>
      <c r="Q1377" s="47"/>
      <c r="R1377" s="48" t="s">
        <v>9</v>
      </c>
      <c r="T1377">
        <v>20601</v>
      </c>
    </row>
    <row r="1378" spans="1:20" ht="18" customHeight="1" x14ac:dyDescent="0.15">
      <c r="A1378" s="42">
        <v>2</v>
      </c>
      <c r="B1378" s="43" t="s">
        <v>86</v>
      </c>
      <c r="C1378" s="43">
        <v>6</v>
      </c>
      <c r="D1378" s="43" t="s">
        <v>645</v>
      </c>
      <c r="E1378" s="43">
        <v>1</v>
      </c>
      <c r="F1378" s="43" t="s">
        <v>645</v>
      </c>
      <c r="G1378" s="44">
        <v>1</v>
      </c>
      <c r="H1378" s="43" t="s">
        <v>7</v>
      </c>
      <c r="I1378" s="44">
        <v>21</v>
      </c>
      <c r="J1378" s="44" t="s">
        <v>646</v>
      </c>
      <c r="K1378" s="41"/>
      <c r="L1378" s="41"/>
      <c r="M1378" s="41"/>
      <c r="N1378" s="45" t="s">
        <v>3869</v>
      </c>
      <c r="O1378" s="41">
        <v>16800</v>
      </c>
      <c r="P1378" s="46"/>
      <c r="Q1378" s="47"/>
      <c r="R1378" s="48" t="s">
        <v>9</v>
      </c>
      <c r="T1378">
        <v>20601</v>
      </c>
    </row>
    <row r="1379" spans="1:20" ht="18" customHeight="1" x14ac:dyDescent="0.15">
      <c r="A1379" s="42">
        <v>2</v>
      </c>
      <c r="B1379" s="43" t="s">
        <v>86</v>
      </c>
      <c r="C1379" s="43">
        <v>6</v>
      </c>
      <c r="D1379" s="43" t="s">
        <v>645</v>
      </c>
      <c r="E1379" s="43">
        <v>1</v>
      </c>
      <c r="F1379" s="43" t="s">
        <v>645</v>
      </c>
      <c r="G1379" s="44">
        <v>1</v>
      </c>
      <c r="H1379" s="43" t="s">
        <v>7</v>
      </c>
      <c r="I1379" s="44">
        <v>21</v>
      </c>
      <c r="J1379" s="44" t="s">
        <v>646</v>
      </c>
      <c r="K1379" s="41"/>
      <c r="L1379" s="41"/>
      <c r="M1379" s="41"/>
      <c r="N1379" s="45" t="s">
        <v>3870</v>
      </c>
      <c r="O1379" s="41">
        <v>33600</v>
      </c>
      <c r="P1379" s="46"/>
      <c r="Q1379" s="47"/>
      <c r="R1379" s="48" t="s">
        <v>9</v>
      </c>
      <c r="T1379">
        <v>20601</v>
      </c>
    </row>
    <row r="1380" spans="1:20" ht="18" customHeight="1" x14ac:dyDescent="0.15">
      <c r="A1380" s="42">
        <v>2</v>
      </c>
      <c r="B1380" s="43" t="s">
        <v>86</v>
      </c>
      <c r="C1380" s="43">
        <v>6</v>
      </c>
      <c r="D1380" s="43" t="s">
        <v>645</v>
      </c>
      <c r="E1380" s="43">
        <v>1</v>
      </c>
      <c r="F1380" s="43" t="s">
        <v>645</v>
      </c>
      <c r="G1380" s="44">
        <v>1</v>
      </c>
      <c r="H1380" s="43" t="s">
        <v>7</v>
      </c>
      <c r="I1380" s="44">
        <v>21</v>
      </c>
      <c r="J1380" s="44" t="s">
        <v>646</v>
      </c>
      <c r="K1380" s="41"/>
      <c r="L1380" s="41"/>
      <c r="M1380" s="41"/>
      <c r="N1380" s="45" t="s">
        <v>3871</v>
      </c>
      <c r="O1380" s="41">
        <v>50400</v>
      </c>
      <c r="P1380" s="46"/>
      <c r="Q1380" s="47"/>
      <c r="R1380" s="48" t="s">
        <v>9</v>
      </c>
      <c r="T1380">
        <v>20601</v>
      </c>
    </row>
    <row r="1381" spans="1:20" ht="18" customHeight="1" x14ac:dyDescent="0.15">
      <c r="A1381" s="42">
        <v>2</v>
      </c>
      <c r="B1381" s="43" t="s">
        <v>86</v>
      </c>
      <c r="C1381" s="43">
        <v>6</v>
      </c>
      <c r="D1381" s="43" t="s">
        <v>645</v>
      </c>
      <c r="E1381" s="43">
        <v>1</v>
      </c>
      <c r="F1381" s="43" t="s">
        <v>645</v>
      </c>
      <c r="G1381" s="44">
        <v>1</v>
      </c>
      <c r="H1381" s="43" t="s">
        <v>7</v>
      </c>
      <c r="I1381" s="44">
        <v>21</v>
      </c>
      <c r="J1381" s="44" t="s">
        <v>646</v>
      </c>
      <c r="K1381" s="41"/>
      <c r="L1381" s="41"/>
      <c r="M1381" s="41"/>
      <c r="N1381" s="45" t="s">
        <v>3872</v>
      </c>
      <c r="O1381" s="41">
        <v>33600</v>
      </c>
      <c r="P1381" s="46"/>
      <c r="Q1381" s="47"/>
      <c r="R1381" s="48" t="s">
        <v>9</v>
      </c>
      <c r="T1381">
        <v>20601</v>
      </c>
    </row>
    <row r="1382" spans="1:20" ht="18" customHeight="1" x14ac:dyDescent="0.15">
      <c r="A1382" s="42">
        <v>2</v>
      </c>
      <c r="B1382" s="43" t="s">
        <v>86</v>
      </c>
      <c r="C1382" s="43">
        <v>6</v>
      </c>
      <c r="D1382" s="43" t="s">
        <v>645</v>
      </c>
      <c r="E1382" s="43">
        <v>1</v>
      </c>
      <c r="F1382" s="43" t="s">
        <v>645</v>
      </c>
      <c r="G1382" s="45">
        <v>8</v>
      </c>
      <c r="H1382" s="49" t="s">
        <v>33</v>
      </c>
      <c r="I1382" s="45"/>
      <c r="J1382" s="45"/>
      <c r="K1382" s="41"/>
      <c r="L1382" s="41"/>
      <c r="M1382" s="41"/>
      <c r="N1382" s="45"/>
      <c r="O1382" s="47"/>
      <c r="P1382" s="46"/>
      <c r="Q1382" s="47"/>
      <c r="R1382" s="48" t="s">
        <v>9</v>
      </c>
      <c r="T1382">
        <v>20601</v>
      </c>
    </row>
    <row r="1383" spans="1:20" ht="18" customHeight="1" x14ac:dyDescent="0.15">
      <c r="A1383" s="42">
        <v>2</v>
      </c>
      <c r="B1383" s="43" t="s">
        <v>86</v>
      </c>
      <c r="C1383" s="43">
        <v>6</v>
      </c>
      <c r="D1383" s="43" t="s">
        <v>645</v>
      </c>
      <c r="E1383" s="43">
        <v>1</v>
      </c>
      <c r="F1383" s="43" t="s">
        <v>645</v>
      </c>
      <c r="G1383" s="44">
        <v>8</v>
      </c>
      <c r="H1383" s="43" t="s">
        <v>33</v>
      </c>
      <c r="I1383" s="45">
        <v>1</v>
      </c>
      <c r="J1383" s="45" t="s">
        <v>34</v>
      </c>
      <c r="K1383" s="41">
        <v>246</v>
      </c>
      <c r="L1383" s="41">
        <v>246</v>
      </c>
      <c r="M1383" s="41">
        <f>K1383-L1383</f>
        <v>0</v>
      </c>
      <c r="N1383" s="45" t="s">
        <v>3873</v>
      </c>
      <c r="O1383" s="41">
        <v>24000</v>
      </c>
      <c r="P1383" s="46"/>
      <c r="Q1383" s="47"/>
      <c r="R1383" s="48" t="s">
        <v>9</v>
      </c>
      <c r="T1383">
        <v>20601</v>
      </c>
    </row>
    <row r="1384" spans="1:20" ht="18" customHeight="1" x14ac:dyDescent="0.15">
      <c r="A1384" s="42">
        <v>2</v>
      </c>
      <c r="B1384" s="43" t="s">
        <v>86</v>
      </c>
      <c r="C1384" s="43">
        <v>6</v>
      </c>
      <c r="D1384" s="43" t="s">
        <v>645</v>
      </c>
      <c r="E1384" s="43">
        <v>1</v>
      </c>
      <c r="F1384" s="43" t="s">
        <v>645</v>
      </c>
      <c r="G1384" s="44">
        <v>8</v>
      </c>
      <c r="H1384" s="43" t="s">
        <v>33</v>
      </c>
      <c r="I1384" s="44">
        <v>1</v>
      </c>
      <c r="J1384" s="44" t="s">
        <v>34</v>
      </c>
      <c r="K1384" s="41"/>
      <c r="L1384" s="41"/>
      <c r="M1384" s="41"/>
      <c r="N1384" s="45" t="s">
        <v>3874</v>
      </c>
      <c r="O1384" s="41">
        <v>9000</v>
      </c>
      <c r="P1384" s="46"/>
      <c r="Q1384" s="47"/>
      <c r="R1384" s="48" t="s">
        <v>9</v>
      </c>
      <c r="T1384">
        <v>20601</v>
      </c>
    </row>
    <row r="1385" spans="1:20" ht="18" customHeight="1" x14ac:dyDescent="0.15">
      <c r="A1385" s="42">
        <v>2</v>
      </c>
      <c r="B1385" s="43" t="s">
        <v>86</v>
      </c>
      <c r="C1385" s="43">
        <v>6</v>
      </c>
      <c r="D1385" s="43" t="s">
        <v>645</v>
      </c>
      <c r="E1385" s="43">
        <v>1</v>
      </c>
      <c r="F1385" s="43" t="s">
        <v>645</v>
      </c>
      <c r="G1385" s="44">
        <v>8</v>
      </c>
      <c r="H1385" s="43" t="s">
        <v>33</v>
      </c>
      <c r="I1385" s="44">
        <v>1</v>
      </c>
      <c r="J1385" s="44" t="s">
        <v>34</v>
      </c>
      <c r="K1385" s="41"/>
      <c r="L1385" s="41"/>
      <c r="M1385" s="41"/>
      <c r="N1385" s="45" t="s">
        <v>3875</v>
      </c>
      <c r="O1385" s="41">
        <v>14000</v>
      </c>
      <c r="P1385" s="46"/>
      <c r="Q1385" s="47"/>
      <c r="R1385" s="48" t="s">
        <v>9</v>
      </c>
      <c r="T1385">
        <v>20601</v>
      </c>
    </row>
    <row r="1386" spans="1:20" ht="18" customHeight="1" x14ac:dyDescent="0.15">
      <c r="A1386" s="42">
        <v>2</v>
      </c>
      <c r="B1386" s="43" t="s">
        <v>86</v>
      </c>
      <c r="C1386" s="43">
        <v>6</v>
      </c>
      <c r="D1386" s="43" t="s">
        <v>645</v>
      </c>
      <c r="E1386" s="43">
        <v>1</v>
      </c>
      <c r="F1386" s="43" t="s">
        <v>645</v>
      </c>
      <c r="G1386" s="44">
        <v>8</v>
      </c>
      <c r="H1386" s="43" t="s">
        <v>33</v>
      </c>
      <c r="I1386" s="44">
        <v>1</v>
      </c>
      <c r="J1386" s="44" t="s">
        <v>34</v>
      </c>
      <c r="K1386" s="41"/>
      <c r="L1386" s="41"/>
      <c r="M1386" s="41"/>
      <c r="N1386" s="45" t="s">
        <v>3876</v>
      </c>
      <c r="O1386" s="41">
        <v>14000</v>
      </c>
      <c r="P1386" s="46"/>
      <c r="Q1386" s="47"/>
      <c r="R1386" s="48" t="s">
        <v>9</v>
      </c>
      <c r="T1386">
        <v>20601</v>
      </c>
    </row>
    <row r="1387" spans="1:20" ht="18" customHeight="1" x14ac:dyDescent="0.15">
      <c r="A1387" s="42">
        <v>2</v>
      </c>
      <c r="B1387" s="43" t="s">
        <v>86</v>
      </c>
      <c r="C1387" s="43">
        <v>6</v>
      </c>
      <c r="D1387" s="43" t="s">
        <v>645</v>
      </c>
      <c r="E1387" s="43">
        <v>1</v>
      </c>
      <c r="F1387" s="43" t="s">
        <v>645</v>
      </c>
      <c r="G1387" s="44">
        <v>8</v>
      </c>
      <c r="H1387" s="43" t="s">
        <v>33</v>
      </c>
      <c r="I1387" s="44">
        <v>1</v>
      </c>
      <c r="J1387" s="44" t="s">
        <v>34</v>
      </c>
      <c r="K1387" s="41"/>
      <c r="L1387" s="41"/>
      <c r="M1387" s="41"/>
      <c r="N1387" s="45" t="s">
        <v>3877</v>
      </c>
      <c r="O1387" s="41">
        <v>2000</v>
      </c>
      <c r="P1387" s="46"/>
      <c r="Q1387" s="47"/>
      <c r="R1387" s="48" t="s">
        <v>9</v>
      </c>
      <c r="T1387">
        <v>20601</v>
      </c>
    </row>
    <row r="1388" spans="1:20" ht="18" customHeight="1" x14ac:dyDescent="0.15">
      <c r="A1388" s="42">
        <v>2</v>
      </c>
      <c r="B1388" s="43" t="s">
        <v>86</v>
      </c>
      <c r="C1388" s="43">
        <v>6</v>
      </c>
      <c r="D1388" s="43" t="s">
        <v>645</v>
      </c>
      <c r="E1388" s="43">
        <v>1</v>
      </c>
      <c r="F1388" s="43" t="s">
        <v>645</v>
      </c>
      <c r="G1388" s="44">
        <v>8</v>
      </c>
      <c r="H1388" s="43" t="s">
        <v>33</v>
      </c>
      <c r="I1388" s="44">
        <v>1</v>
      </c>
      <c r="J1388" s="44" t="s">
        <v>34</v>
      </c>
      <c r="K1388" s="41"/>
      <c r="L1388" s="41"/>
      <c r="M1388" s="41"/>
      <c r="N1388" s="45" t="s">
        <v>3878</v>
      </c>
      <c r="O1388" s="41">
        <v>44800</v>
      </c>
      <c r="P1388" s="46"/>
      <c r="Q1388" s="47"/>
      <c r="R1388" s="48" t="s">
        <v>9</v>
      </c>
      <c r="T1388">
        <v>20601</v>
      </c>
    </row>
    <row r="1389" spans="1:20" ht="18" customHeight="1" x14ac:dyDescent="0.15">
      <c r="A1389" s="42">
        <v>2</v>
      </c>
      <c r="B1389" s="43" t="s">
        <v>86</v>
      </c>
      <c r="C1389" s="43">
        <v>6</v>
      </c>
      <c r="D1389" s="43" t="s">
        <v>645</v>
      </c>
      <c r="E1389" s="43">
        <v>1</v>
      </c>
      <c r="F1389" s="43" t="s">
        <v>645</v>
      </c>
      <c r="G1389" s="44">
        <v>8</v>
      </c>
      <c r="H1389" s="43" t="s">
        <v>33</v>
      </c>
      <c r="I1389" s="44">
        <v>1</v>
      </c>
      <c r="J1389" s="44" t="s">
        <v>34</v>
      </c>
      <c r="K1389" s="41"/>
      <c r="L1389" s="41"/>
      <c r="M1389" s="41"/>
      <c r="N1389" s="45" t="s">
        <v>649</v>
      </c>
      <c r="O1389" s="41"/>
      <c r="P1389" s="46"/>
      <c r="Q1389" s="47"/>
      <c r="R1389" s="48" t="s">
        <v>9</v>
      </c>
      <c r="T1389">
        <v>20601</v>
      </c>
    </row>
    <row r="1390" spans="1:20" ht="18" customHeight="1" x14ac:dyDescent="0.15">
      <c r="A1390" s="42">
        <v>2</v>
      </c>
      <c r="B1390" s="43" t="s">
        <v>86</v>
      </c>
      <c r="C1390" s="43">
        <v>6</v>
      </c>
      <c r="D1390" s="43" t="s">
        <v>645</v>
      </c>
      <c r="E1390" s="43">
        <v>1</v>
      </c>
      <c r="F1390" s="43" t="s">
        <v>645</v>
      </c>
      <c r="G1390" s="44">
        <v>8</v>
      </c>
      <c r="H1390" s="43" t="s">
        <v>33</v>
      </c>
      <c r="I1390" s="44">
        <v>1</v>
      </c>
      <c r="J1390" s="44" t="s">
        <v>34</v>
      </c>
      <c r="K1390" s="41"/>
      <c r="L1390" s="41"/>
      <c r="M1390" s="41"/>
      <c r="N1390" s="45" t="s">
        <v>3879</v>
      </c>
      <c r="O1390" s="41">
        <v>95760</v>
      </c>
      <c r="P1390" s="46"/>
      <c r="Q1390" s="47"/>
      <c r="R1390" s="48" t="s">
        <v>9</v>
      </c>
      <c r="T1390">
        <v>20601</v>
      </c>
    </row>
    <row r="1391" spans="1:20" ht="18" customHeight="1" x14ac:dyDescent="0.15">
      <c r="A1391" s="42">
        <v>2</v>
      </c>
      <c r="B1391" s="43" t="s">
        <v>86</v>
      </c>
      <c r="C1391" s="43">
        <v>6</v>
      </c>
      <c r="D1391" s="43" t="s">
        <v>645</v>
      </c>
      <c r="E1391" s="43">
        <v>1</v>
      </c>
      <c r="F1391" s="43" t="s">
        <v>645</v>
      </c>
      <c r="G1391" s="44">
        <v>8</v>
      </c>
      <c r="H1391" s="43" t="s">
        <v>33</v>
      </c>
      <c r="I1391" s="44">
        <v>1</v>
      </c>
      <c r="J1391" s="44" t="s">
        <v>34</v>
      </c>
      <c r="K1391" s="41"/>
      <c r="L1391" s="41"/>
      <c r="M1391" s="41"/>
      <c r="N1391" s="45" t="s">
        <v>650</v>
      </c>
      <c r="O1391" s="41"/>
      <c r="P1391" s="46"/>
      <c r="Q1391" s="47"/>
      <c r="R1391" s="48" t="s">
        <v>9</v>
      </c>
      <c r="T1391">
        <v>20601</v>
      </c>
    </row>
    <row r="1392" spans="1:20" ht="18" customHeight="1" x14ac:dyDescent="0.15">
      <c r="A1392" s="42">
        <v>2</v>
      </c>
      <c r="B1392" s="43" t="s">
        <v>86</v>
      </c>
      <c r="C1392" s="43">
        <v>6</v>
      </c>
      <c r="D1392" s="43" t="s">
        <v>645</v>
      </c>
      <c r="E1392" s="43">
        <v>1</v>
      </c>
      <c r="F1392" s="43" t="s">
        <v>645</v>
      </c>
      <c r="G1392" s="44">
        <v>8</v>
      </c>
      <c r="H1392" s="43" t="s">
        <v>33</v>
      </c>
      <c r="I1392" s="44">
        <v>1</v>
      </c>
      <c r="J1392" s="44" t="s">
        <v>34</v>
      </c>
      <c r="K1392" s="41"/>
      <c r="L1392" s="41"/>
      <c r="M1392" s="41"/>
      <c r="N1392" s="45" t="s">
        <v>3880</v>
      </c>
      <c r="O1392" s="41">
        <v>41600</v>
      </c>
      <c r="P1392" s="46"/>
      <c r="Q1392" s="47"/>
      <c r="R1392" s="48" t="s">
        <v>9</v>
      </c>
      <c r="T1392">
        <v>20601</v>
      </c>
    </row>
    <row r="1393" spans="1:20" ht="18" customHeight="1" x14ac:dyDescent="0.15">
      <c r="A1393" s="42">
        <v>2</v>
      </c>
      <c r="B1393" s="43" t="s">
        <v>86</v>
      </c>
      <c r="C1393" s="43">
        <v>6</v>
      </c>
      <c r="D1393" s="43" t="s">
        <v>645</v>
      </c>
      <c r="E1393" s="43">
        <v>1</v>
      </c>
      <c r="F1393" s="43" t="s">
        <v>645</v>
      </c>
      <c r="G1393" s="44">
        <v>8</v>
      </c>
      <c r="H1393" s="43" t="s">
        <v>33</v>
      </c>
      <c r="I1393" s="45">
        <v>3</v>
      </c>
      <c r="J1393" s="45" t="s">
        <v>48</v>
      </c>
      <c r="K1393" s="41">
        <v>69</v>
      </c>
      <c r="L1393" s="41">
        <v>69</v>
      </c>
      <c r="M1393" s="41">
        <f>K1393-L1393</f>
        <v>0</v>
      </c>
      <c r="N1393" s="45" t="s">
        <v>651</v>
      </c>
      <c r="O1393" s="41"/>
      <c r="P1393" s="46"/>
      <c r="Q1393" s="47"/>
      <c r="R1393" s="48" t="s">
        <v>9</v>
      </c>
      <c r="T1393">
        <v>20601</v>
      </c>
    </row>
    <row r="1394" spans="1:20" ht="18" customHeight="1" x14ac:dyDescent="0.15">
      <c r="A1394" s="42">
        <v>2</v>
      </c>
      <c r="B1394" s="43" t="s">
        <v>86</v>
      </c>
      <c r="C1394" s="43">
        <v>6</v>
      </c>
      <c r="D1394" s="43" t="s">
        <v>645</v>
      </c>
      <c r="E1394" s="43">
        <v>1</v>
      </c>
      <c r="F1394" s="43" t="s">
        <v>645</v>
      </c>
      <c r="G1394" s="44">
        <v>8</v>
      </c>
      <c r="H1394" s="43" t="s">
        <v>33</v>
      </c>
      <c r="I1394" s="44">
        <v>3</v>
      </c>
      <c r="J1394" s="44" t="s">
        <v>48</v>
      </c>
      <c r="K1394" s="41"/>
      <c r="L1394" s="41"/>
      <c r="M1394" s="41"/>
      <c r="N1394" s="45" t="s">
        <v>3881</v>
      </c>
      <c r="O1394" s="41">
        <v>47880</v>
      </c>
      <c r="P1394" s="46"/>
      <c r="Q1394" s="47"/>
      <c r="R1394" s="48" t="s">
        <v>9</v>
      </c>
      <c r="T1394">
        <v>20601</v>
      </c>
    </row>
    <row r="1395" spans="1:20" ht="18" customHeight="1" x14ac:dyDescent="0.15">
      <c r="A1395" s="42">
        <v>2</v>
      </c>
      <c r="B1395" s="43" t="s">
        <v>86</v>
      </c>
      <c r="C1395" s="43">
        <v>6</v>
      </c>
      <c r="D1395" s="43" t="s">
        <v>645</v>
      </c>
      <c r="E1395" s="43">
        <v>1</v>
      </c>
      <c r="F1395" s="43" t="s">
        <v>645</v>
      </c>
      <c r="G1395" s="44">
        <v>8</v>
      </c>
      <c r="H1395" s="43" t="s">
        <v>33</v>
      </c>
      <c r="I1395" s="44">
        <v>3</v>
      </c>
      <c r="J1395" s="44" t="s">
        <v>48</v>
      </c>
      <c r="K1395" s="41"/>
      <c r="L1395" s="41"/>
      <c r="M1395" s="41"/>
      <c r="N1395" s="45" t="s">
        <v>3882</v>
      </c>
      <c r="O1395" s="41">
        <v>20800</v>
      </c>
      <c r="P1395" s="46"/>
      <c r="Q1395" s="47"/>
      <c r="R1395" s="48" t="s">
        <v>9</v>
      </c>
      <c r="T1395">
        <v>20601</v>
      </c>
    </row>
    <row r="1396" spans="1:20" ht="18" customHeight="1" x14ac:dyDescent="0.15">
      <c r="A1396" s="42">
        <v>2</v>
      </c>
      <c r="B1396" s="43" t="s">
        <v>86</v>
      </c>
      <c r="C1396" s="43">
        <v>6</v>
      </c>
      <c r="D1396" s="43" t="s">
        <v>645</v>
      </c>
      <c r="E1396" s="43">
        <v>1</v>
      </c>
      <c r="F1396" s="43" t="s">
        <v>645</v>
      </c>
      <c r="G1396" s="45">
        <v>9</v>
      </c>
      <c r="H1396" s="49" t="s">
        <v>52</v>
      </c>
      <c r="I1396" s="45"/>
      <c r="J1396" s="45"/>
      <c r="K1396" s="41"/>
      <c r="L1396" s="41"/>
      <c r="M1396" s="41"/>
      <c r="N1396" s="45"/>
      <c r="O1396" s="47"/>
      <c r="P1396" s="46"/>
      <c r="Q1396" s="47"/>
      <c r="R1396" s="48" t="s">
        <v>9</v>
      </c>
      <c r="T1396">
        <v>20601</v>
      </c>
    </row>
    <row r="1397" spans="1:20" ht="18" customHeight="1" x14ac:dyDescent="0.15">
      <c r="A1397" s="42">
        <v>2</v>
      </c>
      <c r="B1397" s="43" t="s">
        <v>86</v>
      </c>
      <c r="C1397" s="43">
        <v>6</v>
      </c>
      <c r="D1397" s="43" t="s">
        <v>645</v>
      </c>
      <c r="E1397" s="43">
        <v>1</v>
      </c>
      <c r="F1397" s="43" t="s">
        <v>645</v>
      </c>
      <c r="G1397" s="44">
        <v>9</v>
      </c>
      <c r="H1397" s="43" t="s">
        <v>52</v>
      </c>
      <c r="I1397" s="45">
        <v>8</v>
      </c>
      <c r="J1397" s="45" t="s">
        <v>652</v>
      </c>
      <c r="K1397" s="41">
        <v>20</v>
      </c>
      <c r="L1397" s="41">
        <v>20</v>
      </c>
      <c r="M1397" s="41">
        <f>K1397-L1397</f>
        <v>0</v>
      </c>
      <c r="N1397" s="45" t="s">
        <v>653</v>
      </c>
      <c r="O1397" s="41">
        <v>20000</v>
      </c>
      <c r="P1397" s="46"/>
      <c r="Q1397" s="47"/>
      <c r="R1397" s="48" t="s">
        <v>9</v>
      </c>
      <c r="T1397">
        <v>20601</v>
      </c>
    </row>
    <row r="1398" spans="1:20" ht="18" customHeight="1" x14ac:dyDescent="0.15">
      <c r="A1398" s="42">
        <v>2</v>
      </c>
      <c r="B1398" s="43" t="s">
        <v>86</v>
      </c>
      <c r="C1398" s="43">
        <v>6</v>
      </c>
      <c r="D1398" s="43" t="s">
        <v>645</v>
      </c>
      <c r="E1398" s="43">
        <v>1</v>
      </c>
      <c r="F1398" s="43" t="s">
        <v>645</v>
      </c>
      <c r="G1398" s="45">
        <v>10</v>
      </c>
      <c r="H1398" s="49" t="s">
        <v>54</v>
      </c>
      <c r="I1398" s="45"/>
      <c r="J1398" s="45"/>
      <c r="K1398" s="41"/>
      <c r="L1398" s="41"/>
      <c r="M1398" s="41"/>
      <c r="N1398" s="45"/>
      <c r="O1398" s="47"/>
      <c r="P1398" s="46"/>
      <c r="Q1398" s="47"/>
      <c r="R1398" s="48" t="s">
        <v>9</v>
      </c>
      <c r="T1398">
        <v>20601</v>
      </c>
    </row>
    <row r="1399" spans="1:20" ht="18" customHeight="1" x14ac:dyDescent="0.15">
      <c r="A1399" s="42">
        <v>2</v>
      </c>
      <c r="B1399" s="43" t="s">
        <v>86</v>
      </c>
      <c r="C1399" s="43">
        <v>6</v>
      </c>
      <c r="D1399" s="43" t="s">
        <v>645</v>
      </c>
      <c r="E1399" s="43">
        <v>1</v>
      </c>
      <c r="F1399" s="43" t="s">
        <v>645</v>
      </c>
      <c r="G1399" s="44">
        <v>10</v>
      </c>
      <c r="H1399" s="43" t="s">
        <v>54</v>
      </c>
      <c r="I1399" s="45">
        <v>1</v>
      </c>
      <c r="J1399" s="45" t="s">
        <v>55</v>
      </c>
      <c r="K1399" s="41">
        <v>452</v>
      </c>
      <c r="L1399" s="41">
        <v>440</v>
      </c>
      <c r="M1399" s="41">
        <f>K1399-L1399</f>
        <v>12</v>
      </c>
      <c r="N1399" s="45" t="s">
        <v>654</v>
      </c>
      <c r="O1399" s="41">
        <v>451209</v>
      </c>
      <c r="P1399" s="46"/>
      <c r="Q1399" s="47"/>
      <c r="R1399" s="48" t="s">
        <v>9</v>
      </c>
      <c r="T1399">
        <v>20601</v>
      </c>
    </row>
    <row r="1400" spans="1:20" ht="18" customHeight="1" x14ac:dyDescent="0.15">
      <c r="A1400" s="42">
        <v>2</v>
      </c>
      <c r="B1400" s="43" t="s">
        <v>86</v>
      </c>
      <c r="C1400" s="43">
        <v>6</v>
      </c>
      <c r="D1400" s="43" t="s">
        <v>645</v>
      </c>
      <c r="E1400" s="43">
        <v>1</v>
      </c>
      <c r="F1400" s="43" t="s">
        <v>645</v>
      </c>
      <c r="G1400" s="44">
        <v>10</v>
      </c>
      <c r="H1400" s="43" t="s">
        <v>54</v>
      </c>
      <c r="I1400" s="45">
        <v>3</v>
      </c>
      <c r="J1400" s="45" t="s">
        <v>63</v>
      </c>
      <c r="K1400" s="41">
        <v>4</v>
      </c>
      <c r="L1400" s="41">
        <v>4</v>
      </c>
      <c r="M1400" s="41">
        <f>K1400-L1400</f>
        <v>0</v>
      </c>
      <c r="N1400" s="45" t="s">
        <v>655</v>
      </c>
      <c r="O1400" s="41">
        <v>4000</v>
      </c>
      <c r="P1400" s="46"/>
      <c r="Q1400" s="47"/>
      <c r="R1400" s="48" t="s">
        <v>9</v>
      </c>
      <c r="T1400">
        <v>20601</v>
      </c>
    </row>
    <row r="1401" spans="1:20" ht="18" customHeight="1" x14ac:dyDescent="0.15">
      <c r="A1401" s="42">
        <v>2</v>
      </c>
      <c r="B1401" s="43" t="s">
        <v>86</v>
      </c>
      <c r="C1401" s="43">
        <v>6</v>
      </c>
      <c r="D1401" s="43" t="s">
        <v>645</v>
      </c>
      <c r="E1401" s="43">
        <v>1</v>
      </c>
      <c r="F1401" s="43" t="s">
        <v>645</v>
      </c>
      <c r="G1401" s="45">
        <v>11</v>
      </c>
      <c r="H1401" s="49" t="s">
        <v>66</v>
      </c>
      <c r="I1401" s="45"/>
      <c r="J1401" s="45"/>
      <c r="K1401" s="41"/>
      <c r="L1401" s="41"/>
      <c r="M1401" s="41"/>
      <c r="N1401" s="45"/>
      <c r="O1401" s="47"/>
      <c r="P1401" s="46"/>
      <c r="Q1401" s="47"/>
      <c r="R1401" s="48" t="s">
        <v>9</v>
      </c>
      <c r="T1401">
        <v>20601</v>
      </c>
    </row>
    <row r="1402" spans="1:20" ht="18" customHeight="1" x14ac:dyDescent="0.15">
      <c r="A1402" s="42">
        <v>2</v>
      </c>
      <c r="B1402" s="43" t="s">
        <v>86</v>
      </c>
      <c r="C1402" s="43">
        <v>6</v>
      </c>
      <c r="D1402" s="43" t="s">
        <v>645</v>
      </c>
      <c r="E1402" s="43">
        <v>1</v>
      </c>
      <c r="F1402" s="43" t="s">
        <v>645</v>
      </c>
      <c r="G1402" s="44">
        <v>11</v>
      </c>
      <c r="H1402" s="43" t="s">
        <v>66</v>
      </c>
      <c r="I1402" s="45">
        <v>1</v>
      </c>
      <c r="J1402" s="45" t="s">
        <v>67</v>
      </c>
      <c r="K1402" s="41">
        <v>3</v>
      </c>
      <c r="L1402" s="41">
        <v>3</v>
      </c>
      <c r="M1402" s="41">
        <f>K1402-L1402</f>
        <v>0</v>
      </c>
      <c r="N1402" s="45" t="s">
        <v>656</v>
      </c>
      <c r="O1402" s="41">
        <v>3000</v>
      </c>
      <c r="P1402" s="46"/>
      <c r="Q1402" s="47"/>
      <c r="R1402" s="48" t="s">
        <v>9</v>
      </c>
      <c r="T1402">
        <v>20601</v>
      </c>
    </row>
    <row r="1403" spans="1:20" ht="18" customHeight="1" x14ac:dyDescent="0.15">
      <c r="A1403" s="42">
        <v>2</v>
      </c>
      <c r="B1403" s="43" t="s">
        <v>86</v>
      </c>
      <c r="C1403" s="43">
        <v>6</v>
      </c>
      <c r="D1403" s="43" t="s">
        <v>645</v>
      </c>
      <c r="E1403" s="43">
        <v>1</v>
      </c>
      <c r="F1403" s="43" t="s">
        <v>645</v>
      </c>
      <c r="G1403" s="45">
        <v>13</v>
      </c>
      <c r="H1403" s="49" t="s">
        <v>77</v>
      </c>
      <c r="I1403" s="45"/>
      <c r="J1403" s="45"/>
      <c r="K1403" s="41"/>
      <c r="L1403" s="41"/>
      <c r="M1403" s="41"/>
      <c r="N1403" s="45"/>
      <c r="O1403" s="47"/>
      <c r="P1403" s="46"/>
      <c r="Q1403" s="47"/>
      <c r="R1403" s="48" t="s">
        <v>9</v>
      </c>
      <c r="T1403">
        <v>20601</v>
      </c>
    </row>
    <row r="1404" spans="1:20" ht="18" customHeight="1" x14ac:dyDescent="0.15">
      <c r="A1404" s="42">
        <v>2</v>
      </c>
      <c r="B1404" s="43" t="s">
        <v>86</v>
      </c>
      <c r="C1404" s="43">
        <v>6</v>
      </c>
      <c r="D1404" s="43" t="s">
        <v>645</v>
      </c>
      <c r="E1404" s="43">
        <v>1</v>
      </c>
      <c r="F1404" s="43" t="s">
        <v>645</v>
      </c>
      <c r="G1404" s="44">
        <v>13</v>
      </c>
      <c r="H1404" s="43" t="s">
        <v>77</v>
      </c>
      <c r="I1404" s="45">
        <v>1</v>
      </c>
      <c r="J1404" s="45" t="s">
        <v>78</v>
      </c>
      <c r="K1404" s="41">
        <v>10</v>
      </c>
      <c r="L1404" s="41">
        <v>10</v>
      </c>
      <c r="M1404" s="41">
        <f>K1404-L1404</f>
        <v>0</v>
      </c>
      <c r="N1404" s="45" t="s">
        <v>657</v>
      </c>
      <c r="O1404" s="41">
        <v>10000</v>
      </c>
      <c r="P1404" s="46"/>
      <c r="Q1404" s="47"/>
      <c r="R1404" s="48" t="s">
        <v>9</v>
      </c>
      <c r="T1404">
        <v>20601</v>
      </c>
    </row>
    <row r="1405" spans="1:20" ht="18" customHeight="1" x14ac:dyDescent="0.15">
      <c r="A1405" s="42">
        <v>2</v>
      </c>
      <c r="B1405" s="43" t="s">
        <v>86</v>
      </c>
      <c r="C1405" s="43">
        <v>6</v>
      </c>
      <c r="D1405" s="43" t="s">
        <v>645</v>
      </c>
      <c r="E1405" s="43">
        <v>1</v>
      </c>
      <c r="F1405" s="43" t="s">
        <v>645</v>
      </c>
      <c r="G1405" s="45">
        <v>18</v>
      </c>
      <c r="H1405" s="49" t="s">
        <v>81</v>
      </c>
      <c r="I1405" s="45"/>
      <c r="J1405" s="45"/>
      <c r="K1405" s="41"/>
      <c r="L1405" s="41"/>
      <c r="M1405" s="41"/>
      <c r="N1405" s="45"/>
      <c r="O1405" s="47"/>
      <c r="P1405" s="46"/>
      <c r="Q1405" s="47"/>
      <c r="R1405" s="48" t="s">
        <v>9</v>
      </c>
      <c r="T1405">
        <v>20601</v>
      </c>
    </row>
    <row r="1406" spans="1:20" ht="18" customHeight="1" x14ac:dyDescent="0.15">
      <c r="A1406" s="42">
        <v>2</v>
      </c>
      <c r="B1406" s="43" t="s">
        <v>86</v>
      </c>
      <c r="C1406" s="43">
        <v>6</v>
      </c>
      <c r="D1406" s="43" t="s">
        <v>645</v>
      </c>
      <c r="E1406" s="43">
        <v>1</v>
      </c>
      <c r="F1406" s="43" t="s">
        <v>645</v>
      </c>
      <c r="G1406" s="44">
        <v>18</v>
      </c>
      <c r="H1406" s="43" t="s">
        <v>81</v>
      </c>
      <c r="I1406" s="45">
        <v>11</v>
      </c>
      <c r="J1406" s="45" t="s">
        <v>82</v>
      </c>
      <c r="K1406" s="41">
        <v>60</v>
      </c>
      <c r="L1406" s="41">
        <v>60</v>
      </c>
      <c r="M1406" s="41">
        <f>K1406-L1406</f>
        <v>0</v>
      </c>
      <c r="N1406" s="45" t="s">
        <v>658</v>
      </c>
      <c r="O1406" s="41">
        <v>30000</v>
      </c>
      <c r="P1406" s="46"/>
      <c r="Q1406" s="47"/>
      <c r="R1406" s="48" t="s">
        <v>9</v>
      </c>
      <c r="T1406">
        <v>20601</v>
      </c>
    </row>
    <row r="1407" spans="1:20" ht="18" customHeight="1" x14ac:dyDescent="0.15">
      <c r="A1407" s="42">
        <v>2</v>
      </c>
      <c r="B1407" s="43" t="s">
        <v>86</v>
      </c>
      <c r="C1407" s="43">
        <v>6</v>
      </c>
      <c r="D1407" s="43" t="s">
        <v>645</v>
      </c>
      <c r="E1407" s="43">
        <v>1</v>
      </c>
      <c r="F1407" s="43" t="s">
        <v>645</v>
      </c>
      <c r="G1407" s="44">
        <v>18</v>
      </c>
      <c r="H1407" s="43" t="s">
        <v>81</v>
      </c>
      <c r="I1407" s="44">
        <v>11</v>
      </c>
      <c r="J1407" s="44" t="s">
        <v>82</v>
      </c>
      <c r="K1407" s="41"/>
      <c r="L1407" s="41"/>
      <c r="M1407" s="41"/>
      <c r="N1407" s="45" t="s">
        <v>659</v>
      </c>
      <c r="O1407" s="41">
        <v>30000</v>
      </c>
      <c r="P1407" s="46"/>
      <c r="Q1407" s="47"/>
      <c r="R1407" s="48" t="s">
        <v>9</v>
      </c>
      <c r="T1407">
        <v>20601</v>
      </c>
    </row>
    <row r="1408" spans="1:20" ht="18" customHeight="1" x14ac:dyDescent="0.15">
      <c r="A1408" s="16">
        <v>3</v>
      </c>
      <c r="B1408" s="17" t="s">
        <v>660</v>
      </c>
      <c r="C1408" s="17"/>
      <c r="D1408" s="17"/>
      <c r="E1408" s="18"/>
      <c r="F1408" s="17"/>
      <c r="G1408" s="18"/>
      <c r="H1408" s="17"/>
      <c r="I1408" s="18"/>
      <c r="J1408" s="18"/>
      <c r="K1408" s="15">
        <f>IF(C1408="",SUMIFS($K1409:$K$5362,$A1409:$A$5362,A1408,$E1409:$E$5362,""),IF(E1408="",SUMIFS($K1409:$K$5362,$A1409:$A$5362,A1408,$C1409:$C$5362,C1408,$G1409:$G$5362,""),IF(G1408="",SUMIFS($K1409:$K$5362,$A1409:$A$5362,A1408,$C1409:$C$5362,C1408,$E1409:$E$5362,E1408,$R1409:$R$5362,R1408),IF(I1408="",SUMIFS($K1409:$K$5362,$A1409:$A$5362,A1408,$C1409:$C$5362,C1408,$E1409:$E$5362,E1408,$G1409:$G$5362,G1408,$R1409:$R$5362,R1408),0))))</f>
        <v>928983</v>
      </c>
      <c r="L1408" s="15">
        <f>IF(C1408="",SUMIFS($L1409:$L$5362,$A1409:$A$5362,A1408,$E1409:$E$5362,""),IF(E1408="",SUMIFS($L1409:$L$5362,$A1409:$A$5362,A1408,$C1409:$C$5362,C1408,$G1409:$G$5362,""),IF(G1408="",SUMIFS($L1409:$L$5362,$A1409:$A$5362,A1408,$C1409:$C$5362,C1408,$E1409:$E$5362,E1408,$R1409:$R$5362,R1408),IF(I1408="",SUMIFS($L1409:$L$5362,$A1409:$A$5362,A1408,$C1409:$C$5362,C1408,$E1409:$E$5362,E1408,$G1409:$G$5362,G1408,$R1409:$R$5362,R1408),0))))</f>
        <v>963885</v>
      </c>
      <c r="M1408" s="15">
        <f>K1408-L1408</f>
        <v>-34902</v>
      </c>
      <c r="N1408" s="19"/>
      <c r="O1408" s="20"/>
      <c r="P1408" s="21"/>
      <c r="Q1408" s="15">
        <f>IF(C1408="",SUMIFS($Q1409:$Q$5362,$A1409:$A$5362,A1408,$E1409:$E$5362,""),IF(E1408="",SUMIFS($Q1409:$Q$5362,$A1409:$A$5362,A1408,$C1409:$C$5362,C1408,$G1409:$G$5362,""),IF(G1408="",SUMIFS($Q1409:$Q$5362,$A1409:$A$5362,A1408,$C1409:$C$5362,C1408,$E1409:$E$5362,E1408,$R1409:$R$5362,R1408),IF(I1408="",SUMIFS($Q1409:$Q$5362,$A1409:$A$5362,A1408,$C1409:$C$5362,C1408,$E1409:$E$5362,E1408,$G1409:$G$5362,G1408,$R1409:$R$5362,R1408),0))))</f>
        <v>329164</v>
      </c>
      <c r="R1408" s="22"/>
      <c r="T1408">
        <v>30101</v>
      </c>
    </row>
    <row r="1409" spans="1:20" ht="18" customHeight="1" x14ac:dyDescent="0.15">
      <c r="A1409" s="24">
        <v>3</v>
      </c>
      <c r="B1409" s="25" t="s">
        <v>660</v>
      </c>
      <c r="C1409" s="26">
        <v>1</v>
      </c>
      <c r="D1409" s="26" t="s">
        <v>2178</v>
      </c>
      <c r="E1409" s="27"/>
      <c r="F1409" s="26"/>
      <c r="G1409" s="27"/>
      <c r="H1409" s="26"/>
      <c r="I1409" s="27"/>
      <c r="J1409" s="27"/>
      <c r="K1409" s="23">
        <f>IF(C1409="",SUMIFS($K1410:$K$5362,$A1410:$A$5362,A1409,$E1410:$E$5362,""),IF(E1409="",SUMIFS($K1410:$K$5362,$A1410:$A$5362,A1409,$C1410:$C$5362,C1409,$G1410:$G$5362,""),IF(G1409="",SUMIFS($K1410:$K$5362,$A1410:$A$5362,A1409,$C1410:$C$5362,C1409,$E1410:$E$5362,E1409,$R1410:$R$5362,R1409),IF(I1409="",SUMIFS($K1410:$K$5362,$A1410:$A$5362,A1409,$C1410:$C$5362,C1409,$E1410:$E$5362,E1409,$G1410:$G$5362,G1409,$R1410:$R$5362,R1409),0))))</f>
        <v>795590</v>
      </c>
      <c r="L1409" s="23">
        <f>IF(C1409="",SUMIFS($L1410:$L$5362,$A1410:$A$5362,A1409,$E1410:$E$5362,""),IF(E1409="",SUMIFS($L1410:$L$5362,$A1410:$A$5362,A1409,$C1410:$C$5362,C1409,$G1410:$G$5362,""),IF(G1409="",SUMIFS($L1410:$L$5362,$A1410:$A$5362,A1409,$C1410:$C$5362,C1409,$E1410:$E$5362,E1409,$R1410:$R$5362,R1409),IF(I1409="",SUMIFS($L1410:$L$5362,$A1410:$A$5362,A1409,$C1410:$C$5362,C1409,$E1410:$E$5362,E1409,$G1410:$G$5362,G1409,$R1410:$R$5362,R1409),0))))</f>
        <v>816154</v>
      </c>
      <c r="M1409" s="23">
        <f t="shared" ref="M1409:M1410" si="42">K1409-L1409</f>
        <v>-20564</v>
      </c>
      <c r="N1409" s="28"/>
      <c r="O1409" s="29"/>
      <c r="P1409" s="30"/>
      <c r="Q1409" s="23">
        <f>IF(C1409="",SUMIFS($Q1410:$Q$5362,$A1410:$A$5362,A1409,$E1410:$E$5362,""),IF(E1409="",SUMIFS($Q1410:$Q$5362,$A1410:$A$5362,A1409,$C1410:$C$5362,C1409,$G1410:$G$5362,""),IF(G1409="",SUMIFS($Q1410:$Q$5362,$A1410:$A$5362,A1409,$C1410:$C$5362,C1409,$E1410:$E$5362,E1409,$R1410:$R$5362,R1409),IF(I1409="",SUMIFS($Q1410:$Q$5362,$A1410:$A$5362,A1409,$C1410:$C$5362,C1409,$E1410:$E$5362,E1409,$G1410:$G$5362,G1409,$R1410:$R$5362,R1409),0))))</f>
        <v>247637</v>
      </c>
      <c r="R1409" s="31"/>
      <c r="T1409">
        <v>30101</v>
      </c>
    </row>
    <row r="1410" spans="1:20" ht="18" customHeight="1" x14ac:dyDescent="0.15">
      <c r="A1410" s="24">
        <v>3</v>
      </c>
      <c r="B1410" s="25" t="s">
        <v>2236</v>
      </c>
      <c r="C1410" s="34">
        <v>1</v>
      </c>
      <c r="D1410" s="25" t="s">
        <v>661</v>
      </c>
      <c r="E1410" s="35">
        <v>1</v>
      </c>
      <c r="F1410" s="36" t="s">
        <v>2328</v>
      </c>
      <c r="G1410" s="35"/>
      <c r="H1410" s="36"/>
      <c r="I1410" s="35"/>
      <c r="J1410" s="35"/>
      <c r="K1410" s="32">
        <f>IF(C1410="",SUMIFS($K1411:$K$5362,$A1411:$A$5362,A1410,$E1411:$E$5362,""),IF(E1410="",SUMIFS($K1411:$K$5362,$A1411:$A$5362,A1410,$C1411:$C$5362,C1410,$G1411:$G$5362,""),IF(G1410="",SUMIFS($K1411:$K$5362,$A1411:$A$5362,A1410,$C1411:$C$5362,C1410,$E1411:$E$5362,E1410,$R1411:$R$5362,R1410),IF(I1410="",SUMIFS($K1411:$K$5362,$A1411:$A$5362,A1410,$C1411:$C$5362,C1410,$E1411:$E$5362,E1410,$G1411:$G$5362,G1410,$R1411:$R$5362,R1410),0))))</f>
        <v>119661</v>
      </c>
      <c r="L1410" s="32">
        <f>IF(C1410="",SUMIFS($L1411:$L$5362,$A1411:$A$5362,A1410,$E1411:$E$5362,""),IF(E1410="",SUMIFS($L1411:$L$5362,$A1411:$A$5362,A1410,$C1411:$C$5362,C1410,$G1411:$G$5362,""),IF(G1410="",SUMIFS($L1411:$L$5362,$A1411:$A$5362,A1410,$C1411:$C$5362,C1410,$E1411:$E$5362,E1410,$R1411:$R$5362,R1410),IF(I1410="",SUMIFS($L1411:$L$5362,$A1411:$A$5362,A1410,$C1411:$C$5362,C1410,$E1411:$E$5362,E1410,$G1411:$G$5362,G1410,$R1411:$R$5362,R1410),0))))</f>
        <v>123402</v>
      </c>
      <c r="M1410" s="32">
        <f t="shared" si="42"/>
        <v>-3741</v>
      </c>
      <c r="N1410" s="37"/>
      <c r="O1410" s="38"/>
      <c r="P1410" s="39"/>
      <c r="Q1410" s="33">
        <f>IF(C1410="",SUMIFS($Q1411:$Q$5362,$A1411:$A$5362,A1410,$E1411:$E$5362,""),IF(E1410="",SUMIFS($Q1411:$Q$5362,$A1411:$A$5362,A1410,$C1411:$C$5362,C1410,$G1411:$G$5362,""),IF(G1410="",SUMIFS($Q1411:$Q$5362,$A1411:$A$5362,A1410,$C1411:$C$5362,C1410,$E1411:$E$5362,E1410,$R1411:$R$5362,R1410),IF(I1410="",SUMIFS($Q1411:$Q$5362,$A1411:$A$5362,A1410,$C1411:$C$5362,C1410,$E1411:$E$5362,E1410,$G1411:$G$5362,G1410,$R1411:$R$5362,R1410),0))))</f>
        <v>42927</v>
      </c>
      <c r="R1410" s="40" t="s">
        <v>2211</v>
      </c>
      <c r="T1410">
        <v>30101</v>
      </c>
    </row>
    <row r="1411" spans="1:20" ht="18" customHeight="1" x14ac:dyDescent="0.15">
      <c r="A1411" s="42">
        <v>3</v>
      </c>
      <c r="B1411" s="43" t="s">
        <v>660</v>
      </c>
      <c r="C1411" s="43">
        <v>1</v>
      </c>
      <c r="D1411" s="43" t="s">
        <v>661</v>
      </c>
      <c r="E1411" s="43">
        <v>1</v>
      </c>
      <c r="F1411" s="43" t="s">
        <v>662</v>
      </c>
      <c r="G1411" s="45">
        <v>2</v>
      </c>
      <c r="H1411" s="49" t="s">
        <v>10</v>
      </c>
      <c r="I1411" s="45"/>
      <c r="J1411" s="45"/>
      <c r="K1411" s="41"/>
      <c r="L1411" s="41"/>
      <c r="M1411" s="41"/>
      <c r="N1411" s="45"/>
      <c r="O1411" s="47"/>
      <c r="P1411" s="46" t="s">
        <v>4588</v>
      </c>
      <c r="Q1411" s="47">
        <v>9702</v>
      </c>
      <c r="R1411" s="48" t="s">
        <v>663</v>
      </c>
      <c r="T1411">
        <v>30101</v>
      </c>
    </row>
    <row r="1412" spans="1:20" ht="18" customHeight="1" x14ac:dyDescent="0.15">
      <c r="A1412" s="42">
        <v>3</v>
      </c>
      <c r="B1412" s="43" t="s">
        <v>660</v>
      </c>
      <c r="C1412" s="43">
        <v>1</v>
      </c>
      <c r="D1412" s="43" t="s">
        <v>661</v>
      </c>
      <c r="E1412" s="43">
        <v>1</v>
      </c>
      <c r="F1412" s="43" t="s">
        <v>662</v>
      </c>
      <c r="G1412" s="44">
        <v>2</v>
      </c>
      <c r="H1412" s="43" t="s">
        <v>10</v>
      </c>
      <c r="I1412" s="45">
        <v>3</v>
      </c>
      <c r="J1412" s="45" t="s">
        <v>11</v>
      </c>
      <c r="K1412" s="41">
        <v>4853</v>
      </c>
      <c r="L1412" s="41">
        <v>4839</v>
      </c>
      <c r="M1412" s="41">
        <f>K1412-L1412</f>
        <v>14</v>
      </c>
      <c r="N1412" s="45" t="s">
        <v>21</v>
      </c>
      <c r="O1412" s="41">
        <v>4852800</v>
      </c>
      <c r="P1412" s="46" t="s">
        <v>4589</v>
      </c>
      <c r="Q1412" s="47"/>
      <c r="R1412" s="48" t="s">
        <v>663</v>
      </c>
      <c r="T1412">
        <v>30101</v>
      </c>
    </row>
    <row r="1413" spans="1:20" ht="18" customHeight="1" x14ac:dyDescent="0.15">
      <c r="A1413" s="42">
        <v>3</v>
      </c>
      <c r="B1413" s="43" t="s">
        <v>660</v>
      </c>
      <c r="C1413" s="43">
        <v>1</v>
      </c>
      <c r="D1413" s="43" t="s">
        <v>661</v>
      </c>
      <c r="E1413" s="43">
        <v>1</v>
      </c>
      <c r="F1413" s="43" t="s">
        <v>662</v>
      </c>
      <c r="G1413" s="45">
        <v>3</v>
      </c>
      <c r="H1413" s="49" t="s">
        <v>13</v>
      </c>
      <c r="I1413" s="45"/>
      <c r="J1413" s="45"/>
      <c r="K1413" s="41"/>
      <c r="L1413" s="41"/>
      <c r="M1413" s="41"/>
      <c r="N1413" s="45"/>
      <c r="O1413" s="47"/>
      <c r="P1413" s="46" t="s">
        <v>4590</v>
      </c>
      <c r="Q1413" s="47">
        <v>415</v>
      </c>
      <c r="R1413" s="48" t="s">
        <v>663</v>
      </c>
      <c r="T1413">
        <v>30101</v>
      </c>
    </row>
    <row r="1414" spans="1:20" ht="18" customHeight="1" x14ac:dyDescent="0.15">
      <c r="A1414" s="42">
        <v>3</v>
      </c>
      <c r="B1414" s="43" t="s">
        <v>660</v>
      </c>
      <c r="C1414" s="43">
        <v>1</v>
      </c>
      <c r="D1414" s="43" t="s">
        <v>661</v>
      </c>
      <c r="E1414" s="43">
        <v>1</v>
      </c>
      <c r="F1414" s="43" t="s">
        <v>662</v>
      </c>
      <c r="G1414" s="44">
        <v>3</v>
      </c>
      <c r="H1414" s="43" t="s">
        <v>13</v>
      </c>
      <c r="I1414" s="45">
        <v>31</v>
      </c>
      <c r="J1414" s="45" t="s">
        <v>18</v>
      </c>
      <c r="K1414" s="41">
        <v>378</v>
      </c>
      <c r="L1414" s="41">
        <v>378</v>
      </c>
      <c r="M1414" s="41">
        <f t="shared" ref="M1414:M1419" si="43">K1414-L1414</f>
        <v>0</v>
      </c>
      <c r="N1414" s="45" t="s">
        <v>21</v>
      </c>
      <c r="O1414" s="41">
        <v>378000</v>
      </c>
      <c r="P1414" s="46" t="s">
        <v>4591</v>
      </c>
      <c r="Q1414" s="47"/>
      <c r="R1414" s="48" t="s">
        <v>663</v>
      </c>
      <c r="T1414">
        <v>30101</v>
      </c>
    </row>
    <row r="1415" spans="1:20" ht="18" customHeight="1" x14ac:dyDescent="0.15">
      <c r="A1415" s="42">
        <v>3</v>
      </c>
      <c r="B1415" s="43" t="s">
        <v>660</v>
      </c>
      <c r="C1415" s="43">
        <v>1</v>
      </c>
      <c r="D1415" s="43" t="s">
        <v>661</v>
      </c>
      <c r="E1415" s="43">
        <v>1</v>
      </c>
      <c r="F1415" s="43" t="s">
        <v>662</v>
      </c>
      <c r="G1415" s="44">
        <v>3</v>
      </c>
      <c r="H1415" s="43" t="s">
        <v>13</v>
      </c>
      <c r="I1415" s="45">
        <v>33</v>
      </c>
      <c r="J1415" s="45" t="s">
        <v>20</v>
      </c>
      <c r="K1415" s="41">
        <v>120</v>
      </c>
      <c r="L1415" s="41">
        <v>120</v>
      </c>
      <c r="M1415" s="41">
        <f t="shared" si="43"/>
        <v>0</v>
      </c>
      <c r="N1415" s="45" t="s">
        <v>21</v>
      </c>
      <c r="O1415" s="41">
        <v>120000</v>
      </c>
      <c r="P1415" s="46" t="s">
        <v>4588</v>
      </c>
      <c r="Q1415" s="47">
        <v>32603</v>
      </c>
      <c r="R1415" s="48" t="s">
        <v>663</v>
      </c>
      <c r="T1415">
        <v>30101</v>
      </c>
    </row>
    <row r="1416" spans="1:20" ht="18" customHeight="1" x14ac:dyDescent="0.15">
      <c r="A1416" s="42">
        <v>3</v>
      </c>
      <c r="B1416" s="43" t="s">
        <v>660</v>
      </c>
      <c r="C1416" s="43">
        <v>1</v>
      </c>
      <c r="D1416" s="43" t="s">
        <v>661</v>
      </c>
      <c r="E1416" s="43">
        <v>1</v>
      </c>
      <c r="F1416" s="43" t="s">
        <v>662</v>
      </c>
      <c r="G1416" s="44">
        <v>3</v>
      </c>
      <c r="H1416" s="43" t="s">
        <v>13</v>
      </c>
      <c r="I1416" s="45">
        <v>38</v>
      </c>
      <c r="J1416" s="45" t="s">
        <v>23</v>
      </c>
      <c r="K1416" s="41">
        <v>714</v>
      </c>
      <c r="L1416" s="41">
        <v>714</v>
      </c>
      <c r="M1416" s="41">
        <f t="shared" si="43"/>
        <v>0</v>
      </c>
      <c r="N1416" s="45" t="s">
        <v>21</v>
      </c>
      <c r="O1416" s="41">
        <v>714000</v>
      </c>
      <c r="P1416" s="46" t="s">
        <v>4587</v>
      </c>
      <c r="Q1416" s="47"/>
      <c r="R1416" s="48" t="s">
        <v>663</v>
      </c>
      <c r="T1416">
        <v>30101</v>
      </c>
    </row>
    <row r="1417" spans="1:20" ht="18" customHeight="1" x14ac:dyDescent="0.15">
      <c r="A1417" s="42">
        <v>3</v>
      </c>
      <c r="B1417" s="43" t="s">
        <v>660</v>
      </c>
      <c r="C1417" s="43">
        <v>1</v>
      </c>
      <c r="D1417" s="43" t="s">
        <v>661</v>
      </c>
      <c r="E1417" s="43">
        <v>1</v>
      </c>
      <c r="F1417" s="43" t="s">
        <v>662</v>
      </c>
      <c r="G1417" s="44">
        <v>3</v>
      </c>
      <c r="H1417" s="43" t="s">
        <v>13</v>
      </c>
      <c r="I1417" s="45">
        <v>39</v>
      </c>
      <c r="J1417" s="45" t="s">
        <v>24</v>
      </c>
      <c r="K1417" s="41">
        <v>1266</v>
      </c>
      <c r="L1417" s="41">
        <v>1262</v>
      </c>
      <c r="M1417" s="41">
        <f t="shared" si="43"/>
        <v>4</v>
      </c>
      <c r="N1417" s="45" t="s">
        <v>21</v>
      </c>
      <c r="O1417" s="41">
        <v>1265348</v>
      </c>
      <c r="P1417" s="46" t="s">
        <v>4590</v>
      </c>
      <c r="Q1417" s="47">
        <v>207</v>
      </c>
      <c r="R1417" s="48" t="s">
        <v>663</v>
      </c>
      <c r="T1417">
        <v>30101</v>
      </c>
    </row>
    <row r="1418" spans="1:20" ht="18" customHeight="1" x14ac:dyDescent="0.15">
      <c r="A1418" s="42">
        <v>3</v>
      </c>
      <c r="B1418" s="43" t="s">
        <v>660</v>
      </c>
      <c r="C1418" s="43">
        <v>1</v>
      </c>
      <c r="D1418" s="43" t="s">
        <v>661</v>
      </c>
      <c r="E1418" s="43">
        <v>1</v>
      </c>
      <c r="F1418" s="43" t="s">
        <v>662</v>
      </c>
      <c r="G1418" s="44">
        <v>3</v>
      </c>
      <c r="H1418" s="43" t="s">
        <v>13</v>
      </c>
      <c r="I1418" s="45">
        <v>40</v>
      </c>
      <c r="J1418" s="45" t="s">
        <v>25</v>
      </c>
      <c r="K1418" s="41">
        <v>883</v>
      </c>
      <c r="L1418" s="41">
        <v>881</v>
      </c>
      <c r="M1418" s="41">
        <f t="shared" si="43"/>
        <v>2</v>
      </c>
      <c r="N1418" s="45" t="s">
        <v>21</v>
      </c>
      <c r="O1418" s="41">
        <v>882958</v>
      </c>
      <c r="P1418" s="46" t="s">
        <v>4592</v>
      </c>
      <c r="Q1418" s="47"/>
      <c r="R1418" s="48" t="s">
        <v>663</v>
      </c>
      <c r="T1418">
        <v>30101</v>
      </c>
    </row>
    <row r="1419" spans="1:20" ht="18" customHeight="1" x14ac:dyDescent="0.15">
      <c r="A1419" s="42">
        <v>3</v>
      </c>
      <c r="B1419" s="43" t="s">
        <v>660</v>
      </c>
      <c r="C1419" s="43">
        <v>1</v>
      </c>
      <c r="D1419" s="43" t="s">
        <v>661</v>
      </c>
      <c r="E1419" s="43">
        <v>1</v>
      </c>
      <c r="F1419" s="43" t="s">
        <v>662</v>
      </c>
      <c r="G1419" s="44">
        <v>3</v>
      </c>
      <c r="H1419" s="43" t="s">
        <v>13</v>
      </c>
      <c r="I1419" s="45">
        <v>41</v>
      </c>
      <c r="J1419" s="45" t="s">
        <v>26</v>
      </c>
      <c r="K1419" s="41">
        <v>89</v>
      </c>
      <c r="L1419" s="41">
        <v>89</v>
      </c>
      <c r="M1419" s="41">
        <f t="shared" si="43"/>
        <v>0</v>
      </c>
      <c r="N1419" s="45" t="s">
        <v>21</v>
      </c>
      <c r="O1419" s="41">
        <v>89000</v>
      </c>
      <c r="P1419" s="46"/>
      <c r="Q1419" s="47"/>
      <c r="R1419" s="48" t="s">
        <v>663</v>
      </c>
      <c r="T1419">
        <v>30101</v>
      </c>
    </row>
    <row r="1420" spans="1:20" ht="18" customHeight="1" x14ac:dyDescent="0.15">
      <c r="A1420" s="42">
        <v>3</v>
      </c>
      <c r="B1420" s="43" t="s">
        <v>660</v>
      </c>
      <c r="C1420" s="43">
        <v>1</v>
      </c>
      <c r="D1420" s="43" t="s">
        <v>661</v>
      </c>
      <c r="E1420" s="43">
        <v>1</v>
      </c>
      <c r="F1420" s="43" t="s">
        <v>662</v>
      </c>
      <c r="G1420" s="45">
        <v>4</v>
      </c>
      <c r="H1420" s="49" t="s">
        <v>27</v>
      </c>
      <c r="I1420" s="45"/>
      <c r="J1420" s="45"/>
      <c r="K1420" s="41"/>
      <c r="L1420" s="41"/>
      <c r="M1420" s="41"/>
      <c r="N1420" s="45"/>
      <c r="O1420" s="47"/>
      <c r="P1420" s="46"/>
      <c r="Q1420" s="47"/>
      <c r="R1420" s="48" t="s">
        <v>663</v>
      </c>
      <c r="T1420">
        <v>30101</v>
      </c>
    </row>
    <row r="1421" spans="1:20" ht="18" customHeight="1" x14ac:dyDescent="0.15">
      <c r="A1421" s="42">
        <v>3</v>
      </c>
      <c r="B1421" s="43" t="s">
        <v>660</v>
      </c>
      <c r="C1421" s="43">
        <v>1</v>
      </c>
      <c r="D1421" s="43" t="s">
        <v>661</v>
      </c>
      <c r="E1421" s="43">
        <v>1</v>
      </c>
      <c r="F1421" s="43" t="s">
        <v>662</v>
      </c>
      <c r="G1421" s="44">
        <v>4</v>
      </c>
      <c r="H1421" s="43" t="s">
        <v>27</v>
      </c>
      <c r="I1421" s="45">
        <v>31</v>
      </c>
      <c r="J1421" s="45" t="s">
        <v>29</v>
      </c>
      <c r="K1421" s="41">
        <v>1771</v>
      </c>
      <c r="L1421" s="41">
        <v>1695</v>
      </c>
      <c r="M1421" s="41">
        <f>K1421-L1421</f>
        <v>76</v>
      </c>
      <c r="N1421" s="45" t="s">
        <v>21</v>
      </c>
      <c r="O1421" s="41">
        <v>1770377</v>
      </c>
      <c r="P1421" s="46"/>
      <c r="Q1421" s="47"/>
      <c r="R1421" s="48" t="s">
        <v>663</v>
      </c>
      <c r="T1421">
        <v>30101</v>
      </c>
    </row>
    <row r="1422" spans="1:20" ht="18" customHeight="1" x14ac:dyDescent="0.15">
      <c r="A1422" s="42">
        <v>3</v>
      </c>
      <c r="B1422" s="43" t="s">
        <v>660</v>
      </c>
      <c r="C1422" s="43">
        <v>1</v>
      </c>
      <c r="D1422" s="43" t="s">
        <v>661</v>
      </c>
      <c r="E1422" s="43">
        <v>1</v>
      </c>
      <c r="F1422" s="43" t="s">
        <v>662</v>
      </c>
      <c r="G1422" s="45">
        <v>7</v>
      </c>
      <c r="H1422" s="49" t="s">
        <v>30</v>
      </c>
      <c r="I1422" s="45"/>
      <c r="J1422" s="45"/>
      <c r="K1422" s="41"/>
      <c r="L1422" s="41"/>
      <c r="M1422" s="41"/>
      <c r="N1422" s="45"/>
      <c r="O1422" s="47"/>
      <c r="P1422" s="46"/>
      <c r="Q1422" s="47"/>
      <c r="R1422" s="48" t="s">
        <v>663</v>
      </c>
      <c r="T1422">
        <v>30101</v>
      </c>
    </row>
    <row r="1423" spans="1:20" ht="18" customHeight="1" x14ac:dyDescent="0.15">
      <c r="A1423" s="42">
        <v>3</v>
      </c>
      <c r="B1423" s="43" t="s">
        <v>660</v>
      </c>
      <c r="C1423" s="43">
        <v>1</v>
      </c>
      <c r="D1423" s="43" t="s">
        <v>661</v>
      </c>
      <c r="E1423" s="43">
        <v>1</v>
      </c>
      <c r="F1423" s="43" t="s">
        <v>662</v>
      </c>
      <c r="G1423" s="44">
        <v>7</v>
      </c>
      <c r="H1423" s="43" t="s">
        <v>30</v>
      </c>
      <c r="I1423" s="45">
        <v>11</v>
      </c>
      <c r="J1423" s="45" t="s">
        <v>31</v>
      </c>
      <c r="K1423" s="41">
        <v>1911</v>
      </c>
      <c r="L1423" s="41">
        <v>1857</v>
      </c>
      <c r="M1423" s="41">
        <f>K1423-L1423</f>
        <v>54</v>
      </c>
      <c r="N1423" s="45" t="s">
        <v>3057</v>
      </c>
      <c r="O1423" s="41">
        <v>1764000</v>
      </c>
      <c r="P1423" s="46"/>
      <c r="Q1423" s="47"/>
      <c r="R1423" s="48" t="s">
        <v>663</v>
      </c>
      <c r="T1423">
        <v>30101</v>
      </c>
    </row>
    <row r="1424" spans="1:20" ht="18" customHeight="1" x14ac:dyDescent="0.15">
      <c r="A1424" s="42">
        <v>3</v>
      </c>
      <c r="B1424" s="43" t="s">
        <v>660</v>
      </c>
      <c r="C1424" s="43">
        <v>1</v>
      </c>
      <c r="D1424" s="43" t="s">
        <v>661</v>
      </c>
      <c r="E1424" s="43">
        <v>1</v>
      </c>
      <c r="F1424" s="43" t="s">
        <v>662</v>
      </c>
      <c r="G1424" s="44">
        <v>7</v>
      </c>
      <c r="H1424" s="43" t="s">
        <v>30</v>
      </c>
      <c r="I1424" s="44">
        <v>11</v>
      </c>
      <c r="J1424" s="44" t="s">
        <v>31</v>
      </c>
      <c r="K1424" s="41"/>
      <c r="L1424" s="41"/>
      <c r="M1424" s="41"/>
      <c r="N1424" s="45" t="s">
        <v>3058</v>
      </c>
      <c r="O1424" s="41">
        <v>147000</v>
      </c>
      <c r="P1424" s="46"/>
      <c r="Q1424" s="47"/>
      <c r="R1424" s="48" t="s">
        <v>663</v>
      </c>
      <c r="T1424">
        <v>30101</v>
      </c>
    </row>
    <row r="1425" spans="1:20" ht="18" customHeight="1" x14ac:dyDescent="0.15">
      <c r="A1425" s="42">
        <v>3</v>
      </c>
      <c r="B1425" s="43" t="s">
        <v>660</v>
      </c>
      <c r="C1425" s="43">
        <v>1</v>
      </c>
      <c r="D1425" s="43" t="s">
        <v>661</v>
      </c>
      <c r="E1425" s="43">
        <v>1</v>
      </c>
      <c r="F1425" s="43" t="s">
        <v>662</v>
      </c>
      <c r="G1425" s="44">
        <v>7</v>
      </c>
      <c r="H1425" s="43" t="s">
        <v>30</v>
      </c>
      <c r="I1425" s="45">
        <v>21</v>
      </c>
      <c r="J1425" s="45" t="s">
        <v>664</v>
      </c>
      <c r="K1425" s="41">
        <v>21</v>
      </c>
      <c r="L1425" s="41">
        <v>21</v>
      </c>
      <c r="M1425" s="41">
        <f>K1425-L1425</f>
        <v>0</v>
      </c>
      <c r="N1425" s="45" t="s">
        <v>3059</v>
      </c>
      <c r="O1425" s="41">
        <v>21000</v>
      </c>
      <c r="P1425" s="46"/>
      <c r="Q1425" s="47"/>
      <c r="R1425" s="48" t="s">
        <v>663</v>
      </c>
      <c r="T1425">
        <v>30101</v>
      </c>
    </row>
    <row r="1426" spans="1:20" ht="18" customHeight="1" x14ac:dyDescent="0.15">
      <c r="A1426" s="42">
        <v>3</v>
      </c>
      <c r="B1426" s="43" t="s">
        <v>660</v>
      </c>
      <c r="C1426" s="43">
        <v>1</v>
      </c>
      <c r="D1426" s="43" t="s">
        <v>661</v>
      </c>
      <c r="E1426" s="43">
        <v>1</v>
      </c>
      <c r="F1426" s="43" t="s">
        <v>662</v>
      </c>
      <c r="G1426" s="45">
        <v>8</v>
      </c>
      <c r="H1426" s="49" t="s">
        <v>33</v>
      </c>
      <c r="I1426" s="45"/>
      <c r="J1426" s="45"/>
      <c r="K1426" s="41"/>
      <c r="L1426" s="41"/>
      <c r="M1426" s="41"/>
      <c r="N1426" s="45"/>
      <c r="O1426" s="47"/>
      <c r="P1426" s="46"/>
      <c r="Q1426" s="47"/>
      <c r="R1426" s="48" t="s">
        <v>663</v>
      </c>
      <c r="T1426">
        <v>30101</v>
      </c>
    </row>
    <row r="1427" spans="1:20" ht="18" customHeight="1" x14ac:dyDescent="0.15">
      <c r="A1427" s="42">
        <v>3</v>
      </c>
      <c r="B1427" s="43" t="s">
        <v>660</v>
      </c>
      <c r="C1427" s="43">
        <v>1</v>
      </c>
      <c r="D1427" s="43" t="s">
        <v>661</v>
      </c>
      <c r="E1427" s="43">
        <v>1</v>
      </c>
      <c r="F1427" s="43" t="s">
        <v>662</v>
      </c>
      <c r="G1427" s="44">
        <v>8</v>
      </c>
      <c r="H1427" s="43" t="s">
        <v>33</v>
      </c>
      <c r="I1427" s="45">
        <v>1</v>
      </c>
      <c r="J1427" s="45" t="s">
        <v>34</v>
      </c>
      <c r="K1427" s="41">
        <v>637</v>
      </c>
      <c r="L1427" s="41">
        <v>619</v>
      </c>
      <c r="M1427" s="41">
        <f>K1427-L1427</f>
        <v>18</v>
      </c>
      <c r="N1427" s="45" t="s">
        <v>3883</v>
      </c>
      <c r="O1427" s="41">
        <v>637000</v>
      </c>
      <c r="P1427" s="46"/>
      <c r="Q1427" s="47"/>
      <c r="R1427" s="48" t="s">
        <v>663</v>
      </c>
      <c r="T1427">
        <v>30101</v>
      </c>
    </row>
    <row r="1428" spans="1:20" ht="18" customHeight="1" x14ac:dyDescent="0.15">
      <c r="A1428" s="42">
        <v>3</v>
      </c>
      <c r="B1428" s="43" t="s">
        <v>660</v>
      </c>
      <c r="C1428" s="43">
        <v>1</v>
      </c>
      <c r="D1428" s="43" t="s">
        <v>661</v>
      </c>
      <c r="E1428" s="43">
        <v>1</v>
      </c>
      <c r="F1428" s="43" t="s">
        <v>662</v>
      </c>
      <c r="G1428" s="44">
        <v>8</v>
      </c>
      <c r="H1428" s="43" t="s">
        <v>33</v>
      </c>
      <c r="I1428" s="45">
        <v>2</v>
      </c>
      <c r="J1428" s="45" t="s">
        <v>46</v>
      </c>
      <c r="K1428" s="41">
        <v>6</v>
      </c>
      <c r="L1428" s="41">
        <v>6</v>
      </c>
      <c r="M1428" s="41">
        <f>K1428-L1428</f>
        <v>0</v>
      </c>
      <c r="N1428" s="45" t="s">
        <v>3060</v>
      </c>
      <c r="O1428" s="41">
        <v>5400</v>
      </c>
      <c r="P1428" s="46"/>
      <c r="Q1428" s="47"/>
      <c r="R1428" s="48" t="s">
        <v>663</v>
      </c>
      <c r="T1428">
        <v>30101</v>
      </c>
    </row>
    <row r="1429" spans="1:20" ht="18" customHeight="1" x14ac:dyDescent="0.15">
      <c r="A1429" s="42">
        <v>3</v>
      </c>
      <c r="B1429" s="43" t="s">
        <v>660</v>
      </c>
      <c r="C1429" s="43">
        <v>1</v>
      </c>
      <c r="D1429" s="43" t="s">
        <v>661</v>
      </c>
      <c r="E1429" s="43">
        <v>1</v>
      </c>
      <c r="F1429" s="43" t="s">
        <v>662</v>
      </c>
      <c r="G1429" s="45">
        <v>10</v>
      </c>
      <c r="H1429" s="49" t="s">
        <v>54</v>
      </c>
      <c r="I1429" s="45"/>
      <c r="J1429" s="45"/>
      <c r="K1429" s="41"/>
      <c r="L1429" s="41"/>
      <c r="M1429" s="41"/>
      <c r="N1429" s="45"/>
      <c r="O1429" s="47"/>
      <c r="P1429" s="46"/>
      <c r="Q1429" s="47"/>
      <c r="R1429" s="48" t="s">
        <v>663</v>
      </c>
      <c r="T1429">
        <v>30101</v>
      </c>
    </row>
    <row r="1430" spans="1:20" ht="18" customHeight="1" x14ac:dyDescent="0.15">
      <c r="A1430" s="42">
        <v>3</v>
      </c>
      <c r="B1430" s="43" t="s">
        <v>660</v>
      </c>
      <c r="C1430" s="43">
        <v>1</v>
      </c>
      <c r="D1430" s="43" t="s">
        <v>661</v>
      </c>
      <c r="E1430" s="43">
        <v>1</v>
      </c>
      <c r="F1430" s="43" t="s">
        <v>662</v>
      </c>
      <c r="G1430" s="44">
        <v>10</v>
      </c>
      <c r="H1430" s="43" t="s">
        <v>54</v>
      </c>
      <c r="I1430" s="45">
        <v>1</v>
      </c>
      <c r="J1430" s="45" t="s">
        <v>55</v>
      </c>
      <c r="K1430" s="41">
        <v>20</v>
      </c>
      <c r="L1430" s="41">
        <v>20</v>
      </c>
      <c r="M1430" s="41">
        <f>K1430-L1430</f>
        <v>0</v>
      </c>
      <c r="N1430" s="45" t="s">
        <v>665</v>
      </c>
      <c r="O1430" s="41">
        <v>20000</v>
      </c>
      <c r="P1430" s="46"/>
      <c r="Q1430" s="47"/>
      <c r="R1430" s="48" t="s">
        <v>663</v>
      </c>
      <c r="T1430">
        <v>30101</v>
      </c>
    </row>
    <row r="1431" spans="1:20" ht="18" customHeight="1" x14ac:dyDescent="0.15">
      <c r="A1431" s="42">
        <v>3</v>
      </c>
      <c r="B1431" s="43" t="s">
        <v>660</v>
      </c>
      <c r="C1431" s="43">
        <v>1</v>
      </c>
      <c r="D1431" s="43" t="s">
        <v>661</v>
      </c>
      <c r="E1431" s="43">
        <v>1</v>
      </c>
      <c r="F1431" s="43" t="s">
        <v>662</v>
      </c>
      <c r="G1431" s="44">
        <v>10</v>
      </c>
      <c r="H1431" s="43" t="s">
        <v>54</v>
      </c>
      <c r="I1431" s="45">
        <v>4</v>
      </c>
      <c r="J1431" s="45" t="s">
        <v>65</v>
      </c>
      <c r="K1431" s="41">
        <v>20</v>
      </c>
      <c r="L1431" s="41">
        <v>20</v>
      </c>
      <c r="M1431" s="41">
        <f>K1431-L1431</f>
        <v>0</v>
      </c>
      <c r="N1431" s="45" t="s">
        <v>666</v>
      </c>
      <c r="O1431" s="41">
        <v>20000</v>
      </c>
      <c r="P1431" s="46"/>
      <c r="Q1431" s="47"/>
      <c r="R1431" s="48" t="s">
        <v>663</v>
      </c>
      <c r="T1431">
        <v>30101</v>
      </c>
    </row>
    <row r="1432" spans="1:20" ht="18" customHeight="1" x14ac:dyDescent="0.15">
      <c r="A1432" s="42">
        <v>3</v>
      </c>
      <c r="B1432" s="43" t="s">
        <v>660</v>
      </c>
      <c r="C1432" s="43">
        <v>1</v>
      </c>
      <c r="D1432" s="43" t="s">
        <v>661</v>
      </c>
      <c r="E1432" s="43">
        <v>1</v>
      </c>
      <c r="F1432" s="43" t="s">
        <v>662</v>
      </c>
      <c r="G1432" s="45">
        <v>11</v>
      </c>
      <c r="H1432" s="49" t="s">
        <v>66</v>
      </c>
      <c r="I1432" s="45"/>
      <c r="J1432" s="45"/>
      <c r="K1432" s="41"/>
      <c r="L1432" s="41"/>
      <c r="M1432" s="41"/>
      <c r="N1432" s="45"/>
      <c r="O1432" s="47"/>
      <c r="P1432" s="46"/>
      <c r="Q1432" s="47"/>
      <c r="R1432" s="48" t="s">
        <v>663</v>
      </c>
      <c r="T1432">
        <v>30101</v>
      </c>
    </row>
    <row r="1433" spans="1:20" ht="18" customHeight="1" x14ac:dyDescent="0.15">
      <c r="A1433" s="42">
        <v>3</v>
      </c>
      <c r="B1433" s="43" t="s">
        <v>660</v>
      </c>
      <c r="C1433" s="43">
        <v>1</v>
      </c>
      <c r="D1433" s="43" t="s">
        <v>661</v>
      </c>
      <c r="E1433" s="43">
        <v>1</v>
      </c>
      <c r="F1433" s="43" t="s">
        <v>662</v>
      </c>
      <c r="G1433" s="44">
        <v>11</v>
      </c>
      <c r="H1433" s="43" t="s">
        <v>66</v>
      </c>
      <c r="I1433" s="45">
        <v>1</v>
      </c>
      <c r="J1433" s="45" t="s">
        <v>67</v>
      </c>
      <c r="K1433" s="41">
        <v>36</v>
      </c>
      <c r="L1433" s="41">
        <v>35</v>
      </c>
      <c r="M1433" s="41">
        <f>K1433-L1433</f>
        <v>1</v>
      </c>
      <c r="N1433" s="45" t="s">
        <v>3061</v>
      </c>
      <c r="O1433" s="41">
        <v>35280</v>
      </c>
      <c r="P1433" s="46"/>
      <c r="Q1433" s="47"/>
      <c r="R1433" s="48" t="s">
        <v>663</v>
      </c>
      <c r="T1433">
        <v>30101</v>
      </c>
    </row>
    <row r="1434" spans="1:20" ht="18" customHeight="1" x14ac:dyDescent="0.15">
      <c r="A1434" s="42">
        <v>3</v>
      </c>
      <c r="B1434" s="43" t="s">
        <v>660</v>
      </c>
      <c r="C1434" s="43">
        <v>1</v>
      </c>
      <c r="D1434" s="43" t="s">
        <v>661</v>
      </c>
      <c r="E1434" s="43">
        <v>1</v>
      </c>
      <c r="F1434" s="43" t="s">
        <v>662</v>
      </c>
      <c r="G1434" s="45">
        <v>12</v>
      </c>
      <c r="H1434" s="49" t="s">
        <v>73</v>
      </c>
      <c r="I1434" s="45"/>
      <c r="J1434" s="45"/>
      <c r="K1434" s="41"/>
      <c r="L1434" s="41"/>
      <c r="M1434" s="41"/>
      <c r="N1434" s="45"/>
      <c r="O1434" s="47"/>
      <c r="P1434" s="46"/>
      <c r="Q1434" s="47"/>
      <c r="R1434" s="48" t="s">
        <v>663</v>
      </c>
      <c r="T1434">
        <v>30101</v>
      </c>
    </row>
    <row r="1435" spans="1:20" ht="18" customHeight="1" x14ac:dyDescent="0.15">
      <c r="A1435" s="42">
        <v>3</v>
      </c>
      <c r="B1435" s="43" t="s">
        <v>660</v>
      </c>
      <c r="C1435" s="43">
        <v>1</v>
      </c>
      <c r="D1435" s="43" t="s">
        <v>661</v>
      </c>
      <c r="E1435" s="43">
        <v>1</v>
      </c>
      <c r="F1435" s="43" t="s">
        <v>662</v>
      </c>
      <c r="G1435" s="44">
        <v>12</v>
      </c>
      <c r="H1435" s="43" t="s">
        <v>73</v>
      </c>
      <c r="I1435" s="45">
        <v>21</v>
      </c>
      <c r="J1435" s="45" t="s">
        <v>74</v>
      </c>
      <c r="K1435" s="41">
        <v>0</v>
      </c>
      <c r="L1435" s="41">
        <v>4510</v>
      </c>
      <c r="M1435" s="41">
        <f>K1435-L1435</f>
        <v>-4510</v>
      </c>
      <c r="N1435" s="45"/>
      <c r="O1435" s="41"/>
      <c r="P1435" s="46"/>
      <c r="Q1435" s="47"/>
      <c r="R1435" s="48" t="s">
        <v>663</v>
      </c>
      <c r="T1435">
        <v>30101</v>
      </c>
    </row>
    <row r="1436" spans="1:20" ht="18" customHeight="1" x14ac:dyDescent="0.15">
      <c r="A1436" s="42">
        <v>3</v>
      </c>
      <c r="B1436" s="43" t="s">
        <v>660</v>
      </c>
      <c r="C1436" s="43">
        <v>1</v>
      </c>
      <c r="D1436" s="43" t="s">
        <v>661</v>
      </c>
      <c r="E1436" s="43">
        <v>1</v>
      </c>
      <c r="F1436" s="43" t="s">
        <v>662</v>
      </c>
      <c r="G1436" s="45">
        <v>13</v>
      </c>
      <c r="H1436" s="49" t="s">
        <v>77</v>
      </c>
      <c r="I1436" s="45"/>
      <c r="J1436" s="45"/>
      <c r="K1436" s="41"/>
      <c r="L1436" s="41"/>
      <c r="M1436" s="41"/>
      <c r="N1436" s="45"/>
      <c r="O1436" s="47"/>
      <c r="P1436" s="46"/>
      <c r="Q1436" s="47"/>
      <c r="R1436" s="48" t="s">
        <v>663</v>
      </c>
      <c r="T1436">
        <v>30101</v>
      </c>
    </row>
    <row r="1437" spans="1:20" ht="18" customHeight="1" x14ac:dyDescent="0.15">
      <c r="A1437" s="42">
        <v>3</v>
      </c>
      <c r="B1437" s="43" t="s">
        <v>660</v>
      </c>
      <c r="C1437" s="43">
        <v>1</v>
      </c>
      <c r="D1437" s="43" t="s">
        <v>661</v>
      </c>
      <c r="E1437" s="43">
        <v>1</v>
      </c>
      <c r="F1437" s="43" t="s">
        <v>662</v>
      </c>
      <c r="G1437" s="44">
        <v>13</v>
      </c>
      <c r="H1437" s="43" t="s">
        <v>77</v>
      </c>
      <c r="I1437" s="45">
        <v>1</v>
      </c>
      <c r="J1437" s="45" t="s">
        <v>78</v>
      </c>
      <c r="K1437" s="41">
        <v>30</v>
      </c>
      <c r="L1437" s="41">
        <v>30</v>
      </c>
      <c r="M1437" s="41">
        <f>K1437-L1437</f>
        <v>0</v>
      </c>
      <c r="N1437" s="45" t="s">
        <v>667</v>
      </c>
      <c r="O1437" s="41">
        <v>30000</v>
      </c>
      <c r="P1437" s="46"/>
      <c r="Q1437" s="47"/>
      <c r="R1437" s="48" t="s">
        <v>663</v>
      </c>
      <c r="T1437">
        <v>30101</v>
      </c>
    </row>
    <row r="1438" spans="1:20" ht="18" customHeight="1" x14ac:dyDescent="0.15">
      <c r="A1438" s="42">
        <v>3</v>
      </c>
      <c r="B1438" s="43" t="s">
        <v>660</v>
      </c>
      <c r="C1438" s="43">
        <v>1</v>
      </c>
      <c r="D1438" s="43" t="s">
        <v>661</v>
      </c>
      <c r="E1438" s="43">
        <v>1</v>
      </c>
      <c r="F1438" s="43" t="s">
        <v>662</v>
      </c>
      <c r="G1438" s="45">
        <v>18</v>
      </c>
      <c r="H1438" s="49" t="s">
        <v>81</v>
      </c>
      <c r="I1438" s="45"/>
      <c r="J1438" s="45"/>
      <c r="K1438" s="41"/>
      <c r="L1438" s="41"/>
      <c r="M1438" s="41"/>
      <c r="N1438" s="45"/>
      <c r="O1438" s="47"/>
      <c r="P1438" s="46"/>
      <c r="Q1438" s="47"/>
      <c r="R1438" s="48" t="s">
        <v>663</v>
      </c>
      <c r="T1438">
        <v>30101</v>
      </c>
    </row>
    <row r="1439" spans="1:20" ht="18" customHeight="1" x14ac:dyDescent="0.15">
      <c r="A1439" s="42">
        <v>3</v>
      </c>
      <c r="B1439" s="43" t="s">
        <v>660</v>
      </c>
      <c r="C1439" s="43">
        <v>1</v>
      </c>
      <c r="D1439" s="43" t="s">
        <v>661</v>
      </c>
      <c r="E1439" s="43">
        <v>1</v>
      </c>
      <c r="F1439" s="43" t="s">
        <v>662</v>
      </c>
      <c r="G1439" s="44">
        <v>18</v>
      </c>
      <c r="H1439" s="43" t="s">
        <v>81</v>
      </c>
      <c r="I1439" s="45">
        <v>21</v>
      </c>
      <c r="J1439" s="45" t="s">
        <v>668</v>
      </c>
      <c r="K1439" s="41">
        <v>17171</v>
      </c>
      <c r="L1439" s="41">
        <v>17061</v>
      </c>
      <c r="M1439" s="41">
        <f>K1439-L1439</f>
        <v>110</v>
      </c>
      <c r="N1439" s="45" t="s">
        <v>669</v>
      </c>
      <c r="O1439" s="41"/>
      <c r="P1439" s="46"/>
      <c r="Q1439" s="47"/>
      <c r="R1439" s="48" t="s">
        <v>663</v>
      </c>
      <c r="T1439">
        <v>30101</v>
      </c>
    </row>
    <row r="1440" spans="1:20" ht="18" customHeight="1" x14ac:dyDescent="0.15">
      <c r="A1440" s="42">
        <v>3</v>
      </c>
      <c r="B1440" s="43" t="s">
        <v>660</v>
      </c>
      <c r="C1440" s="43">
        <v>1</v>
      </c>
      <c r="D1440" s="43" t="s">
        <v>661</v>
      </c>
      <c r="E1440" s="43">
        <v>1</v>
      </c>
      <c r="F1440" s="43" t="s">
        <v>662</v>
      </c>
      <c r="G1440" s="44">
        <v>18</v>
      </c>
      <c r="H1440" s="43" t="s">
        <v>81</v>
      </c>
      <c r="I1440" s="44">
        <v>21</v>
      </c>
      <c r="J1440" s="44" t="s">
        <v>668</v>
      </c>
      <c r="K1440" s="41"/>
      <c r="L1440" s="41"/>
      <c r="M1440" s="41"/>
      <c r="N1440" s="45" t="s">
        <v>670</v>
      </c>
      <c r="O1440" s="41"/>
      <c r="P1440" s="46"/>
      <c r="Q1440" s="47"/>
      <c r="R1440" s="48" t="s">
        <v>663</v>
      </c>
      <c r="T1440">
        <v>30101</v>
      </c>
    </row>
    <row r="1441" spans="1:20" ht="18" customHeight="1" x14ac:dyDescent="0.15">
      <c r="A1441" s="42">
        <v>3</v>
      </c>
      <c r="B1441" s="43" t="s">
        <v>660</v>
      </c>
      <c r="C1441" s="43">
        <v>1</v>
      </c>
      <c r="D1441" s="43" t="s">
        <v>661</v>
      </c>
      <c r="E1441" s="43">
        <v>1</v>
      </c>
      <c r="F1441" s="43" t="s">
        <v>662</v>
      </c>
      <c r="G1441" s="44">
        <v>18</v>
      </c>
      <c r="H1441" s="43" t="s">
        <v>81</v>
      </c>
      <c r="I1441" s="44">
        <v>21</v>
      </c>
      <c r="J1441" s="44" t="s">
        <v>668</v>
      </c>
      <c r="K1441" s="41"/>
      <c r="L1441" s="41"/>
      <c r="M1441" s="41"/>
      <c r="N1441" s="45" t="s">
        <v>671</v>
      </c>
      <c r="O1441" s="41"/>
      <c r="P1441" s="46"/>
      <c r="Q1441" s="47"/>
      <c r="R1441" s="48" t="s">
        <v>663</v>
      </c>
      <c r="T1441">
        <v>30101</v>
      </c>
    </row>
    <row r="1442" spans="1:20" ht="18" customHeight="1" x14ac:dyDescent="0.15">
      <c r="A1442" s="42">
        <v>3</v>
      </c>
      <c r="B1442" s="43" t="s">
        <v>660</v>
      </c>
      <c r="C1442" s="43">
        <v>1</v>
      </c>
      <c r="D1442" s="43" t="s">
        <v>661</v>
      </c>
      <c r="E1442" s="43">
        <v>1</v>
      </c>
      <c r="F1442" s="43" t="s">
        <v>662</v>
      </c>
      <c r="G1442" s="44">
        <v>18</v>
      </c>
      <c r="H1442" s="43" t="s">
        <v>81</v>
      </c>
      <c r="I1442" s="44">
        <v>21</v>
      </c>
      <c r="J1442" s="44" t="s">
        <v>668</v>
      </c>
      <c r="K1442" s="41"/>
      <c r="L1442" s="41"/>
      <c r="M1442" s="41"/>
      <c r="N1442" s="45" t="s">
        <v>672</v>
      </c>
      <c r="O1442" s="41"/>
      <c r="P1442" s="46"/>
      <c r="Q1442" s="47"/>
      <c r="R1442" s="48" t="s">
        <v>663</v>
      </c>
      <c r="T1442">
        <v>30101</v>
      </c>
    </row>
    <row r="1443" spans="1:20" ht="18" customHeight="1" x14ac:dyDescent="0.15">
      <c r="A1443" s="42">
        <v>3</v>
      </c>
      <c r="B1443" s="43" t="s">
        <v>660</v>
      </c>
      <c r="C1443" s="43">
        <v>1</v>
      </c>
      <c r="D1443" s="43" t="s">
        <v>661</v>
      </c>
      <c r="E1443" s="43">
        <v>1</v>
      </c>
      <c r="F1443" s="43" t="s">
        <v>662</v>
      </c>
      <c r="G1443" s="44">
        <v>18</v>
      </c>
      <c r="H1443" s="43" t="s">
        <v>81</v>
      </c>
      <c r="I1443" s="44">
        <v>21</v>
      </c>
      <c r="J1443" s="44" t="s">
        <v>668</v>
      </c>
      <c r="K1443" s="41"/>
      <c r="L1443" s="41"/>
      <c r="M1443" s="41"/>
      <c r="N1443" s="45" t="s">
        <v>3062</v>
      </c>
      <c r="O1443" s="41">
        <v>2752000</v>
      </c>
      <c r="P1443" s="46"/>
      <c r="Q1443" s="47"/>
      <c r="R1443" s="48" t="s">
        <v>663</v>
      </c>
      <c r="T1443">
        <v>30101</v>
      </c>
    </row>
    <row r="1444" spans="1:20" ht="18" customHeight="1" x14ac:dyDescent="0.15">
      <c r="A1444" s="42">
        <v>3</v>
      </c>
      <c r="B1444" s="43" t="s">
        <v>660</v>
      </c>
      <c r="C1444" s="43">
        <v>1</v>
      </c>
      <c r="D1444" s="43" t="s">
        <v>661</v>
      </c>
      <c r="E1444" s="43">
        <v>1</v>
      </c>
      <c r="F1444" s="43" t="s">
        <v>662</v>
      </c>
      <c r="G1444" s="44">
        <v>18</v>
      </c>
      <c r="H1444" s="43" t="s">
        <v>81</v>
      </c>
      <c r="I1444" s="44">
        <v>21</v>
      </c>
      <c r="J1444" s="44" t="s">
        <v>668</v>
      </c>
      <c r="K1444" s="41"/>
      <c r="L1444" s="41"/>
      <c r="M1444" s="41"/>
      <c r="N1444" s="45" t="s">
        <v>3884</v>
      </c>
      <c r="O1444" s="41">
        <v>5679000</v>
      </c>
      <c r="P1444" s="46"/>
      <c r="Q1444" s="47"/>
      <c r="R1444" s="48" t="s">
        <v>663</v>
      </c>
      <c r="T1444">
        <v>30101</v>
      </c>
    </row>
    <row r="1445" spans="1:20" ht="18" customHeight="1" x14ac:dyDescent="0.15">
      <c r="A1445" s="42">
        <v>3</v>
      </c>
      <c r="B1445" s="43" t="s">
        <v>660</v>
      </c>
      <c r="C1445" s="43">
        <v>1</v>
      </c>
      <c r="D1445" s="43" t="s">
        <v>661</v>
      </c>
      <c r="E1445" s="43">
        <v>1</v>
      </c>
      <c r="F1445" s="43" t="s">
        <v>662</v>
      </c>
      <c r="G1445" s="44">
        <v>18</v>
      </c>
      <c r="H1445" s="43" t="s">
        <v>81</v>
      </c>
      <c r="I1445" s="44">
        <v>21</v>
      </c>
      <c r="J1445" s="44" t="s">
        <v>668</v>
      </c>
      <c r="K1445" s="41"/>
      <c r="L1445" s="41"/>
      <c r="M1445" s="41"/>
      <c r="N1445" s="45" t="s">
        <v>3063</v>
      </c>
      <c r="O1445" s="41">
        <v>5790000</v>
      </c>
      <c r="P1445" s="46"/>
      <c r="Q1445" s="47"/>
      <c r="R1445" s="48" t="s">
        <v>663</v>
      </c>
      <c r="T1445">
        <v>30101</v>
      </c>
    </row>
    <row r="1446" spans="1:20" ht="18" customHeight="1" x14ac:dyDescent="0.15">
      <c r="A1446" s="42">
        <v>3</v>
      </c>
      <c r="B1446" s="43" t="s">
        <v>660</v>
      </c>
      <c r="C1446" s="43">
        <v>1</v>
      </c>
      <c r="D1446" s="43" t="s">
        <v>661</v>
      </c>
      <c r="E1446" s="43">
        <v>1</v>
      </c>
      <c r="F1446" s="43" t="s">
        <v>662</v>
      </c>
      <c r="G1446" s="44">
        <v>18</v>
      </c>
      <c r="H1446" s="43" t="s">
        <v>81</v>
      </c>
      <c r="I1446" s="44">
        <v>21</v>
      </c>
      <c r="J1446" s="44" t="s">
        <v>668</v>
      </c>
      <c r="K1446" s="41"/>
      <c r="L1446" s="41"/>
      <c r="M1446" s="41"/>
      <c r="N1446" s="45" t="s">
        <v>3885</v>
      </c>
      <c r="O1446" s="41">
        <v>2590000</v>
      </c>
      <c r="P1446" s="46"/>
      <c r="Q1446" s="47"/>
      <c r="R1446" s="48" t="s">
        <v>663</v>
      </c>
      <c r="T1446">
        <v>30101</v>
      </c>
    </row>
    <row r="1447" spans="1:20" ht="18" customHeight="1" x14ac:dyDescent="0.15">
      <c r="A1447" s="42">
        <v>3</v>
      </c>
      <c r="B1447" s="43" t="s">
        <v>660</v>
      </c>
      <c r="C1447" s="43">
        <v>1</v>
      </c>
      <c r="D1447" s="43" t="s">
        <v>661</v>
      </c>
      <c r="E1447" s="43">
        <v>1</v>
      </c>
      <c r="F1447" s="43" t="s">
        <v>662</v>
      </c>
      <c r="G1447" s="44">
        <v>18</v>
      </c>
      <c r="H1447" s="43" t="s">
        <v>81</v>
      </c>
      <c r="I1447" s="44">
        <v>21</v>
      </c>
      <c r="J1447" s="44" t="s">
        <v>668</v>
      </c>
      <c r="K1447" s="41"/>
      <c r="L1447" s="41"/>
      <c r="M1447" s="41"/>
      <c r="N1447" s="45" t="s">
        <v>673</v>
      </c>
      <c r="O1447" s="41">
        <v>150000</v>
      </c>
      <c r="P1447" s="46"/>
      <c r="Q1447" s="47"/>
      <c r="R1447" s="48" t="s">
        <v>663</v>
      </c>
      <c r="T1447">
        <v>30101</v>
      </c>
    </row>
    <row r="1448" spans="1:20" ht="18" customHeight="1" x14ac:dyDescent="0.15">
      <c r="A1448" s="42">
        <v>3</v>
      </c>
      <c r="B1448" s="43" t="s">
        <v>660</v>
      </c>
      <c r="C1448" s="43">
        <v>1</v>
      </c>
      <c r="D1448" s="43" t="s">
        <v>661</v>
      </c>
      <c r="E1448" s="43">
        <v>1</v>
      </c>
      <c r="F1448" s="43" t="s">
        <v>662</v>
      </c>
      <c r="G1448" s="44">
        <v>18</v>
      </c>
      <c r="H1448" s="43" t="s">
        <v>81</v>
      </c>
      <c r="I1448" s="44">
        <v>21</v>
      </c>
      <c r="J1448" s="44" t="s">
        <v>668</v>
      </c>
      <c r="K1448" s="41"/>
      <c r="L1448" s="41"/>
      <c r="M1448" s="41"/>
      <c r="N1448" s="45" t="s">
        <v>674</v>
      </c>
      <c r="O1448" s="41">
        <v>10000</v>
      </c>
      <c r="P1448" s="46"/>
      <c r="Q1448" s="47"/>
      <c r="R1448" s="48" t="s">
        <v>663</v>
      </c>
      <c r="T1448">
        <v>30101</v>
      </c>
    </row>
    <row r="1449" spans="1:20" ht="18" customHeight="1" x14ac:dyDescent="0.15">
      <c r="A1449" s="42">
        <v>3</v>
      </c>
      <c r="B1449" s="43" t="s">
        <v>660</v>
      </c>
      <c r="C1449" s="43">
        <v>1</v>
      </c>
      <c r="D1449" s="43" t="s">
        <v>661</v>
      </c>
      <c r="E1449" s="43">
        <v>1</v>
      </c>
      <c r="F1449" s="43" t="s">
        <v>662</v>
      </c>
      <c r="G1449" s="44">
        <v>18</v>
      </c>
      <c r="H1449" s="43" t="s">
        <v>81</v>
      </c>
      <c r="I1449" s="44">
        <v>21</v>
      </c>
      <c r="J1449" s="44" t="s">
        <v>668</v>
      </c>
      <c r="K1449" s="41"/>
      <c r="L1449" s="41"/>
      <c r="M1449" s="41"/>
      <c r="N1449" s="45" t="s">
        <v>675</v>
      </c>
      <c r="O1449" s="41">
        <v>123000</v>
      </c>
      <c r="P1449" s="46"/>
      <c r="Q1449" s="47"/>
      <c r="R1449" s="48" t="s">
        <v>663</v>
      </c>
      <c r="T1449">
        <v>30101</v>
      </c>
    </row>
    <row r="1450" spans="1:20" ht="18" customHeight="1" x14ac:dyDescent="0.15">
      <c r="A1450" s="42">
        <v>3</v>
      </c>
      <c r="B1450" s="43" t="s">
        <v>660</v>
      </c>
      <c r="C1450" s="43">
        <v>1</v>
      </c>
      <c r="D1450" s="43" t="s">
        <v>661</v>
      </c>
      <c r="E1450" s="43">
        <v>1</v>
      </c>
      <c r="F1450" s="43" t="s">
        <v>662</v>
      </c>
      <c r="G1450" s="44">
        <v>18</v>
      </c>
      <c r="H1450" s="43" t="s">
        <v>81</v>
      </c>
      <c r="I1450" s="44">
        <v>21</v>
      </c>
      <c r="J1450" s="44" t="s">
        <v>668</v>
      </c>
      <c r="K1450" s="41"/>
      <c r="L1450" s="41"/>
      <c r="M1450" s="41"/>
      <c r="N1450" s="45" t="s">
        <v>676</v>
      </c>
      <c r="O1450" s="41">
        <v>23000</v>
      </c>
      <c r="P1450" s="46"/>
      <c r="Q1450" s="47"/>
      <c r="R1450" s="48" t="s">
        <v>663</v>
      </c>
      <c r="T1450">
        <v>30101</v>
      </c>
    </row>
    <row r="1451" spans="1:20" ht="18" customHeight="1" x14ac:dyDescent="0.15">
      <c r="A1451" s="42">
        <v>3</v>
      </c>
      <c r="B1451" s="43" t="s">
        <v>660</v>
      </c>
      <c r="C1451" s="43">
        <v>1</v>
      </c>
      <c r="D1451" s="43" t="s">
        <v>661</v>
      </c>
      <c r="E1451" s="43">
        <v>1</v>
      </c>
      <c r="F1451" s="43" t="s">
        <v>662</v>
      </c>
      <c r="G1451" s="44">
        <v>18</v>
      </c>
      <c r="H1451" s="43" t="s">
        <v>81</v>
      </c>
      <c r="I1451" s="44">
        <v>21</v>
      </c>
      <c r="J1451" s="44" t="s">
        <v>668</v>
      </c>
      <c r="K1451" s="41"/>
      <c r="L1451" s="41"/>
      <c r="M1451" s="41"/>
      <c r="N1451" s="45" t="s">
        <v>677</v>
      </c>
      <c r="O1451" s="41">
        <v>54000</v>
      </c>
      <c r="P1451" s="46"/>
      <c r="Q1451" s="47"/>
      <c r="R1451" s="48" t="s">
        <v>663</v>
      </c>
      <c r="T1451">
        <v>30101</v>
      </c>
    </row>
    <row r="1452" spans="1:20" ht="18" customHeight="1" x14ac:dyDescent="0.15">
      <c r="A1452" s="42">
        <v>3</v>
      </c>
      <c r="B1452" s="43" t="s">
        <v>660</v>
      </c>
      <c r="C1452" s="43">
        <v>1</v>
      </c>
      <c r="D1452" s="43" t="s">
        <v>661</v>
      </c>
      <c r="E1452" s="43">
        <v>1</v>
      </c>
      <c r="F1452" s="43" t="s">
        <v>662</v>
      </c>
      <c r="G1452" s="44">
        <v>18</v>
      </c>
      <c r="H1452" s="43" t="s">
        <v>81</v>
      </c>
      <c r="I1452" s="44">
        <v>21</v>
      </c>
      <c r="J1452" s="44" t="s">
        <v>668</v>
      </c>
      <c r="K1452" s="41"/>
      <c r="L1452" s="41"/>
      <c r="M1452" s="41"/>
      <c r="N1452" s="45" t="s">
        <v>2490</v>
      </c>
      <c r="O1452" s="41"/>
      <c r="P1452" s="46"/>
      <c r="Q1452" s="47"/>
      <c r="R1452" s="48" t="s">
        <v>663</v>
      </c>
      <c r="T1452">
        <v>30101</v>
      </c>
    </row>
    <row r="1453" spans="1:20" ht="18" customHeight="1" x14ac:dyDescent="0.15">
      <c r="A1453" s="42">
        <v>3</v>
      </c>
      <c r="B1453" s="43" t="s">
        <v>660</v>
      </c>
      <c r="C1453" s="43">
        <v>1</v>
      </c>
      <c r="D1453" s="43" t="s">
        <v>661</v>
      </c>
      <c r="E1453" s="43">
        <v>1</v>
      </c>
      <c r="F1453" s="43" t="s">
        <v>662</v>
      </c>
      <c r="G1453" s="45">
        <v>19</v>
      </c>
      <c r="H1453" s="49" t="s">
        <v>678</v>
      </c>
      <c r="I1453" s="45"/>
      <c r="J1453" s="45"/>
      <c r="K1453" s="41"/>
      <c r="L1453" s="41"/>
      <c r="M1453" s="41"/>
      <c r="N1453" s="45"/>
      <c r="O1453" s="47"/>
      <c r="P1453" s="46"/>
      <c r="Q1453" s="47"/>
      <c r="R1453" s="48" t="s">
        <v>663</v>
      </c>
      <c r="T1453">
        <v>30101</v>
      </c>
    </row>
    <row r="1454" spans="1:20" ht="18" customHeight="1" x14ac:dyDescent="0.15">
      <c r="A1454" s="42">
        <v>3</v>
      </c>
      <c r="B1454" s="43" t="s">
        <v>660</v>
      </c>
      <c r="C1454" s="43">
        <v>1</v>
      </c>
      <c r="D1454" s="43" t="s">
        <v>661</v>
      </c>
      <c r="E1454" s="43">
        <v>1</v>
      </c>
      <c r="F1454" s="43" t="s">
        <v>662</v>
      </c>
      <c r="G1454" s="44">
        <v>19</v>
      </c>
      <c r="H1454" s="43" t="s">
        <v>678</v>
      </c>
      <c r="I1454" s="45">
        <v>70</v>
      </c>
      <c r="J1454" s="45" t="s">
        <v>679</v>
      </c>
      <c r="K1454" s="41">
        <v>10</v>
      </c>
      <c r="L1454" s="41">
        <v>10</v>
      </c>
      <c r="M1454" s="41">
        <f>K1454-L1454</f>
        <v>0</v>
      </c>
      <c r="N1454" s="45" t="s">
        <v>680</v>
      </c>
      <c r="O1454" s="41">
        <v>10000</v>
      </c>
      <c r="P1454" s="46"/>
      <c r="Q1454" s="47"/>
      <c r="R1454" s="48" t="s">
        <v>663</v>
      </c>
      <c r="T1454">
        <v>30101</v>
      </c>
    </row>
    <row r="1455" spans="1:20" ht="18" customHeight="1" x14ac:dyDescent="0.15">
      <c r="A1455" s="42">
        <v>3</v>
      </c>
      <c r="B1455" s="43" t="s">
        <v>660</v>
      </c>
      <c r="C1455" s="43">
        <v>1</v>
      </c>
      <c r="D1455" s="43" t="s">
        <v>661</v>
      </c>
      <c r="E1455" s="43">
        <v>1</v>
      </c>
      <c r="F1455" s="43" t="s">
        <v>662</v>
      </c>
      <c r="G1455" s="45">
        <v>27</v>
      </c>
      <c r="H1455" s="49" t="s">
        <v>681</v>
      </c>
      <c r="I1455" s="45"/>
      <c r="J1455" s="45"/>
      <c r="K1455" s="41"/>
      <c r="L1455" s="41"/>
      <c r="M1455" s="41"/>
      <c r="N1455" s="45"/>
      <c r="O1455" s="47"/>
      <c r="P1455" s="46"/>
      <c r="Q1455" s="47"/>
      <c r="R1455" s="48" t="s">
        <v>663</v>
      </c>
      <c r="T1455">
        <v>30101</v>
      </c>
    </row>
    <row r="1456" spans="1:20" ht="18" customHeight="1" x14ac:dyDescent="0.15">
      <c r="A1456" s="42">
        <v>3</v>
      </c>
      <c r="B1456" s="43" t="s">
        <v>660</v>
      </c>
      <c r="C1456" s="43">
        <v>1</v>
      </c>
      <c r="D1456" s="43" t="s">
        <v>661</v>
      </c>
      <c r="E1456" s="43">
        <v>1</v>
      </c>
      <c r="F1456" s="43" t="s">
        <v>662</v>
      </c>
      <c r="G1456" s="44">
        <v>27</v>
      </c>
      <c r="H1456" s="43" t="s">
        <v>681</v>
      </c>
      <c r="I1456" s="45">
        <v>11</v>
      </c>
      <c r="J1456" s="45" t="s">
        <v>682</v>
      </c>
      <c r="K1456" s="41">
        <v>56408</v>
      </c>
      <c r="L1456" s="41">
        <v>54244</v>
      </c>
      <c r="M1456" s="41">
        <f>K1456-L1456</f>
        <v>2164</v>
      </c>
      <c r="N1456" s="45" t="s">
        <v>683</v>
      </c>
      <c r="O1456" s="41"/>
      <c r="P1456" s="46"/>
      <c r="Q1456" s="47"/>
      <c r="R1456" s="48" t="s">
        <v>663</v>
      </c>
      <c r="T1456">
        <v>30101</v>
      </c>
    </row>
    <row r="1457" spans="1:20" ht="18" customHeight="1" x14ac:dyDescent="0.15">
      <c r="A1457" s="42">
        <v>3</v>
      </c>
      <c r="B1457" s="43" t="s">
        <v>660</v>
      </c>
      <c r="C1457" s="43">
        <v>1</v>
      </c>
      <c r="D1457" s="43" t="s">
        <v>661</v>
      </c>
      <c r="E1457" s="43">
        <v>1</v>
      </c>
      <c r="F1457" s="43" t="s">
        <v>662</v>
      </c>
      <c r="G1457" s="44">
        <v>27</v>
      </c>
      <c r="H1457" s="43" t="s">
        <v>681</v>
      </c>
      <c r="I1457" s="44">
        <v>11</v>
      </c>
      <c r="J1457" s="44" t="s">
        <v>682</v>
      </c>
      <c r="K1457" s="41"/>
      <c r="L1457" s="41"/>
      <c r="M1457" s="41"/>
      <c r="N1457" s="45" t="s">
        <v>2491</v>
      </c>
      <c r="O1457" s="41">
        <v>37002167</v>
      </c>
      <c r="P1457" s="46"/>
      <c r="Q1457" s="47"/>
      <c r="R1457" s="48" t="s">
        <v>663</v>
      </c>
      <c r="T1457">
        <v>30101</v>
      </c>
    </row>
    <row r="1458" spans="1:20" ht="18" customHeight="1" x14ac:dyDescent="0.15">
      <c r="A1458" s="42">
        <v>3</v>
      </c>
      <c r="B1458" s="43" t="s">
        <v>660</v>
      </c>
      <c r="C1458" s="43">
        <v>1</v>
      </c>
      <c r="D1458" s="43" t="s">
        <v>661</v>
      </c>
      <c r="E1458" s="43">
        <v>1</v>
      </c>
      <c r="F1458" s="43" t="s">
        <v>662</v>
      </c>
      <c r="G1458" s="44">
        <v>27</v>
      </c>
      <c r="H1458" s="43" t="s">
        <v>681</v>
      </c>
      <c r="I1458" s="44">
        <v>11</v>
      </c>
      <c r="J1458" s="44" t="s">
        <v>682</v>
      </c>
      <c r="K1458" s="41"/>
      <c r="L1458" s="41"/>
      <c r="M1458" s="41"/>
      <c r="N1458" s="45" t="s">
        <v>684</v>
      </c>
      <c r="O1458" s="41"/>
      <c r="P1458" s="46"/>
      <c r="Q1458" s="47"/>
      <c r="R1458" s="48" t="s">
        <v>663</v>
      </c>
      <c r="T1458">
        <v>30101</v>
      </c>
    </row>
    <row r="1459" spans="1:20" ht="18" customHeight="1" x14ac:dyDescent="0.15">
      <c r="A1459" s="42">
        <v>3</v>
      </c>
      <c r="B1459" s="43" t="s">
        <v>660</v>
      </c>
      <c r="C1459" s="43">
        <v>1</v>
      </c>
      <c r="D1459" s="43" t="s">
        <v>661</v>
      </c>
      <c r="E1459" s="43">
        <v>1</v>
      </c>
      <c r="F1459" s="43" t="s">
        <v>662</v>
      </c>
      <c r="G1459" s="44">
        <v>27</v>
      </c>
      <c r="H1459" s="43" t="s">
        <v>681</v>
      </c>
      <c r="I1459" s="44">
        <v>11</v>
      </c>
      <c r="J1459" s="44" t="s">
        <v>682</v>
      </c>
      <c r="K1459" s="41"/>
      <c r="L1459" s="41"/>
      <c r="M1459" s="41"/>
      <c r="N1459" s="45" t="s">
        <v>2492</v>
      </c>
      <c r="O1459" s="41">
        <v>19405759</v>
      </c>
      <c r="P1459" s="46"/>
      <c r="Q1459" s="47"/>
      <c r="R1459" s="48" t="s">
        <v>663</v>
      </c>
      <c r="T1459">
        <v>30101</v>
      </c>
    </row>
    <row r="1460" spans="1:20" ht="18" customHeight="1" x14ac:dyDescent="0.15">
      <c r="A1460" s="42">
        <v>3</v>
      </c>
      <c r="B1460" s="43" t="s">
        <v>660</v>
      </c>
      <c r="C1460" s="43">
        <v>1</v>
      </c>
      <c r="D1460" s="43" t="s">
        <v>661</v>
      </c>
      <c r="E1460" s="43">
        <v>1</v>
      </c>
      <c r="F1460" s="43" t="s">
        <v>662</v>
      </c>
      <c r="G1460" s="44">
        <v>27</v>
      </c>
      <c r="H1460" s="43" t="s">
        <v>681</v>
      </c>
      <c r="I1460" s="45">
        <v>12</v>
      </c>
      <c r="J1460" s="45" t="s">
        <v>685</v>
      </c>
      <c r="K1460" s="41">
        <v>170</v>
      </c>
      <c r="L1460" s="41">
        <v>170</v>
      </c>
      <c r="M1460" s="41">
        <f>K1460-L1460</f>
        <v>0</v>
      </c>
      <c r="N1460" s="45" t="s">
        <v>686</v>
      </c>
      <c r="O1460" s="41"/>
      <c r="P1460" s="46"/>
      <c r="Q1460" s="47"/>
      <c r="R1460" s="48" t="s">
        <v>663</v>
      </c>
      <c r="T1460">
        <v>30101</v>
      </c>
    </row>
    <row r="1461" spans="1:20" ht="18" customHeight="1" x14ac:dyDescent="0.15">
      <c r="A1461" s="42">
        <v>3</v>
      </c>
      <c r="B1461" s="43" t="s">
        <v>660</v>
      </c>
      <c r="C1461" s="43">
        <v>1</v>
      </c>
      <c r="D1461" s="43" t="s">
        <v>661</v>
      </c>
      <c r="E1461" s="43">
        <v>1</v>
      </c>
      <c r="F1461" s="43" t="s">
        <v>662</v>
      </c>
      <c r="G1461" s="44">
        <v>27</v>
      </c>
      <c r="H1461" s="43" t="s">
        <v>681</v>
      </c>
      <c r="I1461" s="44">
        <v>12</v>
      </c>
      <c r="J1461" s="44" t="s">
        <v>685</v>
      </c>
      <c r="K1461" s="41"/>
      <c r="L1461" s="41"/>
      <c r="M1461" s="41"/>
      <c r="N1461" s="45" t="s">
        <v>687</v>
      </c>
      <c r="O1461" s="41">
        <v>152000</v>
      </c>
      <c r="P1461" s="46"/>
      <c r="Q1461" s="47"/>
      <c r="R1461" s="48" t="s">
        <v>663</v>
      </c>
      <c r="T1461">
        <v>30101</v>
      </c>
    </row>
    <row r="1462" spans="1:20" ht="18" customHeight="1" x14ac:dyDescent="0.15">
      <c r="A1462" s="42">
        <v>3</v>
      </c>
      <c r="B1462" s="43" t="s">
        <v>660</v>
      </c>
      <c r="C1462" s="43">
        <v>1</v>
      </c>
      <c r="D1462" s="43" t="s">
        <v>661</v>
      </c>
      <c r="E1462" s="43">
        <v>1</v>
      </c>
      <c r="F1462" s="43" t="s">
        <v>662</v>
      </c>
      <c r="G1462" s="44">
        <v>27</v>
      </c>
      <c r="H1462" s="43" t="s">
        <v>681</v>
      </c>
      <c r="I1462" s="44">
        <v>12</v>
      </c>
      <c r="J1462" s="44" t="s">
        <v>685</v>
      </c>
      <c r="K1462" s="41"/>
      <c r="L1462" s="41"/>
      <c r="M1462" s="41"/>
      <c r="N1462" s="45" t="s">
        <v>688</v>
      </c>
      <c r="O1462" s="41">
        <v>18000</v>
      </c>
      <c r="P1462" s="46"/>
      <c r="Q1462" s="47"/>
      <c r="R1462" s="48" t="s">
        <v>663</v>
      </c>
      <c r="T1462">
        <v>30101</v>
      </c>
    </row>
    <row r="1463" spans="1:20" ht="18" customHeight="1" x14ac:dyDescent="0.15">
      <c r="A1463" s="42">
        <v>3</v>
      </c>
      <c r="B1463" s="43" t="s">
        <v>660</v>
      </c>
      <c r="C1463" s="43">
        <v>1</v>
      </c>
      <c r="D1463" s="43" t="s">
        <v>661</v>
      </c>
      <c r="E1463" s="43">
        <v>1</v>
      </c>
      <c r="F1463" s="43" t="s">
        <v>662</v>
      </c>
      <c r="G1463" s="44">
        <v>27</v>
      </c>
      <c r="H1463" s="43" t="s">
        <v>681</v>
      </c>
      <c r="I1463" s="45">
        <v>13</v>
      </c>
      <c r="J1463" s="45" t="s">
        <v>689</v>
      </c>
      <c r="K1463" s="41">
        <v>1680</v>
      </c>
      <c r="L1463" s="41">
        <v>2800</v>
      </c>
      <c r="M1463" s="41">
        <f>K1463-L1463</f>
        <v>-1120</v>
      </c>
      <c r="N1463" s="45" t="s">
        <v>3886</v>
      </c>
      <c r="O1463" s="41">
        <v>1680000</v>
      </c>
      <c r="P1463" s="46"/>
      <c r="Q1463" s="47"/>
      <c r="R1463" s="48" t="s">
        <v>663</v>
      </c>
      <c r="T1463">
        <v>30101</v>
      </c>
    </row>
    <row r="1464" spans="1:20" ht="18" customHeight="1" x14ac:dyDescent="0.15">
      <c r="A1464" s="42">
        <v>3</v>
      </c>
      <c r="B1464" s="43" t="s">
        <v>660</v>
      </c>
      <c r="C1464" s="43">
        <v>1</v>
      </c>
      <c r="D1464" s="43" t="s">
        <v>661</v>
      </c>
      <c r="E1464" s="43">
        <v>1</v>
      </c>
      <c r="F1464" s="43" t="s">
        <v>662</v>
      </c>
      <c r="G1464" s="44">
        <v>27</v>
      </c>
      <c r="H1464" s="43" t="s">
        <v>681</v>
      </c>
      <c r="I1464" s="45">
        <v>14</v>
      </c>
      <c r="J1464" s="45" t="s">
        <v>690</v>
      </c>
      <c r="K1464" s="41">
        <v>14525</v>
      </c>
      <c r="L1464" s="41">
        <v>14525</v>
      </c>
      <c r="M1464" s="41">
        <f>K1464-L1464</f>
        <v>0</v>
      </c>
      <c r="N1464" s="45" t="s">
        <v>691</v>
      </c>
      <c r="O1464" s="41"/>
      <c r="P1464" s="46"/>
      <c r="Q1464" s="47"/>
      <c r="R1464" s="48" t="s">
        <v>663</v>
      </c>
      <c r="T1464">
        <v>30101</v>
      </c>
    </row>
    <row r="1465" spans="1:20" ht="18" customHeight="1" x14ac:dyDescent="0.15">
      <c r="A1465" s="42">
        <v>3</v>
      </c>
      <c r="B1465" s="43" t="s">
        <v>660</v>
      </c>
      <c r="C1465" s="43">
        <v>1</v>
      </c>
      <c r="D1465" s="43" t="s">
        <v>661</v>
      </c>
      <c r="E1465" s="43">
        <v>1</v>
      </c>
      <c r="F1465" s="43" t="s">
        <v>662</v>
      </c>
      <c r="G1465" s="44">
        <v>27</v>
      </c>
      <c r="H1465" s="43" t="s">
        <v>681</v>
      </c>
      <c r="I1465" s="44">
        <v>14</v>
      </c>
      <c r="J1465" s="44" t="s">
        <v>690</v>
      </c>
      <c r="K1465" s="41"/>
      <c r="L1465" s="41"/>
      <c r="M1465" s="41"/>
      <c r="N1465" s="45" t="s">
        <v>2493</v>
      </c>
      <c r="O1465" s="41">
        <v>14525000</v>
      </c>
      <c r="P1465" s="46"/>
      <c r="Q1465" s="47"/>
      <c r="R1465" s="48" t="s">
        <v>663</v>
      </c>
      <c r="T1465">
        <v>30101</v>
      </c>
    </row>
    <row r="1466" spans="1:20" ht="18" customHeight="1" x14ac:dyDescent="0.15">
      <c r="A1466" s="42">
        <v>3</v>
      </c>
      <c r="B1466" s="43" t="s">
        <v>660</v>
      </c>
      <c r="C1466" s="43">
        <v>1</v>
      </c>
      <c r="D1466" s="43" t="s">
        <v>661</v>
      </c>
      <c r="E1466" s="43">
        <v>1</v>
      </c>
      <c r="F1466" s="43" t="s">
        <v>662</v>
      </c>
      <c r="G1466" s="44">
        <v>27</v>
      </c>
      <c r="H1466" s="43" t="s">
        <v>681</v>
      </c>
      <c r="I1466" s="45">
        <v>15</v>
      </c>
      <c r="J1466" s="45" t="s">
        <v>692</v>
      </c>
      <c r="K1466" s="41">
        <v>16112</v>
      </c>
      <c r="L1466" s="41">
        <v>17496</v>
      </c>
      <c r="M1466" s="41">
        <f>K1466-L1466</f>
        <v>-1384</v>
      </c>
      <c r="N1466" s="45" t="s">
        <v>693</v>
      </c>
      <c r="O1466" s="41"/>
      <c r="P1466" s="46"/>
      <c r="Q1466" s="47"/>
      <c r="R1466" s="48" t="s">
        <v>663</v>
      </c>
      <c r="T1466">
        <v>30101</v>
      </c>
    </row>
    <row r="1467" spans="1:20" ht="18" customHeight="1" x14ac:dyDescent="0.15">
      <c r="A1467" s="42">
        <v>3</v>
      </c>
      <c r="B1467" s="43" t="s">
        <v>660</v>
      </c>
      <c r="C1467" s="43">
        <v>1</v>
      </c>
      <c r="D1467" s="43" t="s">
        <v>661</v>
      </c>
      <c r="E1467" s="43">
        <v>1</v>
      </c>
      <c r="F1467" s="43" t="s">
        <v>662</v>
      </c>
      <c r="G1467" s="44">
        <v>27</v>
      </c>
      <c r="H1467" s="43" t="s">
        <v>681</v>
      </c>
      <c r="I1467" s="44">
        <v>15</v>
      </c>
      <c r="J1467" s="44" t="s">
        <v>692</v>
      </c>
      <c r="K1467" s="41"/>
      <c r="L1467" s="41"/>
      <c r="M1467" s="41"/>
      <c r="N1467" s="45" t="s">
        <v>694</v>
      </c>
      <c r="O1467" s="41"/>
      <c r="P1467" s="46"/>
      <c r="Q1467" s="47"/>
      <c r="R1467" s="48" t="s">
        <v>663</v>
      </c>
      <c r="T1467">
        <v>30101</v>
      </c>
    </row>
    <row r="1468" spans="1:20" ht="18" customHeight="1" x14ac:dyDescent="0.15">
      <c r="A1468" s="42">
        <v>3</v>
      </c>
      <c r="B1468" s="43" t="s">
        <v>660</v>
      </c>
      <c r="C1468" s="43">
        <v>1</v>
      </c>
      <c r="D1468" s="43" t="s">
        <v>661</v>
      </c>
      <c r="E1468" s="43">
        <v>1</v>
      </c>
      <c r="F1468" s="43" t="s">
        <v>662</v>
      </c>
      <c r="G1468" s="44">
        <v>27</v>
      </c>
      <c r="H1468" s="43" t="s">
        <v>681</v>
      </c>
      <c r="I1468" s="44">
        <v>15</v>
      </c>
      <c r="J1468" s="44" t="s">
        <v>692</v>
      </c>
      <c r="K1468" s="41"/>
      <c r="L1468" s="41"/>
      <c r="M1468" s="41"/>
      <c r="N1468" s="45" t="s">
        <v>695</v>
      </c>
      <c r="O1468" s="41"/>
      <c r="P1468" s="46"/>
      <c r="Q1468" s="47"/>
      <c r="R1468" s="48" t="s">
        <v>663</v>
      </c>
      <c r="T1468">
        <v>30101</v>
      </c>
    </row>
    <row r="1469" spans="1:20" ht="18" customHeight="1" x14ac:dyDescent="0.15">
      <c r="A1469" s="42">
        <v>3</v>
      </c>
      <c r="B1469" s="43" t="s">
        <v>660</v>
      </c>
      <c r="C1469" s="43">
        <v>1</v>
      </c>
      <c r="D1469" s="43" t="s">
        <v>661</v>
      </c>
      <c r="E1469" s="43">
        <v>1</v>
      </c>
      <c r="F1469" s="43" t="s">
        <v>662</v>
      </c>
      <c r="G1469" s="44">
        <v>27</v>
      </c>
      <c r="H1469" s="43" t="s">
        <v>681</v>
      </c>
      <c r="I1469" s="44">
        <v>15</v>
      </c>
      <c r="J1469" s="44" t="s">
        <v>692</v>
      </c>
      <c r="K1469" s="41"/>
      <c r="L1469" s="41"/>
      <c r="M1469" s="41"/>
      <c r="N1469" s="45" t="s">
        <v>696</v>
      </c>
      <c r="O1469" s="41"/>
      <c r="P1469" s="46"/>
      <c r="Q1469" s="47"/>
      <c r="R1469" s="48" t="s">
        <v>663</v>
      </c>
      <c r="T1469">
        <v>30101</v>
      </c>
    </row>
    <row r="1470" spans="1:20" ht="18" customHeight="1" x14ac:dyDescent="0.15">
      <c r="A1470" s="42">
        <v>3</v>
      </c>
      <c r="B1470" s="43" t="s">
        <v>660</v>
      </c>
      <c r="C1470" s="43">
        <v>1</v>
      </c>
      <c r="D1470" s="43" t="s">
        <v>661</v>
      </c>
      <c r="E1470" s="43">
        <v>1</v>
      </c>
      <c r="F1470" s="43" t="s">
        <v>662</v>
      </c>
      <c r="G1470" s="44">
        <v>27</v>
      </c>
      <c r="H1470" s="43" t="s">
        <v>681</v>
      </c>
      <c r="I1470" s="44">
        <v>15</v>
      </c>
      <c r="J1470" s="44" t="s">
        <v>692</v>
      </c>
      <c r="K1470" s="41"/>
      <c r="L1470" s="41"/>
      <c r="M1470" s="41"/>
      <c r="N1470" s="45" t="s">
        <v>3887</v>
      </c>
      <c r="O1470" s="41">
        <v>16112000</v>
      </c>
      <c r="P1470" s="46"/>
      <c r="Q1470" s="47"/>
      <c r="R1470" s="48" t="s">
        <v>663</v>
      </c>
      <c r="T1470">
        <v>30101</v>
      </c>
    </row>
    <row r="1471" spans="1:20" ht="18" customHeight="1" x14ac:dyDescent="0.15">
      <c r="A1471" s="42">
        <v>3</v>
      </c>
      <c r="B1471" s="43" t="s">
        <v>660</v>
      </c>
      <c r="C1471" s="43">
        <v>1</v>
      </c>
      <c r="D1471" s="43" t="s">
        <v>661</v>
      </c>
      <c r="E1471" s="43">
        <v>1</v>
      </c>
      <c r="F1471" s="43" t="s">
        <v>662</v>
      </c>
      <c r="G1471" s="44">
        <v>27</v>
      </c>
      <c r="H1471" s="43" t="s">
        <v>681</v>
      </c>
      <c r="I1471" s="45">
        <v>22</v>
      </c>
      <c r="J1471" s="45" t="s">
        <v>2494</v>
      </c>
      <c r="K1471" s="41">
        <v>830</v>
      </c>
      <c r="L1471" s="41">
        <v>0</v>
      </c>
      <c r="M1471" s="41">
        <f>K1471-L1471</f>
        <v>830</v>
      </c>
      <c r="N1471" s="45" t="s">
        <v>3888</v>
      </c>
      <c r="O1471" s="41">
        <v>830000</v>
      </c>
      <c r="P1471" s="46"/>
      <c r="Q1471" s="47"/>
      <c r="R1471" s="48" t="s">
        <v>663</v>
      </c>
      <c r="T1471">
        <v>30101</v>
      </c>
    </row>
    <row r="1472" spans="1:20" ht="18" customHeight="1" x14ac:dyDescent="0.15">
      <c r="A1472" s="24">
        <v>3</v>
      </c>
      <c r="B1472" s="25" t="s">
        <v>2236</v>
      </c>
      <c r="C1472" s="34">
        <v>1</v>
      </c>
      <c r="D1472" s="25" t="s">
        <v>661</v>
      </c>
      <c r="E1472" s="35">
        <v>2</v>
      </c>
      <c r="F1472" s="36" t="s">
        <v>2329</v>
      </c>
      <c r="G1472" s="35"/>
      <c r="H1472" s="36"/>
      <c r="I1472" s="35"/>
      <c r="J1472" s="35"/>
      <c r="K1472" s="32">
        <f>IF(C1472="",SUMIFS($K1473:$K$5362,$A1473:$A$5362,A1472,$E1473:$E$5362,""),IF(E1472="",SUMIFS($K1473:$K$5362,$A1473:$A$5362,A1472,$C1473:$C$5362,C1472,$G1473:$G$5362,""),IF(G1472="",SUMIFS($K1473:$K$5362,$A1473:$A$5362,A1472,$C1473:$C$5362,C1472,$E1473:$E$5362,E1472,$R1473:$R$5362,R1472),IF(I1472="",SUMIFS($K1473:$K$5362,$A1473:$A$5362,A1472,$C1473:$C$5362,C1472,$E1473:$E$5362,E1472,$G1473:$G$5362,G1472,$R1473:$R$5362,R1472),0))))</f>
        <v>13715</v>
      </c>
      <c r="L1472" s="32">
        <f>IF(C1472="",SUMIFS($L1473:$L$5362,$A1473:$A$5362,A1472,$E1473:$E$5362,""),IF(E1472="",SUMIFS($L1473:$L$5362,$A1473:$A$5362,A1472,$C1473:$C$5362,C1472,$G1473:$G$5362,""),IF(G1472="",SUMIFS($L1473:$L$5362,$A1473:$A$5362,A1472,$C1473:$C$5362,C1472,$E1473:$E$5362,E1472,$R1473:$R$5362,R1472),IF(I1472="",SUMIFS($L1473:$L$5362,$A1473:$A$5362,A1472,$C1473:$C$5362,C1472,$E1473:$E$5362,E1472,$G1473:$G$5362,G1472,$R1473:$R$5362,R1472),0))))</f>
        <v>13660</v>
      </c>
      <c r="M1472" s="32">
        <f t="shared" ref="M1472" si="44">K1472-L1472</f>
        <v>55</v>
      </c>
      <c r="N1472" s="37"/>
      <c r="O1472" s="38"/>
      <c r="P1472" s="39"/>
      <c r="Q1472" s="33">
        <f>IF(C1472="",SUMIFS($Q1473:$Q$5362,$A1473:$A$5362,A1472,$E1473:$E$5362,""),IF(E1472="",SUMIFS($Q1473:$Q$5362,$A1473:$A$5362,A1472,$C1473:$C$5362,C1472,$G1473:$G$5362,""),IF(G1472="",SUMIFS($Q1473:$Q$5362,$A1473:$A$5362,A1472,$C1473:$C$5362,C1472,$E1473:$E$5362,E1472,$R1473:$R$5362,R1472),IF(I1472="",SUMIFS($Q1473:$Q$5362,$A1473:$A$5362,A1472,$C1473:$C$5362,C1472,$E1473:$E$5362,E1472,$G1473:$G$5362,G1472,$R1473:$R$5362,R1472),0))))</f>
        <v>2450</v>
      </c>
      <c r="R1472" s="40" t="s">
        <v>2213</v>
      </c>
      <c r="T1472">
        <v>30102</v>
      </c>
    </row>
    <row r="1473" spans="1:20" ht="18" customHeight="1" x14ac:dyDescent="0.15">
      <c r="A1473" s="42">
        <v>3</v>
      </c>
      <c r="B1473" s="43" t="s">
        <v>660</v>
      </c>
      <c r="C1473" s="43">
        <v>1</v>
      </c>
      <c r="D1473" s="43" t="s">
        <v>661</v>
      </c>
      <c r="E1473" s="43">
        <v>2</v>
      </c>
      <c r="F1473" s="43" t="s">
        <v>697</v>
      </c>
      <c r="G1473" s="45">
        <v>2</v>
      </c>
      <c r="H1473" s="49" t="s">
        <v>10</v>
      </c>
      <c r="I1473" s="45"/>
      <c r="J1473" s="45"/>
      <c r="K1473" s="41"/>
      <c r="L1473" s="41"/>
      <c r="M1473" s="41"/>
      <c r="N1473" s="45"/>
      <c r="O1473" s="47"/>
      <c r="P1473" s="46" t="s">
        <v>4593</v>
      </c>
      <c r="Q1473" s="47">
        <v>2450</v>
      </c>
      <c r="R1473" s="48" t="s">
        <v>380</v>
      </c>
      <c r="T1473">
        <v>30102</v>
      </c>
    </row>
    <row r="1474" spans="1:20" ht="18" customHeight="1" x14ac:dyDescent="0.15">
      <c r="A1474" s="42">
        <v>3</v>
      </c>
      <c r="B1474" s="43" t="s">
        <v>660</v>
      </c>
      <c r="C1474" s="43">
        <v>1</v>
      </c>
      <c r="D1474" s="43" t="s">
        <v>661</v>
      </c>
      <c r="E1474" s="43">
        <v>2</v>
      </c>
      <c r="F1474" s="43" t="s">
        <v>697</v>
      </c>
      <c r="G1474" s="44">
        <v>2</v>
      </c>
      <c r="H1474" s="43" t="s">
        <v>10</v>
      </c>
      <c r="I1474" s="45">
        <v>3</v>
      </c>
      <c r="J1474" s="45" t="s">
        <v>11</v>
      </c>
      <c r="K1474" s="41">
        <v>7738</v>
      </c>
      <c r="L1474" s="41">
        <v>7613</v>
      </c>
      <c r="M1474" s="41">
        <f>K1474-L1474</f>
        <v>125</v>
      </c>
      <c r="N1474" s="45" t="s">
        <v>19</v>
      </c>
      <c r="O1474" s="41">
        <v>7737600</v>
      </c>
      <c r="P1474" s="46" t="s">
        <v>4548</v>
      </c>
      <c r="Q1474" s="47"/>
      <c r="R1474" s="48" t="s">
        <v>380</v>
      </c>
      <c r="T1474">
        <v>30102</v>
      </c>
    </row>
    <row r="1475" spans="1:20" ht="18" customHeight="1" x14ac:dyDescent="0.15">
      <c r="A1475" s="42">
        <v>3</v>
      </c>
      <c r="B1475" s="43" t="s">
        <v>660</v>
      </c>
      <c r="C1475" s="43">
        <v>1</v>
      </c>
      <c r="D1475" s="43" t="s">
        <v>661</v>
      </c>
      <c r="E1475" s="43">
        <v>2</v>
      </c>
      <c r="F1475" s="43" t="s">
        <v>697</v>
      </c>
      <c r="G1475" s="45">
        <v>3</v>
      </c>
      <c r="H1475" s="49" t="s">
        <v>13</v>
      </c>
      <c r="I1475" s="45"/>
      <c r="J1475" s="45"/>
      <c r="K1475" s="41"/>
      <c r="L1475" s="41"/>
      <c r="M1475" s="41"/>
      <c r="N1475" s="45"/>
      <c r="O1475" s="47"/>
      <c r="P1475" s="46"/>
      <c r="Q1475" s="47"/>
      <c r="R1475" s="48" t="s">
        <v>380</v>
      </c>
      <c r="T1475">
        <v>30102</v>
      </c>
    </row>
    <row r="1476" spans="1:20" ht="18" customHeight="1" x14ac:dyDescent="0.15">
      <c r="A1476" s="42">
        <v>3</v>
      </c>
      <c r="B1476" s="43" t="s">
        <v>660</v>
      </c>
      <c r="C1476" s="43">
        <v>1</v>
      </c>
      <c r="D1476" s="43" t="s">
        <v>661</v>
      </c>
      <c r="E1476" s="43">
        <v>2</v>
      </c>
      <c r="F1476" s="43" t="s">
        <v>697</v>
      </c>
      <c r="G1476" s="44">
        <v>3</v>
      </c>
      <c r="H1476" s="43" t="s">
        <v>13</v>
      </c>
      <c r="I1476" s="45">
        <v>33</v>
      </c>
      <c r="J1476" s="45" t="s">
        <v>20</v>
      </c>
      <c r="K1476" s="41">
        <v>75</v>
      </c>
      <c r="L1476" s="41">
        <v>75</v>
      </c>
      <c r="M1476" s="41">
        <f>K1476-L1476</f>
        <v>0</v>
      </c>
      <c r="N1476" s="45" t="s">
        <v>19</v>
      </c>
      <c r="O1476" s="41">
        <v>74400</v>
      </c>
      <c r="P1476" s="46"/>
      <c r="Q1476" s="47"/>
      <c r="R1476" s="48" t="s">
        <v>380</v>
      </c>
      <c r="T1476">
        <v>30102</v>
      </c>
    </row>
    <row r="1477" spans="1:20" ht="18" customHeight="1" x14ac:dyDescent="0.15">
      <c r="A1477" s="42">
        <v>3</v>
      </c>
      <c r="B1477" s="43" t="s">
        <v>660</v>
      </c>
      <c r="C1477" s="43">
        <v>1</v>
      </c>
      <c r="D1477" s="43" t="s">
        <v>661</v>
      </c>
      <c r="E1477" s="43">
        <v>2</v>
      </c>
      <c r="F1477" s="43" t="s">
        <v>697</v>
      </c>
      <c r="G1477" s="44">
        <v>3</v>
      </c>
      <c r="H1477" s="43" t="s">
        <v>13</v>
      </c>
      <c r="I1477" s="45">
        <v>35</v>
      </c>
      <c r="J1477" s="45" t="s">
        <v>22</v>
      </c>
      <c r="K1477" s="41">
        <v>32</v>
      </c>
      <c r="L1477" s="41">
        <v>63</v>
      </c>
      <c r="M1477" s="41">
        <f>K1477-L1477</f>
        <v>-31</v>
      </c>
      <c r="N1477" s="45" t="s">
        <v>3889</v>
      </c>
      <c r="O1477" s="41">
        <v>31200</v>
      </c>
      <c r="P1477" s="46"/>
      <c r="Q1477" s="47"/>
      <c r="R1477" s="48" t="s">
        <v>380</v>
      </c>
      <c r="T1477">
        <v>30102</v>
      </c>
    </row>
    <row r="1478" spans="1:20" ht="18" customHeight="1" x14ac:dyDescent="0.15">
      <c r="A1478" s="42">
        <v>3</v>
      </c>
      <c r="B1478" s="43" t="s">
        <v>660</v>
      </c>
      <c r="C1478" s="43">
        <v>1</v>
      </c>
      <c r="D1478" s="43" t="s">
        <v>661</v>
      </c>
      <c r="E1478" s="43">
        <v>2</v>
      </c>
      <c r="F1478" s="43" t="s">
        <v>697</v>
      </c>
      <c r="G1478" s="44">
        <v>3</v>
      </c>
      <c r="H1478" s="43" t="s">
        <v>13</v>
      </c>
      <c r="I1478" s="45">
        <v>39</v>
      </c>
      <c r="J1478" s="45" t="s">
        <v>24</v>
      </c>
      <c r="K1478" s="41">
        <v>1767</v>
      </c>
      <c r="L1478" s="41">
        <v>1738</v>
      </c>
      <c r="M1478" s="41">
        <f>K1478-L1478</f>
        <v>29</v>
      </c>
      <c r="N1478" s="45" t="s">
        <v>19</v>
      </c>
      <c r="O1478" s="41">
        <v>1766192</v>
      </c>
      <c r="P1478" s="46"/>
      <c r="Q1478" s="47"/>
      <c r="R1478" s="48" t="s">
        <v>380</v>
      </c>
      <c r="T1478">
        <v>30102</v>
      </c>
    </row>
    <row r="1479" spans="1:20" ht="18" customHeight="1" x14ac:dyDescent="0.15">
      <c r="A1479" s="42">
        <v>3</v>
      </c>
      <c r="B1479" s="43" t="s">
        <v>660</v>
      </c>
      <c r="C1479" s="43">
        <v>1</v>
      </c>
      <c r="D1479" s="43" t="s">
        <v>661</v>
      </c>
      <c r="E1479" s="43">
        <v>2</v>
      </c>
      <c r="F1479" s="43" t="s">
        <v>697</v>
      </c>
      <c r="G1479" s="44">
        <v>3</v>
      </c>
      <c r="H1479" s="43" t="s">
        <v>13</v>
      </c>
      <c r="I1479" s="45">
        <v>40</v>
      </c>
      <c r="J1479" s="45" t="s">
        <v>25</v>
      </c>
      <c r="K1479" s="41">
        <v>1316</v>
      </c>
      <c r="L1479" s="41">
        <v>1295</v>
      </c>
      <c r="M1479" s="41">
        <f>K1479-L1479</f>
        <v>21</v>
      </c>
      <c r="N1479" s="45" t="s">
        <v>19</v>
      </c>
      <c r="O1479" s="41">
        <v>1315986</v>
      </c>
      <c r="P1479" s="46"/>
      <c r="Q1479" s="47"/>
      <c r="R1479" s="48" t="s">
        <v>380</v>
      </c>
      <c r="T1479">
        <v>30102</v>
      </c>
    </row>
    <row r="1480" spans="1:20" ht="18" customHeight="1" x14ac:dyDescent="0.15">
      <c r="A1480" s="42">
        <v>3</v>
      </c>
      <c r="B1480" s="43" t="s">
        <v>660</v>
      </c>
      <c r="C1480" s="43">
        <v>1</v>
      </c>
      <c r="D1480" s="43" t="s">
        <v>661</v>
      </c>
      <c r="E1480" s="43">
        <v>2</v>
      </c>
      <c r="F1480" s="43" t="s">
        <v>697</v>
      </c>
      <c r="G1480" s="44">
        <v>3</v>
      </c>
      <c r="H1480" s="43" t="s">
        <v>13</v>
      </c>
      <c r="I1480" s="45">
        <v>41</v>
      </c>
      <c r="J1480" s="45" t="s">
        <v>26</v>
      </c>
      <c r="K1480" s="41">
        <v>74</v>
      </c>
      <c r="L1480" s="41">
        <v>74</v>
      </c>
      <c r="M1480" s="41">
        <f>K1480-L1480</f>
        <v>0</v>
      </c>
      <c r="N1480" s="45" t="s">
        <v>19</v>
      </c>
      <c r="O1480" s="41">
        <v>73600</v>
      </c>
      <c r="P1480" s="46"/>
      <c r="Q1480" s="47"/>
      <c r="R1480" s="48" t="s">
        <v>380</v>
      </c>
      <c r="T1480">
        <v>30102</v>
      </c>
    </row>
    <row r="1481" spans="1:20" ht="18" customHeight="1" x14ac:dyDescent="0.15">
      <c r="A1481" s="42">
        <v>3</v>
      </c>
      <c r="B1481" s="43" t="s">
        <v>660</v>
      </c>
      <c r="C1481" s="43">
        <v>1</v>
      </c>
      <c r="D1481" s="43" t="s">
        <v>661</v>
      </c>
      <c r="E1481" s="43">
        <v>2</v>
      </c>
      <c r="F1481" s="43" t="s">
        <v>697</v>
      </c>
      <c r="G1481" s="45">
        <v>4</v>
      </c>
      <c r="H1481" s="49" t="s">
        <v>27</v>
      </c>
      <c r="I1481" s="45"/>
      <c r="J1481" s="45"/>
      <c r="K1481" s="41"/>
      <c r="L1481" s="41"/>
      <c r="M1481" s="41"/>
      <c r="N1481" s="45"/>
      <c r="O1481" s="47"/>
      <c r="P1481" s="46"/>
      <c r="Q1481" s="47"/>
      <c r="R1481" s="48" t="s">
        <v>380</v>
      </c>
      <c r="T1481">
        <v>30102</v>
      </c>
    </row>
    <row r="1482" spans="1:20" ht="18" customHeight="1" x14ac:dyDescent="0.15">
      <c r="A1482" s="42">
        <v>3</v>
      </c>
      <c r="B1482" s="43" t="s">
        <v>660</v>
      </c>
      <c r="C1482" s="43">
        <v>1</v>
      </c>
      <c r="D1482" s="43" t="s">
        <v>661</v>
      </c>
      <c r="E1482" s="43">
        <v>2</v>
      </c>
      <c r="F1482" s="43" t="s">
        <v>697</v>
      </c>
      <c r="G1482" s="44">
        <v>4</v>
      </c>
      <c r="H1482" s="43" t="s">
        <v>27</v>
      </c>
      <c r="I1482" s="45">
        <v>31</v>
      </c>
      <c r="J1482" s="45" t="s">
        <v>29</v>
      </c>
      <c r="K1482" s="41">
        <v>2300</v>
      </c>
      <c r="L1482" s="41">
        <v>2259</v>
      </c>
      <c r="M1482" s="41">
        <f>K1482-L1482</f>
        <v>41</v>
      </c>
      <c r="N1482" s="45" t="s">
        <v>19</v>
      </c>
      <c r="O1482" s="41">
        <v>2299432</v>
      </c>
      <c r="P1482" s="46"/>
      <c r="Q1482" s="47"/>
      <c r="R1482" s="48" t="s">
        <v>380</v>
      </c>
      <c r="T1482">
        <v>30102</v>
      </c>
    </row>
    <row r="1483" spans="1:20" ht="18" customHeight="1" x14ac:dyDescent="0.15">
      <c r="A1483" s="42">
        <v>3</v>
      </c>
      <c r="B1483" s="43" t="s">
        <v>660</v>
      </c>
      <c r="C1483" s="43">
        <v>1</v>
      </c>
      <c r="D1483" s="43" t="s">
        <v>661</v>
      </c>
      <c r="E1483" s="43">
        <v>2</v>
      </c>
      <c r="F1483" s="43" t="s">
        <v>697</v>
      </c>
      <c r="G1483" s="45">
        <v>8</v>
      </c>
      <c r="H1483" s="49" t="s">
        <v>33</v>
      </c>
      <c r="I1483" s="45"/>
      <c r="J1483" s="45"/>
      <c r="K1483" s="41"/>
      <c r="L1483" s="41"/>
      <c r="M1483" s="41"/>
      <c r="N1483" s="45"/>
      <c r="O1483" s="47"/>
      <c r="P1483" s="46"/>
      <c r="Q1483" s="47"/>
      <c r="R1483" s="48" t="s">
        <v>380</v>
      </c>
      <c r="T1483">
        <v>30102</v>
      </c>
    </row>
    <row r="1484" spans="1:20" ht="18" customHeight="1" x14ac:dyDescent="0.15">
      <c r="A1484" s="42">
        <v>3</v>
      </c>
      <c r="B1484" s="43" t="s">
        <v>660</v>
      </c>
      <c r="C1484" s="43">
        <v>1</v>
      </c>
      <c r="D1484" s="43" t="s">
        <v>661</v>
      </c>
      <c r="E1484" s="43">
        <v>2</v>
      </c>
      <c r="F1484" s="43" t="s">
        <v>697</v>
      </c>
      <c r="G1484" s="44">
        <v>8</v>
      </c>
      <c r="H1484" s="43" t="s">
        <v>33</v>
      </c>
      <c r="I1484" s="45">
        <v>2</v>
      </c>
      <c r="J1484" s="45" t="s">
        <v>46</v>
      </c>
      <c r="K1484" s="41">
        <v>6</v>
      </c>
      <c r="L1484" s="41">
        <v>6</v>
      </c>
      <c r="M1484" s="41">
        <f>K1484-L1484</f>
        <v>0</v>
      </c>
      <c r="N1484" s="45" t="s">
        <v>3890</v>
      </c>
      <c r="O1484" s="41">
        <v>5400</v>
      </c>
      <c r="P1484" s="46"/>
      <c r="Q1484" s="47"/>
      <c r="R1484" s="48" t="s">
        <v>380</v>
      </c>
      <c r="T1484">
        <v>30102</v>
      </c>
    </row>
    <row r="1485" spans="1:20" ht="18" customHeight="1" x14ac:dyDescent="0.15">
      <c r="A1485" s="42">
        <v>3</v>
      </c>
      <c r="B1485" s="43" t="s">
        <v>660</v>
      </c>
      <c r="C1485" s="43">
        <v>1</v>
      </c>
      <c r="D1485" s="43" t="s">
        <v>661</v>
      </c>
      <c r="E1485" s="43">
        <v>2</v>
      </c>
      <c r="F1485" s="43" t="s">
        <v>697</v>
      </c>
      <c r="G1485" s="45">
        <v>10</v>
      </c>
      <c r="H1485" s="49" t="s">
        <v>54</v>
      </c>
      <c r="I1485" s="45"/>
      <c r="J1485" s="45"/>
      <c r="K1485" s="41"/>
      <c r="L1485" s="41"/>
      <c r="M1485" s="41"/>
      <c r="N1485" s="45"/>
      <c r="O1485" s="47"/>
      <c r="P1485" s="46"/>
      <c r="Q1485" s="47"/>
      <c r="R1485" s="48" t="s">
        <v>380</v>
      </c>
      <c r="T1485">
        <v>30102</v>
      </c>
    </row>
    <row r="1486" spans="1:20" ht="18" customHeight="1" x14ac:dyDescent="0.15">
      <c r="A1486" s="42">
        <v>3</v>
      </c>
      <c r="B1486" s="43" t="s">
        <v>660</v>
      </c>
      <c r="C1486" s="43">
        <v>1</v>
      </c>
      <c r="D1486" s="43" t="s">
        <v>661</v>
      </c>
      <c r="E1486" s="43">
        <v>2</v>
      </c>
      <c r="F1486" s="43" t="s">
        <v>697</v>
      </c>
      <c r="G1486" s="44">
        <v>10</v>
      </c>
      <c r="H1486" s="43" t="s">
        <v>54</v>
      </c>
      <c r="I1486" s="45">
        <v>1</v>
      </c>
      <c r="J1486" s="45" t="s">
        <v>55</v>
      </c>
      <c r="K1486" s="41">
        <v>110</v>
      </c>
      <c r="L1486" s="41">
        <v>175</v>
      </c>
      <c r="M1486" s="41">
        <f>K1486-L1486</f>
        <v>-65</v>
      </c>
      <c r="N1486" s="45" t="s">
        <v>3064</v>
      </c>
      <c r="O1486" s="41">
        <v>59400</v>
      </c>
      <c r="P1486" s="46"/>
      <c r="Q1486" s="47"/>
      <c r="R1486" s="48" t="s">
        <v>380</v>
      </c>
      <c r="T1486">
        <v>30102</v>
      </c>
    </row>
    <row r="1487" spans="1:20" ht="18" customHeight="1" x14ac:dyDescent="0.15">
      <c r="A1487" s="42">
        <v>3</v>
      </c>
      <c r="B1487" s="43" t="s">
        <v>660</v>
      </c>
      <c r="C1487" s="43">
        <v>1</v>
      </c>
      <c r="D1487" s="43" t="s">
        <v>661</v>
      </c>
      <c r="E1487" s="43">
        <v>2</v>
      </c>
      <c r="F1487" s="43" t="s">
        <v>697</v>
      </c>
      <c r="G1487" s="44">
        <v>10</v>
      </c>
      <c r="H1487" s="43" t="s">
        <v>54</v>
      </c>
      <c r="I1487" s="44">
        <v>1</v>
      </c>
      <c r="J1487" s="44" t="s">
        <v>55</v>
      </c>
      <c r="K1487" s="41"/>
      <c r="L1487" s="41"/>
      <c r="M1487" s="41"/>
      <c r="N1487" s="45" t="s">
        <v>2495</v>
      </c>
      <c r="O1487" s="41">
        <v>50000</v>
      </c>
      <c r="P1487" s="46"/>
      <c r="Q1487" s="47"/>
      <c r="R1487" s="48" t="s">
        <v>380</v>
      </c>
      <c r="T1487">
        <v>30102</v>
      </c>
    </row>
    <row r="1488" spans="1:20" ht="18" customHeight="1" x14ac:dyDescent="0.15">
      <c r="A1488" s="42">
        <v>3</v>
      </c>
      <c r="B1488" s="43" t="s">
        <v>660</v>
      </c>
      <c r="C1488" s="43">
        <v>1</v>
      </c>
      <c r="D1488" s="43" t="s">
        <v>661</v>
      </c>
      <c r="E1488" s="43">
        <v>2</v>
      </c>
      <c r="F1488" s="43" t="s">
        <v>697</v>
      </c>
      <c r="G1488" s="45">
        <v>11</v>
      </c>
      <c r="H1488" s="49" t="s">
        <v>66</v>
      </c>
      <c r="I1488" s="45"/>
      <c r="J1488" s="45"/>
      <c r="K1488" s="41"/>
      <c r="L1488" s="41"/>
      <c r="M1488" s="41"/>
      <c r="N1488" s="45"/>
      <c r="O1488" s="47"/>
      <c r="P1488" s="46"/>
      <c r="Q1488" s="47"/>
      <c r="R1488" s="48" t="s">
        <v>380</v>
      </c>
      <c r="T1488">
        <v>30102</v>
      </c>
    </row>
    <row r="1489" spans="1:20" ht="18" customHeight="1" x14ac:dyDescent="0.15">
      <c r="A1489" s="42">
        <v>3</v>
      </c>
      <c r="B1489" s="43" t="s">
        <v>660</v>
      </c>
      <c r="C1489" s="43">
        <v>1</v>
      </c>
      <c r="D1489" s="43" t="s">
        <v>661</v>
      </c>
      <c r="E1489" s="43">
        <v>2</v>
      </c>
      <c r="F1489" s="43" t="s">
        <v>697</v>
      </c>
      <c r="G1489" s="44">
        <v>11</v>
      </c>
      <c r="H1489" s="43" t="s">
        <v>66</v>
      </c>
      <c r="I1489" s="45">
        <v>1</v>
      </c>
      <c r="J1489" s="45" t="s">
        <v>67</v>
      </c>
      <c r="K1489" s="41">
        <v>31</v>
      </c>
      <c r="L1489" s="41">
        <v>96</v>
      </c>
      <c r="M1489" s="41">
        <f>K1489-L1489</f>
        <v>-65</v>
      </c>
      <c r="N1489" s="45" t="s">
        <v>3065</v>
      </c>
      <c r="O1489" s="41">
        <v>30240</v>
      </c>
      <c r="P1489" s="46"/>
      <c r="Q1489" s="47"/>
      <c r="R1489" s="48" t="s">
        <v>380</v>
      </c>
      <c r="T1489">
        <v>30102</v>
      </c>
    </row>
    <row r="1490" spans="1:20" ht="18" customHeight="1" x14ac:dyDescent="0.15">
      <c r="A1490" s="42">
        <v>3</v>
      </c>
      <c r="B1490" s="43" t="s">
        <v>660</v>
      </c>
      <c r="C1490" s="43">
        <v>1</v>
      </c>
      <c r="D1490" s="43" t="s">
        <v>661</v>
      </c>
      <c r="E1490" s="43">
        <v>2</v>
      </c>
      <c r="F1490" s="43" t="s">
        <v>697</v>
      </c>
      <c r="G1490" s="45">
        <v>12</v>
      </c>
      <c r="H1490" s="49" t="s">
        <v>73</v>
      </c>
      <c r="I1490" s="45"/>
      <c r="J1490" s="45"/>
      <c r="K1490" s="41"/>
      <c r="L1490" s="41"/>
      <c r="M1490" s="41"/>
      <c r="N1490" s="45"/>
      <c r="O1490" s="47"/>
      <c r="P1490" s="46"/>
      <c r="Q1490" s="47"/>
      <c r="R1490" s="48" t="s">
        <v>380</v>
      </c>
      <c r="T1490">
        <v>30102</v>
      </c>
    </row>
    <row r="1491" spans="1:20" ht="18" customHeight="1" x14ac:dyDescent="0.15">
      <c r="A1491" s="42">
        <v>3</v>
      </c>
      <c r="B1491" s="43" t="s">
        <v>660</v>
      </c>
      <c r="C1491" s="43">
        <v>1</v>
      </c>
      <c r="D1491" s="43" t="s">
        <v>661</v>
      </c>
      <c r="E1491" s="43">
        <v>2</v>
      </c>
      <c r="F1491" s="43" t="s">
        <v>697</v>
      </c>
      <c r="G1491" s="44">
        <v>12</v>
      </c>
      <c r="H1491" s="43" t="s">
        <v>73</v>
      </c>
      <c r="I1491" s="45">
        <v>51</v>
      </c>
      <c r="J1491" s="45" t="s">
        <v>133</v>
      </c>
      <c r="K1491" s="41">
        <v>38</v>
      </c>
      <c r="L1491" s="41">
        <v>38</v>
      </c>
      <c r="M1491" s="41">
        <f>K1491-L1491</f>
        <v>0</v>
      </c>
      <c r="N1491" s="45" t="s">
        <v>698</v>
      </c>
      <c r="O1491" s="41">
        <v>37400</v>
      </c>
      <c r="P1491" s="46"/>
      <c r="Q1491" s="47"/>
      <c r="R1491" s="48" t="s">
        <v>380</v>
      </c>
      <c r="T1491">
        <v>30102</v>
      </c>
    </row>
    <row r="1492" spans="1:20" ht="18" customHeight="1" x14ac:dyDescent="0.15">
      <c r="A1492" s="42">
        <v>3</v>
      </c>
      <c r="B1492" s="43" t="s">
        <v>660</v>
      </c>
      <c r="C1492" s="43">
        <v>1</v>
      </c>
      <c r="D1492" s="43" t="s">
        <v>661</v>
      </c>
      <c r="E1492" s="43">
        <v>2</v>
      </c>
      <c r="F1492" s="43" t="s">
        <v>697</v>
      </c>
      <c r="G1492" s="45">
        <v>13</v>
      </c>
      <c r="H1492" s="49" t="s">
        <v>77</v>
      </c>
      <c r="I1492" s="45"/>
      <c r="J1492" s="45"/>
      <c r="K1492" s="41"/>
      <c r="L1492" s="41"/>
      <c r="M1492" s="41"/>
      <c r="N1492" s="45"/>
      <c r="O1492" s="47"/>
      <c r="P1492" s="46"/>
      <c r="Q1492" s="47"/>
      <c r="R1492" s="48" t="s">
        <v>380</v>
      </c>
      <c r="T1492">
        <v>30102</v>
      </c>
    </row>
    <row r="1493" spans="1:20" ht="18" customHeight="1" x14ac:dyDescent="0.15">
      <c r="A1493" s="42">
        <v>3</v>
      </c>
      <c r="B1493" s="43" t="s">
        <v>660</v>
      </c>
      <c r="C1493" s="43">
        <v>1</v>
      </c>
      <c r="D1493" s="43" t="s">
        <v>661</v>
      </c>
      <c r="E1493" s="43">
        <v>2</v>
      </c>
      <c r="F1493" s="43" t="s">
        <v>697</v>
      </c>
      <c r="G1493" s="44">
        <v>13</v>
      </c>
      <c r="H1493" s="43" t="s">
        <v>77</v>
      </c>
      <c r="I1493" s="45">
        <v>1</v>
      </c>
      <c r="J1493" s="45" t="s">
        <v>699</v>
      </c>
      <c r="K1493" s="41">
        <v>3</v>
      </c>
      <c r="L1493" s="41">
        <v>3</v>
      </c>
      <c r="M1493" s="41">
        <f>K1493-L1493</f>
        <v>0</v>
      </c>
      <c r="N1493" s="45" t="s">
        <v>3891</v>
      </c>
      <c r="O1493" s="41">
        <v>3000</v>
      </c>
      <c r="P1493" s="46"/>
      <c r="Q1493" s="47"/>
      <c r="R1493" s="48" t="s">
        <v>380</v>
      </c>
      <c r="T1493">
        <v>30102</v>
      </c>
    </row>
    <row r="1494" spans="1:20" ht="18" customHeight="1" x14ac:dyDescent="0.15">
      <c r="A1494" s="42">
        <v>3</v>
      </c>
      <c r="B1494" s="43" t="s">
        <v>660</v>
      </c>
      <c r="C1494" s="43">
        <v>1</v>
      </c>
      <c r="D1494" s="43" t="s">
        <v>661</v>
      </c>
      <c r="E1494" s="43">
        <v>2</v>
      </c>
      <c r="F1494" s="43" t="s">
        <v>697</v>
      </c>
      <c r="G1494" s="44">
        <v>13</v>
      </c>
      <c r="H1494" s="43" t="s">
        <v>77</v>
      </c>
      <c r="I1494" s="45">
        <v>41</v>
      </c>
      <c r="J1494" s="45" t="s">
        <v>139</v>
      </c>
      <c r="K1494" s="41">
        <v>225</v>
      </c>
      <c r="L1494" s="41">
        <v>225</v>
      </c>
      <c r="M1494" s="41">
        <f>K1494-L1494</f>
        <v>0</v>
      </c>
      <c r="N1494" s="45" t="s">
        <v>700</v>
      </c>
      <c r="O1494" s="41">
        <v>224400</v>
      </c>
      <c r="P1494" s="46"/>
      <c r="Q1494" s="47"/>
      <c r="R1494" s="48" t="s">
        <v>380</v>
      </c>
      <c r="T1494">
        <v>30102</v>
      </c>
    </row>
    <row r="1495" spans="1:20" ht="18" customHeight="1" x14ac:dyDescent="0.15">
      <c r="A1495" s="24">
        <v>3</v>
      </c>
      <c r="B1495" s="25" t="s">
        <v>2236</v>
      </c>
      <c r="C1495" s="34">
        <v>1</v>
      </c>
      <c r="D1495" s="25" t="s">
        <v>661</v>
      </c>
      <c r="E1495" s="35">
        <v>3</v>
      </c>
      <c r="F1495" s="36" t="s">
        <v>2237</v>
      </c>
      <c r="G1495" s="35"/>
      <c r="H1495" s="36"/>
      <c r="I1495" s="35"/>
      <c r="J1495" s="35"/>
      <c r="K1495" s="32">
        <f>IF(C1495="",SUMIFS($K1496:$K$5362,$A1496:$A$5362,A1495,$E1496:$E$5362,""),IF(E1495="",SUMIFS($K1496:$K$5362,$A1496:$A$5362,A1495,$C1496:$C$5362,C1495,$G1496:$G$5362,""),IF(G1495="",SUMIFS($K1496:$K$5362,$A1496:$A$5362,A1495,$C1496:$C$5362,C1495,$E1496:$E$5362,E1495,$R1496:$R$5362,R1495),IF(I1495="",SUMIFS($K1496:$K$5362,$A1496:$A$5362,A1495,$C1496:$C$5362,C1495,$E1496:$E$5362,E1495,$G1496:$G$5362,G1495,$R1496:$R$5362,R1495),0))))</f>
        <v>359692</v>
      </c>
      <c r="L1495" s="32">
        <f>IF(C1495="",SUMIFS($L1496:$L$5362,$A1496:$A$5362,A1495,$E1496:$E$5362,""),IF(E1495="",SUMIFS($L1496:$L$5362,$A1496:$A$5362,A1495,$C1496:$C$5362,C1495,$G1496:$G$5362,""),IF(G1495="",SUMIFS($L1496:$L$5362,$A1496:$A$5362,A1495,$C1496:$C$5362,C1495,$E1496:$E$5362,E1495,$R1496:$R$5362,R1495),IF(I1495="",SUMIFS($L1496:$L$5362,$A1496:$A$5362,A1495,$C1496:$C$5362,C1495,$E1496:$E$5362,E1495,$G1496:$G$5362,G1495,$R1496:$R$5362,R1495),0))))</f>
        <v>384060</v>
      </c>
      <c r="M1495" s="32">
        <f t="shared" ref="M1495" si="45">K1495-L1495</f>
        <v>-24368</v>
      </c>
      <c r="N1495" s="37"/>
      <c r="O1495" s="38"/>
      <c r="P1495" s="39"/>
      <c r="Q1495" s="33">
        <f>IF(C1495="",SUMIFS($Q1496:$Q$5362,$A1496:$A$5362,A1495,$E1496:$E$5362,""),IF(E1495="",SUMIFS($Q1496:$Q$5362,$A1496:$A$5362,A1495,$C1496:$C$5362,C1495,$G1496:$G$5362,""),IF(G1495="",SUMIFS($Q1496:$Q$5362,$A1496:$A$5362,A1495,$C1496:$C$5362,C1495,$E1496:$E$5362,E1495,$R1496:$R$5362,R1495),IF(I1495="",SUMIFS($Q1496:$Q$5362,$A1496:$A$5362,A1495,$C1496:$C$5362,C1495,$E1496:$E$5362,E1495,$G1496:$G$5362,G1495,$R1496:$R$5362,R1495),0))))</f>
        <v>45186</v>
      </c>
      <c r="R1495" s="40" t="s">
        <v>2211</v>
      </c>
      <c r="T1495">
        <v>30103</v>
      </c>
    </row>
    <row r="1496" spans="1:20" ht="18" customHeight="1" x14ac:dyDescent="0.15">
      <c r="A1496" s="42">
        <v>3</v>
      </c>
      <c r="B1496" s="43" t="s">
        <v>660</v>
      </c>
      <c r="C1496" s="43">
        <v>1</v>
      </c>
      <c r="D1496" s="43" t="s">
        <v>661</v>
      </c>
      <c r="E1496" s="43">
        <v>3</v>
      </c>
      <c r="F1496" s="43" t="s">
        <v>701</v>
      </c>
      <c r="G1496" s="45">
        <v>2</v>
      </c>
      <c r="H1496" s="49" t="s">
        <v>10</v>
      </c>
      <c r="I1496" s="45"/>
      <c r="J1496" s="45"/>
      <c r="K1496" s="41"/>
      <c r="L1496" s="41"/>
      <c r="M1496" s="41"/>
      <c r="N1496" s="45"/>
      <c r="O1496" s="47"/>
      <c r="P1496" s="46" t="s">
        <v>4594</v>
      </c>
      <c r="Q1496" s="47">
        <v>549</v>
      </c>
      <c r="R1496" s="48" t="s">
        <v>663</v>
      </c>
      <c r="T1496">
        <v>30103</v>
      </c>
    </row>
    <row r="1497" spans="1:20" ht="18" customHeight="1" x14ac:dyDescent="0.15">
      <c r="A1497" s="42">
        <v>3</v>
      </c>
      <c r="B1497" s="43" t="s">
        <v>660</v>
      </c>
      <c r="C1497" s="43">
        <v>1</v>
      </c>
      <c r="D1497" s="43" t="s">
        <v>661</v>
      </c>
      <c r="E1497" s="43">
        <v>3</v>
      </c>
      <c r="F1497" s="43" t="s">
        <v>701</v>
      </c>
      <c r="G1497" s="44">
        <v>2</v>
      </c>
      <c r="H1497" s="43" t="s">
        <v>10</v>
      </c>
      <c r="I1497" s="45">
        <v>3</v>
      </c>
      <c r="J1497" s="45" t="s">
        <v>11</v>
      </c>
      <c r="K1497" s="41">
        <v>12933</v>
      </c>
      <c r="L1497" s="41">
        <v>14350</v>
      </c>
      <c r="M1497" s="41">
        <f>K1497-L1497</f>
        <v>-1417</v>
      </c>
      <c r="N1497" s="45" t="s">
        <v>440</v>
      </c>
      <c r="O1497" s="41">
        <v>12932100</v>
      </c>
      <c r="P1497" s="46" t="s">
        <v>4595</v>
      </c>
      <c r="Q1497" s="47"/>
      <c r="R1497" s="48" t="s">
        <v>663</v>
      </c>
      <c r="T1497">
        <v>30103</v>
      </c>
    </row>
    <row r="1498" spans="1:20" ht="18" customHeight="1" x14ac:dyDescent="0.15">
      <c r="A1498" s="42">
        <v>3</v>
      </c>
      <c r="B1498" s="43" t="s">
        <v>660</v>
      </c>
      <c r="C1498" s="43">
        <v>1</v>
      </c>
      <c r="D1498" s="43" t="s">
        <v>661</v>
      </c>
      <c r="E1498" s="43">
        <v>3</v>
      </c>
      <c r="F1498" s="43" t="s">
        <v>701</v>
      </c>
      <c r="G1498" s="45">
        <v>3</v>
      </c>
      <c r="H1498" s="49" t="s">
        <v>13</v>
      </c>
      <c r="I1498" s="45"/>
      <c r="J1498" s="45"/>
      <c r="K1498" s="41"/>
      <c r="L1498" s="41"/>
      <c r="M1498" s="41"/>
      <c r="N1498" s="45"/>
      <c r="O1498" s="47"/>
      <c r="P1498" s="46" t="s">
        <v>4596</v>
      </c>
      <c r="Q1498" s="47">
        <v>168</v>
      </c>
      <c r="R1498" s="48" t="s">
        <v>663</v>
      </c>
      <c r="T1498">
        <v>30103</v>
      </c>
    </row>
    <row r="1499" spans="1:20" ht="18" customHeight="1" x14ac:dyDescent="0.15">
      <c r="A1499" s="42">
        <v>3</v>
      </c>
      <c r="B1499" s="43" t="s">
        <v>660</v>
      </c>
      <c r="C1499" s="43">
        <v>1</v>
      </c>
      <c r="D1499" s="43" t="s">
        <v>661</v>
      </c>
      <c r="E1499" s="43">
        <v>3</v>
      </c>
      <c r="F1499" s="43" t="s">
        <v>701</v>
      </c>
      <c r="G1499" s="44">
        <v>3</v>
      </c>
      <c r="H1499" s="43" t="s">
        <v>13</v>
      </c>
      <c r="I1499" s="45">
        <v>31</v>
      </c>
      <c r="J1499" s="45" t="s">
        <v>18</v>
      </c>
      <c r="K1499" s="41">
        <v>198</v>
      </c>
      <c r="L1499" s="41">
        <v>240</v>
      </c>
      <c r="M1499" s="41">
        <f>K1499-L1499</f>
        <v>-42</v>
      </c>
      <c r="N1499" s="45" t="s">
        <v>21</v>
      </c>
      <c r="O1499" s="41">
        <v>198000</v>
      </c>
      <c r="P1499" s="46" t="s">
        <v>4597</v>
      </c>
      <c r="Q1499" s="47"/>
      <c r="R1499" s="48" t="s">
        <v>663</v>
      </c>
      <c r="T1499">
        <v>30103</v>
      </c>
    </row>
    <row r="1500" spans="1:20" ht="18" customHeight="1" x14ac:dyDescent="0.15">
      <c r="A1500" s="42">
        <v>3</v>
      </c>
      <c r="B1500" s="43" t="s">
        <v>660</v>
      </c>
      <c r="C1500" s="43">
        <v>1</v>
      </c>
      <c r="D1500" s="43" t="s">
        <v>661</v>
      </c>
      <c r="E1500" s="43">
        <v>3</v>
      </c>
      <c r="F1500" s="43" t="s">
        <v>701</v>
      </c>
      <c r="G1500" s="44">
        <v>3</v>
      </c>
      <c r="H1500" s="43" t="s">
        <v>13</v>
      </c>
      <c r="I1500" s="45">
        <v>32</v>
      </c>
      <c r="J1500" s="45" t="s">
        <v>98</v>
      </c>
      <c r="K1500" s="41">
        <v>228</v>
      </c>
      <c r="L1500" s="41">
        <v>228</v>
      </c>
      <c r="M1500" s="41">
        <f>K1500-L1500</f>
        <v>0</v>
      </c>
      <c r="N1500" s="45" t="s">
        <v>21</v>
      </c>
      <c r="O1500" s="41">
        <v>228000</v>
      </c>
      <c r="P1500" s="46" t="s">
        <v>4598</v>
      </c>
      <c r="Q1500" s="47">
        <v>78</v>
      </c>
      <c r="R1500" s="48" t="s">
        <v>663</v>
      </c>
      <c r="T1500">
        <v>30103</v>
      </c>
    </row>
    <row r="1501" spans="1:20" ht="18" customHeight="1" x14ac:dyDescent="0.15">
      <c r="A1501" s="42">
        <v>3</v>
      </c>
      <c r="B1501" s="43" t="s">
        <v>660</v>
      </c>
      <c r="C1501" s="43">
        <v>1</v>
      </c>
      <c r="D1501" s="43" t="s">
        <v>661</v>
      </c>
      <c r="E1501" s="43">
        <v>3</v>
      </c>
      <c r="F1501" s="43" t="s">
        <v>701</v>
      </c>
      <c r="G1501" s="44">
        <v>3</v>
      </c>
      <c r="H1501" s="43" t="s">
        <v>13</v>
      </c>
      <c r="I1501" s="45">
        <v>33</v>
      </c>
      <c r="J1501" s="45" t="s">
        <v>20</v>
      </c>
      <c r="K1501" s="41">
        <v>48</v>
      </c>
      <c r="L1501" s="41">
        <v>249</v>
      </c>
      <c r="M1501" s="41">
        <f>K1501-L1501</f>
        <v>-201</v>
      </c>
      <c r="N1501" s="45" t="s">
        <v>19</v>
      </c>
      <c r="O1501" s="41">
        <v>48000</v>
      </c>
      <c r="P1501" s="46" t="s">
        <v>4597</v>
      </c>
      <c r="Q1501" s="47"/>
      <c r="R1501" s="48" t="s">
        <v>663</v>
      </c>
      <c r="T1501">
        <v>30103</v>
      </c>
    </row>
    <row r="1502" spans="1:20" ht="18" customHeight="1" x14ac:dyDescent="0.15">
      <c r="A1502" s="42">
        <v>3</v>
      </c>
      <c r="B1502" s="43" t="s">
        <v>660</v>
      </c>
      <c r="C1502" s="43">
        <v>1</v>
      </c>
      <c r="D1502" s="43" t="s">
        <v>661</v>
      </c>
      <c r="E1502" s="43">
        <v>3</v>
      </c>
      <c r="F1502" s="43" t="s">
        <v>701</v>
      </c>
      <c r="G1502" s="44">
        <v>3</v>
      </c>
      <c r="H1502" s="43" t="s">
        <v>13</v>
      </c>
      <c r="I1502" s="45">
        <v>35</v>
      </c>
      <c r="J1502" s="45" t="s">
        <v>22</v>
      </c>
      <c r="K1502" s="41">
        <v>480</v>
      </c>
      <c r="L1502" s="41">
        <v>480</v>
      </c>
      <c r="M1502" s="41">
        <f>K1502-L1502</f>
        <v>0</v>
      </c>
      <c r="N1502" s="45" t="s">
        <v>3066</v>
      </c>
      <c r="O1502" s="41">
        <v>240000</v>
      </c>
      <c r="P1502" s="46" t="s">
        <v>4599</v>
      </c>
      <c r="Q1502" s="47">
        <v>4</v>
      </c>
      <c r="R1502" s="48" t="s">
        <v>663</v>
      </c>
      <c r="T1502">
        <v>30103</v>
      </c>
    </row>
    <row r="1503" spans="1:20" ht="18" customHeight="1" x14ac:dyDescent="0.15">
      <c r="A1503" s="42">
        <v>3</v>
      </c>
      <c r="B1503" s="43" t="s">
        <v>660</v>
      </c>
      <c r="C1503" s="43">
        <v>1</v>
      </c>
      <c r="D1503" s="43" t="s">
        <v>661</v>
      </c>
      <c r="E1503" s="43">
        <v>3</v>
      </c>
      <c r="F1503" s="43" t="s">
        <v>701</v>
      </c>
      <c r="G1503" s="44">
        <v>3</v>
      </c>
      <c r="H1503" s="43" t="s">
        <v>13</v>
      </c>
      <c r="I1503" s="44">
        <v>35</v>
      </c>
      <c r="J1503" s="44" t="s">
        <v>22</v>
      </c>
      <c r="K1503" s="41"/>
      <c r="L1503" s="41"/>
      <c r="M1503" s="41"/>
      <c r="N1503" s="45" t="s">
        <v>3067</v>
      </c>
      <c r="O1503" s="41">
        <v>240000</v>
      </c>
      <c r="P1503" s="46" t="s">
        <v>4600</v>
      </c>
      <c r="Q1503" s="47"/>
      <c r="R1503" s="48" t="s">
        <v>663</v>
      </c>
      <c r="T1503">
        <v>30103</v>
      </c>
    </row>
    <row r="1504" spans="1:20" ht="18" customHeight="1" x14ac:dyDescent="0.15">
      <c r="A1504" s="42">
        <v>3</v>
      </c>
      <c r="B1504" s="43" t="s">
        <v>660</v>
      </c>
      <c r="C1504" s="43">
        <v>1</v>
      </c>
      <c r="D1504" s="43" t="s">
        <v>661</v>
      </c>
      <c r="E1504" s="43">
        <v>3</v>
      </c>
      <c r="F1504" s="43" t="s">
        <v>701</v>
      </c>
      <c r="G1504" s="44">
        <v>3</v>
      </c>
      <c r="H1504" s="43" t="s">
        <v>13</v>
      </c>
      <c r="I1504" s="45">
        <v>39</v>
      </c>
      <c r="J1504" s="45" t="s">
        <v>24</v>
      </c>
      <c r="K1504" s="41">
        <v>2513</v>
      </c>
      <c r="L1504" s="41">
        <v>3224</v>
      </c>
      <c r="M1504" s="41">
        <f>K1504-L1504</f>
        <v>-711</v>
      </c>
      <c r="N1504" s="45" t="s">
        <v>440</v>
      </c>
      <c r="O1504" s="41">
        <v>2512690</v>
      </c>
      <c r="P1504" s="46" t="s">
        <v>4601</v>
      </c>
      <c r="Q1504" s="47">
        <v>3000</v>
      </c>
      <c r="R1504" s="48" t="s">
        <v>663</v>
      </c>
      <c r="T1504">
        <v>30103</v>
      </c>
    </row>
    <row r="1505" spans="1:20" ht="18" customHeight="1" x14ac:dyDescent="0.15">
      <c r="A1505" s="42">
        <v>3</v>
      </c>
      <c r="B1505" s="43" t="s">
        <v>660</v>
      </c>
      <c r="C1505" s="43">
        <v>1</v>
      </c>
      <c r="D1505" s="43" t="s">
        <v>661</v>
      </c>
      <c r="E1505" s="43">
        <v>3</v>
      </c>
      <c r="F1505" s="43" t="s">
        <v>701</v>
      </c>
      <c r="G1505" s="44">
        <v>3</v>
      </c>
      <c r="H1505" s="43" t="s">
        <v>13</v>
      </c>
      <c r="I1505" s="45">
        <v>40</v>
      </c>
      <c r="J1505" s="45" t="s">
        <v>25</v>
      </c>
      <c r="K1505" s="41">
        <v>1793</v>
      </c>
      <c r="L1505" s="41">
        <v>2364</v>
      </c>
      <c r="M1505" s="41">
        <f>K1505-L1505</f>
        <v>-571</v>
      </c>
      <c r="N1505" s="45" t="s">
        <v>440</v>
      </c>
      <c r="O1505" s="41">
        <v>1792514</v>
      </c>
      <c r="P1505" s="46" t="s">
        <v>4602</v>
      </c>
      <c r="Q1505" s="47"/>
      <c r="R1505" s="48" t="s">
        <v>663</v>
      </c>
      <c r="T1505">
        <v>30103</v>
      </c>
    </row>
    <row r="1506" spans="1:20" ht="18" customHeight="1" x14ac:dyDescent="0.15">
      <c r="A1506" s="42">
        <v>3</v>
      </c>
      <c r="B1506" s="43" t="s">
        <v>660</v>
      </c>
      <c r="C1506" s="43">
        <v>1</v>
      </c>
      <c r="D1506" s="43" t="s">
        <v>661</v>
      </c>
      <c r="E1506" s="43">
        <v>3</v>
      </c>
      <c r="F1506" s="43" t="s">
        <v>701</v>
      </c>
      <c r="G1506" s="44">
        <v>3</v>
      </c>
      <c r="H1506" s="43" t="s">
        <v>13</v>
      </c>
      <c r="I1506" s="45">
        <v>41</v>
      </c>
      <c r="J1506" s="45" t="s">
        <v>26</v>
      </c>
      <c r="K1506" s="41">
        <v>214</v>
      </c>
      <c r="L1506" s="41">
        <v>214</v>
      </c>
      <c r="M1506" s="41">
        <f>K1506-L1506</f>
        <v>0</v>
      </c>
      <c r="N1506" s="45" t="s">
        <v>702</v>
      </c>
      <c r="O1506" s="41">
        <v>213600</v>
      </c>
      <c r="P1506" s="46" t="s">
        <v>4603</v>
      </c>
      <c r="Q1506" s="47">
        <v>6635</v>
      </c>
      <c r="R1506" s="48" t="s">
        <v>663</v>
      </c>
      <c r="T1506">
        <v>30103</v>
      </c>
    </row>
    <row r="1507" spans="1:20" ht="18" customHeight="1" x14ac:dyDescent="0.15">
      <c r="A1507" s="42">
        <v>3</v>
      </c>
      <c r="B1507" s="43" t="s">
        <v>660</v>
      </c>
      <c r="C1507" s="43">
        <v>1</v>
      </c>
      <c r="D1507" s="43" t="s">
        <v>661</v>
      </c>
      <c r="E1507" s="43">
        <v>3</v>
      </c>
      <c r="F1507" s="43" t="s">
        <v>701</v>
      </c>
      <c r="G1507" s="45">
        <v>4</v>
      </c>
      <c r="H1507" s="49" t="s">
        <v>27</v>
      </c>
      <c r="I1507" s="45"/>
      <c r="J1507" s="45"/>
      <c r="K1507" s="41"/>
      <c r="L1507" s="41"/>
      <c r="M1507" s="41"/>
      <c r="N1507" s="45"/>
      <c r="O1507" s="47"/>
      <c r="P1507" s="46" t="s">
        <v>4604</v>
      </c>
      <c r="Q1507" s="47"/>
      <c r="R1507" s="48" t="s">
        <v>663</v>
      </c>
      <c r="T1507">
        <v>30103</v>
      </c>
    </row>
    <row r="1508" spans="1:20" ht="18" customHeight="1" x14ac:dyDescent="0.15">
      <c r="A1508" s="42">
        <v>3</v>
      </c>
      <c r="B1508" s="43" t="s">
        <v>660</v>
      </c>
      <c r="C1508" s="43">
        <v>1</v>
      </c>
      <c r="D1508" s="43" t="s">
        <v>661</v>
      </c>
      <c r="E1508" s="43">
        <v>3</v>
      </c>
      <c r="F1508" s="43" t="s">
        <v>701</v>
      </c>
      <c r="G1508" s="44">
        <v>4</v>
      </c>
      <c r="H1508" s="43" t="s">
        <v>27</v>
      </c>
      <c r="I1508" s="45">
        <v>31</v>
      </c>
      <c r="J1508" s="45" t="s">
        <v>29</v>
      </c>
      <c r="K1508" s="41">
        <v>3845</v>
      </c>
      <c r="L1508" s="41">
        <v>4272</v>
      </c>
      <c r="M1508" s="41">
        <f>K1508-L1508</f>
        <v>-427</v>
      </c>
      <c r="N1508" s="45" t="s">
        <v>440</v>
      </c>
      <c r="O1508" s="41">
        <v>3844041</v>
      </c>
      <c r="P1508" s="46" t="s">
        <v>4605</v>
      </c>
      <c r="Q1508" s="47">
        <v>20766</v>
      </c>
      <c r="R1508" s="48" t="s">
        <v>663</v>
      </c>
      <c r="T1508">
        <v>30103</v>
      </c>
    </row>
    <row r="1509" spans="1:20" ht="18" customHeight="1" x14ac:dyDescent="0.15">
      <c r="A1509" s="42">
        <v>3</v>
      </c>
      <c r="B1509" s="43" t="s">
        <v>660</v>
      </c>
      <c r="C1509" s="43">
        <v>1</v>
      </c>
      <c r="D1509" s="43" t="s">
        <v>661</v>
      </c>
      <c r="E1509" s="43">
        <v>3</v>
      </c>
      <c r="F1509" s="43" t="s">
        <v>701</v>
      </c>
      <c r="G1509" s="45">
        <v>7</v>
      </c>
      <c r="H1509" s="49" t="s">
        <v>30</v>
      </c>
      <c r="I1509" s="45"/>
      <c r="J1509" s="45"/>
      <c r="K1509" s="41"/>
      <c r="L1509" s="41"/>
      <c r="M1509" s="41"/>
      <c r="N1509" s="45"/>
      <c r="O1509" s="47"/>
      <c r="P1509" s="46" t="s">
        <v>4606</v>
      </c>
      <c r="Q1509" s="47"/>
      <c r="R1509" s="48" t="s">
        <v>663</v>
      </c>
      <c r="T1509">
        <v>30103</v>
      </c>
    </row>
    <row r="1510" spans="1:20" ht="18" customHeight="1" x14ac:dyDescent="0.15">
      <c r="A1510" s="42">
        <v>3</v>
      </c>
      <c r="B1510" s="43" t="s">
        <v>660</v>
      </c>
      <c r="C1510" s="43">
        <v>1</v>
      </c>
      <c r="D1510" s="43" t="s">
        <v>661</v>
      </c>
      <c r="E1510" s="43">
        <v>3</v>
      </c>
      <c r="F1510" s="43" t="s">
        <v>701</v>
      </c>
      <c r="G1510" s="44">
        <v>7</v>
      </c>
      <c r="H1510" s="43" t="s">
        <v>30</v>
      </c>
      <c r="I1510" s="45">
        <v>11</v>
      </c>
      <c r="J1510" s="45" t="s">
        <v>31</v>
      </c>
      <c r="K1510" s="41">
        <v>34</v>
      </c>
      <c r="L1510" s="41">
        <v>34</v>
      </c>
      <c r="M1510" s="41">
        <f>K1510-L1510</f>
        <v>0</v>
      </c>
      <c r="N1510" s="45" t="s">
        <v>703</v>
      </c>
      <c r="O1510" s="41"/>
      <c r="P1510" s="46" t="s">
        <v>4603</v>
      </c>
      <c r="Q1510" s="47">
        <v>3317</v>
      </c>
      <c r="R1510" s="48" t="s">
        <v>663</v>
      </c>
      <c r="T1510">
        <v>30103</v>
      </c>
    </row>
    <row r="1511" spans="1:20" ht="18" customHeight="1" x14ac:dyDescent="0.15">
      <c r="A1511" s="42">
        <v>3</v>
      </c>
      <c r="B1511" s="43" t="s">
        <v>660</v>
      </c>
      <c r="C1511" s="43">
        <v>1</v>
      </c>
      <c r="D1511" s="43" t="s">
        <v>661</v>
      </c>
      <c r="E1511" s="43">
        <v>3</v>
      </c>
      <c r="F1511" s="43" t="s">
        <v>701</v>
      </c>
      <c r="G1511" s="44">
        <v>7</v>
      </c>
      <c r="H1511" s="43" t="s">
        <v>30</v>
      </c>
      <c r="I1511" s="44">
        <v>11</v>
      </c>
      <c r="J1511" s="44" t="s">
        <v>31</v>
      </c>
      <c r="K1511" s="41"/>
      <c r="L1511" s="41"/>
      <c r="M1511" s="41"/>
      <c r="N1511" s="45" t="s">
        <v>3068</v>
      </c>
      <c r="O1511" s="41">
        <v>25200</v>
      </c>
      <c r="P1511" s="46" t="s">
        <v>4607</v>
      </c>
      <c r="Q1511" s="47"/>
      <c r="R1511" s="48" t="s">
        <v>663</v>
      </c>
      <c r="T1511">
        <v>30103</v>
      </c>
    </row>
    <row r="1512" spans="1:20" ht="18" customHeight="1" x14ac:dyDescent="0.15">
      <c r="A1512" s="42">
        <v>3</v>
      </c>
      <c r="B1512" s="43" t="s">
        <v>660</v>
      </c>
      <c r="C1512" s="43">
        <v>1</v>
      </c>
      <c r="D1512" s="43" t="s">
        <v>661</v>
      </c>
      <c r="E1512" s="43">
        <v>3</v>
      </c>
      <c r="F1512" s="43" t="s">
        <v>701</v>
      </c>
      <c r="G1512" s="44">
        <v>7</v>
      </c>
      <c r="H1512" s="43" t="s">
        <v>30</v>
      </c>
      <c r="I1512" s="44">
        <v>11</v>
      </c>
      <c r="J1512" s="44" t="s">
        <v>31</v>
      </c>
      <c r="K1512" s="41"/>
      <c r="L1512" s="41"/>
      <c r="M1512" s="41"/>
      <c r="N1512" s="45" t="s">
        <v>3892</v>
      </c>
      <c r="O1512" s="41">
        <v>8400</v>
      </c>
      <c r="P1512" s="46" t="s">
        <v>4608</v>
      </c>
      <c r="Q1512" s="47">
        <v>869</v>
      </c>
      <c r="R1512" s="48" t="s">
        <v>663</v>
      </c>
      <c r="T1512">
        <v>30103</v>
      </c>
    </row>
    <row r="1513" spans="1:20" ht="18" customHeight="1" x14ac:dyDescent="0.15">
      <c r="A1513" s="42">
        <v>3</v>
      </c>
      <c r="B1513" s="43" t="s">
        <v>660</v>
      </c>
      <c r="C1513" s="43">
        <v>1</v>
      </c>
      <c r="D1513" s="43" t="s">
        <v>661</v>
      </c>
      <c r="E1513" s="43">
        <v>3</v>
      </c>
      <c r="F1513" s="43" t="s">
        <v>701</v>
      </c>
      <c r="G1513" s="44">
        <v>7</v>
      </c>
      <c r="H1513" s="43" t="s">
        <v>30</v>
      </c>
      <c r="I1513" s="45">
        <v>31</v>
      </c>
      <c r="J1513" s="45" t="s">
        <v>265</v>
      </c>
      <c r="K1513" s="41">
        <v>3129</v>
      </c>
      <c r="L1513" s="41">
        <v>2305</v>
      </c>
      <c r="M1513" s="41">
        <f>K1513-L1513</f>
        <v>824</v>
      </c>
      <c r="N1513" s="45" t="s">
        <v>3069</v>
      </c>
      <c r="O1513" s="41">
        <v>2100000</v>
      </c>
      <c r="P1513" s="46" t="s">
        <v>4609</v>
      </c>
      <c r="Q1513" s="47"/>
      <c r="R1513" s="48" t="s">
        <v>663</v>
      </c>
      <c r="T1513">
        <v>30103</v>
      </c>
    </row>
    <row r="1514" spans="1:20" ht="18" customHeight="1" x14ac:dyDescent="0.15">
      <c r="A1514" s="42">
        <v>3</v>
      </c>
      <c r="B1514" s="43" t="s">
        <v>660</v>
      </c>
      <c r="C1514" s="43">
        <v>1</v>
      </c>
      <c r="D1514" s="43" t="s">
        <v>661</v>
      </c>
      <c r="E1514" s="43">
        <v>3</v>
      </c>
      <c r="F1514" s="43" t="s">
        <v>701</v>
      </c>
      <c r="G1514" s="44">
        <v>7</v>
      </c>
      <c r="H1514" s="43" t="s">
        <v>30</v>
      </c>
      <c r="I1514" s="44">
        <v>31</v>
      </c>
      <c r="J1514" s="44" t="s">
        <v>265</v>
      </c>
      <c r="K1514" s="41"/>
      <c r="L1514" s="41"/>
      <c r="M1514" s="41"/>
      <c r="N1514" s="45" t="s">
        <v>3070</v>
      </c>
      <c r="O1514" s="41">
        <v>270000</v>
      </c>
      <c r="P1514" s="46" t="s">
        <v>4552</v>
      </c>
      <c r="Q1514" s="47">
        <v>9800</v>
      </c>
      <c r="R1514" s="48" t="s">
        <v>663</v>
      </c>
      <c r="T1514">
        <v>30103</v>
      </c>
    </row>
    <row r="1515" spans="1:20" ht="18" customHeight="1" x14ac:dyDescent="0.15">
      <c r="A1515" s="42">
        <v>3</v>
      </c>
      <c r="B1515" s="43" t="s">
        <v>660</v>
      </c>
      <c r="C1515" s="43">
        <v>1</v>
      </c>
      <c r="D1515" s="43" t="s">
        <v>661</v>
      </c>
      <c r="E1515" s="43">
        <v>3</v>
      </c>
      <c r="F1515" s="43" t="s">
        <v>701</v>
      </c>
      <c r="G1515" s="44">
        <v>7</v>
      </c>
      <c r="H1515" s="43" t="s">
        <v>30</v>
      </c>
      <c r="I1515" s="44">
        <v>31</v>
      </c>
      <c r="J1515" s="44" t="s">
        <v>265</v>
      </c>
      <c r="K1515" s="41"/>
      <c r="L1515" s="41"/>
      <c r="M1515" s="41"/>
      <c r="N1515" s="45" t="s">
        <v>3071</v>
      </c>
      <c r="O1515" s="41">
        <v>710000</v>
      </c>
      <c r="P1515" s="46"/>
      <c r="Q1515" s="47"/>
      <c r="R1515" s="48" t="s">
        <v>663</v>
      </c>
      <c r="T1515">
        <v>30103</v>
      </c>
    </row>
    <row r="1516" spans="1:20" ht="18" customHeight="1" x14ac:dyDescent="0.15">
      <c r="A1516" s="42">
        <v>3</v>
      </c>
      <c r="B1516" s="43" t="s">
        <v>660</v>
      </c>
      <c r="C1516" s="43">
        <v>1</v>
      </c>
      <c r="D1516" s="43" t="s">
        <v>661</v>
      </c>
      <c r="E1516" s="43">
        <v>3</v>
      </c>
      <c r="F1516" s="43" t="s">
        <v>701</v>
      </c>
      <c r="G1516" s="44">
        <v>7</v>
      </c>
      <c r="H1516" s="43" t="s">
        <v>30</v>
      </c>
      <c r="I1516" s="44">
        <v>31</v>
      </c>
      <c r="J1516" s="44" t="s">
        <v>265</v>
      </c>
      <c r="K1516" s="41"/>
      <c r="L1516" s="41"/>
      <c r="M1516" s="41"/>
      <c r="N1516" s="45" t="s">
        <v>3072</v>
      </c>
      <c r="O1516" s="41">
        <v>49000</v>
      </c>
      <c r="P1516" s="46"/>
      <c r="Q1516" s="47"/>
      <c r="R1516" s="48" t="s">
        <v>663</v>
      </c>
      <c r="T1516">
        <v>30103</v>
      </c>
    </row>
    <row r="1517" spans="1:20" ht="18" customHeight="1" x14ac:dyDescent="0.15">
      <c r="A1517" s="42">
        <v>3</v>
      </c>
      <c r="B1517" s="43" t="s">
        <v>660</v>
      </c>
      <c r="C1517" s="43">
        <v>1</v>
      </c>
      <c r="D1517" s="43" t="s">
        <v>661</v>
      </c>
      <c r="E1517" s="43">
        <v>3</v>
      </c>
      <c r="F1517" s="43" t="s">
        <v>701</v>
      </c>
      <c r="G1517" s="45">
        <v>8</v>
      </c>
      <c r="H1517" s="49" t="s">
        <v>33</v>
      </c>
      <c r="I1517" s="45"/>
      <c r="J1517" s="45"/>
      <c r="K1517" s="41"/>
      <c r="L1517" s="41"/>
      <c r="M1517" s="41"/>
      <c r="N1517" s="45"/>
      <c r="O1517" s="47"/>
      <c r="P1517" s="46"/>
      <c r="Q1517" s="47"/>
      <c r="R1517" s="48" t="s">
        <v>663</v>
      </c>
      <c r="T1517">
        <v>30103</v>
      </c>
    </row>
    <row r="1518" spans="1:20" ht="18" customHeight="1" x14ac:dyDescent="0.15">
      <c r="A1518" s="42">
        <v>3</v>
      </c>
      <c r="B1518" s="43" t="s">
        <v>660</v>
      </c>
      <c r="C1518" s="43">
        <v>1</v>
      </c>
      <c r="D1518" s="43" t="s">
        <v>661</v>
      </c>
      <c r="E1518" s="43">
        <v>3</v>
      </c>
      <c r="F1518" s="43" t="s">
        <v>701</v>
      </c>
      <c r="G1518" s="44">
        <v>8</v>
      </c>
      <c r="H1518" s="43" t="s">
        <v>33</v>
      </c>
      <c r="I1518" s="45">
        <v>2</v>
      </c>
      <c r="J1518" s="45" t="s">
        <v>46</v>
      </c>
      <c r="K1518" s="41">
        <v>20</v>
      </c>
      <c r="L1518" s="41">
        <v>20</v>
      </c>
      <c r="M1518" s="41">
        <f>K1518-L1518</f>
        <v>0</v>
      </c>
      <c r="N1518" s="45" t="s">
        <v>3893</v>
      </c>
      <c r="O1518" s="41">
        <v>10800</v>
      </c>
      <c r="P1518" s="46"/>
      <c r="Q1518" s="47"/>
      <c r="R1518" s="48" t="s">
        <v>663</v>
      </c>
      <c r="T1518">
        <v>30103</v>
      </c>
    </row>
    <row r="1519" spans="1:20" ht="18" customHeight="1" x14ac:dyDescent="0.15">
      <c r="A1519" s="42">
        <v>3</v>
      </c>
      <c r="B1519" s="43" t="s">
        <v>660</v>
      </c>
      <c r="C1519" s="43">
        <v>1</v>
      </c>
      <c r="D1519" s="43" t="s">
        <v>661</v>
      </c>
      <c r="E1519" s="43">
        <v>3</v>
      </c>
      <c r="F1519" s="43" t="s">
        <v>701</v>
      </c>
      <c r="G1519" s="44">
        <v>8</v>
      </c>
      <c r="H1519" s="43" t="s">
        <v>33</v>
      </c>
      <c r="I1519" s="44">
        <v>2</v>
      </c>
      <c r="J1519" s="44" t="s">
        <v>46</v>
      </c>
      <c r="K1519" s="41"/>
      <c r="L1519" s="41"/>
      <c r="M1519" s="41"/>
      <c r="N1519" s="45" t="s">
        <v>3894</v>
      </c>
      <c r="O1519" s="41">
        <v>8400</v>
      </c>
      <c r="P1519" s="46"/>
      <c r="Q1519" s="47"/>
      <c r="R1519" s="48" t="s">
        <v>663</v>
      </c>
      <c r="T1519">
        <v>30103</v>
      </c>
    </row>
    <row r="1520" spans="1:20" ht="18" customHeight="1" x14ac:dyDescent="0.15">
      <c r="A1520" s="42">
        <v>3</v>
      </c>
      <c r="B1520" s="43" t="s">
        <v>660</v>
      </c>
      <c r="C1520" s="43">
        <v>1</v>
      </c>
      <c r="D1520" s="43" t="s">
        <v>661</v>
      </c>
      <c r="E1520" s="43">
        <v>3</v>
      </c>
      <c r="F1520" s="43" t="s">
        <v>701</v>
      </c>
      <c r="G1520" s="44">
        <v>8</v>
      </c>
      <c r="H1520" s="43" t="s">
        <v>33</v>
      </c>
      <c r="I1520" s="45">
        <v>3</v>
      </c>
      <c r="J1520" s="45" t="s">
        <v>48</v>
      </c>
      <c r="K1520" s="41">
        <v>22</v>
      </c>
      <c r="L1520" s="41">
        <v>22</v>
      </c>
      <c r="M1520" s="41">
        <f>K1520-L1520</f>
        <v>0</v>
      </c>
      <c r="N1520" s="45" t="s">
        <v>3895</v>
      </c>
      <c r="O1520" s="41">
        <v>18200</v>
      </c>
      <c r="P1520" s="46"/>
      <c r="Q1520" s="47"/>
      <c r="R1520" s="48" t="s">
        <v>663</v>
      </c>
      <c r="T1520">
        <v>30103</v>
      </c>
    </row>
    <row r="1521" spans="1:20" ht="18" customHeight="1" x14ac:dyDescent="0.15">
      <c r="A1521" s="42">
        <v>3</v>
      </c>
      <c r="B1521" s="43" t="s">
        <v>660</v>
      </c>
      <c r="C1521" s="43">
        <v>1</v>
      </c>
      <c r="D1521" s="43" t="s">
        <v>661</v>
      </c>
      <c r="E1521" s="43">
        <v>3</v>
      </c>
      <c r="F1521" s="43" t="s">
        <v>701</v>
      </c>
      <c r="G1521" s="44">
        <v>8</v>
      </c>
      <c r="H1521" s="43" t="s">
        <v>33</v>
      </c>
      <c r="I1521" s="44">
        <v>3</v>
      </c>
      <c r="J1521" s="44" t="s">
        <v>48</v>
      </c>
      <c r="K1521" s="41"/>
      <c r="L1521" s="41"/>
      <c r="M1521" s="41"/>
      <c r="N1521" s="45" t="s">
        <v>3896</v>
      </c>
      <c r="O1521" s="41">
        <v>3600</v>
      </c>
      <c r="P1521" s="46"/>
      <c r="Q1521" s="47"/>
      <c r="R1521" s="48" t="s">
        <v>663</v>
      </c>
      <c r="T1521">
        <v>30103</v>
      </c>
    </row>
    <row r="1522" spans="1:20" ht="18" customHeight="1" x14ac:dyDescent="0.15">
      <c r="A1522" s="42">
        <v>3</v>
      </c>
      <c r="B1522" s="43" t="s">
        <v>660</v>
      </c>
      <c r="C1522" s="43">
        <v>1</v>
      </c>
      <c r="D1522" s="43" t="s">
        <v>661</v>
      </c>
      <c r="E1522" s="43">
        <v>3</v>
      </c>
      <c r="F1522" s="43" t="s">
        <v>701</v>
      </c>
      <c r="G1522" s="45">
        <v>10</v>
      </c>
      <c r="H1522" s="49" t="s">
        <v>54</v>
      </c>
      <c r="I1522" s="45"/>
      <c r="J1522" s="45"/>
      <c r="K1522" s="41"/>
      <c r="L1522" s="41"/>
      <c r="M1522" s="41"/>
      <c r="N1522" s="45"/>
      <c r="O1522" s="47"/>
      <c r="P1522" s="46"/>
      <c r="Q1522" s="47"/>
      <c r="R1522" s="48" t="s">
        <v>663</v>
      </c>
      <c r="T1522">
        <v>30103</v>
      </c>
    </row>
    <row r="1523" spans="1:20" ht="18" customHeight="1" x14ac:dyDescent="0.15">
      <c r="A1523" s="42">
        <v>3</v>
      </c>
      <c r="B1523" s="43" t="s">
        <v>660</v>
      </c>
      <c r="C1523" s="43">
        <v>1</v>
      </c>
      <c r="D1523" s="43" t="s">
        <v>661</v>
      </c>
      <c r="E1523" s="43">
        <v>3</v>
      </c>
      <c r="F1523" s="43" t="s">
        <v>701</v>
      </c>
      <c r="G1523" s="44">
        <v>10</v>
      </c>
      <c r="H1523" s="43" t="s">
        <v>54</v>
      </c>
      <c r="I1523" s="45">
        <v>1</v>
      </c>
      <c r="J1523" s="45" t="s">
        <v>55</v>
      </c>
      <c r="K1523" s="41">
        <v>175</v>
      </c>
      <c r="L1523" s="41">
        <v>175</v>
      </c>
      <c r="M1523" s="41">
        <f>K1523-L1523</f>
        <v>0</v>
      </c>
      <c r="N1523" s="45" t="s">
        <v>704</v>
      </c>
      <c r="O1523" s="41">
        <v>40000</v>
      </c>
      <c r="P1523" s="46"/>
      <c r="Q1523" s="47"/>
      <c r="R1523" s="48" t="s">
        <v>663</v>
      </c>
      <c r="T1523">
        <v>30103</v>
      </c>
    </row>
    <row r="1524" spans="1:20" ht="18" customHeight="1" x14ac:dyDescent="0.15">
      <c r="A1524" s="42">
        <v>3</v>
      </c>
      <c r="B1524" s="43" t="s">
        <v>660</v>
      </c>
      <c r="C1524" s="43">
        <v>1</v>
      </c>
      <c r="D1524" s="43" t="s">
        <v>661</v>
      </c>
      <c r="E1524" s="43">
        <v>3</v>
      </c>
      <c r="F1524" s="43" t="s">
        <v>701</v>
      </c>
      <c r="G1524" s="44">
        <v>10</v>
      </c>
      <c r="H1524" s="43" t="s">
        <v>54</v>
      </c>
      <c r="I1524" s="44">
        <v>1</v>
      </c>
      <c r="J1524" s="44" t="s">
        <v>55</v>
      </c>
      <c r="K1524" s="41"/>
      <c r="L1524" s="41"/>
      <c r="M1524" s="41"/>
      <c r="N1524" s="45" t="s">
        <v>705</v>
      </c>
      <c r="O1524" s="41">
        <v>85000</v>
      </c>
      <c r="P1524" s="46"/>
      <c r="Q1524" s="47"/>
      <c r="R1524" s="48" t="s">
        <v>663</v>
      </c>
      <c r="T1524">
        <v>30103</v>
      </c>
    </row>
    <row r="1525" spans="1:20" ht="18" customHeight="1" x14ac:dyDescent="0.15">
      <c r="A1525" s="42">
        <v>3</v>
      </c>
      <c r="B1525" s="43" t="s">
        <v>660</v>
      </c>
      <c r="C1525" s="43">
        <v>1</v>
      </c>
      <c r="D1525" s="43" t="s">
        <v>661</v>
      </c>
      <c r="E1525" s="43">
        <v>3</v>
      </c>
      <c r="F1525" s="43" t="s">
        <v>701</v>
      </c>
      <c r="G1525" s="44">
        <v>10</v>
      </c>
      <c r="H1525" s="43" t="s">
        <v>54</v>
      </c>
      <c r="I1525" s="44">
        <v>1</v>
      </c>
      <c r="J1525" s="44" t="s">
        <v>55</v>
      </c>
      <c r="K1525" s="41"/>
      <c r="L1525" s="41"/>
      <c r="M1525" s="41"/>
      <c r="N1525" s="45" t="s">
        <v>706</v>
      </c>
      <c r="O1525" s="41">
        <v>50000</v>
      </c>
      <c r="P1525" s="46"/>
      <c r="Q1525" s="47"/>
      <c r="R1525" s="48" t="s">
        <v>663</v>
      </c>
      <c r="T1525">
        <v>30103</v>
      </c>
    </row>
    <row r="1526" spans="1:20" ht="18" customHeight="1" x14ac:dyDescent="0.15">
      <c r="A1526" s="42">
        <v>3</v>
      </c>
      <c r="B1526" s="43" t="s">
        <v>660</v>
      </c>
      <c r="C1526" s="43">
        <v>1</v>
      </c>
      <c r="D1526" s="43" t="s">
        <v>661</v>
      </c>
      <c r="E1526" s="43">
        <v>3</v>
      </c>
      <c r="F1526" s="43" t="s">
        <v>701</v>
      </c>
      <c r="G1526" s="44">
        <v>10</v>
      </c>
      <c r="H1526" s="43" t="s">
        <v>54</v>
      </c>
      <c r="I1526" s="45">
        <v>3</v>
      </c>
      <c r="J1526" s="45" t="s">
        <v>63</v>
      </c>
      <c r="K1526" s="41">
        <v>10</v>
      </c>
      <c r="L1526" s="41">
        <v>10</v>
      </c>
      <c r="M1526" s="41">
        <f>K1526-L1526</f>
        <v>0</v>
      </c>
      <c r="N1526" s="45" t="s">
        <v>707</v>
      </c>
      <c r="O1526" s="41">
        <v>10000</v>
      </c>
      <c r="P1526" s="46"/>
      <c r="Q1526" s="47"/>
      <c r="R1526" s="48" t="s">
        <v>663</v>
      </c>
      <c r="T1526">
        <v>30103</v>
      </c>
    </row>
    <row r="1527" spans="1:20" ht="18" customHeight="1" x14ac:dyDescent="0.15">
      <c r="A1527" s="42">
        <v>3</v>
      </c>
      <c r="B1527" s="43" t="s">
        <v>660</v>
      </c>
      <c r="C1527" s="43">
        <v>1</v>
      </c>
      <c r="D1527" s="43" t="s">
        <v>661</v>
      </c>
      <c r="E1527" s="43">
        <v>3</v>
      </c>
      <c r="F1527" s="43" t="s">
        <v>701</v>
      </c>
      <c r="G1527" s="45">
        <v>11</v>
      </c>
      <c r="H1527" s="49" t="s">
        <v>66</v>
      </c>
      <c r="I1527" s="45"/>
      <c r="J1527" s="45"/>
      <c r="K1527" s="41"/>
      <c r="L1527" s="41"/>
      <c r="M1527" s="41"/>
      <c r="N1527" s="45"/>
      <c r="O1527" s="47"/>
      <c r="P1527" s="46"/>
      <c r="Q1527" s="47"/>
      <c r="R1527" s="48" t="s">
        <v>663</v>
      </c>
      <c r="T1527">
        <v>30103</v>
      </c>
    </row>
    <row r="1528" spans="1:20" ht="18" customHeight="1" x14ac:dyDescent="0.15">
      <c r="A1528" s="42">
        <v>3</v>
      </c>
      <c r="B1528" s="43" t="s">
        <v>660</v>
      </c>
      <c r="C1528" s="43">
        <v>1</v>
      </c>
      <c r="D1528" s="43" t="s">
        <v>661</v>
      </c>
      <c r="E1528" s="43">
        <v>3</v>
      </c>
      <c r="F1528" s="43" t="s">
        <v>701</v>
      </c>
      <c r="G1528" s="44">
        <v>11</v>
      </c>
      <c r="H1528" s="43" t="s">
        <v>66</v>
      </c>
      <c r="I1528" s="45">
        <v>1</v>
      </c>
      <c r="J1528" s="45" t="s">
        <v>67</v>
      </c>
      <c r="K1528" s="41">
        <v>521</v>
      </c>
      <c r="L1528" s="41">
        <v>125</v>
      </c>
      <c r="M1528" s="41">
        <f>K1528-L1528</f>
        <v>396</v>
      </c>
      <c r="N1528" s="45" t="s">
        <v>3073</v>
      </c>
      <c r="O1528" s="41">
        <v>8400</v>
      </c>
      <c r="P1528" s="46"/>
      <c r="Q1528" s="47"/>
      <c r="R1528" s="48" t="s">
        <v>663</v>
      </c>
      <c r="T1528">
        <v>30103</v>
      </c>
    </row>
    <row r="1529" spans="1:20" ht="18" customHeight="1" x14ac:dyDescent="0.15">
      <c r="A1529" s="42">
        <v>3</v>
      </c>
      <c r="B1529" s="43" t="s">
        <v>660</v>
      </c>
      <c r="C1529" s="43">
        <v>1</v>
      </c>
      <c r="D1529" s="43" t="s">
        <v>661</v>
      </c>
      <c r="E1529" s="43">
        <v>3</v>
      </c>
      <c r="F1529" s="43" t="s">
        <v>701</v>
      </c>
      <c r="G1529" s="44">
        <v>11</v>
      </c>
      <c r="H1529" s="43" t="s">
        <v>66</v>
      </c>
      <c r="I1529" s="44">
        <v>1</v>
      </c>
      <c r="J1529" s="44" t="s">
        <v>67</v>
      </c>
      <c r="K1529" s="41"/>
      <c r="L1529" s="41"/>
      <c r="M1529" s="41"/>
      <c r="N1529" s="45" t="s">
        <v>708</v>
      </c>
      <c r="O1529" s="41"/>
      <c r="P1529" s="46"/>
      <c r="Q1529" s="47"/>
      <c r="R1529" s="48" t="s">
        <v>663</v>
      </c>
      <c r="T1529">
        <v>30103</v>
      </c>
    </row>
    <row r="1530" spans="1:20" ht="18" customHeight="1" x14ac:dyDescent="0.15">
      <c r="A1530" s="42">
        <v>3</v>
      </c>
      <c r="B1530" s="43" t="s">
        <v>660</v>
      </c>
      <c r="C1530" s="43">
        <v>1</v>
      </c>
      <c r="D1530" s="43" t="s">
        <v>661</v>
      </c>
      <c r="E1530" s="43">
        <v>3</v>
      </c>
      <c r="F1530" s="43" t="s">
        <v>701</v>
      </c>
      <c r="G1530" s="44">
        <v>11</v>
      </c>
      <c r="H1530" s="43" t="s">
        <v>66</v>
      </c>
      <c r="I1530" s="44">
        <v>1</v>
      </c>
      <c r="J1530" s="44" t="s">
        <v>67</v>
      </c>
      <c r="K1530" s="41"/>
      <c r="L1530" s="41"/>
      <c r="M1530" s="41"/>
      <c r="N1530" s="45" t="s">
        <v>3074</v>
      </c>
      <c r="O1530" s="41">
        <v>68000</v>
      </c>
      <c r="P1530" s="46"/>
      <c r="Q1530" s="47"/>
      <c r="R1530" s="48" t="s">
        <v>663</v>
      </c>
      <c r="T1530">
        <v>30103</v>
      </c>
    </row>
    <row r="1531" spans="1:20" ht="18" customHeight="1" x14ac:dyDescent="0.15">
      <c r="A1531" s="42">
        <v>3</v>
      </c>
      <c r="B1531" s="43" t="s">
        <v>660</v>
      </c>
      <c r="C1531" s="43">
        <v>1</v>
      </c>
      <c r="D1531" s="43" t="s">
        <v>661</v>
      </c>
      <c r="E1531" s="43">
        <v>3</v>
      </c>
      <c r="F1531" s="43" t="s">
        <v>701</v>
      </c>
      <c r="G1531" s="44">
        <v>11</v>
      </c>
      <c r="H1531" s="43" t="s">
        <v>66</v>
      </c>
      <c r="I1531" s="44">
        <v>1</v>
      </c>
      <c r="J1531" s="44" t="s">
        <v>67</v>
      </c>
      <c r="K1531" s="41"/>
      <c r="L1531" s="41"/>
      <c r="M1531" s="41"/>
      <c r="N1531" s="45" t="s">
        <v>709</v>
      </c>
      <c r="O1531" s="41"/>
      <c r="P1531" s="46"/>
      <c r="Q1531" s="47"/>
      <c r="R1531" s="48" t="s">
        <v>663</v>
      </c>
      <c r="T1531">
        <v>30103</v>
      </c>
    </row>
    <row r="1532" spans="1:20" ht="18" customHeight="1" x14ac:dyDescent="0.15">
      <c r="A1532" s="42">
        <v>3</v>
      </c>
      <c r="B1532" s="43" t="s">
        <v>660</v>
      </c>
      <c r="C1532" s="43">
        <v>1</v>
      </c>
      <c r="D1532" s="43" t="s">
        <v>661</v>
      </c>
      <c r="E1532" s="43">
        <v>3</v>
      </c>
      <c r="F1532" s="43" t="s">
        <v>701</v>
      </c>
      <c r="G1532" s="44">
        <v>11</v>
      </c>
      <c r="H1532" s="43" t="s">
        <v>66</v>
      </c>
      <c r="I1532" s="44">
        <v>1</v>
      </c>
      <c r="J1532" s="44" t="s">
        <v>67</v>
      </c>
      <c r="K1532" s="41"/>
      <c r="L1532" s="41"/>
      <c r="M1532" s="41"/>
      <c r="N1532" s="45" t="s">
        <v>3075</v>
      </c>
      <c r="O1532" s="41">
        <v>360000</v>
      </c>
      <c r="P1532" s="46"/>
      <c r="Q1532" s="47"/>
      <c r="R1532" s="48" t="s">
        <v>663</v>
      </c>
      <c r="T1532">
        <v>30103</v>
      </c>
    </row>
    <row r="1533" spans="1:20" ht="18" customHeight="1" x14ac:dyDescent="0.15">
      <c r="A1533" s="42">
        <v>3</v>
      </c>
      <c r="B1533" s="43" t="s">
        <v>660</v>
      </c>
      <c r="C1533" s="43">
        <v>1</v>
      </c>
      <c r="D1533" s="43" t="s">
        <v>661</v>
      </c>
      <c r="E1533" s="43">
        <v>3</v>
      </c>
      <c r="F1533" s="43" t="s">
        <v>701</v>
      </c>
      <c r="G1533" s="44">
        <v>11</v>
      </c>
      <c r="H1533" s="43" t="s">
        <v>66</v>
      </c>
      <c r="I1533" s="44">
        <v>1</v>
      </c>
      <c r="J1533" s="44" t="s">
        <v>67</v>
      </c>
      <c r="K1533" s="41"/>
      <c r="L1533" s="41"/>
      <c r="M1533" s="41"/>
      <c r="N1533" s="45" t="s">
        <v>2496</v>
      </c>
      <c r="O1533" s="41"/>
      <c r="P1533" s="46"/>
      <c r="Q1533" s="47"/>
      <c r="R1533" s="48" t="s">
        <v>663</v>
      </c>
      <c r="T1533">
        <v>30103</v>
      </c>
    </row>
    <row r="1534" spans="1:20" ht="18" customHeight="1" x14ac:dyDescent="0.15">
      <c r="A1534" s="42">
        <v>3</v>
      </c>
      <c r="B1534" s="43" t="s">
        <v>660</v>
      </c>
      <c r="C1534" s="43">
        <v>1</v>
      </c>
      <c r="D1534" s="43" t="s">
        <v>661</v>
      </c>
      <c r="E1534" s="43">
        <v>3</v>
      </c>
      <c r="F1534" s="43" t="s">
        <v>701</v>
      </c>
      <c r="G1534" s="44">
        <v>11</v>
      </c>
      <c r="H1534" s="43" t="s">
        <v>66</v>
      </c>
      <c r="I1534" s="44">
        <v>1</v>
      </c>
      <c r="J1534" s="44" t="s">
        <v>67</v>
      </c>
      <c r="K1534" s="41"/>
      <c r="L1534" s="41"/>
      <c r="M1534" s="41"/>
      <c r="N1534" s="45" t="s">
        <v>3897</v>
      </c>
      <c r="O1534" s="41">
        <v>84000</v>
      </c>
      <c r="P1534" s="46"/>
      <c r="Q1534" s="47"/>
      <c r="R1534" s="48" t="s">
        <v>663</v>
      </c>
      <c r="T1534">
        <v>30103</v>
      </c>
    </row>
    <row r="1535" spans="1:20" ht="18" customHeight="1" x14ac:dyDescent="0.15">
      <c r="A1535" s="42">
        <v>3</v>
      </c>
      <c r="B1535" s="43" t="s">
        <v>660</v>
      </c>
      <c r="C1535" s="43">
        <v>1</v>
      </c>
      <c r="D1535" s="43" t="s">
        <v>661</v>
      </c>
      <c r="E1535" s="43">
        <v>3</v>
      </c>
      <c r="F1535" s="43" t="s">
        <v>701</v>
      </c>
      <c r="G1535" s="45">
        <v>12</v>
      </c>
      <c r="H1535" s="49" t="s">
        <v>73</v>
      </c>
      <c r="I1535" s="45"/>
      <c r="J1535" s="45"/>
      <c r="K1535" s="41"/>
      <c r="L1535" s="41"/>
      <c r="M1535" s="41"/>
      <c r="N1535" s="45"/>
      <c r="O1535" s="47"/>
      <c r="P1535" s="46"/>
      <c r="Q1535" s="47"/>
      <c r="R1535" s="48" t="s">
        <v>663</v>
      </c>
      <c r="T1535">
        <v>30103</v>
      </c>
    </row>
    <row r="1536" spans="1:20" ht="18" customHeight="1" x14ac:dyDescent="0.15">
      <c r="A1536" s="42">
        <v>3</v>
      </c>
      <c r="B1536" s="43" t="s">
        <v>660</v>
      </c>
      <c r="C1536" s="43">
        <v>1</v>
      </c>
      <c r="D1536" s="43" t="s">
        <v>661</v>
      </c>
      <c r="E1536" s="43">
        <v>3</v>
      </c>
      <c r="F1536" s="43" t="s">
        <v>701</v>
      </c>
      <c r="G1536" s="44">
        <v>12</v>
      </c>
      <c r="H1536" s="43" t="s">
        <v>73</v>
      </c>
      <c r="I1536" s="45">
        <v>21</v>
      </c>
      <c r="J1536" s="45" t="s">
        <v>74</v>
      </c>
      <c r="K1536" s="41">
        <v>7354</v>
      </c>
      <c r="L1536" s="41">
        <v>7105</v>
      </c>
      <c r="M1536" s="41">
        <f>K1536-L1536</f>
        <v>249</v>
      </c>
      <c r="N1536" s="45" t="s">
        <v>710</v>
      </c>
      <c r="O1536" s="41"/>
      <c r="P1536" s="46"/>
      <c r="Q1536" s="47"/>
      <c r="R1536" s="48" t="s">
        <v>663</v>
      </c>
      <c r="T1536">
        <v>30103</v>
      </c>
    </row>
    <row r="1537" spans="1:20" ht="18" customHeight="1" x14ac:dyDescent="0.15">
      <c r="A1537" s="42">
        <v>3</v>
      </c>
      <c r="B1537" s="43" t="s">
        <v>660</v>
      </c>
      <c r="C1537" s="43">
        <v>1</v>
      </c>
      <c r="D1537" s="43" t="s">
        <v>661</v>
      </c>
      <c r="E1537" s="43">
        <v>3</v>
      </c>
      <c r="F1537" s="43" t="s">
        <v>701</v>
      </c>
      <c r="G1537" s="44">
        <v>12</v>
      </c>
      <c r="H1537" s="43" t="s">
        <v>73</v>
      </c>
      <c r="I1537" s="44">
        <v>21</v>
      </c>
      <c r="J1537" s="44" t="s">
        <v>74</v>
      </c>
      <c r="K1537" s="41"/>
      <c r="L1537" s="41"/>
      <c r="M1537" s="41"/>
      <c r="N1537" s="45" t="s">
        <v>3076</v>
      </c>
      <c r="O1537" s="41">
        <v>1128600</v>
      </c>
      <c r="P1537" s="46"/>
      <c r="Q1537" s="47"/>
      <c r="R1537" s="48" t="s">
        <v>663</v>
      </c>
      <c r="T1537">
        <v>30103</v>
      </c>
    </row>
    <row r="1538" spans="1:20" ht="18" customHeight="1" x14ac:dyDescent="0.15">
      <c r="A1538" s="42">
        <v>3</v>
      </c>
      <c r="B1538" s="43" t="s">
        <v>660</v>
      </c>
      <c r="C1538" s="43">
        <v>1</v>
      </c>
      <c r="D1538" s="43" t="s">
        <v>661</v>
      </c>
      <c r="E1538" s="43">
        <v>3</v>
      </c>
      <c r="F1538" s="43" t="s">
        <v>701</v>
      </c>
      <c r="G1538" s="44">
        <v>12</v>
      </c>
      <c r="H1538" s="43" t="s">
        <v>73</v>
      </c>
      <c r="I1538" s="44">
        <v>21</v>
      </c>
      <c r="J1538" s="44" t="s">
        <v>74</v>
      </c>
      <c r="K1538" s="41"/>
      <c r="L1538" s="41"/>
      <c r="M1538" s="41"/>
      <c r="N1538" s="45" t="s">
        <v>3077</v>
      </c>
      <c r="O1538" s="41">
        <v>95700</v>
      </c>
      <c r="P1538" s="46"/>
      <c r="Q1538" s="47"/>
      <c r="R1538" s="48" t="s">
        <v>663</v>
      </c>
      <c r="T1538">
        <v>30103</v>
      </c>
    </row>
    <row r="1539" spans="1:20" ht="18" customHeight="1" x14ac:dyDescent="0.15">
      <c r="A1539" s="42">
        <v>3</v>
      </c>
      <c r="B1539" s="43" t="s">
        <v>660</v>
      </c>
      <c r="C1539" s="43">
        <v>1</v>
      </c>
      <c r="D1539" s="43" t="s">
        <v>661</v>
      </c>
      <c r="E1539" s="43">
        <v>3</v>
      </c>
      <c r="F1539" s="43" t="s">
        <v>701</v>
      </c>
      <c r="G1539" s="44">
        <v>12</v>
      </c>
      <c r="H1539" s="43" t="s">
        <v>73</v>
      </c>
      <c r="I1539" s="44">
        <v>21</v>
      </c>
      <c r="J1539" s="44" t="s">
        <v>74</v>
      </c>
      <c r="K1539" s="41"/>
      <c r="L1539" s="41"/>
      <c r="M1539" s="41"/>
      <c r="N1539" s="45" t="s">
        <v>3078</v>
      </c>
      <c r="O1539" s="41">
        <v>36300</v>
      </c>
      <c r="P1539" s="46"/>
      <c r="Q1539" s="47"/>
      <c r="R1539" s="48" t="s">
        <v>663</v>
      </c>
      <c r="T1539">
        <v>30103</v>
      </c>
    </row>
    <row r="1540" spans="1:20" ht="18" customHeight="1" x14ac:dyDescent="0.15">
      <c r="A1540" s="42">
        <v>3</v>
      </c>
      <c r="B1540" s="43" t="s">
        <v>660</v>
      </c>
      <c r="C1540" s="43">
        <v>1</v>
      </c>
      <c r="D1540" s="43" t="s">
        <v>661</v>
      </c>
      <c r="E1540" s="43">
        <v>3</v>
      </c>
      <c r="F1540" s="43" t="s">
        <v>701</v>
      </c>
      <c r="G1540" s="44">
        <v>12</v>
      </c>
      <c r="H1540" s="43" t="s">
        <v>73</v>
      </c>
      <c r="I1540" s="44">
        <v>21</v>
      </c>
      <c r="J1540" s="44" t="s">
        <v>74</v>
      </c>
      <c r="K1540" s="41"/>
      <c r="L1540" s="41"/>
      <c r="M1540" s="41"/>
      <c r="N1540" s="45" t="s">
        <v>3898</v>
      </c>
      <c r="O1540" s="41">
        <v>158400</v>
      </c>
      <c r="P1540" s="46"/>
      <c r="Q1540" s="47"/>
      <c r="R1540" s="48" t="s">
        <v>663</v>
      </c>
      <c r="T1540">
        <v>30103</v>
      </c>
    </row>
    <row r="1541" spans="1:20" ht="18" customHeight="1" x14ac:dyDescent="0.15">
      <c r="A1541" s="42">
        <v>3</v>
      </c>
      <c r="B1541" s="43" t="s">
        <v>660</v>
      </c>
      <c r="C1541" s="43">
        <v>1</v>
      </c>
      <c r="D1541" s="43" t="s">
        <v>661</v>
      </c>
      <c r="E1541" s="43">
        <v>3</v>
      </c>
      <c r="F1541" s="43" t="s">
        <v>701</v>
      </c>
      <c r="G1541" s="44">
        <v>12</v>
      </c>
      <c r="H1541" s="43" t="s">
        <v>73</v>
      </c>
      <c r="I1541" s="44">
        <v>21</v>
      </c>
      <c r="J1541" s="44" t="s">
        <v>74</v>
      </c>
      <c r="K1541" s="41"/>
      <c r="L1541" s="41"/>
      <c r="M1541" s="41"/>
      <c r="N1541" s="45" t="s">
        <v>3079</v>
      </c>
      <c r="O1541" s="41">
        <v>360000</v>
      </c>
      <c r="P1541" s="46"/>
      <c r="Q1541" s="47"/>
      <c r="R1541" s="48" t="s">
        <v>663</v>
      </c>
      <c r="T1541">
        <v>30103</v>
      </c>
    </row>
    <row r="1542" spans="1:20" ht="18" customHeight="1" x14ac:dyDescent="0.15">
      <c r="A1542" s="42">
        <v>3</v>
      </c>
      <c r="B1542" s="43" t="s">
        <v>660</v>
      </c>
      <c r="C1542" s="43">
        <v>1</v>
      </c>
      <c r="D1542" s="43" t="s">
        <v>661</v>
      </c>
      <c r="E1542" s="43">
        <v>3</v>
      </c>
      <c r="F1542" s="43" t="s">
        <v>701</v>
      </c>
      <c r="G1542" s="44">
        <v>12</v>
      </c>
      <c r="H1542" s="43" t="s">
        <v>73</v>
      </c>
      <c r="I1542" s="44">
        <v>21</v>
      </c>
      <c r="J1542" s="44" t="s">
        <v>74</v>
      </c>
      <c r="K1542" s="41"/>
      <c r="L1542" s="41"/>
      <c r="M1542" s="41"/>
      <c r="N1542" s="45" t="s">
        <v>711</v>
      </c>
      <c r="O1542" s="41"/>
      <c r="P1542" s="46"/>
      <c r="Q1542" s="47"/>
      <c r="R1542" s="48" t="s">
        <v>663</v>
      </c>
      <c r="T1542">
        <v>30103</v>
      </c>
    </row>
    <row r="1543" spans="1:20" ht="18" customHeight="1" x14ac:dyDescent="0.15">
      <c r="A1543" s="42">
        <v>3</v>
      </c>
      <c r="B1543" s="43" t="s">
        <v>660</v>
      </c>
      <c r="C1543" s="43">
        <v>1</v>
      </c>
      <c r="D1543" s="43" t="s">
        <v>661</v>
      </c>
      <c r="E1543" s="43">
        <v>3</v>
      </c>
      <c r="F1543" s="43" t="s">
        <v>701</v>
      </c>
      <c r="G1543" s="44">
        <v>12</v>
      </c>
      <c r="H1543" s="43" t="s">
        <v>73</v>
      </c>
      <c r="I1543" s="44">
        <v>21</v>
      </c>
      <c r="J1543" s="44" t="s">
        <v>74</v>
      </c>
      <c r="K1543" s="41"/>
      <c r="L1543" s="41"/>
      <c r="M1543" s="41"/>
      <c r="N1543" s="45" t="s">
        <v>712</v>
      </c>
      <c r="O1543" s="41"/>
      <c r="P1543" s="46"/>
      <c r="Q1543" s="47"/>
      <c r="R1543" s="48" t="s">
        <v>663</v>
      </c>
      <c r="T1543">
        <v>30103</v>
      </c>
    </row>
    <row r="1544" spans="1:20" ht="18" customHeight="1" x14ac:dyDescent="0.15">
      <c r="A1544" s="42">
        <v>3</v>
      </c>
      <c r="B1544" s="43" t="s">
        <v>660</v>
      </c>
      <c r="C1544" s="43">
        <v>1</v>
      </c>
      <c r="D1544" s="43" t="s">
        <v>661</v>
      </c>
      <c r="E1544" s="43">
        <v>3</v>
      </c>
      <c r="F1544" s="43" t="s">
        <v>701</v>
      </c>
      <c r="G1544" s="44">
        <v>12</v>
      </c>
      <c r="H1544" s="43" t="s">
        <v>73</v>
      </c>
      <c r="I1544" s="44">
        <v>21</v>
      </c>
      <c r="J1544" s="44" t="s">
        <v>74</v>
      </c>
      <c r="K1544" s="41"/>
      <c r="L1544" s="41"/>
      <c r="M1544" s="41"/>
      <c r="N1544" s="45" t="s">
        <v>3899</v>
      </c>
      <c r="O1544" s="41">
        <v>1603800</v>
      </c>
      <c r="P1544" s="46"/>
      <c r="Q1544" s="47"/>
      <c r="R1544" s="48" t="s">
        <v>663</v>
      </c>
      <c r="T1544">
        <v>30103</v>
      </c>
    </row>
    <row r="1545" spans="1:20" ht="18" customHeight="1" x14ac:dyDescent="0.15">
      <c r="A1545" s="42">
        <v>3</v>
      </c>
      <c r="B1545" s="43" t="s">
        <v>660</v>
      </c>
      <c r="C1545" s="43">
        <v>1</v>
      </c>
      <c r="D1545" s="43" t="s">
        <v>661</v>
      </c>
      <c r="E1545" s="43">
        <v>3</v>
      </c>
      <c r="F1545" s="43" t="s">
        <v>701</v>
      </c>
      <c r="G1545" s="44">
        <v>12</v>
      </c>
      <c r="H1545" s="43" t="s">
        <v>73</v>
      </c>
      <c r="I1545" s="44">
        <v>21</v>
      </c>
      <c r="J1545" s="44" t="s">
        <v>74</v>
      </c>
      <c r="K1545" s="41"/>
      <c r="L1545" s="41"/>
      <c r="M1545" s="41"/>
      <c r="N1545" s="45" t="s">
        <v>3900</v>
      </c>
      <c r="O1545" s="41">
        <v>209000</v>
      </c>
      <c r="P1545" s="46"/>
      <c r="Q1545" s="47"/>
      <c r="R1545" s="48" t="s">
        <v>663</v>
      </c>
      <c r="T1545">
        <v>30103</v>
      </c>
    </row>
    <row r="1546" spans="1:20" ht="18" customHeight="1" x14ac:dyDescent="0.15">
      <c r="A1546" s="42">
        <v>3</v>
      </c>
      <c r="B1546" s="43" t="s">
        <v>660</v>
      </c>
      <c r="C1546" s="43">
        <v>1</v>
      </c>
      <c r="D1546" s="43" t="s">
        <v>661</v>
      </c>
      <c r="E1546" s="43">
        <v>3</v>
      </c>
      <c r="F1546" s="43" t="s">
        <v>701</v>
      </c>
      <c r="G1546" s="44">
        <v>12</v>
      </c>
      <c r="H1546" s="43" t="s">
        <v>73</v>
      </c>
      <c r="I1546" s="44">
        <v>21</v>
      </c>
      <c r="J1546" s="44" t="s">
        <v>74</v>
      </c>
      <c r="K1546" s="41"/>
      <c r="L1546" s="41"/>
      <c r="M1546" s="41"/>
      <c r="N1546" s="45" t="s">
        <v>713</v>
      </c>
      <c r="O1546" s="41"/>
      <c r="P1546" s="46"/>
      <c r="Q1546" s="47"/>
      <c r="R1546" s="48" t="s">
        <v>663</v>
      </c>
      <c r="T1546">
        <v>30103</v>
      </c>
    </row>
    <row r="1547" spans="1:20" ht="18" customHeight="1" x14ac:dyDescent="0.15">
      <c r="A1547" s="42">
        <v>3</v>
      </c>
      <c r="B1547" s="43" t="s">
        <v>660</v>
      </c>
      <c r="C1547" s="43">
        <v>1</v>
      </c>
      <c r="D1547" s="43" t="s">
        <v>661</v>
      </c>
      <c r="E1547" s="43">
        <v>3</v>
      </c>
      <c r="F1547" s="43" t="s">
        <v>701</v>
      </c>
      <c r="G1547" s="44">
        <v>12</v>
      </c>
      <c r="H1547" s="43" t="s">
        <v>73</v>
      </c>
      <c r="I1547" s="44">
        <v>21</v>
      </c>
      <c r="J1547" s="44" t="s">
        <v>74</v>
      </c>
      <c r="K1547" s="41"/>
      <c r="L1547" s="41"/>
      <c r="M1547" s="41"/>
      <c r="N1547" s="45" t="s">
        <v>3901</v>
      </c>
      <c r="O1547" s="41">
        <v>1122000</v>
      </c>
      <c r="P1547" s="46"/>
      <c r="Q1547" s="47"/>
      <c r="R1547" s="48" t="s">
        <v>663</v>
      </c>
      <c r="T1547">
        <v>30103</v>
      </c>
    </row>
    <row r="1548" spans="1:20" ht="18" customHeight="1" x14ac:dyDescent="0.15">
      <c r="A1548" s="42">
        <v>3</v>
      </c>
      <c r="B1548" s="43" t="s">
        <v>660</v>
      </c>
      <c r="C1548" s="43">
        <v>1</v>
      </c>
      <c r="D1548" s="43" t="s">
        <v>661</v>
      </c>
      <c r="E1548" s="43">
        <v>3</v>
      </c>
      <c r="F1548" s="43" t="s">
        <v>701</v>
      </c>
      <c r="G1548" s="44">
        <v>12</v>
      </c>
      <c r="H1548" s="43" t="s">
        <v>73</v>
      </c>
      <c r="I1548" s="44">
        <v>21</v>
      </c>
      <c r="J1548" s="44" t="s">
        <v>74</v>
      </c>
      <c r="K1548" s="41"/>
      <c r="L1548" s="41"/>
      <c r="M1548" s="41"/>
      <c r="N1548" s="45" t="s">
        <v>3902</v>
      </c>
      <c r="O1548" s="41">
        <v>2640000</v>
      </c>
      <c r="P1548" s="46"/>
      <c r="Q1548" s="47"/>
      <c r="R1548" s="48" t="s">
        <v>663</v>
      </c>
      <c r="T1548">
        <v>30103</v>
      </c>
    </row>
    <row r="1549" spans="1:20" ht="18" customHeight="1" x14ac:dyDescent="0.15">
      <c r="A1549" s="42">
        <v>3</v>
      </c>
      <c r="B1549" s="43" t="s">
        <v>660</v>
      </c>
      <c r="C1549" s="43">
        <v>1</v>
      </c>
      <c r="D1549" s="43" t="s">
        <v>661</v>
      </c>
      <c r="E1549" s="43">
        <v>3</v>
      </c>
      <c r="F1549" s="43" t="s">
        <v>701</v>
      </c>
      <c r="G1549" s="45">
        <v>13</v>
      </c>
      <c r="H1549" s="49" t="s">
        <v>77</v>
      </c>
      <c r="I1549" s="45"/>
      <c r="J1549" s="45"/>
      <c r="K1549" s="41"/>
      <c r="L1549" s="41"/>
      <c r="M1549" s="41"/>
      <c r="N1549" s="45"/>
      <c r="O1549" s="47"/>
      <c r="P1549" s="46"/>
      <c r="Q1549" s="47"/>
      <c r="R1549" s="48" t="s">
        <v>663</v>
      </c>
      <c r="T1549">
        <v>30103</v>
      </c>
    </row>
    <row r="1550" spans="1:20" ht="18" customHeight="1" x14ac:dyDescent="0.15">
      <c r="A1550" s="42">
        <v>3</v>
      </c>
      <c r="B1550" s="43" t="s">
        <v>660</v>
      </c>
      <c r="C1550" s="43">
        <v>1</v>
      </c>
      <c r="D1550" s="43" t="s">
        <v>661</v>
      </c>
      <c r="E1550" s="43">
        <v>3</v>
      </c>
      <c r="F1550" s="43" t="s">
        <v>701</v>
      </c>
      <c r="G1550" s="44">
        <v>13</v>
      </c>
      <c r="H1550" s="43" t="s">
        <v>77</v>
      </c>
      <c r="I1550" s="45">
        <v>1</v>
      </c>
      <c r="J1550" s="45" t="s">
        <v>78</v>
      </c>
      <c r="K1550" s="41">
        <v>20</v>
      </c>
      <c r="L1550" s="41">
        <v>20</v>
      </c>
      <c r="M1550" s="41">
        <f>K1550-L1550</f>
        <v>0</v>
      </c>
      <c r="N1550" s="45" t="s">
        <v>714</v>
      </c>
      <c r="O1550" s="41">
        <v>20000</v>
      </c>
      <c r="P1550" s="46"/>
      <c r="Q1550" s="47"/>
      <c r="R1550" s="48" t="s">
        <v>663</v>
      </c>
      <c r="T1550">
        <v>30103</v>
      </c>
    </row>
    <row r="1551" spans="1:20" ht="18" customHeight="1" x14ac:dyDescent="0.15">
      <c r="A1551" s="42">
        <v>3</v>
      </c>
      <c r="B1551" s="43" t="s">
        <v>660</v>
      </c>
      <c r="C1551" s="43">
        <v>1</v>
      </c>
      <c r="D1551" s="43" t="s">
        <v>661</v>
      </c>
      <c r="E1551" s="43">
        <v>3</v>
      </c>
      <c r="F1551" s="43" t="s">
        <v>701</v>
      </c>
      <c r="G1551" s="44">
        <v>13</v>
      </c>
      <c r="H1551" s="43" t="s">
        <v>77</v>
      </c>
      <c r="I1551" s="45">
        <v>41</v>
      </c>
      <c r="J1551" s="45" t="s">
        <v>139</v>
      </c>
      <c r="K1551" s="41">
        <v>317</v>
      </c>
      <c r="L1551" s="41">
        <v>317</v>
      </c>
      <c r="M1551" s="41">
        <f>K1551-L1551</f>
        <v>0</v>
      </c>
      <c r="N1551" s="45" t="s">
        <v>715</v>
      </c>
      <c r="O1551" s="41">
        <v>316800</v>
      </c>
      <c r="P1551" s="46"/>
      <c r="Q1551" s="47"/>
      <c r="R1551" s="48" t="s">
        <v>663</v>
      </c>
      <c r="T1551">
        <v>30103</v>
      </c>
    </row>
    <row r="1552" spans="1:20" ht="18" customHeight="1" x14ac:dyDescent="0.15">
      <c r="A1552" s="42">
        <v>3</v>
      </c>
      <c r="B1552" s="43" t="s">
        <v>660</v>
      </c>
      <c r="C1552" s="43">
        <v>1</v>
      </c>
      <c r="D1552" s="43" t="s">
        <v>661</v>
      </c>
      <c r="E1552" s="43">
        <v>3</v>
      </c>
      <c r="F1552" s="43" t="s">
        <v>701</v>
      </c>
      <c r="G1552" s="45">
        <v>18</v>
      </c>
      <c r="H1552" s="49" t="s">
        <v>81</v>
      </c>
      <c r="I1552" s="45"/>
      <c r="J1552" s="45"/>
      <c r="K1552" s="41"/>
      <c r="L1552" s="41"/>
      <c r="M1552" s="41"/>
      <c r="N1552" s="45"/>
      <c r="O1552" s="47"/>
      <c r="P1552" s="46"/>
      <c r="Q1552" s="47"/>
      <c r="R1552" s="48" t="s">
        <v>663</v>
      </c>
      <c r="T1552">
        <v>30103</v>
      </c>
    </row>
    <row r="1553" spans="1:20" ht="18" customHeight="1" x14ac:dyDescent="0.15">
      <c r="A1553" s="42">
        <v>3</v>
      </c>
      <c r="B1553" s="43" t="s">
        <v>660</v>
      </c>
      <c r="C1553" s="43">
        <v>1</v>
      </c>
      <c r="D1553" s="43" t="s">
        <v>661</v>
      </c>
      <c r="E1553" s="43">
        <v>3</v>
      </c>
      <c r="F1553" s="43" t="s">
        <v>701</v>
      </c>
      <c r="G1553" s="44">
        <v>18</v>
      </c>
      <c r="H1553" s="43" t="s">
        <v>81</v>
      </c>
      <c r="I1553" s="45">
        <v>4</v>
      </c>
      <c r="J1553" s="45" t="s">
        <v>716</v>
      </c>
      <c r="K1553" s="41">
        <v>4296</v>
      </c>
      <c r="L1553" s="41">
        <v>4328</v>
      </c>
      <c r="M1553" s="41">
        <f>K1553-L1553</f>
        <v>-32</v>
      </c>
      <c r="N1553" s="45" t="s">
        <v>2497</v>
      </c>
      <c r="O1553" s="41">
        <v>4295709</v>
      </c>
      <c r="P1553" s="46"/>
      <c r="Q1553" s="47"/>
      <c r="R1553" s="48" t="s">
        <v>663</v>
      </c>
      <c r="T1553">
        <v>30103</v>
      </c>
    </row>
    <row r="1554" spans="1:20" ht="18" customHeight="1" x14ac:dyDescent="0.15">
      <c r="A1554" s="42">
        <v>3</v>
      </c>
      <c r="B1554" s="43" t="s">
        <v>660</v>
      </c>
      <c r="C1554" s="43">
        <v>1</v>
      </c>
      <c r="D1554" s="43" t="s">
        <v>661</v>
      </c>
      <c r="E1554" s="43">
        <v>3</v>
      </c>
      <c r="F1554" s="43" t="s">
        <v>701</v>
      </c>
      <c r="G1554" s="44">
        <v>18</v>
      </c>
      <c r="H1554" s="43" t="s">
        <v>81</v>
      </c>
      <c r="I1554" s="44">
        <v>4</v>
      </c>
      <c r="J1554" s="44" t="s">
        <v>716</v>
      </c>
      <c r="K1554" s="41"/>
      <c r="L1554" s="41"/>
      <c r="M1554" s="41"/>
      <c r="N1554" s="45" t="s">
        <v>717</v>
      </c>
      <c r="O1554" s="41"/>
      <c r="P1554" s="46"/>
      <c r="Q1554" s="47"/>
      <c r="R1554" s="48" t="s">
        <v>663</v>
      </c>
      <c r="T1554">
        <v>30103</v>
      </c>
    </row>
    <row r="1555" spans="1:20" ht="18" customHeight="1" x14ac:dyDescent="0.15">
      <c r="A1555" s="42">
        <v>3</v>
      </c>
      <c r="B1555" s="43" t="s">
        <v>660</v>
      </c>
      <c r="C1555" s="43">
        <v>1</v>
      </c>
      <c r="D1555" s="43" t="s">
        <v>661</v>
      </c>
      <c r="E1555" s="43">
        <v>3</v>
      </c>
      <c r="F1555" s="43" t="s">
        <v>701</v>
      </c>
      <c r="G1555" s="44">
        <v>18</v>
      </c>
      <c r="H1555" s="43" t="s">
        <v>81</v>
      </c>
      <c r="I1555" s="44">
        <v>4</v>
      </c>
      <c r="J1555" s="44" t="s">
        <v>716</v>
      </c>
      <c r="K1555" s="41"/>
      <c r="L1555" s="41"/>
      <c r="M1555" s="41"/>
      <c r="N1555" s="45" t="s">
        <v>718</v>
      </c>
      <c r="O1555" s="41"/>
      <c r="P1555" s="46"/>
      <c r="Q1555" s="47"/>
      <c r="R1555" s="48" t="s">
        <v>663</v>
      </c>
      <c r="T1555">
        <v>30103</v>
      </c>
    </row>
    <row r="1556" spans="1:20" ht="18" customHeight="1" x14ac:dyDescent="0.15">
      <c r="A1556" s="42">
        <v>3</v>
      </c>
      <c r="B1556" s="43" t="s">
        <v>660</v>
      </c>
      <c r="C1556" s="43">
        <v>1</v>
      </c>
      <c r="D1556" s="43" t="s">
        <v>661</v>
      </c>
      <c r="E1556" s="43">
        <v>3</v>
      </c>
      <c r="F1556" s="43" t="s">
        <v>701</v>
      </c>
      <c r="G1556" s="44">
        <v>18</v>
      </c>
      <c r="H1556" s="43" t="s">
        <v>81</v>
      </c>
      <c r="I1556" s="44">
        <v>4</v>
      </c>
      <c r="J1556" s="44" t="s">
        <v>716</v>
      </c>
      <c r="K1556" s="41"/>
      <c r="L1556" s="41"/>
      <c r="M1556" s="41"/>
      <c r="N1556" s="45" t="s">
        <v>719</v>
      </c>
      <c r="O1556" s="41"/>
      <c r="P1556" s="46"/>
      <c r="Q1556" s="47"/>
      <c r="R1556" s="48" t="s">
        <v>663</v>
      </c>
      <c r="T1556">
        <v>30103</v>
      </c>
    </row>
    <row r="1557" spans="1:20" ht="18" customHeight="1" x14ac:dyDescent="0.15">
      <c r="A1557" s="42">
        <v>3</v>
      </c>
      <c r="B1557" s="43" t="s">
        <v>660</v>
      </c>
      <c r="C1557" s="43">
        <v>1</v>
      </c>
      <c r="D1557" s="43" t="s">
        <v>661</v>
      </c>
      <c r="E1557" s="43">
        <v>3</v>
      </c>
      <c r="F1557" s="43" t="s">
        <v>701</v>
      </c>
      <c r="G1557" s="44">
        <v>18</v>
      </c>
      <c r="H1557" s="43" t="s">
        <v>81</v>
      </c>
      <c r="I1557" s="45">
        <v>4</v>
      </c>
      <c r="J1557" s="45" t="s">
        <v>716</v>
      </c>
      <c r="K1557" s="41">
        <v>91929</v>
      </c>
      <c r="L1557" s="41">
        <v>105270</v>
      </c>
      <c r="M1557" s="41">
        <f>K1557-L1557</f>
        <v>-13341</v>
      </c>
      <c r="N1557" s="45" t="s">
        <v>720</v>
      </c>
      <c r="O1557" s="41"/>
      <c r="P1557" s="46"/>
      <c r="Q1557" s="47"/>
      <c r="R1557" s="48" t="s">
        <v>663</v>
      </c>
      <c r="T1557">
        <v>30103</v>
      </c>
    </row>
    <row r="1558" spans="1:20" ht="18" customHeight="1" x14ac:dyDescent="0.15">
      <c r="A1558" s="42">
        <v>3</v>
      </c>
      <c r="B1558" s="43" t="s">
        <v>660</v>
      </c>
      <c r="C1558" s="43">
        <v>1</v>
      </c>
      <c r="D1558" s="43" t="s">
        <v>661</v>
      </c>
      <c r="E1558" s="43">
        <v>3</v>
      </c>
      <c r="F1558" s="43" t="s">
        <v>701</v>
      </c>
      <c r="G1558" s="44">
        <v>18</v>
      </c>
      <c r="H1558" s="43" t="s">
        <v>81</v>
      </c>
      <c r="I1558" s="44">
        <v>4</v>
      </c>
      <c r="J1558" s="44" t="s">
        <v>716</v>
      </c>
      <c r="K1558" s="41"/>
      <c r="L1558" s="41"/>
      <c r="M1558" s="41"/>
      <c r="N1558" s="45" t="s">
        <v>3903</v>
      </c>
      <c r="O1558" s="41">
        <v>91928992</v>
      </c>
      <c r="P1558" s="46"/>
      <c r="Q1558" s="47"/>
      <c r="R1558" s="48" t="s">
        <v>663</v>
      </c>
      <c r="T1558">
        <v>30103</v>
      </c>
    </row>
    <row r="1559" spans="1:20" ht="18" customHeight="1" x14ac:dyDescent="0.15">
      <c r="A1559" s="42">
        <v>3</v>
      </c>
      <c r="B1559" s="43" t="s">
        <v>660</v>
      </c>
      <c r="C1559" s="43">
        <v>1</v>
      </c>
      <c r="D1559" s="43" t="s">
        <v>661</v>
      </c>
      <c r="E1559" s="43">
        <v>3</v>
      </c>
      <c r="F1559" s="43" t="s">
        <v>701</v>
      </c>
      <c r="G1559" s="44">
        <v>18</v>
      </c>
      <c r="H1559" s="43" t="s">
        <v>81</v>
      </c>
      <c r="I1559" s="45">
        <v>11</v>
      </c>
      <c r="J1559" s="45" t="s">
        <v>82</v>
      </c>
      <c r="K1559" s="41">
        <v>10</v>
      </c>
      <c r="L1559" s="41">
        <v>10</v>
      </c>
      <c r="M1559" s="41">
        <f>K1559-L1559</f>
        <v>0</v>
      </c>
      <c r="N1559" s="45" t="s">
        <v>721</v>
      </c>
      <c r="O1559" s="41">
        <v>10000</v>
      </c>
      <c r="P1559" s="46"/>
      <c r="Q1559" s="47"/>
      <c r="R1559" s="48" t="s">
        <v>663</v>
      </c>
      <c r="T1559">
        <v>30103</v>
      </c>
    </row>
    <row r="1560" spans="1:20" ht="18" customHeight="1" x14ac:dyDescent="0.15">
      <c r="A1560" s="42">
        <v>3</v>
      </c>
      <c r="B1560" s="43" t="s">
        <v>660</v>
      </c>
      <c r="C1560" s="43">
        <v>1</v>
      </c>
      <c r="D1560" s="43" t="s">
        <v>661</v>
      </c>
      <c r="E1560" s="43">
        <v>3</v>
      </c>
      <c r="F1560" s="43" t="s">
        <v>701</v>
      </c>
      <c r="G1560" s="44">
        <v>18</v>
      </c>
      <c r="H1560" s="43" t="s">
        <v>81</v>
      </c>
      <c r="I1560" s="45">
        <v>21</v>
      </c>
      <c r="J1560" s="45" t="s">
        <v>395</v>
      </c>
      <c r="K1560" s="41">
        <v>19302</v>
      </c>
      <c r="L1560" s="41">
        <v>19570</v>
      </c>
      <c r="M1560" s="41">
        <f>K1560-L1560</f>
        <v>-268</v>
      </c>
      <c r="N1560" s="45" t="s">
        <v>722</v>
      </c>
      <c r="O1560" s="41"/>
      <c r="P1560" s="46"/>
      <c r="Q1560" s="47"/>
      <c r="R1560" s="48" t="s">
        <v>663</v>
      </c>
      <c r="T1560">
        <v>30103</v>
      </c>
    </row>
    <row r="1561" spans="1:20" ht="18" customHeight="1" x14ac:dyDescent="0.15">
      <c r="A1561" s="42">
        <v>3</v>
      </c>
      <c r="B1561" s="43" t="s">
        <v>660</v>
      </c>
      <c r="C1561" s="43">
        <v>1</v>
      </c>
      <c r="D1561" s="43" t="s">
        <v>661</v>
      </c>
      <c r="E1561" s="43">
        <v>3</v>
      </c>
      <c r="F1561" s="43" t="s">
        <v>701</v>
      </c>
      <c r="G1561" s="44">
        <v>18</v>
      </c>
      <c r="H1561" s="43" t="s">
        <v>81</v>
      </c>
      <c r="I1561" s="44">
        <v>21</v>
      </c>
      <c r="J1561" s="44" t="s">
        <v>395</v>
      </c>
      <c r="K1561" s="41"/>
      <c r="L1561" s="41"/>
      <c r="M1561" s="41"/>
      <c r="N1561" s="45" t="s">
        <v>3080</v>
      </c>
      <c r="O1561" s="41">
        <v>1450000</v>
      </c>
      <c r="P1561" s="46"/>
      <c r="Q1561" s="47"/>
      <c r="R1561" s="48" t="s">
        <v>663</v>
      </c>
      <c r="T1561">
        <v>30103</v>
      </c>
    </row>
    <row r="1562" spans="1:20" ht="18" customHeight="1" x14ac:dyDescent="0.15">
      <c r="A1562" s="42">
        <v>3</v>
      </c>
      <c r="B1562" s="43" t="s">
        <v>660</v>
      </c>
      <c r="C1562" s="43">
        <v>1</v>
      </c>
      <c r="D1562" s="43" t="s">
        <v>661</v>
      </c>
      <c r="E1562" s="43">
        <v>3</v>
      </c>
      <c r="F1562" s="43" t="s">
        <v>701</v>
      </c>
      <c r="G1562" s="44">
        <v>18</v>
      </c>
      <c r="H1562" s="43" t="s">
        <v>81</v>
      </c>
      <c r="I1562" s="44">
        <v>21</v>
      </c>
      <c r="J1562" s="44" t="s">
        <v>395</v>
      </c>
      <c r="K1562" s="41"/>
      <c r="L1562" s="41"/>
      <c r="M1562" s="41"/>
      <c r="N1562" s="45" t="s">
        <v>723</v>
      </c>
      <c r="O1562" s="41"/>
      <c r="P1562" s="46"/>
      <c r="Q1562" s="47"/>
      <c r="R1562" s="48" t="s">
        <v>663</v>
      </c>
      <c r="T1562">
        <v>30103</v>
      </c>
    </row>
    <row r="1563" spans="1:20" ht="18" customHeight="1" x14ac:dyDescent="0.15">
      <c r="A1563" s="42">
        <v>3</v>
      </c>
      <c r="B1563" s="43" t="s">
        <v>660</v>
      </c>
      <c r="C1563" s="43">
        <v>1</v>
      </c>
      <c r="D1563" s="43" t="s">
        <v>661</v>
      </c>
      <c r="E1563" s="43">
        <v>3</v>
      </c>
      <c r="F1563" s="43" t="s">
        <v>701</v>
      </c>
      <c r="G1563" s="44">
        <v>18</v>
      </c>
      <c r="H1563" s="43" t="s">
        <v>81</v>
      </c>
      <c r="I1563" s="44">
        <v>21</v>
      </c>
      <c r="J1563" s="44" t="s">
        <v>395</v>
      </c>
      <c r="K1563" s="41"/>
      <c r="L1563" s="41"/>
      <c r="M1563" s="41"/>
      <c r="N1563" s="45" t="s">
        <v>3081</v>
      </c>
      <c r="O1563" s="41">
        <v>3380000</v>
      </c>
      <c r="P1563" s="46"/>
      <c r="Q1563" s="47"/>
      <c r="R1563" s="48" t="s">
        <v>663</v>
      </c>
      <c r="T1563">
        <v>30103</v>
      </c>
    </row>
    <row r="1564" spans="1:20" ht="18" customHeight="1" x14ac:dyDescent="0.15">
      <c r="A1564" s="42">
        <v>3</v>
      </c>
      <c r="B1564" s="43" t="s">
        <v>660</v>
      </c>
      <c r="C1564" s="43">
        <v>1</v>
      </c>
      <c r="D1564" s="43" t="s">
        <v>661</v>
      </c>
      <c r="E1564" s="43">
        <v>3</v>
      </c>
      <c r="F1564" s="43" t="s">
        <v>701</v>
      </c>
      <c r="G1564" s="44">
        <v>18</v>
      </c>
      <c r="H1564" s="43" t="s">
        <v>81</v>
      </c>
      <c r="I1564" s="44">
        <v>21</v>
      </c>
      <c r="J1564" s="44" t="s">
        <v>395</v>
      </c>
      <c r="K1564" s="41"/>
      <c r="L1564" s="41"/>
      <c r="M1564" s="41"/>
      <c r="N1564" s="45" t="s">
        <v>724</v>
      </c>
      <c r="O1564" s="41"/>
      <c r="P1564" s="46"/>
      <c r="Q1564" s="47"/>
      <c r="R1564" s="48" t="s">
        <v>663</v>
      </c>
      <c r="T1564">
        <v>30103</v>
      </c>
    </row>
    <row r="1565" spans="1:20" ht="18" customHeight="1" x14ac:dyDescent="0.15">
      <c r="A1565" s="42">
        <v>3</v>
      </c>
      <c r="B1565" s="43" t="s">
        <v>660</v>
      </c>
      <c r="C1565" s="43">
        <v>1</v>
      </c>
      <c r="D1565" s="43" t="s">
        <v>661</v>
      </c>
      <c r="E1565" s="43">
        <v>3</v>
      </c>
      <c r="F1565" s="43" t="s">
        <v>701</v>
      </c>
      <c r="G1565" s="44">
        <v>18</v>
      </c>
      <c r="H1565" s="43" t="s">
        <v>81</v>
      </c>
      <c r="I1565" s="44">
        <v>21</v>
      </c>
      <c r="J1565" s="44" t="s">
        <v>395</v>
      </c>
      <c r="K1565" s="41"/>
      <c r="L1565" s="41"/>
      <c r="M1565" s="41"/>
      <c r="N1565" s="45" t="s">
        <v>3082</v>
      </c>
      <c r="O1565" s="41">
        <v>3360000</v>
      </c>
      <c r="P1565" s="46"/>
      <c r="Q1565" s="47"/>
      <c r="R1565" s="48" t="s">
        <v>663</v>
      </c>
      <c r="T1565">
        <v>30103</v>
      </c>
    </row>
    <row r="1566" spans="1:20" ht="18" customHeight="1" x14ac:dyDescent="0.15">
      <c r="A1566" s="42">
        <v>3</v>
      </c>
      <c r="B1566" s="43" t="s">
        <v>660</v>
      </c>
      <c r="C1566" s="43">
        <v>1</v>
      </c>
      <c r="D1566" s="43" t="s">
        <v>661</v>
      </c>
      <c r="E1566" s="43">
        <v>3</v>
      </c>
      <c r="F1566" s="43" t="s">
        <v>701</v>
      </c>
      <c r="G1566" s="44">
        <v>18</v>
      </c>
      <c r="H1566" s="43" t="s">
        <v>81</v>
      </c>
      <c r="I1566" s="44">
        <v>21</v>
      </c>
      <c r="J1566" s="44" t="s">
        <v>395</v>
      </c>
      <c r="K1566" s="41"/>
      <c r="L1566" s="41"/>
      <c r="M1566" s="41"/>
      <c r="N1566" s="45" t="s">
        <v>3904</v>
      </c>
      <c r="O1566" s="41">
        <v>1152000</v>
      </c>
      <c r="P1566" s="46"/>
      <c r="Q1566" s="47"/>
      <c r="R1566" s="48" t="s">
        <v>663</v>
      </c>
      <c r="T1566">
        <v>30103</v>
      </c>
    </row>
    <row r="1567" spans="1:20" ht="18" customHeight="1" x14ac:dyDescent="0.15">
      <c r="A1567" s="42">
        <v>3</v>
      </c>
      <c r="B1567" s="43" t="s">
        <v>660</v>
      </c>
      <c r="C1567" s="43">
        <v>1</v>
      </c>
      <c r="D1567" s="43" t="s">
        <v>661</v>
      </c>
      <c r="E1567" s="43">
        <v>3</v>
      </c>
      <c r="F1567" s="43" t="s">
        <v>701</v>
      </c>
      <c r="G1567" s="44">
        <v>18</v>
      </c>
      <c r="H1567" s="43" t="s">
        <v>81</v>
      </c>
      <c r="I1567" s="44">
        <v>21</v>
      </c>
      <c r="J1567" s="44" t="s">
        <v>395</v>
      </c>
      <c r="K1567" s="41"/>
      <c r="L1567" s="41"/>
      <c r="M1567" s="41"/>
      <c r="N1567" s="45" t="s">
        <v>3905</v>
      </c>
      <c r="O1567" s="41">
        <v>160000</v>
      </c>
      <c r="P1567" s="46"/>
      <c r="Q1567" s="47"/>
      <c r="R1567" s="48" t="s">
        <v>663</v>
      </c>
      <c r="T1567">
        <v>30103</v>
      </c>
    </row>
    <row r="1568" spans="1:20" ht="18" customHeight="1" x14ac:dyDescent="0.15">
      <c r="A1568" s="42">
        <v>3</v>
      </c>
      <c r="B1568" s="43" t="s">
        <v>660</v>
      </c>
      <c r="C1568" s="43">
        <v>1</v>
      </c>
      <c r="D1568" s="43" t="s">
        <v>661</v>
      </c>
      <c r="E1568" s="43">
        <v>3</v>
      </c>
      <c r="F1568" s="43" t="s">
        <v>701</v>
      </c>
      <c r="G1568" s="44">
        <v>18</v>
      </c>
      <c r="H1568" s="43" t="s">
        <v>81</v>
      </c>
      <c r="I1568" s="44">
        <v>21</v>
      </c>
      <c r="J1568" s="44" t="s">
        <v>395</v>
      </c>
      <c r="K1568" s="41"/>
      <c r="L1568" s="41"/>
      <c r="M1568" s="41"/>
      <c r="N1568" s="45" t="s">
        <v>725</v>
      </c>
      <c r="O1568" s="41">
        <v>9800000</v>
      </c>
      <c r="P1568" s="46"/>
      <c r="Q1568" s="47"/>
      <c r="R1568" s="48" t="s">
        <v>663</v>
      </c>
      <c r="T1568">
        <v>30103</v>
      </c>
    </row>
    <row r="1569" spans="1:20" ht="18" customHeight="1" x14ac:dyDescent="0.15">
      <c r="A1569" s="42">
        <v>3</v>
      </c>
      <c r="B1569" s="43" t="s">
        <v>660</v>
      </c>
      <c r="C1569" s="43">
        <v>1</v>
      </c>
      <c r="D1569" s="43" t="s">
        <v>661</v>
      </c>
      <c r="E1569" s="43">
        <v>3</v>
      </c>
      <c r="F1569" s="43" t="s">
        <v>701</v>
      </c>
      <c r="G1569" s="44">
        <v>18</v>
      </c>
      <c r="H1569" s="43" t="s">
        <v>81</v>
      </c>
      <c r="I1569" s="45">
        <v>25</v>
      </c>
      <c r="J1569" s="45" t="s">
        <v>726</v>
      </c>
      <c r="K1569" s="41">
        <v>100</v>
      </c>
      <c r="L1569" s="41">
        <v>100</v>
      </c>
      <c r="M1569" s="41">
        <f>K1569-L1569</f>
        <v>0</v>
      </c>
      <c r="N1569" s="45" t="s">
        <v>727</v>
      </c>
      <c r="O1569" s="41">
        <v>100000</v>
      </c>
      <c r="P1569" s="46"/>
      <c r="Q1569" s="47"/>
      <c r="R1569" s="48" t="s">
        <v>663</v>
      </c>
      <c r="T1569">
        <v>30103</v>
      </c>
    </row>
    <row r="1570" spans="1:20" ht="18" customHeight="1" x14ac:dyDescent="0.15">
      <c r="A1570" s="42">
        <v>3</v>
      </c>
      <c r="B1570" s="43" t="s">
        <v>660</v>
      </c>
      <c r="C1570" s="43">
        <v>1</v>
      </c>
      <c r="D1570" s="43" t="s">
        <v>661</v>
      </c>
      <c r="E1570" s="43">
        <v>3</v>
      </c>
      <c r="F1570" s="43" t="s">
        <v>701</v>
      </c>
      <c r="G1570" s="44">
        <v>18</v>
      </c>
      <c r="H1570" s="43" t="s">
        <v>81</v>
      </c>
      <c r="I1570" s="45">
        <v>41</v>
      </c>
      <c r="J1570" s="45" t="s">
        <v>155</v>
      </c>
      <c r="K1570" s="41">
        <v>20</v>
      </c>
      <c r="L1570" s="41">
        <v>20</v>
      </c>
      <c r="M1570" s="41">
        <f>K1570-L1570</f>
        <v>0</v>
      </c>
      <c r="N1570" s="45" t="s">
        <v>728</v>
      </c>
      <c r="O1570" s="41">
        <v>20000</v>
      </c>
      <c r="P1570" s="46"/>
      <c r="Q1570" s="47"/>
      <c r="R1570" s="48" t="s">
        <v>663</v>
      </c>
      <c r="T1570">
        <v>30103</v>
      </c>
    </row>
    <row r="1571" spans="1:20" ht="18" customHeight="1" x14ac:dyDescent="0.15">
      <c r="A1571" s="42">
        <v>3</v>
      </c>
      <c r="B1571" s="43" t="s">
        <v>660</v>
      </c>
      <c r="C1571" s="43">
        <v>1</v>
      </c>
      <c r="D1571" s="43" t="s">
        <v>661</v>
      </c>
      <c r="E1571" s="43">
        <v>3</v>
      </c>
      <c r="F1571" s="43" t="s">
        <v>701</v>
      </c>
      <c r="G1571" s="45">
        <v>19</v>
      </c>
      <c r="H1571" s="49" t="s">
        <v>678</v>
      </c>
      <c r="I1571" s="45"/>
      <c r="J1571" s="45"/>
      <c r="K1571" s="41"/>
      <c r="L1571" s="41"/>
      <c r="M1571" s="41"/>
      <c r="N1571" s="45"/>
      <c r="O1571" s="47"/>
      <c r="P1571" s="46"/>
      <c r="Q1571" s="47"/>
      <c r="R1571" s="48" t="s">
        <v>663</v>
      </c>
      <c r="T1571">
        <v>30103</v>
      </c>
    </row>
    <row r="1572" spans="1:20" ht="18" customHeight="1" x14ac:dyDescent="0.15">
      <c r="A1572" s="42">
        <v>3</v>
      </c>
      <c r="B1572" s="43" t="s">
        <v>660</v>
      </c>
      <c r="C1572" s="43">
        <v>1</v>
      </c>
      <c r="D1572" s="43" t="s">
        <v>661</v>
      </c>
      <c r="E1572" s="43">
        <v>3</v>
      </c>
      <c r="F1572" s="43" t="s">
        <v>701</v>
      </c>
      <c r="G1572" s="44">
        <v>19</v>
      </c>
      <c r="H1572" s="43" t="s">
        <v>678</v>
      </c>
      <c r="I1572" s="45">
        <v>62</v>
      </c>
      <c r="J1572" s="45" t="s">
        <v>729</v>
      </c>
      <c r="K1572" s="41">
        <v>3600</v>
      </c>
      <c r="L1572" s="41">
        <v>10200</v>
      </c>
      <c r="M1572" s="41">
        <f>K1572-L1572</f>
        <v>-6600</v>
      </c>
      <c r="N1572" s="45" t="s">
        <v>3083</v>
      </c>
      <c r="O1572" s="41">
        <v>3600000</v>
      </c>
      <c r="P1572" s="46"/>
      <c r="Q1572" s="47"/>
      <c r="R1572" s="48" t="s">
        <v>663</v>
      </c>
      <c r="T1572">
        <v>30103</v>
      </c>
    </row>
    <row r="1573" spans="1:20" ht="18" customHeight="1" x14ac:dyDescent="0.15">
      <c r="A1573" s="42">
        <v>3</v>
      </c>
      <c r="B1573" s="43" t="s">
        <v>660</v>
      </c>
      <c r="C1573" s="43">
        <v>1</v>
      </c>
      <c r="D1573" s="43" t="s">
        <v>661</v>
      </c>
      <c r="E1573" s="43">
        <v>3</v>
      </c>
      <c r="F1573" s="43" t="s">
        <v>701</v>
      </c>
      <c r="G1573" s="45">
        <v>27</v>
      </c>
      <c r="H1573" s="49" t="s">
        <v>681</v>
      </c>
      <c r="I1573" s="45"/>
      <c r="J1573" s="45"/>
      <c r="K1573" s="41"/>
      <c r="L1573" s="41"/>
      <c r="M1573" s="41"/>
      <c r="N1573" s="45"/>
      <c r="O1573" s="47"/>
      <c r="P1573" s="46"/>
      <c r="Q1573" s="47"/>
      <c r="R1573" s="48" t="s">
        <v>663</v>
      </c>
      <c r="T1573">
        <v>30103</v>
      </c>
    </row>
    <row r="1574" spans="1:20" ht="18" customHeight="1" x14ac:dyDescent="0.15">
      <c r="A1574" s="42">
        <v>3</v>
      </c>
      <c r="B1574" s="43" t="s">
        <v>660</v>
      </c>
      <c r="C1574" s="43">
        <v>1</v>
      </c>
      <c r="D1574" s="43" t="s">
        <v>661</v>
      </c>
      <c r="E1574" s="43">
        <v>3</v>
      </c>
      <c r="F1574" s="43" t="s">
        <v>701</v>
      </c>
      <c r="G1574" s="44">
        <v>27</v>
      </c>
      <c r="H1574" s="43" t="s">
        <v>681</v>
      </c>
      <c r="I1574" s="45">
        <v>31</v>
      </c>
      <c r="J1574" s="45" t="s">
        <v>730</v>
      </c>
      <c r="K1574" s="41">
        <v>135878</v>
      </c>
      <c r="L1574" s="41">
        <v>133215</v>
      </c>
      <c r="M1574" s="41">
        <f>K1574-L1574</f>
        <v>2663</v>
      </c>
      <c r="N1574" s="45" t="s">
        <v>3906</v>
      </c>
      <c r="O1574" s="41">
        <v>135877875</v>
      </c>
      <c r="P1574" s="46"/>
      <c r="Q1574" s="47"/>
      <c r="R1574" s="48" t="s">
        <v>663</v>
      </c>
      <c r="T1574">
        <v>30103</v>
      </c>
    </row>
    <row r="1575" spans="1:20" ht="18" customHeight="1" x14ac:dyDescent="0.15">
      <c r="A1575" s="42">
        <v>3</v>
      </c>
      <c r="B1575" s="43" t="s">
        <v>660</v>
      </c>
      <c r="C1575" s="43">
        <v>1</v>
      </c>
      <c r="D1575" s="43" t="s">
        <v>661</v>
      </c>
      <c r="E1575" s="43">
        <v>3</v>
      </c>
      <c r="F1575" s="43" t="s">
        <v>701</v>
      </c>
      <c r="G1575" s="44">
        <v>27</v>
      </c>
      <c r="H1575" s="43" t="s">
        <v>681</v>
      </c>
      <c r="I1575" s="45">
        <v>32</v>
      </c>
      <c r="J1575" s="45" t="s">
        <v>731</v>
      </c>
      <c r="K1575" s="41">
        <v>1576</v>
      </c>
      <c r="L1575" s="41">
        <v>1450</v>
      </c>
      <c r="M1575" s="41">
        <f>K1575-L1575</f>
        <v>126</v>
      </c>
      <c r="N1575" s="45" t="s">
        <v>732</v>
      </c>
      <c r="O1575" s="41"/>
      <c r="P1575" s="46"/>
      <c r="Q1575" s="47"/>
      <c r="R1575" s="48" t="s">
        <v>663</v>
      </c>
      <c r="T1575">
        <v>30103</v>
      </c>
    </row>
    <row r="1576" spans="1:20" ht="18" customHeight="1" x14ac:dyDescent="0.15">
      <c r="A1576" s="42">
        <v>3</v>
      </c>
      <c r="B1576" s="43" t="s">
        <v>660</v>
      </c>
      <c r="C1576" s="43">
        <v>1</v>
      </c>
      <c r="D1576" s="43" t="s">
        <v>661</v>
      </c>
      <c r="E1576" s="43">
        <v>3</v>
      </c>
      <c r="F1576" s="43" t="s">
        <v>701</v>
      </c>
      <c r="G1576" s="44">
        <v>27</v>
      </c>
      <c r="H1576" s="43" t="s">
        <v>681</v>
      </c>
      <c r="I1576" s="44">
        <v>32</v>
      </c>
      <c r="J1576" s="44" t="s">
        <v>731</v>
      </c>
      <c r="K1576" s="41"/>
      <c r="L1576" s="41"/>
      <c r="M1576" s="41"/>
      <c r="N1576" s="45" t="s">
        <v>3907</v>
      </c>
      <c r="O1576" s="41">
        <v>1575625</v>
      </c>
      <c r="P1576" s="46"/>
      <c r="Q1576" s="47"/>
      <c r="R1576" s="48" t="s">
        <v>663</v>
      </c>
      <c r="T1576">
        <v>30103</v>
      </c>
    </row>
    <row r="1577" spans="1:20" ht="18" customHeight="1" x14ac:dyDescent="0.15">
      <c r="A1577" s="42">
        <v>3</v>
      </c>
      <c r="B1577" s="43" t="s">
        <v>660</v>
      </c>
      <c r="C1577" s="43">
        <v>1</v>
      </c>
      <c r="D1577" s="43" t="s">
        <v>661</v>
      </c>
      <c r="E1577" s="43">
        <v>3</v>
      </c>
      <c r="F1577" s="43" t="s">
        <v>701</v>
      </c>
      <c r="G1577" s="44">
        <v>27</v>
      </c>
      <c r="H1577" s="43" t="s">
        <v>681</v>
      </c>
      <c r="I1577" s="45">
        <v>33</v>
      </c>
      <c r="J1577" s="45" t="s">
        <v>733</v>
      </c>
      <c r="K1577" s="41">
        <v>4345</v>
      </c>
      <c r="L1577" s="41">
        <v>6465</v>
      </c>
      <c r="M1577" s="41">
        <f>K1577-L1577</f>
        <v>-2120</v>
      </c>
      <c r="N1577" s="45" t="s">
        <v>734</v>
      </c>
      <c r="O1577" s="41"/>
      <c r="P1577" s="46"/>
      <c r="Q1577" s="47"/>
      <c r="R1577" s="48" t="s">
        <v>663</v>
      </c>
      <c r="T1577">
        <v>30103</v>
      </c>
    </row>
    <row r="1578" spans="1:20" ht="18" customHeight="1" x14ac:dyDescent="0.15">
      <c r="A1578" s="42">
        <v>3</v>
      </c>
      <c r="B1578" s="43" t="s">
        <v>660</v>
      </c>
      <c r="C1578" s="43">
        <v>1</v>
      </c>
      <c r="D1578" s="43" t="s">
        <v>661</v>
      </c>
      <c r="E1578" s="43">
        <v>3</v>
      </c>
      <c r="F1578" s="43" t="s">
        <v>701</v>
      </c>
      <c r="G1578" s="44">
        <v>27</v>
      </c>
      <c r="H1578" s="43" t="s">
        <v>681</v>
      </c>
      <c r="I1578" s="44">
        <v>33</v>
      </c>
      <c r="J1578" s="44" t="s">
        <v>733</v>
      </c>
      <c r="K1578" s="41"/>
      <c r="L1578" s="41"/>
      <c r="M1578" s="41"/>
      <c r="N1578" s="45" t="s">
        <v>2498</v>
      </c>
      <c r="O1578" s="41">
        <v>4345000</v>
      </c>
      <c r="P1578" s="46"/>
      <c r="Q1578" s="47"/>
      <c r="R1578" s="48" t="s">
        <v>663</v>
      </c>
      <c r="T1578">
        <v>30103</v>
      </c>
    </row>
    <row r="1579" spans="1:20" ht="18" customHeight="1" x14ac:dyDescent="0.15">
      <c r="A1579" s="42">
        <v>3</v>
      </c>
      <c r="B1579" s="43" t="s">
        <v>660</v>
      </c>
      <c r="C1579" s="43">
        <v>1</v>
      </c>
      <c r="D1579" s="43" t="s">
        <v>661</v>
      </c>
      <c r="E1579" s="43">
        <v>3</v>
      </c>
      <c r="F1579" s="43" t="s">
        <v>701</v>
      </c>
      <c r="G1579" s="44">
        <v>27</v>
      </c>
      <c r="H1579" s="43" t="s">
        <v>681</v>
      </c>
      <c r="I1579" s="45">
        <v>34</v>
      </c>
      <c r="J1579" s="45" t="s">
        <v>735</v>
      </c>
      <c r="K1579" s="41">
        <v>4729</v>
      </c>
      <c r="L1579" s="41">
        <v>8714</v>
      </c>
      <c r="M1579" s="41">
        <f>K1579-L1579</f>
        <v>-3985</v>
      </c>
      <c r="N1579" s="45" t="s">
        <v>736</v>
      </c>
      <c r="O1579" s="41">
        <v>4729000</v>
      </c>
      <c r="P1579" s="46"/>
      <c r="Q1579" s="47"/>
      <c r="R1579" s="48" t="s">
        <v>663</v>
      </c>
      <c r="T1579">
        <v>30103</v>
      </c>
    </row>
    <row r="1580" spans="1:20" ht="18" customHeight="1" x14ac:dyDescent="0.15">
      <c r="A1580" s="42">
        <v>3</v>
      </c>
      <c r="B1580" s="43" t="s">
        <v>660</v>
      </c>
      <c r="C1580" s="43">
        <v>1</v>
      </c>
      <c r="D1580" s="43" t="s">
        <v>661</v>
      </c>
      <c r="E1580" s="43">
        <v>3</v>
      </c>
      <c r="F1580" s="43" t="s">
        <v>701</v>
      </c>
      <c r="G1580" s="44">
        <v>27</v>
      </c>
      <c r="H1580" s="43" t="s">
        <v>681</v>
      </c>
      <c r="I1580" s="45">
        <v>35</v>
      </c>
      <c r="J1580" s="45" t="s">
        <v>737</v>
      </c>
      <c r="K1580" s="41">
        <v>15966</v>
      </c>
      <c r="L1580" s="41">
        <v>17772</v>
      </c>
      <c r="M1580" s="41">
        <f>K1580-L1580</f>
        <v>-1806</v>
      </c>
      <c r="N1580" s="45" t="s">
        <v>738</v>
      </c>
      <c r="O1580" s="41">
        <v>15966000</v>
      </c>
      <c r="P1580" s="46"/>
      <c r="Q1580" s="47"/>
      <c r="R1580" s="48" t="s">
        <v>663</v>
      </c>
      <c r="T1580">
        <v>30103</v>
      </c>
    </row>
    <row r="1581" spans="1:20" ht="18" customHeight="1" x14ac:dyDescent="0.15">
      <c r="A1581" s="42">
        <v>3</v>
      </c>
      <c r="B1581" s="43" t="s">
        <v>660</v>
      </c>
      <c r="C1581" s="43">
        <v>1</v>
      </c>
      <c r="D1581" s="43" t="s">
        <v>661</v>
      </c>
      <c r="E1581" s="43">
        <v>3</v>
      </c>
      <c r="F1581" s="43" t="s">
        <v>701</v>
      </c>
      <c r="G1581" s="44">
        <v>27</v>
      </c>
      <c r="H1581" s="43" t="s">
        <v>681</v>
      </c>
      <c r="I1581" s="45">
        <v>36</v>
      </c>
      <c r="J1581" s="45" t="s">
        <v>739</v>
      </c>
      <c r="K1581" s="41">
        <v>13272</v>
      </c>
      <c r="L1581" s="41">
        <v>12993</v>
      </c>
      <c r="M1581" s="41">
        <f>K1581-L1581</f>
        <v>279</v>
      </c>
      <c r="N1581" s="45" t="s">
        <v>740</v>
      </c>
      <c r="O1581" s="41">
        <v>13271970</v>
      </c>
      <c r="P1581" s="46"/>
      <c r="Q1581" s="47"/>
      <c r="R1581" s="48" t="s">
        <v>663</v>
      </c>
      <c r="T1581">
        <v>30103</v>
      </c>
    </row>
    <row r="1582" spans="1:20" ht="18" customHeight="1" x14ac:dyDescent="0.15">
      <c r="A1582" s="42">
        <v>3</v>
      </c>
      <c r="B1582" s="43" t="s">
        <v>660</v>
      </c>
      <c r="C1582" s="43">
        <v>1</v>
      </c>
      <c r="D1582" s="43" t="s">
        <v>661</v>
      </c>
      <c r="E1582" s="43">
        <v>3</v>
      </c>
      <c r="F1582" s="43" t="s">
        <v>701</v>
      </c>
      <c r="G1582" s="44">
        <v>27</v>
      </c>
      <c r="H1582" s="43" t="s">
        <v>681</v>
      </c>
      <c r="I1582" s="45">
        <v>41</v>
      </c>
      <c r="J1582" s="45" t="s">
        <v>741</v>
      </c>
      <c r="K1582" s="41">
        <v>3126</v>
      </c>
      <c r="L1582" s="41">
        <v>2500</v>
      </c>
      <c r="M1582" s="41">
        <f>K1582-L1582</f>
        <v>626</v>
      </c>
      <c r="N1582" s="45" t="s">
        <v>742</v>
      </c>
      <c r="O1582" s="41"/>
      <c r="P1582" s="46"/>
      <c r="Q1582" s="47"/>
      <c r="R1582" s="48" t="s">
        <v>663</v>
      </c>
      <c r="T1582">
        <v>30103</v>
      </c>
    </row>
    <row r="1583" spans="1:20" ht="18" customHeight="1" x14ac:dyDescent="0.15">
      <c r="A1583" s="42">
        <v>3</v>
      </c>
      <c r="B1583" s="43" t="s">
        <v>660</v>
      </c>
      <c r="C1583" s="43">
        <v>1</v>
      </c>
      <c r="D1583" s="43" t="s">
        <v>661</v>
      </c>
      <c r="E1583" s="43">
        <v>3</v>
      </c>
      <c r="F1583" s="43" t="s">
        <v>701</v>
      </c>
      <c r="G1583" s="44">
        <v>27</v>
      </c>
      <c r="H1583" s="43" t="s">
        <v>681</v>
      </c>
      <c r="I1583" s="44">
        <v>41</v>
      </c>
      <c r="J1583" s="44" t="s">
        <v>741</v>
      </c>
      <c r="K1583" s="41"/>
      <c r="L1583" s="41"/>
      <c r="M1583" s="41"/>
      <c r="N1583" s="45" t="s">
        <v>3084</v>
      </c>
      <c r="O1583" s="41">
        <v>2590000</v>
      </c>
      <c r="P1583" s="46"/>
      <c r="Q1583" s="47"/>
      <c r="R1583" s="48" t="s">
        <v>663</v>
      </c>
      <c r="T1583">
        <v>30103</v>
      </c>
    </row>
    <row r="1584" spans="1:20" ht="18" customHeight="1" x14ac:dyDescent="0.15">
      <c r="A1584" s="42">
        <v>3</v>
      </c>
      <c r="B1584" s="43" t="s">
        <v>660</v>
      </c>
      <c r="C1584" s="43">
        <v>1</v>
      </c>
      <c r="D1584" s="43" t="s">
        <v>661</v>
      </c>
      <c r="E1584" s="43">
        <v>3</v>
      </c>
      <c r="F1584" s="43" t="s">
        <v>701</v>
      </c>
      <c r="G1584" s="44">
        <v>27</v>
      </c>
      <c r="H1584" s="43" t="s">
        <v>681</v>
      </c>
      <c r="I1584" s="44">
        <v>41</v>
      </c>
      <c r="J1584" s="44" t="s">
        <v>741</v>
      </c>
      <c r="K1584" s="41"/>
      <c r="L1584" s="41"/>
      <c r="M1584" s="41"/>
      <c r="N1584" s="45" t="s">
        <v>3908</v>
      </c>
      <c r="O1584" s="41">
        <v>336000</v>
      </c>
      <c r="P1584" s="46"/>
      <c r="Q1584" s="47"/>
      <c r="R1584" s="48" t="s">
        <v>663</v>
      </c>
      <c r="T1584">
        <v>30103</v>
      </c>
    </row>
    <row r="1585" spans="1:20" ht="18" customHeight="1" x14ac:dyDescent="0.15">
      <c r="A1585" s="42">
        <v>3</v>
      </c>
      <c r="B1585" s="43" t="s">
        <v>660</v>
      </c>
      <c r="C1585" s="43">
        <v>1</v>
      </c>
      <c r="D1585" s="43" t="s">
        <v>661</v>
      </c>
      <c r="E1585" s="43">
        <v>3</v>
      </c>
      <c r="F1585" s="43" t="s">
        <v>701</v>
      </c>
      <c r="G1585" s="44">
        <v>27</v>
      </c>
      <c r="H1585" s="43" t="s">
        <v>681</v>
      </c>
      <c r="I1585" s="44">
        <v>41</v>
      </c>
      <c r="J1585" s="44" t="s">
        <v>741</v>
      </c>
      <c r="K1585" s="41"/>
      <c r="L1585" s="41"/>
      <c r="M1585" s="41"/>
      <c r="N1585" s="45" t="s">
        <v>3909</v>
      </c>
      <c r="O1585" s="41">
        <v>200000</v>
      </c>
      <c r="P1585" s="46"/>
      <c r="Q1585" s="47"/>
      <c r="R1585" s="48" t="s">
        <v>663</v>
      </c>
      <c r="T1585">
        <v>30103</v>
      </c>
    </row>
    <row r="1586" spans="1:20" ht="18" customHeight="1" x14ac:dyDescent="0.15">
      <c r="A1586" s="42">
        <v>3</v>
      </c>
      <c r="B1586" s="43" t="s">
        <v>660</v>
      </c>
      <c r="C1586" s="43">
        <v>1</v>
      </c>
      <c r="D1586" s="43" t="s">
        <v>661</v>
      </c>
      <c r="E1586" s="43">
        <v>3</v>
      </c>
      <c r="F1586" s="43" t="s">
        <v>701</v>
      </c>
      <c r="G1586" s="44">
        <v>27</v>
      </c>
      <c r="H1586" s="43" t="s">
        <v>681</v>
      </c>
      <c r="I1586" s="45">
        <v>42</v>
      </c>
      <c r="J1586" s="45" t="s">
        <v>743</v>
      </c>
      <c r="K1586" s="41">
        <v>27689</v>
      </c>
      <c r="L1586" s="41">
        <v>25699</v>
      </c>
      <c r="M1586" s="41">
        <f>K1586-L1586</f>
        <v>1990</v>
      </c>
      <c r="N1586" s="45" t="s">
        <v>744</v>
      </c>
      <c r="O1586" s="41"/>
      <c r="P1586" s="46"/>
      <c r="Q1586" s="47"/>
      <c r="R1586" s="48" t="s">
        <v>663</v>
      </c>
      <c r="T1586">
        <v>30103</v>
      </c>
    </row>
    <row r="1587" spans="1:20" ht="18" customHeight="1" x14ac:dyDescent="0.15">
      <c r="A1587" s="42">
        <v>3</v>
      </c>
      <c r="B1587" s="43" t="s">
        <v>660</v>
      </c>
      <c r="C1587" s="43">
        <v>1</v>
      </c>
      <c r="D1587" s="43" t="s">
        <v>661</v>
      </c>
      <c r="E1587" s="43">
        <v>3</v>
      </c>
      <c r="F1587" s="43" t="s">
        <v>701</v>
      </c>
      <c r="G1587" s="44">
        <v>27</v>
      </c>
      <c r="H1587" s="43" t="s">
        <v>681</v>
      </c>
      <c r="I1587" s="44">
        <v>42</v>
      </c>
      <c r="J1587" s="44" t="s">
        <v>743</v>
      </c>
      <c r="K1587" s="41"/>
      <c r="L1587" s="41"/>
      <c r="M1587" s="41"/>
      <c r="N1587" s="45" t="s">
        <v>2499</v>
      </c>
      <c r="O1587" s="41">
        <v>27689000</v>
      </c>
      <c r="P1587" s="46"/>
      <c r="Q1587" s="47"/>
      <c r="R1587" s="48" t="s">
        <v>663</v>
      </c>
      <c r="T1587">
        <v>30103</v>
      </c>
    </row>
    <row r="1588" spans="1:20" ht="18" customHeight="1" x14ac:dyDescent="0.15">
      <c r="A1588" s="24">
        <v>3</v>
      </c>
      <c r="B1588" s="25" t="s">
        <v>2236</v>
      </c>
      <c r="C1588" s="34">
        <v>1</v>
      </c>
      <c r="D1588" s="25" t="s">
        <v>661</v>
      </c>
      <c r="E1588" s="35">
        <v>4</v>
      </c>
      <c r="F1588" s="36" t="s">
        <v>2238</v>
      </c>
      <c r="G1588" s="35"/>
      <c r="H1588" s="36"/>
      <c r="I1588" s="35"/>
      <c r="J1588" s="35"/>
      <c r="K1588" s="32">
        <f>IF(C1588="",SUMIFS($K1589:$K$5362,$A1589:$A$5362,A1588,$E1589:$E$5362,""),IF(E1588="",SUMIFS($K1589:$K$5362,$A1589:$A$5362,A1588,$C1589:$C$5362,C1588,$G1589:$G$5362,""),IF(G1588="",SUMIFS($K1589:$K$5362,$A1589:$A$5362,A1588,$C1589:$C$5362,C1588,$E1589:$E$5362,E1588,$R1589:$R$5362,R1588),IF(I1588="",SUMIFS($K1589:$K$5362,$A1589:$A$5362,A1588,$C1589:$C$5362,C1588,$E1589:$E$5362,E1588,$G1589:$G$5362,G1588,$R1589:$R$5362,R1588),0))))</f>
        <v>236362</v>
      </c>
      <c r="L1588" s="32">
        <f>IF(C1588="",SUMIFS($L1589:$L$5362,$A1589:$A$5362,A1588,$E1589:$E$5362,""),IF(E1588="",SUMIFS($L1589:$L$5362,$A1589:$A$5362,A1588,$C1589:$C$5362,C1588,$G1589:$G$5362,""),IF(G1588="",SUMIFS($L1589:$L$5362,$A1589:$A$5362,A1588,$C1589:$C$5362,C1588,$E1589:$E$5362,E1588,$R1589:$R$5362,R1588),IF(I1588="",SUMIFS($L1589:$L$5362,$A1589:$A$5362,A1588,$C1589:$C$5362,C1588,$E1589:$E$5362,E1588,$G1589:$G$5362,G1588,$R1589:$R$5362,R1588),0))))</f>
        <v>232050</v>
      </c>
      <c r="M1588" s="32">
        <f t="shared" ref="M1588" si="46">K1588-L1588</f>
        <v>4312</v>
      </c>
      <c r="N1588" s="37"/>
      <c r="O1588" s="38"/>
      <c r="P1588" s="39"/>
      <c r="Q1588" s="33">
        <f>IF(C1588="",SUMIFS($Q1589:$Q$5362,$A1589:$A$5362,A1588,$E1589:$E$5362,""),IF(E1588="",SUMIFS($Q1589:$Q$5362,$A1589:$A$5362,A1588,$C1589:$C$5362,C1588,$G1589:$G$5362,""),IF(G1588="",SUMIFS($Q1589:$Q$5362,$A1589:$A$5362,A1588,$C1589:$C$5362,C1588,$E1589:$E$5362,E1588,$R1589:$R$5362,R1588),IF(I1588="",SUMIFS($Q1589:$Q$5362,$A1589:$A$5362,A1588,$C1589:$C$5362,C1588,$E1589:$E$5362,E1588,$G1589:$G$5362,G1588,$R1589:$R$5362,R1588),0))))</f>
        <v>149463</v>
      </c>
      <c r="R1588" s="40" t="s">
        <v>2211</v>
      </c>
      <c r="T1588">
        <v>30104</v>
      </c>
    </row>
    <row r="1589" spans="1:20" ht="18" customHeight="1" x14ac:dyDescent="0.15">
      <c r="A1589" s="42">
        <v>3</v>
      </c>
      <c r="B1589" s="43" t="s">
        <v>660</v>
      </c>
      <c r="C1589" s="43">
        <v>1</v>
      </c>
      <c r="D1589" s="43" t="s">
        <v>661</v>
      </c>
      <c r="E1589" s="43">
        <v>4</v>
      </c>
      <c r="F1589" s="43" t="s">
        <v>745</v>
      </c>
      <c r="G1589" s="45">
        <v>2</v>
      </c>
      <c r="H1589" s="49" t="s">
        <v>10</v>
      </c>
      <c r="I1589" s="45"/>
      <c r="J1589" s="45"/>
      <c r="K1589" s="41"/>
      <c r="L1589" s="41"/>
      <c r="M1589" s="41"/>
      <c r="N1589" s="45"/>
      <c r="O1589" s="47"/>
      <c r="P1589" s="46" t="s">
        <v>4610</v>
      </c>
      <c r="Q1589" s="47">
        <v>1275</v>
      </c>
      <c r="R1589" s="48" t="s">
        <v>663</v>
      </c>
      <c r="T1589">
        <v>30104</v>
      </c>
    </row>
    <row r="1590" spans="1:20" ht="18" customHeight="1" x14ac:dyDescent="0.15">
      <c r="A1590" s="42">
        <v>3</v>
      </c>
      <c r="B1590" s="43" t="s">
        <v>660</v>
      </c>
      <c r="C1590" s="43">
        <v>1</v>
      </c>
      <c r="D1590" s="43" t="s">
        <v>661</v>
      </c>
      <c r="E1590" s="43">
        <v>4</v>
      </c>
      <c r="F1590" s="43" t="s">
        <v>745</v>
      </c>
      <c r="G1590" s="44">
        <v>2</v>
      </c>
      <c r="H1590" s="43" t="s">
        <v>10</v>
      </c>
      <c r="I1590" s="45">
        <v>3</v>
      </c>
      <c r="J1590" s="45" t="s">
        <v>11</v>
      </c>
      <c r="K1590" s="41">
        <v>2415</v>
      </c>
      <c r="L1590" s="41">
        <v>2476</v>
      </c>
      <c r="M1590" s="41">
        <f>K1590-L1590</f>
        <v>-61</v>
      </c>
      <c r="N1590" s="45" t="s">
        <v>21</v>
      </c>
      <c r="O1590" s="41">
        <v>2414100</v>
      </c>
      <c r="P1590" s="46" t="s">
        <v>4611</v>
      </c>
      <c r="Q1590" s="47"/>
      <c r="R1590" s="48" t="s">
        <v>663</v>
      </c>
      <c r="T1590">
        <v>30104</v>
      </c>
    </row>
    <row r="1591" spans="1:20" ht="18" customHeight="1" x14ac:dyDescent="0.15">
      <c r="A1591" s="42">
        <v>3</v>
      </c>
      <c r="B1591" s="43" t="s">
        <v>660</v>
      </c>
      <c r="C1591" s="43">
        <v>1</v>
      </c>
      <c r="D1591" s="43" t="s">
        <v>661</v>
      </c>
      <c r="E1591" s="43">
        <v>4</v>
      </c>
      <c r="F1591" s="43" t="s">
        <v>745</v>
      </c>
      <c r="G1591" s="45">
        <v>3</v>
      </c>
      <c r="H1591" s="49" t="s">
        <v>13</v>
      </c>
      <c r="I1591" s="45"/>
      <c r="J1591" s="45"/>
      <c r="K1591" s="41"/>
      <c r="L1591" s="41"/>
      <c r="M1591" s="41"/>
      <c r="N1591" s="45"/>
      <c r="O1591" s="47"/>
      <c r="P1591" s="46" t="s">
        <v>4612</v>
      </c>
      <c r="Q1591" s="47">
        <v>1500</v>
      </c>
      <c r="R1591" s="48" t="s">
        <v>663</v>
      </c>
      <c r="T1591">
        <v>30104</v>
      </c>
    </row>
    <row r="1592" spans="1:20" ht="18" customHeight="1" x14ac:dyDescent="0.15">
      <c r="A1592" s="42">
        <v>3</v>
      </c>
      <c r="B1592" s="43" t="s">
        <v>660</v>
      </c>
      <c r="C1592" s="43">
        <v>1</v>
      </c>
      <c r="D1592" s="43" t="s">
        <v>661</v>
      </c>
      <c r="E1592" s="43">
        <v>4</v>
      </c>
      <c r="F1592" s="43" t="s">
        <v>745</v>
      </c>
      <c r="G1592" s="44">
        <v>3</v>
      </c>
      <c r="H1592" s="43" t="s">
        <v>13</v>
      </c>
      <c r="I1592" s="45">
        <v>31</v>
      </c>
      <c r="J1592" s="45" t="s">
        <v>18</v>
      </c>
      <c r="K1592" s="41">
        <v>0</v>
      </c>
      <c r="L1592" s="41">
        <v>198</v>
      </c>
      <c r="M1592" s="41">
        <f t="shared" ref="M1592" si="47">K1592-L1592</f>
        <v>-198</v>
      </c>
      <c r="N1592" s="45"/>
      <c r="O1592" s="41"/>
      <c r="P1592" s="46" t="s">
        <v>4613</v>
      </c>
      <c r="Q1592" s="47"/>
      <c r="R1592" s="48" t="s">
        <v>663</v>
      </c>
      <c r="T1592">
        <v>30104</v>
      </c>
    </row>
    <row r="1593" spans="1:20" ht="18" customHeight="1" x14ac:dyDescent="0.15">
      <c r="A1593" s="42">
        <v>3</v>
      </c>
      <c r="B1593" s="43" t="s">
        <v>660</v>
      </c>
      <c r="C1593" s="43">
        <v>1</v>
      </c>
      <c r="D1593" s="43" t="s">
        <v>661</v>
      </c>
      <c r="E1593" s="43">
        <v>4</v>
      </c>
      <c r="F1593" s="43" t="s">
        <v>745</v>
      </c>
      <c r="G1593" s="44">
        <v>3</v>
      </c>
      <c r="H1593" s="43" t="s">
        <v>13</v>
      </c>
      <c r="I1593" s="45">
        <v>32</v>
      </c>
      <c r="J1593" s="45" t="s">
        <v>98</v>
      </c>
      <c r="K1593" s="41">
        <v>258</v>
      </c>
      <c r="L1593" s="41">
        <v>0</v>
      </c>
      <c r="M1593" s="41">
        <f>K1593-L1593</f>
        <v>258</v>
      </c>
      <c r="N1593" s="45" t="s">
        <v>21</v>
      </c>
      <c r="O1593" s="41">
        <v>258000</v>
      </c>
      <c r="P1593" s="46" t="s">
        <v>4614</v>
      </c>
      <c r="Q1593" s="47">
        <v>125</v>
      </c>
      <c r="R1593" s="48" t="s">
        <v>663</v>
      </c>
      <c r="T1593">
        <v>30104</v>
      </c>
    </row>
    <row r="1594" spans="1:20" ht="18" customHeight="1" x14ac:dyDescent="0.15">
      <c r="A1594" s="42">
        <v>3</v>
      </c>
      <c r="B1594" s="43" t="s">
        <v>660</v>
      </c>
      <c r="C1594" s="43">
        <v>1</v>
      </c>
      <c r="D1594" s="43" t="s">
        <v>661</v>
      </c>
      <c r="E1594" s="43">
        <v>4</v>
      </c>
      <c r="F1594" s="43" t="s">
        <v>745</v>
      </c>
      <c r="G1594" s="44">
        <v>3</v>
      </c>
      <c r="H1594" s="43" t="s">
        <v>13</v>
      </c>
      <c r="I1594" s="45">
        <v>33</v>
      </c>
      <c r="J1594" s="45" t="s">
        <v>20</v>
      </c>
      <c r="K1594" s="41">
        <v>0</v>
      </c>
      <c r="L1594" s="41">
        <v>24</v>
      </c>
      <c r="M1594" s="41">
        <f t="shared" ref="M1594" si="48">K1594-L1594</f>
        <v>-24</v>
      </c>
      <c r="N1594" s="45"/>
      <c r="O1594" s="41"/>
      <c r="P1594" s="46" t="s">
        <v>4611</v>
      </c>
      <c r="Q1594" s="47"/>
      <c r="R1594" s="48" t="s">
        <v>663</v>
      </c>
      <c r="T1594">
        <v>30104</v>
      </c>
    </row>
    <row r="1595" spans="1:20" ht="18" customHeight="1" x14ac:dyDescent="0.15">
      <c r="A1595" s="42">
        <v>3</v>
      </c>
      <c r="B1595" s="43" t="s">
        <v>660</v>
      </c>
      <c r="C1595" s="43">
        <v>1</v>
      </c>
      <c r="D1595" s="43" t="s">
        <v>661</v>
      </c>
      <c r="E1595" s="43">
        <v>4</v>
      </c>
      <c r="F1595" s="43" t="s">
        <v>745</v>
      </c>
      <c r="G1595" s="44">
        <v>3</v>
      </c>
      <c r="H1595" s="43" t="s">
        <v>13</v>
      </c>
      <c r="I1595" s="45">
        <v>35</v>
      </c>
      <c r="J1595" s="45" t="s">
        <v>22</v>
      </c>
      <c r="K1595" s="41">
        <v>80</v>
      </c>
      <c r="L1595" s="41">
        <v>80</v>
      </c>
      <c r="M1595" s="41">
        <f>K1595-L1595</f>
        <v>0</v>
      </c>
      <c r="N1595" s="45" t="s">
        <v>3910</v>
      </c>
      <c r="O1595" s="41">
        <v>80000</v>
      </c>
      <c r="P1595" s="46" t="s">
        <v>4615</v>
      </c>
      <c r="Q1595" s="47">
        <v>81600</v>
      </c>
      <c r="R1595" s="48" t="s">
        <v>663</v>
      </c>
      <c r="T1595">
        <v>30104</v>
      </c>
    </row>
    <row r="1596" spans="1:20" ht="18" customHeight="1" x14ac:dyDescent="0.15">
      <c r="A1596" s="42">
        <v>3</v>
      </c>
      <c r="B1596" s="43" t="s">
        <v>660</v>
      </c>
      <c r="C1596" s="43">
        <v>1</v>
      </c>
      <c r="D1596" s="43" t="s">
        <v>661</v>
      </c>
      <c r="E1596" s="43">
        <v>4</v>
      </c>
      <c r="F1596" s="43" t="s">
        <v>745</v>
      </c>
      <c r="G1596" s="44">
        <v>3</v>
      </c>
      <c r="H1596" s="43" t="s">
        <v>13</v>
      </c>
      <c r="I1596" s="45">
        <v>39</v>
      </c>
      <c r="J1596" s="45" t="s">
        <v>24</v>
      </c>
      <c r="K1596" s="41">
        <v>510</v>
      </c>
      <c r="L1596" s="41">
        <v>565</v>
      </c>
      <c r="M1596" s="41">
        <f>K1596-L1596</f>
        <v>-55</v>
      </c>
      <c r="N1596" s="45" t="s">
        <v>21</v>
      </c>
      <c r="O1596" s="41">
        <v>509744</v>
      </c>
      <c r="P1596" s="46" t="s">
        <v>4611</v>
      </c>
      <c r="Q1596" s="47"/>
      <c r="R1596" s="48" t="s">
        <v>663</v>
      </c>
      <c r="T1596">
        <v>30104</v>
      </c>
    </row>
    <row r="1597" spans="1:20" ht="18" customHeight="1" x14ac:dyDescent="0.15">
      <c r="A1597" s="42">
        <v>3</v>
      </c>
      <c r="B1597" s="43" t="s">
        <v>660</v>
      </c>
      <c r="C1597" s="43">
        <v>1</v>
      </c>
      <c r="D1597" s="43" t="s">
        <v>661</v>
      </c>
      <c r="E1597" s="43">
        <v>4</v>
      </c>
      <c r="F1597" s="43" t="s">
        <v>745</v>
      </c>
      <c r="G1597" s="44">
        <v>3</v>
      </c>
      <c r="H1597" s="43" t="s">
        <v>13</v>
      </c>
      <c r="I1597" s="45">
        <v>40</v>
      </c>
      <c r="J1597" s="45" t="s">
        <v>25</v>
      </c>
      <c r="K1597" s="41">
        <v>380</v>
      </c>
      <c r="L1597" s="41">
        <v>390</v>
      </c>
      <c r="M1597" s="41">
        <f>K1597-L1597</f>
        <v>-10</v>
      </c>
      <c r="N1597" s="45" t="s">
        <v>21</v>
      </c>
      <c r="O1597" s="41">
        <v>379810</v>
      </c>
      <c r="P1597" s="46" t="s">
        <v>4616</v>
      </c>
      <c r="Q1597" s="47">
        <v>2040</v>
      </c>
      <c r="R1597" s="48" t="s">
        <v>663</v>
      </c>
      <c r="T1597">
        <v>30104</v>
      </c>
    </row>
    <row r="1598" spans="1:20" ht="18" customHeight="1" x14ac:dyDescent="0.15">
      <c r="A1598" s="42">
        <v>3</v>
      </c>
      <c r="B1598" s="43" t="s">
        <v>660</v>
      </c>
      <c r="C1598" s="43">
        <v>1</v>
      </c>
      <c r="D1598" s="43" t="s">
        <v>661</v>
      </c>
      <c r="E1598" s="43">
        <v>4</v>
      </c>
      <c r="F1598" s="43" t="s">
        <v>745</v>
      </c>
      <c r="G1598" s="44">
        <v>3</v>
      </c>
      <c r="H1598" s="43" t="s">
        <v>13</v>
      </c>
      <c r="I1598" s="45">
        <v>41</v>
      </c>
      <c r="J1598" s="45" t="s">
        <v>26</v>
      </c>
      <c r="K1598" s="41">
        <v>51</v>
      </c>
      <c r="L1598" s="41">
        <v>89</v>
      </c>
      <c r="M1598" s="41">
        <f>K1598-L1598</f>
        <v>-38</v>
      </c>
      <c r="N1598" s="45" t="s">
        <v>21</v>
      </c>
      <c r="O1598" s="41">
        <v>51000</v>
      </c>
      <c r="P1598" s="46" t="s">
        <v>4617</v>
      </c>
      <c r="Q1598" s="47"/>
      <c r="R1598" s="48" t="s">
        <v>663</v>
      </c>
      <c r="T1598">
        <v>30104</v>
      </c>
    </row>
    <row r="1599" spans="1:20" ht="18" customHeight="1" x14ac:dyDescent="0.15">
      <c r="A1599" s="42">
        <v>3</v>
      </c>
      <c r="B1599" s="43" t="s">
        <v>660</v>
      </c>
      <c r="C1599" s="43">
        <v>1</v>
      </c>
      <c r="D1599" s="43" t="s">
        <v>661</v>
      </c>
      <c r="E1599" s="43">
        <v>4</v>
      </c>
      <c r="F1599" s="43" t="s">
        <v>745</v>
      </c>
      <c r="G1599" s="45">
        <v>4</v>
      </c>
      <c r="H1599" s="49" t="s">
        <v>27</v>
      </c>
      <c r="I1599" s="45"/>
      <c r="J1599" s="45"/>
      <c r="K1599" s="41"/>
      <c r="L1599" s="41"/>
      <c r="M1599" s="41"/>
      <c r="N1599" s="45"/>
      <c r="O1599" s="47"/>
      <c r="P1599" s="46" t="s">
        <v>4618</v>
      </c>
      <c r="Q1599" s="47">
        <v>2760</v>
      </c>
      <c r="R1599" s="48" t="s">
        <v>663</v>
      </c>
      <c r="T1599">
        <v>30104</v>
      </c>
    </row>
    <row r="1600" spans="1:20" ht="18" customHeight="1" x14ac:dyDescent="0.15">
      <c r="A1600" s="42">
        <v>3</v>
      </c>
      <c r="B1600" s="43" t="s">
        <v>660</v>
      </c>
      <c r="C1600" s="43">
        <v>1</v>
      </c>
      <c r="D1600" s="43" t="s">
        <v>661</v>
      </c>
      <c r="E1600" s="43">
        <v>4</v>
      </c>
      <c r="F1600" s="43" t="s">
        <v>745</v>
      </c>
      <c r="G1600" s="44">
        <v>4</v>
      </c>
      <c r="H1600" s="43" t="s">
        <v>27</v>
      </c>
      <c r="I1600" s="45">
        <v>31</v>
      </c>
      <c r="J1600" s="45" t="s">
        <v>29</v>
      </c>
      <c r="K1600" s="41">
        <v>758</v>
      </c>
      <c r="L1600" s="41">
        <v>770</v>
      </c>
      <c r="M1600" s="41">
        <f>K1600-L1600</f>
        <v>-12</v>
      </c>
      <c r="N1600" s="45" t="s">
        <v>21</v>
      </c>
      <c r="O1600" s="41">
        <v>757764</v>
      </c>
      <c r="P1600" s="46" t="s">
        <v>4589</v>
      </c>
      <c r="Q1600" s="47"/>
      <c r="R1600" s="48" t="s">
        <v>663</v>
      </c>
      <c r="T1600">
        <v>30104</v>
      </c>
    </row>
    <row r="1601" spans="1:20" ht="18" customHeight="1" x14ac:dyDescent="0.15">
      <c r="A1601" s="42">
        <v>3</v>
      </c>
      <c r="B1601" s="43" t="s">
        <v>660</v>
      </c>
      <c r="C1601" s="43">
        <v>1</v>
      </c>
      <c r="D1601" s="43" t="s">
        <v>661</v>
      </c>
      <c r="E1601" s="43">
        <v>4</v>
      </c>
      <c r="F1601" s="43" t="s">
        <v>745</v>
      </c>
      <c r="G1601" s="45">
        <v>7</v>
      </c>
      <c r="H1601" s="49" t="s">
        <v>30</v>
      </c>
      <c r="I1601" s="45"/>
      <c r="J1601" s="45"/>
      <c r="K1601" s="41"/>
      <c r="L1601" s="41"/>
      <c r="M1601" s="41"/>
      <c r="N1601" s="45"/>
      <c r="O1601" s="47"/>
      <c r="P1601" s="46" t="s">
        <v>4619</v>
      </c>
      <c r="Q1601" s="47">
        <v>60</v>
      </c>
      <c r="R1601" s="48" t="s">
        <v>663</v>
      </c>
      <c r="T1601">
        <v>30104</v>
      </c>
    </row>
    <row r="1602" spans="1:20" ht="18" customHeight="1" x14ac:dyDescent="0.15">
      <c r="A1602" s="42">
        <v>3</v>
      </c>
      <c r="B1602" s="43" t="s">
        <v>660</v>
      </c>
      <c r="C1602" s="43">
        <v>1</v>
      </c>
      <c r="D1602" s="43" t="s">
        <v>661</v>
      </c>
      <c r="E1602" s="43">
        <v>4</v>
      </c>
      <c r="F1602" s="43" t="s">
        <v>745</v>
      </c>
      <c r="G1602" s="44">
        <v>7</v>
      </c>
      <c r="H1602" s="43" t="s">
        <v>30</v>
      </c>
      <c r="I1602" s="45">
        <v>11</v>
      </c>
      <c r="J1602" s="45" t="s">
        <v>31</v>
      </c>
      <c r="K1602" s="41">
        <v>87</v>
      </c>
      <c r="L1602" s="41">
        <v>87</v>
      </c>
      <c r="M1602" s="41">
        <f>K1602-L1602</f>
        <v>0</v>
      </c>
      <c r="N1602" s="45" t="s">
        <v>3085</v>
      </c>
      <c r="O1602" s="41">
        <v>24480</v>
      </c>
      <c r="P1602" s="46" t="s">
        <v>4597</v>
      </c>
      <c r="Q1602" s="47"/>
      <c r="R1602" s="48" t="s">
        <v>663</v>
      </c>
      <c r="T1602">
        <v>30104</v>
      </c>
    </row>
    <row r="1603" spans="1:20" ht="18" customHeight="1" x14ac:dyDescent="0.15">
      <c r="A1603" s="42">
        <v>3</v>
      </c>
      <c r="B1603" s="43" t="s">
        <v>660</v>
      </c>
      <c r="C1603" s="43">
        <v>1</v>
      </c>
      <c r="D1603" s="43" t="s">
        <v>661</v>
      </c>
      <c r="E1603" s="43">
        <v>4</v>
      </c>
      <c r="F1603" s="43" t="s">
        <v>745</v>
      </c>
      <c r="G1603" s="44">
        <v>7</v>
      </c>
      <c r="H1603" s="43" t="s">
        <v>30</v>
      </c>
      <c r="I1603" s="44">
        <v>11</v>
      </c>
      <c r="J1603" s="44" t="s">
        <v>31</v>
      </c>
      <c r="K1603" s="41"/>
      <c r="L1603" s="41"/>
      <c r="M1603" s="41"/>
      <c r="N1603" s="45" t="s">
        <v>3086</v>
      </c>
      <c r="O1603" s="41">
        <v>37800</v>
      </c>
      <c r="P1603" s="46" t="s">
        <v>4620</v>
      </c>
      <c r="Q1603" s="47">
        <v>1850</v>
      </c>
      <c r="R1603" s="48" t="s">
        <v>663</v>
      </c>
      <c r="T1603">
        <v>30104</v>
      </c>
    </row>
    <row r="1604" spans="1:20" ht="18" customHeight="1" x14ac:dyDescent="0.15">
      <c r="A1604" s="42">
        <v>3</v>
      </c>
      <c r="B1604" s="43" t="s">
        <v>660</v>
      </c>
      <c r="C1604" s="43">
        <v>1</v>
      </c>
      <c r="D1604" s="43" t="s">
        <v>661</v>
      </c>
      <c r="E1604" s="43">
        <v>4</v>
      </c>
      <c r="F1604" s="43" t="s">
        <v>745</v>
      </c>
      <c r="G1604" s="44">
        <v>7</v>
      </c>
      <c r="H1604" s="43" t="s">
        <v>30</v>
      </c>
      <c r="I1604" s="44">
        <v>11</v>
      </c>
      <c r="J1604" s="44" t="s">
        <v>31</v>
      </c>
      <c r="K1604" s="41"/>
      <c r="L1604" s="41"/>
      <c r="M1604" s="41"/>
      <c r="N1604" s="45" t="s">
        <v>3087</v>
      </c>
      <c r="O1604" s="41">
        <v>24480</v>
      </c>
      <c r="P1604" s="46" t="s">
        <v>4621</v>
      </c>
      <c r="Q1604" s="47"/>
      <c r="R1604" s="48" t="s">
        <v>663</v>
      </c>
      <c r="T1604">
        <v>30104</v>
      </c>
    </row>
    <row r="1605" spans="1:20" ht="18" customHeight="1" x14ac:dyDescent="0.15">
      <c r="A1605" s="42">
        <v>3</v>
      </c>
      <c r="B1605" s="43" t="s">
        <v>660</v>
      </c>
      <c r="C1605" s="43">
        <v>1</v>
      </c>
      <c r="D1605" s="43" t="s">
        <v>661</v>
      </c>
      <c r="E1605" s="43">
        <v>4</v>
      </c>
      <c r="F1605" s="43" t="s">
        <v>745</v>
      </c>
      <c r="G1605" s="45">
        <v>8</v>
      </c>
      <c r="H1605" s="49" t="s">
        <v>33</v>
      </c>
      <c r="I1605" s="45"/>
      <c r="J1605" s="45"/>
      <c r="K1605" s="41"/>
      <c r="L1605" s="41"/>
      <c r="M1605" s="41"/>
      <c r="N1605" s="45"/>
      <c r="O1605" s="47"/>
      <c r="P1605" s="46" t="s">
        <v>4610</v>
      </c>
      <c r="Q1605" s="47">
        <v>637</v>
      </c>
      <c r="R1605" s="48" t="s">
        <v>663</v>
      </c>
      <c r="T1605">
        <v>30104</v>
      </c>
    </row>
    <row r="1606" spans="1:20" ht="18" customHeight="1" x14ac:dyDescent="0.15">
      <c r="A1606" s="42">
        <v>3</v>
      </c>
      <c r="B1606" s="43" t="s">
        <v>660</v>
      </c>
      <c r="C1606" s="43">
        <v>1</v>
      </c>
      <c r="D1606" s="43" t="s">
        <v>661</v>
      </c>
      <c r="E1606" s="43">
        <v>4</v>
      </c>
      <c r="F1606" s="43" t="s">
        <v>745</v>
      </c>
      <c r="G1606" s="44">
        <v>8</v>
      </c>
      <c r="H1606" s="43" t="s">
        <v>33</v>
      </c>
      <c r="I1606" s="45">
        <v>2</v>
      </c>
      <c r="J1606" s="45" t="s">
        <v>46</v>
      </c>
      <c r="K1606" s="41">
        <v>48</v>
      </c>
      <c r="L1606" s="41">
        <v>48</v>
      </c>
      <c r="M1606" s="41">
        <f>K1606-L1606</f>
        <v>0</v>
      </c>
      <c r="N1606" s="45" t="s">
        <v>746</v>
      </c>
      <c r="O1606" s="41"/>
      <c r="P1606" s="46" t="s">
        <v>4622</v>
      </c>
      <c r="Q1606" s="47"/>
      <c r="R1606" s="48" t="s">
        <v>663</v>
      </c>
      <c r="T1606">
        <v>30104</v>
      </c>
    </row>
    <row r="1607" spans="1:20" ht="18" customHeight="1" x14ac:dyDescent="0.15">
      <c r="A1607" s="42">
        <v>3</v>
      </c>
      <c r="B1607" s="43" t="s">
        <v>660</v>
      </c>
      <c r="C1607" s="43">
        <v>1</v>
      </c>
      <c r="D1607" s="43" t="s">
        <v>661</v>
      </c>
      <c r="E1607" s="43">
        <v>4</v>
      </c>
      <c r="F1607" s="43" t="s">
        <v>745</v>
      </c>
      <c r="G1607" s="44">
        <v>8</v>
      </c>
      <c r="H1607" s="43" t="s">
        <v>33</v>
      </c>
      <c r="I1607" s="44">
        <v>2</v>
      </c>
      <c r="J1607" s="44" t="s">
        <v>46</v>
      </c>
      <c r="K1607" s="41"/>
      <c r="L1607" s="41"/>
      <c r="M1607" s="41"/>
      <c r="N1607" s="45" t="s">
        <v>3088</v>
      </c>
      <c r="O1607" s="41">
        <v>3600</v>
      </c>
      <c r="P1607" s="46" t="s">
        <v>4612</v>
      </c>
      <c r="Q1607" s="47">
        <v>750</v>
      </c>
      <c r="R1607" s="48" t="s">
        <v>663</v>
      </c>
      <c r="T1607">
        <v>30104</v>
      </c>
    </row>
    <row r="1608" spans="1:20" ht="18" customHeight="1" x14ac:dyDescent="0.15">
      <c r="A1608" s="42">
        <v>3</v>
      </c>
      <c r="B1608" s="43" t="s">
        <v>660</v>
      </c>
      <c r="C1608" s="43">
        <v>1</v>
      </c>
      <c r="D1608" s="43" t="s">
        <v>661</v>
      </c>
      <c r="E1608" s="43">
        <v>4</v>
      </c>
      <c r="F1608" s="43" t="s">
        <v>745</v>
      </c>
      <c r="G1608" s="44">
        <v>8</v>
      </c>
      <c r="H1608" s="43" t="s">
        <v>33</v>
      </c>
      <c r="I1608" s="44">
        <v>2</v>
      </c>
      <c r="J1608" s="44" t="s">
        <v>46</v>
      </c>
      <c r="K1608" s="41"/>
      <c r="L1608" s="41"/>
      <c r="M1608" s="41"/>
      <c r="N1608" s="45" t="s">
        <v>747</v>
      </c>
      <c r="O1608" s="41"/>
      <c r="P1608" s="46" t="s">
        <v>4623</v>
      </c>
      <c r="Q1608" s="47"/>
      <c r="R1608" s="48" t="s">
        <v>663</v>
      </c>
      <c r="T1608">
        <v>30104</v>
      </c>
    </row>
    <row r="1609" spans="1:20" ht="18" customHeight="1" x14ac:dyDescent="0.15">
      <c r="A1609" s="42">
        <v>3</v>
      </c>
      <c r="B1609" s="43" t="s">
        <v>660</v>
      </c>
      <c r="C1609" s="43">
        <v>1</v>
      </c>
      <c r="D1609" s="43" t="s">
        <v>661</v>
      </c>
      <c r="E1609" s="43">
        <v>4</v>
      </c>
      <c r="F1609" s="43" t="s">
        <v>745</v>
      </c>
      <c r="G1609" s="44">
        <v>8</v>
      </c>
      <c r="H1609" s="43" t="s">
        <v>33</v>
      </c>
      <c r="I1609" s="44">
        <v>2</v>
      </c>
      <c r="J1609" s="44" t="s">
        <v>46</v>
      </c>
      <c r="K1609" s="41"/>
      <c r="L1609" s="41"/>
      <c r="M1609" s="41"/>
      <c r="N1609" s="45" t="s">
        <v>3088</v>
      </c>
      <c r="O1609" s="41">
        <v>3600</v>
      </c>
      <c r="P1609" s="46" t="s">
        <v>4614</v>
      </c>
      <c r="Q1609" s="47">
        <v>62</v>
      </c>
      <c r="R1609" s="48" t="s">
        <v>663</v>
      </c>
      <c r="T1609">
        <v>30104</v>
      </c>
    </row>
    <row r="1610" spans="1:20" ht="18" customHeight="1" x14ac:dyDescent="0.15">
      <c r="A1610" s="42">
        <v>3</v>
      </c>
      <c r="B1610" s="43" t="s">
        <v>660</v>
      </c>
      <c r="C1610" s="43">
        <v>1</v>
      </c>
      <c r="D1610" s="43" t="s">
        <v>661</v>
      </c>
      <c r="E1610" s="43">
        <v>4</v>
      </c>
      <c r="F1610" s="43" t="s">
        <v>745</v>
      </c>
      <c r="G1610" s="44">
        <v>8</v>
      </c>
      <c r="H1610" s="43" t="s">
        <v>33</v>
      </c>
      <c r="I1610" s="44">
        <v>2</v>
      </c>
      <c r="J1610" s="44" t="s">
        <v>46</v>
      </c>
      <c r="K1610" s="41"/>
      <c r="L1610" s="41"/>
      <c r="M1610" s="41"/>
      <c r="N1610" s="45" t="s">
        <v>748</v>
      </c>
      <c r="O1610" s="41"/>
      <c r="P1610" s="46" t="s">
        <v>4622</v>
      </c>
      <c r="Q1610" s="47"/>
      <c r="R1610" s="48" t="s">
        <v>663</v>
      </c>
      <c r="T1610">
        <v>30104</v>
      </c>
    </row>
    <row r="1611" spans="1:20" ht="18" customHeight="1" x14ac:dyDescent="0.15">
      <c r="A1611" s="42">
        <v>3</v>
      </c>
      <c r="B1611" s="43" t="s">
        <v>660</v>
      </c>
      <c r="C1611" s="43">
        <v>1</v>
      </c>
      <c r="D1611" s="43" t="s">
        <v>661</v>
      </c>
      <c r="E1611" s="43">
        <v>4</v>
      </c>
      <c r="F1611" s="43" t="s">
        <v>745</v>
      </c>
      <c r="G1611" s="44">
        <v>8</v>
      </c>
      <c r="H1611" s="43" t="s">
        <v>33</v>
      </c>
      <c r="I1611" s="44">
        <v>2</v>
      </c>
      <c r="J1611" s="44" t="s">
        <v>46</v>
      </c>
      <c r="K1611" s="41"/>
      <c r="L1611" s="41"/>
      <c r="M1611" s="41"/>
      <c r="N1611" s="45" t="s">
        <v>3089</v>
      </c>
      <c r="O1611" s="41">
        <v>3600</v>
      </c>
      <c r="P1611" s="46" t="s">
        <v>4615</v>
      </c>
      <c r="Q1611" s="47">
        <v>40800</v>
      </c>
      <c r="R1611" s="48" t="s">
        <v>663</v>
      </c>
      <c r="T1611">
        <v>30104</v>
      </c>
    </row>
    <row r="1612" spans="1:20" ht="18" customHeight="1" x14ac:dyDescent="0.15">
      <c r="A1612" s="42">
        <v>3</v>
      </c>
      <c r="B1612" s="43" t="s">
        <v>660</v>
      </c>
      <c r="C1612" s="43">
        <v>1</v>
      </c>
      <c r="D1612" s="43" t="s">
        <v>661</v>
      </c>
      <c r="E1612" s="43">
        <v>4</v>
      </c>
      <c r="F1612" s="43" t="s">
        <v>745</v>
      </c>
      <c r="G1612" s="44">
        <v>8</v>
      </c>
      <c r="H1612" s="43" t="s">
        <v>33</v>
      </c>
      <c r="I1612" s="44">
        <v>2</v>
      </c>
      <c r="J1612" s="44" t="s">
        <v>46</v>
      </c>
      <c r="K1612" s="41"/>
      <c r="L1612" s="41"/>
      <c r="M1612" s="41"/>
      <c r="N1612" s="45" t="s">
        <v>749</v>
      </c>
      <c r="O1612" s="41"/>
      <c r="P1612" s="46" t="s">
        <v>4622</v>
      </c>
      <c r="Q1612" s="47"/>
      <c r="R1612" s="48" t="s">
        <v>663</v>
      </c>
      <c r="T1612">
        <v>30104</v>
      </c>
    </row>
    <row r="1613" spans="1:20" ht="18" customHeight="1" x14ac:dyDescent="0.15">
      <c r="A1613" s="42">
        <v>3</v>
      </c>
      <c r="B1613" s="43" t="s">
        <v>660</v>
      </c>
      <c r="C1613" s="43">
        <v>1</v>
      </c>
      <c r="D1613" s="43" t="s">
        <v>661</v>
      </c>
      <c r="E1613" s="43">
        <v>4</v>
      </c>
      <c r="F1613" s="43" t="s">
        <v>745</v>
      </c>
      <c r="G1613" s="44">
        <v>8</v>
      </c>
      <c r="H1613" s="43" t="s">
        <v>33</v>
      </c>
      <c r="I1613" s="44">
        <v>2</v>
      </c>
      <c r="J1613" s="44" t="s">
        <v>46</v>
      </c>
      <c r="K1613" s="41"/>
      <c r="L1613" s="41"/>
      <c r="M1613" s="41"/>
      <c r="N1613" s="45" t="s">
        <v>3090</v>
      </c>
      <c r="O1613" s="41">
        <v>9000</v>
      </c>
      <c r="P1613" s="46" t="s">
        <v>4616</v>
      </c>
      <c r="Q1613" s="47">
        <v>1020</v>
      </c>
      <c r="R1613" s="48" t="s">
        <v>663</v>
      </c>
      <c r="T1613">
        <v>30104</v>
      </c>
    </row>
    <row r="1614" spans="1:20" ht="18" customHeight="1" x14ac:dyDescent="0.15">
      <c r="A1614" s="42">
        <v>3</v>
      </c>
      <c r="B1614" s="43" t="s">
        <v>660</v>
      </c>
      <c r="C1614" s="43">
        <v>1</v>
      </c>
      <c r="D1614" s="43" t="s">
        <v>661</v>
      </c>
      <c r="E1614" s="43">
        <v>4</v>
      </c>
      <c r="F1614" s="43" t="s">
        <v>745</v>
      </c>
      <c r="G1614" s="44">
        <v>8</v>
      </c>
      <c r="H1614" s="43" t="s">
        <v>33</v>
      </c>
      <c r="I1614" s="44">
        <v>2</v>
      </c>
      <c r="J1614" s="44" t="s">
        <v>46</v>
      </c>
      <c r="K1614" s="41"/>
      <c r="L1614" s="41"/>
      <c r="M1614" s="41"/>
      <c r="N1614" s="45" t="s">
        <v>750</v>
      </c>
      <c r="O1614" s="41"/>
      <c r="P1614" s="46" t="s">
        <v>4624</v>
      </c>
      <c r="Q1614" s="47"/>
      <c r="R1614" s="48" t="s">
        <v>663</v>
      </c>
      <c r="T1614">
        <v>30104</v>
      </c>
    </row>
    <row r="1615" spans="1:20" ht="18" customHeight="1" x14ac:dyDescent="0.15">
      <c r="A1615" s="42">
        <v>3</v>
      </c>
      <c r="B1615" s="43" t="s">
        <v>660</v>
      </c>
      <c r="C1615" s="43">
        <v>1</v>
      </c>
      <c r="D1615" s="43" t="s">
        <v>661</v>
      </c>
      <c r="E1615" s="43">
        <v>4</v>
      </c>
      <c r="F1615" s="43" t="s">
        <v>745</v>
      </c>
      <c r="G1615" s="44">
        <v>8</v>
      </c>
      <c r="H1615" s="43" t="s">
        <v>33</v>
      </c>
      <c r="I1615" s="44">
        <v>2</v>
      </c>
      <c r="J1615" s="44" t="s">
        <v>46</v>
      </c>
      <c r="K1615" s="41"/>
      <c r="L1615" s="41"/>
      <c r="M1615" s="41"/>
      <c r="N1615" s="45" t="s">
        <v>3911</v>
      </c>
      <c r="O1615" s="41">
        <v>28000</v>
      </c>
      <c r="P1615" s="46" t="s">
        <v>4618</v>
      </c>
      <c r="Q1615" s="47">
        <v>1380</v>
      </c>
      <c r="R1615" s="48" t="s">
        <v>663</v>
      </c>
      <c r="T1615">
        <v>30104</v>
      </c>
    </row>
    <row r="1616" spans="1:20" ht="18" customHeight="1" x14ac:dyDescent="0.15">
      <c r="A1616" s="42">
        <v>3</v>
      </c>
      <c r="B1616" s="43" t="s">
        <v>660</v>
      </c>
      <c r="C1616" s="43">
        <v>1</v>
      </c>
      <c r="D1616" s="43" t="s">
        <v>661</v>
      </c>
      <c r="E1616" s="43">
        <v>4</v>
      </c>
      <c r="F1616" s="43" t="s">
        <v>745</v>
      </c>
      <c r="G1616" s="44">
        <v>8</v>
      </c>
      <c r="H1616" s="43" t="s">
        <v>33</v>
      </c>
      <c r="I1616" s="45">
        <v>3</v>
      </c>
      <c r="J1616" s="45" t="s">
        <v>48</v>
      </c>
      <c r="K1616" s="41">
        <v>34</v>
      </c>
      <c r="L1616" s="41">
        <v>34</v>
      </c>
      <c r="M1616" s="41">
        <f>K1616-L1616</f>
        <v>0</v>
      </c>
      <c r="N1616" s="45" t="s">
        <v>3091</v>
      </c>
      <c r="O1616" s="41">
        <v>33200</v>
      </c>
      <c r="P1616" s="46" t="s">
        <v>4587</v>
      </c>
      <c r="Q1616" s="47"/>
      <c r="R1616" s="48" t="s">
        <v>663</v>
      </c>
      <c r="T1616">
        <v>30104</v>
      </c>
    </row>
    <row r="1617" spans="1:20" ht="18" customHeight="1" x14ac:dyDescent="0.15">
      <c r="A1617" s="42">
        <v>3</v>
      </c>
      <c r="B1617" s="43" t="s">
        <v>660</v>
      </c>
      <c r="C1617" s="43">
        <v>1</v>
      </c>
      <c r="D1617" s="43" t="s">
        <v>661</v>
      </c>
      <c r="E1617" s="43">
        <v>4</v>
      </c>
      <c r="F1617" s="43" t="s">
        <v>745</v>
      </c>
      <c r="G1617" s="45">
        <v>10</v>
      </c>
      <c r="H1617" s="49" t="s">
        <v>54</v>
      </c>
      <c r="I1617" s="45"/>
      <c r="J1617" s="45"/>
      <c r="K1617" s="41"/>
      <c r="L1617" s="41"/>
      <c r="M1617" s="41"/>
      <c r="N1617" s="45"/>
      <c r="O1617" s="47"/>
      <c r="P1617" s="46" t="s">
        <v>4625</v>
      </c>
      <c r="Q1617" s="47">
        <v>30</v>
      </c>
      <c r="R1617" s="48" t="s">
        <v>663</v>
      </c>
      <c r="T1617">
        <v>30104</v>
      </c>
    </row>
    <row r="1618" spans="1:20" ht="18" customHeight="1" x14ac:dyDescent="0.15">
      <c r="A1618" s="42">
        <v>3</v>
      </c>
      <c r="B1618" s="43" t="s">
        <v>660</v>
      </c>
      <c r="C1618" s="43">
        <v>1</v>
      </c>
      <c r="D1618" s="43" t="s">
        <v>661</v>
      </c>
      <c r="E1618" s="43">
        <v>4</v>
      </c>
      <c r="F1618" s="43" t="s">
        <v>745</v>
      </c>
      <c r="G1618" s="44">
        <v>10</v>
      </c>
      <c r="H1618" s="43" t="s">
        <v>54</v>
      </c>
      <c r="I1618" s="45">
        <v>1</v>
      </c>
      <c r="J1618" s="45" t="s">
        <v>55</v>
      </c>
      <c r="K1618" s="41">
        <v>127</v>
      </c>
      <c r="L1618" s="41">
        <v>165</v>
      </c>
      <c r="M1618" s="41">
        <f>K1618-L1618</f>
        <v>-38</v>
      </c>
      <c r="N1618" s="45" t="s">
        <v>746</v>
      </c>
      <c r="O1618" s="41"/>
      <c r="P1618" s="46" t="s">
        <v>4587</v>
      </c>
      <c r="Q1618" s="47"/>
      <c r="R1618" s="48" t="s">
        <v>663</v>
      </c>
      <c r="T1618">
        <v>30104</v>
      </c>
    </row>
    <row r="1619" spans="1:20" ht="18" customHeight="1" x14ac:dyDescent="0.15">
      <c r="A1619" s="42">
        <v>3</v>
      </c>
      <c r="B1619" s="43" t="s">
        <v>660</v>
      </c>
      <c r="C1619" s="43">
        <v>1</v>
      </c>
      <c r="D1619" s="43" t="s">
        <v>661</v>
      </c>
      <c r="E1619" s="43">
        <v>4</v>
      </c>
      <c r="F1619" s="43" t="s">
        <v>745</v>
      </c>
      <c r="G1619" s="44">
        <v>10</v>
      </c>
      <c r="H1619" s="43" t="s">
        <v>54</v>
      </c>
      <c r="I1619" s="44">
        <v>1</v>
      </c>
      <c r="J1619" s="44" t="s">
        <v>55</v>
      </c>
      <c r="K1619" s="41"/>
      <c r="L1619" s="41"/>
      <c r="M1619" s="41"/>
      <c r="N1619" s="45" t="s">
        <v>3092</v>
      </c>
      <c r="O1619" s="41">
        <v>36000</v>
      </c>
      <c r="P1619" s="46" t="s">
        <v>4626</v>
      </c>
      <c r="Q1619" s="47">
        <v>49</v>
      </c>
      <c r="R1619" s="48" t="s">
        <v>663</v>
      </c>
      <c r="T1619">
        <v>30104</v>
      </c>
    </row>
    <row r="1620" spans="1:20" ht="18" customHeight="1" x14ac:dyDescent="0.15">
      <c r="A1620" s="42">
        <v>3</v>
      </c>
      <c r="B1620" s="43" t="s">
        <v>660</v>
      </c>
      <c r="C1620" s="43">
        <v>1</v>
      </c>
      <c r="D1620" s="43" t="s">
        <v>661</v>
      </c>
      <c r="E1620" s="43">
        <v>4</v>
      </c>
      <c r="F1620" s="43" t="s">
        <v>745</v>
      </c>
      <c r="G1620" s="44">
        <v>10</v>
      </c>
      <c r="H1620" s="43" t="s">
        <v>54</v>
      </c>
      <c r="I1620" s="44">
        <v>1</v>
      </c>
      <c r="J1620" s="44" t="s">
        <v>55</v>
      </c>
      <c r="K1620" s="41"/>
      <c r="L1620" s="41"/>
      <c r="M1620" s="41"/>
      <c r="N1620" s="45" t="s">
        <v>3093</v>
      </c>
      <c r="O1620" s="41">
        <v>21000</v>
      </c>
      <c r="P1620" s="46" t="s">
        <v>4554</v>
      </c>
      <c r="Q1620" s="47"/>
      <c r="R1620" s="48" t="s">
        <v>663</v>
      </c>
      <c r="T1620">
        <v>30104</v>
      </c>
    </row>
    <row r="1621" spans="1:20" ht="18" customHeight="1" x14ac:dyDescent="0.15">
      <c r="A1621" s="42">
        <v>3</v>
      </c>
      <c r="B1621" s="43" t="s">
        <v>660</v>
      </c>
      <c r="C1621" s="43">
        <v>1</v>
      </c>
      <c r="D1621" s="43" t="s">
        <v>661</v>
      </c>
      <c r="E1621" s="43">
        <v>4</v>
      </c>
      <c r="F1621" s="43" t="s">
        <v>745</v>
      </c>
      <c r="G1621" s="44">
        <v>10</v>
      </c>
      <c r="H1621" s="43" t="s">
        <v>54</v>
      </c>
      <c r="I1621" s="44">
        <v>1</v>
      </c>
      <c r="J1621" s="44" t="s">
        <v>55</v>
      </c>
      <c r="K1621" s="41"/>
      <c r="L1621" s="41"/>
      <c r="M1621" s="41"/>
      <c r="N1621" s="45" t="s">
        <v>3912</v>
      </c>
      <c r="O1621" s="41">
        <v>20000</v>
      </c>
      <c r="P1621" s="46" t="s">
        <v>4628</v>
      </c>
      <c r="Q1621" s="47">
        <v>12600</v>
      </c>
      <c r="R1621" s="48" t="s">
        <v>663</v>
      </c>
      <c r="T1621">
        <v>30104</v>
      </c>
    </row>
    <row r="1622" spans="1:20" ht="18" customHeight="1" x14ac:dyDescent="0.15">
      <c r="A1622" s="42">
        <v>3</v>
      </c>
      <c r="B1622" s="43" t="s">
        <v>660</v>
      </c>
      <c r="C1622" s="43">
        <v>1</v>
      </c>
      <c r="D1622" s="43" t="s">
        <v>661</v>
      </c>
      <c r="E1622" s="43">
        <v>4</v>
      </c>
      <c r="F1622" s="43" t="s">
        <v>745</v>
      </c>
      <c r="G1622" s="44">
        <v>10</v>
      </c>
      <c r="H1622" s="43" t="s">
        <v>54</v>
      </c>
      <c r="I1622" s="44">
        <v>1</v>
      </c>
      <c r="J1622" s="44" t="s">
        <v>55</v>
      </c>
      <c r="K1622" s="41"/>
      <c r="L1622" s="41"/>
      <c r="M1622" s="41"/>
      <c r="N1622" s="45" t="s">
        <v>751</v>
      </c>
      <c r="O1622" s="41"/>
      <c r="P1622" s="46" t="s">
        <v>4627</v>
      </c>
      <c r="Q1622" s="47"/>
      <c r="R1622" s="48" t="s">
        <v>663</v>
      </c>
      <c r="T1622">
        <v>30104</v>
      </c>
    </row>
    <row r="1623" spans="1:20" ht="18" customHeight="1" x14ac:dyDescent="0.15">
      <c r="A1623" s="42">
        <v>3</v>
      </c>
      <c r="B1623" s="43" t="s">
        <v>660</v>
      </c>
      <c r="C1623" s="43">
        <v>1</v>
      </c>
      <c r="D1623" s="43" t="s">
        <v>661</v>
      </c>
      <c r="E1623" s="43">
        <v>4</v>
      </c>
      <c r="F1623" s="43" t="s">
        <v>745</v>
      </c>
      <c r="G1623" s="44">
        <v>10</v>
      </c>
      <c r="H1623" s="43" t="s">
        <v>54</v>
      </c>
      <c r="I1623" s="44">
        <v>1</v>
      </c>
      <c r="J1623" s="44" t="s">
        <v>55</v>
      </c>
      <c r="K1623" s="41"/>
      <c r="L1623" s="41"/>
      <c r="M1623" s="41"/>
      <c r="N1623" s="45" t="s">
        <v>752</v>
      </c>
      <c r="O1623" s="41">
        <v>50000</v>
      </c>
      <c r="P1623" s="46" t="s">
        <v>4629</v>
      </c>
      <c r="Q1623" s="47">
        <v>925</v>
      </c>
      <c r="R1623" s="48" t="s">
        <v>663</v>
      </c>
      <c r="T1623">
        <v>30104</v>
      </c>
    </row>
    <row r="1624" spans="1:20" ht="18" customHeight="1" x14ac:dyDescent="0.15">
      <c r="A1624" s="42">
        <v>3</v>
      </c>
      <c r="B1624" s="43" t="s">
        <v>660</v>
      </c>
      <c r="C1624" s="43">
        <v>1</v>
      </c>
      <c r="D1624" s="43" t="s">
        <v>661</v>
      </c>
      <c r="E1624" s="43">
        <v>4</v>
      </c>
      <c r="F1624" s="43" t="s">
        <v>745</v>
      </c>
      <c r="G1624" s="44">
        <v>10</v>
      </c>
      <c r="H1624" s="43" t="s">
        <v>54</v>
      </c>
      <c r="I1624" s="45">
        <v>4</v>
      </c>
      <c r="J1624" s="45" t="s">
        <v>65</v>
      </c>
      <c r="K1624" s="41">
        <v>141</v>
      </c>
      <c r="L1624" s="41">
        <v>182</v>
      </c>
      <c r="M1624" s="41">
        <f>K1624-L1624</f>
        <v>-41</v>
      </c>
      <c r="N1624" s="45" t="s">
        <v>753</v>
      </c>
      <c r="O1624" s="41"/>
      <c r="P1624" s="46" t="s">
        <v>4630</v>
      </c>
      <c r="Q1624" s="47"/>
      <c r="R1624" s="48" t="s">
        <v>663</v>
      </c>
      <c r="T1624">
        <v>30104</v>
      </c>
    </row>
    <row r="1625" spans="1:20" ht="18" customHeight="1" x14ac:dyDescent="0.15">
      <c r="A1625" s="42">
        <v>3</v>
      </c>
      <c r="B1625" s="43" t="s">
        <v>660</v>
      </c>
      <c r="C1625" s="43">
        <v>1</v>
      </c>
      <c r="D1625" s="43" t="s">
        <v>661</v>
      </c>
      <c r="E1625" s="43">
        <v>4</v>
      </c>
      <c r="F1625" s="43" t="s">
        <v>745</v>
      </c>
      <c r="G1625" s="44">
        <v>10</v>
      </c>
      <c r="H1625" s="43" t="s">
        <v>54</v>
      </c>
      <c r="I1625" s="44">
        <v>4</v>
      </c>
      <c r="J1625" s="44" t="s">
        <v>65</v>
      </c>
      <c r="K1625" s="41"/>
      <c r="L1625" s="41"/>
      <c r="M1625" s="41"/>
      <c r="N1625" s="45" t="s">
        <v>3094</v>
      </c>
      <c r="O1625" s="41">
        <v>2750</v>
      </c>
      <c r="P1625" s="46"/>
      <c r="Q1625" s="47"/>
      <c r="R1625" s="48" t="s">
        <v>663</v>
      </c>
      <c r="T1625">
        <v>30104</v>
      </c>
    </row>
    <row r="1626" spans="1:20" ht="18" customHeight="1" x14ac:dyDescent="0.15">
      <c r="A1626" s="42">
        <v>3</v>
      </c>
      <c r="B1626" s="43" t="s">
        <v>660</v>
      </c>
      <c r="C1626" s="43">
        <v>1</v>
      </c>
      <c r="D1626" s="43" t="s">
        <v>661</v>
      </c>
      <c r="E1626" s="43">
        <v>4</v>
      </c>
      <c r="F1626" s="43" t="s">
        <v>745</v>
      </c>
      <c r="G1626" s="44">
        <v>10</v>
      </c>
      <c r="H1626" s="43" t="s">
        <v>54</v>
      </c>
      <c r="I1626" s="44">
        <v>4</v>
      </c>
      <c r="J1626" s="44" t="s">
        <v>65</v>
      </c>
      <c r="K1626" s="41"/>
      <c r="L1626" s="41"/>
      <c r="M1626" s="41"/>
      <c r="N1626" s="45" t="s">
        <v>3913</v>
      </c>
      <c r="O1626" s="41">
        <v>38000</v>
      </c>
      <c r="P1626" s="46"/>
      <c r="Q1626" s="47"/>
      <c r="R1626" s="48" t="s">
        <v>663</v>
      </c>
      <c r="T1626">
        <v>30104</v>
      </c>
    </row>
    <row r="1627" spans="1:20" ht="18" customHeight="1" x14ac:dyDescent="0.15">
      <c r="A1627" s="42">
        <v>3</v>
      </c>
      <c r="B1627" s="43" t="s">
        <v>660</v>
      </c>
      <c r="C1627" s="43">
        <v>1</v>
      </c>
      <c r="D1627" s="43" t="s">
        <v>661</v>
      </c>
      <c r="E1627" s="43">
        <v>4</v>
      </c>
      <c r="F1627" s="43" t="s">
        <v>745</v>
      </c>
      <c r="G1627" s="44">
        <v>10</v>
      </c>
      <c r="H1627" s="43" t="s">
        <v>54</v>
      </c>
      <c r="I1627" s="44">
        <v>4</v>
      </c>
      <c r="J1627" s="44" t="s">
        <v>65</v>
      </c>
      <c r="K1627" s="41"/>
      <c r="L1627" s="41"/>
      <c r="M1627" s="41"/>
      <c r="N1627" s="45" t="s">
        <v>2500</v>
      </c>
      <c r="O1627" s="41">
        <v>100000</v>
      </c>
      <c r="P1627" s="46"/>
      <c r="Q1627" s="47"/>
      <c r="R1627" s="48" t="s">
        <v>663</v>
      </c>
      <c r="T1627">
        <v>30104</v>
      </c>
    </row>
    <row r="1628" spans="1:20" ht="18" customHeight="1" x14ac:dyDescent="0.15">
      <c r="A1628" s="42">
        <v>3</v>
      </c>
      <c r="B1628" s="43" t="s">
        <v>660</v>
      </c>
      <c r="C1628" s="43">
        <v>1</v>
      </c>
      <c r="D1628" s="43" t="s">
        <v>661</v>
      </c>
      <c r="E1628" s="43">
        <v>4</v>
      </c>
      <c r="F1628" s="43" t="s">
        <v>745</v>
      </c>
      <c r="G1628" s="45">
        <v>11</v>
      </c>
      <c r="H1628" s="49" t="s">
        <v>66</v>
      </c>
      <c r="I1628" s="45"/>
      <c r="J1628" s="45"/>
      <c r="K1628" s="41"/>
      <c r="L1628" s="41"/>
      <c r="M1628" s="41"/>
      <c r="N1628" s="45"/>
      <c r="O1628" s="47"/>
      <c r="P1628" s="46"/>
      <c r="Q1628" s="47"/>
      <c r="R1628" s="48" t="s">
        <v>663</v>
      </c>
      <c r="T1628">
        <v>30104</v>
      </c>
    </row>
    <row r="1629" spans="1:20" ht="18" customHeight="1" x14ac:dyDescent="0.15">
      <c r="A1629" s="42">
        <v>3</v>
      </c>
      <c r="B1629" s="43" t="s">
        <v>660</v>
      </c>
      <c r="C1629" s="43">
        <v>1</v>
      </c>
      <c r="D1629" s="43" t="s">
        <v>661</v>
      </c>
      <c r="E1629" s="43">
        <v>4</v>
      </c>
      <c r="F1629" s="43" t="s">
        <v>745</v>
      </c>
      <c r="G1629" s="44">
        <v>11</v>
      </c>
      <c r="H1629" s="43" t="s">
        <v>66</v>
      </c>
      <c r="I1629" s="45">
        <v>1</v>
      </c>
      <c r="J1629" s="45" t="s">
        <v>67</v>
      </c>
      <c r="K1629" s="41">
        <v>448</v>
      </c>
      <c r="L1629" s="41">
        <v>448</v>
      </c>
      <c r="M1629" s="41">
        <f>K1629-L1629</f>
        <v>0</v>
      </c>
      <c r="N1629" s="45" t="s">
        <v>746</v>
      </c>
      <c r="O1629" s="41"/>
      <c r="P1629" s="46"/>
      <c r="Q1629" s="47"/>
      <c r="R1629" s="48" t="s">
        <v>663</v>
      </c>
      <c r="T1629">
        <v>30104</v>
      </c>
    </row>
    <row r="1630" spans="1:20" ht="18" customHeight="1" x14ac:dyDescent="0.15">
      <c r="A1630" s="42">
        <v>3</v>
      </c>
      <c r="B1630" s="43" t="s">
        <v>660</v>
      </c>
      <c r="C1630" s="43">
        <v>1</v>
      </c>
      <c r="D1630" s="43" t="s">
        <v>661</v>
      </c>
      <c r="E1630" s="43">
        <v>4</v>
      </c>
      <c r="F1630" s="43" t="s">
        <v>745</v>
      </c>
      <c r="G1630" s="44">
        <v>11</v>
      </c>
      <c r="H1630" s="43" t="s">
        <v>66</v>
      </c>
      <c r="I1630" s="44">
        <v>1</v>
      </c>
      <c r="J1630" s="44" t="s">
        <v>67</v>
      </c>
      <c r="K1630" s="41"/>
      <c r="L1630" s="41"/>
      <c r="M1630" s="41"/>
      <c r="N1630" s="45" t="s">
        <v>3095</v>
      </c>
      <c r="O1630" s="41">
        <v>4700</v>
      </c>
      <c r="P1630" s="46"/>
      <c r="Q1630" s="47"/>
      <c r="R1630" s="48" t="s">
        <v>663</v>
      </c>
      <c r="T1630">
        <v>30104</v>
      </c>
    </row>
    <row r="1631" spans="1:20" ht="18" customHeight="1" x14ac:dyDescent="0.15">
      <c r="A1631" s="42">
        <v>3</v>
      </c>
      <c r="B1631" s="43" t="s">
        <v>660</v>
      </c>
      <c r="C1631" s="43">
        <v>1</v>
      </c>
      <c r="D1631" s="43" t="s">
        <v>661</v>
      </c>
      <c r="E1631" s="43">
        <v>4</v>
      </c>
      <c r="F1631" s="43" t="s">
        <v>745</v>
      </c>
      <c r="G1631" s="44">
        <v>11</v>
      </c>
      <c r="H1631" s="43" t="s">
        <v>66</v>
      </c>
      <c r="I1631" s="44">
        <v>1</v>
      </c>
      <c r="J1631" s="44" t="s">
        <v>67</v>
      </c>
      <c r="K1631" s="41"/>
      <c r="L1631" s="41"/>
      <c r="M1631" s="41"/>
      <c r="N1631" s="45" t="s">
        <v>3096</v>
      </c>
      <c r="O1631" s="41">
        <v>4700</v>
      </c>
      <c r="P1631" s="46"/>
      <c r="Q1631" s="47"/>
      <c r="R1631" s="48" t="s">
        <v>663</v>
      </c>
      <c r="T1631">
        <v>30104</v>
      </c>
    </row>
    <row r="1632" spans="1:20" ht="18" customHeight="1" x14ac:dyDescent="0.15">
      <c r="A1632" s="42">
        <v>3</v>
      </c>
      <c r="B1632" s="43" t="s">
        <v>660</v>
      </c>
      <c r="C1632" s="43">
        <v>1</v>
      </c>
      <c r="D1632" s="43" t="s">
        <v>661</v>
      </c>
      <c r="E1632" s="43">
        <v>4</v>
      </c>
      <c r="F1632" s="43" t="s">
        <v>745</v>
      </c>
      <c r="G1632" s="44">
        <v>11</v>
      </c>
      <c r="H1632" s="43" t="s">
        <v>66</v>
      </c>
      <c r="I1632" s="44">
        <v>1</v>
      </c>
      <c r="J1632" s="44" t="s">
        <v>67</v>
      </c>
      <c r="K1632" s="41"/>
      <c r="L1632" s="41"/>
      <c r="M1632" s="41"/>
      <c r="N1632" s="45" t="s">
        <v>3097</v>
      </c>
      <c r="O1632" s="41">
        <v>6000</v>
      </c>
      <c r="P1632" s="46"/>
      <c r="Q1632" s="47"/>
      <c r="R1632" s="48" t="s">
        <v>663</v>
      </c>
      <c r="T1632">
        <v>30104</v>
      </c>
    </row>
    <row r="1633" spans="1:20" ht="18" customHeight="1" x14ac:dyDescent="0.15">
      <c r="A1633" s="42">
        <v>3</v>
      </c>
      <c r="B1633" s="43" t="s">
        <v>660</v>
      </c>
      <c r="C1633" s="43">
        <v>1</v>
      </c>
      <c r="D1633" s="43" t="s">
        <v>661</v>
      </c>
      <c r="E1633" s="43">
        <v>4</v>
      </c>
      <c r="F1633" s="43" t="s">
        <v>745</v>
      </c>
      <c r="G1633" s="44">
        <v>11</v>
      </c>
      <c r="H1633" s="43" t="s">
        <v>66</v>
      </c>
      <c r="I1633" s="44">
        <v>1</v>
      </c>
      <c r="J1633" s="44" t="s">
        <v>67</v>
      </c>
      <c r="K1633" s="41"/>
      <c r="L1633" s="41"/>
      <c r="M1633" s="41"/>
      <c r="N1633" s="45" t="s">
        <v>747</v>
      </c>
      <c r="O1633" s="41"/>
      <c r="P1633" s="46"/>
      <c r="Q1633" s="47"/>
      <c r="R1633" s="48" t="s">
        <v>663</v>
      </c>
      <c r="T1633">
        <v>30104</v>
      </c>
    </row>
    <row r="1634" spans="1:20" ht="18" customHeight="1" x14ac:dyDescent="0.15">
      <c r="A1634" s="42">
        <v>3</v>
      </c>
      <c r="B1634" s="43" t="s">
        <v>660</v>
      </c>
      <c r="C1634" s="43">
        <v>1</v>
      </c>
      <c r="D1634" s="43" t="s">
        <v>661</v>
      </c>
      <c r="E1634" s="43">
        <v>4</v>
      </c>
      <c r="F1634" s="43" t="s">
        <v>745</v>
      </c>
      <c r="G1634" s="44">
        <v>11</v>
      </c>
      <c r="H1634" s="43" t="s">
        <v>66</v>
      </c>
      <c r="I1634" s="44">
        <v>1</v>
      </c>
      <c r="J1634" s="44" t="s">
        <v>67</v>
      </c>
      <c r="K1634" s="41"/>
      <c r="L1634" s="41"/>
      <c r="M1634" s="41"/>
      <c r="N1634" s="45" t="s">
        <v>3095</v>
      </c>
      <c r="O1634" s="41">
        <v>4700</v>
      </c>
      <c r="P1634" s="46"/>
      <c r="Q1634" s="47"/>
      <c r="R1634" s="48" t="s">
        <v>663</v>
      </c>
      <c r="T1634">
        <v>30104</v>
      </c>
    </row>
    <row r="1635" spans="1:20" ht="18" customHeight="1" x14ac:dyDescent="0.15">
      <c r="A1635" s="42">
        <v>3</v>
      </c>
      <c r="B1635" s="43" t="s">
        <v>660</v>
      </c>
      <c r="C1635" s="43">
        <v>1</v>
      </c>
      <c r="D1635" s="43" t="s">
        <v>661</v>
      </c>
      <c r="E1635" s="43">
        <v>4</v>
      </c>
      <c r="F1635" s="43" t="s">
        <v>745</v>
      </c>
      <c r="G1635" s="44">
        <v>11</v>
      </c>
      <c r="H1635" s="43" t="s">
        <v>66</v>
      </c>
      <c r="I1635" s="44">
        <v>1</v>
      </c>
      <c r="J1635" s="44" t="s">
        <v>67</v>
      </c>
      <c r="K1635" s="41"/>
      <c r="L1635" s="41"/>
      <c r="M1635" s="41"/>
      <c r="N1635" s="45" t="s">
        <v>3098</v>
      </c>
      <c r="O1635" s="41">
        <v>7520</v>
      </c>
      <c r="P1635" s="46"/>
      <c r="Q1635" s="47"/>
      <c r="R1635" s="48" t="s">
        <v>663</v>
      </c>
      <c r="T1635">
        <v>30104</v>
      </c>
    </row>
    <row r="1636" spans="1:20" ht="18" customHeight="1" x14ac:dyDescent="0.15">
      <c r="A1636" s="42">
        <v>3</v>
      </c>
      <c r="B1636" s="43" t="s">
        <v>660</v>
      </c>
      <c r="C1636" s="43">
        <v>1</v>
      </c>
      <c r="D1636" s="43" t="s">
        <v>661</v>
      </c>
      <c r="E1636" s="43">
        <v>4</v>
      </c>
      <c r="F1636" s="43" t="s">
        <v>745</v>
      </c>
      <c r="G1636" s="44">
        <v>11</v>
      </c>
      <c r="H1636" s="43" t="s">
        <v>66</v>
      </c>
      <c r="I1636" s="44">
        <v>1</v>
      </c>
      <c r="J1636" s="44" t="s">
        <v>67</v>
      </c>
      <c r="K1636" s="41"/>
      <c r="L1636" s="41"/>
      <c r="M1636" s="41"/>
      <c r="N1636" s="45" t="s">
        <v>3097</v>
      </c>
      <c r="O1636" s="41">
        <v>6000</v>
      </c>
      <c r="P1636" s="46"/>
      <c r="Q1636" s="47"/>
      <c r="R1636" s="48" t="s">
        <v>663</v>
      </c>
      <c r="T1636">
        <v>30104</v>
      </c>
    </row>
    <row r="1637" spans="1:20" ht="18" customHeight="1" x14ac:dyDescent="0.15">
      <c r="A1637" s="42">
        <v>3</v>
      </c>
      <c r="B1637" s="43" t="s">
        <v>660</v>
      </c>
      <c r="C1637" s="43">
        <v>1</v>
      </c>
      <c r="D1637" s="43" t="s">
        <v>661</v>
      </c>
      <c r="E1637" s="43">
        <v>4</v>
      </c>
      <c r="F1637" s="43" t="s">
        <v>745</v>
      </c>
      <c r="G1637" s="44">
        <v>11</v>
      </c>
      <c r="H1637" s="43" t="s">
        <v>66</v>
      </c>
      <c r="I1637" s="44">
        <v>1</v>
      </c>
      <c r="J1637" s="44" t="s">
        <v>67</v>
      </c>
      <c r="K1637" s="41"/>
      <c r="L1637" s="41"/>
      <c r="M1637" s="41"/>
      <c r="N1637" s="45" t="s">
        <v>754</v>
      </c>
      <c r="O1637" s="41"/>
      <c r="P1637" s="46"/>
      <c r="Q1637" s="47"/>
      <c r="R1637" s="48" t="s">
        <v>663</v>
      </c>
      <c r="T1637">
        <v>30104</v>
      </c>
    </row>
    <row r="1638" spans="1:20" ht="18" customHeight="1" x14ac:dyDescent="0.15">
      <c r="A1638" s="42">
        <v>3</v>
      </c>
      <c r="B1638" s="43" t="s">
        <v>660</v>
      </c>
      <c r="C1638" s="43">
        <v>1</v>
      </c>
      <c r="D1638" s="43" t="s">
        <v>661</v>
      </c>
      <c r="E1638" s="43">
        <v>4</v>
      </c>
      <c r="F1638" s="43" t="s">
        <v>745</v>
      </c>
      <c r="G1638" s="44">
        <v>11</v>
      </c>
      <c r="H1638" s="43" t="s">
        <v>66</v>
      </c>
      <c r="I1638" s="44">
        <v>1</v>
      </c>
      <c r="J1638" s="44" t="s">
        <v>67</v>
      </c>
      <c r="K1638" s="41"/>
      <c r="L1638" s="41"/>
      <c r="M1638" s="41"/>
      <c r="N1638" s="45" t="s">
        <v>3099</v>
      </c>
      <c r="O1638" s="41">
        <v>23500</v>
      </c>
      <c r="P1638" s="46"/>
      <c r="Q1638" s="47"/>
      <c r="R1638" s="48" t="s">
        <v>663</v>
      </c>
      <c r="T1638">
        <v>30104</v>
      </c>
    </row>
    <row r="1639" spans="1:20" ht="18" customHeight="1" x14ac:dyDescent="0.15">
      <c r="A1639" s="42">
        <v>3</v>
      </c>
      <c r="B1639" s="43" t="s">
        <v>660</v>
      </c>
      <c r="C1639" s="43">
        <v>1</v>
      </c>
      <c r="D1639" s="43" t="s">
        <v>661</v>
      </c>
      <c r="E1639" s="43">
        <v>4</v>
      </c>
      <c r="F1639" s="43" t="s">
        <v>745</v>
      </c>
      <c r="G1639" s="44">
        <v>11</v>
      </c>
      <c r="H1639" s="43" t="s">
        <v>66</v>
      </c>
      <c r="I1639" s="44">
        <v>1</v>
      </c>
      <c r="J1639" s="44" t="s">
        <v>67</v>
      </c>
      <c r="K1639" s="41"/>
      <c r="L1639" s="41"/>
      <c r="M1639" s="41"/>
      <c r="N1639" s="45" t="s">
        <v>3100</v>
      </c>
      <c r="O1639" s="41">
        <v>128520</v>
      </c>
      <c r="P1639" s="46"/>
      <c r="Q1639" s="47"/>
      <c r="R1639" s="48" t="s">
        <v>663</v>
      </c>
      <c r="T1639">
        <v>30104</v>
      </c>
    </row>
    <row r="1640" spans="1:20" ht="18" customHeight="1" x14ac:dyDescent="0.15">
      <c r="A1640" s="42">
        <v>3</v>
      </c>
      <c r="B1640" s="43" t="s">
        <v>660</v>
      </c>
      <c r="C1640" s="43">
        <v>1</v>
      </c>
      <c r="D1640" s="43" t="s">
        <v>661</v>
      </c>
      <c r="E1640" s="43">
        <v>4</v>
      </c>
      <c r="F1640" s="43" t="s">
        <v>745</v>
      </c>
      <c r="G1640" s="44">
        <v>11</v>
      </c>
      <c r="H1640" s="43" t="s">
        <v>66</v>
      </c>
      <c r="I1640" s="44">
        <v>1</v>
      </c>
      <c r="J1640" s="44" t="s">
        <v>67</v>
      </c>
      <c r="K1640" s="41"/>
      <c r="L1640" s="41"/>
      <c r="M1640" s="41"/>
      <c r="N1640" s="45" t="s">
        <v>3101</v>
      </c>
      <c r="O1640" s="41">
        <v>162000</v>
      </c>
      <c r="P1640" s="46"/>
      <c r="Q1640" s="47"/>
      <c r="R1640" s="48" t="s">
        <v>663</v>
      </c>
      <c r="T1640">
        <v>30104</v>
      </c>
    </row>
    <row r="1641" spans="1:20" ht="18" customHeight="1" x14ac:dyDescent="0.15">
      <c r="A1641" s="42">
        <v>3</v>
      </c>
      <c r="B1641" s="43" t="s">
        <v>660</v>
      </c>
      <c r="C1641" s="43">
        <v>1</v>
      </c>
      <c r="D1641" s="43" t="s">
        <v>661</v>
      </c>
      <c r="E1641" s="43">
        <v>4</v>
      </c>
      <c r="F1641" s="43" t="s">
        <v>745</v>
      </c>
      <c r="G1641" s="44">
        <v>11</v>
      </c>
      <c r="H1641" s="43" t="s">
        <v>66</v>
      </c>
      <c r="I1641" s="44">
        <v>1</v>
      </c>
      <c r="J1641" s="44" t="s">
        <v>67</v>
      </c>
      <c r="K1641" s="41"/>
      <c r="L1641" s="41"/>
      <c r="M1641" s="41"/>
      <c r="N1641" s="45" t="s">
        <v>3914</v>
      </c>
      <c r="O1641" s="41">
        <v>100000</v>
      </c>
      <c r="P1641" s="46"/>
      <c r="Q1641" s="47"/>
      <c r="R1641" s="48" t="s">
        <v>663</v>
      </c>
      <c r="T1641">
        <v>30104</v>
      </c>
    </row>
    <row r="1642" spans="1:20" ht="18" customHeight="1" x14ac:dyDescent="0.15">
      <c r="A1642" s="42">
        <v>3</v>
      </c>
      <c r="B1642" s="43" t="s">
        <v>660</v>
      </c>
      <c r="C1642" s="43">
        <v>1</v>
      </c>
      <c r="D1642" s="43" t="s">
        <v>661</v>
      </c>
      <c r="E1642" s="43">
        <v>4</v>
      </c>
      <c r="F1642" s="43" t="s">
        <v>745</v>
      </c>
      <c r="G1642" s="44">
        <v>11</v>
      </c>
      <c r="H1642" s="43" t="s">
        <v>66</v>
      </c>
      <c r="I1642" s="45">
        <v>3</v>
      </c>
      <c r="J1642" s="45" t="s">
        <v>70</v>
      </c>
      <c r="K1642" s="41">
        <v>1472</v>
      </c>
      <c r="L1642" s="41">
        <v>1256</v>
      </c>
      <c r="M1642" s="41">
        <f>K1642-L1642</f>
        <v>216</v>
      </c>
      <c r="N1642" s="45" t="s">
        <v>3102</v>
      </c>
      <c r="O1642" s="41">
        <v>168000</v>
      </c>
      <c r="P1642" s="46"/>
      <c r="Q1642" s="47"/>
      <c r="R1642" s="48" t="s">
        <v>663</v>
      </c>
      <c r="T1642">
        <v>30104</v>
      </c>
    </row>
    <row r="1643" spans="1:20" ht="18" customHeight="1" x14ac:dyDescent="0.15">
      <c r="A1643" s="42">
        <v>3</v>
      </c>
      <c r="B1643" s="43" t="s">
        <v>660</v>
      </c>
      <c r="C1643" s="43">
        <v>1</v>
      </c>
      <c r="D1643" s="43" t="s">
        <v>661</v>
      </c>
      <c r="E1643" s="43">
        <v>4</v>
      </c>
      <c r="F1643" s="43" t="s">
        <v>745</v>
      </c>
      <c r="G1643" s="44">
        <v>11</v>
      </c>
      <c r="H1643" s="43" t="s">
        <v>66</v>
      </c>
      <c r="I1643" s="44">
        <v>3</v>
      </c>
      <c r="J1643" s="44" t="s">
        <v>70</v>
      </c>
      <c r="K1643" s="41"/>
      <c r="L1643" s="41"/>
      <c r="M1643" s="41"/>
      <c r="N1643" s="45" t="s">
        <v>3103</v>
      </c>
      <c r="O1643" s="41">
        <v>180000</v>
      </c>
      <c r="P1643" s="46"/>
      <c r="Q1643" s="47"/>
      <c r="R1643" s="48" t="s">
        <v>663</v>
      </c>
      <c r="T1643">
        <v>30104</v>
      </c>
    </row>
    <row r="1644" spans="1:20" ht="18" customHeight="1" x14ac:dyDescent="0.15">
      <c r="A1644" s="42">
        <v>3</v>
      </c>
      <c r="B1644" s="43" t="s">
        <v>660</v>
      </c>
      <c r="C1644" s="43">
        <v>1</v>
      </c>
      <c r="D1644" s="43" t="s">
        <v>661</v>
      </c>
      <c r="E1644" s="43">
        <v>4</v>
      </c>
      <c r="F1644" s="43" t="s">
        <v>745</v>
      </c>
      <c r="G1644" s="44">
        <v>11</v>
      </c>
      <c r="H1644" s="43" t="s">
        <v>66</v>
      </c>
      <c r="I1644" s="44">
        <v>3</v>
      </c>
      <c r="J1644" s="44" t="s">
        <v>70</v>
      </c>
      <c r="K1644" s="41"/>
      <c r="L1644" s="41"/>
      <c r="M1644" s="41"/>
      <c r="N1644" s="45" t="s">
        <v>755</v>
      </c>
      <c r="O1644" s="41"/>
      <c r="P1644" s="46"/>
      <c r="Q1644" s="47"/>
      <c r="R1644" s="48" t="s">
        <v>663</v>
      </c>
      <c r="T1644">
        <v>30104</v>
      </c>
    </row>
    <row r="1645" spans="1:20" ht="18" customHeight="1" x14ac:dyDescent="0.15">
      <c r="A1645" s="42">
        <v>3</v>
      </c>
      <c r="B1645" s="43" t="s">
        <v>660</v>
      </c>
      <c r="C1645" s="43">
        <v>1</v>
      </c>
      <c r="D1645" s="43" t="s">
        <v>661</v>
      </c>
      <c r="E1645" s="43">
        <v>4</v>
      </c>
      <c r="F1645" s="43" t="s">
        <v>745</v>
      </c>
      <c r="G1645" s="44">
        <v>11</v>
      </c>
      <c r="H1645" s="43" t="s">
        <v>66</v>
      </c>
      <c r="I1645" s="44">
        <v>3</v>
      </c>
      <c r="J1645" s="44" t="s">
        <v>70</v>
      </c>
      <c r="K1645" s="41"/>
      <c r="L1645" s="41"/>
      <c r="M1645" s="41"/>
      <c r="N1645" s="45" t="s">
        <v>3104</v>
      </c>
      <c r="O1645" s="41">
        <v>1104000</v>
      </c>
      <c r="P1645" s="46"/>
      <c r="Q1645" s="47"/>
      <c r="R1645" s="48" t="s">
        <v>663</v>
      </c>
      <c r="T1645">
        <v>30104</v>
      </c>
    </row>
    <row r="1646" spans="1:20" ht="18" customHeight="1" x14ac:dyDescent="0.15">
      <c r="A1646" s="42">
        <v>3</v>
      </c>
      <c r="B1646" s="43" t="s">
        <v>660</v>
      </c>
      <c r="C1646" s="43">
        <v>1</v>
      </c>
      <c r="D1646" s="43" t="s">
        <v>661</v>
      </c>
      <c r="E1646" s="43">
        <v>4</v>
      </c>
      <c r="F1646" s="43" t="s">
        <v>745</v>
      </c>
      <c r="G1646" s="44">
        <v>11</v>
      </c>
      <c r="H1646" s="43" t="s">
        <v>66</v>
      </c>
      <c r="I1646" s="44">
        <v>3</v>
      </c>
      <c r="J1646" s="44" t="s">
        <v>70</v>
      </c>
      <c r="K1646" s="41"/>
      <c r="L1646" s="41"/>
      <c r="M1646" s="41"/>
      <c r="N1646" s="45" t="s">
        <v>3915</v>
      </c>
      <c r="O1646" s="41">
        <v>15000</v>
      </c>
      <c r="P1646" s="46"/>
      <c r="Q1646" s="47"/>
      <c r="R1646" s="48" t="s">
        <v>663</v>
      </c>
      <c r="T1646">
        <v>30104</v>
      </c>
    </row>
    <row r="1647" spans="1:20" ht="18" customHeight="1" x14ac:dyDescent="0.15">
      <c r="A1647" s="42">
        <v>3</v>
      </c>
      <c r="B1647" s="43" t="s">
        <v>660</v>
      </c>
      <c r="C1647" s="43">
        <v>1</v>
      </c>
      <c r="D1647" s="43" t="s">
        <v>661</v>
      </c>
      <c r="E1647" s="43">
        <v>4</v>
      </c>
      <c r="F1647" s="43" t="s">
        <v>745</v>
      </c>
      <c r="G1647" s="44">
        <v>11</v>
      </c>
      <c r="H1647" s="43" t="s">
        <v>66</v>
      </c>
      <c r="I1647" s="44">
        <v>3</v>
      </c>
      <c r="J1647" s="44" t="s">
        <v>70</v>
      </c>
      <c r="K1647" s="41"/>
      <c r="L1647" s="41"/>
      <c r="M1647" s="41"/>
      <c r="N1647" s="45" t="s">
        <v>3916</v>
      </c>
      <c r="O1647" s="41">
        <v>3600</v>
      </c>
      <c r="P1647" s="46"/>
      <c r="Q1647" s="47"/>
      <c r="R1647" s="48" t="s">
        <v>663</v>
      </c>
      <c r="T1647">
        <v>30104</v>
      </c>
    </row>
    <row r="1648" spans="1:20" ht="18" customHeight="1" x14ac:dyDescent="0.15">
      <c r="A1648" s="42">
        <v>3</v>
      </c>
      <c r="B1648" s="43" t="s">
        <v>660</v>
      </c>
      <c r="C1648" s="43">
        <v>1</v>
      </c>
      <c r="D1648" s="43" t="s">
        <v>661</v>
      </c>
      <c r="E1648" s="43">
        <v>4</v>
      </c>
      <c r="F1648" s="43" t="s">
        <v>745</v>
      </c>
      <c r="G1648" s="44">
        <v>11</v>
      </c>
      <c r="H1648" s="43" t="s">
        <v>66</v>
      </c>
      <c r="I1648" s="44">
        <v>3</v>
      </c>
      <c r="J1648" s="44" t="s">
        <v>70</v>
      </c>
      <c r="K1648" s="41"/>
      <c r="L1648" s="41"/>
      <c r="M1648" s="41"/>
      <c r="N1648" s="45" t="s">
        <v>3917</v>
      </c>
      <c r="O1648" s="41">
        <v>1200</v>
      </c>
      <c r="P1648" s="46"/>
      <c r="Q1648" s="47"/>
      <c r="R1648" s="48" t="s">
        <v>663</v>
      </c>
      <c r="T1648">
        <v>30104</v>
      </c>
    </row>
    <row r="1649" spans="1:20" ht="18" customHeight="1" x14ac:dyDescent="0.15">
      <c r="A1649" s="42">
        <v>3</v>
      </c>
      <c r="B1649" s="43" t="s">
        <v>660</v>
      </c>
      <c r="C1649" s="43">
        <v>1</v>
      </c>
      <c r="D1649" s="43" t="s">
        <v>661</v>
      </c>
      <c r="E1649" s="43">
        <v>4</v>
      </c>
      <c r="F1649" s="43" t="s">
        <v>745</v>
      </c>
      <c r="G1649" s="44">
        <v>11</v>
      </c>
      <c r="H1649" s="43" t="s">
        <v>66</v>
      </c>
      <c r="I1649" s="45">
        <v>12</v>
      </c>
      <c r="J1649" s="45" t="s">
        <v>756</v>
      </c>
      <c r="K1649" s="41">
        <v>71</v>
      </c>
      <c r="L1649" s="41">
        <v>71</v>
      </c>
      <c r="M1649" s="41">
        <f>K1649-L1649</f>
        <v>0</v>
      </c>
      <c r="N1649" s="45" t="s">
        <v>3105</v>
      </c>
      <c r="O1649" s="41">
        <v>70200</v>
      </c>
      <c r="P1649" s="46"/>
      <c r="Q1649" s="47"/>
      <c r="R1649" s="48" t="s">
        <v>663</v>
      </c>
      <c r="T1649">
        <v>30104</v>
      </c>
    </row>
    <row r="1650" spans="1:20" ht="18" customHeight="1" x14ac:dyDescent="0.15">
      <c r="A1650" s="42">
        <v>3</v>
      </c>
      <c r="B1650" s="43" t="s">
        <v>660</v>
      </c>
      <c r="C1650" s="43">
        <v>1</v>
      </c>
      <c r="D1650" s="43" t="s">
        <v>661</v>
      </c>
      <c r="E1650" s="43">
        <v>4</v>
      </c>
      <c r="F1650" s="43" t="s">
        <v>745</v>
      </c>
      <c r="G1650" s="45">
        <v>12</v>
      </c>
      <c r="H1650" s="49" t="s">
        <v>73</v>
      </c>
      <c r="I1650" s="45"/>
      <c r="J1650" s="45"/>
      <c r="K1650" s="41"/>
      <c r="L1650" s="41"/>
      <c r="M1650" s="41"/>
      <c r="N1650" s="45"/>
      <c r="O1650" s="47"/>
      <c r="P1650" s="46"/>
      <c r="Q1650" s="47"/>
      <c r="R1650" s="48" t="s">
        <v>663</v>
      </c>
      <c r="T1650">
        <v>30104</v>
      </c>
    </row>
    <row r="1651" spans="1:20" ht="18" customHeight="1" x14ac:dyDescent="0.15">
      <c r="A1651" s="42">
        <v>3</v>
      </c>
      <c r="B1651" s="43" t="s">
        <v>660</v>
      </c>
      <c r="C1651" s="43">
        <v>1</v>
      </c>
      <c r="D1651" s="43" t="s">
        <v>661</v>
      </c>
      <c r="E1651" s="43">
        <v>4</v>
      </c>
      <c r="F1651" s="43" t="s">
        <v>745</v>
      </c>
      <c r="G1651" s="44">
        <v>12</v>
      </c>
      <c r="H1651" s="43" t="s">
        <v>73</v>
      </c>
      <c r="I1651" s="45">
        <v>21</v>
      </c>
      <c r="J1651" s="45" t="s">
        <v>74</v>
      </c>
      <c r="K1651" s="41">
        <v>19902</v>
      </c>
      <c r="L1651" s="41">
        <v>19056</v>
      </c>
      <c r="M1651" s="41">
        <f>K1651-L1651</f>
        <v>846</v>
      </c>
      <c r="N1651" s="45" t="s">
        <v>757</v>
      </c>
      <c r="O1651" s="41">
        <v>13994633</v>
      </c>
      <c r="P1651" s="46"/>
      <c r="Q1651" s="47"/>
      <c r="R1651" s="48" t="s">
        <v>663</v>
      </c>
      <c r="T1651">
        <v>30104</v>
      </c>
    </row>
    <row r="1652" spans="1:20" ht="18" customHeight="1" x14ac:dyDescent="0.15">
      <c r="A1652" s="42">
        <v>3</v>
      </c>
      <c r="B1652" s="43" t="s">
        <v>660</v>
      </c>
      <c r="C1652" s="43">
        <v>1</v>
      </c>
      <c r="D1652" s="43" t="s">
        <v>661</v>
      </c>
      <c r="E1652" s="43">
        <v>4</v>
      </c>
      <c r="F1652" s="43" t="s">
        <v>745</v>
      </c>
      <c r="G1652" s="44">
        <v>12</v>
      </c>
      <c r="H1652" s="43" t="s">
        <v>73</v>
      </c>
      <c r="I1652" s="44">
        <v>21</v>
      </c>
      <c r="J1652" s="44" t="s">
        <v>74</v>
      </c>
      <c r="K1652" s="41"/>
      <c r="L1652" s="41"/>
      <c r="M1652" s="41"/>
      <c r="N1652" s="45" t="s">
        <v>758</v>
      </c>
      <c r="O1652" s="41"/>
      <c r="P1652" s="46"/>
      <c r="Q1652" s="47"/>
      <c r="R1652" s="48" t="s">
        <v>663</v>
      </c>
      <c r="T1652">
        <v>30104</v>
      </c>
    </row>
    <row r="1653" spans="1:20" ht="18" customHeight="1" x14ac:dyDescent="0.15">
      <c r="A1653" s="42">
        <v>3</v>
      </c>
      <c r="B1653" s="43" t="s">
        <v>660</v>
      </c>
      <c r="C1653" s="43">
        <v>1</v>
      </c>
      <c r="D1653" s="43" t="s">
        <v>661</v>
      </c>
      <c r="E1653" s="43">
        <v>4</v>
      </c>
      <c r="F1653" s="43" t="s">
        <v>745</v>
      </c>
      <c r="G1653" s="44">
        <v>12</v>
      </c>
      <c r="H1653" s="43" t="s">
        <v>73</v>
      </c>
      <c r="I1653" s="44">
        <v>21</v>
      </c>
      <c r="J1653" s="44" t="s">
        <v>74</v>
      </c>
      <c r="K1653" s="41"/>
      <c r="L1653" s="41"/>
      <c r="M1653" s="41"/>
      <c r="N1653" s="45" t="s">
        <v>3106</v>
      </c>
      <c r="O1653" s="41">
        <v>1440000</v>
      </c>
      <c r="P1653" s="46"/>
      <c r="Q1653" s="47"/>
      <c r="R1653" s="48" t="s">
        <v>663</v>
      </c>
      <c r="T1653">
        <v>30104</v>
      </c>
    </row>
    <row r="1654" spans="1:20" ht="18" customHeight="1" x14ac:dyDescent="0.15">
      <c r="A1654" s="42">
        <v>3</v>
      </c>
      <c r="B1654" s="43" t="s">
        <v>660</v>
      </c>
      <c r="C1654" s="43">
        <v>1</v>
      </c>
      <c r="D1654" s="43" t="s">
        <v>661</v>
      </c>
      <c r="E1654" s="43">
        <v>4</v>
      </c>
      <c r="F1654" s="43" t="s">
        <v>745</v>
      </c>
      <c r="G1654" s="44">
        <v>12</v>
      </c>
      <c r="H1654" s="43" t="s">
        <v>73</v>
      </c>
      <c r="I1654" s="44">
        <v>21</v>
      </c>
      <c r="J1654" s="44" t="s">
        <v>74</v>
      </c>
      <c r="K1654" s="41"/>
      <c r="L1654" s="41"/>
      <c r="M1654" s="41"/>
      <c r="N1654" s="45" t="s">
        <v>3107</v>
      </c>
      <c r="O1654" s="41">
        <v>480000</v>
      </c>
      <c r="P1654" s="46"/>
      <c r="Q1654" s="47"/>
      <c r="R1654" s="48" t="s">
        <v>663</v>
      </c>
      <c r="T1654">
        <v>30104</v>
      </c>
    </row>
    <row r="1655" spans="1:20" ht="18" customHeight="1" x14ac:dyDescent="0.15">
      <c r="A1655" s="42">
        <v>3</v>
      </c>
      <c r="B1655" s="43" t="s">
        <v>660</v>
      </c>
      <c r="C1655" s="43">
        <v>1</v>
      </c>
      <c r="D1655" s="43" t="s">
        <v>661</v>
      </c>
      <c r="E1655" s="43">
        <v>4</v>
      </c>
      <c r="F1655" s="43" t="s">
        <v>745</v>
      </c>
      <c r="G1655" s="44">
        <v>12</v>
      </c>
      <c r="H1655" s="43" t="s">
        <v>73</v>
      </c>
      <c r="I1655" s="44">
        <v>21</v>
      </c>
      <c r="J1655" s="44" t="s">
        <v>74</v>
      </c>
      <c r="K1655" s="41"/>
      <c r="L1655" s="41"/>
      <c r="M1655" s="41"/>
      <c r="N1655" s="45" t="s">
        <v>3108</v>
      </c>
      <c r="O1655" s="41">
        <v>605782</v>
      </c>
      <c r="P1655" s="46"/>
      <c r="Q1655" s="47"/>
      <c r="R1655" s="48" t="s">
        <v>663</v>
      </c>
      <c r="T1655">
        <v>30104</v>
      </c>
    </row>
    <row r="1656" spans="1:20" ht="18" customHeight="1" x14ac:dyDescent="0.15">
      <c r="A1656" s="42">
        <v>3</v>
      </c>
      <c r="B1656" s="43" t="s">
        <v>660</v>
      </c>
      <c r="C1656" s="43">
        <v>1</v>
      </c>
      <c r="D1656" s="43" t="s">
        <v>661</v>
      </c>
      <c r="E1656" s="43">
        <v>4</v>
      </c>
      <c r="F1656" s="43" t="s">
        <v>745</v>
      </c>
      <c r="G1656" s="44">
        <v>12</v>
      </c>
      <c r="H1656" s="43" t="s">
        <v>73</v>
      </c>
      <c r="I1656" s="44">
        <v>21</v>
      </c>
      <c r="J1656" s="44" t="s">
        <v>74</v>
      </c>
      <c r="K1656" s="41"/>
      <c r="L1656" s="41"/>
      <c r="M1656" s="41"/>
      <c r="N1656" s="45" t="s">
        <v>759</v>
      </c>
      <c r="O1656" s="41">
        <v>889644</v>
      </c>
      <c r="P1656" s="46"/>
      <c r="Q1656" s="47"/>
      <c r="R1656" s="48" t="s">
        <v>663</v>
      </c>
      <c r="T1656">
        <v>30104</v>
      </c>
    </row>
    <row r="1657" spans="1:20" ht="18" customHeight="1" x14ac:dyDescent="0.15">
      <c r="A1657" s="42">
        <v>3</v>
      </c>
      <c r="B1657" s="43" t="s">
        <v>660</v>
      </c>
      <c r="C1657" s="43">
        <v>1</v>
      </c>
      <c r="D1657" s="43" t="s">
        <v>661</v>
      </c>
      <c r="E1657" s="43">
        <v>4</v>
      </c>
      <c r="F1657" s="43" t="s">
        <v>745</v>
      </c>
      <c r="G1657" s="44">
        <v>12</v>
      </c>
      <c r="H1657" s="43" t="s">
        <v>73</v>
      </c>
      <c r="I1657" s="44">
        <v>21</v>
      </c>
      <c r="J1657" s="44" t="s">
        <v>74</v>
      </c>
      <c r="K1657" s="41"/>
      <c r="L1657" s="41"/>
      <c r="M1657" s="41"/>
      <c r="N1657" s="45" t="s">
        <v>3109</v>
      </c>
      <c r="O1657" s="41">
        <v>2400000</v>
      </c>
      <c r="P1657" s="46"/>
      <c r="Q1657" s="47"/>
      <c r="R1657" s="48" t="s">
        <v>663</v>
      </c>
      <c r="T1657">
        <v>30104</v>
      </c>
    </row>
    <row r="1658" spans="1:20" ht="18" customHeight="1" x14ac:dyDescent="0.15">
      <c r="A1658" s="42">
        <v>3</v>
      </c>
      <c r="B1658" s="43" t="s">
        <v>660</v>
      </c>
      <c r="C1658" s="43">
        <v>1</v>
      </c>
      <c r="D1658" s="43" t="s">
        <v>661</v>
      </c>
      <c r="E1658" s="43">
        <v>4</v>
      </c>
      <c r="F1658" s="43" t="s">
        <v>745</v>
      </c>
      <c r="G1658" s="44">
        <v>12</v>
      </c>
      <c r="H1658" s="43" t="s">
        <v>73</v>
      </c>
      <c r="I1658" s="44">
        <v>21</v>
      </c>
      <c r="J1658" s="44" t="s">
        <v>74</v>
      </c>
      <c r="K1658" s="41"/>
      <c r="L1658" s="41"/>
      <c r="M1658" s="41"/>
      <c r="N1658" s="45" t="s">
        <v>760</v>
      </c>
      <c r="O1658" s="41">
        <v>91000</v>
      </c>
      <c r="P1658" s="46"/>
      <c r="Q1658" s="47"/>
      <c r="R1658" s="48" t="s">
        <v>663</v>
      </c>
      <c r="T1658">
        <v>30104</v>
      </c>
    </row>
    <row r="1659" spans="1:20" ht="18" customHeight="1" x14ac:dyDescent="0.15">
      <c r="A1659" s="42">
        <v>3</v>
      </c>
      <c r="B1659" s="43" t="s">
        <v>660</v>
      </c>
      <c r="C1659" s="43">
        <v>1</v>
      </c>
      <c r="D1659" s="43" t="s">
        <v>661</v>
      </c>
      <c r="E1659" s="43">
        <v>4</v>
      </c>
      <c r="F1659" s="43" t="s">
        <v>745</v>
      </c>
      <c r="G1659" s="44">
        <v>12</v>
      </c>
      <c r="H1659" s="43" t="s">
        <v>73</v>
      </c>
      <c r="I1659" s="45">
        <v>51</v>
      </c>
      <c r="J1659" s="45" t="s">
        <v>133</v>
      </c>
      <c r="K1659" s="41">
        <v>115</v>
      </c>
      <c r="L1659" s="41">
        <v>116</v>
      </c>
      <c r="M1659" s="41">
        <f>K1659-L1659</f>
        <v>-1</v>
      </c>
      <c r="N1659" s="45" t="s">
        <v>761</v>
      </c>
      <c r="O1659" s="41">
        <v>114620</v>
      </c>
      <c r="P1659" s="46"/>
      <c r="Q1659" s="47"/>
      <c r="R1659" s="48" t="s">
        <v>663</v>
      </c>
      <c r="T1659">
        <v>30104</v>
      </c>
    </row>
    <row r="1660" spans="1:20" ht="18" customHeight="1" x14ac:dyDescent="0.15">
      <c r="A1660" s="42">
        <v>3</v>
      </c>
      <c r="B1660" s="43" t="s">
        <v>660</v>
      </c>
      <c r="C1660" s="43">
        <v>1</v>
      </c>
      <c r="D1660" s="43" t="s">
        <v>661</v>
      </c>
      <c r="E1660" s="43">
        <v>4</v>
      </c>
      <c r="F1660" s="43" t="s">
        <v>745</v>
      </c>
      <c r="G1660" s="45">
        <v>13</v>
      </c>
      <c r="H1660" s="49" t="s">
        <v>77</v>
      </c>
      <c r="I1660" s="45"/>
      <c r="J1660" s="45"/>
      <c r="K1660" s="41"/>
      <c r="L1660" s="41"/>
      <c r="M1660" s="41"/>
      <c r="N1660" s="45"/>
      <c r="O1660" s="47"/>
      <c r="P1660" s="46"/>
      <c r="Q1660" s="47"/>
      <c r="R1660" s="48" t="s">
        <v>663</v>
      </c>
      <c r="T1660">
        <v>30104</v>
      </c>
    </row>
    <row r="1661" spans="1:20" ht="18" customHeight="1" x14ac:dyDescent="0.15">
      <c r="A1661" s="42">
        <v>3</v>
      </c>
      <c r="B1661" s="43" t="s">
        <v>660</v>
      </c>
      <c r="C1661" s="43">
        <v>1</v>
      </c>
      <c r="D1661" s="43" t="s">
        <v>661</v>
      </c>
      <c r="E1661" s="43">
        <v>4</v>
      </c>
      <c r="F1661" s="43" t="s">
        <v>745</v>
      </c>
      <c r="G1661" s="44">
        <v>13</v>
      </c>
      <c r="H1661" s="43" t="s">
        <v>77</v>
      </c>
      <c r="I1661" s="45">
        <v>1</v>
      </c>
      <c r="J1661" s="45" t="s">
        <v>78</v>
      </c>
      <c r="K1661" s="41">
        <v>10</v>
      </c>
      <c r="L1661" s="41">
        <v>10</v>
      </c>
      <c r="M1661" s="41">
        <f>K1661-L1661</f>
        <v>0</v>
      </c>
      <c r="N1661" s="45" t="s">
        <v>762</v>
      </c>
      <c r="O1661" s="41">
        <v>10000</v>
      </c>
      <c r="P1661" s="46"/>
      <c r="Q1661" s="47"/>
      <c r="R1661" s="48" t="s">
        <v>663</v>
      </c>
      <c r="T1661">
        <v>30104</v>
      </c>
    </row>
    <row r="1662" spans="1:20" ht="18" customHeight="1" x14ac:dyDescent="0.15">
      <c r="A1662" s="42">
        <v>3</v>
      </c>
      <c r="B1662" s="43" t="s">
        <v>660</v>
      </c>
      <c r="C1662" s="43">
        <v>1</v>
      </c>
      <c r="D1662" s="43" t="s">
        <v>661</v>
      </c>
      <c r="E1662" s="43">
        <v>4</v>
      </c>
      <c r="F1662" s="43" t="s">
        <v>745</v>
      </c>
      <c r="G1662" s="44">
        <v>13</v>
      </c>
      <c r="H1662" s="43" t="s">
        <v>77</v>
      </c>
      <c r="I1662" s="45">
        <v>41</v>
      </c>
      <c r="J1662" s="45" t="s">
        <v>139</v>
      </c>
      <c r="K1662" s="41">
        <v>1234</v>
      </c>
      <c r="L1662" s="41">
        <v>1228</v>
      </c>
      <c r="M1662" s="41">
        <f>K1662-L1662</f>
        <v>6</v>
      </c>
      <c r="N1662" s="45" t="s">
        <v>763</v>
      </c>
      <c r="O1662" s="41">
        <v>290400</v>
      </c>
      <c r="P1662" s="46"/>
      <c r="Q1662" s="47"/>
      <c r="R1662" s="48" t="s">
        <v>663</v>
      </c>
      <c r="T1662">
        <v>30104</v>
      </c>
    </row>
    <row r="1663" spans="1:20" ht="18" customHeight="1" x14ac:dyDescent="0.15">
      <c r="A1663" s="42">
        <v>3</v>
      </c>
      <c r="B1663" s="43" t="s">
        <v>660</v>
      </c>
      <c r="C1663" s="43">
        <v>1</v>
      </c>
      <c r="D1663" s="43" t="s">
        <v>661</v>
      </c>
      <c r="E1663" s="43">
        <v>4</v>
      </c>
      <c r="F1663" s="43" t="s">
        <v>745</v>
      </c>
      <c r="G1663" s="44">
        <v>13</v>
      </c>
      <c r="H1663" s="43" t="s">
        <v>77</v>
      </c>
      <c r="I1663" s="44">
        <v>41</v>
      </c>
      <c r="J1663" s="44" t="s">
        <v>139</v>
      </c>
      <c r="K1663" s="41"/>
      <c r="L1663" s="41"/>
      <c r="M1663" s="41"/>
      <c r="N1663" s="45" t="s">
        <v>764</v>
      </c>
      <c r="O1663" s="41">
        <v>937200</v>
      </c>
      <c r="P1663" s="46"/>
      <c r="Q1663" s="47"/>
      <c r="R1663" s="48" t="s">
        <v>663</v>
      </c>
      <c r="T1663">
        <v>30104</v>
      </c>
    </row>
    <row r="1664" spans="1:20" ht="18" customHeight="1" x14ac:dyDescent="0.15">
      <c r="A1664" s="42">
        <v>3</v>
      </c>
      <c r="B1664" s="43" t="s">
        <v>660</v>
      </c>
      <c r="C1664" s="43">
        <v>1</v>
      </c>
      <c r="D1664" s="43" t="s">
        <v>661</v>
      </c>
      <c r="E1664" s="43">
        <v>4</v>
      </c>
      <c r="F1664" s="43" t="s">
        <v>745</v>
      </c>
      <c r="G1664" s="44">
        <v>13</v>
      </c>
      <c r="H1664" s="43" t="s">
        <v>77</v>
      </c>
      <c r="I1664" s="44">
        <v>41</v>
      </c>
      <c r="J1664" s="44" t="s">
        <v>139</v>
      </c>
      <c r="K1664" s="41"/>
      <c r="L1664" s="41"/>
      <c r="M1664" s="41"/>
      <c r="N1664" s="45" t="s">
        <v>2501</v>
      </c>
      <c r="O1664" s="41">
        <v>6000</v>
      </c>
      <c r="P1664" s="46"/>
      <c r="Q1664" s="47"/>
      <c r="R1664" s="48" t="s">
        <v>663</v>
      </c>
      <c r="T1664">
        <v>30104</v>
      </c>
    </row>
    <row r="1665" spans="1:20" ht="18" customHeight="1" x14ac:dyDescent="0.15">
      <c r="A1665" s="42">
        <v>3</v>
      </c>
      <c r="B1665" s="43" t="s">
        <v>660</v>
      </c>
      <c r="C1665" s="43">
        <v>1</v>
      </c>
      <c r="D1665" s="43" t="s">
        <v>661</v>
      </c>
      <c r="E1665" s="43">
        <v>4</v>
      </c>
      <c r="F1665" s="43" t="s">
        <v>745</v>
      </c>
      <c r="G1665" s="45">
        <v>18</v>
      </c>
      <c r="H1665" s="49" t="s">
        <v>81</v>
      </c>
      <c r="I1665" s="45"/>
      <c r="J1665" s="45"/>
      <c r="K1665" s="41"/>
      <c r="L1665" s="41"/>
      <c r="M1665" s="41"/>
      <c r="N1665" s="45"/>
      <c r="O1665" s="47"/>
      <c r="P1665" s="46"/>
      <c r="Q1665" s="47"/>
      <c r="R1665" s="48" t="s">
        <v>663</v>
      </c>
      <c r="T1665">
        <v>30104</v>
      </c>
    </row>
    <row r="1666" spans="1:20" ht="18" customHeight="1" x14ac:dyDescent="0.15">
      <c r="A1666" s="42">
        <v>3</v>
      </c>
      <c r="B1666" s="43" t="s">
        <v>660</v>
      </c>
      <c r="C1666" s="43">
        <v>1</v>
      </c>
      <c r="D1666" s="43" t="s">
        <v>661</v>
      </c>
      <c r="E1666" s="43">
        <v>4</v>
      </c>
      <c r="F1666" s="43" t="s">
        <v>745</v>
      </c>
      <c r="G1666" s="44">
        <v>18</v>
      </c>
      <c r="H1666" s="43" t="s">
        <v>81</v>
      </c>
      <c r="I1666" s="45">
        <v>2</v>
      </c>
      <c r="J1666" s="45" t="s">
        <v>765</v>
      </c>
      <c r="K1666" s="41">
        <v>498</v>
      </c>
      <c r="L1666" s="41">
        <v>482</v>
      </c>
      <c r="M1666" s="41">
        <f>K1666-L1666</f>
        <v>16</v>
      </c>
      <c r="N1666" s="45" t="s">
        <v>766</v>
      </c>
      <c r="O1666" s="41">
        <v>498000</v>
      </c>
      <c r="P1666" s="46"/>
      <c r="Q1666" s="47"/>
      <c r="R1666" s="48" t="s">
        <v>663</v>
      </c>
      <c r="T1666">
        <v>30104</v>
      </c>
    </row>
    <row r="1667" spans="1:20" ht="18" customHeight="1" x14ac:dyDescent="0.15">
      <c r="A1667" s="42">
        <v>3</v>
      </c>
      <c r="B1667" s="43" t="s">
        <v>660</v>
      </c>
      <c r="C1667" s="43">
        <v>1</v>
      </c>
      <c r="D1667" s="43" t="s">
        <v>661</v>
      </c>
      <c r="E1667" s="43">
        <v>4</v>
      </c>
      <c r="F1667" s="43" t="s">
        <v>745</v>
      </c>
      <c r="G1667" s="44">
        <v>18</v>
      </c>
      <c r="H1667" s="43" t="s">
        <v>81</v>
      </c>
      <c r="I1667" s="45">
        <v>11</v>
      </c>
      <c r="J1667" s="45" t="s">
        <v>82</v>
      </c>
      <c r="K1667" s="41">
        <v>9</v>
      </c>
      <c r="L1667" s="41">
        <v>10</v>
      </c>
      <c r="M1667" s="41">
        <f>K1667-L1667</f>
        <v>-1</v>
      </c>
      <c r="N1667" s="45" t="s">
        <v>767</v>
      </c>
      <c r="O1667" s="41">
        <v>8950</v>
      </c>
      <c r="P1667" s="46"/>
      <c r="Q1667" s="47"/>
      <c r="R1667" s="48" t="s">
        <v>663</v>
      </c>
      <c r="T1667">
        <v>30104</v>
      </c>
    </row>
    <row r="1668" spans="1:20" ht="18" customHeight="1" x14ac:dyDescent="0.15">
      <c r="A1668" s="42">
        <v>3</v>
      </c>
      <c r="B1668" s="43" t="s">
        <v>660</v>
      </c>
      <c r="C1668" s="43">
        <v>1</v>
      </c>
      <c r="D1668" s="43" t="s">
        <v>661</v>
      </c>
      <c r="E1668" s="43">
        <v>4</v>
      </c>
      <c r="F1668" s="43" t="s">
        <v>745</v>
      </c>
      <c r="G1668" s="44">
        <v>18</v>
      </c>
      <c r="H1668" s="43" t="s">
        <v>81</v>
      </c>
      <c r="I1668" s="45">
        <v>21</v>
      </c>
      <c r="J1668" s="45" t="s">
        <v>395</v>
      </c>
      <c r="K1668" s="41">
        <v>200</v>
      </c>
      <c r="L1668" s="41">
        <v>200</v>
      </c>
      <c r="M1668" s="41">
        <f>K1668-L1668</f>
        <v>0</v>
      </c>
      <c r="N1668" s="45" t="s">
        <v>768</v>
      </c>
      <c r="O1668" s="41">
        <v>200000</v>
      </c>
      <c r="P1668" s="46"/>
      <c r="Q1668" s="47"/>
      <c r="R1668" s="48" t="s">
        <v>663</v>
      </c>
      <c r="T1668">
        <v>30104</v>
      </c>
    </row>
    <row r="1669" spans="1:20" ht="18" customHeight="1" x14ac:dyDescent="0.15">
      <c r="A1669" s="42">
        <v>3</v>
      </c>
      <c r="B1669" s="43" t="s">
        <v>660</v>
      </c>
      <c r="C1669" s="43">
        <v>1</v>
      </c>
      <c r="D1669" s="43" t="s">
        <v>661</v>
      </c>
      <c r="E1669" s="43">
        <v>4</v>
      </c>
      <c r="F1669" s="43" t="s">
        <v>745</v>
      </c>
      <c r="G1669" s="44">
        <v>18</v>
      </c>
      <c r="H1669" s="43" t="s">
        <v>81</v>
      </c>
      <c r="I1669" s="45">
        <v>31</v>
      </c>
      <c r="J1669" s="45" t="s">
        <v>318</v>
      </c>
      <c r="K1669" s="41">
        <v>200</v>
      </c>
      <c r="L1669" s="41">
        <v>200</v>
      </c>
      <c r="M1669" s="41">
        <f>K1669-L1669</f>
        <v>0</v>
      </c>
      <c r="N1669" s="45" t="s">
        <v>769</v>
      </c>
      <c r="O1669" s="41">
        <v>100000</v>
      </c>
      <c r="P1669" s="46"/>
      <c r="Q1669" s="47"/>
      <c r="R1669" s="48" t="s">
        <v>663</v>
      </c>
      <c r="T1669">
        <v>30104</v>
      </c>
    </row>
    <row r="1670" spans="1:20" ht="18" customHeight="1" x14ac:dyDescent="0.15">
      <c r="A1670" s="42">
        <v>3</v>
      </c>
      <c r="B1670" s="43" t="s">
        <v>660</v>
      </c>
      <c r="C1670" s="43">
        <v>1</v>
      </c>
      <c r="D1670" s="43" t="s">
        <v>661</v>
      </c>
      <c r="E1670" s="43">
        <v>4</v>
      </c>
      <c r="F1670" s="43" t="s">
        <v>745</v>
      </c>
      <c r="G1670" s="44">
        <v>18</v>
      </c>
      <c r="H1670" s="43" t="s">
        <v>81</v>
      </c>
      <c r="I1670" s="44">
        <v>31</v>
      </c>
      <c r="J1670" s="44" t="s">
        <v>318</v>
      </c>
      <c r="K1670" s="41"/>
      <c r="L1670" s="41"/>
      <c r="M1670" s="41"/>
      <c r="N1670" s="45" t="s">
        <v>770</v>
      </c>
      <c r="O1670" s="41">
        <v>100000</v>
      </c>
      <c r="P1670" s="46"/>
      <c r="Q1670" s="47"/>
      <c r="R1670" s="48" t="s">
        <v>663</v>
      </c>
      <c r="T1670">
        <v>30104</v>
      </c>
    </row>
    <row r="1671" spans="1:20" ht="18" customHeight="1" x14ac:dyDescent="0.15">
      <c r="A1671" s="42">
        <v>3</v>
      </c>
      <c r="B1671" s="43" t="s">
        <v>660</v>
      </c>
      <c r="C1671" s="43">
        <v>1</v>
      </c>
      <c r="D1671" s="43" t="s">
        <v>661</v>
      </c>
      <c r="E1671" s="43">
        <v>4</v>
      </c>
      <c r="F1671" s="43" t="s">
        <v>745</v>
      </c>
      <c r="G1671" s="45">
        <v>19</v>
      </c>
      <c r="H1671" s="49" t="s">
        <v>678</v>
      </c>
      <c r="I1671" s="45"/>
      <c r="J1671" s="45"/>
      <c r="K1671" s="41"/>
      <c r="L1671" s="41"/>
      <c r="M1671" s="41"/>
      <c r="N1671" s="45"/>
      <c r="O1671" s="47"/>
      <c r="P1671" s="46"/>
      <c r="Q1671" s="47"/>
      <c r="R1671" s="48" t="s">
        <v>663</v>
      </c>
      <c r="T1671">
        <v>30104</v>
      </c>
    </row>
    <row r="1672" spans="1:20" ht="18" customHeight="1" x14ac:dyDescent="0.15">
      <c r="A1672" s="42">
        <v>3</v>
      </c>
      <c r="B1672" s="43" t="s">
        <v>660</v>
      </c>
      <c r="C1672" s="43">
        <v>1</v>
      </c>
      <c r="D1672" s="43" t="s">
        <v>661</v>
      </c>
      <c r="E1672" s="43">
        <v>4</v>
      </c>
      <c r="F1672" s="43" t="s">
        <v>745</v>
      </c>
      <c r="G1672" s="44">
        <v>19</v>
      </c>
      <c r="H1672" s="43" t="s">
        <v>678</v>
      </c>
      <c r="I1672" s="45">
        <v>1</v>
      </c>
      <c r="J1672" s="45" t="s">
        <v>771</v>
      </c>
      <c r="K1672" s="41">
        <v>2766</v>
      </c>
      <c r="L1672" s="41">
        <v>2800</v>
      </c>
      <c r="M1672" s="41">
        <f>K1672-L1672</f>
        <v>-34</v>
      </c>
      <c r="N1672" s="45" t="s">
        <v>3110</v>
      </c>
      <c r="O1672" s="41">
        <v>200000</v>
      </c>
      <c r="P1672" s="46"/>
      <c r="Q1672" s="47"/>
      <c r="R1672" s="48" t="s">
        <v>663</v>
      </c>
      <c r="T1672">
        <v>30104</v>
      </c>
    </row>
    <row r="1673" spans="1:20" ht="18" customHeight="1" x14ac:dyDescent="0.15">
      <c r="A1673" s="42">
        <v>3</v>
      </c>
      <c r="B1673" s="43" t="s">
        <v>660</v>
      </c>
      <c r="C1673" s="43">
        <v>1</v>
      </c>
      <c r="D1673" s="43" t="s">
        <v>661</v>
      </c>
      <c r="E1673" s="43">
        <v>4</v>
      </c>
      <c r="F1673" s="43" t="s">
        <v>745</v>
      </c>
      <c r="G1673" s="44">
        <v>19</v>
      </c>
      <c r="H1673" s="43" t="s">
        <v>678</v>
      </c>
      <c r="I1673" s="44">
        <v>1</v>
      </c>
      <c r="J1673" s="44" t="s">
        <v>771</v>
      </c>
      <c r="K1673" s="41"/>
      <c r="L1673" s="41"/>
      <c r="M1673" s="41"/>
      <c r="N1673" s="45" t="s">
        <v>3111</v>
      </c>
      <c r="O1673" s="41">
        <v>90000</v>
      </c>
      <c r="P1673" s="46"/>
      <c r="Q1673" s="47"/>
      <c r="R1673" s="48" t="s">
        <v>663</v>
      </c>
      <c r="T1673">
        <v>30104</v>
      </c>
    </row>
    <row r="1674" spans="1:20" ht="18" customHeight="1" x14ac:dyDescent="0.15">
      <c r="A1674" s="42">
        <v>3</v>
      </c>
      <c r="B1674" s="43" t="s">
        <v>660</v>
      </c>
      <c r="C1674" s="43">
        <v>1</v>
      </c>
      <c r="D1674" s="43" t="s">
        <v>661</v>
      </c>
      <c r="E1674" s="43">
        <v>4</v>
      </c>
      <c r="F1674" s="43" t="s">
        <v>745</v>
      </c>
      <c r="G1674" s="44">
        <v>19</v>
      </c>
      <c r="H1674" s="43" t="s">
        <v>678</v>
      </c>
      <c r="I1674" s="44">
        <v>1</v>
      </c>
      <c r="J1674" s="44" t="s">
        <v>771</v>
      </c>
      <c r="K1674" s="41"/>
      <c r="L1674" s="41"/>
      <c r="M1674" s="41"/>
      <c r="N1674" s="45" t="s">
        <v>3112</v>
      </c>
      <c r="O1674" s="41">
        <v>51500</v>
      </c>
      <c r="P1674" s="46"/>
      <c r="Q1674" s="47"/>
      <c r="R1674" s="48" t="s">
        <v>663</v>
      </c>
      <c r="T1674">
        <v>30104</v>
      </c>
    </row>
    <row r="1675" spans="1:20" ht="18" customHeight="1" x14ac:dyDescent="0.15">
      <c r="A1675" s="42">
        <v>3</v>
      </c>
      <c r="B1675" s="43" t="s">
        <v>660</v>
      </c>
      <c r="C1675" s="43">
        <v>1</v>
      </c>
      <c r="D1675" s="43" t="s">
        <v>661</v>
      </c>
      <c r="E1675" s="43">
        <v>4</v>
      </c>
      <c r="F1675" s="43" t="s">
        <v>745</v>
      </c>
      <c r="G1675" s="44">
        <v>19</v>
      </c>
      <c r="H1675" s="43" t="s">
        <v>678</v>
      </c>
      <c r="I1675" s="44">
        <v>1</v>
      </c>
      <c r="J1675" s="44" t="s">
        <v>771</v>
      </c>
      <c r="K1675" s="41"/>
      <c r="L1675" s="41"/>
      <c r="M1675" s="41"/>
      <c r="N1675" s="45" t="s">
        <v>3113</v>
      </c>
      <c r="O1675" s="41">
        <v>1920000</v>
      </c>
      <c r="P1675" s="46"/>
      <c r="Q1675" s="47"/>
      <c r="R1675" s="48" t="s">
        <v>663</v>
      </c>
      <c r="T1675">
        <v>30104</v>
      </c>
    </row>
    <row r="1676" spans="1:20" ht="18" customHeight="1" x14ac:dyDescent="0.15">
      <c r="A1676" s="42">
        <v>3</v>
      </c>
      <c r="B1676" s="43" t="s">
        <v>660</v>
      </c>
      <c r="C1676" s="43">
        <v>1</v>
      </c>
      <c r="D1676" s="43" t="s">
        <v>661</v>
      </c>
      <c r="E1676" s="43">
        <v>4</v>
      </c>
      <c r="F1676" s="43" t="s">
        <v>745</v>
      </c>
      <c r="G1676" s="44">
        <v>19</v>
      </c>
      <c r="H1676" s="43" t="s">
        <v>678</v>
      </c>
      <c r="I1676" s="44">
        <v>1</v>
      </c>
      <c r="J1676" s="44" t="s">
        <v>771</v>
      </c>
      <c r="K1676" s="41"/>
      <c r="L1676" s="41"/>
      <c r="M1676" s="41"/>
      <c r="N1676" s="45" t="s">
        <v>3114</v>
      </c>
      <c r="O1676" s="41">
        <v>504000</v>
      </c>
      <c r="P1676" s="46"/>
      <c r="Q1676" s="47"/>
      <c r="R1676" s="48" t="s">
        <v>663</v>
      </c>
      <c r="T1676">
        <v>30104</v>
      </c>
    </row>
    <row r="1677" spans="1:20" ht="18" customHeight="1" x14ac:dyDescent="0.15">
      <c r="A1677" s="42">
        <v>3</v>
      </c>
      <c r="B1677" s="43" t="s">
        <v>660</v>
      </c>
      <c r="C1677" s="43">
        <v>1</v>
      </c>
      <c r="D1677" s="43" t="s">
        <v>661</v>
      </c>
      <c r="E1677" s="43">
        <v>4</v>
      </c>
      <c r="F1677" s="43" t="s">
        <v>745</v>
      </c>
      <c r="G1677" s="44">
        <v>19</v>
      </c>
      <c r="H1677" s="43" t="s">
        <v>678</v>
      </c>
      <c r="I1677" s="45">
        <v>2</v>
      </c>
      <c r="J1677" s="45" t="s">
        <v>772</v>
      </c>
      <c r="K1677" s="41">
        <v>2550</v>
      </c>
      <c r="L1677" s="41">
        <v>2700</v>
      </c>
      <c r="M1677" s="41">
        <f>K1677-L1677</f>
        <v>-150</v>
      </c>
      <c r="N1677" s="45" t="s">
        <v>3115</v>
      </c>
      <c r="O1677" s="41">
        <v>330000</v>
      </c>
      <c r="P1677" s="46"/>
      <c r="Q1677" s="47"/>
      <c r="R1677" s="48" t="s">
        <v>663</v>
      </c>
      <c r="T1677">
        <v>30104</v>
      </c>
    </row>
    <row r="1678" spans="1:20" ht="18" customHeight="1" x14ac:dyDescent="0.15">
      <c r="A1678" s="42">
        <v>3</v>
      </c>
      <c r="B1678" s="43" t="s">
        <v>660</v>
      </c>
      <c r="C1678" s="43">
        <v>1</v>
      </c>
      <c r="D1678" s="43" t="s">
        <v>661</v>
      </c>
      <c r="E1678" s="43">
        <v>4</v>
      </c>
      <c r="F1678" s="43" t="s">
        <v>745</v>
      </c>
      <c r="G1678" s="44">
        <v>19</v>
      </c>
      <c r="H1678" s="43" t="s">
        <v>678</v>
      </c>
      <c r="I1678" s="44">
        <v>2</v>
      </c>
      <c r="J1678" s="44" t="s">
        <v>772</v>
      </c>
      <c r="K1678" s="41"/>
      <c r="L1678" s="41"/>
      <c r="M1678" s="41"/>
      <c r="N1678" s="45" t="s">
        <v>3116</v>
      </c>
      <c r="O1678" s="41">
        <v>750000</v>
      </c>
      <c r="P1678" s="46"/>
      <c r="Q1678" s="47"/>
      <c r="R1678" s="48" t="s">
        <v>663</v>
      </c>
      <c r="T1678">
        <v>30104</v>
      </c>
    </row>
    <row r="1679" spans="1:20" ht="18" customHeight="1" x14ac:dyDescent="0.15">
      <c r="A1679" s="42">
        <v>3</v>
      </c>
      <c r="B1679" s="43" t="s">
        <v>660</v>
      </c>
      <c r="C1679" s="43">
        <v>1</v>
      </c>
      <c r="D1679" s="43" t="s">
        <v>661</v>
      </c>
      <c r="E1679" s="43">
        <v>4</v>
      </c>
      <c r="F1679" s="43" t="s">
        <v>745</v>
      </c>
      <c r="G1679" s="44">
        <v>19</v>
      </c>
      <c r="H1679" s="43" t="s">
        <v>678</v>
      </c>
      <c r="I1679" s="44">
        <v>2</v>
      </c>
      <c r="J1679" s="44" t="s">
        <v>772</v>
      </c>
      <c r="K1679" s="41"/>
      <c r="L1679" s="41"/>
      <c r="M1679" s="41"/>
      <c r="N1679" s="45" t="s">
        <v>3117</v>
      </c>
      <c r="O1679" s="41">
        <v>870000</v>
      </c>
      <c r="P1679" s="46"/>
      <c r="Q1679" s="47"/>
      <c r="R1679" s="48" t="s">
        <v>663</v>
      </c>
      <c r="T1679">
        <v>30104</v>
      </c>
    </row>
    <row r="1680" spans="1:20" ht="18" customHeight="1" x14ac:dyDescent="0.15">
      <c r="A1680" s="42">
        <v>3</v>
      </c>
      <c r="B1680" s="43" t="s">
        <v>660</v>
      </c>
      <c r="C1680" s="43">
        <v>1</v>
      </c>
      <c r="D1680" s="43" t="s">
        <v>661</v>
      </c>
      <c r="E1680" s="43">
        <v>4</v>
      </c>
      <c r="F1680" s="43" t="s">
        <v>745</v>
      </c>
      <c r="G1680" s="44">
        <v>19</v>
      </c>
      <c r="H1680" s="43" t="s">
        <v>678</v>
      </c>
      <c r="I1680" s="44">
        <v>2</v>
      </c>
      <c r="J1680" s="44" t="s">
        <v>772</v>
      </c>
      <c r="K1680" s="41"/>
      <c r="L1680" s="41"/>
      <c r="M1680" s="41"/>
      <c r="N1680" s="45" t="s">
        <v>3118</v>
      </c>
      <c r="O1680" s="41">
        <v>600000</v>
      </c>
      <c r="P1680" s="46"/>
      <c r="Q1680" s="47"/>
      <c r="R1680" s="48" t="s">
        <v>663</v>
      </c>
      <c r="T1680">
        <v>30104</v>
      </c>
    </row>
    <row r="1681" spans="1:20" ht="18" customHeight="1" x14ac:dyDescent="0.15">
      <c r="A1681" s="42">
        <v>3</v>
      </c>
      <c r="B1681" s="43" t="s">
        <v>660</v>
      </c>
      <c r="C1681" s="43">
        <v>1</v>
      </c>
      <c r="D1681" s="43" t="s">
        <v>661</v>
      </c>
      <c r="E1681" s="43">
        <v>4</v>
      </c>
      <c r="F1681" s="43" t="s">
        <v>745</v>
      </c>
      <c r="G1681" s="44">
        <v>19</v>
      </c>
      <c r="H1681" s="43" t="s">
        <v>678</v>
      </c>
      <c r="I1681" s="45">
        <v>3</v>
      </c>
      <c r="J1681" s="45" t="s">
        <v>773</v>
      </c>
      <c r="K1681" s="41">
        <v>3000</v>
      </c>
      <c r="L1681" s="41">
        <v>2700</v>
      </c>
      <c r="M1681" s="41">
        <f>K1681-L1681</f>
        <v>300</v>
      </c>
      <c r="N1681" s="45" t="s">
        <v>3119</v>
      </c>
      <c r="O1681" s="41">
        <v>1200000</v>
      </c>
      <c r="P1681" s="46"/>
      <c r="Q1681" s="47"/>
      <c r="R1681" s="48" t="s">
        <v>663</v>
      </c>
      <c r="T1681">
        <v>30104</v>
      </c>
    </row>
    <row r="1682" spans="1:20" ht="18" customHeight="1" x14ac:dyDescent="0.15">
      <c r="A1682" s="42">
        <v>3</v>
      </c>
      <c r="B1682" s="43" t="s">
        <v>660</v>
      </c>
      <c r="C1682" s="43">
        <v>1</v>
      </c>
      <c r="D1682" s="43" t="s">
        <v>661</v>
      </c>
      <c r="E1682" s="43">
        <v>4</v>
      </c>
      <c r="F1682" s="43" t="s">
        <v>745</v>
      </c>
      <c r="G1682" s="44">
        <v>19</v>
      </c>
      <c r="H1682" s="43" t="s">
        <v>678</v>
      </c>
      <c r="I1682" s="44">
        <v>3</v>
      </c>
      <c r="J1682" s="44" t="s">
        <v>773</v>
      </c>
      <c r="K1682" s="41"/>
      <c r="L1682" s="41"/>
      <c r="M1682" s="41"/>
      <c r="N1682" s="45" t="s">
        <v>3120</v>
      </c>
      <c r="O1682" s="41">
        <v>1800000</v>
      </c>
      <c r="P1682" s="46"/>
      <c r="Q1682" s="47"/>
      <c r="R1682" s="48" t="s">
        <v>663</v>
      </c>
      <c r="T1682">
        <v>30104</v>
      </c>
    </row>
    <row r="1683" spans="1:20" ht="18" customHeight="1" x14ac:dyDescent="0.15">
      <c r="A1683" s="42">
        <v>3</v>
      </c>
      <c r="B1683" s="43" t="s">
        <v>660</v>
      </c>
      <c r="C1683" s="43">
        <v>1</v>
      </c>
      <c r="D1683" s="43" t="s">
        <v>661</v>
      </c>
      <c r="E1683" s="43">
        <v>4</v>
      </c>
      <c r="F1683" s="43" t="s">
        <v>745</v>
      </c>
      <c r="G1683" s="44">
        <v>19</v>
      </c>
      <c r="H1683" s="43" t="s">
        <v>678</v>
      </c>
      <c r="I1683" s="45">
        <v>4</v>
      </c>
      <c r="J1683" s="45" t="s">
        <v>774</v>
      </c>
      <c r="K1683" s="41">
        <v>118</v>
      </c>
      <c r="L1683" s="41">
        <v>51</v>
      </c>
      <c r="M1683" s="41">
        <f t="shared" ref="M1683:M1690" si="49">K1683-L1683</f>
        <v>67</v>
      </c>
      <c r="N1683" s="45" t="s">
        <v>3918</v>
      </c>
      <c r="O1683" s="41">
        <v>117600</v>
      </c>
      <c r="P1683" s="46"/>
      <c r="Q1683" s="47"/>
      <c r="R1683" s="48" t="s">
        <v>663</v>
      </c>
      <c r="T1683">
        <v>30104</v>
      </c>
    </row>
    <row r="1684" spans="1:20" ht="18" customHeight="1" x14ac:dyDescent="0.15">
      <c r="A1684" s="42">
        <v>3</v>
      </c>
      <c r="B1684" s="43" t="s">
        <v>660</v>
      </c>
      <c r="C1684" s="43">
        <v>1</v>
      </c>
      <c r="D1684" s="43" t="s">
        <v>661</v>
      </c>
      <c r="E1684" s="43">
        <v>4</v>
      </c>
      <c r="F1684" s="43" t="s">
        <v>745</v>
      </c>
      <c r="G1684" s="44">
        <v>19</v>
      </c>
      <c r="H1684" s="43" t="s">
        <v>678</v>
      </c>
      <c r="I1684" s="45">
        <v>6</v>
      </c>
      <c r="J1684" s="45" t="s">
        <v>775</v>
      </c>
      <c r="K1684" s="41">
        <v>250</v>
      </c>
      <c r="L1684" s="41">
        <v>500</v>
      </c>
      <c r="M1684" s="41">
        <f t="shared" si="49"/>
        <v>-250</v>
      </c>
      <c r="N1684" s="45" t="s">
        <v>3919</v>
      </c>
      <c r="O1684" s="41">
        <v>250000</v>
      </c>
      <c r="P1684" s="46"/>
      <c r="Q1684" s="47"/>
      <c r="R1684" s="48" t="s">
        <v>663</v>
      </c>
      <c r="T1684">
        <v>30104</v>
      </c>
    </row>
    <row r="1685" spans="1:20" ht="18" customHeight="1" x14ac:dyDescent="0.15">
      <c r="A1685" s="42">
        <v>3</v>
      </c>
      <c r="B1685" s="43" t="s">
        <v>660</v>
      </c>
      <c r="C1685" s="43">
        <v>1</v>
      </c>
      <c r="D1685" s="43" t="s">
        <v>661</v>
      </c>
      <c r="E1685" s="43">
        <v>4</v>
      </c>
      <c r="F1685" s="43" t="s">
        <v>745</v>
      </c>
      <c r="G1685" s="44">
        <v>19</v>
      </c>
      <c r="H1685" s="43" t="s">
        <v>678</v>
      </c>
      <c r="I1685" s="45">
        <v>7</v>
      </c>
      <c r="J1685" s="45" t="s">
        <v>776</v>
      </c>
      <c r="K1685" s="41">
        <v>25200</v>
      </c>
      <c r="L1685" s="41">
        <v>25080</v>
      </c>
      <c r="M1685" s="41">
        <f t="shared" si="49"/>
        <v>120</v>
      </c>
      <c r="N1685" s="45" t="s">
        <v>3121</v>
      </c>
      <c r="O1685" s="41">
        <v>25200000</v>
      </c>
      <c r="P1685" s="46"/>
      <c r="Q1685" s="47"/>
      <c r="R1685" s="48" t="s">
        <v>663</v>
      </c>
      <c r="T1685">
        <v>30104</v>
      </c>
    </row>
    <row r="1686" spans="1:20" ht="18" customHeight="1" x14ac:dyDescent="0.15">
      <c r="A1686" s="42">
        <v>3</v>
      </c>
      <c r="B1686" s="43" t="s">
        <v>660</v>
      </c>
      <c r="C1686" s="43">
        <v>1</v>
      </c>
      <c r="D1686" s="43" t="s">
        <v>661</v>
      </c>
      <c r="E1686" s="43">
        <v>4</v>
      </c>
      <c r="F1686" s="43" t="s">
        <v>745</v>
      </c>
      <c r="G1686" s="44">
        <v>19</v>
      </c>
      <c r="H1686" s="43" t="s">
        <v>678</v>
      </c>
      <c r="I1686" s="45">
        <v>34</v>
      </c>
      <c r="J1686" s="45" t="s">
        <v>777</v>
      </c>
      <c r="K1686" s="41">
        <v>120</v>
      </c>
      <c r="L1686" s="41">
        <v>204</v>
      </c>
      <c r="M1686" s="41">
        <f t="shared" si="49"/>
        <v>-84</v>
      </c>
      <c r="N1686" s="45" t="s">
        <v>3920</v>
      </c>
      <c r="O1686" s="41">
        <v>120000</v>
      </c>
      <c r="P1686" s="46"/>
      <c r="Q1686" s="47"/>
      <c r="R1686" s="48" t="s">
        <v>663</v>
      </c>
      <c r="T1686">
        <v>30104</v>
      </c>
    </row>
    <row r="1687" spans="1:20" ht="18" customHeight="1" x14ac:dyDescent="0.15">
      <c r="A1687" s="42">
        <v>3</v>
      </c>
      <c r="B1687" s="43" t="s">
        <v>660</v>
      </c>
      <c r="C1687" s="43">
        <v>1</v>
      </c>
      <c r="D1687" s="43" t="s">
        <v>661</v>
      </c>
      <c r="E1687" s="43">
        <v>4</v>
      </c>
      <c r="F1687" s="43" t="s">
        <v>745</v>
      </c>
      <c r="G1687" s="44">
        <v>19</v>
      </c>
      <c r="H1687" s="43" t="s">
        <v>678</v>
      </c>
      <c r="I1687" s="45">
        <v>35</v>
      </c>
      <c r="J1687" s="45" t="s">
        <v>778</v>
      </c>
      <c r="K1687" s="41">
        <v>4080</v>
      </c>
      <c r="L1687" s="41">
        <v>600</v>
      </c>
      <c r="M1687" s="41">
        <f t="shared" si="49"/>
        <v>3480</v>
      </c>
      <c r="N1687" s="45" t="s">
        <v>3921</v>
      </c>
      <c r="O1687" s="41">
        <v>4080000</v>
      </c>
      <c r="P1687" s="46"/>
      <c r="Q1687" s="47"/>
      <c r="R1687" s="48" t="s">
        <v>663</v>
      </c>
      <c r="T1687">
        <v>30104</v>
      </c>
    </row>
    <row r="1688" spans="1:20" ht="18" customHeight="1" x14ac:dyDescent="0.15">
      <c r="A1688" s="42">
        <v>3</v>
      </c>
      <c r="B1688" s="43" t="s">
        <v>660</v>
      </c>
      <c r="C1688" s="43">
        <v>1</v>
      </c>
      <c r="D1688" s="43" t="s">
        <v>661</v>
      </c>
      <c r="E1688" s="43">
        <v>4</v>
      </c>
      <c r="F1688" s="43" t="s">
        <v>745</v>
      </c>
      <c r="G1688" s="44">
        <v>19</v>
      </c>
      <c r="H1688" s="43" t="s">
        <v>678</v>
      </c>
      <c r="I1688" s="45">
        <v>40</v>
      </c>
      <c r="J1688" s="45" t="s">
        <v>779</v>
      </c>
      <c r="K1688" s="41">
        <v>510</v>
      </c>
      <c r="L1688" s="41">
        <v>510</v>
      </c>
      <c r="M1688" s="41">
        <f t="shared" si="49"/>
        <v>0</v>
      </c>
      <c r="N1688" s="45" t="s">
        <v>3922</v>
      </c>
      <c r="O1688" s="41">
        <v>510000</v>
      </c>
      <c r="P1688" s="46"/>
      <c r="Q1688" s="47"/>
      <c r="R1688" s="48" t="s">
        <v>663</v>
      </c>
      <c r="T1688">
        <v>30104</v>
      </c>
    </row>
    <row r="1689" spans="1:20" ht="18" customHeight="1" x14ac:dyDescent="0.15">
      <c r="A1689" s="42">
        <v>3</v>
      </c>
      <c r="B1689" s="43" t="s">
        <v>660</v>
      </c>
      <c r="C1689" s="43">
        <v>1</v>
      </c>
      <c r="D1689" s="43" t="s">
        <v>661</v>
      </c>
      <c r="E1689" s="43">
        <v>4</v>
      </c>
      <c r="F1689" s="43" t="s">
        <v>745</v>
      </c>
      <c r="G1689" s="44">
        <v>19</v>
      </c>
      <c r="H1689" s="43" t="s">
        <v>678</v>
      </c>
      <c r="I1689" s="45">
        <v>50</v>
      </c>
      <c r="J1689" s="45" t="s">
        <v>780</v>
      </c>
      <c r="K1689" s="41">
        <v>163200</v>
      </c>
      <c r="L1689" s="41">
        <v>163200</v>
      </c>
      <c r="M1689" s="41">
        <f t="shared" si="49"/>
        <v>0</v>
      </c>
      <c r="N1689" s="45" t="s">
        <v>3923</v>
      </c>
      <c r="O1689" s="41">
        <v>163200000</v>
      </c>
      <c r="P1689" s="46"/>
      <c r="Q1689" s="47"/>
      <c r="R1689" s="48" t="s">
        <v>663</v>
      </c>
      <c r="T1689">
        <v>30104</v>
      </c>
    </row>
    <row r="1690" spans="1:20" ht="18" customHeight="1" x14ac:dyDescent="0.15">
      <c r="A1690" s="42">
        <v>3</v>
      </c>
      <c r="B1690" s="43" t="s">
        <v>660</v>
      </c>
      <c r="C1690" s="43">
        <v>1</v>
      </c>
      <c r="D1690" s="43" t="s">
        <v>661</v>
      </c>
      <c r="E1690" s="43">
        <v>4</v>
      </c>
      <c r="F1690" s="43" t="s">
        <v>745</v>
      </c>
      <c r="G1690" s="44">
        <v>19</v>
      </c>
      <c r="H1690" s="43" t="s">
        <v>678</v>
      </c>
      <c r="I1690" s="45">
        <v>51</v>
      </c>
      <c r="J1690" s="45" t="s">
        <v>781</v>
      </c>
      <c r="K1690" s="41">
        <v>5520</v>
      </c>
      <c r="L1690" s="41">
        <v>5520</v>
      </c>
      <c r="M1690" s="41">
        <f t="shared" si="49"/>
        <v>0</v>
      </c>
      <c r="N1690" s="45" t="s">
        <v>3924</v>
      </c>
      <c r="O1690" s="41">
        <v>5520000</v>
      </c>
      <c r="P1690" s="46"/>
      <c r="Q1690" s="47"/>
      <c r="R1690" s="48" t="s">
        <v>663</v>
      </c>
      <c r="T1690">
        <v>30104</v>
      </c>
    </row>
    <row r="1691" spans="1:20" ht="18" customHeight="1" x14ac:dyDescent="0.15">
      <c r="A1691" s="24">
        <v>3</v>
      </c>
      <c r="B1691" s="25" t="s">
        <v>2236</v>
      </c>
      <c r="C1691" s="34">
        <v>1</v>
      </c>
      <c r="D1691" s="25" t="s">
        <v>661</v>
      </c>
      <c r="E1691" s="35">
        <v>5</v>
      </c>
      <c r="F1691" s="36" t="s">
        <v>2330</v>
      </c>
      <c r="G1691" s="35"/>
      <c r="H1691" s="36"/>
      <c r="I1691" s="35"/>
      <c r="J1691" s="35"/>
      <c r="K1691" s="32">
        <f>IF(C1691="",SUMIFS($K1692:$K$5362,$A1692:$A$5362,A1691,$E1692:$E$5362,""),IF(E1691="",SUMIFS($K1692:$K$5362,$A1692:$A$5362,A1691,$C1692:$C$5362,C1691,$G1692:$G$5362,""),IF(G1691="",SUMIFS($K1692:$K$5362,$A1692:$A$5362,A1691,$C1692:$C$5362,C1691,$E1692:$E$5362,E1691,$R1692:$R$5362,R1691),IF(I1691="",SUMIFS($K1692:$K$5362,$A1692:$A$5362,A1691,$C1692:$C$5362,C1691,$E1692:$E$5362,E1691,$G1692:$G$5362,G1691,$R1692:$R$5362,R1691),0))))</f>
        <v>66060</v>
      </c>
      <c r="L1691" s="32">
        <f>IF(C1691="",SUMIFS($L1692:$L$5362,$A1692:$A$5362,A1691,$E1692:$E$5362,""),IF(E1691="",SUMIFS($L1692:$L$5362,$A1692:$A$5362,A1691,$C1692:$C$5362,C1691,$G1692:$G$5362,""),IF(G1691="",SUMIFS($L1692:$L$5362,$A1692:$A$5362,A1691,$C1692:$C$5362,C1691,$E1692:$E$5362,E1691,$R1692:$R$5362,R1691),IF(I1691="",SUMIFS($L1692:$L$5362,$A1692:$A$5362,A1691,$C1692:$C$5362,C1691,$E1692:$E$5362,E1691,$G1692:$G$5362,G1691,$R1692:$R$5362,R1691),0))))</f>
        <v>62882</v>
      </c>
      <c r="M1691" s="32">
        <f t="shared" ref="M1691" si="50">K1691-L1691</f>
        <v>3178</v>
      </c>
      <c r="N1691" s="37"/>
      <c r="O1691" s="38"/>
      <c r="P1691" s="39"/>
      <c r="Q1691" s="33">
        <f>IF(C1691="",SUMIFS($Q1692:$Q$5362,$A1692:$A$5362,A1691,$E1692:$E$5362,""),IF(E1691="",SUMIFS($Q1692:$Q$5362,$A1692:$A$5362,A1691,$C1692:$C$5362,C1691,$G1692:$G$5362,""),IF(G1691="",SUMIFS($Q1692:$Q$5362,$A1692:$A$5362,A1691,$C1692:$C$5362,C1691,$E1692:$E$5362,E1691,$R1692:$R$5362,R1691),IF(I1691="",SUMIFS($Q1692:$Q$5362,$A1692:$A$5362,A1691,$C1692:$C$5362,C1691,$E1692:$E$5362,E1691,$G1692:$G$5362,G1691,$R1692:$R$5362,R1691),0))))</f>
        <v>7611</v>
      </c>
      <c r="R1691" s="40" t="s">
        <v>2211</v>
      </c>
      <c r="T1691">
        <v>30105</v>
      </c>
    </row>
    <row r="1692" spans="1:20" ht="18" customHeight="1" x14ac:dyDescent="0.15">
      <c r="A1692" s="42">
        <v>3</v>
      </c>
      <c r="B1692" s="43" t="s">
        <v>660</v>
      </c>
      <c r="C1692" s="43">
        <v>1</v>
      </c>
      <c r="D1692" s="43" t="s">
        <v>661</v>
      </c>
      <c r="E1692" s="43">
        <v>5</v>
      </c>
      <c r="F1692" s="43" t="s">
        <v>782</v>
      </c>
      <c r="G1692" s="45">
        <v>1</v>
      </c>
      <c r="H1692" s="49" t="s">
        <v>7</v>
      </c>
      <c r="I1692" s="45"/>
      <c r="J1692" s="45"/>
      <c r="K1692" s="41"/>
      <c r="L1692" s="41"/>
      <c r="M1692" s="41"/>
      <c r="N1692" s="45"/>
      <c r="O1692" s="47"/>
      <c r="P1692" s="46" t="s">
        <v>4632</v>
      </c>
      <c r="Q1692" s="47">
        <v>4556</v>
      </c>
      <c r="R1692" s="48" t="s">
        <v>663</v>
      </c>
      <c r="T1692">
        <v>30105</v>
      </c>
    </row>
    <row r="1693" spans="1:20" ht="18" customHeight="1" x14ac:dyDescent="0.15">
      <c r="A1693" s="42">
        <v>3</v>
      </c>
      <c r="B1693" s="43" t="s">
        <v>660</v>
      </c>
      <c r="C1693" s="43">
        <v>1</v>
      </c>
      <c r="D1693" s="43" t="s">
        <v>661</v>
      </c>
      <c r="E1693" s="43">
        <v>5</v>
      </c>
      <c r="F1693" s="43" t="s">
        <v>782</v>
      </c>
      <c r="G1693" s="44">
        <v>1</v>
      </c>
      <c r="H1693" s="43" t="s">
        <v>7</v>
      </c>
      <c r="I1693" s="45">
        <v>21</v>
      </c>
      <c r="J1693" s="45" t="s">
        <v>91</v>
      </c>
      <c r="K1693" s="41">
        <v>51</v>
      </c>
      <c r="L1693" s="41">
        <v>51</v>
      </c>
      <c r="M1693" s="41">
        <f>K1693-L1693</f>
        <v>0</v>
      </c>
      <c r="N1693" s="45" t="s">
        <v>783</v>
      </c>
      <c r="O1693" s="41">
        <v>50400</v>
      </c>
      <c r="P1693" s="46" t="s">
        <v>4546</v>
      </c>
      <c r="Q1693" s="47"/>
      <c r="R1693" s="48" t="s">
        <v>663</v>
      </c>
      <c r="T1693">
        <v>30105</v>
      </c>
    </row>
    <row r="1694" spans="1:20" ht="18" customHeight="1" x14ac:dyDescent="0.15">
      <c r="A1694" s="42">
        <v>3</v>
      </c>
      <c r="B1694" s="43" t="s">
        <v>660</v>
      </c>
      <c r="C1694" s="43">
        <v>1</v>
      </c>
      <c r="D1694" s="43" t="s">
        <v>661</v>
      </c>
      <c r="E1694" s="43">
        <v>5</v>
      </c>
      <c r="F1694" s="43" t="s">
        <v>782</v>
      </c>
      <c r="G1694" s="44">
        <v>1</v>
      </c>
      <c r="H1694" s="43" t="s">
        <v>7</v>
      </c>
      <c r="I1694" s="44">
        <v>21</v>
      </c>
      <c r="J1694" s="44" t="s">
        <v>91</v>
      </c>
      <c r="K1694" s="41"/>
      <c r="L1694" s="41"/>
      <c r="M1694" s="41"/>
      <c r="N1694" s="45" t="s">
        <v>784</v>
      </c>
      <c r="O1694" s="41"/>
      <c r="P1694" s="46" t="s">
        <v>4633</v>
      </c>
      <c r="Q1694" s="47">
        <v>2904</v>
      </c>
      <c r="R1694" s="48" t="s">
        <v>663</v>
      </c>
      <c r="T1694">
        <v>30105</v>
      </c>
    </row>
    <row r="1695" spans="1:20" ht="18" customHeight="1" x14ac:dyDescent="0.15">
      <c r="A1695" s="42">
        <v>3</v>
      </c>
      <c r="B1695" s="43" t="s">
        <v>660</v>
      </c>
      <c r="C1695" s="43">
        <v>1</v>
      </c>
      <c r="D1695" s="43" t="s">
        <v>661</v>
      </c>
      <c r="E1695" s="43">
        <v>5</v>
      </c>
      <c r="F1695" s="43" t="s">
        <v>782</v>
      </c>
      <c r="G1695" s="45">
        <v>10</v>
      </c>
      <c r="H1695" s="49" t="s">
        <v>54</v>
      </c>
      <c r="I1695" s="45"/>
      <c r="J1695" s="45"/>
      <c r="K1695" s="41"/>
      <c r="L1695" s="41"/>
      <c r="M1695" s="41"/>
      <c r="N1695" s="45"/>
      <c r="O1695" s="47"/>
      <c r="P1695" s="46" t="s">
        <v>4546</v>
      </c>
      <c r="Q1695" s="47"/>
      <c r="R1695" s="48" t="s">
        <v>663</v>
      </c>
      <c r="T1695">
        <v>30105</v>
      </c>
    </row>
    <row r="1696" spans="1:20" ht="18" customHeight="1" x14ac:dyDescent="0.15">
      <c r="A1696" s="42">
        <v>3</v>
      </c>
      <c r="B1696" s="43" t="s">
        <v>660</v>
      </c>
      <c r="C1696" s="43">
        <v>1</v>
      </c>
      <c r="D1696" s="43" t="s">
        <v>661</v>
      </c>
      <c r="E1696" s="43">
        <v>5</v>
      </c>
      <c r="F1696" s="43" t="s">
        <v>782</v>
      </c>
      <c r="G1696" s="44">
        <v>10</v>
      </c>
      <c r="H1696" s="43" t="s">
        <v>54</v>
      </c>
      <c r="I1696" s="45">
        <v>1</v>
      </c>
      <c r="J1696" s="45" t="s">
        <v>55</v>
      </c>
      <c r="K1696" s="41">
        <v>1952</v>
      </c>
      <c r="L1696" s="41">
        <v>1775</v>
      </c>
      <c r="M1696" s="41">
        <f>K1696-L1696</f>
        <v>177</v>
      </c>
      <c r="N1696" s="45" t="s">
        <v>3925</v>
      </c>
      <c r="O1696" s="41">
        <v>37116</v>
      </c>
      <c r="P1696" s="46" t="s">
        <v>4631</v>
      </c>
      <c r="Q1696" s="47">
        <v>144</v>
      </c>
      <c r="R1696" s="48" t="s">
        <v>663</v>
      </c>
      <c r="T1696">
        <v>30105</v>
      </c>
    </row>
    <row r="1697" spans="1:20" ht="18" customHeight="1" x14ac:dyDescent="0.15">
      <c r="A1697" s="42">
        <v>3</v>
      </c>
      <c r="B1697" s="43" t="s">
        <v>660</v>
      </c>
      <c r="C1697" s="43">
        <v>1</v>
      </c>
      <c r="D1697" s="43" t="s">
        <v>661</v>
      </c>
      <c r="E1697" s="43">
        <v>5</v>
      </c>
      <c r="F1697" s="43" t="s">
        <v>782</v>
      </c>
      <c r="G1697" s="44">
        <v>10</v>
      </c>
      <c r="H1697" s="43" t="s">
        <v>54</v>
      </c>
      <c r="I1697" s="44">
        <v>1</v>
      </c>
      <c r="J1697" s="44" t="s">
        <v>55</v>
      </c>
      <c r="K1697" s="41"/>
      <c r="L1697" s="41"/>
      <c r="M1697" s="41"/>
      <c r="N1697" s="45" t="s">
        <v>2502</v>
      </c>
      <c r="O1697" s="41">
        <v>192000</v>
      </c>
      <c r="P1697" s="46" t="s">
        <v>4532</v>
      </c>
      <c r="Q1697" s="47">
        <v>7</v>
      </c>
      <c r="R1697" s="48" t="s">
        <v>663</v>
      </c>
      <c r="T1697">
        <v>30105</v>
      </c>
    </row>
    <row r="1698" spans="1:20" ht="18" customHeight="1" x14ac:dyDescent="0.15">
      <c r="A1698" s="42">
        <v>3</v>
      </c>
      <c r="B1698" s="43" t="s">
        <v>660</v>
      </c>
      <c r="C1698" s="43">
        <v>1</v>
      </c>
      <c r="D1698" s="43" t="s">
        <v>661</v>
      </c>
      <c r="E1698" s="43">
        <v>5</v>
      </c>
      <c r="F1698" s="43" t="s">
        <v>782</v>
      </c>
      <c r="G1698" s="44">
        <v>10</v>
      </c>
      <c r="H1698" s="43" t="s">
        <v>54</v>
      </c>
      <c r="I1698" s="44">
        <v>1</v>
      </c>
      <c r="J1698" s="44" t="s">
        <v>55</v>
      </c>
      <c r="K1698" s="41"/>
      <c r="L1698" s="41"/>
      <c r="M1698" s="41"/>
      <c r="N1698" s="45" t="s">
        <v>3926</v>
      </c>
      <c r="O1698" s="41">
        <v>684288</v>
      </c>
      <c r="P1698" s="46"/>
      <c r="Q1698" s="47"/>
      <c r="R1698" s="48" t="s">
        <v>663</v>
      </c>
      <c r="T1698">
        <v>30105</v>
      </c>
    </row>
    <row r="1699" spans="1:20" ht="18" customHeight="1" x14ac:dyDescent="0.15">
      <c r="A1699" s="42">
        <v>3</v>
      </c>
      <c r="B1699" s="43" t="s">
        <v>660</v>
      </c>
      <c r="C1699" s="43">
        <v>1</v>
      </c>
      <c r="D1699" s="43" t="s">
        <v>661</v>
      </c>
      <c r="E1699" s="43">
        <v>5</v>
      </c>
      <c r="F1699" s="43" t="s">
        <v>782</v>
      </c>
      <c r="G1699" s="44">
        <v>10</v>
      </c>
      <c r="H1699" s="43" t="s">
        <v>54</v>
      </c>
      <c r="I1699" s="44">
        <v>1</v>
      </c>
      <c r="J1699" s="44" t="s">
        <v>55</v>
      </c>
      <c r="K1699" s="41"/>
      <c r="L1699" s="41"/>
      <c r="M1699" s="41"/>
      <c r="N1699" s="45" t="s">
        <v>3927</v>
      </c>
      <c r="O1699" s="41">
        <v>79200</v>
      </c>
      <c r="P1699" s="46"/>
      <c r="Q1699" s="47"/>
      <c r="R1699" s="48" t="s">
        <v>663</v>
      </c>
      <c r="T1699">
        <v>30105</v>
      </c>
    </row>
    <row r="1700" spans="1:20" ht="18" customHeight="1" x14ac:dyDescent="0.15">
      <c r="A1700" s="42">
        <v>3</v>
      </c>
      <c r="B1700" s="43" t="s">
        <v>660</v>
      </c>
      <c r="C1700" s="43">
        <v>1</v>
      </c>
      <c r="D1700" s="43" t="s">
        <v>661</v>
      </c>
      <c r="E1700" s="43">
        <v>5</v>
      </c>
      <c r="F1700" s="43" t="s">
        <v>782</v>
      </c>
      <c r="G1700" s="44">
        <v>10</v>
      </c>
      <c r="H1700" s="43" t="s">
        <v>54</v>
      </c>
      <c r="I1700" s="44">
        <v>1</v>
      </c>
      <c r="J1700" s="44" t="s">
        <v>55</v>
      </c>
      <c r="K1700" s="41"/>
      <c r="L1700" s="41"/>
      <c r="M1700" s="41"/>
      <c r="N1700" s="45" t="s">
        <v>2503</v>
      </c>
      <c r="O1700" s="41">
        <v>480000</v>
      </c>
      <c r="P1700" s="46"/>
      <c r="Q1700" s="47"/>
      <c r="R1700" s="48" t="s">
        <v>663</v>
      </c>
      <c r="T1700">
        <v>30105</v>
      </c>
    </row>
    <row r="1701" spans="1:20" ht="18" customHeight="1" x14ac:dyDescent="0.15">
      <c r="A1701" s="42">
        <v>3</v>
      </c>
      <c r="B1701" s="43" t="s">
        <v>660</v>
      </c>
      <c r="C1701" s="43">
        <v>1</v>
      </c>
      <c r="D1701" s="43" t="s">
        <v>661</v>
      </c>
      <c r="E1701" s="43">
        <v>5</v>
      </c>
      <c r="F1701" s="43" t="s">
        <v>782</v>
      </c>
      <c r="G1701" s="44">
        <v>10</v>
      </c>
      <c r="H1701" s="43" t="s">
        <v>54</v>
      </c>
      <c r="I1701" s="44">
        <v>1</v>
      </c>
      <c r="J1701" s="44" t="s">
        <v>55</v>
      </c>
      <c r="K1701" s="41"/>
      <c r="L1701" s="41"/>
      <c r="M1701" s="41"/>
      <c r="N1701" s="45" t="s">
        <v>3928</v>
      </c>
      <c r="O1701" s="41">
        <v>240000</v>
      </c>
      <c r="P1701" s="46"/>
      <c r="Q1701" s="47"/>
      <c r="R1701" s="48" t="s">
        <v>663</v>
      </c>
      <c r="T1701">
        <v>30105</v>
      </c>
    </row>
    <row r="1702" spans="1:20" ht="18" customHeight="1" x14ac:dyDescent="0.15">
      <c r="A1702" s="42">
        <v>3</v>
      </c>
      <c r="B1702" s="43" t="s">
        <v>660</v>
      </c>
      <c r="C1702" s="43">
        <v>1</v>
      </c>
      <c r="D1702" s="43" t="s">
        <v>661</v>
      </c>
      <c r="E1702" s="43">
        <v>5</v>
      </c>
      <c r="F1702" s="43" t="s">
        <v>782</v>
      </c>
      <c r="G1702" s="44">
        <v>10</v>
      </c>
      <c r="H1702" s="43" t="s">
        <v>54</v>
      </c>
      <c r="I1702" s="44">
        <v>1</v>
      </c>
      <c r="J1702" s="44" t="s">
        <v>55</v>
      </c>
      <c r="K1702" s="41"/>
      <c r="L1702" s="41"/>
      <c r="M1702" s="41"/>
      <c r="N1702" s="45" t="s">
        <v>2504</v>
      </c>
      <c r="O1702" s="41">
        <v>238970</v>
      </c>
      <c r="P1702" s="46"/>
      <c r="Q1702" s="47"/>
      <c r="R1702" s="48" t="s">
        <v>663</v>
      </c>
      <c r="T1702">
        <v>30105</v>
      </c>
    </row>
    <row r="1703" spans="1:20" ht="18" customHeight="1" x14ac:dyDescent="0.15">
      <c r="A1703" s="42">
        <v>3</v>
      </c>
      <c r="B1703" s="43" t="s">
        <v>660</v>
      </c>
      <c r="C1703" s="43">
        <v>1</v>
      </c>
      <c r="D1703" s="43" t="s">
        <v>661</v>
      </c>
      <c r="E1703" s="43">
        <v>5</v>
      </c>
      <c r="F1703" s="43" t="s">
        <v>782</v>
      </c>
      <c r="G1703" s="44">
        <v>10</v>
      </c>
      <c r="H1703" s="43" t="s">
        <v>54</v>
      </c>
      <c r="I1703" s="45">
        <v>2</v>
      </c>
      <c r="J1703" s="45" t="s">
        <v>193</v>
      </c>
      <c r="K1703" s="41">
        <v>7792</v>
      </c>
      <c r="L1703" s="41">
        <v>6541</v>
      </c>
      <c r="M1703" s="41">
        <f>K1703-L1703</f>
        <v>1251</v>
      </c>
      <c r="N1703" s="45" t="s">
        <v>3929</v>
      </c>
      <c r="O1703" s="41">
        <v>6930000</v>
      </c>
      <c r="P1703" s="46"/>
      <c r="Q1703" s="47"/>
      <c r="R1703" s="48" t="s">
        <v>663</v>
      </c>
      <c r="T1703">
        <v>30105</v>
      </c>
    </row>
    <row r="1704" spans="1:20" ht="18" customHeight="1" x14ac:dyDescent="0.15">
      <c r="A1704" s="42">
        <v>3</v>
      </c>
      <c r="B1704" s="43" t="s">
        <v>660</v>
      </c>
      <c r="C1704" s="43">
        <v>1</v>
      </c>
      <c r="D1704" s="43" t="s">
        <v>661</v>
      </c>
      <c r="E1704" s="43">
        <v>5</v>
      </c>
      <c r="F1704" s="43" t="s">
        <v>782</v>
      </c>
      <c r="G1704" s="44">
        <v>10</v>
      </c>
      <c r="H1704" s="43" t="s">
        <v>54</v>
      </c>
      <c r="I1704" s="44">
        <v>2</v>
      </c>
      <c r="J1704" s="44" t="s">
        <v>193</v>
      </c>
      <c r="K1704" s="41"/>
      <c r="L1704" s="41"/>
      <c r="M1704" s="41"/>
      <c r="N1704" s="45" t="s">
        <v>3930</v>
      </c>
      <c r="O1704" s="41">
        <v>228000</v>
      </c>
      <c r="P1704" s="46"/>
      <c r="Q1704" s="47"/>
      <c r="R1704" s="48" t="s">
        <v>663</v>
      </c>
      <c r="T1704">
        <v>30105</v>
      </c>
    </row>
    <row r="1705" spans="1:20" ht="18" customHeight="1" x14ac:dyDescent="0.15">
      <c r="A1705" s="42">
        <v>3</v>
      </c>
      <c r="B1705" s="43" t="s">
        <v>660</v>
      </c>
      <c r="C1705" s="43">
        <v>1</v>
      </c>
      <c r="D1705" s="43" t="s">
        <v>661</v>
      </c>
      <c r="E1705" s="43">
        <v>5</v>
      </c>
      <c r="F1705" s="43" t="s">
        <v>782</v>
      </c>
      <c r="G1705" s="44">
        <v>10</v>
      </c>
      <c r="H1705" s="43" t="s">
        <v>54</v>
      </c>
      <c r="I1705" s="44">
        <v>2</v>
      </c>
      <c r="J1705" s="44" t="s">
        <v>193</v>
      </c>
      <c r="K1705" s="41"/>
      <c r="L1705" s="41"/>
      <c r="M1705" s="41"/>
      <c r="N1705" s="45" t="s">
        <v>3931</v>
      </c>
      <c r="O1705" s="41">
        <v>79200</v>
      </c>
      <c r="P1705" s="46"/>
      <c r="Q1705" s="47"/>
      <c r="R1705" s="48" t="s">
        <v>663</v>
      </c>
      <c r="T1705">
        <v>30105</v>
      </c>
    </row>
    <row r="1706" spans="1:20" ht="18" customHeight="1" x14ac:dyDescent="0.15">
      <c r="A1706" s="42">
        <v>3</v>
      </c>
      <c r="B1706" s="43" t="s">
        <v>660</v>
      </c>
      <c r="C1706" s="43">
        <v>1</v>
      </c>
      <c r="D1706" s="43" t="s">
        <v>661</v>
      </c>
      <c r="E1706" s="43">
        <v>5</v>
      </c>
      <c r="F1706" s="43" t="s">
        <v>782</v>
      </c>
      <c r="G1706" s="44">
        <v>10</v>
      </c>
      <c r="H1706" s="43" t="s">
        <v>54</v>
      </c>
      <c r="I1706" s="44">
        <v>2</v>
      </c>
      <c r="J1706" s="44" t="s">
        <v>193</v>
      </c>
      <c r="K1706" s="41"/>
      <c r="L1706" s="41"/>
      <c r="M1706" s="41"/>
      <c r="N1706" s="45" t="s">
        <v>3932</v>
      </c>
      <c r="O1706" s="41">
        <v>39600</v>
      </c>
      <c r="P1706" s="46"/>
      <c r="Q1706" s="47"/>
      <c r="R1706" s="48" t="s">
        <v>663</v>
      </c>
      <c r="T1706">
        <v>30105</v>
      </c>
    </row>
    <row r="1707" spans="1:20" ht="18" customHeight="1" x14ac:dyDescent="0.15">
      <c r="A1707" s="42">
        <v>3</v>
      </c>
      <c r="B1707" s="43" t="s">
        <v>660</v>
      </c>
      <c r="C1707" s="43">
        <v>1</v>
      </c>
      <c r="D1707" s="43" t="s">
        <v>661</v>
      </c>
      <c r="E1707" s="43">
        <v>5</v>
      </c>
      <c r="F1707" s="43" t="s">
        <v>782</v>
      </c>
      <c r="G1707" s="44">
        <v>10</v>
      </c>
      <c r="H1707" s="43" t="s">
        <v>54</v>
      </c>
      <c r="I1707" s="44">
        <v>2</v>
      </c>
      <c r="J1707" s="44" t="s">
        <v>193</v>
      </c>
      <c r="K1707" s="41"/>
      <c r="L1707" s="41"/>
      <c r="M1707" s="41"/>
      <c r="N1707" s="45" t="s">
        <v>3933</v>
      </c>
      <c r="O1707" s="41">
        <v>39600</v>
      </c>
      <c r="P1707" s="46"/>
      <c r="Q1707" s="47"/>
      <c r="R1707" s="48" t="s">
        <v>663</v>
      </c>
      <c r="T1707">
        <v>30105</v>
      </c>
    </row>
    <row r="1708" spans="1:20" ht="18" customHeight="1" x14ac:dyDescent="0.15">
      <c r="A1708" s="42">
        <v>3</v>
      </c>
      <c r="B1708" s="43" t="s">
        <v>660</v>
      </c>
      <c r="C1708" s="43">
        <v>1</v>
      </c>
      <c r="D1708" s="43" t="s">
        <v>661</v>
      </c>
      <c r="E1708" s="43">
        <v>5</v>
      </c>
      <c r="F1708" s="43" t="s">
        <v>782</v>
      </c>
      <c r="G1708" s="44">
        <v>10</v>
      </c>
      <c r="H1708" s="43" t="s">
        <v>54</v>
      </c>
      <c r="I1708" s="44">
        <v>2</v>
      </c>
      <c r="J1708" s="44" t="s">
        <v>193</v>
      </c>
      <c r="K1708" s="41"/>
      <c r="L1708" s="41"/>
      <c r="M1708" s="41"/>
      <c r="N1708" s="45" t="s">
        <v>3934</v>
      </c>
      <c r="O1708" s="41">
        <v>475200</v>
      </c>
      <c r="P1708" s="46"/>
      <c r="Q1708" s="47"/>
      <c r="R1708" s="48" t="s">
        <v>663</v>
      </c>
      <c r="T1708">
        <v>30105</v>
      </c>
    </row>
    <row r="1709" spans="1:20" ht="18" customHeight="1" x14ac:dyDescent="0.15">
      <c r="A1709" s="42">
        <v>3</v>
      </c>
      <c r="B1709" s="43" t="s">
        <v>660</v>
      </c>
      <c r="C1709" s="43">
        <v>1</v>
      </c>
      <c r="D1709" s="43" t="s">
        <v>661</v>
      </c>
      <c r="E1709" s="43">
        <v>5</v>
      </c>
      <c r="F1709" s="43" t="s">
        <v>782</v>
      </c>
      <c r="G1709" s="44">
        <v>10</v>
      </c>
      <c r="H1709" s="43" t="s">
        <v>54</v>
      </c>
      <c r="I1709" s="45">
        <v>3</v>
      </c>
      <c r="J1709" s="45" t="s">
        <v>63</v>
      </c>
      <c r="K1709" s="41">
        <v>36</v>
      </c>
      <c r="L1709" s="41">
        <v>72</v>
      </c>
      <c r="M1709" s="41">
        <f>K1709-L1709</f>
        <v>-36</v>
      </c>
      <c r="N1709" s="45" t="s">
        <v>3935</v>
      </c>
      <c r="O1709" s="41">
        <v>36000</v>
      </c>
      <c r="P1709" s="46"/>
      <c r="Q1709" s="47"/>
      <c r="R1709" s="48" t="s">
        <v>663</v>
      </c>
      <c r="T1709">
        <v>30105</v>
      </c>
    </row>
    <row r="1710" spans="1:20" ht="18" customHeight="1" x14ac:dyDescent="0.15">
      <c r="A1710" s="42">
        <v>3</v>
      </c>
      <c r="B1710" s="43" t="s">
        <v>660</v>
      </c>
      <c r="C1710" s="43">
        <v>1</v>
      </c>
      <c r="D1710" s="43" t="s">
        <v>661</v>
      </c>
      <c r="E1710" s="43">
        <v>5</v>
      </c>
      <c r="F1710" s="43" t="s">
        <v>782</v>
      </c>
      <c r="G1710" s="44">
        <v>10</v>
      </c>
      <c r="H1710" s="43" t="s">
        <v>54</v>
      </c>
      <c r="I1710" s="45">
        <v>5</v>
      </c>
      <c r="J1710" s="45" t="s">
        <v>194</v>
      </c>
      <c r="K1710" s="41">
        <v>14820</v>
      </c>
      <c r="L1710" s="41">
        <v>14820</v>
      </c>
      <c r="M1710" s="41">
        <f>K1710-L1710</f>
        <v>0</v>
      </c>
      <c r="N1710" s="45" t="s">
        <v>3936</v>
      </c>
      <c r="O1710" s="41">
        <v>4920000</v>
      </c>
      <c r="P1710" s="46"/>
      <c r="Q1710" s="47"/>
      <c r="R1710" s="48" t="s">
        <v>663</v>
      </c>
      <c r="T1710">
        <v>30105</v>
      </c>
    </row>
    <row r="1711" spans="1:20" ht="18" customHeight="1" x14ac:dyDescent="0.15">
      <c r="A1711" s="42">
        <v>3</v>
      </c>
      <c r="B1711" s="43" t="s">
        <v>660</v>
      </c>
      <c r="C1711" s="43">
        <v>1</v>
      </c>
      <c r="D1711" s="43" t="s">
        <v>661</v>
      </c>
      <c r="E1711" s="43">
        <v>5</v>
      </c>
      <c r="F1711" s="43" t="s">
        <v>782</v>
      </c>
      <c r="G1711" s="44">
        <v>10</v>
      </c>
      <c r="H1711" s="43" t="s">
        <v>54</v>
      </c>
      <c r="I1711" s="44">
        <v>5</v>
      </c>
      <c r="J1711" s="44" t="s">
        <v>194</v>
      </c>
      <c r="K1711" s="41"/>
      <c r="L1711" s="41"/>
      <c r="M1711" s="41"/>
      <c r="N1711" s="45" t="s">
        <v>3937</v>
      </c>
      <c r="O1711" s="41">
        <v>9900000</v>
      </c>
      <c r="P1711" s="46"/>
      <c r="Q1711" s="47"/>
      <c r="R1711" s="48" t="s">
        <v>663</v>
      </c>
      <c r="T1711">
        <v>30105</v>
      </c>
    </row>
    <row r="1712" spans="1:20" ht="18" customHeight="1" x14ac:dyDescent="0.15">
      <c r="A1712" s="42">
        <v>3</v>
      </c>
      <c r="B1712" s="43" t="s">
        <v>660</v>
      </c>
      <c r="C1712" s="43">
        <v>1</v>
      </c>
      <c r="D1712" s="43" t="s">
        <v>661</v>
      </c>
      <c r="E1712" s="43">
        <v>5</v>
      </c>
      <c r="F1712" s="43" t="s">
        <v>782</v>
      </c>
      <c r="G1712" s="44">
        <v>10</v>
      </c>
      <c r="H1712" s="43" t="s">
        <v>54</v>
      </c>
      <c r="I1712" s="45">
        <v>6</v>
      </c>
      <c r="J1712" s="45" t="s">
        <v>195</v>
      </c>
      <c r="K1712" s="41">
        <v>2920</v>
      </c>
      <c r="L1712" s="41">
        <v>2700</v>
      </c>
      <c r="M1712" s="41">
        <f>K1712-L1712</f>
        <v>220</v>
      </c>
      <c r="N1712" s="45" t="s">
        <v>785</v>
      </c>
      <c r="O1712" s="41">
        <v>2500000</v>
      </c>
      <c r="P1712" s="46"/>
      <c r="Q1712" s="47"/>
      <c r="R1712" s="48" t="s">
        <v>663</v>
      </c>
      <c r="T1712">
        <v>30105</v>
      </c>
    </row>
    <row r="1713" spans="1:20" ht="18" customHeight="1" x14ac:dyDescent="0.15">
      <c r="A1713" s="42">
        <v>3</v>
      </c>
      <c r="B1713" s="43" t="s">
        <v>660</v>
      </c>
      <c r="C1713" s="43">
        <v>1</v>
      </c>
      <c r="D1713" s="43" t="s">
        <v>661</v>
      </c>
      <c r="E1713" s="43">
        <v>5</v>
      </c>
      <c r="F1713" s="43" t="s">
        <v>782</v>
      </c>
      <c r="G1713" s="44">
        <v>10</v>
      </c>
      <c r="H1713" s="43" t="s">
        <v>54</v>
      </c>
      <c r="I1713" s="44">
        <v>6</v>
      </c>
      <c r="J1713" s="44" t="s">
        <v>195</v>
      </c>
      <c r="K1713" s="41"/>
      <c r="L1713" s="41"/>
      <c r="M1713" s="41"/>
      <c r="N1713" s="45" t="s">
        <v>3938</v>
      </c>
      <c r="O1713" s="41">
        <v>420000</v>
      </c>
      <c r="P1713" s="46"/>
      <c r="Q1713" s="47"/>
      <c r="R1713" s="48" t="s">
        <v>663</v>
      </c>
      <c r="T1713">
        <v>30105</v>
      </c>
    </row>
    <row r="1714" spans="1:20" ht="18" customHeight="1" x14ac:dyDescent="0.15">
      <c r="A1714" s="42">
        <v>3</v>
      </c>
      <c r="B1714" s="43" t="s">
        <v>660</v>
      </c>
      <c r="C1714" s="43">
        <v>1</v>
      </c>
      <c r="D1714" s="43" t="s">
        <v>661</v>
      </c>
      <c r="E1714" s="43">
        <v>5</v>
      </c>
      <c r="F1714" s="43" t="s">
        <v>782</v>
      </c>
      <c r="G1714" s="45">
        <v>11</v>
      </c>
      <c r="H1714" s="49" t="s">
        <v>66</v>
      </c>
      <c r="I1714" s="45"/>
      <c r="J1714" s="45"/>
      <c r="K1714" s="41"/>
      <c r="L1714" s="41"/>
      <c r="M1714" s="41"/>
      <c r="N1714" s="45"/>
      <c r="O1714" s="47"/>
      <c r="P1714" s="46"/>
      <c r="Q1714" s="47"/>
      <c r="R1714" s="48" t="s">
        <v>663</v>
      </c>
      <c r="T1714">
        <v>30105</v>
      </c>
    </row>
    <row r="1715" spans="1:20" ht="18" customHeight="1" x14ac:dyDescent="0.15">
      <c r="A1715" s="42">
        <v>3</v>
      </c>
      <c r="B1715" s="43" t="s">
        <v>660</v>
      </c>
      <c r="C1715" s="43">
        <v>1</v>
      </c>
      <c r="D1715" s="43" t="s">
        <v>661</v>
      </c>
      <c r="E1715" s="43">
        <v>5</v>
      </c>
      <c r="F1715" s="43" t="s">
        <v>782</v>
      </c>
      <c r="G1715" s="44">
        <v>11</v>
      </c>
      <c r="H1715" s="43" t="s">
        <v>66</v>
      </c>
      <c r="I1715" s="45">
        <v>3</v>
      </c>
      <c r="J1715" s="45" t="s">
        <v>70</v>
      </c>
      <c r="K1715" s="41">
        <v>2405</v>
      </c>
      <c r="L1715" s="41">
        <v>2247</v>
      </c>
      <c r="M1715" s="41">
        <f>K1715-L1715</f>
        <v>158</v>
      </c>
      <c r="N1715" s="45" t="s">
        <v>3939</v>
      </c>
      <c r="O1715" s="41">
        <v>39240</v>
      </c>
      <c r="P1715" s="46"/>
      <c r="Q1715" s="47"/>
      <c r="R1715" s="48" t="s">
        <v>663</v>
      </c>
      <c r="T1715">
        <v>30105</v>
      </c>
    </row>
    <row r="1716" spans="1:20" ht="18" customHeight="1" x14ac:dyDescent="0.15">
      <c r="A1716" s="42">
        <v>3</v>
      </c>
      <c r="B1716" s="43" t="s">
        <v>660</v>
      </c>
      <c r="C1716" s="43">
        <v>1</v>
      </c>
      <c r="D1716" s="43" t="s">
        <v>661</v>
      </c>
      <c r="E1716" s="43">
        <v>5</v>
      </c>
      <c r="F1716" s="43" t="s">
        <v>782</v>
      </c>
      <c r="G1716" s="44">
        <v>11</v>
      </c>
      <c r="H1716" s="43" t="s">
        <v>66</v>
      </c>
      <c r="I1716" s="44">
        <v>3</v>
      </c>
      <c r="J1716" s="44" t="s">
        <v>70</v>
      </c>
      <c r="K1716" s="41"/>
      <c r="L1716" s="41"/>
      <c r="M1716" s="41"/>
      <c r="N1716" s="45" t="s">
        <v>3940</v>
      </c>
      <c r="O1716" s="41">
        <v>14400</v>
      </c>
      <c r="P1716" s="46"/>
      <c r="Q1716" s="47"/>
      <c r="R1716" s="48" t="s">
        <v>663</v>
      </c>
      <c r="T1716">
        <v>30105</v>
      </c>
    </row>
    <row r="1717" spans="1:20" ht="18" customHeight="1" x14ac:dyDescent="0.15">
      <c r="A1717" s="42">
        <v>3</v>
      </c>
      <c r="B1717" s="43" t="s">
        <v>660</v>
      </c>
      <c r="C1717" s="43">
        <v>1</v>
      </c>
      <c r="D1717" s="43" t="s">
        <v>661</v>
      </c>
      <c r="E1717" s="43">
        <v>5</v>
      </c>
      <c r="F1717" s="43" t="s">
        <v>782</v>
      </c>
      <c r="G1717" s="44">
        <v>11</v>
      </c>
      <c r="H1717" s="43" t="s">
        <v>66</v>
      </c>
      <c r="I1717" s="44">
        <v>3</v>
      </c>
      <c r="J1717" s="44" t="s">
        <v>70</v>
      </c>
      <c r="K1717" s="41"/>
      <c r="L1717" s="41"/>
      <c r="M1717" s="41"/>
      <c r="N1717" s="45" t="s">
        <v>786</v>
      </c>
      <c r="O1717" s="41">
        <v>30000</v>
      </c>
      <c r="P1717" s="46"/>
      <c r="Q1717" s="47"/>
      <c r="R1717" s="48" t="s">
        <v>663</v>
      </c>
      <c r="T1717">
        <v>30105</v>
      </c>
    </row>
    <row r="1718" spans="1:20" ht="18" customHeight="1" x14ac:dyDescent="0.15">
      <c r="A1718" s="42">
        <v>3</v>
      </c>
      <c r="B1718" s="43" t="s">
        <v>660</v>
      </c>
      <c r="C1718" s="43">
        <v>1</v>
      </c>
      <c r="D1718" s="43" t="s">
        <v>661</v>
      </c>
      <c r="E1718" s="43">
        <v>5</v>
      </c>
      <c r="F1718" s="43" t="s">
        <v>782</v>
      </c>
      <c r="G1718" s="44">
        <v>11</v>
      </c>
      <c r="H1718" s="43" t="s">
        <v>66</v>
      </c>
      <c r="I1718" s="44">
        <v>3</v>
      </c>
      <c r="J1718" s="44" t="s">
        <v>70</v>
      </c>
      <c r="K1718" s="41"/>
      <c r="L1718" s="41"/>
      <c r="M1718" s="41"/>
      <c r="N1718" s="45" t="s">
        <v>2505</v>
      </c>
      <c r="O1718" s="41">
        <v>70000</v>
      </c>
      <c r="P1718" s="46"/>
      <c r="Q1718" s="47"/>
      <c r="R1718" s="48" t="s">
        <v>663</v>
      </c>
      <c r="T1718">
        <v>30105</v>
      </c>
    </row>
    <row r="1719" spans="1:20" ht="18" customHeight="1" x14ac:dyDescent="0.15">
      <c r="A1719" s="42">
        <v>3</v>
      </c>
      <c r="B1719" s="43" t="s">
        <v>660</v>
      </c>
      <c r="C1719" s="43">
        <v>1</v>
      </c>
      <c r="D1719" s="43" t="s">
        <v>661</v>
      </c>
      <c r="E1719" s="43">
        <v>5</v>
      </c>
      <c r="F1719" s="43" t="s">
        <v>782</v>
      </c>
      <c r="G1719" s="44">
        <v>11</v>
      </c>
      <c r="H1719" s="43" t="s">
        <v>66</v>
      </c>
      <c r="I1719" s="44">
        <v>3</v>
      </c>
      <c r="J1719" s="44" t="s">
        <v>70</v>
      </c>
      <c r="K1719" s="41"/>
      <c r="L1719" s="41"/>
      <c r="M1719" s="41"/>
      <c r="N1719" s="45" t="s">
        <v>787</v>
      </c>
      <c r="O1719" s="41"/>
      <c r="P1719" s="46"/>
      <c r="Q1719" s="47"/>
      <c r="R1719" s="48" t="s">
        <v>663</v>
      </c>
      <c r="T1719">
        <v>30105</v>
      </c>
    </row>
    <row r="1720" spans="1:20" ht="18" customHeight="1" x14ac:dyDescent="0.15">
      <c r="A1720" s="42">
        <v>3</v>
      </c>
      <c r="B1720" s="43" t="s">
        <v>660</v>
      </c>
      <c r="C1720" s="43">
        <v>1</v>
      </c>
      <c r="D1720" s="43" t="s">
        <v>661</v>
      </c>
      <c r="E1720" s="43">
        <v>5</v>
      </c>
      <c r="F1720" s="43" t="s">
        <v>782</v>
      </c>
      <c r="G1720" s="44">
        <v>11</v>
      </c>
      <c r="H1720" s="43" t="s">
        <v>66</v>
      </c>
      <c r="I1720" s="44">
        <v>3</v>
      </c>
      <c r="J1720" s="44" t="s">
        <v>70</v>
      </c>
      <c r="K1720" s="41"/>
      <c r="L1720" s="41"/>
      <c r="M1720" s="41"/>
      <c r="N1720" s="45" t="s">
        <v>788</v>
      </c>
      <c r="O1720" s="41"/>
      <c r="P1720" s="46"/>
      <c r="Q1720" s="47"/>
      <c r="R1720" s="48" t="s">
        <v>663</v>
      </c>
      <c r="T1720">
        <v>30105</v>
      </c>
    </row>
    <row r="1721" spans="1:20" ht="18" customHeight="1" x14ac:dyDescent="0.15">
      <c r="A1721" s="42">
        <v>3</v>
      </c>
      <c r="B1721" s="43" t="s">
        <v>660</v>
      </c>
      <c r="C1721" s="43">
        <v>1</v>
      </c>
      <c r="D1721" s="43" t="s">
        <v>661</v>
      </c>
      <c r="E1721" s="43">
        <v>5</v>
      </c>
      <c r="F1721" s="43" t="s">
        <v>782</v>
      </c>
      <c r="G1721" s="44">
        <v>11</v>
      </c>
      <c r="H1721" s="43" t="s">
        <v>66</v>
      </c>
      <c r="I1721" s="44">
        <v>3</v>
      </c>
      <c r="J1721" s="44" t="s">
        <v>70</v>
      </c>
      <c r="K1721" s="41"/>
      <c r="L1721" s="41"/>
      <c r="M1721" s="41"/>
      <c r="N1721" s="45" t="s">
        <v>3941</v>
      </c>
      <c r="O1721" s="41">
        <v>311500</v>
      </c>
      <c r="P1721" s="46"/>
      <c r="Q1721" s="47"/>
      <c r="R1721" s="48" t="s">
        <v>663</v>
      </c>
      <c r="T1721">
        <v>30105</v>
      </c>
    </row>
    <row r="1722" spans="1:20" ht="18" customHeight="1" x14ac:dyDescent="0.15">
      <c r="A1722" s="42">
        <v>3</v>
      </c>
      <c r="B1722" s="43" t="s">
        <v>660</v>
      </c>
      <c r="C1722" s="43">
        <v>1</v>
      </c>
      <c r="D1722" s="43" t="s">
        <v>661</v>
      </c>
      <c r="E1722" s="43">
        <v>5</v>
      </c>
      <c r="F1722" s="43" t="s">
        <v>782</v>
      </c>
      <c r="G1722" s="44">
        <v>11</v>
      </c>
      <c r="H1722" s="43" t="s">
        <v>66</v>
      </c>
      <c r="I1722" s="44">
        <v>3</v>
      </c>
      <c r="J1722" s="44" t="s">
        <v>70</v>
      </c>
      <c r="K1722" s="41"/>
      <c r="L1722" s="41"/>
      <c r="M1722" s="41"/>
      <c r="N1722" s="45" t="s">
        <v>3942</v>
      </c>
      <c r="O1722" s="41">
        <v>1890000</v>
      </c>
      <c r="P1722" s="46"/>
      <c r="Q1722" s="47"/>
      <c r="R1722" s="48" t="s">
        <v>663</v>
      </c>
      <c r="T1722">
        <v>30105</v>
      </c>
    </row>
    <row r="1723" spans="1:20" ht="18" customHeight="1" x14ac:dyDescent="0.15">
      <c r="A1723" s="42">
        <v>3</v>
      </c>
      <c r="B1723" s="43" t="s">
        <v>660</v>
      </c>
      <c r="C1723" s="43">
        <v>1</v>
      </c>
      <c r="D1723" s="43" t="s">
        <v>661</v>
      </c>
      <c r="E1723" s="43">
        <v>5</v>
      </c>
      <c r="F1723" s="43" t="s">
        <v>782</v>
      </c>
      <c r="G1723" s="44">
        <v>11</v>
      </c>
      <c r="H1723" s="43" t="s">
        <v>66</v>
      </c>
      <c r="I1723" s="44">
        <v>3</v>
      </c>
      <c r="J1723" s="44" t="s">
        <v>70</v>
      </c>
      <c r="K1723" s="41"/>
      <c r="L1723" s="41"/>
      <c r="M1723" s="41"/>
      <c r="N1723" s="45" t="s">
        <v>3943</v>
      </c>
      <c r="O1723" s="41">
        <v>36000</v>
      </c>
      <c r="P1723" s="46"/>
      <c r="Q1723" s="47"/>
      <c r="R1723" s="48" t="s">
        <v>663</v>
      </c>
      <c r="T1723">
        <v>30105</v>
      </c>
    </row>
    <row r="1724" spans="1:20" ht="18" customHeight="1" x14ac:dyDescent="0.15">
      <c r="A1724" s="42">
        <v>3</v>
      </c>
      <c r="B1724" s="43" t="s">
        <v>660</v>
      </c>
      <c r="C1724" s="43">
        <v>1</v>
      </c>
      <c r="D1724" s="43" t="s">
        <v>661</v>
      </c>
      <c r="E1724" s="43">
        <v>5</v>
      </c>
      <c r="F1724" s="43" t="s">
        <v>782</v>
      </c>
      <c r="G1724" s="44">
        <v>11</v>
      </c>
      <c r="H1724" s="43" t="s">
        <v>66</v>
      </c>
      <c r="I1724" s="44">
        <v>3</v>
      </c>
      <c r="J1724" s="44" t="s">
        <v>70</v>
      </c>
      <c r="K1724" s="41"/>
      <c r="L1724" s="41"/>
      <c r="M1724" s="41"/>
      <c r="N1724" s="45" t="s">
        <v>789</v>
      </c>
      <c r="O1724" s="41">
        <v>13000</v>
      </c>
      <c r="P1724" s="46"/>
      <c r="Q1724" s="47"/>
      <c r="R1724" s="48" t="s">
        <v>663</v>
      </c>
      <c r="T1724">
        <v>30105</v>
      </c>
    </row>
    <row r="1725" spans="1:20" ht="18" customHeight="1" x14ac:dyDescent="0.15">
      <c r="A1725" s="42">
        <v>3</v>
      </c>
      <c r="B1725" s="43" t="s">
        <v>660</v>
      </c>
      <c r="C1725" s="43">
        <v>1</v>
      </c>
      <c r="D1725" s="43" t="s">
        <v>661</v>
      </c>
      <c r="E1725" s="43">
        <v>5</v>
      </c>
      <c r="F1725" s="43" t="s">
        <v>782</v>
      </c>
      <c r="G1725" s="44">
        <v>11</v>
      </c>
      <c r="H1725" s="43" t="s">
        <v>66</v>
      </c>
      <c r="I1725" s="45">
        <v>11</v>
      </c>
      <c r="J1725" s="45" t="s">
        <v>72</v>
      </c>
      <c r="K1725" s="41">
        <v>504</v>
      </c>
      <c r="L1725" s="41">
        <v>375</v>
      </c>
      <c r="M1725" s="41">
        <f>K1725-L1725</f>
        <v>129</v>
      </c>
      <c r="N1725" s="45" t="s">
        <v>790</v>
      </c>
      <c r="O1725" s="41">
        <v>199955</v>
      </c>
      <c r="P1725" s="46"/>
      <c r="Q1725" s="47"/>
      <c r="R1725" s="48" t="s">
        <v>663</v>
      </c>
      <c r="T1725">
        <v>30105</v>
      </c>
    </row>
    <row r="1726" spans="1:20" ht="18" customHeight="1" x14ac:dyDescent="0.15">
      <c r="A1726" s="42">
        <v>3</v>
      </c>
      <c r="B1726" s="43" t="s">
        <v>660</v>
      </c>
      <c r="C1726" s="43">
        <v>1</v>
      </c>
      <c r="D1726" s="43" t="s">
        <v>661</v>
      </c>
      <c r="E1726" s="43">
        <v>5</v>
      </c>
      <c r="F1726" s="43" t="s">
        <v>782</v>
      </c>
      <c r="G1726" s="44">
        <v>11</v>
      </c>
      <c r="H1726" s="43" t="s">
        <v>66</v>
      </c>
      <c r="I1726" s="44">
        <v>11</v>
      </c>
      <c r="J1726" s="44" t="s">
        <v>72</v>
      </c>
      <c r="K1726" s="41"/>
      <c r="L1726" s="41"/>
      <c r="M1726" s="41"/>
      <c r="N1726" s="45" t="s">
        <v>791</v>
      </c>
      <c r="O1726" s="41">
        <v>153310</v>
      </c>
      <c r="P1726" s="46"/>
      <c r="Q1726" s="47"/>
      <c r="R1726" s="48" t="s">
        <v>663</v>
      </c>
      <c r="T1726">
        <v>30105</v>
      </c>
    </row>
    <row r="1727" spans="1:20" ht="18" customHeight="1" x14ac:dyDescent="0.15">
      <c r="A1727" s="42">
        <v>3</v>
      </c>
      <c r="B1727" s="43" t="s">
        <v>660</v>
      </c>
      <c r="C1727" s="43">
        <v>1</v>
      </c>
      <c r="D1727" s="43" t="s">
        <v>661</v>
      </c>
      <c r="E1727" s="43">
        <v>5</v>
      </c>
      <c r="F1727" s="43" t="s">
        <v>782</v>
      </c>
      <c r="G1727" s="44">
        <v>11</v>
      </c>
      <c r="H1727" s="43" t="s">
        <v>66</v>
      </c>
      <c r="I1727" s="44">
        <v>11</v>
      </c>
      <c r="J1727" s="44" t="s">
        <v>72</v>
      </c>
      <c r="K1727" s="41"/>
      <c r="L1727" s="41"/>
      <c r="M1727" s="41"/>
      <c r="N1727" s="45" t="s">
        <v>2506</v>
      </c>
      <c r="O1727" s="41">
        <v>150000</v>
      </c>
      <c r="P1727" s="46"/>
      <c r="Q1727" s="47"/>
      <c r="R1727" s="48" t="s">
        <v>663</v>
      </c>
      <c r="T1727">
        <v>30105</v>
      </c>
    </row>
    <row r="1728" spans="1:20" ht="18" customHeight="1" x14ac:dyDescent="0.15">
      <c r="A1728" s="42">
        <v>3</v>
      </c>
      <c r="B1728" s="43" t="s">
        <v>660</v>
      </c>
      <c r="C1728" s="43">
        <v>1</v>
      </c>
      <c r="D1728" s="43" t="s">
        <v>661</v>
      </c>
      <c r="E1728" s="43">
        <v>5</v>
      </c>
      <c r="F1728" s="43" t="s">
        <v>782</v>
      </c>
      <c r="G1728" s="45">
        <v>12</v>
      </c>
      <c r="H1728" s="49" t="s">
        <v>73</v>
      </c>
      <c r="I1728" s="45"/>
      <c r="J1728" s="45"/>
      <c r="K1728" s="41"/>
      <c r="L1728" s="41"/>
      <c r="M1728" s="41"/>
      <c r="N1728" s="45"/>
      <c r="O1728" s="47"/>
      <c r="P1728" s="46"/>
      <c r="Q1728" s="47"/>
      <c r="R1728" s="48" t="s">
        <v>663</v>
      </c>
      <c r="T1728">
        <v>30105</v>
      </c>
    </row>
    <row r="1729" spans="1:20" ht="18" customHeight="1" x14ac:dyDescent="0.15">
      <c r="A1729" s="42">
        <v>3</v>
      </c>
      <c r="B1729" s="43" t="s">
        <v>660</v>
      </c>
      <c r="C1729" s="43">
        <v>1</v>
      </c>
      <c r="D1729" s="43" t="s">
        <v>661</v>
      </c>
      <c r="E1729" s="43">
        <v>5</v>
      </c>
      <c r="F1729" s="43" t="s">
        <v>782</v>
      </c>
      <c r="G1729" s="44">
        <v>12</v>
      </c>
      <c r="H1729" s="43" t="s">
        <v>73</v>
      </c>
      <c r="I1729" s="45">
        <v>12</v>
      </c>
      <c r="J1729" s="45" t="s">
        <v>2507</v>
      </c>
      <c r="K1729" s="41">
        <v>130</v>
      </c>
      <c r="L1729" s="41">
        <v>0</v>
      </c>
      <c r="M1729" s="41">
        <f>K1729-L1729</f>
        <v>130</v>
      </c>
      <c r="N1729" s="45" t="s">
        <v>2508</v>
      </c>
      <c r="O1729" s="41">
        <v>130000</v>
      </c>
      <c r="P1729" s="46"/>
      <c r="Q1729" s="47"/>
      <c r="R1729" s="48" t="s">
        <v>663</v>
      </c>
      <c r="T1729">
        <v>30105</v>
      </c>
    </row>
    <row r="1730" spans="1:20" ht="18" customHeight="1" x14ac:dyDescent="0.15">
      <c r="A1730" s="42">
        <v>3</v>
      </c>
      <c r="B1730" s="43" t="s">
        <v>660</v>
      </c>
      <c r="C1730" s="43">
        <v>1</v>
      </c>
      <c r="D1730" s="43" t="s">
        <v>661</v>
      </c>
      <c r="E1730" s="43">
        <v>5</v>
      </c>
      <c r="F1730" s="43" t="s">
        <v>782</v>
      </c>
      <c r="G1730" s="44">
        <v>12</v>
      </c>
      <c r="H1730" s="43" t="s">
        <v>73</v>
      </c>
      <c r="I1730" s="45">
        <v>21</v>
      </c>
      <c r="J1730" s="45" t="s">
        <v>74</v>
      </c>
      <c r="K1730" s="41">
        <v>9040</v>
      </c>
      <c r="L1730" s="41">
        <v>8853</v>
      </c>
      <c r="M1730" s="41">
        <f>K1730-L1730</f>
        <v>187</v>
      </c>
      <c r="N1730" s="45" t="s">
        <v>3944</v>
      </c>
      <c r="O1730" s="41">
        <v>6840000</v>
      </c>
      <c r="P1730" s="46"/>
      <c r="Q1730" s="47"/>
      <c r="R1730" s="48" t="s">
        <v>663</v>
      </c>
      <c r="T1730">
        <v>30105</v>
      </c>
    </row>
    <row r="1731" spans="1:20" ht="18" customHeight="1" x14ac:dyDescent="0.15">
      <c r="A1731" s="42">
        <v>3</v>
      </c>
      <c r="B1731" s="43" t="s">
        <v>660</v>
      </c>
      <c r="C1731" s="43">
        <v>1</v>
      </c>
      <c r="D1731" s="43" t="s">
        <v>661</v>
      </c>
      <c r="E1731" s="43">
        <v>5</v>
      </c>
      <c r="F1731" s="43" t="s">
        <v>782</v>
      </c>
      <c r="G1731" s="44">
        <v>12</v>
      </c>
      <c r="H1731" s="43" t="s">
        <v>73</v>
      </c>
      <c r="I1731" s="44">
        <v>21</v>
      </c>
      <c r="J1731" s="44" t="s">
        <v>74</v>
      </c>
      <c r="K1731" s="41"/>
      <c r="L1731" s="41"/>
      <c r="M1731" s="41"/>
      <c r="N1731" s="45" t="s">
        <v>3945</v>
      </c>
      <c r="O1731" s="41">
        <v>2199450</v>
      </c>
      <c r="P1731" s="46"/>
      <c r="Q1731" s="47"/>
      <c r="R1731" s="48" t="s">
        <v>663</v>
      </c>
      <c r="T1731">
        <v>30105</v>
      </c>
    </row>
    <row r="1732" spans="1:20" ht="18" customHeight="1" x14ac:dyDescent="0.15">
      <c r="A1732" s="42">
        <v>3</v>
      </c>
      <c r="B1732" s="43" t="s">
        <v>660</v>
      </c>
      <c r="C1732" s="43">
        <v>1</v>
      </c>
      <c r="D1732" s="43" t="s">
        <v>661</v>
      </c>
      <c r="E1732" s="43">
        <v>5</v>
      </c>
      <c r="F1732" s="43" t="s">
        <v>782</v>
      </c>
      <c r="G1732" s="44">
        <v>12</v>
      </c>
      <c r="H1732" s="43" t="s">
        <v>73</v>
      </c>
      <c r="I1732" s="45">
        <v>31</v>
      </c>
      <c r="J1732" s="45" t="s">
        <v>792</v>
      </c>
      <c r="K1732" s="41">
        <v>3681</v>
      </c>
      <c r="L1732" s="41">
        <v>3531</v>
      </c>
      <c r="M1732" s="41">
        <f>K1732-L1732</f>
        <v>150</v>
      </c>
      <c r="N1732" s="45" t="s">
        <v>3946</v>
      </c>
      <c r="O1732" s="41">
        <v>396000</v>
      </c>
      <c r="P1732" s="46"/>
      <c r="Q1732" s="47"/>
      <c r="R1732" s="48" t="s">
        <v>663</v>
      </c>
      <c r="T1732">
        <v>30105</v>
      </c>
    </row>
    <row r="1733" spans="1:20" ht="18" customHeight="1" x14ac:dyDescent="0.15">
      <c r="A1733" s="42">
        <v>3</v>
      </c>
      <c r="B1733" s="43" t="s">
        <v>660</v>
      </c>
      <c r="C1733" s="43">
        <v>1</v>
      </c>
      <c r="D1733" s="43" t="s">
        <v>661</v>
      </c>
      <c r="E1733" s="43">
        <v>5</v>
      </c>
      <c r="F1733" s="43" t="s">
        <v>782</v>
      </c>
      <c r="G1733" s="44">
        <v>12</v>
      </c>
      <c r="H1733" s="43" t="s">
        <v>73</v>
      </c>
      <c r="I1733" s="44">
        <v>31</v>
      </c>
      <c r="J1733" s="44" t="s">
        <v>792</v>
      </c>
      <c r="K1733" s="41"/>
      <c r="L1733" s="41"/>
      <c r="M1733" s="41"/>
      <c r="N1733" s="45" t="s">
        <v>793</v>
      </c>
      <c r="O1733" s="41"/>
      <c r="P1733" s="46"/>
      <c r="Q1733" s="47"/>
      <c r="R1733" s="48" t="s">
        <v>663</v>
      </c>
      <c r="T1733">
        <v>30105</v>
      </c>
    </row>
    <row r="1734" spans="1:20" ht="18" customHeight="1" x14ac:dyDescent="0.15">
      <c r="A1734" s="42">
        <v>3</v>
      </c>
      <c r="B1734" s="43" t="s">
        <v>660</v>
      </c>
      <c r="C1734" s="43">
        <v>1</v>
      </c>
      <c r="D1734" s="43" t="s">
        <v>661</v>
      </c>
      <c r="E1734" s="43">
        <v>5</v>
      </c>
      <c r="F1734" s="43" t="s">
        <v>782</v>
      </c>
      <c r="G1734" s="44">
        <v>12</v>
      </c>
      <c r="H1734" s="43" t="s">
        <v>73</v>
      </c>
      <c r="I1734" s="44">
        <v>31</v>
      </c>
      <c r="J1734" s="44" t="s">
        <v>792</v>
      </c>
      <c r="K1734" s="41"/>
      <c r="L1734" s="41"/>
      <c r="M1734" s="41"/>
      <c r="N1734" s="45" t="s">
        <v>3947</v>
      </c>
      <c r="O1734" s="41">
        <v>3284820</v>
      </c>
      <c r="P1734" s="46"/>
      <c r="Q1734" s="47"/>
      <c r="R1734" s="48" t="s">
        <v>663</v>
      </c>
      <c r="T1734">
        <v>30105</v>
      </c>
    </row>
    <row r="1735" spans="1:20" ht="18" customHeight="1" x14ac:dyDescent="0.15">
      <c r="A1735" s="42">
        <v>3</v>
      </c>
      <c r="B1735" s="43" t="s">
        <v>660</v>
      </c>
      <c r="C1735" s="43">
        <v>1</v>
      </c>
      <c r="D1735" s="43" t="s">
        <v>661</v>
      </c>
      <c r="E1735" s="43">
        <v>5</v>
      </c>
      <c r="F1735" s="43" t="s">
        <v>782</v>
      </c>
      <c r="G1735" s="44">
        <v>12</v>
      </c>
      <c r="H1735" s="43" t="s">
        <v>73</v>
      </c>
      <c r="I1735" s="45">
        <v>32</v>
      </c>
      <c r="J1735" s="45" t="s">
        <v>210</v>
      </c>
      <c r="K1735" s="41">
        <v>13976</v>
      </c>
      <c r="L1735" s="41">
        <v>13130</v>
      </c>
      <c r="M1735" s="41">
        <f>K1735-L1735</f>
        <v>846</v>
      </c>
      <c r="N1735" s="45" t="s">
        <v>794</v>
      </c>
      <c r="O1735" s="41">
        <v>143000</v>
      </c>
      <c r="P1735" s="46"/>
      <c r="Q1735" s="47"/>
      <c r="R1735" s="48" t="s">
        <v>663</v>
      </c>
      <c r="T1735">
        <v>30105</v>
      </c>
    </row>
    <row r="1736" spans="1:20" ht="18" customHeight="1" x14ac:dyDescent="0.15">
      <c r="A1736" s="42">
        <v>3</v>
      </c>
      <c r="B1736" s="43" t="s">
        <v>660</v>
      </c>
      <c r="C1736" s="43">
        <v>1</v>
      </c>
      <c r="D1736" s="43" t="s">
        <v>661</v>
      </c>
      <c r="E1736" s="43">
        <v>5</v>
      </c>
      <c r="F1736" s="43" t="s">
        <v>782</v>
      </c>
      <c r="G1736" s="44">
        <v>12</v>
      </c>
      <c r="H1736" s="43" t="s">
        <v>73</v>
      </c>
      <c r="I1736" s="44">
        <v>32</v>
      </c>
      <c r="J1736" s="44" t="s">
        <v>210</v>
      </c>
      <c r="K1736" s="41"/>
      <c r="L1736" s="41"/>
      <c r="M1736" s="41"/>
      <c r="N1736" s="45" t="s">
        <v>795</v>
      </c>
      <c r="O1736" s="41">
        <v>1760000</v>
      </c>
      <c r="P1736" s="46"/>
      <c r="Q1736" s="47"/>
      <c r="R1736" s="48" t="s">
        <v>663</v>
      </c>
      <c r="T1736">
        <v>30105</v>
      </c>
    </row>
    <row r="1737" spans="1:20" ht="18" customHeight="1" x14ac:dyDescent="0.15">
      <c r="A1737" s="42">
        <v>3</v>
      </c>
      <c r="B1737" s="43" t="s">
        <v>660</v>
      </c>
      <c r="C1737" s="43">
        <v>1</v>
      </c>
      <c r="D1737" s="43" t="s">
        <v>661</v>
      </c>
      <c r="E1737" s="43">
        <v>5</v>
      </c>
      <c r="F1737" s="43" t="s">
        <v>782</v>
      </c>
      <c r="G1737" s="44">
        <v>12</v>
      </c>
      <c r="H1737" s="43" t="s">
        <v>73</v>
      </c>
      <c r="I1737" s="44">
        <v>32</v>
      </c>
      <c r="J1737" s="44" t="s">
        <v>210</v>
      </c>
      <c r="K1737" s="41"/>
      <c r="L1737" s="41"/>
      <c r="M1737" s="41"/>
      <c r="N1737" s="45" t="s">
        <v>796</v>
      </c>
      <c r="O1737" s="41">
        <v>297000</v>
      </c>
      <c r="P1737" s="46"/>
      <c r="Q1737" s="47"/>
      <c r="R1737" s="48" t="s">
        <v>663</v>
      </c>
      <c r="T1737">
        <v>30105</v>
      </c>
    </row>
    <row r="1738" spans="1:20" ht="18" customHeight="1" x14ac:dyDescent="0.15">
      <c r="A1738" s="42">
        <v>3</v>
      </c>
      <c r="B1738" s="43" t="s">
        <v>660</v>
      </c>
      <c r="C1738" s="43">
        <v>1</v>
      </c>
      <c r="D1738" s="43" t="s">
        <v>661</v>
      </c>
      <c r="E1738" s="43">
        <v>5</v>
      </c>
      <c r="F1738" s="43" t="s">
        <v>782</v>
      </c>
      <c r="G1738" s="44">
        <v>12</v>
      </c>
      <c r="H1738" s="43" t="s">
        <v>73</v>
      </c>
      <c r="I1738" s="44">
        <v>32</v>
      </c>
      <c r="J1738" s="44" t="s">
        <v>210</v>
      </c>
      <c r="K1738" s="41"/>
      <c r="L1738" s="41"/>
      <c r="M1738" s="41"/>
      <c r="N1738" s="45" t="s">
        <v>797</v>
      </c>
      <c r="O1738" s="41">
        <v>162803</v>
      </c>
      <c r="P1738" s="46"/>
      <c r="Q1738" s="47"/>
      <c r="R1738" s="48" t="s">
        <v>663</v>
      </c>
      <c r="T1738">
        <v>30105</v>
      </c>
    </row>
    <row r="1739" spans="1:20" ht="18" customHeight="1" x14ac:dyDescent="0.15">
      <c r="A1739" s="42">
        <v>3</v>
      </c>
      <c r="B1739" s="43" t="s">
        <v>660</v>
      </c>
      <c r="C1739" s="43">
        <v>1</v>
      </c>
      <c r="D1739" s="43" t="s">
        <v>661</v>
      </c>
      <c r="E1739" s="43">
        <v>5</v>
      </c>
      <c r="F1739" s="43" t="s">
        <v>782</v>
      </c>
      <c r="G1739" s="44">
        <v>12</v>
      </c>
      <c r="H1739" s="43" t="s">
        <v>73</v>
      </c>
      <c r="I1739" s="44">
        <v>32</v>
      </c>
      <c r="J1739" s="44" t="s">
        <v>210</v>
      </c>
      <c r="K1739" s="41"/>
      <c r="L1739" s="41"/>
      <c r="M1739" s="41"/>
      <c r="N1739" s="45" t="s">
        <v>798</v>
      </c>
      <c r="O1739" s="41">
        <v>7400000</v>
      </c>
      <c r="P1739" s="46"/>
      <c r="Q1739" s="47"/>
      <c r="R1739" s="48" t="s">
        <v>663</v>
      </c>
      <c r="T1739">
        <v>30105</v>
      </c>
    </row>
    <row r="1740" spans="1:20" ht="18" customHeight="1" x14ac:dyDescent="0.15">
      <c r="A1740" s="42">
        <v>3</v>
      </c>
      <c r="B1740" s="43" t="s">
        <v>660</v>
      </c>
      <c r="C1740" s="43">
        <v>1</v>
      </c>
      <c r="D1740" s="43" t="s">
        <v>661</v>
      </c>
      <c r="E1740" s="43">
        <v>5</v>
      </c>
      <c r="F1740" s="43" t="s">
        <v>782</v>
      </c>
      <c r="G1740" s="44">
        <v>12</v>
      </c>
      <c r="H1740" s="43" t="s">
        <v>73</v>
      </c>
      <c r="I1740" s="44">
        <v>32</v>
      </c>
      <c r="J1740" s="44" t="s">
        <v>210</v>
      </c>
      <c r="K1740" s="41"/>
      <c r="L1740" s="41"/>
      <c r="M1740" s="41"/>
      <c r="N1740" s="45" t="s">
        <v>799</v>
      </c>
      <c r="O1740" s="41">
        <v>89760</v>
      </c>
      <c r="P1740" s="46"/>
      <c r="Q1740" s="47"/>
      <c r="R1740" s="48" t="s">
        <v>663</v>
      </c>
      <c r="T1740">
        <v>30105</v>
      </c>
    </row>
    <row r="1741" spans="1:20" ht="18" customHeight="1" x14ac:dyDescent="0.15">
      <c r="A1741" s="42">
        <v>3</v>
      </c>
      <c r="B1741" s="43" t="s">
        <v>660</v>
      </c>
      <c r="C1741" s="43">
        <v>1</v>
      </c>
      <c r="D1741" s="43" t="s">
        <v>661</v>
      </c>
      <c r="E1741" s="43">
        <v>5</v>
      </c>
      <c r="F1741" s="43" t="s">
        <v>782</v>
      </c>
      <c r="G1741" s="44">
        <v>12</v>
      </c>
      <c r="H1741" s="43" t="s">
        <v>73</v>
      </c>
      <c r="I1741" s="44">
        <v>32</v>
      </c>
      <c r="J1741" s="44" t="s">
        <v>210</v>
      </c>
      <c r="K1741" s="41"/>
      <c r="L1741" s="41"/>
      <c r="M1741" s="41"/>
      <c r="N1741" s="45" t="s">
        <v>800</v>
      </c>
      <c r="O1741" s="41">
        <v>3750000</v>
      </c>
      <c r="P1741" s="46"/>
      <c r="Q1741" s="47"/>
      <c r="R1741" s="48" t="s">
        <v>663</v>
      </c>
      <c r="T1741">
        <v>30105</v>
      </c>
    </row>
    <row r="1742" spans="1:20" ht="18" customHeight="1" x14ac:dyDescent="0.15">
      <c r="A1742" s="42">
        <v>3</v>
      </c>
      <c r="B1742" s="43" t="s">
        <v>660</v>
      </c>
      <c r="C1742" s="43">
        <v>1</v>
      </c>
      <c r="D1742" s="43" t="s">
        <v>661</v>
      </c>
      <c r="E1742" s="43">
        <v>5</v>
      </c>
      <c r="F1742" s="43" t="s">
        <v>782</v>
      </c>
      <c r="G1742" s="44">
        <v>12</v>
      </c>
      <c r="H1742" s="43" t="s">
        <v>73</v>
      </c>
      <c r="I1742" s="44">
        <v>32</v>
      </c>
      <c r="J1742" s="44" t="s">
        <v>210</v>
      </c>
      <c r="K1742" s="41"/>
      <c r="L1742" s="41"/>
      <c r="M1742" s="41"/>
      <c r="N1742" s="45" t="s">
        <v>801</v>
      </c>
      <c r="O1742" s="41">
        <v>124300</v>
      </c>
      <c r="P1742" s="46"/>
      <c r="Q1742" s="47"/>
      <c r="R1742" s="48" t="s">
        <v>663</v>
      </c>
      <c r="T1742">
        <v>30105</v>
      </c>
    </row>
    <row r="1743" spans="1:20" ht="18" customHeight="1" x14ac:dyDescent="0.15">
      <c r="A1743" s="42">
        <v>3</v>
      </c>
      <c r="B1743" s="43" t="s">
        <v>660</v>
      </c>
      <c r="C1743" s="43">
        <v>1</v>
      </c>
      <c r="D1743" s="43" t="s">
        <v>661</v>
      </c>
      <c r="E1743" s="43">
        <v>5</v>
      </c>
      <c r="F1743" s="43" t="s">
        <v>782</v>
      </c>
      <c r="G1743" s="44">
        <v>12</v>
      </c>
      <c r="H1743" s="43" t="s">
        <v>73</v>
      </c>
      <c r="I1743" s="44">
        <v>32</v>
      </c>
      <c r="J1743" s="44" t="s">
        <v>210</v>
      </c>
      <c r="K1743" s="41"/>
      <c r="L1743" s="41"/>
      <c r="M1743" s="41"/>
      <c r="N1743" s="45" t="s">
        <v>802</v>
      </c>
      <c r="O1743" s="41">
        <v>99000</v>
      </c>
      <c r="P1743" s="46"/>
      <c r="Q1743" s="47"/>
      <c r="R1743" s="48" t="s">
        <v>663</v>
      </c>
      <c r="T1743">
        <v>30105</v>
      </c>
    </row>
    <row r="1744" spans="1:20" ht="18" customHeight="1" x14ac:dyDescent="0.15">
      <c r="A1744" s="42">
        <v>3</v>
      </c>
      <c r="B1744" s="43" t="s">
        <v>660</v>
      </c>
      <c r="C1744" s="43">
        <v>1</v>
      </c>
      <c r="D1744" s="43" t="s">
        <v>661</v>
      </c>
      <c r="E1744" s="43">
        <v>5</v>
      </c>
      <c r="F1744" s="43" t="s">
        <v>782</v>
      </c>
      <c r="G1744" s="44">
        <v>12</v>
      </c>
      <c r="H1744" s="43" t="s">
        <v>73</v>
      </c>
      <c r="I1744" s="44">
        <v>32</v>
      </c>
      <c r="J1744" s="44" t="s">
        <v>210</v>
      </c>
      <c r="K1744" s="41"/>
      <c r="L1744" s="41"/>
      <c r="M1744" s="41"/>
      <c r="N1744" s="45" t="s">
        <v>803</v>
      </c>
      <c r="O1744" s="41">
        <v>150000</v>
      </c>
      <c r="P1744" s="46"/>
      <c r="Q1744" s="47"/>
      <c r="R1744" s="48" t="s">
        <v>663</v>
      </c>
      <c r="T1744">
        <v>30105</v>
      </c>
    </row>
    <row r="1745" spans="1:20" ht="18" customHeight="1" x14ac:dyDescent="0.15">
      <c r="A1745" s="42">
        <v>3</v>
      </c>
      <c r="B1745" s="43" t="s">
        <v>660</v>
      </c>
      <c r="C1745" s="43">
        <v>1</v>
      </c>
      <c r="D1745" s="43" t="s">
        <v>661</v>
      </c>
      <c r="E1745" s="43">
        <v>5</v>
      </c>
      <c r="F1745" s="43" t="s">
        <v>782</v>
      </c>
      <c r="G1745" s="44">
        <v>12</v>
      </c>
      <c r="H1745" s="43" t="s">
        <v>73</v>
      </c>
      <c r="I1745" s="45">
        <v>33</v>
      </c>
      <c r="J1745" s="45" t="s">
        <v>219</v>
      </c>
      <c r="K1745" s="41">
        <v>432</v>
      </c>
      <c r="L1745" s="41">
        <v>467</v>
      </c>
      <c r="M1745" s="41">
        <f>K1745-L1745</f>
        <v>-35</v>
      </c>
      <c r="N1745" s="45" t="s">
        <v>3948</v>
      </c>
      <c r="O1745" s="41">
        <v>167200</v>
      </c>
      <c r="P1745" s="46"/>
      <c r="Q1745" s="47"/>
      <c r="R1745" s="48" t="s">
        <v>663</v>
      </c>
      <c r="T1745">
        <v>30105</v>
      </c>
    </row>
    <row r="1746" spans="1:20" ht="18" customHeight="1" x14ac:dyDescent="0.15">
      <c r="A1746" s="42">
        <v>3</v>
      </c>
      <c r="B1746" s="43" t="s">
        <v>660</v>
      </c>
      <c r="C1746" s="43">
        <v>1</v>
      </c>
      <c r="D1746" s="43" t="s">
        <v>661</v>
      </c>
      <c r="E1746" s="43">
        <v>5</v>
      </c>
      <c r="F1746" s="43" t="s">
        <v>782</v>
      </c>
      <c r="G1746" s="44">
        <v>12</v>
      </c>
      <c r="H1746" s="43" t="s">
        <v>73</v>
      </c>
      <c r="I1746" s="44">
        <v>33</v>
      </c>
      <c r="J1746" s="44" t="s">
        <v>219</v>
      </c>
      <c r="K1746" s="41"/>
      <c r="L1746" s="41"/>
      <c r="M1746" s="41"/>
      <c r="N1746" s="45" t="s">
        <v>3949</v>
      </c>
      <c r="O1746" s="41">
        <v>264000</v>
      </c>
      <c r="P1746" s="46"/>
      <c r="Q1746" s="47"/>
      <c r="R1746" s="48" t="s">
        <v>663</v>
      </c>
      <c r="T1746">
        <v>30105</v>
      </c>
    </row>
    <row r="1747" spans="1:20" ht="18" customHeight="1" x14ac:dyDescent="0.15">
      <c r="A1747" s="42">
        <v>3</v>
      </c>
      <c r="B1747" s="43" t="s">
        <v>660</v>
      </c>
      <c r="C1747" s="43">
        <v>1</v>
      </c>
      <c r="D1747" s="43" t="s">
        <v>661</v>
      </c>
      <c r="E1747" s="43">
        <v>5</v>
      </c>
      <c r="F1747" s="43" t="s">
        <v>782</v>
      </c>
      <c r="G1747" s="45">
        <v>13</v>
      </c>
      <c r="H1747" s="49" t="s">
        <v>77</v>
      </c>
      <c r="I1747" s="45"/>
      <c r="J1747" s="45"/>
      <c r="K1747" s="41"/>
      <c r="L1747" s="41"/>
      <c r="M1747" s="41"/>
      <c r="N1747" s="45"/>
      <c r="O1747" s="47"/>
      <c r="P1747" s="46"/>
      <c r="Q1747" s="47"/>
      <c r="R1747" s="48" t="s">
        <v>663</v>
      </c>
      <c r="T1747">
        <v>30105</v>
      </c>
    </row>
    <row r="1748" spans="1:20" ht="18" customHeight="1" x14ac:dyDescent="0.15">
      <c r="A1748" s="42">
        <v>3</v>
      </c>
      <c r="B1748" s="43" t="s">
        <v>660</v>
      </c>
      <c r="C1748" s="43">
        <v>1</v>
      </c>
      <c r="D1748" s="43" t="s">
        <v>661</v>
      </c>
      <c r="E1748" s="43">
        <v>5</v>
      </c>
      <c r="F1748" s="43" t="s">
        <v>782</v>
      </c>
      <c r="G1748" s="44">
        <v>13</v>
      </c>
      <c r="H1748" s="43" t="s">
        <v>77</v>
      </c>
      <c r="I1748" s="45">
        <v>2</v>
      </c>
      <c r="J1748" s="45" t="s">
        <v>136</v>
      </c>
      <c r="K1748" s="41">
        <v>48</v>
      </c>
      <c r="L1748" s="41">
        <v>48</v>
      </c>
      <c r="M1748" s="41">
        <f>K1748-L1748</f>
        <v>0</v>
      </c>
      <c r="N1748" s="45" t="s">
        <v>804</v>
      </c>
      <c r="O1748" s="41">
        <v>47136</v>
      </c>
      <c r="P1748" s="46"/>
      <c r="Q1748" s="47"/>
      <c r="R1748" s="48" t="s">
        <v>663</v>
      </c>
      <c r="T1748">
        <v>30105</v>
      </c>
    </row>
    <row r="1749" spans="1:20" ht="18" customHeight="1" x14ac:dyDescent="0.15">
      <c r="A1749" s="42">
        <v>3</v>
      </c>
      <c r="B1749" s="43" t="s">
        <v>660</v>
      </c>
      <c r="C1749" s="43">
        <v>1</v>
      </c>
      <c r="D1749" s="43" t="s">
        <v>661</v>
      </c>
      <c r="E1749" s="43">
        <v>5</v>
      </c>
      <c r="F1749" s="43" t="s">
        <v>782</v>
      </c>
      <c r="G1749" s="44">
        <v>13</v>
      </c>
      <c r="H1749" s="43" t="s">
        <v>77</v>
      </c>
      <c r="I1749" s="45">
        <v>31</v>
      </c>
      <c r="J1749" s="45" t="s">
        <v>138</v>
      </c>
      <c r="K1749" s="41">
        <v>1261</v>
      </c>
      <c r="L1749" s="41">
        <v>1261</v>
      </c>
      <c r="M1749" s="41">
        <f>K1749-L1749</f>
        <v>0</v>
      </c>
      <c r="N1749" s="45" t="s">
        <v>3950</v>
      </c>
      <c r="O1749" s="41">
        <v>102960</v>
      </c>
      <c r="P1749" s="46"/>
      <c r="Q1749" s="47"/>
      <c r="R1749" s="48" t="s">
        <v>663</v>
      </c>
      <c r="T1749">
        <v>30105</v>
      </c>
    </row>
    <row r="1750" spans="1:20" ht="18" customHeight="1" x14ac:dyDescent="0.15">
      <c r="A1750" s="42">
        <v>3</v>
      </c>
      <c r="B1750" s="43" t="s">
        <v>660</v>
      </c>
      <c r="C1750" s="43">
        <v>1</v>
      </c>
      <c r="D1750" s="43" t="s">
        <v>661</v>
      </c>
      <c r="E1750" s="43">
        <v>5</v>
      </c>
      <c r="F1750" s="43" t="s">
        <v>782</v>
      </c>
      <c r="G1750" s="44">
        <v>13</v>
      </c>
      <c r="H1750" s="43" t="s">
        <v>77</v>
      </c>
      <c r="I1750" s="44">
        <v>31</v>
      </c>
      <c r="J1750" s="44" t="s">
        <v>138</v>
      </c>
      <c r="K1750" s="41"/>
      <c r="L1750" s="41"/>
      <c r="M1750" s="41"/>
      <c r="N1750" s="45" t="s">
        <v>3951</v>
      </c>
      <c r="O1750" s="41">
        <v>775104</v>
      </c>
      <c r="P1750" s="46"/>
      <c r="Q1750" s="47"/>
      <c r="R1750" s="48" t="s">
        <v>663</v>
      </c>
      <c r="T1750">
        <v>30105</v>
      </c>
    </row>
    <row r="1751" spans="1:20" ht="18" customHeight="1" x14ac:dyDescent="0.15">
      <c r="A1751" s="42">
        <v>3</v>
      </c>
      <c r="B1751" s="43" t="s">
        <v>660</v>
      </c>
      <c r="C1751" s="43">
        <v>1</v>
      </c>
      <c r="D1751" s="43" t="s">
        <v>661</v>
      </c>
      <c r="E1751" s="43">
        <v>5</v>
      </c>
      <c r="F1751" s="43" t="s">
        <v>782</v>
      </c>
      <c r="G1751" s="44">
        <v>13</v>
      </c>
      <c r="H1751" s="43" t="s">
        <v>77</v>
      </c>
      <c r="I1751" s="44">
        <v>31</v>
      </c>
      <c r="J1751" s="44" t="s">
        <v>138</v>
      </c>
      <c r="K1751" s="41"/>
      <c r="L1751" s="41"/>
      <c r="M1751" s="41"/>
      <c r="N1751" s="45" t="s">
        <v>3952</v>
      </c>
      <c r="O1751" s="41">
        <v>162000</v>
      </c>
      <c r="P1751" s="46"/>
      <c r="Q1751" s="47"/>
      <c r="R1751" s="48" t="s">
        <v>663</v>
      </c>
      <c r="T1751">
        <v>30105</v>
      </c>
    </row>
    <row r="1752" spans="1:20" ht="18" customHeight="1" x14ac:dyDescent="0.15">
      <c r="A1752" s="42">
        <v>3</v>
      </c>
      <c r="B1752" s="43" t="s">
        <v>660</v>
      </c>
      <c r="C1752" s="43">
        <v>1</v>
      </c>
      <c r="D1752" s="43" t="s">
        <v>661</v>
      </c>
      <c r="E1752" s="43">
        <v>5</v>
      </c>
      <c r="F1752" s="43" t="s">
        <v>782</v>
      </c>
      <c r="G1752" s="44">
        <v>13</v>
      </c>
      <c r="H1752" s="43" t="s">
        <v>77</v>
      </c>
      <c r="I1752" s="44">
        <v>31</v>
      </c>
      <c r="J1752" s="44" t="s">
        <v>138</v>
      </c>
      <c r="K1752" s="41"/>
      <c r="L1752" s="41"/>
      <c r="M1752" s="41"/>
      <c r="N1752" s="45" t="s">
        <v>3953</v>
      </c>
      <c r="O1752" s="41">
        <v>220320</v>
      </c>
      <c r="P1752" s="46"/>
      <c r="Q1752" s="47"/>
      <c r="R1752" s="48" t="s">
        <v>663</v>
      </c>
      <c r="T1752">
        <v>30105</v>
      </c>
    </row>
    <row r="1753" spans="1:20" ht="18" customHeight="1" x14ac:dyDescent="0.15">
      <c r="A1753" s="42">
        <v>3</v>
      </c>
      <c r="B1753" s="43" t="s">
        <v>660</v>
      </c>
      <c r="C1753" s="43">
        <v>1</v>
      </c>
      <c r="D1753" s="43" t="s">
        <v>661</v>
      </c>
      <c r="E1753" s="43">
        <v>5</v>
      </c>
      <c r="F1753" s="43" t="s">
        <v>782</v>
      </c>
      <c r="G1753" s="45">
        <v>14</v>
      </c>
      <c r="H1753" s="49" t="s">
        <v>233</v>
      </c>
      <c r="I1753" s="45"/>
      <c r="J1753" s="45"/>
      <c r="K1753" s="41"/>
      <c r="L1753" s="41"/>
      <c r="M1753" s="41"/>
      <c r="N1753" s="45"/>
      <c r="O1753" s="47"/>
      <c r="P1753" s="46"/>
      <c r="Q1753" s="47"/>
      <c r="R1753" s="48" t="s">
        <v>663</v>
      </c>
      <c r="T1753">
        <v>30105</v>
      </c>
    </row>
    <row r="1754" spans="1:20" ht="18" customHeight="1" x14ac:dyDescent="0.15">
      <c r="A1754" s="42">
        <v>3</v>
      </c>
      <c r="B1754" s="43" t="s">
        <v>660</v>
      </c>
      <c r="C1754" s="43">
        <v>1</v>
      </c>
      <c r="D1754" s="43" t="s">
        <v>661</v>
      </c>
      <c r="E1754" s="43">
        <v>5</v>
      </c>
      <c r="F1754" s="43" t="s">
        <v>782</v>
      </c>
      <c r="G1754" s="44">
        <v>14</v>
      </c>
      <c r="H1754" s="43" t="s">
        <v>233</v>
      </c>
      <c r="I1754" s="45">
        <v>1</v>
      </c>
      <c r="J1754" s="45" t="s">
        <v>361</v>
      </c>
      <c r="K1754" s="41">
        <v>6958</v>
      </c>
      <c r="L1754" s="41">
        <v>6690</v>
      </c>
      <c r="M1754" s="41">
        <f>K1754-L1754</f>
        <v>268</v>
      </c>
      <c r="N1754" s="45" t="s">
        <v>2509</v>
      </c>
      <c r="O1754" s="41">
        <v>5000000</v>
      </c>
      <c r="P1754" s="46"/>
      <c r="Q1754" s="47"/>
      <c r="R1754" s="48" t="s">
        <v>663</v>
      </c>
      <c r="T1754">
        <v>30105</v>
      </c>
    </row>
    <row r="1755" spans="1:20" ht="18" customHeight="1" x14ac:dyDescent="0.15">
      <c r="A1755" s="42">
        <v>3</v>
      </c>
      <c r="B1755" s="43" t="s">
        <v>660</v>
      </c>
      <c r="C1755" s="43">
        <v>1</v>
      </c>
      <c r="D1755" s="43" t="s">
        <v>661</v>
      </c>
      <c r="E1755" s="43">
        <v>5</v>
      </c>
      <c r="F1755" s="43" t="s">
        <v>782</v>
      </c>
      <c r="G1755" s="44">
        <v>14</v>
      </c>
      <c r="H1755" s="43" t="s">
        <v>233</v>
      </c>
      <c r="I1755" s="44">
        <v>1</v>
      </c>
      <c r="J1755" s="44" t="s">
        <v>361</v>
      </c>
      <c r="K1755" s="41"/>
      <c r="L1755" s="41"/>
      <c r="M1755" s="41"/>
      <c r="N1755" s="45" t="s">
        <v>2510</v>
      </c>
      <c r="O1755" s="41">
        <v>220000</v>
      </c>
      <c r="P1755" s="46"/>
      <c r="Q1755" s="47"/>
      <c r="R1755" s="48" t="s">
        <v>663</v>
      </c>
      <c r="T1755">
        <v>30105</v>
      </c>
    </row>
    <row r="1756" spans="1:20" ht="18" customHeight="1" x14ac:dyDescent="0.15">
      <c r="A1756" s="42">
        <v>3</v>
      </c>
      <c r="B1756" s="43" t="s">
        <v>660</v>
      </c>
      <c r="C1756" s="43">
        <v>1</v>
      </c>
      <c r="D1756" s="43" t="s">
        <v>661</v>
      </c>
      <c r="E1756" s="43">
        <v>5</v>
      </c>
      <c r="F1756" s="43" t="s">
        <v>782</v>
      </c>
      <c r="G1756" s="44">
        <v>14</v>
      </c>
      <c r="H1756" s="43" t="s">
        <v>233</v>
      </c>
      <c r="I1756" s="44">
        <v>1</v>
      </c>
      <c r="J1756" s="44" t="s">
        <v>361</v>
      </c>
      <c r="K1756" s="41"/>
      <c r="L1756" s="41"/>
      <c r="M1756" s="41"/>
      <c r="N1756" s="45" t="s">
        <v>2511</v>
      </c>
      <c r="O1756" s="41">
        <v>374000</v>
      </c>
      <c r="P1756" s="46"/>
      <c r="Q1756" s="47"/>
      <c r="R1756" s="48" t="s">
        <v>663</v>
      </c>
      <c r="T1756">
        <v>30105</v>
      </c>
    </row>
    <row r="1757" spans="1:20" ht="18" customHeight="1" x14ac:dyDescent="0.15">
      <c r="A1757" s="42">
        <v>3</v>
      </c>
      <c r="B1757" s="43" t="s">
        <v>660</v>
      </c>
      <c r="C1757" s="43">
        <v>1</v>
      </c>
      <c r="D1757" s="43" t="s">
        <v>661</v>
      </c>
      <c r="E1757" s="43">
        <v>5</v>
      </c>
      <c r="F1757" s="43" t="s">
        <v>782</v>
      </c>
      <c r="G1757" s="44">
        <v>14</v>
      </c>
      <c r="H1757" s="43" t="s">
        <v>233</v>
      </c>
      <c r="I1757" s="44">
        <v>1</v>
      </c>
      <c r="J1757" s="44" t="s">
        <v>361</v>
      </c>
      <c r="K1757" s="41"/>
      <c r="L1757" s="41"/>
      <c r="M1757" s="41"/>
      <c r="N1757" s="45" t="s">
        <v>2512</v>
      </c>
      <c r="O1757" s="41">
        <v>374000</v>
      </c>
      <c r="P1757" s="46"/>
      <c r="Q1757" s="47"/>
      <c r="R1757" s="48" t="s">
        <v>663</v>
      </c>
      <c r="T1757">
        <v>30105</v>
      </c>
    </row>
    <row r="1758" spans="1:20" ht="18" customHeight="1" x14ac:dyDescent="0.15">
      <c r="A1758" s="42">
        <v>3</v>
      </c>
      <c r="B1758" s="43" t="s">
        <v>660</v>
      </c>
      <c r="C1758" s="43">
        <v>1</v>
      </c>
      <c r="D1758" s="43" t="s">
        <v>661</v>
      </c>
      <c r="E1758" s="43">
        <v>5</v>
      </c>
      <c r="F1758" s="43" t="s">
        <v>782</v>
      </c>
      <c r="G1758" s="44">
        <v>14</v>
      </c>
      <c r="H1758" s="43" t="s">
        <v>233</v>
      </c>
      <c r="I1758" s="44">
        <v>1</v>
      </c>
      <c r="J1758" s="44" t="s">
        <v>361</v>
      </c>
      <c r="K1758" s="41"/>
      <c r="L1758" s="41"/>
      <c r="M1758" s="41"/>
      <c r="N1758" s="45" t="s">
        <v>2513</v>
      </c>
      <c r="O1758" s="41">
        <v>990000</v>
      </c>
      <c r="P1758" s="46"/>
      <c r="Q1758" s="47"/>
      <c r="R1758" s="48" t="s">
        <v>663</v>
      </c>
      <c r="T1758">
        <v>30105</v>
      </c>
    </row>
    <row r="1759" spans="1:20" ht="18" customHeight="1" x14ac:dyDescent="0.15">
      <c r="A1759" s="42">
        <v>3</v>
      </c>
      <c r="B1759" s="43" t="s">
        <v>660</v>
      </c>
      <c r="C1759" s="43">
        <v>1</v>
      </c>
      <c r="D1759" s="43" t="s">
        <v>661</v>
      </c>
      <c r="E1759" s="43">
        <v>5</v>
      </c>
      <c r="F1759" s="43" t="s">
        <v>782</v>
      </c>
      <c r="G1759" s="45">
        <v>15</v>
      </c>
      <c r="H1759" s="49" t="s">
        <v>235</v>
      </c>
      <c r="I1759" s="45"/>
      <c r="J1759" s="45"/>
      <c r="K1759" s="41"/>
      <c r="L1759" s="41"/>
      <c r="M1759" s="41"/>
      <c r="N1759" s="45"/>
      <c r="O1759" s="47"/>
      <c r="P1759" s="46"/>
      <c r="Q1759" s="47"/>
      <c r="R1759" s="48" t="s">
        <v>663</v>
      </c>
      <c r="T1759">
        <v>30105</v>
      </c>
    </row>
    <row r="1760" spans="1:20" ht="18" customHeight="1" x14ac:dyDescent="0.15">
      <c r="A1760" s="42">
        <v>3</v>
      </c>
      <c r="B1760" s="43" t="s">
        <v>660</v>
      </c>
      <c r="C1760" s="43">
        <v>1</v>
      </c>
      <c r="D1760" s="43" t="s">
        <v>661</v>
      </c>
      <c r="E1760" s="43">
        <v>5</v>
      </c>
      <c r="F1760" s="43" t="s">
        <v>782</v>
      </c>
      <c r="G1760" s="44">
        <v>15</v>
      </c>
      <c r="H1760" s="43" t="s">
        <v>235</v>
      </c>
      <c r="I1760" s="45">
        <v>1</v>
      </c>
      <c r="J1760" s="45" t="s">
        <v>236</v>
      </c>
      <c r="K1760" s="41">
        <v>0</v>
      </c>
      <c r="L1760" s="41">
        <v>10</v>
      </c>
      <c r="M1760" s="41">
        <f>K1760-L1760</f>
        <v>-10</v>
      </c>
      <c r="N1760" s="45"/>
      <c r="O1760" s="41"/>
      <c r="P1760" s="46"/>
      <c r="Q1760" s="47"/>
      <c r="R1760" s="48" t="s">
        <v>663</v>
      </c>
      <c r="T1760">
        <v>30105</v>
      </c>
    </row>
    <row r="1761" spans="1:20" ht="18" customHeight="1" x14ac:dyDescent="0.15">
      <c r="A1761" s="42">
        <v>3</v>
      </c>
      <c r="B1761" s="43" t="s">
        <v>660</v>
      </c>
      <c r="C1761" s="43">
        <v>1</v>
      </c>
      <c r="D1761" s="43" t="s">
        <v>661</v>
      </c>
      <c r="E1761" s="43">
        <v>5</v>
      </c>
      <c r="F1761" s="43" t="s">
        <v>782</v>
      </c>
      <c r="G1761" s="45">
        <v>17</v>
      </c>
      <c r="H1761" s="49" t="s">
        <v>79</v>
      </c>
      <c r="I1761" s="45"/>
      <c r="J1761" s="45"/>
      <c r="K1761" s="41"/>
      <c r="L1761" s="41"/>
      <c r="M1761" s="41"/>
      <c r="N1761" s="45"/>
      <c r="O1761" s="47"/>
      <c r="P1761" s="46"/>
      <c r="Q1761" s="47"/>
      <c r="R1761" s="48" t="s">
        <v>663</v>
      </c>
      <c r="T1761">
        <v>30105</v>
      </c>
    </row>
    <row r="1762" spans="1:20" ht="18" customHeight="1" x14ac:dyDescent="0.15">
      <c r="A1762" s="42">
        <v>3</v>
      </c>
      <c r="B1762" s="43" t="s">
        <v>660</v>
      </c>
      <c r="C1762" s="43">
        <v>1</v>
      </c>
      <c r="D1762" s="43" t="s">
        <v>661</v>
      </c>
      <c r="E1762" s="43">
        <v>5</v>
      </c>
      <c r="F1762" s="43" t="s">
        <v>782</v>
      </c>
      <c r="G1762" s="44">
        <v>17</v>
      </c>
      <c r="H1762" s="43" t="s">
        <v>79</v>
      </c>
      <c r="I1762" s="45">
        <v>11</v>
      </c>
      <c r="J1762" s="45" t="s">
        <v>80</v>
      </c>
      <c r="K1762" s="41">
        <v>0</v>
      </c>
      <c r="L1762" s="41">
        <v>293</v>
      </c>
      <c r="M1762" s="41">
        <f>K1762-L1762</f>
        <v>-293</v>
      </c>
      <c r="N1762" s="45"/>
      <c r="O1762" s="41"/>
      <c r="P1762" s="46"/>
      <c r="Q1762" s="47"/>
      <c r="R1762" s="48" t="s">
        <v>663</v>
      </c>
      <c r="T1762">
        <v>30105</v>
      </c>
    </row>
    <row r="1763" spans="1:20" ht="18" customHeight="1" x14ac:dyDescent="0.15">
      <c r="A1763" s="42">
        <v>3</v>
      </c>
      <c r="B1763" s="43" t="s">
        <v>660</v>
      </c>
      <c r="C1763" s="43">
        <v>1</v>
      </c>
      <c r="D1763" s="43" t="s">
        <v>661</v>
      </c>
      <c r="E1763" s="43">
        <v>5</v>
      </c>
      <c r="F1763" s="43" t="s">
        <v>782</v>
      </c>
      <c r="G1763" s="45">
        <v>26</v>
      </c>
      <c r="H1763" s="49" t="s">
        <v>244</v>
      </c>
      <c r="I1763" s="45"/>
      <c r="J1763" s="45"/>
      <c r="K1763" s="41"/>
      <c r="L1763" s="41"/>
      <c r="M1763" s="41"/>
      <c r="N1763" s="45"/>
      <c r="O1763" s="47"/>
      <c r="P1763" s="46"/>
      <c r="Q1763" s="47"/>
      <c r="R1763" s="48" t="s">
        <v>663</v>
      </c>
      <c r="T1763">
        <v>30105</v>
      </c>
    </row>
    <row r="1764" spans="1:20" ht="18" customHeight="1" x14ac:dyDescent="0.15">
      <c r="A1764" s="42">
        <v>3</v>
      </c>
      <c r="B1764" s="43" t="s">
        <v>660</v>
      </c>
      <c r="C1764" s="43">
        <v>1</v>
      </c>
      <c r="D1764" s="43" t="s">
        <v>661</v>
      </c>
      <c r="E1764" s="43">
        <v>5</v>
      </c>
      <c r="F1764" s="43" t="s">
        <v>782</v>
      </c>
      <c r="G1764" s="44">
        <v>26</v>
      </c>
      <c r="H1764" s="43" t="s">
        <v>244</v>
      </c>
      <c r="I1764" s="45">
        <v>1</v>
      </c>
      <c r="J1764" s="45" t="s">
        <v>245</v>
      </c>
      <c r="K1764" s="41">
        <v>54</v>
      </c>
      <c r="L1764" s="41">
        <v>18</v>
      </c>
      <c r="M1764" s="41">
        <f>K1764-L1764</f>
        <v>36</v>
      </c>
      <c r="N1764" s="45" t="s">
        <v>2514</v>
      </c>
      <c r="O1764" s="41">
        <v>54000</v>
      </c>
      <c r="P1764" s="46"/>
      <c r="Q1764" s="47"/>
      <c r="R1764" s="48" t="s">
        <v>663</v>
      </c>
      <c r="T1764">
        <v>30105</v>
      </c>
    </row>
    <row r="1765" spans="1:20" ht="18" customHeight="1" x14ac:dyDescent="0.15">
      <c r="A1765" s="24">
        <v>3</v>
      </c>
      <c r="B1765" s="25" t="s">
        <v>2236</v>
      </c>
      <c r="C1765" s="34">
        <v>1</v>
      </c>
      <c r="D1765" s="25" t="s">
        <v>661</v>
      </c>
      <c r="E1765" s="35">
        <v>6</v>
      </c>
      <c r="F1765" s="36" t="s">
        <v>2239</v>
      </c>
      <c r="G1765" s="35"/>
      <c r="H1765" s="36"/>
      <c r="I1765" s="35"/>
      <c r="J1765" s="35"/>
      <c r="K1765" s="32">
        <f>IF(C1765="",SUMIFS($K1766:$K$5362,$A1766:$A$5362,A1765,$E1766:$E$5362,""),IF(E1765="",SUMIFS($K1766:$K$5362,$A1766:$A$5362,A1765,$C1766:$C$5362,C1765,$G1766:$G$5362,""),IF(G1765="",SUMIFS($K1766:$K$5362,$A1766:$A$5362,A1765,$C1766:$C$5362,C1765,$E1766:$E$5362,E1765,$R1766:$R$5362,R1765),IF(I1765="",SUMIFS($K1766:$K$5362,$A1766:$A$5362,A1765,$C1766:$C$5362,C1765,$E1766:$E$5362,E1765,$G1766:$G$5362,G1765,$R1766:$R$5362,R1765),0))))</f>
        <v>100</v>
      </c>
      <c r="L1765" s="32">
        <f>IF(C1765="",SUMIFS($L1766:$L$5362,$A1766:$A$5362,A1765,$E1766:$E$5362,""),IF(E1765="",SUMIFS($L1766:$L$5362,$A1766:$A$5362,A1765,$C1766:$C$5362,C1765,$G1766:$G$5362,""),IF(G1765="",SUMIFS($L1766:$L$5362,$A1766:$A$5362,A1765,$C1766:$C$5362,C1765,$E1766:$E$5362,E1765,$R1766:$R$5362,R1765),IF(I1765="",SUMIFS($L1766:$L$5362,$A1766:$A$5362,A1765,$C1766:$C$5362,C1765,$E1766:$E$5362,E1765,$G1766:$G$5362,G1765,$R1766:$R$5362,R1765),0))))</f>
        <v>100</v>
      </c>
      <c r="M1765" s="32">
        <f t="shared" ref="M1765" si="51">K1765-L1765</f>
        <v>0</v>
      </c>
      <c r="N1765" s="37"/>
      <c r="O1765" s="38"/>
      <c r="P1765" s="39"/>
      <c r="Q1765" s="33">
        <f>IF(C1765="",SUMIFS($Q1766:$Q$5362,$A1766:$A$5362,A1765,$E1766:$E$5362,""),IF(E1765="",SUMIFS($Q1766:$Q$5362,$A1766:$A$5362,A1765,$C1766:$C$5362,C1765,$G1766:$G$5362,""),IF(G1765="",SUMIFS($Q1766:$Q$5362,$A1766:$A$5362,A1765,$C1766:$C$5362,C1765,$E1766:$E$5362,E1765,$R1766:$R$5362,R1765),IF(I1765="",SUMIFS($Q1766:$Q$5362,$A1766:$A$5362,A1765,$C1766:$C$5362,C1765,$E1766:$E$5362,E1765,$G1766:$G$5362,G1765,$R1766:$R$5362,R1765),0))))</f>
        <v>0</v>
      </c>
      <c r="R1765" s="40" t="s">
        <v>2211</v>
      </c>
      <c r="T1765">
        <v>30106</v>
      </c>
    </row>
    <row r="1766" spans="1:20" ht="18" customHeight="1" x14ac:dyDescent="0.15">
      <c r="A1766" s="42">
        <v>3</v>
      </c>
      <c r="B1766" s="43" t="s">
        <v>660</v>
      </c>
      <c r="C1766" s="43">
        <v>1</v>
      </c>
      <c r="D1766" s="43" t="s">
        <v>661</v>
      </c>
      <c r="E1766" s="43">
        <v>6</v>
      </c>
      <c r="F1766" s="43" t="s">
        <v>805</v>
      </c>
      <c r="G1766" s="45">
        <v>24</v>
      </c>
      <c r="H1766" s="49" t="s">
        <v>247</v>
      </c>
      <c r="I1766" s="45"/>
      <c r="J1766" s="45"/>
      <c r="K1766" s="41"/>
      <c r="L1766" s="41"/>
      <c r="M1766" s="41"/>
      <c r="N1766" s="45"/>
      <c r="O1766" s="47"/>
      <c r="P1766" s="46"/>
      <c r="Q1766" s="47"/>
      <c r="R1766" s="48" t="s">
        <v>663</v>
      </c>
      <c r="T1766">
        <v>30106</v>
      </c>
    </row>
    <row r="1767" spans="1:20" ht="18" customHeight="1" x14ac:dyDescent="0.15">
      <c r="A1767" s="42">
        <v>3</v>
      </c>
      <c r="B1767" s="43" t="s">
        <v>660</v>
      </c>
      <c r="C1767" s="43">
        <v>1</v>
      </c>
      <c r="D1767" s="43" t="s">
        <v>661</v>
      </c>
      <c r="E1767" s="43">
        <v>6</v>
      </c>
      <c r="F1767" s="43" t="s">
        <v>805</v>
      </c>
      <c r="G1767" s="44">
        <v>24</v>
      </c>
      <c r="H1767" s="43" t="s">
        <v>247</v>
      </c>
      <c r="I1767" s="45">
        <v>5</v>
      </c>
      <c r="J1767" s="45" t="s">
        <v>806</v>
      </c>
      <c r="K1767" s="41">
        <v>100</v>
      </c>
      <c r="L1767" s="41">
        <v>100</v>
      </c>
      <c r="M1767" s="41">
        <f>K1767-L1767</f>
        <v>0</v>
      </c>
      <c r="N1767" s="45" t="s">
        <v>2515</v>
      </c>
      <c r="O1767" s="41">
        <v>100000</v>
      </c>
      <c r="P1767" s="46"/>
      <c r="Q1767" s="47"/>
      <c r="R1767" s="48" t="s">
        <v>663</v>
      </c>
      <c r="T1767">
        <v>30106</v>
      </c>
    </row>
    <row r="1768" spans="1:20" ht="18" customHeight="1" x14ac:dyDescent="0.15">
      <c r="A1768" s="24">
        <v>3</v>
      </c>
      <c r="B1768" s="25" t="s">
        <v>660</v>
      </c>
      <c r="C1768" s="26">
        <v>2</v>
      </c>
      <c r="D1768" s="26" t="s">
        <v>2179</v>
      </c>
      <c r="E1768" s="27"/>
      <c r="F1768" s="26"/>
      <c r="G1768" s="27"/>
      <c r="H1768" s="26"/>
      <c r="I1768" s="27"/>
      <c r="J1768" s="27"/>
      <c r="K1768" s="23">
        <f>IF(C1768="",SUMIFS($K1769:$K$5362,$A1769:$A$5362,A1768,$E1769:$E$5362,""),IF(E1768="",SUMIFS($K1769:$K$5362,$A1769:$A$5362,A1768,$C1769:$C$5362,C1768,$G1769:$G$5362,""),IF(G1768="",SUMIFS($K1769:$K$5362,$A1769:$A$5362,A1768,$C1769:$C$5362,C1768,$E1769:$E$5362,E1768,$R1769:$R$5362,R1768),IF(I1768="",SUMIFS($K1769:$K$5362,$A1769:$A$5362,A1768,$C1769:$C$5362,C1768,$E1769:$E$5362,E1768,$G1769:$G$5362,G1768,$R1769:$R$5362,R1768),0))))</f>
        <v>133393</v>
      </c>
      <c r="L1768" s="23">
        <f>IF(C1768="",SUMIFS($L1769:$L$5362,$A1769:$A$5362,A1768,$E1769:$E$5362,""),IF(E1768="",SUMIFS($L1769:$L$5362,$A1769:$A$5362,A1768,$C1769:$C$5362,C1768,$G1769:$G$5362,""),IF(G1768="",SUMIFS($L1769:$L$5362,$A1769:$A$5362,A1768,$C1769:$C$5362,C1768,$E1769:$E$5362,E1768,$R1769:$R$5362,R1768),IF(I1768="",SUMIFS($L1769:$L$5362,$A1769:$A$5362,A1768,$C1769:$C$5362,C1768,$E1769:$E$5362,E1768,$G1769:$G$5362,G1768,$R1769:$R$5362,R1768),0))))</f>
        <v>147731</v>
      </c>
      <c r="M1768" s="23">
        <f t="shared" ref="M1768:M1769" si="52">K1768-L1768</f>
        <v>-14338</v>
      </c>
      <c r="N1768" s="28"/>
      <c r="O1768" s="29"/>
      <c r="P1768" s="30"/>
      <c r="Q1768" s="23">
        <f>IF(C1768="",SUMIFS($Q1769:$Q$5362,$A1769:$A$5362,A1768,$E1769:$E$5362,""),IF(E1768="",SUMIFS($Q1769:$Q$5362,$A1769:$A$5362,A1768,$C1769:$C$5362,C1768,$G1769:$G$5362,""),IF(G1768="",SUMIFS($Q1769:$Q$5362,$A1769:$A$5362,A1768,$C1769:$C$5362,C1768,$E1769:$E$5362,E1768,$R1769:$R$5362,R1768),IF(I1768="",SUMIFS($Q1769:$Q$5362,$A1769:$A$5362,A1768,$C1769:$C$5362,C1768,$E1769:$E$5362,E1768,$G1769:$G$5362,G1768,$R1769:$R$5362,R1768),0))))</f>
        <v>81527</v>
      </c>
      <c r="R1768" s="31"/>
      <c r="T1768">
        <v>30201</v>
      </c>
    </row>
    <row r="1769" spans="1:20" ht="18" customHeight="1" x14ac:dyDescent="0.15">
      <c r="A1769" s="24">
        <v>3</v>
      </c>
      <c r="B1769" s="25" t="s">
        <v>2236</v>
      </c>
      <c r="C1769" s="34">
        <v>2</v>
      </c>
      <c r="D1769" s="25" t="s">
        <v>807</v>
      </c>
      <c r="E1769" s="35">
        <v>1</v>
      </c>
      <c r="F1769" s="36" t="s">
        <v>2331</v>
      </c>
      <c r="G1769" s="35"/>
      <c r="H1769" s="36"/>
      <c r="I1769" s="35"/>
      <c r="J1769" s="35"/>
      <c r="K1769" s="32">
        <f>IF(C1769="",SUMIFS($K1770:$K$5362,$A1770:$A$5362,A1769,$E1770:$E$5362,""),IF(E1769="",SUMIFS($K1770:$K$5362,$A1770:$A$5362,A1769,$C1770:$C$5362,C1769,$G1770:$G$5362,""),IF(G1769="",SUMIFS($K1770:$K$5362,$A1770:$A$5362,A1769,$C1770:$C$5362,C1769,$E1770:$E$5362,E1769,$R1770:$R$5362,R1769),IF(I1769="",SUMIFS($K1770:$K$5362,$A1770:$A$5362,A1769,$C1770:$C$5362,C1769,$E1770:$E$5362,E1769,$G1770:$G$5362,G1769,$R1770:$R$5362,R1769),0))))</f>
        <v>133393</v>
      </c>
      <c r="L1769" s="32">
        <f>IF(C1769="",SUMIFS($L1770:$L$5362,$A1770:$A$5362,A1769,$E1770:$E$5362,""),IF(E1769="",SUMIFS($L1770:$L$5362,$A1770:$A$5362,A1769,$C1770:$C$5362,C1769,$G1770:$G$5362,""),IF(G1769="",SUMIFS($L1770:$L$5362,$A1770:$A$5362,A1769,$C1770:$C$5362,C1769,$E1770:$E$5362,E1769,$R1770:$R$5362,R1769),IF(I1769="",SUMIFS($L1770:$L$5362,$A1770:$A$5362,A1769,$C1770:$C$5362,C1769,$E1770:$E$5362,E1769,$G1770:$G$5362,G1769,$R1770:$R$5362,R1769),0))))</f>
        <v>147731</v>
      </c>
      <c r="M1769" s="32">
        <f t="shared" si="52"/>
        <v>-14338</v>
      </c>
      <c r="N1769" s="37"/>
      <c r="O1769" s="38"/>
      <c r="P1769" s="39"/>
      <c r="Q1769" s="33">
        <f>IF(C1769="",SUMIFS($Q1770:$Q$5362,$A1770:$A$5362,A1769,$E1770:$E$5362,""),IF(E1769="",SUMIFS($Q1770:$Q$5362,$A1770:$A$5362,A1769,$C1770:$C$5362,C1769,$G1770:$G$5362,""),IF(G1769="",SUMIFS($Q1770:$Q$5362,$A1770:$A$5362,A1769,$C1770:$C$5362,C1769,$E1770:$E$5362,E1769,$R1770:$R$5362,R1769),IF(I1769="",SUMIFS($Q1770:$Q$5362,$A1770:$A$5362,A1769,$C1770:$C$5362,C1769,$E1770:$E$5362,E1769,$G1770:$G$5362,G1769,$R1770:$R$5362,R1769),0))))</f>
        <v>81527</v>
      </c>
      <c r="R1769" s="40" t="s">
        <v>2211</v>
      </c>
      <c r="T1769">
        <v>30201</v>
      </c>
    </row>
    <row r="1770" spans="1:20" ht="18" customHeight="1" x14ac:dyDescent="0.15">
      <c r="A1770" s="42">
        <v>3</v>
      </c>
      <c r="B1770" s="43" t="s">
        <v>660</v>
      </c>
      <c r="C1770" s="43">
        <v>2</v>
      </c>
      <c r="D1770" s="43" t="s">
        <v>807</v>
      </c>
      <c r="E1770" s="43">
        <v>1</v>
      </c>
      <c r="F1770" s="43" t="s">
        <v>808</v>
      </c>
      <c r="G1770" s="45">
        <v>2</v>
      </c>
      <c r="H1770" s="49" t="s">
        <v>10</v>
      </c>
      <c r="I1770" s="45"/>
      <c r="J1770" s="45"/>
      <c r="K1770" s="41"/>
      <c r="L1770" s="41"/>
      <c r="M1770" s="41"/>
      <c r="N1770" s="45"/>
      <c r="O1770" s="47"/>
      <c r="P1770" s="46" t="s">
        <v>4634</v>
      </c>
      <c r="Q1770" s="47">
        <v>1</v>
      </c>
      <c r="R1770" s="48" t="s">
        <v>663</v>
      </c>
      <c r="T1770">
        <v>30201</v>
      </c>
    </row>
    <row r="1771" spans="1:20" ht="18" customHeight="1" x14ac:dyDescent="0.15">
      <c r="A1771" s="42">
        <v>3</v>
      </c>
      <c r="B1771" s="43" t="s">
        <v>660</v>
      </c>
      <c r="C1771" s="43">
        <v>2</v>
      </c>
      <c r="D1771" s="43" t="s">
        <v>807</v>
      </c>
      <c r="E1771" s="43">
        <v>1</v>
      </c>
      <c r="F1771" s="43" t="s">
        <v>808</v>
      </c>
      <c r="G1771" s="44">
        <v>2</v>
      </c>
      <c r="H1771" s="43" t="s">
        <v>10</v>
      </c>
      <c r="I1771" s="45">
        <v>3</v>
      </c>
      <c r="J1771" s="45" t="s">
        <v>11</v>
      </c>
      <c r="K1771" s="41">
        <v>2476</v>
      </c>
      <c r="L1771" s="41">
        <v>2415</v>
      </c>
      <c r="M1771" s="41">
        <f>K1771-L1771</f>
        <v>61</v>
      </c>
      <c r="N1771" s="45" t="s">
        <v>21</v>
      </c>
      <c r="O1771" s="41">
        <v>2475600</v>
      </c>
      <c r="P1771" s="46" t="s">
        <v>4635</v>
      </c>
      <c r="Q1771" s="47">
        <v>63016</v>
      </c>
      <c r="R1771" s="48" t="s">
        <v>663</v>
      </c>
      <c r="T1771">
        <v>30201</v>
      </c>
    </row>
    <row r="1772" spans="1:20" ht="18" customHeight="1" x14ac:dyDescent="0.15">
      <c r="A1772" s="42">
        <v>3</v>
      </c>
      <c r="B1772" s="43" t="s">
        <v>660</v>
      </c>
      <c r="C1772" s="43">
        <v>2</v>
      </c>
      <c r="D1772" s="43" t="s">
        <v>807</v>
      </c>
      <c r="E1772" s="43">
        <v>1</v>
      </c>
      <c r="F1772" s="43" t="s">
        <v>808</v>
      </c>
      <c r="G1772" s="45">
        <v>3</v>
      </c>
      <c r="H1772" s="49" t="s">
        <v>13</v>
      </c>
      <c r="I1772" s="45"/>
      <c r="J1772" s="45"/>
      <c r="K1772" s="41"/>
      <c r="L1772" s="41"/>
      <c r="M1772" s="41"/>
      <c r="N1772" s="45"/>
      <c r="O1772" s="47"/>
      <c r="P1772" s="46" t="s">
        <v>4636</v>
      </c>
      <c r="Q1772" s="47"/>
      <c r="R1772" s="48" t="s">
        <v>663</v>
      </c>
      <c r="T1772">
        <v>30201</v>
      </c>
    </row>
    <row r="1773" spans="1:20" ht="18" customHeight="1" x14ac:dyDescent="0.15">
      <c r="A1773" s="42">
        <v>3</v>
      </c>
      <c r="B1773" s="43" t="s">
        <v>660</v>
      </c>
      <c r="C1773" s="43">
        <v>2</v>
      </c>
      <c r="D1773" s="43" t="s">
        <v>807</v>
      </c>
      <c r="E1773" s="43">
        <v>1</v>
      </c>
      <c r="F1773" s="43" t="s">
        <v>808</v>
      </c>
      <c r="G1773" s="44">
        <v>3</v>
      </c>
      <c r="H1773" s="43" t="s">
        <v>13</v>
      </c>
      <c r="I1773" s="45">
        <v>32</v>
      </c>
      <c r="J1773" s="45" t="s">
        <v>98</v>
      </c>
      <c r="K1773" s="41">
        <v>252</v>
      </c>
      <c r="L1773" s="41">
        <v>0</v>
      </c>
      <c r="M1773" s="41">
        <f>K1773-L1773</f>
        <v>252</v>
      </c>
      <c r="N1773" s="45" t="s">
        <v>21</v>
      </c>
      <c r="O1773" s="41">
        <v>252000</v>
      </c>
      <c r="P1773" s="46" t="s">
        <v>4637</v>
      </c>
      <c r="Q1773" s="47">
        <v>120</v>
      </c>
      <c r="R1773" s="48" t="s">
        <v>663</v>
      </c>
      <c r="T1773">
        <v>30201</v>
      </c>
    </row>
    <row r="1774" spans="1:20" ht="18" customHeight="1" x14ac:dyDescent="0.15">
      <c r="A1774" s="42">
        <v>3</v>
      </c>
      <c r="B1774" s="43" t="s">
        <v>660</v>
      </c>
      <c r="C1774" s="43">
        <v>2</v>
      </c>
      <c r="D1774" s="43" t="s">
        <v>807</v>
      </c>
      <c r="E1774" s="43">
        <v>1</v>
      </c>
      <c r="F1774" s="43" t="s">
        <v>808</v>
      </c>
      <c r="G1774" s="44">
        <v>3</v>
      </c>
      <c r="H1774" s="43" t="s">
        <v>13</v>
      </c>
      <c r="I1774" s="45">
        <v>35</v>
      </c>
      <c r="J1774" s="45" t="s">
        <v>22</v>
      </c>
      <c r="K1774" s="41">
        <v>97</v>
      </c>
      <c r="L1774" s="41">
        <v>97</v>
      </c>
      <c r="M1774" s="41">
        <f>K1774-L1774</f>
        <v>0</v>
      </c>
      <c r="N1774" s="45" t="s">
        <v>3954</v>
      </c>
      <c r="O1774" s="41">
        <v>96900</v>
      </c>
      <c r="P1774" s="46" t="s">
        <v>4597</v>
      </c>
      <c r="Q1774" s="47"/>
      <c r="R1774" s="48" t="s">
        <v>663</v>
      </c>
      <c r="T1774">
        <v>30201</v>
      </c>
    </row>
    <row r="1775" spans="1:20" ht="18" customHeight="1" x14ac:dyDescent="0.15">
      <c r="A1775" s="42">
        <v>3</v>
      </c>
      <c r="B1775" s="43" t="s">
        <v>660</v>
      </c>
      <c r="C1775" s="43">
        <v>2</v>
      </c>
      <c r="D1775" s="43" t="s">
        <v>807</v>
      </c>
      <c r="E1775" s="43">
        <v>1</v>
      </c>
      <c r="F1775" s="43" t="s">
        <v>808</v>
      </c>
      <c r="G1775" s="44">
        <v>3</v>
      </c>
      <c r="H1775" s="43" t="s">
        <v>13</v>
      </c>
      <c r="I1775" s="45">
        <v>39</v>
      </c>
      <c r="J1775" s="45" t="s">
        <v>24</v>
      </c>
      <c r="K1775" s="41">
        <v>536</v>
      </c>
      <c r="L1775" s="41">
        <v>523</v>
      </c>
      <c r="M1775" s="41">
        <f>K1775-L1775</f>
        <v>13</v>
      </c>
      <c r="N1775" s="45" t="s">
        <v>21</v>
      </c>
      <c r="O1775" s="41">
        <v>535818</v>
      </c>
      <c r="P1775" s="46" t="s">
        <v>4638</v>
      </c>
      <c r="Q1775" s="47">
        <v>14</v>
      </c>
      <c r="R1775" s="48" t="s">
        <v>663</v>
      </c>
      <c r="T1775">
        <v>30201</v>
      </c>
    </row>
    <row r="1776" spans="1:20" ht="18" customHeight="1" x14ac:dyDescent="0.15">
      <c r="A1776" s="42">
        <v>3</v>
      </c>
      <c r="B1776" s="43" t="s">
        <v>660</v>
      </c>
      <c r="C1776" s="43">
        <v>2</v>
      </c>
      <c r="D1776" s="43" t="s">
        <v>807</v>
      </c>
      <c r="E1776" s="43">
        <v>1</v>
      </c>
      <c r="F1776" s="43" t="s">
        <v>808</v>
      </c>
      <c r="G1776" s="44">
        <v>3</v>
      </c>
      <c r="H1776" s="43" t="s">
        <v>13</v>
      </c>
      <c r="I1776" s="45">
        <v>40</v>
      </c>
      <c r="J1776" s="45" t="s">
        <v>25</v>
      </c>
      <c r="K1776" s="41">
        <v>400</v>
      </c>
      <c r="L1776" s="41">
        <v>390</v>
      </c>
      <c r="M1776" s="41">
        <f>K1776-L1776</f>
        <v>10</v>
      </c>
      <c r="N1776" s="45" t="s">
        <v>21</v>
      </c>
      <c r="O1776" s="41">
        <v>399237</v>
      </c>
      <c r="P1776" s="46" t="s">
        <v>4639</v>
      </c>
      <c r="Q1776" s="47"/>
      <c r="R1776" s="48" t="s">
        <v>663</v>
      </c>
      <c r="T1776">
        <v>30201</v>
      </c>
    </row>
    <row r="1777" spans="1:20" ht="18" customHeight="1" x14ac:dyDescent="0.15">
      <c r="A1777" s="42">
        <v>3</v>
      </c>
      <c r="B1777" s="43" t="s">
        <v>660</v>
      </c>
      <c r="C1777" s="43">
        <v>2</v>
      </c>
      <c r="D1777" s="43" t="s">
        <v>807</v>
      </c>
      <c r="E1777" s="43">
        <v>1</v>
      </c>
      <c r="F1777" s="43" t="s">
        <v>808</v>
      </c>
      <c r="G1777" s="44">
        <v>3</v>
      </c>
      <c r="H1777" s="43" t="s">
        <v>13</v>
      </c>
      <c r="I1777" s="45">
        <v>41</v>
      </c>
      <c r="J1777" s="45" t="s">
        <v>26</v>
      </c>
      <c r="K1777" s="41">
        <v>51</v>
      </c>
      <c r="L1777" s="41">
        <v>37</v>
      </c>
      <c r="M1777" s="41">
        <f>K1777-L1777</f>
        <v>14</v>
      </c>
      <c r="N1777" s="45" t="s">
        <v>21</v>
      </c>
      <c r="O1777" s="41">
        <v>51000</v>
      </c>
      <c r="P1777" s="46" t="s">
        <v>4640</v>
      </c>
      <c r="Q1777" s="47">
        <v>14032</v>
      </c>
      <c r="R1777" s="48" t="s">
        <v>663</v>
      </c>
      <c r="T1777">
        <v>30201</v>
      </c>
    </row>
    <row r="1778" spans="1:20" ht="18" customHeight="1" x14ac:dyDescent="0.15">
      <c r="A1778" s="42">
        <v>3</v>
      </c>
      <c r="B1778" s="43" t="s">
        <v>660</v>
      </c>
      <c r="C1778" s="43">
        <v>2</v>
      </c>
      <c r="D1778" s="43" t="s">
        <v>807</v>
      </c>
      <c r="E1778" s="43">
        <v>1</v>
      </c>
      <c r="F1778" s="43" t="s">
        <v>808</v>
      </c>
      <c r="G1778" s="45">
        <v>4</v>
      </c>
      <c r="H1778" s="49" t="s">
        <v>27</v>
      </c>
      <c r="I1778" s="45"/>
      <c r="J1778" s="45"/>
      <c r="K1778" s="41"/>
      <c r="L1778" s="41"/>
      <c r="M1778" s="41"/>
      <c r="N1778" s="45"/>
      <c r="O1778" s="47"/>
      <c r="P1778" s="46" t="s">
        <v>4636</v>
      </c>
      <c r="Q1778" s="47"/>
      <c r="R1778" s="48" t="s">
        <v>663</v>
      </c>
      <c r="T1778">
        <v>30201</v>
      </c>
    </row>
    <row r="1779" spans="1:20" ht="18" customHeight="1" x14ac:dyDescent="0.15">
      <c r="A1779" s="42">
        <v>3</v>
      </c>
      <c r="B1779" s="43" t="s">
        <v>660</v>
      </c>
      <c r="C1779" s="43">
        <v>2</v>
      </c>
      <c r="D1779" s="43" t="s">
        <v>807</v>
      </c>
      <c r="E1779" s="43">
        <v>1</v>
      </c>
      <c r="F1779" s="43" t="s">
        <v>808</v>
      </c>
      <c r="G1779" s="44">
        <v>4</v>
      </c>
      <c r="H1779" s="43" t="s">
        <v>27</v>
      </c>
      <c r="I1779" s="45">
        <v>31</v>
      </c>
      <c r="J1779" s="45" t="s">
        <v>29</v>
      </c>
      <c r="K1779" s="41">
        <v>767</v>
      </c>
      <c r="L1779" s="41">
        <v>714</v>
      </c>
      <c r="M1779" s="41">
        <f>K1779-L1779</f>
        <v>53</v>
      </c>
      <c r="N1779" s="45" t="s">
        <v>21</v>
      </c>
      <c r="O1779" s="41">
        <v>766371</v>
      </c>
      <c r="P1779" s="46" t="s">
        <v>4641</v>
      </c>
      <c r="Q1779" s="47">
        <v>60</v>
      </c>
      <c r="R1779" s="48" t="s">
        <v>663</v>
      </c>
      <c r="T1779">
        <v>30201</v>
      </c>
    </row>
    <row r="1780" spans="1:20" ht="18" customHeight="1" x14ac:dyDescent="0.15">
      <c r="A1780" s="42">
        <v>3</v>
      </c>
      <c r="B1780" s="43" t="s">
        <v>660</v>
      </c>
      <c r="C1780" s="43">
        <v>2</v>
      </c>
      <c r="D1780" s="43" t="s">
        <v>807</v>
      </c>
      <c r="E1780" s="43">
        <v>1</v>
      </c>
      <c r="F1780" s="43" t="s">
        <v>808</v>
      </c>
      <c r="G1780" s="45">
        <v>7</v>
      </c>
      <c r="H1780" s="49" t="s">
        <v>30</v>
      </c>
      <c r="I1780" s="45"/>
      <c r="J1780" s="45"/>
      <c r="K1780" s="41"/>
      <c r="L1780" s="41"/>
      <c r="M1780" s="41"/>
      <c r="N1780" s="45"/>
      <c r="O1780" s="47"/>
      <c r="P1780" s="46" t="s">
        <v>4587</v>
      </c>
      <c r="Q1780" s="47"/>
      <c r="R1780" s="48" t="s">
        <v>663</v>
      </c>
      <c r="T1780">
        <v>30201</v>
      </c>
    </row>
    <row r="1781" spans="1:20" ht="18" customHeight="1" x14ac:dyDescent="0.15">
      <c r="A1781" s="42">
        <v>3</v>
      </c>
      <c r="B1781" s="43" t="s">
        <v>660</v>
      </c>
      <c r="C1781" s="43">
        <v>2</v>
      </c>
      <c r="D1781" s="43" t="s">
        <v>807</v>
      </c>
      <c r="E1781" s="43">
        <v>1</v>
      </c>
      <c r="F1781" s="43" t="s">
        <v>808</v>
      </c>
      <c r="G1781" s="44">
        <v>7</v>
      </c>
      <c r="H1781" s="43" t="s">
        <v>30</v>
      </c>
      <c r="I1781" s="45">
        <v>11</v>
      </c>
      <c r="J1781" s="45" t="s">
        <v>31</v>
      </c>
      <c r="K1781" s="41">
        <v>17</v>
      </c>
      <c r="L1781" s="41">
        <v>17</v>
      </c>
      <c r="M1781" s="41">
        <f>K1781-L1781</f>
        <v>0</v>
      </c>
      <c r="N1781" s="45" t="s">
        <v>3955</v>
      </c>
      <c r="O1781" s="41">
        <v>16800</v>
      </c>
      <c r="P1781" s="46" t="s">
        <v>4642</v>
      </c>
      <c r="Q1781" s="47">
        <v>400</v>
      </c>
      <c r="R1781" s="48" t="s">
        <v>663</v>
      </c>
      <c r="T1781">
        <v>30201</v>
      </c>
    </row>
    <row r="1782" spans="1:20" ht="18" customHeight="1" x14ac:dyDescent="0.15">
      <c r="A1782" s="42">
        <v>3</v>
      </c>
      <c r="B1782" s="43" t="s">
        <v>660</v>
      </c>
      <c r="C1782" s="43">
        <v>2</v>
      </c>
      <c r="D1782" s="43" t="s">
        <v>807</v>
      </c>
      <c r="E1782" s="43">
        <v>1</v>
      </c>
      <c r="F1782" s="43" t="s">
        <v>808</v>
      </c>
      <c r="G1782" s="45">
        <v>8</v>
      </c>
      <c r="H1782" s="49" t="s">
        <v>33</v>
      </c>
      <c r="I1782" s="45"/>
      <c r="J1782" s="45"/>
      <c r="K1782" s="41"/>
      <c r="L1782" s="41"/>
      <c r="M1782" s="41"/>
      <c r="N1782" s="45"/>
      <c r="O1782" s="47"/>
      <c r="P1782" s="46" t="s">
        <v>4643</v>
      </c>
      <c r="Q1782" s="47"/>
      <c r="R1782" s="48" t="s">
        <v>663</v>
      </c>
      <c r="T1782">
        <v>30201</v>
      </c>
    </row>
    <row r="1783" spans="1:20" ht="18" customHeight="1" x14ac:dyDescent="0.15">
      <c r="A1783" s="42">
        <v>3</v>
      </c>
      <c r="B1783" s="43" t="s">
        <v>660</v>
      </c>
      <c r="C1783" s="43">
        <v>2</v>
      </c>
      <c r="D1783" s="43" t="s">
        <v>807</v>
      </c>
      <c r="E1783" s="43">
        <v>1</v>
      </c>
      <c r="F1783" s="43" t="s">
        <v>808</v>
      </c>
      <c r="G1783" s="44">
        <v>8</v>
      </c>
      <c r="H1783" s="43" t="s">
        <v>33</v>
      </c>
      <c r="I1783" s="45">
        <v>2</v>
      </c>
      <c r="J1783" s="45" t="s">
        <v>46</v>
      </c>
      <c r="K1783" s="41">
        <v>11</v>
      </c>
      <c r="L1783" s="41">
        <v>11</v>
      </c>
      <c r="M1783" s="41">
        <f>K1783-L1783</f>
        <v>0</v>
      </c>
      <c r="N1783" s="45" t="s">
        <v>3122</v>
      </c>
      <c r="O1783" s="41">
        <v>7200</v>
      </c>
      <c r="P1783" s="46" t="s">
        <v>4644</v>
      </c>
      <c r="Q1783" s="47">
        <v>3500</v>
      </c>
      <c r="R1783" s="48" t="s">
        <v>663</v>
      </c>
      <c r="T1783">
        <v>30201</v>
      </c>
    </row>
    <row r="1784" spans="1:20" ht="18" customHeight="1" x14ac:dyDescent="0.15">
      <c r="A1784" s="42">
        <v>3</v>
      </c>
      <c r="B1784" s="43" t="s">
        <v>660</v>
      </c>
      <c r="C1784" s="43">
        <v>2</v>
      </c>
      <c r="D1784" s="43" t="s">
        <v>807</v>
      </c>
      <c r="E1784" s="43">
        <v>1</v>
      </c>
      <c r="F1784" s="43" t="s">
        <v>808</v>
      </c>
      <c r="G1784" s="44">
        <v>8</v>
      </c>
      <c r="H1784" s="43" t="s">
        <v>33</v>
      </c>
      <c r="I1784" s="44">
        <v>2</v>
      </c>
      <c r="J1784" s="44" t="s">
        <v>46</v>
      </c>
      <c r="K1784" s="41"/>
      <c r="L1784" s="41"/>
      <c r="M1784" s="41"/>
      <c r="N1784" s="45" t="s">
        <v>3956</v>
      </c>
      <c r="O1784" s="41">
        <v>3600</v>
      </c>
      <c r="P1784" s="46" t="s">
        <v>4609</v>
      </c>
      <c r="Q1784" s="47"/>
      <c r="R1784" s="48" t="s">
        <v>663</v>
      </c>
      <c r="T1784">
        <v>30201</v>
      </c>
    </row>
    <row r="1785" spans="1:20" ht="18" customHeight="1" x14ac:dyDescent="0.15">
      <c r="A1785" s="42">
        <v>3</v>
      </c>
      <c r="B1785" s="43" t="s">
        <v>660</v>
      </c>
      <c r="C1785" s="43">
        <v>2</v>
      </c>
      <c r="D1785" s="43" t="s">
        <v>807</v>
      </c>
      <c r="E1785" s="43">
        <v>1</v>
      </c>
      <c r="F1785" s="43" t="s">
        <v>808</v>
      </c>
      <c r="G1785" s="44">
        <v>8</v>
      </c>
      <c r="H1785" s="43" t="s">
        <v>33</v>
      </c>
      <c r="I1785" s="45">
        <v>3</v>
      </c>
      <c r="J1785" s="45" t="s">
        <v>48</v>
      </c>
      <c r="K1785" s="41">
        <v>10</v>
      </c>
      <c r="L1785" s="41">
        <v>20</v>
      </c>
      <c r="M1785" s="41">
        <f>K1785-L1785</f>
        <v>-10</v>
      </c>
      <c r="N1785" s="45" t="s">
        <v>809</v>
      </c>
      <c r="O1785" s="41">
        <v>10000</v>
      </c>
      <c r="P1785" s="46" t="s">
        <v>4644</v>
      </c>
      <c r="Q1785" s="47">
        <v>84</v>
      </c>
      <c r="R1785" s="48" t="s">
        <v>663</v>
      </c>
      <c r="T1785">
        <v>30201</v>
      </c>
    </row>
    <row r="1786" spans="1:20" ht="18" customHeight="1" x14ac:dyDescent="0.15">
      <c r="A1786" s="42">
        <v>3</v>
      </c>
      <c r="B1786" s="43" t="s">
        <v>660</v>
      </c>
      <c r="C1786" s="43">
        <v>2</v>
      </c>
      <c r="D1786" s="43" t="s">
        <v>807</v>
      </c>
      <c r="E1786" s="43">
        <v>1</v>
      </c>
      <c r="F1786" s="43" t="s">
        <v>808</v>
      </c>
      <c r="G1786" s="45">
        <v>10</v>
      </c>
      <c r="H1786" s="49" t="s">
        <v>54</v>
      </c>
      <c r="I1786" s="45"/>
      <c r="J1786" s="45"/>
      <c r="K1786" s="41"/>
      <c r="L1786" s="41"/>
      <c r="M1786" s="41"/>
      <c r="N1786" s="45"/>
      <c r="O1786" s="47"/>
      <c r="P1786" s="46" t="s">
        <v>4646</v>
      </c>
      <c r="Q1786" s="47"/>
      <c r="R1786" s="48" t="s">
        <v>663</v>
      </c>
      <c r="T1786">
        <v>30201</v>
      </c>
    </row>
    <row r="1787" spans="1:20" ht="18" customHeight="1" x14ac:dyDescent="0.15">
      <c r="A1787" s="42">
        <v>3</v>
      </c>
      <c r="B1787" s="43" t="s">
        <v>660</v>
      </c>
      <c r="C1787" s="43">
        <v>2</v>
      </c>
      <c r="D1787" s="43" t="s">
        <v>807</v>
      </c>
      <c r="E1787" s="43">
        <v>1</v>
      </c>
      <c r="F1787" s="43" t="s">
        <v>808</v>
      </c>
      <c r="G1787" s="44">
        <v>10</v>
      </c>
      <c r="H1787" s="43" t="s">
        <v>54</v>
      </c>
      <c r="I1787" s="45">
        <v>1</v>
      </c>
      <c r="J1787" s="45" t="s">
        <v>55</v>
      </c>
      <c r="K1787" s="41">
        <v>182</v>
      </c>
      <c r="L1787" s="41">
        <v>182</v>
      </c>
      <c r="M1787" s="41">
        <f>K1787-L1787</f>
        <v>0</v>
      </c>
      <c r="N1787" s="45" t="s">
        <v>3123</v>
      </c>
      <c r="O1787" s="41">
        <v>16740</v>
      </c>
      <c r="P1787" s="46" t="s">
        <v>4647</v>
      </c>
      <c r="Q1787" s="47"/>
      <c r="R1787" s="48" t="s">
        <v>663</v>
      </c>
      <c r="T1787">
        <v>30201</v>
      </c>
    </row>
    <row r="1788" spans="1:20" ht="18" customHeight="1" x14ac:dyDescent="0.15">
      <c r="A1788" s="42">
        <v>3</v>
      </c>
      <c r="B1788" s="43" t="s">
        <v>660</v>
      </c>
      <c r="C1788" s="43">
        <v>2</v>
      </c>
      <c r="D1788" s="43" t="s">
        <v>807</v>
      </c>
      <c r="E1788" s="43">
        <v>1</v>
      </c>
      <c r="F1788" s="43" t="s">
        <v>808</v>
      </c>
      <c r="G1788" s="44">
        <v>10</v>
      </c>
      <c r="H1788" s="43" t="s">
        <v>54</v>
      </c>
      <c r="I1788" s="44">
        <v>1</v>
      </c>
      <c r="J1788" s="44" t="s">
        <v>55</v>
      </c>
      <c r="K1788" s="41"/>
      <c r="L1788" s="41"/>
      <c r="M1788" s="41"/>
      <c r="N1788" s="45" t="s">
        <v>3124</v>
      </c>
      <c r="O1788" s="41">
        <v>14256</v>
      </c>
      <c r="P1788" s="46" t="s">
        <v>4648</v>
      </c>
      <c r="Q1788" s="47">
        <v>300</v>
      </c>
      <c r="R1788" s="48" t="s">
        <v>663</v>
      </c>
      <c r="T1788">
        <v>30201</v>
      </c>
    </row>
    <row r="1789" spans="1:20" ht="18" customHeight="1" x14ac:dyDescent="0.15">
      <c r="A1789" s="42">
        <v>3</v>
      </c>
      <c r="B1789" s="43" t="s">
        <v>660</v>
      </c>
      <c r="C1789" s="43">
        <v>2</v>
      </c>
      <c r="D1789" s="43" t="s">
        <v>807</v>
      </c>
      <c r="E1789" s="43">
        <v>1</v>
      </c>
      <c r="F1789" s="43" t="s">
        <v>808</v>
      </c>
      <c r="G1789" s="44">
        <v>10</v>
      </c>
      <c r="H1789" s="43" t="s">
        <v>54</v>
      </c>
      <c r="I1789" s="44">
        <v>1</v>
      </c>
      <c r="J1789" s="44" t="s">
        <v>55</v>
      </c>
      <c r="K1789" s="41"/>
      <c r="L1789" s="41"/>
      <c r="M1789" s="41"/>
      <c r="N1789" s="45" t="s">
        <v>3125</v>
      </c>
      <c r="O1789" s="41">
        <v>42000</v>
      </c>
      <c r="P1789" s="46" t="s">
        <v>4649</v>
      </c>
      <c r="Q1789" s="47"/>
      <c r="R1789" s="48" t="s">
        <v>663</v>
      </c>
      <c r="T1789">
        <v>30201</v>
      </c>
    </row>
    <row r="1790" spans="1:20" ht="18" customHeight="1" x14ac:dyDescent="0.15">
      <c r="A1790" s="42">
        <v>3</v>
      </c>
      <c r="B1790" s="43" t="s">
        <v>660</v>
      </c>
      <c r="C1790" s="43">
        <v>2</v>
      </c>
      <c r="D1790" s="43" t="s">
        <v>807</v>
      </c>
      <c r="E1790" s="43">
        <v>1</v>
      </c>
      <c r="F1790" s="43" t="s">
        <v>808</v>
      </c>
      <c r="G1790" s="44">
        <v>10</v>
      </c>
      <c r="H1790" s="43" t="s">
        <v>54</v>
      </c>
      <c r="I1790" s="44">
        <v>1</v>
      </c>
      <c r="J1790" s="44" t="s">
        <v>55</v>
      </c>
      <c r="K1790" s="41"/>
      <c r="L1790" s="41"/>
      <c r="M1790" s="41"/>
      <c r="N1790" s="45" t="s">
        <v>3126</v>
      </c>
      <c r="O1790" s="41">
        <v>16740</v>
      </c>
      <c r="P1790" s="46"/>
      <c r="Q1790" s="47"/>
      <c r="R1790" s="48" t="s">
        <v>663</v>
      </c>
      <c r="T1790">
        <v>30201</v>
      </c>
    </row>
    <row r="1791" spans="1:20" ht="18" customHeight="1" x14ac:dyDescent="0.15">
      <c r="A1791" s="42">
        <v>3</v>
      </c>
      <c r="B1791" s="43" t="s">
        <v>660</v>
      </c>
      <c r="C1791" s="43">
        <v>2</v>
      </c>
      <c r="D1791" s="43" t="s">
        <v>807</v>
      </c>
      <c r="E1791" s="43">
        <v>1</v>
      </c>
      <c r="F1791" s="43" t="s">
        <v>808</v>
      </c>
      <c r="G1791" s="44">
        <v>10</v>
      </c>
      <c r="H1791" s="43" t="s">
        <v>54</v>
      </c>
      <c r="I1791" s="44">
        <v>1</v>
      </c>
      <c r="J1791" s="44" t="s">
        <v>55</v>
      </c>
      <c r="K1791" s="41"/>
      <c r="L1791" s="41"/>
      <c r="M1791" s="41"/>
      <c r="N1791" s="45" t="s">
        <v>810</v>
      </c>
      <c r="O1791" s="41"/>
      <c r="P1791" s="46"/>
      <c r="Q1791" s="47"/>
      <c r="R1791" s="48" t="s">
        <v>663</v>
      </c>
      <c r="T1791">
        <v>30201</v>
      </c>
    </row>
    <row r="1792" spans="1:20" ht="18" customHeight="1" x14ac:dyDescent="0.15">
      <c r="A1792" s="42">
        <v>3</v>
      </c>
      <c r="B1792" s="43" t="s">
        <v>660</v>
      </c>
      <c r="C1792" s="43">
        <v>2</v>
      </c>
      <c r="D1792" s="43" t="s">
        <v>807</v>
      </c>
      <c r="E1792" s="43">
        <v>1</v>
      </c>
      <c r="F1792" s="43" t="s">
        <v>808</v>
      </c>
      <c r="G1792" s="44">
        <v>10</v>
      </c>
      <c r="H1792" s="43" t="s">
        <v>54</v>
      </c>
      <c r="I1792" s="44">
        <v>1</v>
      </c>
      <c r="J1792" s="44" t="s">
        <v>55</v>
      </c>
      <c r="K1792" s="41"/>
      <c r="L1792" s="41"/>
      <c r="M1792" s="41"/>
      <c r="N1792" s="45" t="s">
        <v>3127</v>
      </c>
      <c r="O1792" s="41">
        <v>16740</v>
      </c>
      <c r="P1792" s="46"/>
      <c r="Q1792" s="47"/>
      <c r="R1792" s="48" t="s">
        <v>663</v>
      </c>
      <c r="T1792">
        <v>30201</v>
      </c>
    </row>
    <row r="1793" spans="1:20" ht="18" customHeight="1" x14ac:dyDescent="0.15">
      <c r="A1793" s="42">
        <v>3</v>
      </c>
      <c r="B1793" s="43" t="s">
        <v>660</v>
      </c>
      <c r="C1793" s="43">
        <v>2</v>
      </c>
      <c r="D1793" s="43" t="s">
        <v>807</v>
      </c>
      <c r="E1793" s="43">
        <v>1</v>
      </c>
      <c r="F1793" s="43" t="s">
        <v>808</v>
      </c>
      <c r="G1793" s="44">
        <v>10</v>
      </c>
      <c r="H1793" s="43" t="s">
        <v>54</v>
      </c>
      <c r="I1793" s="44">
        <v>1</v>
      </c>
      <c r="J1793" s="44" t="s">
        <v>55</v>
      </c>
      <c r="K1793" s="41"/>
      <c r="L1793" s="41"/>
      <c r="M1793" s="41"/>
      <c r="N1793" s="45" t="s">
        <v>3128</v>
      </c>
      <c r="O1793" s="41">
        <v>13770</v>
      </c>
      <c r="P1793" s="46"/>
      <c r="Q1793" s="47"/>
      <c r="R1793" s="48" t="s">
        <v>663</v>
      </c>
      <c r="T1793">
        <v>30201</v>
      </c>
    </row>
    <row r="1794" spans="1:20" ht="18" customHeight="1" x14ac:dyDescent="0.15">
      <c r="A1794" s="42">
        <v>3</v>
      </c>
      <c r="B1794" s="43" t="s">
        <v>660</v>
      </c>
      <c r="C1794" s="43">
        <v>2</v>
      </c>
      <c r="D1794" s="43" t="s">
        <v>807</v>
      </c>
      <c r="E1794" s="43">
        <v>1</v>
      </c>
      <c r="F1794" s="43" t="s">
        <v>808</v>
      </c>
      <c r="G1794" s="44">
        <v>10</v>
      </c>
      <c r="H1794" s="43" t="s">
        <v>54</v>
      </c>
      <c r="I1794" s="44">
        <v>1</v>
      </c>
      <c r="J1794" s="44" t="s">
        <v>55</v>
      </c>
      <c r="K1794" s="41"/>
      <c r="L1794" s="41"/>
      <c r="M1794" s="41"/>
      <c r="N1794" s="45" t="s">
        <v>3124</v>
      </c>
      <c r="O1794" s="41">
        <v>14256</v>
      </c>
      <c r="P1794" s="46"/>
      <c r="Q1794" s="47"/>
      <c r="R1794" s="48" t="s">
        <v>663</v>
      </c>
      <c r="T1794">
        <v>30201</v>
      </c>
    </row>
    <row r="1795" spans="1:20" ht="18" customHeight="1" x14ac:dyDescent="0.15">
      <c r="A1795" s="42">
        <v>3</v>
      </c>
      <c r="B1795" s="43" t="s">
        <v>660</v>
      </c>
      <c r="C1795" s="43">
        <v>2</v>
      </c>
      <c r="D1795" s="43" t="s">
        <v>807</v>
      </c>
      <c r="E1795" s="43">
        <v>1</v>
      </c>
      <c r="F1795" s="43" t="s">
        <v>808</v>
      </c>
      <c r="G1795" s="44">
        <v>10</v>
      </c>
      <c r="H1795" s="43" t="s">
        <v>54</v>
      </c>
      <c r="I1795" s="44">
        <v>1</v>
      </c>
      <c r="J1795" s="44" t="s">
        <v>55</v>
      </c>
      <c r="K1795" s="41"/>
      <c r="L1795" s="41"/>
      <c r="M1795" s="41"/>
      <c r="N1795" s="45" t="s">
        <v>3129</v>
      </c>
      <c r="O1795" s="41">
        <v>47000</v>
      </c>
      <c r="P1795" s="46"/>
      <c r="Q1795" s="47"/>
      <c r="R1795" s="48" t="s">
        <v>663</v>
      </c>
      <c r="T1795">
        <v>30201</v>
      </c>
    </row>
    <row r="1796" spans="1:20" ht="18" customHeight="1" x14ac:dyDescent="0.15">
      <c r="A1796" s="42">
        <v>3</v>
      </c>
      <c r="B1796" s="43" t="s">
        <v>660</v>
      </c>
      <c r="C1796" s="43">
        <v>2</v>
      </c>
      <c r="D1796" s="43" t="s">
        <v>807</v>
      </c>
      <c r="E1796" s="43">
        <v>1</v>
      </c>
      <c r="F1796" s="43" t="s">
        <v>808</v>
      </c>
      <c r="G1796" s="44">
        <v>10</v>
      </c>
      <c r="H1796" s="43" t="s">
        <v>54</v>
      </c>
      <c r="I1796" s="45">
        <v>4</v>
      </c>
      <c r="J1796" s="45" t="s">
        <v>65</v>
      </c>
      <c r="K1796" s="41">
        <v>138</v>
      </c>
      <c r="L1796" s="41">
        <v>138</v>
      </c>
      <c r="M1796" s="41">
        <f>K1796-L1796</f>
        <v>0</v>
      </c>
      <c r="N1796" s="45" t="s">
        <v>811</v>
      </c>
      <c r="O1796" s="41">
        <v>24200</v>
      </c>
      <c r="P1796" s="46"/>
      <c r="Q1796" s="47"/>
      <c r="R1796" s="48" t="s">
        <v>663</v>
      </c>
      <c r="T1796">
        <v>30201</v>
      </c>
    </row>
    <row r="1797" spans="1:20" ht="18" customHeight="1" x14ac:dyDescent="0.15">
      <c r="A1797" s="42">
        <v>3</v>
      </c>
      <c r="B1797" s="43" t="s">
        <v>660</v>
      </c>
      <c r="C1797" s="43">
        <v>2</v>
      </c>
      <c r="D1797" s="43" t="s">
        <v>807</v>
      </c>
      <c r="E1797" s="43">
        <v>1</v>
      </c>
      <c r="F1797" s="43" t="s">
        <v>808</v>
      </c>
      <c r="G1797" s="44">
        <v>10</v>
      </c>
      <c r="H1797" s="43" t="s">
        <v>54</v>
      </c>
      <c r="I1797" s="44">
        <v>4</v>
      </c>
      <c r="J1797" s="44" t="s">
        <v>65</v>
      </c>
      <c r="K1797" s="41"/>
      <c r="L1797" s="41"/>
      <c r="M1797" s="41"/>
      <c r="N1797" s="45" t="s">
        <v>812</v>
      </c>
      <c r="O1797" s="41">
        <v>27000</v>
      </c>
      <c r="P1797" s="46"/>
      <c r="Q1797" s="47"/>
      <c r="R1797" s="48" t="s">
        <v>663</v>
      </c>
      <c r="T1797">
        <v>30201</v>
      </c>
    </row>
    <row r="1798" spans="1:20" ht="18" customHeight="1" x14ac:dyDescent="0.15">
      <c r="A1798" s="42">
        <v>3</v>
      </c>
      <c r="B1798" s="43" t="s">
        <v>660</v>
      </c>
      <c r="C1798" s="43">
        <v>2</v>
      </c>
      <c r="D1798" s="43" t="s">
        <v>807</v>
      </c>
      <c r="E1798" s="43">
        <v>1</v>
      </c>
      <c r="F1798" s="43" t="s">
        <v>808</v>
      </c>
      <c r="G1798" s="44">
        <v>10</v>
      </c>
      <c r="H1798" s="43" t="s">
        <v>54</v>
      </c>
      <c r="I1798" s="44">
        <v>4</v>
      </c>
      <c r="J1798" s="44" t="s">
        <v>65</v>
      </c>
      <c r="K1798" s="41"/>
      <c r="L1798" s="41"/>
      <c r="M1798" s="41"/>
      <c r="N1798" s="45" t="s">
        <v>813</v>
      </c>
      <c r="O1798" s="41"/>
      <c r="P1798" s="46"/>
      <c r="Q1798" s="47"/>
      <c r="R1798" s="48" t="s">
        <v>663</v>
      </c>
      <c r="T1798">
        <v>30201</v>
      </c>
    </row>
    <row r="1799" spans="1:20" ht="18" customHeight="1" x14ac:dyDescent="0.15">
      <c r="A1799" s="42">
        <v>3</v>
      </c>
      <c r="B1799" s="43" t="s">
        <v>660</v>
      </c>
      <c r="C1799" s="43">
        <v>2</v>
      </c>
      <c r="D1799" s="43" t="s">
        <v>807</v>
      </c>
      <c r="E1799" s="43">
        <v>1</v>
      </c>
      <c r="F1799" s="43" t="s">
        <v>808</v>
      </c>
      <c r="G1799" s="44">
        <v>10</v>
      </c>
      <c r="H1799" s="43" t="s">
        <v>54</v>
      </c>
      <c r="I1799" s="44">
        <v>4</v>
      </c>
      <c r="J1799" s="44" t="s">
        <v>65</v>
      </c>
      <c r="K1799" s="41"/>
      <c r="L1799" s="41"/>
      <c r="M1799" s="41"/>
      <c r="N1799" s="45" t="s">
        <v>814</v>
      </c>
      <c r="O1799" s="41">
        <v>32400</v>
      </c>
      <c r="P1799" s="46"/>
      <c r="Q1799" s="47"/>
      <c r="R1799" s="48" t="s">
        <v>663</v>
      </c>
      <c r="T1799">
        <v>30201</v>
      </c>
    </row>
    <row r="1800" spans="1:20" ht="18" customHeight="1" x14ac:dyDescent="0.15">
      <c r="A1800" s="42">
        <v>3</v>
      </c>
      <c r="B1800" s="43" t="s">
        <v>660</v>
      </c>
      <c r="C1800" s="43">
        <v>2</v>
      </c>
      <c r="D1800" s="43" t="s">
        <v>807</v>
      </c>
      <c r="E1800" s="43">
        <v>1</v>
      </c>
      <c r="F1800" s="43" t="s">
        <v>808</v>
      </c>
      <c r="G1800" s="44">
        <v>10</v>
      </c>
      <c r="H1800" s="43" t="s">
        <v>54</v>
      </c>
      <c r="I1800" s="44">
        <v>4</v>
      </c>
      <c r="J1800" s="44" t="s">
        <v>65</v>
      </c>
      <c r="K1800" s="41"/>
      <c r="L1800" s="41"/>
      <c r="M1800" s="41"/>
      <c r="N1800" s="45" t="s">
        <v>815</v>
      </c>
      <c r="O1800" s="41">
        <v>54000</v>
      </c>
      <c r="P1800" s="46"/>
      <c r="Q1800" s="47"/>
      <c r="R1800" s="48" t="s">
        <v>663</v>
      </c>
      <c r="T1800">
        <v>30201</v>
      </c>
    </row>
    <row r="1801" spans="1:20" ht="18" customHeight="1" x14ac:dyDescent="0.15">
      <c r="A1801" s="42">
        <v>3</v>
      </c>
      <c r="B1801" s="43" t="s">
        <v>660</v>
      </c>
      <c r="C1801" s="43">
        <v>2</v>
      </c>
      <c r="D1801" s="43" t="s">
        <v>807</v>
      </c>
      <c r="E1801" s="43">
        <v>1</v>
      </c>
      <c r="F1801" s="43" t="s">
        <v>808</v>
      </c>
      <c r="G1801" s="45">
        <v>11</v>
      </c>
      <c r="H1801" s="49" t="s">
        <v>66</v>
      </c>
      <c r="I1801" s="45"/>
      <c r="J1801" s="45"/>
      <c r="K1801" s="41"/>
      <c r="L1801" s="41"/>
      <c r="M1801" s="41"/>
      <c r="N1801" s="45"/>
      <c r="O1801" s="47"/>
      <c r="P1801" s="46"/>
      <c r="Q1801" s="47"/>
      <c r="R1801" s="48" t="s">
        <v>663</v>
      </c>
      <c r="T1801">
        <v>30201</v>
      </c>
    </row>
    <row r="1802" spans="1:20" ht="18" customHeight="1" x14ac:dyDescent="0.15">
      <c r="A1802" s="42">
        <v>3</v>
      </c>
      <c r="B1802" s="43" t="s">
        <v>660</v>
      </c>
      <c r="C1802" s="43">
        <v>2</v>
      </c>
      <c r="D1802" s="43" t="s">
        <v>807</v>
      </c>
      <c r="E1802" s="43">
        <v>1</v>
      </c>
      <c r="F1802" s="43" t="s">
        <v>808</v>
      </c>
      <c r="G1802" s="44">
        <v>11</v>
      </c>
      <c r="H1802" s="43" t="s">
        <v>66</v>
      </c>
      <c r="I1802" s="45">
        <v>1</v>
      </c>
      <c r="J1802" s="45" t="s">
        <v>67</v>
      </c>
      <c r="K1802" s="41">
        <v>338</v>
      </c>
      <c r="L1802" s="41">
        <v>398</v>
      </c>
      <c r="M1802" s="41">
        <f>K1802-L1802</f>
        <v>-60</v>
      </c>
      <c r="N1802" s="45" t="s">
        <v>3130</v>
      </c>
      <c r="O1802" s="41">
        <v>8400</v>
      </c>
      <c r="P1802" s="46"/>
      <c r="Q1802" s="47"/>
      <c r="R1802" s="48" t="s">
        <v>663</v>
      </c>
      <c r="T1802">
        <v>30201</v>
      </c>
    </row>
    <row r="1803" spans="1:20" ht="18" customHeight="1" x14ac:dyDescent="0.15">
      <c r="A1803" s="42">
        <v>3</v>
      </c>
      <c r="B1803" s="43" t="s">
        <v>660</v>
      </c>
      <c r="C1803" s="43">
        <v>2</v>
      </c>
      <c r="D1803" s="43" t="s">
        <v>807</v>
      </c>
      <c r="E1803" s="43">
        <v>1</v>
      </c>
      <c r="F1803" s="43" t="s">
        <v>808</v>
      </c>
      <c r="G1803" s="44">
        <v>11</v>
      </c>
      <c r="H1803" s="43" t="s">
        <v>66</v>
      </c>
      <c r="I1803" s="44">
        <v>1</v>
      </c>
      <c r="J1803" s="44" t="s">
        <v>67</v>
      </c>
      <c r="K1803" s="41"/>
      <c r="L1803" s="41"/>
      <c r="M1803" s="41"/>
      <c r="N1803" s="45" t="s">
        <v>3131</v>
      </c>
      <c r="O1803" s="41">
        <v>26460</v>
      </c>
      <c r="P1803" s="46"/>
      <c r="Q1803" s="47"/>
      <c r="R1803" s="48" t="s">
        <v>663</v>
      </c>
      <c r="T1803">
        <v>30201</v>
      </c>
    </row>
    <row r="1804" spans="1:20" ht="18" customHeight="1" x14ac:dyDescent="0.15">
      <c r="A1804" s="42">
        <v>3</v>
      </c>
      <c r="B1804" s="43" t="s">
        <v>660</v>
      </c>
      <c r="C1804" s="43">
        <v>2</v>
      </c>
      <c r="D1804" s="43" t="s">
        <v>807</v>
      </c>
      <c r="E1804" s="43">
        <v>1</v>
      </c>
      <c r="F1804" s="43" t="s">
        <v>808</v>
      </c>
      <c r="G1804" s="44">
        <v>11</v>
      </c>
      <c r="H1804" s="43" t="s">
        <v>66</v>
      </c>
      <c r="I1804" s="44">
        <v>1</v>
      </c>
      <c r="J1804" s="44" t="s">
        <v>67</v>
      </c>
      <c r="K1804" s="41"/>
      <c r="L1804" s="41"/>
      <c r="M1804" s="41"/>
      <c r="N1804" s="45" t="s">
        <v>100</v>
      </c>
      <c r="O1804" s="41"/>
      <c r="P1804" s="46"/>
      <c r="Q1804" s="47"/>
      <c r="R1804" s="48" t="s">
        <v>663</v>
      </c>
      <c r="T1804">
        <v>30201</v>
      </c>
    </row>
    <row r="1805" spans="1:20" ht="18" customHeight="1" x14ac:dyDescent="0.15">
      <c r="A1805" s="42">
        <v>3</v>
      </c>
      <c r="B1805" s="43" t="s">
        <v>660</v>
      </c>
      <c r="C1805" s="43">
        <v>2</v>
      </c>
      <c r="D1805" s="43" t="s">
        <v>807</v>
      </c>
      <c r="E1805" s="43">
        <v>1</v>
      </c>
      <c r="F1805" s="43" t="s">
        <v>808</v>
      </c>
      <c r="G1805" s="44">
        <v>11</v>
      </c>
      <c r="H1805" s="43" t="s">
        <v>66</v>
      </c>
      <c r="I1805" s="44">
        <v>1</v>
      </c>
      <c r="J1805" s="44" t="s">
        <v>67</v>
      </c>
      <c r="K1805" s="41"/>
      <c r="L1805" s="41"/>
      <c r="M1805" s="41"/>
      <c r="N1805" s="45" t="s">
        <v>3132</v>
      </c>
      <c r="O1805" s="41">
        <v>108360</v>
      </c>
      <c r="P1805" s="46"/>
      <c r="Q1805" s="47"/>
      <c r="R1805" s="48" t="s">
        <v>663</v>
      </c>
      <c r="T1805">
        <v>30201</v>
      </c>
    </row>
    <row r="1806" spans="1:20" ht="18" customHeight="1" x14ac:dyDescent="0.15">
      <c r="A1806" s="42">
        <v>3</v>
      </c>
      <c r="B1806" s="43" t="s">
        <v>660</v>
      </c>
      <c r="C1806" s="43">
        <v>2</v>
      </c>
      <c r="D1806" s="43" t="s">
        <v>807</v>
      </c>
      <c r="E1806" s="43">
        <v>1</v>
      </c>
      <c r="F1806" s="43" t="s">
        <v>808</v>
      </c>
      <c r="G1806" s="44">
        <v>11</v>
      </c>
      <c r="H1806" s="43" t="s">
        <v>66</v>
      </c>
      <c r="I1806" s="44">
        <v>1</v>
      </c>
      <c r="J1806" s="44" t="s">
        <v>67</v>
      </c>
      <c r="K1806" s="41"/>
      <c r="L1806" s="41"/>
      <c r="M1806" s="41"/>
      <c r="N1806" s="45" t="s">
        <v>3133</v>
      </c>
      <c r="O1806" s="41">
        <v>15120</v>
      </c>
      <c r="P1806" s="46"/>
      <c r="Q1806" s="47"/>
      <c r="R1806" s="48" t="s">
        <v>663</v>
      </c>
      <c r="T1806">
        <v>30201</v>
      </c>
    </row>
    <row r="1807" spans="1:20" ht="18" customHeight="1" x14ac:dyDescent="0.15">
      <c r="A1807" s="42">
        <v>3</v>
      </c>
      <c r="B1807" s="43" t="s">
        <v>660</v>
      </c>
      <c r="C1807" s="43">
        <v>2</v>
      </c>
      <c r="D1807" s="43" t="s">
        <v>807</v>
      </c>
      <c r="E1807" s="43">
        <v>1</v>
      </c>
      <c r="F1807" s="43" t="s">
        <v>808</v>
      </c>
      <c r="G1807" s="44">
        <v>11</v>
      </c>
      <c r="H1807" s="43" t="s">
        <v>66</v>
      </c>
      <c r="I1807" s="44">
        <v>1</v>
      </c>
      <c r="J1807" s="44" t="s">
        <v>67</v>
      </c>
      <c r="K1807" s="41"/>
      <c r="L1807" s="41"/>
      <c r="M1807" s="41"/>
      <c r="N1807" s="45" t="s">
        <v>3134</v>
      </c>
      <c r="O1807" s="41">
        <v>60000</v>
      </c>
      <c r="P1807" s="46"/>
      <c r="Q1807" s="47"/>
      <c r="R1807" s="48" t="s">
        <v>663</v>
      </c>
      <c r="T1807">
        <v>30201</v>
      </c>
    </row>
    <row r="1808" spans="1:20" ht="18" customHeight="1" x14ac:dyDescent="0.15">
      <c r="A1808" s="42">
        <v>3</v>
      </c>
      <c r="B1808" s="43" t="s">
        <v>660</v>
      </c>
      <c r="C1808" s="43">
        <v>2</v>
      </c>
      <c r="D1808" s="43" t="s">
        <v>807</v>
      </c>
      <c r="E1808" s="43">
        <v>1</v>
      </c>
      <c r="F1808" s="43" t="s">
        <v>808</v>
      </c>
      <c r="G1808" s="44">
        <v>11</v>
      </c>
      <c r="H1808" s="43" t="s">
        <v>66</v>
      </c>
      <c r="I1808" s="44">
        <v>1</v>
      </c>
      <c r="J1808" s="44" t="s">
        <v>67</v>
      </c>
      <c r="K1808" s="41"/>
      <c r="L1808" s="41"/>
      <c r="M1808" s="41"/>
      <c r="N1808" s="45" t="s">
        <v>3135</v>
      </c>
      <c r="O1808" s="41">
        <v>40420</v>
      </c>
      <c r="P1808" s="46"/>
      <c r="Q1808" s="47"/>
      <c r="R1808" s="48" t="s">
        <v>663</v>
      </c>
      <c r="T1808">
        <v>30201</v>
      </c>
    </row>
    <row r="1809" spans="1:20" ht="18" customHeight="1" x14ac:dyDescent="0.15">
      <c r="A1809" s="42">
        <v>3</v>
      </c>
      <c r="B1809" s="43" t="s">
        <v>660</v>
      </c>
      <c r="C1809" s="43">
        <v>2</v>
      </c>
      <c r="D1809" s="43" t="s">
        <v>807</v>
      </c>
      <c r="E1809" s="43">
        <v>1</v>
      </c>
      <c r="F1809" s="43" t="s">
        <v>808</v>
      </c>
      <c r="G1809" s="44">
        <v>11</v>
      </c>
      <c r="H1809" s="43" t="s">
        <v>66</v>
      </c>
      <c r="I1809" s="44">
        <v>1</v>
      </c>
      <c r="J1809" s="44" t="s">
        <v>67</v>
      </c>
      <c r="K1809" s="41"/>
      <c r="L1809" s="41"/>
      <c r="M1809" s="41"/>
      <c r="N1809" s="45" t="s">
        <v>3136</v>
      </c>
      <c r="O1809" s="41">
        <v>48762</v>
      </c>
      <c r="P1809" s="46"/>
      <c r="Q1809" s="47"/>
      <c r="R1809" s="48" t="s">
        <v>663</v>
      </c>
      <c r="T1809">
        <v>30201</v>
      </c>
    </row>
    <row r="1810" spans="1:20" ht="18" customHeight="1" x14ac:dyDescent="0.15">
      <c r="A1810" s="42">
        <v>3</v>
      </c>
      <c r="B1810" s="43" t="s">
        <v>660</v>
      </c>
      <c r="C1810" s="43">
        <v>2</v>
      </c>
      <c r="D1810" s="43" t="s">
        <v>807</v>
      </c>
      <c r="E1810" s="43">
        <v>1</v>
      </c>
      <c r="F1810" s="43" t="s">
        <v>808</v>
      </c>
      <c r="G1810" s="44">
        <v>11</v>
      </c>
      <c r="H1810" s="43" t="s">
        <v>66</v>
      </c>
      <c r="I1810" s="44">
        <v>1</v>
      </c>
      <c r="J1810" s="44" t="s">
        <v>67</v>
      </c>
      <c r="K1810" s="41"/>
      <c r="L1810" s="41"/>
      <c r="M1810" s="41"/>
      <c r="N1810" s="45" t="s">
        <v>3137</v>
      </c>
      <c r="O1810" s="41">
        <v>20160</v>
      </c>
      <c r="P1810" s="46"/>
      <c r="Q1810" s="47"/>
      <c r="R1810" s="48" t="s">
        <v>663</v>
      </c>
      <c r="T1810">
        <v>30201</v>
      </c>
    </row>
    <row r="1811" spans="1:20" ht="18" customHeight="1" x14ac:dyDescent="0.15">
      <c r="A1811" s="42">
        <v>3</v>
      </c>
      <c r="B1811" s="43" t="s">
        <v>660</v>
      </c>
      <c r="C1811" s="43">
        <v>2</v>
      </c>
      <c r="D1811" s="43" t="s">
        <v>807</v>
      </c>
      <c r="E1811" s="43">
        <v>1</v>
      </c>
      <c r="F1811" s="43" t="s">
        <v>808</v>
      </c>
      <c r="G1811" s="44">
        <v>11</v>
      </c>
      <c r="H1811" s="43" t="s">
        <v>66</v>
      </c>
      <c r="I1811" s="44">
        <v>1</v>
      </c>
      <c r="J1811" s="44" t="s">
        <v>67</v>
      </c>
      <c r="K1811" s="41"/>
      <c r="L1811" s="41"/>
      <c r="M1811" s="41"/>
      <c r="N1811" s="45" t="s">
        <v>3138</v>
      </c>
      <c r="O1811" s="41">
        <v>10080</v>
      </c>
      <c r="P1811" s="46"/>
      <c r="Q1811" s="47"/>
      <c r="R1811" s="48" t="s">
        <v>663</v>
      </c>
      <c r="T1811">
        <v>30201</v>
      </c>
    </row>
    <row r="1812" spans="1:20" ht="18" customHeight="1" x14ac:dyDescent="0.15">
      <c r="A1812" s="42">
        <v>3</v>
      </c>
      <c r="B1812" s="43" t="s">
        <v>660</v>
      </c>
      <c r="C1812" s="43">
        <v>2</v>
      </c>
      <c r="D1812" s="43" t="s">
        <v>807</v>
      </c>
      <c r="E1812" s="43">
        <v>1</v>
      </c>
      <c r="F1812" s="43" t="s">
        <v>808</v>
      </c>
      <c r="G1812" s="45">
        <v>12</v>
      </c>
      <c r="H1812" s="49" t="s">
        <v>73</v>
      </c>
      <c r="I1812" s="45"/>
      <c r="J1812" s="45"/>
      <c r="K1812" s="41"/>
      <c r="L1812" s="41"/>
      <c r="M1812" s="41"/>
      <c r="N1812" s="45"/>
      <c r="O1812" s="47"/>
      <c r="P1812" s="46"/>
      <c r="Q1812" s="47"/>
      <c r="R1812" s="48" t="s">
        <v>663</v>
      </c>
      <c r="T1812">
        <v>30201</v>
      </c>
    </row>
    <row r="1813" spans="1:20" ht="18" customHeight="1" x14ac:dyDescent="0.15">
      <c r="A1813" s="42">
        <v>3</v>
      </c>
      <c r="B1813" s="43" t="s">
        <v>660</v>
      </c>
      <c r="C1813" s="43">
        <v>2</v>
      </c>
      <c r="D1813" s="43" t="s">
        <v>807</v>
      </c>
      <c r="E1813" s="43">
        <v>1</v>
      </c>
      <c r="F1813" s="43" t="s">
        <v>808</v>
      </c>
      <c r="G1813" s="44">
        <v>12</v>
      </c>
      <c r="H1813" s="43" t="s">
        <v>73</v>
      </c>
      <c r="I1813" s="45">
        <v>21</v>
      </c>
      <c r="J1813" s="45" t="s">
        <v>74</v>
      </c>
      <c r="K1813" s="41">
        <v>385</v>
      </c>
      <c r="L1813" s="41">
        <v>386</v>
      </c>
      <c r="M1813" s="41">
        <f>K1813-L1813</f>
        <v>-1</v>
      </c>
      <c r="N1813" s="45" t="s">
        <v>3139</v>
      </c>
      <c r="O1813" s="41">
        <v>384000</v>
      </c>
      <c r="P1813" s="46"/>
      <c r="Q1813" s="47"/>
      <c r="R1813" s="48" t="s">
        <v>663</v>
      </c>
      <c r="T1813">
        <v>30201</v>
      </c>
    </row>
    <row r="1814" spans="1:20" ht="18" customHeight="1" x14ac:dyDescent="0.15">
      <c r="A1814" s="42">
        <v>3</v>
      </c>
      <c r="B1814" s="43" t="s">
        <v>660</v>
      </c>
      <c r="C1814" s="43">
        <v>2</v>
      </c>
      <c r="D1814" s="43" t="s">
        <v>807</v>
      </c>
      <c r="E1814" s="43">
        <v>1</v>
      </c>
      <c r="F1814" s="43" t="s">
        <v>808</v>
      </c>
      <c r="G1814" s="44">
        <v>12</v>
      </c>
      <c r="H1814" s="43" t="s">
        <v>73</v>
      </c>
      <c r="I1814" s="44">
        <v>21</v>
      </c>
      <c r="J1814" s="44" t="s">
        <v>74</v>
      </c>
      <c r="K1814" s="41"/>
      <c r="L1814" s="41"/>
      <c r="M1814" s="41"/>
      <c r="N1814" s="45" t="s">
        <v>3957</v>
      </c>
      <c r="O1814" s="41">
        <v>980</v>
      </c>
      <c r="P1814" s="46"/>
      <c r="Q1814" s="47"/>
      <c r="R1814" s="48" t="s">
        <v>663</v>
      </c>
      <c r="T1814">
        <v>30201</v>
      </c>
    </row>
    <row r="1815" spans="1:20" ht="18" customHeight="1" x14ac:dyDescent="0.15">
      <c r="A1815" s="42">
        <v>3</v>
      </c>
      <c r="B1815" s="43" t="s">
        <v>660</v>
      </c>
      <c r="C1815" s="43">
        <v>2</v>
      </c>
      <c r="D1815" s="43" t="s">
        <v>807</v>
      </c>
      <c r="E1815" s="43">
        <v>1</v>
      </c>
      <c r="F1815" s="43" t="s">
        <v>808</v>
      </c>
      <c r="G1815" s="44">
        <v>12</v>
      </c>
      <c r="H1815" s="43" t="s">
        <v>73</v>
      </c>
      <c r="I1815" s="45">
        <v>51</v>
      </c>
      <c r="J1815" s="45" t="s">
        <v>133</v>
      </c>
      <c r="K1815" s="41">
        <v>115</v>
      </c>
      <c r="L1815" s="41">
        <v>116</v>
      </c>
      <c r="M1815" s="41">
        <f>K1815-L1815</f>
        <v>-1</v>
      </c>
      <c r="N1815" s="45" t="s">
        <v>816</v>
      </c>
      <c r="O1815" s="41">
        <v>114620</v>
      </c>
      <c r="P1815" s="46"/>
      <c r="Q1815" s="47"/>
      <c r="R1815" s="48" t="s">
        <v>663</v>
      </c>
      <c r="T1815">
        <v>30201</v>
      </c>
    </row>
    <row r="1816" spans="1:20" ht="18" customHeight="1" x14ac:dyDescent="0.15">
      <c r="A1816" s="42">
        <v>3</v>
      </c>
      <c r="B1816" s="43" t="s">
        <v>660</v>
      </c>
      <c r="C1816" s="43">
        <v>2</v>
      </c>
      <c r="D1816" s="43" t="s">
        <v>807</v>
      </c>
      <c r="E1816" s="43">
        <v>1</v>
      </c>
      <c r="F1816" s="43" t="s">
        <v>808</v>
      </c>
      <c r="G1816" s="45">
        <v>13</v>
      </c>
      <c r="H1816" s="49" t="s">
        <v>77</v>
      </c>
      <c r="I1816" s="45"/>
      <c r="J1816" s="45"/>
      <c r="K1816" s="41"/>
      <c r="L1816" s="41"/>
      <c r="M1816" s="41"/>
      <c r="N1816" s="45"/>
      <c r="O1816" s="47"/>
      <c r="P1816" s="46"/>
      <c r="Q1816" s="47"/>
      <c r="R1816" s="48" t="s">
        <v>663</v>
      </c>
      <c r="T1816">
        <v>30201</v>
      </c>
    </row>
    <row r="1817" spans="1:20" ht="18" customHeight="1" x14ac:dyDescent="0.15">
      <c r="A1817" s="42">
        <v>3</v>
      </c>
      <c r="B1817" s="43" t="s">
        <v>660</v>
      </c>
      <c r="C1817" s="43">
        <v>2</v>
      </c>
      <c r="D1817" s="43" t="s">
        <v>807</v>
      </c>
      <c r="E1817" s="43">
        <v>1</v>
      </c>
      <c r="F1817" s="43" t="s">
        <v>808</v>
      </c>
      <c r="G1817" s="44">
        <v>13</v>
      </c>
      <c r="H1817" s="43" t="s">
        <v>77</v>
      </c>
      <c r="I1817" s="45">
        <v>11</v>
      </c>
      <c r="J1817" s="45" t="s">
        <v>78</v>
      </c>
      <c r="K1817" s="41">
        <v>5</v>
      </c>
      <c r="L1817" s="41">
        <v>5</v>
      </c>
      <c r="M1817" s="41">
        <f>K1817-L1817</f>
        <v>0</v>
      </c>
      <c r="N1817" s="45" t="s">
        <v>817</v>
      </c>
      <c r="O1817" s="41">
        <v>5000</v>
      </c>
      <c r="P1817" s="46"/>
      <c r="Q1817" s="47"/>
      <c r="R1817" s="48" t="s">
        <v>663</v>
      </c>
      <c r="T1817">
        <v>30201</v>
      </c>
    </row>
    <row r="1818" spans="1:20" ht="18" customHeight="1" x14ac:dyDescent="0.15">
      <c r="A1818" s="42">
        <v>3</v>
      </c>
      <c r="B1818" s="43" t="s">
        <v>660</v>
      </c>
      <c r="C1818" s="43">
        <v>2</v>
      </c>
      <c r="D1818" s="43" t="s">
        <v>807</v>
      </c>
      <c r="E1818" s="43">
        <v>1</v>
      </c>
      <c r="F1818" s="43" t="s">
        <v>808</v>
      </c>
      <c r="G1818" s="44">
        <v>13</v>
      </c>
      <c r="H1818" s="43" t="s">
        <v>77</v>
      </c>
      <c r="I1818" s="45">
        <v>41</v>
      </c>
      <c r="J1818" s="45" t="s">
        <v>139</v>
      </c>
      <c r="K1818" s="41">
        <v>542</v>
      </c>
      <c r="L1818" s="41">
        <v>542</v>
      </c>
      <c r="M1818" s="41">
        <f>K1818-L1818</f>
        <v>0</v>
      </c>
      <c r="N1818" s="45" t="s">
        <v>818</v>
      </c>
      <c r="O1818" s="41">
        <v>250800</v>
      </c>
      <c r="P1818" s="46"/>
      <c r="Q1818" s="47"/>
      <c r="R1818" s="48" t="s">
        <v>663</v>
      </c>
      <c r="T1818">
        <v>30201</v>
      </c>
    </row>
    <row r="1819" spans="1:20" ht="18" customHeight="1" x14ac:dyDescent="0.15">
      <c r="A1819" s="42">
        <v>3</v>
      </c>
      <c r="B1819" s="43" t="s">
        <v>660</v>
      </c>
      <c r="C1819" s="43">
        <v>2</v>
      </c>
      <c r="D1819" s="43" t="s">
        <v>807</v>
      </c>
      <c r="E1819" s="43">
        <v>1</v>
      </c>
      <c r="F1819" s="43" t="s">
        <v>808</v>
      </c>
      <c r="G1819" s="44">
        <v>13</v>
      </c>
      <c r="H1819" s="43" t="s">
        <v>77</v>
      </c>
      <c r="I1819" s="44">
        <v>41</v>
      </c>
      <c r="J1819" s="44" t="s">
        <v>139</v>
      </c>
      <c r="K1819" s="41"/>
      <c r="L1819" s="41"/>
      <c r="M1819" s="41"/>
      <c r="N1819" s="45" t="s">
        <v>819</v>
      </c>
      <c r="O1819" s="41">
        <v>290400</v>
      </c>
      <c r="P1819" s="46"/>
      <c r="Q1819" s="47"/>
      <c r="R1819" s="48" t="s">
        <v>663</v>
      </c>
      <c r="T1819">
        <v>30201</v>
      </c>
    </row>
    <row r="1820" spans="1:20" ht="18" customHeight="1" x14ac:dyDescent="0.15">
      <c r="A1820" s="42">
        <v>3</v>
      </c>
      <c r="B1820" s="43" t="s">
        <v>660</v>
      </c>
      <c r="C1820" s="43">
        <v>2</v>
      </c>
      <c r="D1820" s="43" t="s">
        <v>807</v>
      </c>
      <c r="E1820" s="43">
        <v>1</v>
      </c>
      <c r="F1820" s="43" t="s">
        <v>808</v>
      </c>
      <c r="G1820" s="45">
        <v>18</v>
      </c>
      <c r="H1820" s="49" t="s">
        <v>81</v>
      </c>
      <c r="I1820" s="45"/>
      <c r="J1820" s="45"/>
      <c r="K1820" s="41"/>
      <c r="L1820" s="41"/>
      <c r="M1820" s="41"/>
      <c r="N1820" s="45"/>
      <c r="O1820" s="47"/>
      <c r="P1820" s="46"/>
      <c r="Q1820" s="47"/>
      <c r="R1820" s="48" t="s">
        <v>663</v>
      </c>
      <c r="T1820">
        <v>30201</v>
      </c>
    </row>
    <row r="1821" spans="1:20" ht="18" customHeight="1" x14ac:dyDescent="0.15">
      <c r="A1821" s="42">
        <v>3</v>
      </c>
      <c r="B1821" s="43" t="s">
        <v>660</v>
      </c>
      <c r="C1821" s="43">
        <v>2</v>
      </c>
      <c r="D1821" s="43" t="s">
        <v>807</v>
      </c>
      <c r="E1821" s="43">
        <v>1</v>
      </c>
      <c r="F1821" s="43" t="s">
        <v>808</v>
      </c>
      <c r="G1821" s="44">
        <v>18</v>
      </c>
      <c r="H1821" s="43" t="s">
        <v>81</v>
      </c>
      <c r="I1821" s="45">
        <v>11</v>
      </c>
      <c r="J1821" s="45" t="s">
        <v>82</v>
      </c>
      <c r="K1821" s="41">
        <v>9</v>
      </c>
      <c r="L1821" s="41">
        <v>8</v>
      </c>
      <c r="M1821" s="41">
        <f>K1821-L1821</f>
        <v>1</v>
      </c>
      <c r="N1821" s="45" t="s">
        <v>820</v>
      </c>
      <c r="O1821" s="41">
        <v>8200</v>
      </c>
      <c r="P1821" s="46"/>
      <c r="Q1821" s="47"/>
      <c r="R1821" s="48" t="s">
        <v>663</v>
      </c>
      <c r="T1821">
        <v>30201</v>
      </c>
    </row>
    <row r="1822" spans="1:20" ht="18" customHeight="1" x14ac:dyDescent="0.15">
      <c r="A1822" s="42">
        <v>3</v>
      </c>
      <c r="B1822" s="43" t="s">
        <v>660</v>
      </c>
      <c r="C1822" s="43">
        <v>2</v>
      </c>
      <c r="D1822" s="43" t="s">
        <v>807</v>
      </c>
      <c r="E1822" s="43">
        <v>1</v>
      </c>
      <c r="F1822" s="43" t="s">
        <v>808</v>
      </c>
      <c r="G1822" s="45">
        <v>19</v>
      </c>
      <c r="H1822" s="49" t="s">
        <v>678</v>
      </c>
      <c r="I1822" s="45"/>
      <c r="J1822" s="45"/>
      <c r="K1822" s="41"/>
      <c r="L1822" s="41"/>
      <c r="M1822" s="41"/>
      <c r="N1822" s="45"/>
      <c r="O1822" s="47"/>
      <c r="P1822" s="46"/>
      <c r="Q1822" s="47"/>
      <c r="R1822" s="48" t="s">
        <v>663</v>
      </c>
      <c r="T1822">
        <v>30201</v>
      </c>
    </row>
    <row r="1823" spans="1:20" ht="18" customHeight="1" x14ac:dyDescent="0.15">
      <c r="A1823" s="42">
        <v>3</v>
      </c>
      <c r="B1823" s="43" t="s">
        <v>660</v>
      </c>
      <c r="C1823" s="43">
        <v>2</v>
      </c>
      <c r="D1823" s="43" t="s">
        <v>807</v>
      </c>
      <c r="E1823" s="43">
        <v>1</v>
      </c>
      <c r="F1823" s="43" t="s">
        <v>808</v>
      </c>
      <c r="G1823" s="44">
        <v>19</v>
      </c>
      <c r="H1823" s="43" t="s">
        <v>678</v>
      </c>
      <c r="I1823" s="45">
        <v>11</v>
      </c>
      <c r="J1823" s="45" t="s">
        <v>821</v>
      </c>
      <c r="K1823" s="41">
        <v>820</v>
      </c>
      <c r="L1823" s="41">
        <v>1030</v>
      </c>
      <c r="M1823" s="41">
        <f>K1823-L1823</f>
        <v>-210</v>
      </c>
      <c r="N1823" s="45" t="s">
        <v>822</v>
      </c>
      <c r="O1823" s="41"/>
      <c r="P1823" s="46"/>
      <c r="Q1823" s="47"/>
      <c r="R1823" s="48" t="s">
        <v>663</v>
      </c>
      <c r="T1823">
        <v>30201</v>
      </c>
    </row>
    <row r="1824" spans="1:20" ht="18" customHeight="1" x14ac:dyDescent="0.15">
      <c r="A1824" s="42">
        <v>3</v>
      </c>
      <c r="B1824" s="43" t="s">
        <v>660</v>
      </c>
      <c r="C1824" s="43">
        <v>2</v>
      </c>
      <c r="D1824" s="43" t="s">
        <v>807</v>
      </c>
      <c r="E1824" s="43">
        <v>1</v>
      </c>
      <c r="F1824" s="43" t="s">
        <v>808</v>
      </c>
      <c r="G1824" s="44">
        <v>19</v>
      </c>
      <c r="H1824" s="43" t="s">
        <v>678</v>
      </c>
      <c r="I1824" s="44">
        <v>11</v>
      </c>
      <c r="J1824" s="44" t="s">
        <v>821</v>
      </c>
      <c r="K1824" s="41"/>
      <c r="L1824" s="41"/>
      <c r="M1824" s="41"/>
      <c r="N1824" s="45" t="s">
        <v>823</v>
      </c>
      <c r="O1824" s="41"/>
      <c r="P1824" s="46"/>
      <c r="Q1824" s="47"/>
      <c r="R1824" s="48" t="s">
        <v>663</v>
      </c>
      <c r="T1824">
        <v>30201</v>
      </c>
    </row>
    <row r="1825" spans="1:20" ht="18" customHeight="1" x14ac:dyDescent="0.15">
      <c r="A1825" s="42">
        <v>3</v>
      </c>
      <c r="B1825" s="43" t="s">
        <v>660</v>
      </c>
      <c r="C1825" s="43">
        <v>2</v>
      </c>
      <c r="D1825" s="43" t="s">
        <v>807</v>
      </c>
      <c r="E1825" s="43">
        <v>1</v>
      </c>
      <c r="F1825" s="43" t="s">
        <v>808</v>
      </c>
      <c r="G1825" s="44">
        <v>19</v>
      </c>
      <c r="H1825" s="43" t="s">
        <v>678</v>
      </c>
      <c r="I1825" s="44">
        <v>11</v>
      </c>
      <c r="J1825" s="44" t="s">
        <v>821</v>
      </c>
      <c r="K1825" s="41"/>
      <c r="L1825" s="41"/>
      <c r="M1825" s="41"/>
      <c r="N1825" s="45" t="s">
        <v>3140</v>
      </c>
      <c r="O1825" s="41">
        <v>700000</v>
      </c>
      <c r="P1825" s="46"/>
      <c r="Q1825" s="47"/>
      <c r="R1825" s="48" t="s">
        <v>663</v>
      </c>
      <c r="T1825">
        <v>30201</v>
      </c>
    </row>
    <row r="1826" spans="1:20" ht="18" customHeight="1" x14ac:dyDescent="0.15">
      <c r="A1826" s="42">
        <v>3</v>
      </c>
      <c r="B1826" s="43" t="s">
        <v>660</v>
      </c>
      <c r="C1826" s="43">
        <v>2</v>
      </c>
      <c r="D1826" s="43" t="s">
        <v>807</v>
      </c>
      <c r="E1826" s="43">
        <v>1</v>
      </c>
      <c r="F1826" s="43" t="s">
        <v>808</v>
      </c>
      <c r="G1826" s="44">
        <v>19</v>
      </c>
      <c r="H1826" s="43" t="s">
        <v>678</v>
      </c>
      <c r="I1826" s="44">
        <v>11</v>
      </c>
      <c r="J1826" s="44" t="s">
        <v>821</v>
      </c>
      <c r="K1826" s="41"/>
      <c r="L1826" s="41"/>
      <c r="M1826" s="41"/>
      <c r="N1826" s="45" t="s">
        <v>824</v>
      </c>
      <c r="O1826" s="41"/>
      <c r="P1826" s="46"/>
      <c r="Q1826" s="47"/>
      <c r="R1826" s="48" t="s">
        <v>663</v>
      </c>
      <c r="T1826">
        <v>30201</v>
      </c>
    </row>
    <row r="1827" spans="1:20" ht="18" customHeight="1" x14ac:dyDescent="0.15">
      <c r="A1827" s="42">
        <v>3</v>
      </c>
      <c r="B1827" s="43" t="s">
        <v>660</v>
      </c>
      <c r="C1827" s="43">
        <v>2</v>
      </c>
      <c r="D1827" s="43" t="s">
        <v>807</v>
      </c>
      <c r="E1827" s="43">
        <v>1</v>
      </c>
      <c r="F1827" s="43" t="s">
        <v>808</v>
      </c>
      <c r="G1827" s="44">
        <v>19</v>
      </c>
      <c r="H1827" s="43" t="s">
        <v>678</v>
      </c>
      <c r="I1827" s="44">
        <v>11</v>
      </c>
      <c r="J1827" s="44" t="s">
        <v>821</v>
      </c>
      <c r="K1827" s="41"/>
      <c r="L1827" s="41"/>
      <c r="M1827" s="41"/>
      <c r="N1827" s="45" t="s">
        <v>3141</v>
      </c>
      <c r="O1827" s="41">
        <v>100000</v>
      </c>
      <c r="P1827" s="46"/>
      <c r="Q1827" s="47"/>
      <c r="R1827" s="48" t="s">
        <v>663</v>
      </c>
      <c r="T1827">
        <v>30201</v>
      </c>
    </row>
    <row r="1828" spans="1:20" ht="18" customHeight="1" x14ac:dyDescent="0.15">
      <c r="A1828" s="42">
        <v>3</v>
      </c>
      <c r="B1828" s="43" t="s">
        <v>660</v>
      </c>
      <c r="C1828" s="43">
        <v>2</v>
      </c>
      <c r="D1828" s="43" t="s">
        <v>807</v>
      </c>
      <c r="E1828" s="43">
        <v>1</v>
      </c>
      <c r="F1828" s="43" t="s">
        <v>808</v>
      </c>
      <c r="G1828" s="44">
        <v>19</v>
      </c>
      <c r="H1828" s="43" t="s">
        <v>678</v>
      </c>
      <c r="I1828" s="44">
        <v>11</v>
      </c>
      <c r="J1828" s="44" t="s">
        <v>821</v>
      </c>
      <c r="K1828" s="41"/>
      <c r="L1828" s="41"/>
      <c r="M1828" s="41"/>
      <c r="N1828" s="45" t="s">
        <v>825</v>
      </c>
      <c r="O1828" s="41">
        <v>20000</v>
      </c>
      <c r="P1828" s="46"/>
      <c r="Q1828" s="47"/>
      <c r="R1828" s="48" t="s">
        <v>663</v>
      </c>
      <c r="T1828">
        <v>30201</v>
      </c>
    </row>
    <row r="1829" spans="1:20" ht="18" customHeight="1" x14ac:dyDescent="0.15">
      <c r="A1829" s="42">
        <v>3</v>
      </c>
      <c r="B1829" s="43" t="s">
        <v>660</v>
      </c>
      <c r="C1829" s="43">
        <v>2</v>
      </c>
      <c r="D1829" s="43" t="s">
        <v>807</v>
      </c>
      <c r="E1829" s="43">
        <v>1</v>
      </c>
      <c r="F1829" s="43" t="s">
        <v>808</v>
      </c>
      <c r="G1829" s="44">
        <v>19</v>
      </c>
      <c r="H1829" s="43" t="s">
        <v>678</v>
      </c>
      <c r="I1829" s="45">
        <v>12</v>
      </c>
      <c r="J1829" s="45" t="s">
        <v>826</v>
      </c>
      <c r="K1829" s="41">
        <v>4500</v>
      </c>
      <c r="L1829" s="41">
        <v>5600</v>
      </c>
      <c r="M1829" s="41">
        <f>K1829-L1829</f>
        <v>-1100</v>
      </c>
      <c r="N1829" s="45" t="s">
        <v>3142</v>
      </c>
      <c r="O1829" s="41">
        <v>1500000</v>
      </c>
      <c r="P1829" s="46"/>
      <c r="Q1829" s="47"/>
      <c r="R1829" s="48" t="s">
        <v>663</v>
      </c>
      <c r="T1829">
        <v>30201</v>
      </c>
    </row>
    <row r="1830" spans="1:20" ht="18" customHeight="1" x14ac:dyDescent="0.15">
      <c r="A1830" s="42">
        <v>3</v>
      </c>
      <c r="B1830" s="43" t="s">
        <v>660</v>
      </c>
      <c r="C1830" s="43">
        <v>2</v>
      </c>
      <c r="D1830" s="43" t="s">
        <v>807</v>
      </c>
      <c r="E1830" s="43">
        <v>1</v>
      </c>
      <c r="F1830" s="43" t="s">
        <v>808</v>
      </c>
      <c r="G1830" s="44">
        <v>19</v>
      </c>
      <c r="H1830" s="43" t="s">
        <v>678</v>
      </c>
      <c r="I1830" s="44">
        <v>12</v>
      </c>
      <c r="J1830" s="44" t="s">
        <v>826</v>
      </c>
      <c r="K1830" s="41"/>
      <c r="L1830" s="41"/>
      <c r="M1830" s="41"/>
      <c r="N1830" s="45" t="s">
        <v>827</v>
      </c>
      <c r="O1830" s="41"/>
      <c r="P1830" s="46"/>
      <c r="Q1830" s="47"/>
      <c r="R1830" s="48" t="s">
        <v>663</v>
      </c>
      <c r="T1830">
        <v>30201</v>
      </c>
    </row>
    <row r="1831" spans="1:20" ht="18" customHeight="1" x14ac:dyDescent="0.15">
      <c r="A1831" s="42">
        <v>3</v>
      </c>
      <c r="B1831" s="43" t="s">
        <v>660</v>
      </c>
      <c r="C1831" s="43">
        <v>2</v>
      </c>
      <c r="D1831" s="43" t="s">
        <v>807</v>
      </c>
      <c r="E1831" s="43">
        <v>1</v>
      </c>
      <c r="F1831" s="43" t="s">
        <v>808</v>
      </c>
      <c r="G1831" s="44">
        <v>19</v>
      </c>
      <c r="H1831" s="43" t="s">
        <v>678</v>
      </c>
      <c r="I1831" s="44">
        <v>12</v>
      </c>
      <c r="J1831" s="44" t="s">
        <v>826</v>
      </c>
      <c r="K1831" s="41"/>
      <c r="L1831" s="41"/>
      <c r="M1831" s="41"/>
      <c r="N1831" s="45" t="s">
        <v>3958</v>
      </c>
      <c r="O1831" s="41">
        <v>3000000</v>
      </c>
      <c r="P1831" s="46"/>
      <c r="Q1831" s="47"/>
      <c r="R1831" s="48" t="s">
        <v>663</v>
      </c>
      <c r="T1831">
        <v>30201</v>
      </c>
    </row>
    <row r="1832" spans="1:20" ht="18" customHeight="1" x14ac:dyDescent="0.15">
      <c r="A1832" s="42">
        <v>3</v>
      </c>
      <c r="B1832" s="43" t="s">
        <v>660</v>
      </c>
      <c r="C1832" s="43">
        <v>2</v>
      </c>
      <c r="D1832" s="43" t="s">
        <v>807</v>
      </c>
      <c r="E1832" s="43">
        <v>1</v>
      </c>
      <c r="F1832" s="43" t="s">
        <v>808</v>
      </c>
      <c r="G1832" s="44">
        <v>19</v>
      </c>
      <c r="H1832" s="43" t="s">
        <v>678</v>
      </c>
      <c r="I1832" s="45">
        <v>13</v>
      </c>
      <c r="J1832" s="45" t="s">
        <v>828</v>
      </c>
      <c r="K1832" s="41">
        <v>4800</v>
      </c>
      <c r="L1832" s="41">
        <v>5040</v>
      </c>
      <c r="M1832" s="41">
        <f>K1832-L1832</f>
        <v>-240</v>
      </c>
      <c r="N1832" s="45" t="s">
        <v>2516</v>
      </c>
      <c r="O1832" s="41"/>
      <c r="P1832" s="46"/>
      <c r="Q1832" s="47"/>
      <c r="R1832" s="48" t="s">
        <v>663</v>
      </c>
      <c r="T1832">
        <v>30201</v>
      </c>
    </row>
    <row r="1833" spans="1:20" ht="18" customHeight="1" x14ac:dyDescent="0.15">
      <c r="A1833" s="42">
        <v>3</v>
      </c>
      <c r="B1833" s="43" t="s">
        <v>660</v>
      </c>
      <c r="C1833" s="43">
        <v>2</v>
      </c>
      <c r="D1833" s="43" t="s">
        <v>807</v>
      </c>
      <c r="E1833" s="43">
        <v>1</v>
      </c>
      <c r="F1833" s="43" t="s">
        <v>808</v>
      </c>
      <c r="G1833" s="44">
        <v>19</v>
      </c>
      <c r="H1833" s="43" t="s">
        <v>678</v>
      </c>
      <c r="I1833" s="44">
        <v>13</v>
      </c>
      <c r="J1833" s="44" t="s">
        <v>828</v>
      </c>
      <c r="K1833" s="41"/>
      <c r="L1833" s="41"/>
      <c r="M1833" s="41"/>
      <c r="N1833" s="45" t="s">
        <v>3959</v>
      </c>
      <c r="O1833" s="41">
        <v>4800000</v>
      </c>
      <c r="P1833" s="46"/>
      <c r="Q1833" s="47"/>
      <c r="R1833" s="48" t="s">
        <v>663</v>
      </c>
      <c r="T1833">
        <v>30201</v>
      </c>
    </row>
    <row r="1834" spans="1:20" ht="18" customHeight="1" x14ac:dyDescent="0.15">
      <c r="A1834" s="42">
        <v>3</v>
      </c>
      <c r="B1834" s="43" t="s">
        <v>660</v>
      </c>
      <c r="C1834" s="43">
        <v>2</v>
      </c>
      <c r="D1834" s="43" t="s">
        <v>807</v>
      </c>
      <c r="E1834" s="43">
        <v>1</v>
      </c>
      <c r="F1834" s="43" t="s">
        <v>808</v>
      </c>
      <c r="G1834" s="44">
        <v>19</v>
      </c>
      <c r="H1834" s="43" t="s">
        <v>678</v>
      </c>
      <c r="I1834" s="45">
        <v>14</v>
      </c>
      <c r="J1834" s="45" t="s">
        <v>829</v>
      </c>
      <c r="K1834" s="41">
        <v>600</v>
      </c>
      <c r="L1834" s="41">
        <v>360</v>
      </c>
      <c r="M1834" s="41">
        <f>K1834-L1834</f>
        <v>240</v>
      </c>
      <c r="N1834" s="45" t="s">
        <v>2517</v>
      </c>
      <c r="O1834" s="41"/>
      <c r="P1834" s="46"/>
      <c r="Q1834" s="47"/>
      <c r="R1834" s="48" t="s">
        <v>663</v>
      </c>
      <c r="T1834">
        <v>30201</v>
      </c>
    </row>
    <row r="1835" spans="1:20" ht="18" customHeight="1" x14ac:dyDescent="0.15">
      <c r="A1835" s="42">
        <v>3</v>
      </c>
      <c r="B1835" s="43" t="s">
        <v>660</v>
      </c>
      <c r="C1835" s="43">
        <v>2</v>
      </c>
      <c r="D1835" s="43" t="s">
        <v>807</v>
      </c>
      <c r="E1835" s="43">
        <v>1</v>
      </c>
      <c r="F1835" s="43" t="s">
        <v>808</v>
      </c>
      <c r="G1835" s="44">
        <v>19</v>
      </c>
      <c r="H1835" s="43" t="s">
        <v>678</v>
      </c>
      <c r="I1835" s="44">
        <v>14</v>
      </c>
      <c r="J1835" s="44" t="s">
        <v>829</v>
      </c>
      <c r="K1835" s="41"/>
      <c r="L1835" s="41"/>
      <c r="M1835" s="41"/>
      <c r="N1835" s="45" t="s">
        <v>3960</v>
      </c>
      <c r="O1835" s="41">
        <v>600000</v>
      </c>
      <c r="P1835" s="46"/>
      <c r="Q1835" s="47"/>
      <c r="R1835" s="48" t="s">
        <v>663</v>
      </c>
      <c r="T1835">
        <v>30201</v>
      </c>
    </row>
    <row r="1836" spans="1:20" ht="18" customHeight="1" x14ac:dyDescent="0.15">
      <c r="A1836" s="42">
        <v>3</v>
      </c>
      <c r="B1836" s="43" t="s">
        <v>660</v>
      </c>
      <c r="C1836" s="43">
        <v>2</v>
      </c>
      <c r="D1836" s="43" t="s">
        <v>807</v>
      </c>
      <c r="E1836" s="43">
        <v>1</v>
      </c>
      <c r="F1836" s="43" t="s">
        <v>808</v>
      </c>
      <c r="G1836" s="44">
        <v>19</v>
      </c>
      <c r="H1836" s="43" t="s">
        <v>678</v>
      </c>
      <c r="I1836" s="45">
        <v>20</v>
      </c>
      <c r="J1836" s="45" t="s">
        <v>100</v>
      </c>
      <c r="K1836" s="41">
        <v>91080</v>
      </c>
      <c r="L1836" s="41">
        <v>100860</v>
      </c>
      <c r="M1836" s="41">
        <f>K1836-L1836</f>
        <v>-9780</v>
      </c>
      <c r="N1836" s="45" t="s">
        <v>100</v>
      </c>
      <c r="O1836" s="41"/>
      <c r="P1836" s="46"/>
      <c r="Q1836" s="47"/>
      <c r="R1836" s="48" t="s">
        <v>663</v>
      </c>
      <c r="T1836">
        <v>30201</v>
      </c>
    </row>
    <row r="1837" spans="1:20" ht="18" customHeight="1" x14ac:dyDescent="0.15">
      <c r="A1837" s="42">
        <v>3</v>
      </c>
      <c r="B1837" s="43" t="s">
        <v>660</v>
      </c>
      <c r="C1837" s="43">
        <v>2</v>
      </c>
      <c r="D1837" s="43" t="s">
        <v>807</v>
      </c>
      <c r="E1837" s="43">
        <v>1</v>
      </c>
      <c r="F1837" s="43" t="s">
        <v>808</v>
      </c>
      <c r="G1837" s="44">
        <v>19</v>
      </c>
      <c r="H1837" s="43" t="s">
        <v>678</v>
      </c>
      <c r="I1837" s="44">
        <v>20</v>
      </c>
      <c r="J1837" s="44" t="s">
        <v>100</v>
      </c>
      <c r="K1837" s="41"/>
      <c r="L1837" s="41"/>
      <c r="M1837" s="41"/>
      <c r="N1837" s="45" t="s">
        <v>3961</v>
      </c>
      <c r="O1837" s="41">
        <v>18900000</v>
      </c>
      <c r="P1837" s="46"/>
      <c r="Q1837" s="47"/>
      <c r="R1837" s="48" t="s">
        <v>663</v>
      </c>
      <c r="T1837">
        <v>30201</v>
      </c>
    </row>
    <row r="1838" spans="1:20" ht="18" customHeight="1" x14ac:dyDescent="0.15">
      <c r="A1838" s="42">
        <v>3</v>
      </c>
      <c r="B1838" s="43" t="s">
        <v>660</v>
      </c>
      <c r="C1838" s="43">
        <v>2</v>
      </c>
      <c r="D1838" s="43" t="s">
        <v>807</v>
      </c>
      <c r="E1838" s="43">
        <v>1</v>
      </c>
      <c r="F1838" s="43" t="s">
        <v>808</v>
      </c>
      <c r="G1838" s="44">
        <v>19</v>
      </c>
      <c r="H1838" s="43" t="s">
        <v>678</v>
      </c>
      <c r="I1838" s="44">
        <v>20</v>
      </c>
      <c r="J1838" s="44" t="s">
        <v>100</v>
      </c>
      <c r="K1838" s="41"/>
      <c r="L1838" s="41"/>
      <c r="M1838" s="41"/>
      <c r="N1838" s="45" t="s">
        <v>3962</v>
      </c>
      <c r="O1838" s="41">
        <v>40200000</v>
      </c>
      <c r="P1838" s="46"/>
      <c r="Q1838" s="47"/>
      <c r="R1838" s="48" t="s">
        <v>663</v>
      </c>
      <c r="T1838">
        <v>30201</v>
      </c>
    </row>
    <row r="1839" spans="1:20" ht="18" customHeight="1" x14ac:dyDescent="0.15">
      <c r="A1839" s="42">
        <v>3</v>
      </c>
      <c r="B1839" s="43" t="s">
        <v>660</v>
      </c>
      <c r="C1839" s="43">
        <v>2</v>
      </c>
      <c r="D1839" s="43" t="s">
        <v>807</v>
      </c>
      <c r="E1839" s="43">
        <v>1</v>
      </c>
      <c r="F1839" s="43" t="s">
        <v>808</v>
      </c>
      <c r="G1839" s="44">
        <v>19</v>
      </c>
      <c r="H1839" s="43" t="s">
        <v>678</v>
      </c>
      <c r="I1839" s="44">
        <v>20</v>
      </c>
      <c r="J1839" s="44" t="s">
        <v>100</v>
      </c>
      <c r="K1839" s="41"/>
      <c r="L1839" s="41"/>
      <c r="M1839" s="41"/>
      <c r="N1839" s="45" t="s">
        <v>3963</v>
      </c>
      <c r="O1839" s="41">
        <v>12240000</v>
      </c>
      <c r="P1839" s="46"/>
      <c r="Q1839" s="47"/>
      <c r="R1839" s="48" t="s">
        <v>663</v>
      </c>
      <c r="T1839">
        <v>30201</v>
      </c>
    </row>
    <row r="1840" spans="1:20" ht="18" customHeight="1" x14ac:dyDescent="0.15">
      <c r="A1840" s="42">
        <v>3</v>
      </c>
      <c r="B1840" s="43" t="s">
        <v>660</v>
      </c>
      <c r="C1840" s="43">
        <v>2</v>
      </c>
      <c r="D1840" s="43" t="s">
        <v>807</v>
      </c>
      <c r="E1840" s="43">
        <v>1</v>
      </c>
      <c r="F1840" s="43" t="s">
        <v>808</v>
      </c>
      <c r="G1840" s="44">
        <v>19</v>
      </c>
      <c r="H1840" s="43" t="s">
        <v>678</v>
      </c>
      <c r="I1840" s="44">
        <v>20</v>
      </c>
      <c r="J1840" s="44" t="s">
        <v>100</v>
      </c>
      <c r="K1840" s="41"/>
      <c r="L1840" s="41"/>
      <c r="M1840" s="41"/>
      <c r="N1840" s="45" t="s">
        <v>3964</v>
      </c>
      <c r="O1840" s="41">
        <v>19440000</v>
      </c>
      <c r="P1840" s="46"/>
      <c r="Q1840" s="47"/>
      <c r="R1840" s="48" t="s">
        <v>663</v>
      </c>
      <c r="T1840">
        <v>30201</v>
      </c>
    </row>
    <row r="1841" spans="1:20" ht="18" customHeight="1" x14ac:dyDescent="0.15">
      <c r="A1841" s="42">
        <v>3</v>
      </c>
      <c r="B1841" s="43" t="s">
        <v>660</v>
      </c>
      <c r="C1841" s="43">
        <v>2</v>
      </c>
      <c r="D1841" s="43" t="s">
        <v>807</v>
      </c>
      <c r="E1841" s="43">
        <v>1</v>
      </c>
      <c r="F1841" s="43" t="s">
        <v>808</v>
      </c>
      <c r="G1841" s="44">
        <v>19</v>
      </c>
      <c r="H1841" s="43" t="s">
        <v>678</v>
      </c>
      <c r="I1841" s="44">
        <v>20</v>
      </c>
      <c r="J1841" s="44" t="s">
        <v>100</v>
      </c>
      <c r="K1841" s="41"/>
      <c r="L1841" s="41"/>
      <c r="M1841" s="41"/>
      <c r="N1841" s="45" t="s">
        <v>3965</v>
      </c>
      <c r="O1841" s="41">
        <v>300000</v>
      </c>
      <c r="P1841" s="46"/>
      <c r="Q1841" s="47"/>
      <c r="R1841" s="48" t="s">
        <v>663</v>
      </c>
      <c r="T1841">
        <v>30201</v>
      </c>
    </row>
    <row r="1842" spans="1:20" ht="18" customHeight="1" x14ac:dyDescent="0.15">
      <c r="A1842" s="42">
        <v>3</v>
      </c>
      <c r="B1842" s="43" t="s">
        <v>660</v>
      </c>
      <c r="C1842" s="43">
        <v>2</v>
      </c>
      <c r="D1842" s="43" t="s">
        <v>807</v>
      </c>
      <c r="E1842" s="43">
        <v>1</v>
      </c>
      <c r="F1842" s="43" t="s">
        <v>808</v>
      </c>
      <c r="G1842" s="44">
        <v>19</v>
      </c>
      <c r="H1842" s="43" t="s">
        <v>678</v>
      </c>
      <c r="I1842" s="45">
        <v>31</v>
      </c>
      <c r="J1842" s="45" t="s">
        <v>830</v>
      </c>
      <c r="K1842" s="41">
        <v>24920</v>
      </c>
      <c r="L1842" s="41">
        <v>28500</v>
      </c>
      <c r="M1842" s="41">
        <f>K1842-L1842</f>
        <v>-3580</v>
      </c>
      <c r="N1842" s="45" t="s">
        <v>2518</v>
      </c>
      <c r="O1842" s="41"/>
      <c r="P1842" s="46"/>
      <c r="Q1842" s="47"/>
      <c r="R1842" s="48" t="s">
        <v>663</v>
      </c>
      <c r="T1842">
        <v>30201</v>
      </c>
    </row>
    <row r="1843" spans="1:20" ht="18" customHeight="1" x14ac:dyDescent="0.15">
      <c r="A1843" s="42">
        <v>3</v>
      </c>
      <c r="B1843" s="43" t="s">
        <v>660</v>
      </c>
      <c r="C1843" s="43">
        <v>2</v>
      </c>
      <c r="D1843" s="43" t="s">
        <v>807</v>
      </c>
      <c r="E1843" s="43">
        <v>1</v>
      </c>
      <c r="F1843" s="43" t="s">
        <v>808</v>
      </c>
      <c r="G1843" s="44">
        <v>19</v>
      </c>
      <c r="H1843" s="43" t="s">
        <v>678</v>
      </c>
      <c r="I1843" s="44">
        <v>31</v>
      </c>
      <c r="J1843" s="44" t="s">
        <v>830</v>
      </c>
      <c r="K1843" s="41"/>
      <c r="L1843" s="41"/>
      <c r="M1843" s="41"/>
      <c r="N1843" s="45" t="s">
        <v>831</v>
      </c>
      <c r="O1843" s="41">
        <v>7000000</v>
      </c>
      <c r="P1843" s="46"/>
      <c r="Q1843" s="47"/>
      <c r="R1843" s="48" t="s">
        <v>663</v>
      </c>
      <c r="T1843">
        <v>30201</v>
      </c>
    </row>
    <row r="1844" spans="1:20" ht="18" customHeight="1" x14ac:dyDescent="0.15">
      <c r="A1844" s="42">
        <v>3</v>
      </c>
      <c r="B1844" s="43" t="s">
        <v>660</v>
      </c>
      <c r="C1844" s="43">
        <v>2</v>
      </c>
      <c r="D1844" s="43" t="s">
        <v>807</v>
      </c>
      <c r="E1844" s="43">
        <v>1</v>
      </c>
      <c r="F1844" s="43" t="s">
        <v>808</v>
      </c>
      <c r="G1844" s="44">
        <v>19</v>
      </c>
      <c r="H1844" s="43" t="s">
        <v>678</v>
      </c>
      <c r="I1844" s="44">
        <v>31</v>
      </c>
      <c r="J1844" s="44" t="s">
        <v>830</v>
      </c>
      <c r="K1844" s="41"/>
      <c r="L1844" s="41"/>
      <c r="M1844" s="41"/>
      <c r="N1844" s="45" t="s">
        <v>832</v>
      </c>
      <c r="O1844" s="41">
        <v>17920000</v>
      </c>
      <c r="P1844" s="46"/>
      <c r="Q1844" s="47"/>
      <c r="R1844" s="48" t="s">
        <v>663</v>
      </c>
      <c r="T1844">
        <v>30201</v>
      </c>
    </row>
    <row r="1845" spans="1:20" ht="18" customHeight="1" x14ac:dyDescent="0.15">
      <c r="A1845" s="42">
        <v>3</v>
      </c>
      <c r="B1845" s="43" t="s">
        <v>660</v>
      </c>
      <c r="C1845" s="43">
        <v>2</v>
      </c>
      <c r="D1845" s="43" t="s">
        <v>807</v>
      </c>
      <c r="E1845" s="43">
        <v>1</v>
      </c>
      <c r="F1845" s="43" t="s">
        <v>808</v>
      </c>
      <c r="G1845" s="44">
        <v>19</v>
      </c>
      <c r="H1845" s="43" t="s">
        <v>678</v>
      </c>
      <c r="I1845" s="45">
        <v>33</v>
      </c>
      <c r="J1845" s="45" t="s">
        <v>833</v>
      </c>
      <c r="K1845" s="41">
        <v>240</v>
      </c>
      <c r="L1845" s="41">
        <v>240</v>
      </c>
      <c r="M1845" s="41">
        <f>K1845-L1845</f>
        <v>0</v>
      </c>
      <c r="N1845" s="45" t="s">
        <v>3966</v>
      </c>
      <c r="O1845" s="41">
        <v>240000</v>
      </c>
      <c r="P1845" s="46"/>
      <c r="Q1845" s="47"/>
      <c r="R1845" s="48" t="s">
        <v>663</v>
      </c>
      <c r="T1845">
        <v>30201</v>
      </c>
    </row>
    <row r="1846" spans="1:20" ht="18" customHeight="1" x14ac:dyDescent="0.15">
      <c r="A1846" s="42">
        <v>3</v>
      </c>
      <c r="B1846" s="43" t="s">
        <v>660</v>
      </c>
      <c r="C1846" s="43">
        <v>2</v>
      </c>
      <c r="D1846" s="43" t="s">
        <v>807</v>
      </c>
      <c r="E1846" s="43">
        <v>1</v>
      </c>
      <c r="F1846" s="43" t="s">
        <v>808</v>
      </c>
      <c r="G1846" s="45">
        <v>20</v>
      </c>
      <c r="H1846" s="49" t="s">
        <v>834</v>
      </c>
      <c r="I1846" s="45"/>
      <c r="J1846" s="45"/>
      <c r="K1846" s="41"/>
      <c r="L1846" s="41"/>
      <c r="M1846" s="41"/>
      <c r="N1846" s="45"/>
      <c r="O1846" s="47"/>
      <c r="P1846" s="46"/>
      <c r="Q1846" s="47"/>
      <c r="R1846" s="48" t="s">
        <v>663</v>
      </c>
      <c r="T1846">
        <v>30201</v>
      </c>
    </row>
    <row r="1847" spans="1:20" ht="18" customHeight="1" x14ac:dyDescent="0.15">
      <c r="A1847" s="42">
        <v>3</v>
      </c>
      <c r="B1847" s="43" t="s">
        <v>660</v>
      </c>
      <c r="C1847" s="43">
        <v>2</v>
      </c>
      <c r="D1847" s="43" t="s">
        <v>807</v>
      </c>
      <c r="E1847" s="43">
        <v>1</v>
      </c>
      <c r="F1847" s="43" t="s">
        <v>808</v>
      </c>
      <c r="G1847" s="44">
        <v>20</v>
      </c>
      <c r="H1847" s="43" t="s">
        <v>834</v>
      </c>
      <c r="I1847" s="45">
        <v>11</v>
      </c>
      <c r="J1847" s="45" t="s">
        <v>835</v>
      </c>
      <c r="K1847" s="41">
        <v>100</v>
      </c>
      <c r="L1847" s="41">
        <v>100</v>
      </c>
      <c r="M1847" s="41">
        <f>K1847-L1847</f>
        <v>0</v>
      </c>
      <c r="N1847" s="45" t="s">
        <v>3143</v>
      </c>
      <c r="O1847" s="41">
        <v>100000</v>
      </c>
      <c r="P1847" s="46"/>
      <c r="Q1847" s="47"/>
      <c r="R1847" s="48" t="s">
        <v>663</v>
      </c>
      <c r="T1847">
        <v>30201</v>
      </c>
    </row>
    <row r="1848" spans="1:20" ht="18" customHeight="1" x14ac:dyDescent="0.15">
      <c r="A1848" s="42">
        <v>3</v>
      </c>
      <c r="B1848" s="43" t="s">
        <v>660</v>
      </c>
      <c r="C1848" s="43">
        <v>2</v>
      </c>
      <c r="D1848" s="43" t="s">
        <v>807</v>
      </c>
      <c r="E1848" s="43">
        <v>1</v>
      </c>
      <c r="F1848" s="43" t="s">
        <v>808</v>
      </c>
      <c r="G1848" s="45">
        <v>22</v>
      </c>
      <c r="H1848" s="49" t="s">
        <v>161</v>
      </c>
      <c r="I1848" s="45"/>
      <c r="J1848" s="45"/>
      <c r="K1848" s="41"/>
      <c r="L1848" s="41"/>
      <c r="M1848" s="41"/>
      <c r="N1848" s="45"/>
      <c r="O1848" s="47"/>
      <c r="P1848" s="46"/>
      <c r="Q1848" s="47"/>
      <c r="R1848" s="48" t="s">
        <v>663</v>
      </c>
      <c r="T1848">
        <v>30201</v>
      </c>
    </row>
    <row r="1849" spans="1:20" ht="18" customHeight="1" x14ac:dyDescent="0.15">
      <c r="A1849" s="42">
        <v>3</v>
      </c>
      <c r="B1849" s="43" t="s">
        <v>660</v>
      </c>
      <c r="C1849" s="43">
        <v>2</v>
      </c>
      <c r="D1849" s="43" t="s">
        <v>807</v>
      </c>
      <c r="E1849" s="43">
        <v>1</v>
      </c>
      <c r="F1849" s="43" t="s">
        <v>808</v>
      </c>
      <c r="G1849" s="44">
        <v>22</v>
      </c>
      <c r="H1849" s="43" t="s">
        <v>161</v>
      </c>
      <c r="I1849" s="45">
        <v>11</v>
      </c>
      <c r="J1849" s="45" t="s">
        <v>836</v>
      </c>
      <c r="K1849" s="41">
        <v>1</v>
      </c>
      <c r="L1849" s="41">
        <v>1</v>
      </c>
      <c r="M1849" s="41">
        <f>K1849-L1849</f>
        <v>0</v>
      </c>
      <c r="N1849" s="45" t="s">
        <v>837</v>
      </c>
      <c r="O1849" s="41">
        <v>1000</v>
      </c>
      <c r="P1849" s="46"/>
      <c r="Q1849" s="47"/>
      <c r="R1849" s="48" t="s">
        <v>663</v>
      </c>
      <c r="T1849">
        <v>30201</v>
      </c>
    </row>
    <row r="1850" spans="1:20" ht="18" customHeight="1" x14ac:dyDescent="0.15">
      <c r="A1850" s="42">
        <v>3</v>
      </c>
      <c r="B1850" s="43" t="s">
        <v>660</v>
      </c>
      <c r="C1850" s="43">
        <v>2</v>
      </c>
      <c r="D1850" s="43" t="s">
        <v>807</v>
      </c>
      <c r="E1850" s="43">
        <v>1</v>
      </c>
      <c r="F1850" s="43" t="s">
        <v>808</v>
      </c>
      <c r="G1850" s="44">
        <v>22</v>
      </c>
      <c r="H1850" s="43" t="s">
        <v>161</v>
      </c>
      <c r="I1850" s="45">
        <v>12</v>
      </c>
      <c r="J1850" s="45" t="s">
        <v>162</v>
      </c>
      <c r="K1850" s="41">
        <v>1</v>
      </c>
      <c r="L1850" s="41">
        <v>1</v>
      </c>
      <c r="M1850" s="41">
        <f>K1850-L1850</f>
        <v>0</v>
      </c>
      <c r="N1850" s="45" t="s">
        <v>838</v>
      </c>
      <c r="O1850" s="41">
        <v>1000</v>
      </c>
      <c r="P1850" s="46"/>
      <c r="Q1850" s="47"/>
      <c r="R1850" s="48" t="s">
        <v>663</v>
      </c>
      <c r="T1850">
        <v>30201</v>
      </c>
    </row>
    <row r="1851" spans="1:20" ht="18" customHeight="1" x14ac:dyDescent="0.15">
      <c r="A1851" s="16">
        <v>4</v>
      </c>
      <c r="B1851" s="17" t="s">
        <v>839</v>
      </c>
      <c r="C1851" s="17"/>
      <c r="D1851" s="17"/>
      <c r="E1851" s="18"/>
      <c r="F1851" s="17"/>
      <c r="G1851" s="18"/>
      <c r="H1851" s="17"/>
      <c r="I1851" s="18"/>
      <c r="J1851" s="18"/>
      <c r="K1851" s="15">
        <f>IF(C1851="",SUMIFS($K1852:$K$5362,$A1852:$A$5362,A1851,$E1852:$E$5362,""),IF(E1851="",SUMIFS($K1852:$K$5362,$A1852:$A$5362,A1851,$C1852:$C$5362,C1851,$G1852:$G$5362,""),IF(G1851="",SUMIFS($K1852:$K$5362,$A1852:$A$5362,A1851,$C1852:$C$5362,C1851,$E1852:$E$5362,E1851,$R1852:$R$5362,R1851),IF(I1851="",SUMIFS($K1852:$K$5362,$A1852:$A$5362,A1851,$C1852:$C$5362,C1851,$E1852:$E$5362,E1851,$G1852:$G$5362,G1851,$R1852:$R$5362,R1851),0))))</f>
        <v>657981</v>
      </c>
      <c r="L1851" s="15">
        <f>IF(C1851="",SUMIFS($L1852:$L$5362,$A1852:$A$5362,A1851,$E1852:$E$5362,""),IF(E1851="",SUMIFS($L1852:$L$5362,$A1852:$A$5362,A1851,$C1852:$C$5362,C1851,$G1852:$G$5362,""),IF(G1851="",SUMIFS($L1852:$L$5362,$A1852:$A$5362,A1851,$C1852:$C$5362,C1851,$E1852:$E$5362,E1851,$R1852:$R$5362,R1851),IF(I1851="",SUMIFS($L1852:$L$5362,$A1852:$A$5362,A1851,$C1852:$C$5362,C1851,$E1852:$E$5362,E1851,$G1852:$G$5362,G1851,$R1852:$R$5362,R1851),0))))</f>
        <v>707265</v>
      </c>
      <c r="M1851" s="15">
        <f>K1851-L1851</f>
        <v>-49284</v>
      </c>
      <c r="N1851" s="19"/>
      <c r="O1851" s="20"/>
      <c r="P1851" s="21"/>
      <c r="Q1851" s="15">
        <f>IF(C1851="",SUMIFS($Q1852:$Q$5362,$A1852:$A$5362,A1851,$E1852:$E$5362,""),IF(E1851="",SUMIFS($Q1852:$Q$5362,$A1852:$A$5362,A1851,$C1852:$C$5362,C1851,$G1852:$G$5362,""),IF(G1851="",SUMIFS($Q1852:$Q$5362,$A1852:$A$5362,A1851,$C1852:$C$5362,C1851,$E1852:$E$5362,E1851,$R1852:$R$5362,R1851),IF(I1851="",SUMIFS($Q1852:$Q$5362,$A1852:$A$5362,A1851,$C1852:$C$5362,C1851,$E1852:$E$5362,E1851,$G1852:$G$5362,G1851,$R1852:$R$5362,R1851),0))))</f>
        <v>47023</v>
      </c>
      <c r="R1851" s="22"/>
      <c r="T1851">
        <v>40101</v>
      </c>
    </row>
    <row r="1852" spans="1:20" ht="18" customHeight="1" x14ac:dyDescent="0.15">
      <c r="A1852" s="24">
        <v>4</v>
      </c>
      <c r="B1852" s="25" t="s">
        <v>839</v>
      </c>
      <c r="C1852" s="26">
        <v>1</v>
      </c>
      <c r="D1852" s="26" t="s">
        <v>2180</v>
      </c>
      <c r="E1852" s="27"/>
      <c r="F1852" s="26"/>
      <c r="G1852" s="27"/>
      <c r="H1852" s="26"/>
      <c r="I1852" s="27"/>
      <c r="J1852" s="27"/>
      <c r="K1852" s="23">
        <f>IF(C1852="",SUMIFS($K1853:$K$5362,$A1853:$A$5362,A1852,$E1853:$E$5362,""),IF(E1852="",SUMIFS($K1853:$K$5362,$A1853:$A$5362,A1852,$C1853:$C$5362,C1852,$G1853:$G$5362,""),IF(G1852="",SUMIFS($K1853:$K$5362,$A1853:$A$5362,A1852,$C1853:$C$5362,C1852,$E1853:$E$5362,E1852,$R1853:$R$5362,R1852),IF(I1852="",SUMIFS($K1853:$K$5362,$A1853:$A$5362,A1852,$C1853:$C$5362,C1852,$E1853:$E$5362,E1852,$G1853:$G$5362,G1852,$R1853:$R$5362,R1852),0))))</f>
        <v>212765</v>
      </c>
      <c r="L1852" s="23">
        <f>IF(C1852="",SUMIFS($L1853:$L$5362,$A1853:$A$5362,A1852,$E1853:$E$5362,""),IF(E1852="",SUMIFS($L1853:$L$5362,$A1853:$A$5362,A1852,$C1853:$C$5362,C1852,$G1853:$G$5362,""),IF(G1852="",SUMIFS($L1853:$L$5362,$A1853:$A$5362,A1852,$C1853:$C$5362,C1852,$E1853:$E$5362,E1852,$R1853:$R$5362,R1852),IF(I1852="",SUMIFS($L1853:$L$5362,$A1853:$A$5362,A1852,$C1853:$C$5362,C1852,$E1853:$E$5362,E1852,$G1853:$G$5362,G1852,$R1853:$R$5362,R1852),0))))</f>
        <v>229707</v>
      </c>
      <c r="M1852" s="23">
        <f t="shared" ref="M1852:M1853" si="53">K1852-L1852</f>
        <v>-16942</v>
      </c>
      <c r="N1852" s="28"/>
      <c r="O1852" s="29"/>
      <c r="P1852" s="30"/>
      <c r="Q1852" s="23">
        <f>IF(C1852="",SUMIFS($Q1853:$Q$5362,$A1853:$A$5362,A1852,$E1853:$E$5362,""),IF(E1852="",SUMIFS($Q1853:$Q$5362,$A1853:$A$5362,A1852,$C1853:$C$5362,C1852,$G1853:$G$5362,""),IF(G1852="",SUMIFS($Q1853:$Q$5362,$A1853:$A$5362,A1852,$C1853:$C$5362,C1852,$E1853:$E$5362,E1852,$R1853:$R$5362,R1852),IF(I1852="",SUMIFS($Q1853:$Q$5362,$A1853:$A$5362,A1852,$C1853:$C$5362,C1852,$E1853:$E$5362,E1852,$G1853:$G$5362,G1852,$R1853:$R$5362,R1852),0))))</f>
        <v>31870</v>
      </c>
      <c r="R1852" s="31"/>
      <c r="T1852">
        <v>40101</v>
      </c>
    </row>
    <row r="1853" spans="1:20" ht="18" customHeight="1" x14ac:dyDescent="0.15">
      <c r="A1853" s="24">
        <v>4</v>
      </c>
      <c r="B1853" s="25" t="s">
        <v>2209</v>
      </c>
      <c r="C1853" s="34">
        <v>1</v>
      </c>
      <c r="D1853" s="25" t="s">
        <v>840</v>
      </c>
      <c r="E1853" s="35">
        <v>1</v>
      </c>
      <c r="F1853" s="36" t="s">
        <v>2240</v>
      </c>
      <c r="G1853" s="35"/>
      <c r="H1853" s="36"/>
      <c r="I1853" s="35"/>
      <c r="J1853" s="35"/>
      <c r="K1853" s="32">
        <f>IF(C1853="",SUMIFS($K1854:$K$5362,$A1854:$A$5362,A1853,$E1854:$E$5362,""),IF(E1853="",SUMIFS($K1854:$K$5362,$A1854:$A$5362,A1853,$C1854:$C$5362,C1853,$G1854:$G$5362,""),IF(G1853="",SUMIFS($K1854:$K$5362,$A1854:$A$5362,A1853,$C1854:$C$5362,C1853,$E1854:$E$5362,E1853,$R1854:$R$5362,R1853),IF(I1853="",SUMIFS($K1854:$K$5362,$A1854:$A$5362,A1853,$C1854:$C$5362,C1853,$E1854:$E$5362,E1853,$G1854:$G$5362,G1853,$R1854:$R$5362,R1853),0))))</f>
        <v>21406</v>
      </c>
      <c r="L1853" s="32">
        <f>IF(C1853="",SUMIFS($L1854:$L$5362,$A1854:$A$5362,A1853,$E1854:$E$5362,""),IF(E1853="",SUMIFS($L1854:$L$5362,$A1854:$A$5362,A1853,$C1854:$C$5362,C1853,$G1854:$G$5362,""),IF(G1853="",SUMIFS($L1854:$L$5362,$A1854:$A$5362,A1853,$C1854:$C$5362,C1853,$E1854:$E$5362,E1853,$R1854:$R$5362,R1853),IF(I1853="",SUMIFS($L1854:$L$5362,$A1854:$A$5362,A1853,$C1854:$C$5362,C1853,$E1854:$E$5362,E1853,$G1854:$G$5362,G1853,$R1854:$R$5362,R1853),0))))</f>
        <v>21073</v>
      </c>
      <c r="M1853" s="32">
        <f t="shared" si="53"/>
        <v>333</v>
      </c>
      <c r="N1853" s="37"/>
      <c r="O1853" s="38"/>
      <c r="P1853" s="39"/>
      <c r="Q1853" s="33">
        <f>IF(C1853="",SUMIFS($Q1854:$Q$5362,$A1854:$A$5362,A1853,$E1854:$E$5362,""),IF(E1853="",SUMIFS($Q1854:$Q$5362,$A1854:$A$5362,A1853,$C1854:$C$5362,C1853,$G1854:$G$5362,""),IF(G1853="",SUMIFS($Q1854:$Q$5362,$A1854:$A$5362,A1853,$C1854:$C$5362,C1853,$E1854:$E$5362,E1853,$R1854:$R$5362,R1853),IF(I1853="",SUMIFS($Q1854:$Q$5362,$A1854:$A$5362,A1853,$C1854:$C$5362,C1853,$E1854:$E$5362,E1853,$G1854:$G$5362,G1853,$R1854:$R$5362,R1853),0))))</f>
        <v>454</v>
      </c>
      <c r="R1853" s="40" t="s">
        <v>2213</v>
      </c>
      <c r="T1853">
        <v>40101</v>
      </c>
    </row>
    <row r="1854" spans="1:20" ht="18" customHeight="1" x14ac:dyDescent="0.15">
      <c r="A1854" s="42">
        <v>4</v>
      </c>
      <c r="B1854" s="43" t="s">
        <v>839</v>
      </c>
      <c r="C1854" s="43">
        <v>1</v>
      </c>
      <c r="D1854" s="43" t="s">
        <v>840</v>
      </c>
      <c r="E1854" s="43">
        <v>1</v>
      </c>
      <c r="F1854" s="43" t="s">
        <v>841</v>
      </c>
      <c r="G1854" s="45">
        <v>2</v>
      </c>
      <c r="H1854" s="49" t="s">
        <v>10</v>
      </c>
      <c r="I1854" s="45"/>
      <c r="J1854" s="45"/>
      <c r="K1854" s="41"/>
      <c r="L1854" s="41"/>
      <c r="M1854" s="41"/>
      <c r="N1854" s="45"/>
      <c r="O1854" s="47"/>
      <c r="P1854" s="46" t="s">
        <v>4650</v>
      </c>
      <c r="Q1854" s="47">
        <v>124</v>
      </c>
      <c r="R1854" s="48" t="s">
        <v>380</v>
      </c>
      <c r="T1854">
        <v>40101</v>
      </c>
    </row>
    <row r="1855" spans="1:20" ht="18" customHeight="1" x14ac:dyDescent="0.15">
      <c r="A1855" s="42">
        <v>4</v>
      </c>
      <c r="B1855" s="43" t="s">
        <v>839</v>
      </c>
      <c r="C1855" s="43">
        <v>1</v>
      </c>
      <c r="D1855" s="43" t="s">
        <v>840</v>
      </c>
      <c r="E1855" s="43">
        <v>1</v>
      </c>
      <c r="F1855" s="43" t="s">
        <v>841</v>
      </c>
      <c r="G1855" s="44">
        <v>2</v>
      </c>
      <c r="H1855" s="43" t="s">
        <v>10</v>
      </c>
      <c r="I1855" s="45">
        <v>3</v>
      </c>
      <c r="J1855" s="45" t="s">
        <v>11</v>
      </c>
      <c r="K1855" s="41">
        <v>11026</v>
      </c>
      <c r="L1855" s="41">
        <v>10892</v>
      </c>
      <c r="M1855" s="41">
        <f>K1855-L1855</f>
        <v>134</v>
      </c>
      <c r="N1855" s="45" t="s">
        <v>12</v>
      </c>
      <c r="O1855" s="41">
        <v>11025900</v>
      </c>
      <c r="P1855" s="46" t="s">
        <v>4651</v>
      </c>
      <c r="Q1855" s="47">
        <v>330</v>
      </c>
      <c r="R1855" s="48" t="s">
        <v>380</v>
      </c>
      <c r="T1855">
        <v>40101</v>
      </c>
    </row>
    <row r="1856" spans="1:20" ht="18" customHeight="1" x14ac:dyDescent="0.15">
      <c r="A1856" s="42">
        <v>4</v>
      </c>
      <c r="B1856" s="43" t="s">
        <v>839</v>
      </c>
      <c r="C1856" s="43">
        <v>1</v>
      </c>
      <c r="D1856" s="43" t="s">
        <v>840</v>
      </c>
      <c r="E1856" s="43">
        <v>1</v>
      </c>
      <c r="F1856" s="43" t="s">
        <v>841</v>
      </c>
      <c r="G1856" s="45">
        <v>3</v>
      </c>
      <c r="H1856" s="49" t="s">
        <v>13</v>
      </c>
      <c r="I1856" s="45"/>
      <c r="J1856" s="45"/>
      <c r="K1856" s="41"/>
      <c r="L1856" s="41"/>
      <c r="M1856" s="41"/>
      <c r="N1856" s="45"/>
      <c r="O1856" s="47"/>
      <c r="P1856" s="46" t="s">
        <v>4652</v>
      </c>
      <c r="Q1856" s="47"/>
      <c r="R1856" s="48" t="s">
        <v>380</v>
      </c>
      <c r="T1856">
        <v>40101</v>
      </c>
    </row>
    <row r="1857" spans="1:20" ht="18" customHeight="1" x14ac:dyDescent="0.15">
      <c r="A1857" s="42">
        <v>4</v>
      </c>
      <c r="B1857" s="43" t="s">
        <v>839</v>
      </c>
      <c r="C1857" s="43">
        <v>1</v>
      </c>
      <c r="D1857" s="43" t="s">
        <v>840</v>
      </c>
      <c r="E1857" s="43">
        <v>1</v>
      </c>
      <c r="F1857" s="43" t="s">
        <v>841</v>
      </c>
      <c r="G1857" s="44">
        <v>3</v>
      </c>
      <c r="H1857" s="43" t="s">
        <v>13</v>
      </c>
      <c r="I1857" s="45">
        <v>31</v>
      </c>
      <c r="J1857" s="45" t="s">
        <v>18</v>
      </c>
      <c r="K1857" s="41">
        <v>516</v>
      </c>
      <c r="L1857" s="41">
        <v>516</v>
      </c>
      <c r="M1857" s="41">
        <f t="shared" ref="M1857:M1863" si="54">K1857-L1857</f>
        <v>0</v>
      </c>
      <c r="N1857" s="45" t="s">
        <v>19</v>
      </c>
      <c r="O1857" s="41">
        <v>516000</v>
      </c>
      <c r="P1857" s="46"/>
      <c r="Q1857" s="47"/>
      <c r="R1857" s="48" t="s">
        <v>380</v>
      </c>
      <c r="T1857">
        <v>40101</v>
      </c>
    </row>
    <row r="1858" spans="1:20" ht="18" customHeight="1" x14ac:dyDescent="0.15">
      <c r="A1858" s="42">
        <v>4</v>
      </c>
      <c r="B1858" s="43" t="s">
        <v>839</v>
      </c>
      <c r="C1858" s="43">
        <v>1</v>
      </c>
      <c r="D1858" s="43" t="s">
        <v>840</v>
      </c>
      <c r="E1858" s="43">
        <v>1</v>
      </c>
      <c r="F1858" s="43" t="s">
        <v>841</v>
      </c>
      <c r="G1858" s="44">
        <v>3</v>
      </c>
      <c r="H1858" s="43" t="s">
        <v>13</v>
      </c>
      <c r="I1858" s="45">
        <v>33</v>
      </c>
      <c r="J1858" s="45" t="s">
        <v>20</v>
      </c>
      <c r="K1858" s="41">
        <v>24</v>
      </c>
      <c r="L1858" s="41">
        <v>24</v>
      </c>
      <c r="M1858" s="41">
        <f t="shared" si="54"/>
        <v>0</v>
      </c>
      <c r="N1858" s="45" t="s">
        <v>21</v>
      </c>
      <c r="O1858" s="41">
        <v>24000</v>
      </c>
      <c r="P1858" s="46"/>
      <c r="Q1858" s="47"/>
      <c r="R1858" s="48" t="s">
        <v>380</v>
      </c>
      <c r="T1858">
        <v>40101</v>
      </c>
    </row>
    <row r="1859" spans="1:20" ht="18" customHeight="1" x14ac:dyDescent="0.15">
      <c r="A1859" s="42">
        <v>4</v>
      </c>
      <c r="B1859" s="43" t="s">
        <v>839</v>
      </c>
      <c r="C1859" s="43">
        <v>1</v>
      </c>
      <c r="D1859" s="43" t="s">
        <v>840</v>
      </c>
      <c r="E1859" s="43">
        <v>1</v>
      </c>
      <c r="F1859" s="43" t="s">
        <v>841</v>
      </c>
      <c r="G1859" s="44">
        <v>3</v>
      </c>
      <c r="H1859" s="43" t="s">
        <v>13</v>
      </c>
      <c r="I1859" s="45">
        <v>35</v>
      </c>
      <c r="J1859" s="45" t="s">
        <v>22</v>
      </c>
      <c r="K1859" s="41">
        <v>303</v>
      </c>
      <c r="L1859" s="41">
        <v>303</v>
      </c>
      <c r="M1859" s="41">
        <f t="shared" si="54"/>
        <v>0</v>
      </c>
      <c r="N1859" s="45" t="s">
        <v>3967</v>
      </c>
      <c r="O1859" s="41">
        <v>302400</v>
      </c>
      <c r="P1859" s="46"/>
      <c r="Q1859" s="47"/>
      <c r="R1859" s="48" t="s">
        <v>380</v>
      </c>
      <c r="T1859">
        <v>40101</v>
      </c>
    </row>
    <row r="1860" spans="1:20" ht="18" customHeight="1" x14ac:dyDescent="0.15">
      <c r="A1860" s="42">
        <v>4</v>
      </c>
      <c r="B1860" s="43" t="s">
        <v>839</v>
      </c>
      <c r="C1860" s="43">
        <v>1</v>
      </c>
      <c r="D1860" s="43" t="s">
        <v>840</v>
      </c>
      <c r="E1860" s="43">
        <v>1</v>
      </c>
      <c r="F1860" s="43" t="s">
        <v>841</v>
      </c>
      <c r="G1860" s="44">
        <v>3</v>
      </c>
      <c r="H1860" s="43" t="s">
        <v>13</v>
      </c>
      <c r="I1860" s="45">
        <v>38</v>
      </c>
      <c r="J1860" s="45" t="s">
        <v>23</v>
      </c>
      <c r="K1860" s="41">
        <v>714</v>
      </c>
      <c r="L1860" s="41">
        <v>714</v>
      </c>
      <c r="M1860" s="41">
        <f t="shared" si="54"/>
        <v>0</v>
      </c>
      <c r="N1860" s="45" t="s">
        <v>21</v>
      </c>
      <c r="O1860" s="41">
        <v>714000</v>
      </c>
      <c r="P1860" s="46"/>
      <c r="Q1860" s="47"/>
      <c r="R1860" s="48" t="s">
        <v>380</v>
      </c>
      <c r="T1860">
        <v>40101</v>
      </c>
    </row>
    <row r="1861" spans="1:20" ht="18" customHeight="1" x14ac:dyDescent="0.15">
      <c r="A1861" s="42">
        <v>4</v>
      </c>
      <c r="B1861" s="43" t="s">
        <v>839</v>
      </c>
      <c r="C1861" s="43">
        <v>1</v>
      </c>
      <c r="D1861" s="43" t="s">
        <v>840</v>
      </c>
      <c r="E1861" s="43">
        <v>1</v>
      </c>
      <c r="F1861" s="43" t="s">
        <v>841</v>
      </c>
      <c r="G1861" s="44">
        <v>3</v>
      </c>
      <c r="H1861" s="43" t="s">
        <v>13</v>
      </c>
      <c r="I1861" s="45">
        <v>39</v>
      </c>
      <c r="J1861" s="45" t="s">
        <v>24</v>
      </c>
      <c r="K1861" s="41">
        <v>2637</v>
      </c>
      <c r="L1861" s="41">
        <v>2607</v>
      </c>
      <c r="M1861" s="41">
        <f t="shared" si="54"/>
        <v>30</v>
      </c>
      <c r="N1861" s="45" t="s">
        <v>12</v>
      </c>
      <c r="O1861" s="41">
        <v>2636314</v>
      </c>
      <c r="P1861" s="46"/>
      <c r="Q1861" s="47"/>
      <c r="R1861" s="48" t="s">
        <v>380</v>
      </c>
      <c r="T1861">
        <v>40101</v>
      </c>
    </row>
    <row r="1862" spans="1:20" ht="18" customHeight="1" x14ac:dyDescent="0.15">
      <c r="A1862" s="42">
        <v>4</v>
      </c>
      <c r="B1862" s="43" t="s">
        <v>839</v>
      </c>
      <c r="C1862" s="43">
        <v>1</v>
      </c>
      <c r="D1862" s="43" t="s">
        <v>840</v>
      </c>
      <c r="E1862" s="43">
        <v>1</v>
      </c>
      <c r="F1862" s="43" t="s">
        <v>841</v>
      </c>
      <c r="G1862" s="44">
        <v>3</v>
      </c>
      <c r="H1862" s="43" t="s">
        <v>13</v>
      </c>
      <c r="I1862" s="45">
        <v>40</v>
      </c>
      <c r="J1862" s="45" t="s">
        <v>25</v>
      </c>
      <c r="K1862" s="41">
        <v>1883</v>
      </c>
      <c r="L1862" s="41">
        <v>1861</v>
      </c>
      <c r="M1862" s="41">
        <f t="shared" si="54"/>
        <v>22</v>
      </c>
      <c r="N1862" s="45" t="s">
        <v>12</v>
      </c>
      <c r="O1862" s="41">
        <v>1882614</v>
      </c>
      <c r="P1862" s="46"/>
      <c r="Q1862" s="47"/>
      <c r="R1862" s="48" t="s">
        <v>380</v>
      </c>
      <c r="T1862">
        <v>40101</v>
      </c>
    </row>
    <row r="1863" spans="1:20" ht="18" customHeight="1" x14ac:dyDescent="0.15">
      <c r="A1863" s="42">
        <v>4</v>
      </c>
      <c r="B1863" s="43" t="s">
        <v>839</v>
      </c>
      <c r="C1863" s="43">
        <v>1</v>
      </c>
      <c r="D1863" s="43" t="s">
        <v>840</v>
      </c>
      <c r="E1863" s="43">
        <v>1</v>
      </c>
      <c r="F1863" s="43" t="s">
        <v>841</v>
      </c>
      <c r="G1863" s="44">
        <v>3</v>
      </c>
      <c r="H1863" s="43" t="s">
        <v>13</v>
      </c>
      <c r="I1863" s="45">
        <v>41</v>
      </c>
      <c r="J1863" s="45" t="s">
        <v>26</v>
      </c>
      <c r="K1863" s="41">
        <v>215</v>
      </c>
      <c r="L1863" s="41">
        <v>215</v>
      </c>
      <c r="M1863" s="41">
        <f t="shared" si="54"/>
        <v>0</v>
      </c>
      <c r="N1863" s="45" t="s">
        <v>12</v>
      </c>
      <c r="O1863" s="41">
        <v>214800</v>
      </c>
      <c r="P1863" s="46"/>
      <c r="Q1863" s="47"/>
      <c r="R1863" s="48" t="s">
        <v>380</v>
      </c>
      <c r="T1863">
        <v>40101</v>
      </c>
    </row>
    <row r="1864" spans="1:20" ht="18" customHeight="1" x14ac:dyDescent="0.15">
      <c r="A1864" s="42">
        <v>4</v>
      </c>
      <c r="B1864" s="43" t="s">
        <v>839</v>
      </c>
      <c r="C1864" s="43">
        <v>1</v>
      </c>
      <c r="D1864" s="43" t="s">
        <v>840</v>
      </c>
      <c r="E1864" s="43">
        <v>1</v>
      </c>
      <c r="F1864" s="43" t="s">
        <v>841</v>
      </c>
      <c r="G1864" s="45">
        <v>4</v>
      </c>
      <c r="H1864" s="49" t="s">
        <v>27</v>
      </c>
      <c r="I1864" s="45"/>
      <c r="J1864" s="45"/>
      <c r="K1864" s="41"/>
      <c r="L1864" s="41"/>
      <c r="M1864" s="41"/>
      <c r="N1864" s="45"/>
      <c r="O1864" s="47"/>
      <c r="P1864" s="46"/>
      <c r="Q1864" s="47"/>
      <c r="R1864" s="48" t="s">
        <v>380</v>
      </c>
      <c r="T1864">
        <v>40101</v>
      </c>
    </row>
    <row r="1865" spans="1:20" ht="18" customHeight="1" x14ac:dyDescent="0.15">
      <c r="A1865" s="42">
        <v>4</v>
      </c>
      <c r="B1865" s="43" t="s">
        <v>839</v>
      </c>
      <c r="C1865" s="43">
        <v>1</v>
      </c>
      <c r="D1865" s="43" t="s">
        <v>840</v>
      </c>
      <c r="E1865" s="43">
        <v>1</v>
      </c>
      <c r="F1865" s="43" t="s">
        <v>841</v>
      </c>
      <c r="G1865" s="44">
        <v>4</v>
      </c>
      <c r="H1865" s="43" t="s">
        <v>27</v>
      </c>
      <c r="I1865" s="45">
        <v>31</v>
      </c>
      <c r="J1865" s="45" t="s">
        <v>29</v>
      </c>
      <c r="K1865" s="41">
        <v>3508</v>
      </c>
      <c r="L1865" s="41">
        <v>3416</v>
      </c>
      <c r="M1865" s="41">
        <f>K1865-L1865</f>
        <v>92</v>
      </c>
      <c r="N1865" s="45" t="s">
        <v>12</v>
      </c>
      <c r="O1865" s="41">
        <v>3507537</v>
      </c>
      <c r="P1865" s="46"/>
      <c r="Q1865" s="47"/>
      <c r="R1865" s="48" t="s">
        <v>380</v>
      </c>
      <c r="T1865">
        <v>40101</v>
      </c>
    </row>
    <row r="1866" spans="1:20" ht="18" customHeight="1" x14ac:dyDescent="0.15">
      <c r="A1866" s="42">
        <v>4</v>
      </c>
      <c r="B1866" s="43" t="s">
        <v>839</v>
      </c>
      <c r="C1866" s="43">
        <v>1</v>
      </c>
      <c r="D1866" s="43" t="s">
        <v>840</v>
      </c>
      <c r="E1866" s="43">
        <v>1</v>
      </c>
      <c r="F1866" s="43" t="s">
        <v>841</v>
      </c>
      <c r="G1866" s="45">
        <v>8</v>
      </c>
      <c r="H1866" s="49" t="s">
        <v>33</v>
      </c>
      <c r="I1866" s="45"/>
      <c r="J1866" s="45"/>
      <c r="K1866" s="41"/>
      <c r="L1866" s="41"/>
      <c r="M1866" s="41"/>
      <c r="N1866" s="45"/>
      <c r="O1866" s="47"/>
      <c r="P1866" s="46"/>
      <c r="Q1866" s="47"/>
      <c r="R1866" s="48" t="s">
        <v>380</v>
      </c>
      <c r="T1866">
        <v>40101</v>
      </c>
    </row>
    <row r="1867" spans="1:20" ht="18" customHeight="1" x14ac:dyDescent="0.15">
      <c r="A1867" s="42">
        <v>4</v>
      </c>
      <c r="B1867" s="43" t="s">
        <v>839</v>
      </c>
      <c r="C1867" s="43">
        <v>1</v>
      </c>
      <c r="D1867" s="43" t="s">
        <v>840</v>
      </c>
      <c r="E1867" s="43">
        <v>1</v>
      </c>
      <c r="F1867" s="43" t="s">
        <v>841</v>
      </c>
      <c r="G1867" s="44">
        <v>8</v>
      </c>
      <c r="H1867" s="43" t="s">
        <v>33</v>
      </c>
      <c r="I1867" s="45">
        <v>2</v>
      </c>
      <c r="J1867" s="45" t="s">
        <v>46</v>
      </c>
      <c r="K1867" s="41">
        <v>18</v>
      </c>
      <c r="L1867" s="41">
        <v>18</v>
      </c>
      <c r="M1867" s="41">
        <f>K1867-L1867</f>
        <v>0</v>
      </c>
      <c r="N1867" s="45" t="s">
        <v>3144</v>
      </c>
      <c r="O1867" s="41">
        <v>2000</v>
      </c>
      <c r="P1867" s="46"/>
      <c r="Q1867" s="47"/>
      <c r="R1867" s="48" t="s">
        <v>380</v>
      </c>
      <c r="T1867">
        <v>40101</v>
      </c>
    </row>
    <row r="1868" spans="1:20" ht="18" customHeight="1" x14ac:dyDescent="0.15">
      <c r="A1868" s="42">
        <v>4</v>
      </c>
      <c r="B1868" s="43" t="s">
        <v>839</v>
      </c>
      <c r="C1868" s="43">
        <v>1</v>
      </c>
      <c r="D1868" s="43" t="s">
        <v>840</v>
      </c>
      <c r="E1868" s="43">
        <v>1</v>
      </c>
      <c r="F1868" s="43" t="s">
        <v>841</v>
      </c>
      <c r="G1868" s="44">
        <v>8</v>
      </c>
      <c r="H1868" s="43" t="s">
        <v>33</v>
      </c>
      <c r="I1868" s="44">
        <v>2</v>
      </c>
      <c r="J1868" s="44" t="s">
        <v>46</v>
      </c>
      <c r="K1868" s="41"/>
      <c r="L1868" s="41"/>
      <c r="M1868" s="41"/>
      <c r="N1868" s="45" t="s">
        <v>3145</v>
      </c>
      <c r="O1868" s="41">
        <v>7200</v>
      </c>
      <c r="P1868" s="46"/>
      <c r="Q1868" s="47"/>
      <c r="R1868" s="48" t="s">
        <v>380</v>
      </c>
      <c r="T1868">
        <v>40101</v>
      </c>
    </row>
    <row r="1869" spans="1:20" ht="18" customHeight="1" x14ac:dyDescent="0.15">
      <c r="A1869" s="42">
        <v>4</v>
      </c>
      <c r="B1869" s="43" t="s">
        <v>839</v>
      </c>
      <c r="C1869" s="43">
        <v>1</v>
      </c>
      <c r="D1869" s="43" t="s">
        <v>840</v>
      </c>
      <c r="E1869" s="43">
        <v>1</v>
      </c>
      <c r="F1869" s="43" t="s">
        <v>841</v>
      </c>
      <c r="G1869" s="44">
        <v>8</v>
      </c>
      <c r="H1869" s="43" t="s">
        <v>33</v>
      </c>
      <c r="I1869" s="44">
        <v>2</v>
      </c>
      <c r="J1869" s="44" t="s">
        <v>46</v>
      </c>
      <c r="K1869" s="41"/>
      <c r="L1869" s="41"/>
      <c r="M1869" s="41"/>
      <c r="N1869" s="45" t="s">
        <v>3146</v>
      </c>
      <c r="O1869" s="41">
        <v>8400</v>
      </c>
      <c r="P1869" s="46"/>
      <c r="Q1869" s="47"/>
      <c r="R1869" s="48" t="s">
        <v>380</v>
      </c>
      <c r="T1869">
        <v>40101</v>
      </c>
    </row>
    <row r="1870" spans="1:20" ht="18" customHeight="1" x14ac:dyDescent="0.15">
      <c r="A1870" s="42">
        <v>4</v>
      </c>
      <c r="B1870" s="43" t="s">
        <v>839</v>
      </c>
      <c r="C1870" s="43">
        <v>1</v>
      </c>
      <c r="D1870" s="43" t="s">
        <v>840</v>
      </c>
      <c r="E1870" s="43">
        <v>1</v>
      </c>
      <c r="F1870" s="43" t="s">
        <v>841</v>
      </c>
      <c r="G1870" s="44">
        <v>8</v>
      </c>
      <c r="H1870" s="43" t="s">
        <v>33</v>
      </c>
      <c r="I1870" s="45">
        <v>3</v>
      </c>
      <c r="J1870" s="45" t="s">
        <v>48</v>
      </c>
      <c r="K1870" s="41">
        <v>74</v>
      </c>
      <c r="L1870" s="41">
        <v>70</v>
      </c>
      <c r="M1870" s="41">
        <f>K1870-L1870</f>
        <v>4</v>
      </c>
      <c r="N1870" s="45" t="s">
        <v>3968</v>
      </c>
      <c r="O1870" s="41">
        <v>37600</v>
      </c>
      <c r="P1870" s="46"/>
      <c r="Q1870" s="47"/>
      <c r="R1870" s="48" t="s">
        <v>380</v>
      </c>
      <c r="T1870">
        <v>40101</v>
      </c>
    </row>
    <row r="1871" spans="1:20" ht="18" customHeight="1" x14ac:dyDescent="0.15">
      <c r="A1871" s="42">
        <v>4</v>
      </c>
      <c r="B1871" s="43" t="s">
        <v>839</v>
      </c>
      <c r="C1871" s="43">
        <v>1</v>
      </c>
      <c r="D1871" s="43" t="s">
        <v>840</v>
      </c>
      <c r="E1871" s="43">
        <v>1</v>
      </c>
      <c r="F1871" s="43" t="s">
        <v>841</v>
      </c>
      <c r="G1871" s="44">
        <v>8</v>
      </c>
      <c r="H1871" s="43" t="s">
        <v>33</v>
      </c>
      <c r="I1871" s="44">
        <v>3</v>
      </c>
      <c r="J1871" s="44" t="s">
        <v>48</v>
      </c>
      <c r="K1871" s="41"/>
      <c r="L1871" s="41"/>
      <c r="M1871" s="41"/>
      <c r="N1871" s="45" t="s">
        <v>3969</v>
      </c>
      <c r="O1871" s="41">
        <v>36400</v>
      </c>
      <c r="P1871" s="46"/>
      <c r="Q1871" s="47"/>
      <c r="R1871" s="48" t="s">
        <v>380</v>
      </c>
      <c r="T1871">
        <v>40101</v>
      </c>
    </row>
    <row r="1872" spans="1:20" ht="18" customHeight="1" x14ac:dyDescent="0.15">
      <c r="A1872" s="42">
        <v>4</v>
      </c>
      <c r="B1872" s="43" t="s">
        <v>839</v>
      </c>
      <c r="C1872" s="43">
        <v>1</v>
      </c>
      <c r="D1872" s="43" t="s">
        <v>840</v>
      </c>
      <c r="E1872" s="43">
        <v>1</v>
      </c>
      <c r="F1872" s="43" t="s">
        <v>841</v>
      </c>
      <c r="G1872" s="44">
        <v>8</v>
      </c>
      <c r="H1872" s="43" t="s">
        <v>33</v>
      </c>
      <c r="I1872" s="44">
        <v>3</v>
      </c>
      <c r="J1872" s="44" t="s">
        <v>48</v>
      </c>
      <c r="K1872" s="41"/>
      <c r="L1872" s="41"/>
      <c r="M1872" s="41"/>
      <c r="N1872" s="45" t="s">
        <v>842</v>
      </c>
      <c r="O1872" s="41"/>
      <c r="P1872" s="46"/>
      <c r="Q1872" s="47"/>
      <c r="R1872" s="48" t="s">
        <v>380</v>
      </c>
      <c r="T1872">
        <v>40101</v>
      </c>
    </row>
    <row r="1873" spans="1:20" ht="18" customHeight="1" x14ac:dyDescent="0.15">
      <c r="A1873" s="42">
        <v>4</v>
      </c>
      <c r="B1873" s="43" t="s">
        <v>839</v>
      </c>
      <c r="C1873" s="43">
        <v>1</v>
      </c>
      <c r="D1873" s="43" t="s">
        <v>840</v>
      </c>
      <c r="E1873" s="43">
        <v>1</v>
      </c>
      <c r="F1873" s="43" t="s">
        <v>841</v>
      </c>
      <c r="G1873" s="45">
        <v>10</v>
      </c>
      <c r="H1873" s="49" t="s">
        <v>54</v>
      </c>
      <c r="I1873" s="45"/>
      <c r="J1873" s="45"/>
      <c r="K1873" s="41"/>
      <c r="L1873" s="41"/>
      <c r="M1873" s="41"/>
      <c r="N1873" s="45"/>
      <c r="O1873" s="47"/>
      <c r="P1873" s="46"/>
      <c r="Q1873" s="47"/>
      <c r="R1873" s="48" t="s">
        <v>380</v>
      </c>
      <c r="T1873">
        <v>40101</v>
      </c>
    </row>
    <row r="1874" spans="1:20" ht="18" customHeight="1" x14ac:dyDescent="0.15">
      <c r="A1874" s="42">
        <v>4</v>
      </c>
      <c r="B1874" s="43" t="s">
        <v>839</v>
      </c>
      <c r="C1874" s="43">
        <v>1</v>
      </c>
      <c r="D1874" s="43" t="s">
        <v>840</v>
      </c>
      <c r="E1874" s="43">
        <v>1</v>
      </c>
      <c r="F1874" s="43" t="s">
        <v>841</v>
      </c>
      <c r="G1874" s="44">
        <v>10</v>
      </c>
      <c r="H1874" s="43" t="s">
        <v>54</v>
      </c>
      <c r="I1874" s="45">
        <v>1</v>
      </c>
      <c r="J1874" s="45" t="s">
        <v>55</v>
      </c>
      <c r="K1874" s="41">
        <v>98</v>
      </c>
      <c r="L1874" s="41">
        <v>98</v>
      </c>
      <c r="M1874" s="41">
        <f>K1874-L1874</f>
        <v>0</v>
      </c>
      <c r="N1874" s="45" t="s">
        <v>3147</v>
      </c>
      <c r="O1874" s="41">
        <v>27280</v>
      </c>
      <c r="P1874" s="46"/>
      <c r="Q1874" s="47"/>
      <c r="R1874" s="48" t="s">
        <v>380</v>
      </c>
      <c r="T1874">
        <v>40101</v>
      </c>
    </row>
    <row r="1875" spans="1:20" ht="18" customHeight="1" x14ac:dyDescent="0.15">
      <c r="A1875" s="42">
        <v>4</v>
      </c>
      <c r="B1875" s="43" t="s">
        <v>839</v>
      </c>
      <c r="C1875" s="43">
        <v>1</v>
      </c>
      <c r="D1875" s="43" t="s">
        <v>840</v>
      </c>
      <c r="E1875" s="43">
        <v>1</v>
      </c>
      <c r="F1875" s="43" t="s">
        <v>841</v>
      </c>
      <c r="G1875" s="44">
        <v>10</v>
      </c>
      <c r="H1875" s="43" t="s">
        <v>54</v>
      </c>
      <c r="I1875" s="44">
        <v>1</v>
      </c>
      <c r="J1875" s="44" t="s">
        <v>55</v>
      </c>
      <c r="K1875" s="41"/>
      <c r="L1875" s="41"/>
      <c r="M1875" s="41"/>
      <c r="N1875" s="45" t="s">
        <v>3148</v>
      </c>
      <c r="O1875" s="41">
        <v>17765</v>
      </c>
      <c r="P1875" s="46"/>
      <c r="Q1875" s="47"/>
      <c r="R1875" s="48" t="s">
        <v>380</v>
      </c>
      <c r="T1875">
        <v>40101</v>
      </c>
    </row>
    <row r="1876" spans="1:20" ht="18" customHeight="1" x14ac:dyDescent="0.15">
      <c r="A1876" s="42">
        <v>4</v>
      </c>
      <c r="B1876" s="43" t="s">
        <v>839</v>
      </c>
      <c r="C1876" s="43">
        <v>1</v>
      </c>
      <c r="D1876" s="43" t="s">
        <v>840</v>
      </c>
      <c r="E1876" s="43">
        <v>1</v>
      </c>
      <c r="F1876" s="43" t="s">
        <v>841</v>
      </c>
      <c r="G1876" s="44">
        <v>10</v>
      </c>
      <c r="H1876" s="43" t="s">
        <v>54</v>
      </c>
      <c r="I1876" s="44">
        <v>1</v>
      </c>
      <c r="J1876" s="44" t="s">
        <v>55</v>
      </c>
      <c r="K1876" s="41"/>
      <c r="L1876" s="41"/>
      <c r="M1876" s="41"/>
      <c r="N1876" s="45" t="s">
        <v>3970</v>
      </c>
      <c r="O1876" s="41">
        <v>13750</v>
      </c>
      <c r="P1876" s="46"/>
      <c r="Q1876" s="47"/>
      <c r="R1876" s="48" t="s">
        <v>380</v>
      </c>
      <c r="T1876">
        <v>40101</v>
      </c>
    </row>
    <row r="1877" spans="1:20" ht="18" customHeight="1" x14ac:dyDescent="0.15">
      <c r="A1877" s="42">
        <v>4</v>
      </c>
      <c r="B1877" s="43" t="s">
        <v>839</v>
      </c>
      <c r="C1877" s="43">
        <v>1</v>
      </c>
      <c r="D1877" s="43" t="s">
        <v>840</v>
      </c>
      <c r="E1877" s="43">
        <v>1</v>
      </c>
      <c r="F1877" s="43" t="s">
        <v>841</v>
      </c>
      <c r="G1877" s="44">
        <v>10</v>
      </c>
      <c r="H1877" s="43" t="s">
        <v>54</v>
      </c>
      <c r="I1877" s="44">
        <v>1</v>
      </c>
      <c r="J1877" s="44" t="s">
        <v>55</v>
      </c>
      <c r="K1877" s="41"/>
      <c r="L1877" s="41"/>
      <c r="M1877" s="41"/>
      <c r="N1877" s="45" t="s">
        <v>3971</v>
      </c>
      <c r="O1877" s="41">
        <v>2200</v>
      </c>
      <c r="P1877" s="46"/>
      <c r="Q1877" s="47"/>
      <c r="R1877" s="48" t="s">
        <v>380</v>
      </c>
      <c r="T1877">
        <v>40101</v>
      </c>
    </row>
    <row r="1878" spans="1:20" ht="18" customHeight="1" x14ac:dyDescent="0.15">
      <c r="A1878" s="42">
        <v>4</v>
      </c>
      <c r="B1878" s="43" t="s">
        <v>839</v>
      </c>
      <c r="C1878" s="43">
        <v>1</v>
      </c>
      <c r="D1878" s="43" t="s">
        <v>840</v>
      </c>
      <c r="E1878" s="43">
        <v>1</v>
      </c>
      <c r="F1878" s="43" t="s">
        <v>841</v>
      </c>
      <c r="G1878" s="44">
        <v>10</v>
      </c>
      <c r="H1878" s="43" t="s">
        <v>54</v>
      </c>
      <c r="I1878" s="44">
        <v>1</v>
      </c>
      <c r="J1878" s="44" t="s">
        <v>55</v>
      </c>
      <c r="K1878" s="41"/>
      <c r="L1878" s="41"/>
      <c r="M1878" s="41"/>
      <c r="N1878" s="45" t="s">
        <v>843</v>
      </c>
      <c r="O1878" s="41">
        <v>10000</v>
      </c>
      <c r="P1878" s="46"/>
      <c r="Q1878" s="47"/>
      <c r="R1878" s="48" t="s">
        <v>380</v>
      </c>
      <c r="T1878">
        <v>40101</v>
      </c>
    </row>
    <row r="1879" spans="1:20" ht="18" customHeight="1" x14ac:dyDescent="0.15">
      <c r="A1879" s="42">
        <v>4</v>
      </c>
      <c r="B1879" s="43" t="s">
        <v>839</v>
      </c>
      <c r="C1879" s="43">
        <v>1</v>
      </c>
      <c r="D1879" s="43" t="s">
        <v>840</v>
      </c>
      <c r="E1879" s="43">
        <v>1</v>
      </c>
      <c r="F1879" s="43" t="s">
        <v>841</v>
      </c>
      <c r="G1879" s="44">
        <v>10</v>
      </c>
      <c r="H1879" s="43" t="s">
        <v>54</v>
      </c>
      <c r="I1879" s="44">
        <v>1</v>
      </c>
      <c r="J1879" s="44" t="s">
        <v>55</v>
      </c>
      <c r="K1879" s="41"/>
      <c r="L1879" s="41"/>
      <c r="M1879" s="41"/>
      <c r="N1879" s="45" t="s">
        <v>844</v>
      </c>
      <c r="O1879" s="41">
        <v>10000</v>
      </c>
      <c r="P1879" s="46"/>
      <c r="Q1879" s="47"/>
      <c r="R1879" s="48" t="s">
        <v>380</v>
      </c>
      <c r="T1879">
        <v>40101</v>
      </c>
    </row>
    <row r="1880" spans="1:20" ht="18" customHeight="1" x14ac:dyDescent="0.15">
      <c r="A1880" s="42">
        <v>4</v>
      </c>
      <c r="B1880" s="43" t="s">
        <v>839</v>
      </c>
      <c r="C1880" s="43">
        <v>1</v>
      </c>
      <c r="D1880" s="43" t="s">
        <v>840</v>
      </c>
      <c r="E1880" s="43">
        <v>1</v>
      </c>
      <c r="F1880" s="43" t="s">
        <v>841</v>
      </c>
      <c r="G1880" s="44">
        <v>10</v>
      </c>
      <c r="H1880" s="43" t="s">
        <v>54</v>
      </c>
      <c r="I1880" s="44">
        <v>1</v>
      </c>
      <c r="J1880" s="44" t="s">
        <v>55</v>
      </c>
      <c r="K1880" s="41"/>
      <c r="L1880" s="41"/>
      <c r="M1880" s="41"/>
      <c r="N1880" s="45" t="s">
        <v>3149</v>
      </c>
      <c r="O1880" s="41">
        <v>6600</v>
      </c>
      <c r="P1880" s="46"/>
      <c r="Q1880" s="47"/>
      <c r="R1880" s="48" t="s">
        <v>380</v>
      </c>
      <c r="T1880">
        <v>40101</v>
      </c>
    </row>
    <row r="1881" spans="1:20" ht="18" customHeight="1" x14ac:dyDescent="0.15">
      <c r="A1881" s="42">
        <v>4</v>
      </c>
      <c r="B1881" s="43" t="s">
        <v>839</v>
      </c>
      <c r="C1881" s="43">
        <v>1</v>
      </c>
      <c r="D1881" s="43" t="s">
        <v>840</v>
      </c>
      <c r="E1881" s="43">
        <v>1</v>
      </c>
      <c r="F1881" s="43" t="s">
        <v>841</v>
      </c>
      <c r="G1881" s="44">
        <v>10</v>
      </c>
      <c r="H1881" s="43" t="s">
        <v>54</v>
      </c>
      <c r="I1881" s="44">
        <v>1</v>
      </c>
      <c r="J1881" s="44" t="s">
        <v>55</v>
      </c>
      <c r="K1881" s="41"/>
      <c r="L1881" s="41"/>
      <c r="M1881" s="41"/>
      <c r="N1881" s="45" t="s">
        <v>845</v>
      </c>
      <c r="O1881" s="41">
        <v>10000</v>
      </c>
      <c r="P1881" s="46"/>
      <c r="Q1881" s="47"/>
      <c r="R1881" s="48" t="s">
        <v>380</v>
      </c>
      <c r="T1881">
        <v>40101</v>
      </c>
    </row>
    <row r="1882" spans="1:20" ht="18" customHeight="1" x14ac:dyDescent="0.15">
      <c r="A1882" s="42">
        <v>4</v>
      </c>
      <c r="B1882" s="43" t="s">
        <v>839</v>
      </c>
      <c r="C1882" s="43">
        <v>1</v>
      </c>
      <c r="D1882" s="43" t="s">
        <v>840</v>
      </c>
      <c r="E1882" s="43">
        <v>1</v>
      </c>
      <c r="F1882" s="43" t="s">
        <v>841</v>
      </c>
      <c r="G1882" s="44">
        <v>10</v>
      </c>
      <c r="H1882" s="43" t="s">
        <v>54</v>
      </c>
      <c r="I1882" s="45">
        <v>4</v>
      </c>
      <c r="J1882" s="45" t="s">
        <v>65</v>
      </c>
      <c r="K1882" s="41">
        <v>54</v>
      </c>
      <c r="L1882" s="41">
        <v>54</v>
      </c>
      <c r="M1882" s="41">
        <f>K1882-L1882</f>
        <v>0</v>
      </c>
      <c r="N1882" s="45" t="s">
        <v>3150</v>
      </c>
      <c r="O1882" s="41">
        <v>29600</v>
      </c>
      <c r="P1882" s="46"/>
      <c r="Q1882" s="47"/>
      <c r="R1882" s="48" t="s">
        <v>380</v>
      </c>
      <c r="T1882">
        <v>40101</v>
      </c>
    </row>
    <row r="1883" spans="1:20" ht="18" customHeight="1" x14ac:dyDescent="0.15">
      <c r="A1883" s="42">
        <v>4</v>
      </c>
      <c r="B1883" s="43" t="s">
        <v>839</v>
      </c>
      <c r="C1883" s="43">
        <v>1</v>
      </c>
      <c r="D1883" s="43" t="s">
        <v>840</v>
      </c>
      <c r="E1883" s="43">
        <v>1</v>
      </c>
      <c r="F1883" s="43" t="s">
        <v>841</v>
      </c>
      <c r="G1883" s="44">
        <v>10</v>
      </c>
      <c r="H1883" s="43" t="s">
        <v>54</v>
      </c>
      <c r="I1883" s="44">
        <v>4</v>
      </c>
      <c r="J1883" s="44" t="s">
        <v>65</v>
      </c>
      <c r="K1883" s="41"/>
      <c r="L1883" s="41"/>
      <c r="M1883" s="41"/>
      <c r="N1883" s="45" t="s">
        <v>3151</v>
      </c>
      <c r="O1883" s="41">
        <v>24200</v>
      </c>
      <c r="P1883" s="46"/>
      <c r="Q1883" s="47"/>
      <c r="R1883" s="48" t="s">
        <v>380</v>
      </c>
      <c r="T1883">
        <v>40101</v>
      </c>
    </row>
    <row r="1884" spans="1:20" ht="18" customHeight="1" x14ac:dyDescent="0.15">
      <c r="A1884" s="42">
        <v>4</v>
      </c>
      <c r="B1884" s="43" t="s">
        <v>839</v>
      </c>
      <c r="C1884" s="43">
        <v>1</v>
      </c>
      <c r="D1884" s="43" t="s">
        <v>840</v>
      </c>
      <c r="E1884" s="43">
        <v>1</v>
      </c>
      <c r="F1884" s="43" t="s">
        <v>841</v>
      </c>
      <c r="G1884" s="45">
        <v>11</v>
      </c>
      <c r="H1884" s="49" t="s">
        <v>66</v>
      </c>
      <c r="I1884" s="45"/>
      <c r="J1884" s="45"/>
      <c r="K1884" s="41"/>
      <c r="L1884" s="41"/>
      <c r="M1884" s="41"/>
      <c r="N1884" s="45"/>
      <c r="O1884" s="47"/>
      <c r="P1884" s="46"/>
      <c r="Q1884" s="47"/>
      <c r="R1884" s="48" t="s">
        <v>380</v>
      </c>
      <c r="T1884">
        <v>40101</v>
      </c>
    </row>
    <row r="1885" spans="1:20" ht="18" customHeight="1" x14ac:dyDescent="0.15">
      <c r="A1885" s="42">
        <v>4</v>
      </c>
      <c r="B1885" s="43" t="s">
        <v>839</v>
      </c>
      <c r="C1885" s="43">
        <v>1</v>
      </c>
      <c r="D1885" s="43" t="s">
        <v>840</v>
      </c>
      <c r="E1885" s="43">
        <v>1</v>
      </c>
      <c r="F1885" s="43" t="s">
        <v>841</v>
      </c>
      <c r="G1885" s="44">
        <v>11</v>
      </c>
      <c r="H1885" s="43" t="s">
        <v>66</v>
      </c>
      <c r="I1885" s="45">
        <v>1</v>
      </c>
      <c r="J1885" s="45" t="s">
        <v>67</v>
      </c>
      <c r="K1885" s="41">
        <v>84</v>
      </c>
      <c r="L1885" s="41">
        <v>88</v>
      </c>
      <c r="M1885" s="41">
        <f>K1885-L1885</f>
        <v>-4</v>
      </c>
      <c r="N1885" s="45" t="s">
        <v>3152</v>
      </c>
      <c r="O1885" s="41">
        <v>51800</v>
      </c>
      <c r="P1885" s="46"/>
      <c r="Q1885" s="47"/>
      <c r="R1885" s="48" t="s">
        <v>380</v>
      </c>
      <c r="T1885">
        <v>40101</v>
      </c>
    </row>
    <row r="1886" spans="1:20" ht="18" customHeight="1" x14ac:dyDescent="0.15">
      <c r="A1886" s="42">
        <v>4</v>
      </c>
      <c r="B1886" s="43" t="s">
        <v>839</v>
      </c>
      <c r="C1886" s="43">
        <v>1</v>
      </c>
      <c r="D1886" s="43" t="s">
        <v>840</v>
      </c>
      <c r="E1886" s="43">
        <v>1</v>
      </c>
      <c r="F1886" s="43" t="s">
        <v>841</v>
      </c>
      <c r="G1886" s="44">
        <v>11</v>
      </c>
      <c r="H1886" s="43" t="s">
        <v>66</v>
      </c>
      <c r="I1886" s="44">
        <v>1</v>
      </c>
      <c r="J1886" s="44" t="s">
        <v>67</v>
      </c>
      <c r="K1886" s="41"/>
      <c r="L1886" s="41"/>
      <c r="M1886" s="41"/>
      <c r="N1886" s="45" t="s">
        <v>3153</v>
      </c>
      <c r="O1886" s="41">
        <v>8400</v>
      </c>
      <c r="P1886" s="46"/>
      <c r="Q1886" s="47"/>
      <c r="R1886" s="48" t="s">
        <v>380</v>
      </c>
      <c r="T1886">
        <v>40101</v>
      </c>
    </row>
    <row r="1887" spans="1:20" ht="18" customHeight="1" x14ac:dyDescent="0.15">
      <c r="A1887" s="42">
        <v>4</v>
      </c>
      <c r="B1887" s="43" t="s">
        <v>839</v>
      </c>
      <c r="C1887" s="43">
        <v>1</v>
      </c>
      <c r="D1887" s="43" t="s">
        <v>840</v>
      </c>
      <c r="E1887" s="43">
        <v>1</v>
      </c>
      <c r="F1887" s="43" t="s">
        <v>841</v>
      </c>
      <c r="G1887" s="44">
        <v>11</v>
      </c>
      <c r="H1887" s="43" t="s">
        <v>66</v>
      </c>
      <c r="I1887" s="44">
        <v>1</v>
      </c>
      <c r="J1887" s="44" t="s">
        <v>67</v>
      </c>
      <c r="K1887" s="41"/>
      <c r="L1887" s="41"/>
      <c r="M1887" s="41"/>
      <c r="N1887" s="45" t="s">
        <v>3154</v>
      </c>
      <c r="O1887" s="41">
        <v>14800</v>
      </c>
      <c r="P1887" s="46"/>
      <c r="Q1887" s="47"/>
      <c r="R1887" s="48" t="s">
        <v>380</v>
      </c>
      <c r="T1887">
        <v>40101</v>
      </c>
    </row>
    <row r="1888" spans="1:20" ht="18" customHeight="1" x14ac:dyDescent="0.15">
      <c r="A1888" s="42">
        <v>4</v>
      </c>
      <c r="B1888" s="43" t="s">
        <v>839</v>
      </c>
      <c r="C1888" s="43">
        <v>1</v>
      </c>
      <c r="D1888" s="43" t="s">
        <v>840</v>
      </c>
      <c r="E1888" s="43">
        <v>1</v>
      </c>
      <c r="F1888" s="43" t="s">
        <v>841</v>
      </c>
      <c r="G1888" s="44">
        <v>11</v>
      </c>
      <c r="H1888" s="43" t="s">
        <v>66</v>
      </c>
      <c r="I1888" s="44">
        <v>1</v>
      </c>
      <c r="J1888" s="44" t="s">
        <v>67</v>
      </c>
      <c r="K1888" s="41"/>
      <c r="L1888" s="41"/>
      <c r="M1888" s="41"/>
      <c r="N1888" s="45" t="s">
        <v>3155</v>
      </c>
      <c r="O1888" s="41">
        <v>8400</v>
      </c>
      <c r="P1888" s="46"/>
      <c r="Q1888" s="47"/>
      <c r="R1888" s="48" t="s">
        <v>380</v>
      </c>
      <c r="T1888">
        <v>40101</v>
      </c>
    </row>
    <row r="1889" spans="1:20" ht="18" customHeight="1" x14ac:dyDescent="0.15">
      <c r="A1889" s="42">
        <v>4</v>
      </c>
      <c r="B1889" s="43" t="s">
        <v>839</v>
      </c>
      <c r="C1889" s="43">
        <v>1</v>
      </c>
      <c r="D1889" s="43" t="s">
        <v>840</v>
      </c>
      <c r="E1889" s="43">
        <v>1</v>
      </c>
      <c r="F1889" s="43" t="s">
        <v>841</v>
      </c>
      <c r="G1889" s="45">
        <v>12</v>
      </c>
      <c r="H1889" s="49" t="s">
        <v>73</v>
      </c>
      <c r="I1889" s="45"/>
      <c r="J1889" s="45"/>
      <c r="K1889" s="41"/>
      <c r="L1889" s="41"/>
      <c r="M1889" s="41"/>
      <c r="N1889" s="45"/>
      <c r="O1889" s="47"/>
      <c r="P1889" s="46"/>
      <c r="Q1889" s="47"/>
      <c r="R1889" s="48" t="s">
        <v>380</v>
      </c>
      <c r="T1889">
        <v>40101</v>
      </c>
    </row>
    <row r="1890" spans="1:20" ht="18" customHeight="1" x14ac:dyDescent="0.15">
      <c r="A1890" s="42">
        <v>4</v>
      </c>
      <c r="B1890" s="43" t="s">
        <v>839</v>
      </c>
      <c r="C1890" s="43">
        <v>1</v>
      </c>
      <c r="D1890" s="43" t="s">
        <v>840</v>
      </c>
      <c r="E1890" s="43">
        <v>1</v>
      </c>
      <c r="F1890" s="43" t="s">
        <v>841</v>
      </c>
      <c r="G1890" s="44">
        <v>12</v>
      </c>
      <c r="H1890" s="43" t="s">
        <v>73</v>
      </c>
      <c r="I1890" s="45">
        <v>21</v>
      </c>
      <c r="J1890" s="45" t="s">
        <v>74</v>
      </c>
      <c r="K1890" s="41">
        <v>187</v>
      </c>
      <c r="L1890" s="41">
        <v>132</v>
      </c>
      <c r="M1890" s="41">
        <f>K1890-L1890</f>
        <v>55</v>
      </c>
      <c r="N1890" s="45" t="s">
        <v>3972</v>
      </c>
      <c r="O1890" s="41">
        <v>132000</v>
      </c>
      <c r="P1890" s="46"/>
      <c r="Q1890" s="47"/>
      <c r="R1890" s="48" t="s">
        <v>380</v>
      </c>
      <c r="T1890">
        <v>40101</v>
      </c>
    </row>
    <row r="1891" spans="1:20" ht="18" customHeight="1" x14ac:dyDescent="0.15">
      <c r="A1891" s="42">
        <v>4</v>
      </c>
      <c r="B1891" s="43" t="s">
        <v>839</v>
      </c>
      <c r="C1891" s="43">
        <v>1</v>
      </c>
      <c r="D1891" s="43" t="s">
        <v>840</v>
      </c>
      <c r="E1891" s="43">
        <v>1</v>
      </c>
      <c r="F1891" s="43" t="s">
        <v>841</v>
      </c>
      <c r="G1891" s="44">
        <v>12</v>
      </c>
      <c r="H1891" s="43" t="s">
        <v>73</v>
      </c>
      <c r="I1891" s="44">
        <v>21</v>
      </c>
      <c r="J1891" s="44" t="s">
        <v>74</v>
      </c>
      <c r="K1891" s="41"/>
      <c r="L1891" s="41"/>
      <c r="M1891" s="41"/>
      <c r="N1891" s="45" t="s">
        <v>3973</v>
      </c>
      <c r="O1891" s="41">
        <v>55000</v>
      </c>
      <c r="P1891" s="46"/>
      <c r="Q1891" s="47"/>
      <c r="R1891" s="48" t="s">
        <v>380</v>
      </c>
      <c r="T1891">
        <v>40101</v>
      </c>
    </row>
    <row r="1892" spans="1:20" ht="18" customHeight="1" x14ac:dyDescent="0.15">
      <c r="A1892" s="42">
        <v>4</v>
      </c>
      <c r="B1892" s="43" t="s">
        <v>839</v>
      </c>
      <c r="C1892" s="43">
        <v>1</v>
      </c>
      <c r="D1892" s="43" t="s">
        <v>840</v>
      </c>
      <c r="E1892" s="43">
        <v>1</v>
      </c>
      <c r="F1892" s="43" t="s">
        <v>841</v>
      </c>
      <c r="G1892" s="45">
        <v>13</v>
      </c>
      <c r="H1892" s="49" t="s">
        <v>77</v>
      </c>
      <c r="I1892" s="45"/>
      <c r="J1892" s="45"/>
      <c r="K1892" s="41"/>
      <c r="L1892" s="41"/>
      <c r="M1892" s="41"/>
      <c r="N1892" s="45"/>
      <c r="O1892" s="47"/>
      <c r="P1892" s="46"/>
      <c r="Q1892" s="47"/>
      <c r="R1892" s="48" t="s">
        <v>380</v>
      </c>
      <c r="T1892">
        <v>40101</v>
      </c>
    </row>
    <row r="1893" spans="1:20" ht="18" customHeight="1" x14ac:dyDescent="0.15">
      <c r="A1893" s="42">
        <v>4</v>
      </c>
      <c r="B1893" s="43" t="s">
        <v>839</v>
      </c>
      <c r="C1893" s="43">
        <v>1</v>
      </c>
      <c r="D1893" s="43" t="s">
        <v>840</v>
      </c>
      <c r="E1893" s="43">
        <v>1</v>
      </c>
      <c r="F1893" s="43" t="s">
        <v>841</v>
      </c>
      <c r="G1893" s="44">
        <v>13</v>
      </c>
      <c r="H1893" s="43" t="s">
        <v>77</v>
      </c>
      <c r="I1893" s="45">
        <v>1</v>
      </c>
      <c r="J1893" s="45" t="s">
        <v>78</v>
      </c>
      <c r="K1893" s="41">
        <v>10</v>
      </c>
      <c r="L1893" s="41">
        <v>10</v>
      </c>
      <c r="M1893" s="41">
        <f>K1893-L1893</f>
        <v>0</v>
      </c>
      <c r="N1893" s="45" t="s">
        <v>846</v>
      </c>
      <c r="O1893" s="41">
        <v>10000</v>
      </c>
      <c r="P1893" s="46"/>
      <c r="Q1893" s="47"/>
      <c r="R1893" s="48" t="s">
        <v>380</v>
      </c>
      <c r="T1893">
        <v>40101</v>
      </c>
    </row>
    <row r="1894" spans="1:20" ht="18" customHeight="1" x14ac:dyDescent="0.15">
      <c r="A1894" s="42">
        <v>4</v>
      </c>
      <c r="B1894" s="43" t="s">
        <v>839</v>
      </c>
      <c r="C1894" s="43">
        <v>1</v>
      </c>
      <c r="D1894" s="43" t="s">
        <v>840</v>
      </c>
      <c r="E1894" s="43">
        <v>1</v>
      </c>
      <c r="F1894" s="43" t="s">
        <v>841</v>
      </c>
      <c r="G1894" s="45">
        <v>18</v>
      </c>
      <c r="H1894" s="49" t="s">
        <v>81</v>
      </c>
      <c r="I1894" s="45"/>
      <c r="J1894" s="45"/>
      <c r="K1894" s="41"/>
      <c r="L1894" s="41"/>
      <c r="M1894" s="41"/>
      <c r="N1894" s="45"/>
      <c r="O1894" s="47"/>
      <c r="P1894" s="46"/>
      <c r="Q1894" s="47"/>
      <c r="R1894" s="48" t="s">
        <v>380</v>
      </c>
      <c r="T1894">
        <v>40101</v>
      </c>
    </row>
    <row r="1895" spans="1:20" ht="18" customHeight="1" x14ac:dyDescent="0.15">
      <c r="A1895" s="42">
        <v>4</v>
      </c>
      <c r="B1895" s="43" t="s">
        <v>839</v>
      </c>
      <c r="C1895" s="43">
        <v>1</v>
      </c>
      <c r="D1895" s="43" t="s">
        <v>840</v>
      </c>
      <c r="E1895" s="43">
        <v>1</v>
      </c>
      <c r="F1895" s="43" t="s">
        <v>841</v>
      </c>
      <c r="G1895" s="44">
        <v>18</v>
      </c>
      <c r="H1895" s="43" t="s">
        <v>81</v>
      </c>
      <c r="I1895" s="45">
        <v>31</v>
      </c>
      <c r="J1895" s="45" t="s">
        <v>847</v>
      </c>
      <c r="K1895" s="41">
        <v>55</v>
      </c>
      <c r="L1895" s="41">
        <v>55</v>
      </c>
      <c r="M1895" s="41">
        <f>K1895-L1895</f>
        <v>0</v>
      </c>
      <c r="N1895" s="45" t="s">
        <v>847</v>
      </c>
      <c r="O1895" s="41">
        <v>55000</v>
      </c>
      <c r="P1895" s="46"/>
      <c r="Q1895" s="47"/>
      <c r="R1895" s="48" t="s">
        <v>380</v>
      </c>
      <c r="T1895">
        <v>40101</v>
      </c>
    </row>
    <row r="1896" spans="1:20" ht="18" customHeight="1" x14ac:dyDescent="0.15">
      <c r="A1896" s="24">
        <v>4</v>
      </c>
      <c r="B1896" s="25" t="s">
        <v>2209</v>
      </c>
      <c r="C1896" s="34">
        <v>1</v>
      </c>
      <c r="D1896" s="25" t="s">
        <v>840</v>
      </c>
      <c r="E1896" s="35">
        <v>1</v>
      </c>
      <c r="F1896" s="36" t="s">
        <v>2240</v>
      </c>
      <c r="G1896" s="35"/>
      <c r="H1896" s="36"/>
      <c r="I1896" s="35"/>
      <c r="J1896" s="35"/>
      <c r="K1896" s="32">
        <f>IF(C1896="",SUMIFS($K1897:$K$5362,$A1897:$A$5362,A1896,$E1897:$E$5362,""),IF(E1896="",SUMIFS($K1897:$K$5362,$A1897:$A$5362,A1896,$C1897:$C$5362,C1896,$G1897:$G$5362,""),IF(G1896="",SUMIFS($K1897:$K$5362,$A1897:$A$5362,A1896,$C1897:$C$5362,C1896,$E1897:$E$5362,E1896,$R1897:$R$5362,R1896),IF(I1896="",SUMIFS($K1897:$K$5362,$A1897:$A$5362,A1896,$C1897:$C$5362,C1896,$E1897:$E$5362,E1896,$G1897:$G$5362,G1896,$R1897:$R$5362,R1896),0))))</f>
        <v>19281</v>
      </c>
      <c r="L1896" s="32">
        <f>IF(C1896="",SUMIFS($L1897:$L$5362,$A1897:$A$5362,A1896,$E1897:$E$5362,""),IF(E1896="",SUMIFS($L1897:$L$5362,$A1897:$A$5362,A1896,$C1897:$C$5362,C1896,$G1897:$G$5362,""),IF(G1896="",SUMIFS($L1897:$L$5362,$A1897:$A$5362,A1896,$C1897:$C$5362,C1896,$E1897:$E$5362,E1896,$R1897:$R$5362,R1896),IF(I1896="",SUMIFS($L1897:$L$5362,$A1897:$A$5362,A1896,$C1897:$C$5362,C1896,$E1897:$E$5362,E1896,$G1897:$G$5362,G1896,$R1897:$R$5362,R1896),0))))</f>
        <v>18464</v>
      </c>
      <c r="M1896" s="32">
        <f t="shared" ref="M1896" si="55">K1896-L1896</f>
        <v>817</v>
      </c>
      <c r="N1896" s="37"/>
      <c r="O1896" s="38"/>
      <c r="P1896" s="39"/>
      <c r="Q1896" s="33">
        <f>IF(C1896="",SUMIFS($Q1897:$Q$5362,$A1897:$A$5362,A1896,$E1897:$E$5362,""),IF(E1896="",SUMIFS($Q1897:$Q$5362,$A1897:$A$5362,A1896,$C1897:$C$5362,C1896,$G1897:$G$5362,""),IF(G1896="",SUMIFS($Q1897:$Q$5362,$A1897:$A$5362,A1896,$C1897:$C$5362,C1896,$E1897:$E$5362,E1896,$R1897:$R$5362,R1896),IF(I1896="",SUMIFS($Q1897:$Q$5362,$A1897:$A$5362,A1896,$C1897:$C$5362,C1896,$E1897:$E$5362,E1896,$G1897:$G$5362,G1896,$R1897:$R$5362,R1896),0))))</f>
        <v>0</v>
      </c>
      <c r="R1896" s="40" t="s">
        <v>2211</v>
      </c>
      <c r="T1896">
        <v>40107</v>
      </c>
    </row>
    <row r="1897" spans="1:20" ht="18" customHeight="1" x14ac:dyDescent="0.15">
      <c r="A1897" s="42">
        <v>4</v>
      </c>
      <c r="B1897" s="43" t="s">
        <v>839</v>
      </c>
      <c r="C1897" s="43">
        <v>1</v>
      </c>
      <c r="D1897" s="43" t="s">
        <v>840</v>
      </c>
      <c r="E1897" s="43">
        <v>1</v>
      </c>
      <c r="F1897" s="43" t="s">
        <v>841</v>
      </c>
      <c r="G1897" s="45">
        <v>2</v>
      </c>
      <c r="H1897" s="49" t="s">
        <v>10</v>
      </c>
      <c r="I1897" s="45"/>
      <c r="J1897" s="45"/>
      <c r="K1897" s="41"/>
      <c r="L1897" s="41"/>
      <c r="M1897" s="41"/>
      <c r="N1897" s="45"/>
      <c r="O1897" s="47"/>
      <c r="P1897" s="46"/>
      <c r="Q1897" s="47"/>
      <c r="R1897" s="48" t="s">
        <v>663</v>
      </c>
      <c r="T1897">
        <v>40107</v>
      </c>
    </row>
    <row r="1898" spans="1:20" ht="18" customHeight="1" x14ac:dyDescent="0.15">
      <c r="A1898" s="42">
        <v>4</v>
      </c>
      <c r="B1898" s="43" t="s">
        <v>839</v>
      </c>
      <c r="C1898" s="43">
        <v>1</v>
      </c>
      <c r="D1898" s="43" t="s">
        <v>840</v>
      </c>
      <c r="E1898" s="43">
        <v>1</v>
      </c>
      <c r="F1898" s="43" t="s">
        <v>841</v>
      </c>
      <c r="G1898" s="44">
        <v>2</v>
      </c>
      <c r="H1898" s="43" t="s">
        <v>10</v>
      </c>
      <c r="I1898" s="45">
        <v>3</v>
      </c>
      <c r="J1898" s="45" t="s">
        <v>11</v>
      </c>
      <c r="K1898" s="41">
        <v>10520</v>
      </c>
      <c r="L1898" s="41">
        <v>10051</v>
      </c>
      <c r="M1898" s="41">
        <f>K1898-L1898</f>
        <v>469</v>
      </c>
      <c r="N1898" s="45" t="s">
        <v>12</v>
      </c>
      <c r="O1898" s="41">
        <v>10519800</v>
      </c>
      <c r="P1898" s="46"/>
      <c r="Q1898" s="47"/>
      <c r="R1898" s="48" t="s">
        <v>663</v>
      </c>
      <c r="T1898">
        <v>40107</v>
      </c>
    </row>
    <row r="1899" spans="1:20" ht="18" customHeight="1" x14ac:dyDescent="0.15">
      <c r="A1899" s="42">
        <v>4</v>
      </c>
      <c r="B1899" s="43" t="s">
        <v>839</v>
      </c>
      <c r="C1899" s="43">
        <v>1</v>
      </c>
      <c r="D1899" s="43" t="s">
        <v>840</v>
      </c>
      <c r="E1899" s="43">
        <v>1</v>
      </c>
      <c r="F1899" s="43" t="s">
        <v>841</v>
      </c>
      <c r="G1899" s="45">
        <v>3</v>
      </c>
      <c r="H1899" s="49" t="s">
        <v>13</v>
      </c>
      <c r="I1899" s="45"/>
      <c r="J1899" s="45"/>
      <c r="K1899" s="41"/>
      <c r="L1899" s="41"/>
      <c r="M1899" s="41"/>
      <c r="N1899" s="45"/>
      <c r="O1899" s="47"/>
      <c r="P1899" s="46"/>
      <c r="Q1899" s="47"/>
      <c r="R1899" s="48" t="s">
        <v>663</v>
      </c>
      <c r="T1899">
        <v>40107</v>
      </c>
    </row>
    <row r="1900" spans="1:20" ht="18" customHeight="1" x14ac:dyDescent="0.15">
      <c r="A1900" s="42">
        <v>4</v>
      </c>
      <c r="B1900" s="43" t="s">
        <v>839</v>
      </c>
      <c r="C1900" s="43">
        <v>1</v>
      </c>
      <c r="D1900" s="43" t="s">
        <v>840</v>
      </c>
      <c r="E1900" s="43">
        <v>1</v>
      </c>
      <c r="F1900" s="43" t="s">
        <v>841</v>
      </c>
      <c r="G1900" s="44">
        <v>3</v>
      </c>
      <c r="H1900" s="43" t="s">
        <v>13</v>
      </c>
      <c r="I1900" s="45">
        <v>31</v>
      </c>
      <c r="J1900" s="45" t="s">
        <v>18</v>
      </c>
      <c r="K1900" s="41">
        <v>438</v>
      </c>
      <c r="L1900" s="41">
        <v>240</v>
      </c>
      <c r="M1900" s="41">
        <f>K1900-L1900</f>
        <v>198</v>
      </c>
      <c r="N1900" s="45" t="s">
        <v>19</v>
      </c>
      <c r="O1900" s="41">
        <v>438000</v>
      </c>
      <c r="P1900" s="46"/>
      <c r="Q1900" s="47"/>
      <c r="R1900" s="48" t="s">
        <v>663</v>
      </c>
      <c r="T1900">
        <v>40107</v>
      </c>
    </row>
    <row r="1901" spans="1:20" ht="18" customHeight="1" x14ac:dyDescent="0.15">
      <c r="A1901" s="42">
        <v>4</v>
      </c>
      <c r="B1901" s="43" t="s">
        <v>839</v>
      </c>
      <c r="C1901" s="43">
        <v>1</v>
      </c>
      <c r="D1901" s="43" t="s">
        <v>840</v>
      </c>
      <c r="E1901" s="43">
        <v>1</v>
      </c>
      <c r="F1901" s="43" t="s">
        <v>841</v>
      </c>
      <c r="G1901" s="44">
        <v>3</v>
      </c>
      <c r="H1901" s="43" t="s">
        <v>13</v>
      </c>
      <c r="I1901" s="45">
        <v>32</v>
      </c>
      <c r="J1901" s="45" t="s">
        <v>98</v>
      </c>
      <c r="K1901" s="41">
        <v>240</v>
      </c>
      <c r="L1901" s="41">
        <v>498</v>
      </c>
      <c r="M1901" s="41">
        <f>K1901-L1901</f>
        <v>-258</v>
      </c>
      <c r="N1901" s="45" t="s">
        <v>21</v>
      </c>
      <c r="O1901" s="41">
        <v>240000</v>
      </c>
      <c r="P1901" s="46"/>
      <c r="Q1901" s="47"/>
      <c r="R1901" s="48" t="s">
        <v>663</v>
      </c>
      <c r="T1901">
        <v>40107</v>
      </c>
    </row>
    <row r="1902" spans="1:20" ht="18" customHeight="1" x14ac:dyDescent="0.15">
      <c r="A1902" s="42">
        <v>4</v>
      </c>
      <c r="B1902" s="43" t="s">
        <v>839</v>
      </c>
      <c r="C1902" s="43">
        <v>1</v>
      </c>
      <c r="D1902" s="43" t="s">
        <v>840</v>
      </c>
      <c r="E1902" s="43">
        <v>1</v>
      </c>
      <c r="F1902" s="43" t="s">
        <v>841</v>
      </c>
      <c r="G1902" s="44">
        <v>3</v>
      </c>
      <c r="H1902" s="43" t="s">
        <v>13</v>
      </c>
      <c r="I1902" s="45">
        <v>39</v>
      </c>
      <c r="J1902" s="45" t="s">
        <v>24</v>
      </c>
      <c r="K1902" s="41">
        <v>2451</v>
      </c>
      <c r="L1902" s="41">
        <v>2304</v>
      </c>
      <c r="M1902" s="41">
        <f>K1902-L1902</f>
        <v>147</v>
      </c>
      <c r="N1902" s="45" t="s">
        <v>12</v>
      </c>
      <c r="O1902" s="41">
        <v>2450282</v>
      </c>
      <c r="P1902" s="46"/>
      <c r="Q1902" s="47"/>
      <c r="R1902" s="48" t="s">
        <v>663</v>
      </c>
      <c r="T1902">
        <v>40107</v>
      </c>
    </row>
    <row r="1903" spans="1:20" ht="18" customHeight="1" x14ac:dyDescent="0.15">
      <c r="A1903" s="42">
        <v>4</v>
      </c>
      <c r="B1903" s="43" t="s">
        <v>839</v>
      </c>
      <c r="C1903" s="43">
        <v>1</v>
      </c>
      <c r="D1903" s="43" t="s">
        <v>840</v>
      </c>
      <c r="E1903" s="43">
        <v>1</v>
      </c>
      <c r="F1903" s="43" t="s">
        <v>841</v>
      </c>
      <c r="G1903" s="44">
        <v>3</v>
      </c>
      <c r="H1903" s="43" t="s">
        <v>13</v>
      </c>
      <c r="I1903" s="45">
        <v>40</v>
      </c>
      <c r="J1903" s="45" t="s">
        <v>25</v>
      </c>
      <c r="K1903" s="41">
        <v>1757</v>
      </c>
      <c r="L1903" s="41">
        <v>1679</v>
      </c>
      <c r="M1903" s="41">
        <f>K1903-L1903</f>
        <v>78</v>
      </c>
      <c r="N1903" s="45" t="s">
        <v>12</v>
      </c>
      <c r="O1903" s="41">
        <v>1756350</v>
      </c>
      <c r="P1903" s="46"/>
      <c r="Q1903" s="47"/>
      <c r="R1903" s="48" t="s">
        <v>663</v>
      </c>
      <c r="T1903">
        <v>40107</v>
      </c>
    </row>
    <row r="1904" spans="1:20" ht="18" customHeight="1" x14ac:dyDescent="0.15">
      <c r="A1904" s="42">
        <v>4</v>
      </c>
      <c r="B1904" s="43" t="s">
        <v>839</v>
      </c>
      <c r="C1904" s="43">
        <v>1</v>
      </c>
      <c r="D1904" s="43" t="s">
        <v>840</v>
      </c>
      <c r="E1904" s="43">
        <v>1</v>
      </c>
      <c r="F1904" s="43" t="s">
        <v>841</v>
      </c>
      <c r="G1904" s="44">
        <v>3</v>
      </c>
      <c r="H1904" s="43" t="s">
        <v>13</v>
      </c>
      <c r="I1904" s="45">
        <v>41</v>
      </c>
      <c r="J1904" s="45" t="s">
        <v>26</v>
      </c>
      <c r="K1904" s="41">
        <v>229</v>
      </c>
      <c r="L1904" s="41">
        <v>191</v>
      </c>
      <c r="M1904" s="41">
        <f>K1904-L1904</f>
        <v>38</v>
      </c>
      <c r="N1904" s="45" t="s">
        <v>12</v>
      </c>
      <c r="O1904" s="41">
        <v>229000</v>
      </c>
      <c r="P1904" s="46"/>
      <c r="Q1904" s="47"/>
      <c r="R1904" s="48" t="s">
        <v>663</v>
      </c>
      <c r="T1904">
        <v>40107</v>
      </c>
    </row>
    <row r="1905" spans="1:20" ht="18" customHeight="1" x14ac:dyDescent="0.15">
      <c r="A1905" s="42">
        <v>4</v>
      </c>
      <c r="B1905" s="43" t="s">
        <v>839</v>
      </c>
      <c r="C1905" s="43">
        <v>1</v>
      </c>
      <c r="D1905" s="43" t="s">
        <v>840</v>
      </c>
      <c r="E1905" s="43">
        <v>1</v>
      </c>
      <c r="F1905" s="43" t="s">
        <v>841</v>
      </c>
      <c r="G1905" s="45">
        <v>4</v>
      </c>
      <c r="H1905" s="49" t="s">
        <v>27</v>
      </c>
      <c r="I1905" s="45"/>
      <c r="J1905" s="45"/>
      <c r="K1905" s="41"/>
      <c r="L1905" s="41"/>
      <c r="M1905" s="41"/>
      <c r="N1905" s="45"/>
      <c r="O1905" s="47"/>
      <c r="P1905" s="46"/>
      <c r="Q1905" s="47"/>
      <c r="R1905" s="48" t="s">
        <v>663</v>
      </c>
      <c r="T1905">
        <v>40107</v>
      </c>
    </row>
    <row r="1906" spans="1:20" ht="18" customHeight="1" x14ac:dyDescent="0.15">
      <c r="A1906" s="42">
        <v>4</v>
      </c>
      <c r="B1906" s="43" t="s">
        <v>839</v>
      </c>
      <c r="C1906" s="43">
        <v>1</v>
      </c>
      <c r="D1906" s="43" t="s">
        <v>840</v>
      </c>
      <c r="E1906" s="43">
        <v>1</v>
      </c>
      <c r="F1906" s="43" t="s">
        <v>841</v>
      </c>
      <c r="G1906" s="44">
        <v>4</v>
      </c>
      <c r="H1906" s="43" t="s">
        <v>27</v>
      </c>
      <c r="I1906" s="45">
        <v>31</v>
      </c>
      <c r="J1906" s="45" t="s">
        <v>29</v>
      </c>
      <c r="K1906" s="41">
        <v>3226</v>
      </c>
      <c r="L1906" s="41">
        <v>3081</v>
      </c>
      <c r="M1906" s="41">
        <f>K1906-L1906</f>
        <v>145</v>
      </c>
      <c r="N1906" s="45" t="s">
        <v>12</v>
      </c>
      <c r="O1906" s="41">
        <v>3225891</v>
      </c>
      <c r="P1906" s="46"/>
      <c r="Q1906" s="47"/>
      <c r="R1906" s="48" t="s">
        <v>663</v>
      </c>
      <c r="T1906">
        <v>40107</v>
      </c>
    </row>
    <row r="1907" spans="1:20" ht="18" customHeight="1" x14ac:dyDescent="0.15">
      <c r="A1907" s="42">
        <v>4</v>
      </c>
      <c r="B1907" s="43" t="s">
        <v>839</v>
      </c>
      <c r="C1907" s="43">
        <v>1</v>
      </c>
      <c r="D1907" s="43" t="s">
        <v>840</v>
      </c>
      <c r="E1907" s="43">
        <v>1</v>
      </c>
      <c r="F1907" s="43" t="s">
        <v>841</v>
      </c>
      <c r="G1907" s="45">
        <v>20</v>
      </c>
      <c r="H1907" s="49" t="s">
        <v>834</v>
      </c>
      <c r="I1907" s="45"/>
      <c r="J1907" s="45"/>
      <c r="K1907" s="41"/>
      <c r="L1907" s="41"/>
      <c r="M1907" s="41"/>
      <c r="N1907" s="45"/>
      <c r="O1907" s="47"/>
      <c r="P1907" s="46"/>
      <c r="Q1907" s="47"/>
      <c r="R1907" s="48" t="s">
        <v>663</v>
      </c>
      <c r="T1907">
        <v>40107</v>
      </c>
    </row>
    <row r="1908" spans="1:20" ht="18" customHeight="1" x14ac:dyDescent="0.15">
      <c r="A1908" s="42">
        <v>4</v>
      </c>
      <c r="B1908" s="43" t="s">
        <v>839</v>
      </c>
      <c r="C1908" s="43">
        <v>1</v>
      </c>
      <c r="D1908" s="43" t="s">
        <v>840</v>
      </c>
      <c r="E1908" s="43">
        <v>1</v>
      </c>
      <c r="F1908" s="43" t="s">
        <v>841</v>
      </c>
      <c r="G1908" s="44">
        <v>20</v>
      </c>
      <c r="H1908" s="43" t="s">
        <v>834</v>
      </c>
      <c r="I1908" s="45">
        <v>1</v>
      </c>
      <c r="J1908" s="45" t="s">
        <v>848</v>
      </c>
      <c r="K1908" s="41">
        <v>420</v>
      </c>
      <c r="L1908" s="41">
        <v>420</v>
      </c>
      <c r="M1908" s="41">
        <f>K1908-L1908</f>
        <v>0</v>
      </c>
      <c r="N1908" s="45" t="s">
        <v>3156</v>
      </c>
      <c r="O1908" s="41">
        <v>420000</v>
      </c>
      <c r="P1908" s="46"/>
      <c r="Q1908" s="47"/>
      <c r="R1908" s="48" t="s">
        <v>663</v>
      </c>
      <c r="T1908">
        <v>40107</v>
      </c>
    </row>
    <row r="1909" spans="1:20" ht="18" customHeight="1" x14ac:dyDescent="0.15">
      <c r="A1909" s="24">
        <v>4</v>
      </c>
      <c r="B1909" s="25" t="s">
        <v>2209</v>
      </c>
      <c r="C1909" s="34">
        <v>1</v>
      </c>
      <c r="D1909" s="25" t="s">
        <v>840</v>
      </c>
      <c r="E1909" s="35">
        <v>2</v>
      </c>
      <c r="F1909" s="36" t="s">
        <v>2241</v>
      </c>
      <c r="G1909" s="35"/>
      <c r="H1909" s="36"/>
      <c r="I1909" s="35"/>
      <c r="J1909" s="35"/>
      <c r="K1909" s="32">
        <f>IF(C1909="",SUMIFS($K1910:$K$5362,$A1910:$A$5362,A1909,$E1910:$E$5362,""),IF(E1909="",SUMIFS($K1910:$K$5362,$A1910:$A$5362,A1909,$C1910:$C$5362,C1909,$G1910:$G$5362,""),IF(G1909="",SUMIFS($K1910:$K$5362,$A1910:$A$5362,A1909,$C1910:$C$5362,C1909,$E1910:$E$5362,E1909,$R1910:$R$5362,R1909),IF(I1909="",SUMIFS($K1910:$K$5362,$A1910:$A$5362,A1909,$C1910:$C$5362,C1909,$E1910:$E$5362,E1909,$G1910:$G$5362,G1909,$R1910:$R$5362,R1909),0))))</f>
        <v>70212</v>
      </c>
      <c r="L1909" s="32">
        <f>IF(C1909="",SUMIFS($L1910:$L$5362,$A1910:$A$5362,A1909,$E1910:$E$5362,""),IF(E1909="",SUMIFS($L1910:$L$5362,$A1910:$A$5362,A1909,$C1910:$C$5362,C1909,$G1910:$G$5362,""),IF(G1909="",SUMIFS($L1910:$L$5362,$A1910:$A$5362,A1909,$C1910:$C$5362,C1909,$E1910:$E$5362,E1909,$R1910:$R$5362,R1909),IF(I1909="",SUMIFS($L1910:$L$5362,$A1910:$A$5362,A1909,$C1910:$C$5362,C1909,$E1910:$E$5362,E1909,$G1910:$G$5362,G1909,$R1910:$R$5362,R1909),0))))</f>
        <v>60569</v>
      </c>
      <c r="M1909" s="32">
        <f t="shared" ref="M1909" si="56">K1909-L1909</f>
        <v>9643</v>
      </c>
      <c r="N1909" s="37"/>
      <c r="O1909" s="38"/>
      <c r="P1909" s="39"/>
      <c r="Q1909" s="33">
        <f>IF(C1909="",SUMIFS($Q1910:$Q$5362,$A1910:$A$5362,A1909,$E1910:$E$5362,""),IF(E1909="",SUMIFS($Q1910:$Q$5362,$A1910:$A$5362,A1909,$C1910:$C$5362,C1909,$G1910:$G$5362,""),IF(G1909="",SUMIFS($Q1910:$Q$5362,$A1910:$A$5362,A1909,$C1910:$C$5362,C1909,$E1910:$E$5362,E1909,$R1910:$R$5362,R1909),IF(I1909="",SUMIFS($Q1910:$Q$5362,$A1910:$A$5362,A1909,$C1910:$C$5362,C1909,$E1910:$E$5362,E1909,$G1910:$G$5362,G1909,$R1910:$R$5362,R1909),0))))</f>
        <v>12085</v>
      </c>
      <c r="R1909" s="40" t="s">
        <v>2211</v>
      </c>
      <c r="T1909">
        <v>40102</v>
      </c>
    </row>
    <row r="1910" spans="1:20" ht="18" customHeight="1" x14ac:dyDescent="0.15">
      <c r="A1910" s="42">
        <v>4</v>
      </c>
      <c r="B1910" s="43" t="s">
        <v>839</v>
      </c>
      <c r="C1910" s="43">
        <v>1</v>
      </c>
      <c r="D1910" s="43" t="s">
        <v>840</v>
      </c>
      <c r="E1910" s="43">
        <v>2</v>
      </c>
      <c r="F1910" s="43" t="s">
        <v>849</v>
      </c>
      <c r="G1910" s="45">
        <v>1</v>
      </c>
      <c r="H1910" s="49" t="s">
        <v>7</v>
      </c>
      <c r="I1910" s="45"/>
      <c r="J1910" s="45"/>
      <c r="K1910" s="41"/>
      <c r="L1910" s="41"/>
      <c r="M1910" s="41"/>
      <c r="N1910" s="45"/>
      <c r="O1910" s="47"/>
      <c r="P1910" s="46" t="s">
        <v>4653</v>
      </c>
      <c r="Q1910" s="47">
        <v>6690</v>
      </c>
      <c r="R1910" s="48" t="s">
        <v>663</v>
      </c>
      <c r="T1910">
        <v>40102</v>
      </c>
    </row>
    <row r="1911" spans="1:20" ht="18" customHeight="1" x14ac:dyDescent="0.15">
      <c r="A1911" s="42">
        <v>4</v>
      </c>
      <c r="B1911" s="43" t="s">
        <v>839</v>
      </c>
      <c r="C1911" s="43">
        <v>1</v>
      </c>
      <c r="D1911" s="43" t="s">
        <v>840</v>
      </c>
      <c r="E1911" s="43">
        <v>2</v>
      </c>
      <c r="F1911" s="43" t="s">
        <v>849</v>
      </c>
      <c r="G1911" s="44">
        <v>1</v>
      </c>
      <c r="H1911" s="43" t="s">
        <v>7</v>
      </c>
      <c r="I1911" s="45">
        <v>31</v>
      </c>
      <c r="J1911" s="45" t="s">
        <v>253</v>
      </c>
      <c r="K1911" s="41">
        <v>733</v>
      </c>
      <c r="L1911" s="41">
        <v>1267</v>
      </c>
      <c r="M1911" s="41">
        <f>K1911-L1911</f>
        <v>-534</v>
      </c>
      <c r="N1911" s="45" t="s">
        <v>3157</v>
      </c>
      <c r="O1911" s="41">
        <v>463600</v>
      </c>
      <c r="P1911" s="46" t="s">
        <v>4654</v>
      </c>
      <c r="Q1911" s="47"/>
      <c r="R1911" s="48" t="s">
        <v>663</v>
      </c>
      <c r="T1911">
        <v>40102</v>
      </c>
    </row>
    <row r="1912" spans="1:20" ht="18" customHeight="1" x14ac:dyDescent="0.15">
      <c r="A1912" s="42">
        <v>4</v>
      </c>
      <c r="B1912" s="43" t="s">
        <v>839</v>
      </c>
      <c r="C1912" s="43">
        <v>1</v>
      </c>
      <c r="D1912" s="43" t="s">
        <v>840</v>
      </c>
      <c r="E1912" s="43">
        <v>2</v>
      </c>
      <c r="F1912" s="43" t="s">
        <v>849</v>
      </c>
      <c r="G1912" s="44">
        <v>1</v>
      </c>
      <c r="H1912" s="43" t="s">
        <v>7</v>
      </c>
      <c r="I1912" s="44">
        <v>31</v>
      </c>
      <c r="J1912" s="44" t="s">
        <v>253</v>
      </c>
      <c r="K1912" s="41"/>
      <c r="L1912" s="41"/>
      <c r="M1912" s="41"/>
      <c r="N1912" s="45" t="s">
        <v>2519</v>
      </c>
      <c r="O1912" s="41"/>
      <c r="P1912" s="46" t="s">
        <v>4655</v>
      </c>
      <c r="Q1912" s="47"/>
      <c r="R1912" s="48" t="s">
        <v>663</v>
      </c>
      <c r="T1912">
        <v>40102</v>
      </c>
    </row>
    <row r="1913" spans="1:20" ht="18" customHeight="1" x14ac:dyDescent="0.15">
      <c r="A1913" s="42">
        <v>4</v>
      </c>
      <c r="B1913" s="43" t="s">
        <v>839</v>
      </c>
      <c r="C1913" s="43">
        <v>1</v>
      </c>
      <c r="D1913" s="43" t="s">
        <v>840</v>
      </c>
      <c r="E1913" s="43">
        <v>2</v>
      </c>
      <c r="F1913" s="43" t="s">
        <v>849</v>
      </c>
      <c r="G1913" s="44">
        <v>1</v>
      </c>
      <c r="H1913" s="43" t="s">
        <v>7</v>
      </c>
      <c r="I1913" s="44">
        <v>31</v>
      </c>
      <c r="J1913" s="44" t="s">
        <v>253</v>
      </c>
      <c r="K1913" s="41"/>
      <c r="L1913" s="41"/>
      <c r="M1913" s="41"/>
      <c r="N1913" s="45" t="s">
        <v>3158</v>
      </c>
      <c r="O1913" s="41">
        <v>92720</v>
      </c>
      <c r="P1913" s="46" t="s">
        <v>4656</v>
      </c>
      <c r="Q1913" s="47">
        <v>2020</v>
      </c>
      <c r="R1913" s="48" t="s">
        <v>663</v>
      </c>
      <c r="T1913">
        <v>40102</v>
      </c>
    </row>
    <row r="1914" spans="1:20" ht="18" customHeight="1" x14ac:dyDescent="0.15">
      <c r="A1914" s="42">
        <v>4</v>
      </c>
      <c r="B1914" s="43" t="s">
        <v>839</v>
      </c>
      <c r="C1914" s="43">
        <v>1</v>
      </c>
      <c r="D1914" s="43" t="s">
        <v>840</v>
      </c>
      <c r="E1914" s="43">
        <v>2</v>
      </c>
      <c r="F1914" s="43" t="s">
        <v>849</v>
      </c>
      <c r="G1914" s="44">
        <v>1</v>
      </c>
      <c r="H1914" s="43" t="s">
        <v>7</v>
      </c>
      <c r="I1914" s="44">
        <v>31</v>
      </c>
      <c r="J1914" s="44" t="s">
        <v>253</v>
      </c>
      <c r="K1914" s="41"/>
      <c r="L1914" s="41"/>
      <c r="M1914" s="41"/>
      <c r="N1914" s="45" t="s">
        <v>3159</v>
      </c>
      <c r="O1914" s="41">
        <v>176080</v>
      </c>
      <c r="P1914" s="46" t="s">
        <v>4658</v>
      </c>
      <c r="Q1914" s="47"/>
      <c r="R1914" s="48" t="s">
        <v>663</v>
      </c>
      <c r="T1914">
        <v>40102</v>
      </c>
    </row>
    <row r="1915" spans="1:20" ht="18" customHeight="1" x14ac:dyDescent="0.15">
      <c r="A1915" s="42">
        <v>4</v>
      </c>
      <c r="B1915" s="43" t="s">
        <v>839</v>
      </c>
      <c r="C1915" s="43">
        <v>1</v>
      </c>
      <c r="D1915" s="43" t="s">
        <v>840</v>
      </c>
      <c r="E1915" s="43">
        <v>2</v>
      </c>
      <c r="F1915" s="43" t="s">
        <v>849</v>
      </c>
      <c r="G1915" s="45">
        <v>2</v>
      </c>
      <c r="H1915" s="49" t="s">
        <v>10</v>
      </c>
      <c r="I1915" s="45"/>
      <c r="J1915" s="45"/>
      <c r="K1915" s="41"/>
      <c r="L1915" s="41"/>
      <c r="M1915" s="41"/>
      <c r="N1915" s="45"/>
      <c r="O1915" s="47"/>
      <c r="P1915" s="46" t="s">
        <v>4657</v>
      </c>
      <c r="Q1915" s="47"/>
      <c r="R1915" s="48" t="s">
        <v>663</v>
      </c>
      <c r="T1915">
        <v>40102</v>
      </c>
    </row>
    <row r="1916" spans="1:20" ht="18" customHeight="1" x14ac:dyDescent="0.15">
      <c r="A1916" s="42">
        <v>4</v>
      </c>
      <c r="B1916" s="43" t="s">
        <v>839</v>
      </c>
      <c r="C1916" s="43">
        <v>1</v>
      </c>
      <c r="D1916" s="43" t="s">
        <v>840</v>
      </c>
      <c r="E1916" s="43">
        <v>2</v>
      </c>
      <c r="F1916" s="43" t="s">
        <v>849</v>
      </c>
      <c r="G1916" s="44">
        <v>2</v>
      </c>
      <c r="H1916" s="43" t="s">
        <v>10</v>
      </c>
      <c r="I1916" s="45">
        <v>3</v>
      </c>
      <c r="J1916" s="45" t="s">
        <v>11</v>
      </c>
      <c r="K1916" s="41">
        <v>30007</v>
      </c>
      <c r="L1916" s="41">
        <v>25260</v>
      </c>
      <c r="M1916" s="41">
        <f>K1916-L1916</f>
        <v>4747</v>
      </c>
      <c r="N1916" s="45" t="s">
        <v>2351</v>
      </c>
      <c r="O1916" s="41">
        <v>30006600</v>
      </c>
      <c r="P1916" s="46" t="s">
        <v>4659</v>
      </c>
      <c r="Q1916" s="47">
        <v>2700</v>
      </c>
      <c r="R1916" s="48" t="s">
        <v>663</v>
      </c>
      <c r="T1916">
        <v>40102</v>
      </c>
    </row>
    <row r="1917" spans="1:20" ht="18" customHeight="1" x14ac:dyDescent="0.15">
      <c r="A1917" s="42">
        <v>4</v>
      </c>
      <c r="B1917" s="43" t="s">
        <v>839</v>
      </c>
      <c r="C1917" s="43">
        <v>1</v>
      </c>
      <c r="D1917" s="43" t="s">
        <v>840</v>
      </c>
      <c r="E1917" s="43">
        <v>2</v>
      </c>
      <c r="F1917" s="43" t="s">
        <v>849</v>
      </c>
      <c r="G1917" s="44">
        <v>2</v>
      </c>
      <c r="H1917" s="43" t="s">
        <v>10</v>
      </c>
      <c r="I1917" s="45">
        <v>4</v>
      </c>
      <c r="J1917" s="45" t="s">
        <v>94</v>
      </c>
      <c r="K1917" s="41">
        <v>2712</v>
      </c>
      <c r="L1917" s="41">
        <v>3288</v>
      </c>
      <c r="M1917" s="41">
        <f>K1917-L1917</f>
        <v>-576</v>
      </c>
      <c r="N1917" s="45" t="s">
        <v>851</v>
      </c>
      <c r="O1917" s="41">
        <v>2410800</v>
      </c>
      <c r="P1917" s="46" t="s">
        <v>4660</v>
      </c>
      <c r="Q1917" s="47"/>
      <c r="R1917" s="48" t="s">
        <v>663</v>
      </c>
      <c r="T1917">
        <v>40102</v>
      </c>
    </row>
    <row r="1918" spans="1:20" ht="18" customHeight="1" x14ac:dyDescent="0.15">
      <c r="A1918" s="42">
        <v>4</v>
      </c>
      <c r="B1918" s="43" t="s">
        <v>839</v>
      </c>
      <c r="C1918" s="43">
        <v>1</v>
      </c>
      <c r="D1918" s="43" t="s">
        <v>840</v>
      </c>
      <c r="E1918" s="43">
        <v>2</v>
      </c>
      <c r="F1918" s="43" t="s">
        <v>849</v>
      </c>
      <c r="G1918" s="44">
        <v>2</v>
      </c>
      <c r="H1918" s="43" t="s">
        <v>10</v>
      </c>
      <c r="I1918" s="44">
        <v>4</v>
      </c>
      <c r="J1918" s="44" t="s">
        <v>94</v>
      </c>
      <c r="K1918" s="41"/>
      <c r="L1918" s="41"/>
      <c r="M1918" s="41"/>
      <c r="N1918" s="45" t="s">
        <v>2519</v>
      </c>
      <c r="O1918" s="41"/>
      <c r="P1918" s="46" t="s">
        <v>4659</v>
      </c>
      <c r="Q1918" s="47">
        <v>675</v>
      </c>
      <c r="R1918" s="48" t="s">
        <v>663</v>
      </c>
      <c r="T1918">
        <v>40102</v>
      </c>
    </row>
    <row r="1919" spans="1:20" ht="18" customHeight="1" x14ac:dyDescent="0.15">
      <c r="A1919" s="42">
        <v>4</v>
      </c>
      <c r="B1919" s="43" t="s">
        <v>839</v>
      </c>
      <c r="C1919" s="43">
        <v>1</v>
      </c>
      <c r="D1919" s="43" t="s">
        <v>840</v>
      </c>
      <c r="E1919" s="43">
        <v>2</v>
      </c>
      <c r="F1919" s="43" t="s">
        <v>849</v>
      </c>
      <c r="G1919" s="44">
        <v>2</v>
      </c>
      <c r="H1919" s="43" t="s">
        <v>10</v>
      </c>
      <c r="I1919" s="44">
        <v>4</v>
      </c>
      <c r="J1919" s="44" t="s">
        <v>94</v>
      </c>
      <c r="K1919" s="41"/>
      <c r="L1919" s="41"/>
      <c r="M1919" s="41"/>
      <c r="N1919" s="45" t="s">
        <v>3160</v>
      </c>
      <c r="O1919" s="41">
        <v>301200</v>
      </c>
      <c r="P1919" s="46" t="s">
        <v>4662</v>
      </c>
      <c r="Q1919" s="47"/>
      <c r="R1919" s="48" t="s">
        <v>663</v>
      </c>
      <c r="T1919">
        <v>40102</v>
      </c>
    </row>
    <row r="1920" spans="1:20" ht="18" customHeight="1" x14ac:dyDescent="0.15">
      <c r="A1920" s="42">
        <v>4</v>
      </c>
      <c r="B1920" s="43" t="s">
        <v>839</v>
      </c>
      <c r="C1920" s="43">
        <v>1</v>
      </c>
      <c r="D1920" s="43" t="s">
        <v>840</v>
      </c>
      <c r="E1920" s="43">
        <v>2</v>
      </c>
      <c r="F1920" s="43" t="s">
        <v>849</v>
      </c>
      <c r="G1920" s="45">
        <v>3</v>
      </c>
      <c r="H1920" s="49" t="s">
        <v>13</v>
      </c>
      <c r="I1920" s="45"/>
      <c r="J1920" s="45"/>
      <c r="K1920" s="41"/>
      <c r="L1920" s="41"/>
      <c r="M1920" s="41"/>
      <c r="N1920" s="45"/>
      <c r="O1920" s="47"/>
      <c r="P1920" s="46"/>
      <c r="Q1920" s="47"/>
      <c r="R1920" s="48" t="s">
        <v>663</v>
      </c>
      <c r="T1920">
        <v>40102</v>
      </c>
    </row>
    <row r="1921" spans="1:20" ht="18" customHeight="1" x14ac:dyDescent="0.15">
      <c r="A1921" s="42">
        <v>4</v>
      </c>
      <c r="B1921" s="43" t="s">
        <v>839</v>
      </c>
      <c r="C1921" s="43">
        <v>1</v>
      </c>
      <c r="D1921" s="43" t="s">
        <v>840</v>
      </c>
      <c r="E1921" s="43">
        <v>2</v>
      </c>
      <c r="F1921" s="43" t="s">
        <v>849</v>
      </c>
      <c r="G1921" s="44">
        <v>3</v>
      </c>
      <c r="H1921" s="43" t="s">
        <v>13</v>
      </c>
      <c r="I1921" s="45">
        <v>31</v>
      </c>
      <c r="J1921" s="45" t="s">
        <v>18</v>
      </c>
      <c r="K1921" s="41">
        <v>438</v>
      </c>
      <c r="L1921" s="41">
        <v>378</v>
      </c>
      <c r="M1921" s="41">
        <f>K1921-L1921</f>
        <v>60</v>
      </c>
      <c r="N1921" s="45" t="s">
        <v>21</v>
      </c>
      <c r="O1921" s="41">
        <v>438000</v>
      </c>
      <c r="P1921" s="46"/>
      <c r="Q1921" s="47"/>
      <c r="R1921" s="48" t="s">
        <v>663</v>
      </c>
      <c r="T1921">
        <v>40102</v>
      </c>
    </row>
    <row r="1922" spans="1:20" ht="18" customHeight="1" x14ac:dyDescent="0.15">
      <c r="A1922" s="42">
        <v>4</v>
      </c>
      <c r="B1922" s="43" t="s">
        <v>839</v>
      </c>
      <c r="C1922" s="43">
        <v>1</v>
      </c>
      <c r="D1922" s="43" t="s">
        <v>840</v>
      </c>
      <c r="E1922" s="43">
        <v>2</v>
      </c>
      <c r="F1922" s="43" t="s">
        <v>849</v>
      </c>
      <c r="G1922" s="44">
        <v>3</v>
      </c>
      <c r="H1922" s="43" t="s">
        <v>13</v>
      </c>
      <c r="I1922" s="45">
        <v>32</v>
      </c>
      <c r="J1922" s="45" t="s">
        <v>98</v>
      </c>
      <c r="K1922" s="41">
        <v>258</v>
      </c>
      <c r="L1922" s="41">
        <v>258</v>
      </c>
      <c r="M1922" s="41">
        <f>K1922-L1922</f>
        <v>0</v>
      </c>
      <c r="N1922" s="45" t="s">
        <v>21</v>
      </c>
      <c r="O1922" s="41">
        <v>258000</v>
      </c>
      <c r="P1922" s="46"/>
      <c r="Q1922" s="47"/>
      <c r="R1922" s="48" t="s">
        <v>663</v>
      </c>
      <c r="T1922">
        <v>40102</v>
      </c>
    </row>
    <row r="1923" spans="1:20" ht="18" customHeight="1" x14ac:dyDescent="0.15">
      <c r="A1923" s="42">
        <v>4</v>
      </c>
      <c r="B1923" s="43" t="s">
        <v>839</v>
      </c>
      <c r="C1923" s="43">
        <v>1</v>
      </c>
      <c r="D1923" s="43" t="s">
        <v>840</v>
      </c>
      <c r="E1923" s="43">
        <v>2</v>
      </c>
      <c r="F1923" s="43" t="s">
        <v>849</v>
      </c>
      <c r="G1923" s="44">
        <v>3</v>
      </c>
      <c r="H1923" s="43" t="s">
        <v>13</v>
      </c>
      <c r="I1923" s="45">
        <v>33</v>
      </c>
      <c r="J1923" s="45" t="s">
        <v>20</v>
      </c>
      <c r="K1923" s="41">
        <v>1221</v>
      </c>
      <c r="L1923" s="41">
        <v>1066</v>
      </c>
      <c r="M1923" s="41">
        <f>K1923-L1923</f>
        <v>155</v>
      </c>
      <c r="N1923" s="45" t="s">
        <v>2351</v>
      </c>
      <c r="O1923" s="41">
        <v>1220400</v>
      </c>
      <c r="P1923" s="46"/>
      <c r="Q1923" s="47"/>
      <c r="R1923" s="48" t="s">
        <v>663</v>
      </c>
      <c r="T1923">
        <v>40102</v>
      </c>
    </row>
    <row r="1924" spans="1:20" ht="18" customHeight="1" x14ac:dyDescent="0.15">
      <c r="A1924" s="42">
        <v>4</v>
      </c>
      <c r="B1924" s="43" t="s">
        <v>839</v>
      </c>
      <c r="C1924" s="43">
        <v>1</v>
      </c>
      <c r="D1924" s="43" t="s">
        <v>840</v>
      </c>
      <c r="E1924" s="43">
        <v>2</v>
      </c>
      <c r="F1924" s="43" t="s">
        <v>849</v>
      </c>
      <c r="G1924" s="44">
        <v>3</v>
      </c>
      <c r="H1924" s="43" t="s">
        <v>13</v>
      </c>
      <c r="I1924" s="45">
        <v>35</v>
      </c>
      <c r="J1924" s="45" t="s">
        <v>22</v>
      </c>
      <c r="K1924" s="41">
        <v>2175</v>
      </c>
      <c r="L1924" s="41">
        <v>1173</v>
      </c>
      <c r="M1924" s="41">
        <f>K1924-L1924</f>
        <v>1002</v>
      </c>
      <c r="N1924" s="45" t="s">
        <v>3161</v>
      </c>
      <c r="O1924" s="41">
        <v>294120</v>
      </c>
      <c r="P1924" s="46"/>
      <c r="Q1924" s="47"/>
      <c r="R1924" s="48" t="s">
        <v>663</v>
      </c>
      <c r="T1924">
        <v>40102</v>
      </c>
    </row>
    <row r="1925" spans="1:20" ht="18" customHeight="1" x14ac:dyDescent="0.15">
      <c r="A1925" s="42">
        <v>4</v>
      </c>
      <c r="B1925" s="43" t="s">
        <v>839</v>
      </c>
      <c r="C1925" s="43">
        <v>1</v>
      </c>
      <c r="D1925" s="43" t="s">
        <v>840</v>
      </c>
      <c r="E1925" s="43">
        <v>2</v>
      </c>
      <c r="F1925" s="43" t="s">
        <v>849</v>
      </c>
      <c r="G1925" s="44">
        <v>3</v>
      </c>
      <c r="H1925" s="43" t="s">
        <v>13</v>
      </c>
      <c r="I1925" s="44">
        <v>35</v>
      </c>
      <c r="J1925" s="44" t="s">
        <v>22</v>
      </c>
      <c r="K1925" s="41"/>
      <c r="L1925" s="41"/>
      <c r="M1925" s="41"/>
      <c r="N1925" s="45" t="s">
        <v>3162</v>
      </c>
      <c r="O1925" s="41">
        <v>49020</v>
      </c>
      <c r="P1925" s="46"/>
      <c r="Q1925" s="47"/>
      <c r="R1925" s="48" t="s">
        <v>663</v>
      </c>
      <c r="T1925">
        <v>40102</v>
      </c>
    </row>
    <row r="1926" spans="1:20" ht="18" customHeight="1" x14ac:dyDescent="0.15">
      <c r="A1926" s="42">
        <v>4</v>
      </c>
      <c r="B1926" s="43" t="s">
        <v>839</v>
      </c>
      <c r="C1926" s="43">
        <v>1</v>
      </c>
      <c r="D1926" s="43" t="s">
        <v>840</v>
      </c>
      <c r="E1926" s="43">
        <v>2</v>
      </c>
      <c r="F1926" s="43" t="s">
        <v>849</v>
      </c>
      <c r="G1926" s="44">
        <v>3</v>
      </c>
      <c r="H1926" s="43" t="s">
        <v>13</v>
      </c>
      <c r="I1926" s="44">
        <v>35</v>
      </c>
      <c r="J1926" s="44" t="s">
        <v>22</v>
      </c>
      <c r="K1926" s="41"/>
      <c r="L1926" s="41"/>
      <c r="M1926" s="41"/>
      <c r="N1926" s="45" t="s">
        <v>3163</v>
      </c>
      <c r="O1926" s="41">
        <v>102942</v>
      </c>
      <c r="P1926" s="46"/>
      <c r="Q1926" s="47"/>
      <c r="R1926" s="48" t="s">
        <v>663</v>
      </c>
      <c r="T1926">
        <v>40102</v>
      </c>
    </row>
    <row r="1927" spans="1:20" ht="18" customHeight="1" x14ac:dyDescent="0.15">
      <c r="A1927" s="42">
        <v>4</v>
      </c>
      <c r="B1927" s="43" t="s">
        <v>839</v>
      </c>
      <c r="C1927" s="43">
        <v>1</v>
      </c>
      <c r="D1927" s="43" t="s">
        <v>840</v>
      </c>
      <c r="E1927" s="43">
        <v>2</v>
      </c>
      <c r="F1927" s="43" t="s">
        <v>849</v>
      </c>
      <c r="G1927" s="44">
        <v>3</v>
      </c>
      <c r="H1927" s="43" t="s">
        <v>13</v>
      </c>
      <c r="I1927" s="44">
        <v>35</v>
      </c>
      <c r="J1927" s="44" t="s">
        <v>22</v>
      </c>
      <c r="K1927" s="41"/>
      <c r="L1927" s="41"/>
      <c r="M1927" s="41"/>
      <c r="N1927" s="45" t="s">
        <v>3164</v>
      </c>
      <c r="O1927" s="41">
        <v>36765</v>
      </c>
      <c r="P1927" s="46"/>
      <c r="Q1927" s="47"/>
      <c r="R1927" s="48" t="s">
        <v>663</v>
      </c>
      <c r="T1927">
        <v>40102</v>
      </c>
    </row>
    <row r="1928" spans="1:20" ht="18" customHeight="1" x14ac:dyDescent="0.15">
      <c r="A1928" s="42">
        <v>4</v>
      </c>
      <c r="B1928" s="43" t="s">
        <v>839</v>
      </c>
      <c r="C1928" s="43">
        <v>1</v>
      </c>
      <c r="D1928" s="43" t="s">
        <v>840</v>
      </c>
      <c r="E1928" s="43">
        <v>2</v>
      </c>
      <c r="F1928" s="43" t="s">
        <v>849</v>
      </c>
      <c r="G1928" s="44">
        <v>3</v>
      </c>
      <c r="H1928" s="43" t="s">
        <v>13</v>
      </c>
      <c r="I1928" s="44">
        <v>35</v>
      </c>
      <c r="J1928" s="44" t="s">
        <v>22</v>
      </c>
      <c r="K1928" s="41"/>
      <c r="L1928" s="41"/>
      <c r="M1928" s="41"/>
      <c r="N1928" s="45" t="s">
        <v>3165</v>
      </c>
      <c r="O1928" s="41">
        <v>264708</v>
      </c>
      <c r="P1928" s="46"/>
      <c r="Q1928" s="47"/>
      <c r="R1928" s="48" t="s">
        <v>663</v>
      </c>
      <c r="T1928">
        <v>40102</v>
      </c>
    </row>
    <row r="1929" spans="1:20" ht="18" customHeight="1" x14ac:dyDescent="0.15">
      <c r="A1929" s="42">
        <v>4</v>
      </c>
      <c r="B1929" s="43" t="s">
        <v>839</v>
      </c>
      <c r="C1929" s="43">
        <v>1</v>
      </c>
      <c r="D1929" s="43" t="s">
        <v>840</v>
      </c>
      <c r="E1929" s="43">
        <v>2</v>
      </c>
      <c r="F1929" s="43" t="s">
        <v>849</v>
      </c>
      <c r="G1929" s="44">
        <v>3</v>
      </c>
      <c r="H1929" s="43" t="s">
        <v>13</v>
      </c>
      <c r="I1929" s="44">
        <v>35</v>
      </c>
      <c r="J1929" s="44" t="s">
        <v>22</v>
      </c>
      <c r="K1929" s="41"/>
      <c r="L1929" s="41"/>
      <c r="M1929" s="41"/>
      <c r="N1929" s="45" t="s">
        <v>3166</v>
      </c>
      <c r="O1929" s="41">
        <v>58824</v>
      </c>
      <c r="P1929" s="46"/>
      <c r="Q1929" s="47"/>
      <c r="R1929" s="48" t="s">
        <v>663</v>
      </c>
      <c r="T1929">
        <v>40102</v>
      </c>
    </row>
    <row r="1930" spans="1:20" ht="18" customHeight="1" x14ac:dyDescent="0.15">
      <c r="A1930" s="42">
        <v>4</v>
      </c>
      <c r="B1930" s="43" t="s">
        <v>839</v>
      </c>
      <c r="C1930" s="43">
        <v>1</v>
      </c>
      <c r="D1930" s="43" t="s">
        <v>840</v>
      </c>
      <c r="E1930" s="43">
        <v>2</v>
      </c>
      <c r="F1930" s="43" t="s">
        <v>849</v>
      </c>
      <c r="G1930" s="44">
        <v>3</v>
      </c>
      <c r="H1930" s="43" t="s">
        <v>13</v>
      </c>
      <c r="I1930" s="44">
        <v>35</v>
      </c>
      <c r="J1930" s="44" t="s">
        <v>22</v>
      </c>
      <c r="K1930" s="41"/>
      <c r="L1930" s="41"/>
      <c r="M1930" s="41"/>
      <c r="N1930" s="45" t="s">
        <v>3167</v>
      </c>
      <c r="O1930" s="41">
        <v>367650</v>
      </c>
      <c r="P1930" s="46"/>
      <c r="Q1930" s="47"/>
      <c r="R1930" s="48" t="s">
        <v>663</v>
      </c>
      <c r="T1930">
        <v>40102</v>
      </c>
    </row>
    <row r="1931" spans="1:20" ht="18" customHeight="1" x14ac:dyDescent="0.15">
      <c r="A1931" s="42">
        <v>4</v>
      </c>
      <c r="B1931" s="43" t="s">
        <v>839</v>
      </c>
      <c r="C1931" s="43">
        <v>1</v>
      </c>
      <c r="D1931" s="43" t="s">
        <v>840</v>
      </c>
      <c r="E1931" s="43">
        <v>2</v>
      </c>
      <c r="F1931" s="43" t="s">
        <v>849</v>
      </c>
      <c r="G1931" s="44">
        <v>3</v>
      </c>
      <c r="H1931" s="43" t="s">
        <v>13</v>
      </c>
      <c r="I1931" s="44">
        <v>35</v>
      </c>
      <c r="J1931" s="44" t="s">
        <v>22</v>
      </c>
      <c r="K1931" s="41"/>
      <c r="L1931" s="41"/>
      <c r="M1931" s="41"/>
      <c r="N1931" s="45" t="s">
        <v>2519</v>
      </c>
      <c r="O1931" s="41"/>
      <c r="P1931" s="46"/>
      <c r="Q1931" s="47"/>
      <c r="R1931" s="48" t="s">
        <v>663</v>
      </c>
      <c r="T1931">
        <v>40102</v>
      </c>
    </row>
    <row r="1932" spans="1:20" ht="18" customHeight="1" x14ac:dyDescent="0.15">
      <c r="A1932" s="42">
        <v>4</v>
      </c>
      <c r="B1932" s="43" t="s">
        <v>839</v>
      </c>
      <c r="C1932" s="43">
        <v>1</v>
      </c>
      <c r="D1932" s="43" t="s">
        <v>840</v>
      </c>
      <c r="E1932" s="43">
        <v>2</v>
      </c>
      <c r="F1932" s="43" t="s">
        <v>849</v>
      </c>
      <c r="G1932" s="44">
        <v>3</v>
      </c>
      <c r="H1932" s="43" t="s">
        <v>13</v>
      </c>
      <c r="I1932" s="44">
        <v>35</v>
      </c>
      <c r="J1932" s="44" t="s">
        <v>22</v>
      </c>
      <c r="K1932" s="41"/>
      <c r="L1932" s="41"/>
      <c r="M1932" s="41"/>
      <c r="N1932" s="45" t="s">
        <v>3168</v>
      </c>
      <c r="O1932" s="41">
        <v>1000000</v>
      </c>
      <c r="P1932" s="46"/>
      <c r="Q1932" s="47"/>
      <c r="R1932" s="48" t="s">
        <v>663</v>
      </c>
      <c r="T1932">
        <v>40102</v>
      </c>
    </row>
    <row r="1933" spans="1:20" ht="18" customHeight="1" x14ac:dyDescent="0.15">
      <c r="A1933" s="42">
        <v>4</v>
      </c>
      <c r="B1933" s="43" t="s">
        <v>839</v>
      </c>
      <c r="C1933" s="43">
        <v>1</v>
      </c>
      <c r="D1933" s="43" t="s">
        <v>840</v>
      </c>
      <c r="E1933" s="43">
        <v>2</v>
      </c>
      <c r="F1933" s="43" t="s">
        <v>849</v>
      </c>
      <c r="G1933" s="44">
        <v>3</v>
      </c>
      <c r="H1933" s="43" t="s">
        <v>13</v>
      </c>
      <c r="I1933" s="45">
        <v>39</v>
      </c>
      <c r="J1933" s="45" t="s">
        <v>24</v>
      </c>
      <c r="K1933" s="41">
        <v>6917</v>
      </c>
      <c r="L1933" s="41">
        <v>5729</v>
      </c>
      <c r="M1933" s="41">
        <f>K1933-L1933</f>
        <v>1188</v>
      </c>
      <c r="N1933" s="45" t="s">
        <v>2351</v>
      </c>
      <c r="O1933" s="41">
        <v>6916574</v>
      </c>
      <c r="P1933" s="46"/>
      <c r="Q1933" s="47"/>
      <c r="R1933" s="48" t="s">
        <v>663</v>
      </c>
      <c r="T1933">
        <v>40102</v>
      </c>
    </row>
    <row r="1934" spans="1:20" ht="18" customHeight="1" x14ac:dyDescent="0.15">
      <c r="A1934" s="42">
        <v>4</v>
      </c>
      <c r="B1934" s="43" t="s">
        <v>839</v>
      </c>
      <c r="C1934" s="43">
        <v>1</v>
      </c>
      <c r="D1934" s="43" t="s">
        <v>840</v>
      </c>
      <c r="E1934" s="43">
        <v>2</v>
      </c>
      <c r="F1934" s="43" t="s">
        <v>849</v>
      </c>
      <c r="G1934" s="44">
        <v>3</v>
      </c>
      <c r="H1934" s="43" t="s">
        <v>13</v>
      </c>
      <c r="I1934" s="45">
        <v>40</v>
      </c>
      <c r="J1934" s="45" t="s">
        <v>25</v>
      </c>
      <c r="K1934" s="41">
        <v>5085</v>
      </c>
      <c r="L1934" s="41">
        <v>4209</v>
      </c>
      <c r="M1934" s="41">
        <f>K1934-L1934</f>
        <v>876</v>
      </c>
      <c r="N1934" s="45" t="s">
        <v>2351</v>
      </c>
      <c r="O1934" s="41">
        <v>5084178</v>
      </c>
      <c r="P1934" s="46"/>
      <c r="Q1934" s="47"/>
      <c r="R1934" s="48" t="s">
        <v>663</v>
      </c>
      <c r="T1934">
        <v>40102</v>
      </c>
    </row>
    <row r="1935" spans="1:20" ht="18" customHeight="1" x14ac:dyDescent="0.15">
      <c r="A1935" s="42">
        <v>4</v>
      </c>
      <c r="B1935" s="43" t="s">
        <v>839</v>
      </c>
      <c r="C1935" s="43">
        <v>1</v>
      </c>
      <c r="D1935" s="43" t="s">
        <v>840</v>
      </c>
      <c r="E1935" s="43">
        <v>2</v>
      </c>
      <c r="F1935" s="43" t="s">
        <v>849</v>
      </c>
      <c r="G1935" s="44">
        <v>3</v>
      </c>
      <c r="H1935" s="43" t="s">
        <v>13</v>
      </c>
      <c r="I1935" s="45">
        <v>41</v>
      </c>
      <c r="J1935" s="45" t="s">
        <v>26</v>
      </c>
      <c r="K1935" s="41">
        <v>404</v>
      </c>
      <c r="L1935" s="41">
        <v>367</v>
      </c>
      <c r="M1935" s="41">
        <f>K1935-L1935</f>
        <v>37</v>
      </c>
      <c r="N1935" s="45" t="s">
        <v>2351</v>
      </c>
      <c r="O1935" s="41">
        <v>403400</v>
      </c>
      <c r="P1935" s="46"/>
      <c r="Q1935" s="47"/>
      <c r="R1935" s="48" t="s">
        <v>663</v>
      </c>
      <c r="T1935">
        <v>40102</v>
      </c>
    </row>
    <row r="1936" spans="1:20" ht="18" customHeight="1" x14ac:dyDescent="0.15">
      <c r="A1936" s="42">
        <v>4</v>
      </c>
      <c r="B1936" s="43" t="s">
        <v>839</v>
      </c>
      <c r="C1936" s="43">
        <v>1</v>
      </c>
      <c r="D1936" s="43" t="s">
        <v>840</v>
      </c>
      <c r="E1936" s="43">
        <v>2</v>
      </c>
      <c r="F1936" s="43" t="s">
        <v>849</v>
      </c>
      <c r="G1936" s="44">
        <v>3</v>
      </c>
      <c r="H1936" s="43" t="s">
        <v>13</v>
      </c>
      <c r="I1936" s="45">
        <v>50</v>
      </c>
      <c r="J1936" s="45" t="s">
        <v>108</v>
      </c>
      <c r="K1936" s="41">
        <v>713</v>
      </c>
      <c r="L1936" s="41">
        <v>569</v>
      </c>
      <c r="M1936" s="41">
        <f>K1936-L1936</f>
        <v>144</v>
      </c>
      <c r="N1936" s="45" t="s">
        <v>853</v>
      </c>
      <c r="O1936" s="41">
        <v>512295</v>
      </c>
      <c r="P1936" s="46"/>
      <c r="Q1936" s="47"/>
      <c r="R1936" s="48" t="s">
        <v>663</v>
      </c>
      <c r="T1936">
        <v>40102</v>
      </c>
    </row>
    <row r="1937" spans="1:20" ht="18" customHeight="1" x14ac:dyDescent="0.15">
      <c r="A1937" s="42">
        <v>4</v>
      </c>
      <c r="B1937" s="43" t="s">
        <v>839</v>
      </c>
      <c r="C1937" s="43">
        <v>1</v>
      </c>
      <c r="D1937" s="43" t="s">
        <v>840</v>
      </c>
      <c r="E1937" s="43">
        <v>2</v>
      </c>
      <c r="F1937" s="43" t="s">
        <v>849</v>
      </c>
      <c r="G1937" s="44">
        <v>3</v>
      </c>
      <c r="H1937" s="43" t="s">
        <v>13</v>
      </c>
      <c r="I1937" s="44">
        <v>50</v>
      </c>
      <c r="J1937" s="44" t="s">
        <v>108</v>
      </c>
      <c r="K1937" s="41"/>
      <c r="L1937" s="41"/>
      <c r="M1937" s="41"/>
      <c r="N1937" s="45" t="s">
        <v>2519</v>
      </c>
      <c r="O1937" s="41"/>
      <c r="P1937" s="46"/>
      <c r="Q1937" s="47"/>
      <c r="R1937" s="48" t="s">
        <v>663</v>
      </c>
      <c r="T1937">
        <v>40102</v>
      </c>
    </row>
    <row r="1938" spans="1:20" ht="18" customHeight="1" x14ac:dyDescent="0.15">
      <c r="A1938" s="42">
        <v>4</v>
      </c>
      <c r="B1938" s="43" t="s">
        <v>839</v>
      </c>
      <c r="C1938" s="43">
        <v>1</v>
      </c>
      <c r="D1938" s="43" t="s">
        <v>840</v>
      </c>
      <c r="E1938" s="43">
        <v>2</v>
      </c>
      <c r="F1938" s="43" t="s">
        <v>849</v>
      </c>
      <c r="G1938" s="44">
        <v>3</v>
      </c>
      <c r="H1938" s="43" t="s">
        <v>13</v>
      </c>
      <c r="I1938" s="44">
        <v>50</v>
      </c>
      <c r="J1938" s="44" t="s">
        <v>108</v>
      </c>
      <c r="K1938" s="41"/>
      <c r="L1938" s="41"/>
      <c r="M1938" s="41"/>
      <c r="N1938" s="45" t="s">
        <v>2520</v>
      </c>
      <c r="O1938" s="41">
        <v>200000</v>
      </c>
      <c r="P1938" s="46"/>
      <c r="Q1938" s="47"/>
      <c r="R1938" s="48" t="s">
        <v>663</v>
      </c>
      <c r="T1938">
        <v>40102</v>
      </c>
    </row>
    <row r="1939" spans="1:20" ht="18" customHeight="1" x14ac:dyDescent="0.15">
      <c r="A1939" s="42">
        <v>4</v>
      </c>
      <c r="B1939" s="43" t="s">
        <v>839</v>
      </c>
      <c r="C1939" s="43">
        <v>1</v>
      </c>
      <c r="D1939" s="43" t="s">
        <v>840</v>
      </c>
      <c r="E1939" s="43">
        <v>2</v>
      </c>
      <c r="F1939" s="43" t="s">
        <v>849</v>
      </c>
      <c r="G1939" s="44">
        <v>3</v>
      </c>
      <c r="H1939" s="43" t="s">
        <v>13</v>
      </c>
      <c r="I1939" s="45">
        <v>51</v>
      </c>
      <c r="J1939" s="45" t="s">
        <v>109</v>
      </c>
      <c r="K1939" s="41">
        <v>155</v>
      </c>
      <c r="L1939" s="41">
        <v>198</v>
      </c>
      <c r="M1939" s="41">
        <f>K1939-L1939</f>
        <v>-43</v>
      </c>
      <c r="N1939" s="45" t="s">
        <v>853</v>
      </c>
      <c r="O1939" s="41">
        <v>154800</v>
      </c>
      <c r="P1939" s="46"/>
      <c r="Q1939" s="47"/>
      <c r="R1939" s="48" t="s">
        <v>663</v>
      </c>
      <c r="T1939">
        <v>40102</v>
      </c>
    </row>
    <row r="1940" spans="1:20" ht="18" customHeight="1" x14ac:dyDescent="0.15">
      <c r="A1940" s="42">
        <v>4</v>
      </c>
      <c r="B1940" s="43" t="s">
        <v>839</v>
      </c>
      <c r="C1940" s="43">
        <v>1</v>
      </c>
      <c r="D1940" s="43" t="s">
        <v>840</v>
      </c>
      <c r="E1940" s="43">
        <v>2</v>
      </c>
      <c r="F1940" s="43" t="s">
        <v>849</v>
      </c>
      <c r="G1940" s="44">
        <v>3</v>
      </c>
      <c r="H1940" s="43" t="s">
        <v>13</v>
      </c>
      <c r="I1940" s="45">
        <v>52</v>
      </c>
      <c r="J1940" s="45" t="s">
        <v>854</v>
      </c>
      <c r="K1940" s="41">
        <v>182</v>
      </c>
      <c r="L1940" s="41">
        <v>142</v>
      </c>
      <c r="M1940" s="41">
        <f>K1940-L1940</f>
        <v>40</v>
      </c>
      <c r="N1940" s="45" t="s">
        <v>3169</v>
      </c>
      <c r="O1940" s="41">
        <v>34860</v>
      </c>
      <c r="P1940" s="46"/>
      <c r="Q1940" s="47"/>
      <c r="R1940" s="48" t="s">
        <v>663</v>
      </c>
      <c r="T1940">
        <v>40102</v>
      </c>
    </row>
    <row r="1941" spans="1:20" ht="18" customHeight="1" x14ac:dyDescent="0.15">
      <c r="A1941" s="42">
        <v>4</v>
      </c>
      <c r="B1941" s="43" t="s">
        <v>839</v>
      </c>
      <c r="C1941" s="43">
        <v>1</v>
      </c>
      <c r="D1941" s="43" t="s">
        <v>840</v>
      </c>
      <c r="E1941" s="43">
        <v>2</v>
      </c>
      <c r="F1941" s="43" t="s">
        <v>849</v>
      </c>
      <c r="G1941" s="44">
        <v>3</v>
      </c>
      <c r="H1941" s="43" t="s">
        <v>13</v>
      </c>
      <c r="I1941" s="44">
        <v>52</v>
      </c>
      <c r="J1941" s="44" t="s">
        <v>854</v>
      </c>
      <c r="K1941" s="41"/>
      <c r="L1941" s="41"/>
      <c r="M1941" s="41"/>
      <c r="N1941" s="45" t="s">
        <v>3170</v>
      </c>
      <c r="O1941" s="41">
        <v>25808</v>
      </c>
      <c r="P1941" s="46"/>
      <c r="Q1941" s="47"/>
      <c r="R1941" s="48" t="s">
        <v>663</v>
      </c>
      <c r="T1941">
        <v>40102</v>
      </c>
    </row>
    <row r="1942" spans="1:20" ht="18" customHeight="1" x14ac:dyDescent="0.15">
      <c r="A1942" s="42">
        <v>4</v>
      </c>
      <c r="B1942" s="43" t="s">
        <v>839</v>
      </c>
      <c r="C1942" s="43">
        <v>1</v>
      </c>
      <c r="D1942" s="43" t="s">
        <v>840</v>
      </c>
      <c r="E1942" s="43">
        <v>2</v>
      </c>
      <c r="F1942" s="43" t="s">
        <v>849</v>
      </c>
      <c r="G1942" s="44">
        <v>3</v>
      </c>
      <c r="H1942" s="43" t="s">
        <v>13</v>
      </c>
      <c r="I1942" s="44">
        <v>52</v>
      </c>
      <c r="J1942" s="44" t="s">
        <v>854</v>
      </c>
      <c r="K1942" s="41"/>
      <c r="L1942" s="41"/>
      <c r="M1942" s="41"/>
      <c r="N1942" s="45" t="s">
        <v>3171</v>
      </c>
      <c r="O1942" s="41">
        <v>20916</v>
      </c>
      <c r="P1942" s="46"/>
      <c r="Q1942" s="47"/>
      <c r="R1942" s="48" t="s">
        <v>663</v>
      </c>
      <c r="T1942">
        <v>40102</v>
      </c>
    </row>
    <row r="1943" spans="1:20" ht="18" customHeight="1" x14ac:dyDescent="0.15">
      <c r="A1943" s="42">
        <v>4</v>
      </c>
      <c r="B1943" s="43" t="s">
        <v>839</v>
      </c>
      <c r="C1943" s="43">
        <v>1</v>
      </c>
      <c r="D1943" s="43" t="s">
        <v>840</v>
      </c>
      <c r="E1943" s="43">
        <v>2</v>
      </c>
      <c r="F1943" s="43" t="s">
        <v>849</v>
      </c>
      <c r="G1943" s="44">
        <v>3</v>
      </c>
      <c r="H1943" s="43" t="s">
        <v>13</v>
      </c>
      <c r="I1943" s="44">
        <v>52</v>
      </c>
      <c r="J1943" s="44" t="s">
        <v>854</v>
      </c>
      <c r="K1943" s="41"/>
      <c r="L1943" s="41"/>
      <c r="M1943" s="41"/>
      <c r="N1943" s="45" t="s">
        <v>2519</v>
      </c>
      <c r="O1943" s="41"/>
      <c r="P1943" s="46"/>
      <c r="Q1943" s="47"/>
      <c r="R1943" s="48" t="s">
        <v>663</v>
      </c>
      <c r="T1943">
        <v>40102</v>
      </c>
    </row>
    <row r="1944" spans="1:20" ht="18" customHeight="1" x14ac:dyDescent="0.15">
      <c r="A1944" s="42">
        <v>4</v>
      </c>
      <c r="B1944" s="43" t="s">
        <v>839</v>
      </c>
      <c r="C1944" s="43">
        <v>1</v>
      </c>
      <c r="D1944" s="43" t="s">
        <v>840</v>
      </c>
      <c r="E1944" s="43">
        <v>2</v>
      </c>
      <c r="F1944" s="43" t="s">
        <v>849</v>
      </c>
      <c r="G1944" s="44">
        <v>3</v>
      </c>
      <c r="H1944" s="43" t="s">
        <v>13</v>
      </c>
      <c r="I1944" s="44">
        <v>52</v>
      </c>
      <c r="J1944" s="44" t="s">
        <v>854</v>
      </c>
      <c r="K1944" s="41"/>
      <c r="L1944" s="41"/>
      <c r="M1944" s="41"/>
      <c r="N1944" s="45" t="s">
        <v>3172</v>
      </c>
      <c r="O1944" s="41">
        <v>100000</v>
      </c>
      <c r="P1944" s="46"/>
      <c r="Q1944" s="47"/>
      <c r="R1944" s="48" t="s">
        <v>663</v>
      </c>
      <c r="T1944">
        <v>40102</v>
      </c>
    </row>
    <row r="1945" spans="1:20" ht="18" customHeight="1" x14ac:dyDescent="0.15">
      <c r="A1945" s="42">
        <v>4</v>
      </c>
      <c r="B1945" s="43" t="s">
        <v>839</v>
      </c>
      <c r="C1945" s="43">
        <v>1</v>
      </c>
      <c r="D1945" s="43" t="s">
        <v>840</v>
      </c>
      <c r="E1945" s="43">
        <v>2</v>
      </c>
      <c r="F1945" s="43" t="s">
        <v>849</v>
      </c>
      <c r="G1945" s="45">
        <v>4</v>
      </c>
      <c r="H1945" s="49" t="s">
        <v>27</v>
      </c>
      <c r="I1945" s="45"/>
      <c r="J1945" s="45"/>
      <c r="K1945" s="41"/>
      <c r="L1945" s="41"/>
      <c r="M1945" s="41"/>
      <c r="N1945" s="45"/>
      <c r="O1945" s="47"/>
      <c r="P1945" s="46"/>
      <c r="Q1945" s="47"/>
      <c r="R1945" s="48" t="s">
        <v>663</v>
      </c>
      <c r="T1945">
        <v>40102</v>
      </c>
    </row>
    <row r="1946" spans="1:20" ht="18" customHeight="1" x14ac:dyDescent="0.15">
      <c r="A1946" s="42">
        <v>4</v>
      </c>
      <c r="B1946" s="43" t="s">
        <v>839</v>
      </c>
      <c r="C1946" s="43">
        <v>1</v>
      </c>
      <c r="D1946" s="43" t="s">
        <v>840</v>
      </c>
      <c r="E1946" s="43">
        <v>2</v>
      </c>
      <c r="F1946" s="43" t="s">
        <v>849</v>
      </c>
      <c r="G1946" s="44">
        <v>4</v>
      </c>
      <c r="H1946" s="43" t="s">
        <v>27</v>
      </c>
      <c r="I1946" s="45">
        <v>31</v>
      </c>
      <c r="J1946" s="45" t="s">
        <v>29</v>
      </c>
      <c r="K1946" s="41">
        <v>9858</v>
      </c>
      <c r="L1946" s="41">
        <v>7717</v>
      </c>
      <c r="M1946" s="41">
        <f>K1946-L1946</f>
        <v>2141</v>
      </c>
      <c r="N1946" s="45" t="s">
        <v>2351</v>
      </c>
      <c r="O1946" s="41">
        <v>9857826</v>
      </c>
      <c r="P1946" s="46"/>
      <c r="Q1946" s="47"/>
      <c r="R1946" s="48" t="s">
        <v>663</v>
      </c>
      <c r="T1946">
        <v>40102</v>
      </c>
    </row>
    <row r="1947" spans="1:20" ht="18" customHeight="1" x14ac:dyDescent="0.15">
      <c r="A1947" s="42">
        <v>4</v>
      </c>
      <c r="B1947" s="43" t="s">
        <v>839</v>
      </c>
      <c r="C1947" s="43">
        <v>1</v>
      </c>
      <c r="D1947" s="43" t="s">
        <v>840</v>
      </c>
      <c r="E1947" s="43">
        <v>2</v>
      </c>
      <c r="F1947" s="43" t="s">
        <v>849</v>
      </c>
      <c r="G1947" s="44">
        <v>4</v>
      </c>
      <c r="H1947" s="43" t="s">
        <v>27</v>
      </c>
      <c r="I1947" s="45">
        <v>32</v>
      </c>
      <c r="J1947" s="45" t="s">
        <v>855</v>
      </c>
      <c r="K1947" s="41">
        <v>718</v>
      </c>
      <c r="L1947" s="41">
        <v>620</v>
      </c>
      <c r="M1947" s="41">
        <f>K1947-L1947</f>
        <v>98</v>
      </c>
      <c r="N1947" s="45" t="s">
        <v>853</v>
      </c>
      <c r="O1947" s="41"/>
      <c r="P1947" s="46"/>
      <c r="Q1947" s="47"/>
      <c r="R1947" s="48" t="s">
        <v>663</v>
      </c>
      <c r="T1947">
        <v>40102</v>
      </c>
    </row>
    <row r="1948" spans="1:20" ht="18" customHeight="1" x14ac:dyDescent="0.15">
      <c r="A1948" s="42">
        <v>4</v>
      </c>
      <c r="B1948" s="43" t="s">
        <v>839</v>
      </c>
      <c r="C1948" s="43">
        <v>1</v>
      </c>
      <c r="D1948" s="43" t="s">
        <v>840</v>
      </c>
      <c r="E1948" s="43">
        <v>2</v>
      </c>
      <c r="F1948" s="43" t="s">
        <v>849</v>
      </c>
      <c r="G1948" s="44">
        <v>4</v>
      </c>
      <c r="H1948" s="43" t="s">
        <v>27</v>
      </c>
      <c r="I1948" s="44">
        <v>32</v>
      </c>
      <c r="J1948" s="44" t="s">
        <v>855</v>
      </c>
      <c r="K1948" s="41"/>
      <c r="L1948" s="41"/>
      <c r="M1948" s="41"/>
      <c r="N1948" s="45" t="s">
        <v>3173</v>
      </c>
      <c r="O1948" s="41">
        <v>517440</v>
      </c>
      <c r="P1948" s="46"/>
      <c r="Q1948" s="47"/>
      <c r="R1948" s="48" t="s">
        <v>663</v>
      </c>
      <c r="T1948">
        <v>40102</v>
      </c>
    </row>
    <row r="1949" spans="1:20" ht="18" customHeight="1" x14ac:dyDescent="0.15">
      <c r="A1949" s="42">
        <v>4</v>
      </c>
      <c r="B1949" s="43" t="s">
        <v>839</v>
      </c>
      <c r="C1949" s="43">
        <v>1</v>
      </c>
      <c r="D1949" s="43" t="s">
        <v>840</v>
      </c>
      <c r="E1949" s="43">
        <v>2</v>
      </c>
      <c r="F1949" s="43" t="s">
        <v>849</v>
      </c>
      <c r="G1949" s="44">
        <v>4</v>
      </c>
      <c r="H1949" s="43" t="s">
        <v>27</v>
      </c>
      <c r="I1949" s="44">
        <v>32</v>
      </c>
      <c r="J1949" s="44" t="s">
        <v>855</v>
      </c>
      <c r="K1949" s="41"/>
      <c r="L1949" s="41"/>
      <c r="M1949" s="41"/>
      <c r="N1949" s="45" t="s">
        <v>3174</v>
      </c>
      <c r="O1949" s="41">
        <v>101920</v>
      </c>
      <c r="P1949" s="46"/>
      <c r="Q1949" s="47"/>
      <c r="R1949" s="48" t="s">
        <v>663</v>
      </c>
      <c r="T1949">
        <v>40102</v>
      </c>
    </row>
    <row r="1950" spans="1:20" ht="18" customHeight="1" x14ac:dyDescent="0.15">
      <c r="A1950" s="42">
        <v>4</v>
      </c>
      <c r="B1950" s="43" t="s">
        <v>839</v>
      </c>
      <c r="C1950" s="43">
        <v>1</v>
      </c>
      <c r="D1950" s="43" t="s">
        <v>840</v>
      </c>
      <c r="E1950" s="43">
        <v>2</v>
      </c>
      <c r="F1950" s="43" t="s">
        <v>849</v>
      </c>
      <c r="G1950" s="44">
        <v>4</v>
      </c>
      <c r="H1950" s="43" t="s">
        <v>27</v>
      </c>
      <c r="I1950" s="44">
        <v>32</v>
      </c>
      <c r="J1950" s="44" t="s">
        <v>855</v>
      </c>
      <c r="K1950" s="41"/>
      <c r="L1950" s="41"/>
      <c r="M1950" s="41"/>
      <c r="N1950" s="45" t="s">
        <v>2519</v>
      </c>
      <c r="O1950" s="41"/>
      <c r="P1950" s="46"/>
      <c r="Q1950" s="47"/>
      <c r="R1950" s="48" t="s">
        <v>663</v>
      </c>
      <c r="T1950">
        <v>40102</v>
      </c>
    </row>
    <row r="1951" spans="1:20" ht="18" customHeight="1" x14ac:dyDescent="0.15">
      <c r="A1951" s="42">
        <v>4</v>
      </c>
      <c r="B1951" s="43" t="s">
        <v>839</v>
      </c>
      <c r="C1951" s="43">
        <v>1</v>
      </c>
      <c r="D1951" s="43" t="s">
        <v>840</v>
      </c>
      <c r="E1951" s="43">
        <v>2</v>
      </c>
      <c r="F1951" s="43" t="s">
        <v>849</v>
      </c>
      <c r="G1951" s="44">
        <v>4</v>
      </c>
      <c r="H1951" s="43" t="s">
        <v>27</v>
      </c>
      <c r="I1951" s="44">
        <v>32</v>
      </c>
      <c r="J1951" s="44" t="s">
        <v>855</v>
      </c>
      <c r="K1951" s="41"/>
      <c r="L1951" s="41"/>
      <c r="M1951" s="41"/>
      <c r="N1951" s="45" t="s">
        <v>2520</v>
      </c>
      <c r="O1951" s="41"/>
      <c r="P1951" s="46"/>
      <c r="Q1951" s="47"/>
      <c r="R1951" s="48" t="s">
        <v>663</v>
      </c>
      <c r="T1951">
        <v>40102</v>
      </c>
    </row>
    <row r="1952" spans="1:20" ht="18" customHeight="1" x14ac:dyDescent="0.15">
      <c r="A1952" s="42">
        <v>4</v>
      </c>
      <c r="B1952" s="43" t="s">
        <v>839</v>
      </c>
      <c r="C1952" s="43">
        <v>1</v>
      </c>
      <c r="D1952" s="43" t="s">
        <v>840</v>
      </c>
      <c r="E1952" s="43">
        <v>2</v>
      </c>
      <c r="F1952" s="43" t="s">
        <v>849</v>
      </c>
      <c r="G1952" s="44">
        <v>4</v>
      </c>
      <c r="H1952" s="43" t="s">
        <v>27</v>
      </c>
      <c r="I1952" s="44">
        <v>32</v>
      </c>
      <c r="J1952" s="44" t="s">
        <v>855</v>
      </c>
      <c r="K1952" s="41"/>
      <c r="L1952" s="41"/>
      <c r="M1952" s="41"/>
      <c r="N1952" s="45" t="s">
        <v>3175</v>
      </c>
      <c r="O1952" s="41">
        <v>59035</v>
      </c>
      <c r="P1952" s="46"/>
      <c r="Q1952" s="47"/>
      <c r="R1952" s="48" t="s">
        <v>663</v>
      </c>
      <c r="T1952">
        <v>40102</v>
      </c>
    </row>
    <row r="1953" spans="1:20" ht="18" customHeight="1" x14ac:dyDescent="0.15">
      <c r="A1953" s="42">
        <v>4</v>
      </c>
      <c r="B1953" s="43" t="s">
        <v>839</v>
      </c>
      <c r="C1953" s="43">
        <v>1</v>
      </c>
      <c r="D1953" s="43" t="s">
        <v>840</v>
      </c>
      <c r="E1953" s="43">
        <v>2</v>
      </c>
      <c r="F1953" s="43" t="s">
        <v>849</v>
      </c>
      <c r="G1953" s="44">
        <v>4</v>
      </c>
      <c r="H1953" s="43" t="s">
        <v>27</v>
      </c>
      <c r="I1953" s="44">
        <v>32</v>
      </c>
      <c r="J1953" s="44" t="s">
        <v>855</v>
      </c>
      <c r="K1953" s="41"/>
      <c r="L1953" s="41"/>
      <c r="M1953" s="41"/>
      <c r="N1953" s="45" t="s">
        <v>3176</v>
      </c>
      <c r="O1953" s="41">
        <v>39200</v>
      </c>
      <c r="P1953" s="46"/>
      <c r="Q1953" s="47"/>
      <c r="R1953" s="48" t="s">
        <v>663</v>
      </c>
      <c r="T1953">
        <v>40102</v>
      </c>
    </row>
    <row r="1954" spans="1:20" ht="18" customHeight="1" x14ac:dyDescent="0.15">
      <c r="A1954" s="42">
        <v>4</v>
      </c>
      <c r="B1954" s="43" t="s">
        <v>839</v>
      </c>
      <c r="C1954" s="43">
        <v>1</v>
      </c>
      <c r="D1954" s="43" t="s">
        <v>840</v>
      </c>
      <c r="E1954" s="43">
        <v>2</v>
      </c>
      <c r="F1954" s="43" t="s">
        <v>849</v>
      </c>
      <c r="G1954" s="44">
        <v>4</v>
      </c>
      <c r="H1954" s="43" t="s">
        <v>27</v>
      </c>
      <c r="I1954" s="45">
        <v>41</v>
      </c>
      <c r="J1954" s="45" t="s">
        <v>111</v>
      </c>
      <c r="K1954" s="41">
        <v>0</v>
      </c>
      <c r="L1954" s="41">
        <v>42</v>
      </c>
      <c r="M1954" s="41">
        <f>K1954-L1954</f>
        <v>-42</v>
      </c>
      <c r="N1954" s="45"/>
      <c r="O1954" s="41"/>
      <c r="P1954" s="46"/>
      <c r="Q1954" s="47"/>
      <c r="R1954" s="48" t="s">
        <v>663</v>
      </c>
      <c r="T1954">
        <v>40102</v>
      </c>
    </row>
    <row r="1955" spans="1:20" ht="18" customHeight="1" x14ac:dyDescent="0.15">
      <c r="A1955" s="42">
        <v>4</v>
      </c>
      <c r="B1955" s="43" t="s">
        <v>839</v>
      </c>
      <c r="C1955" s="43">
        <v>1</v>
      </c>
      <c r="D1955" s="43" t="s">
        <v>840</v>
      </c>
      <c r="E1955" s="43">
        <v>2</v>
      </c>
      <c r="F1955" s="43" t="s">
        <v>849</v>
      </c>
      <c r="G1955" s="45">
        <v>7</v>
      </c>
      <c r="H1955" s="49" t="s">
        <v>30</v>
      </c>
      <c r="I1955" s="45"/>
      <c r="J1955" s="45"/>
      <c r="K1955" s="41"/>
      <c r="L1955" s="41"/>
      <c r="M1955" s="41"/>
      <c r="N1955" s="45"/>
      <c r="O1955" s="47"/>
      <c r="P1955" s="46"/>
      <c r="Q1955" s="47"/>
      <c r="R1955" s="48" t="s">
        <v>663</v>
      </c>
      <c r="T1955">
        <v>40102</v>
      </c>
    </row>
    <row r="1956" spans="1:20" ht="18" customHeight="1" x14ac:dyDescent="0.15">
      <c r="A1956" s="42">
        <v>4</v>
      </c>
      <c r="B1956" s="43" t="s">
        <v>839</v>
      </c>
      <c r="C1956" s="43">
        <v>1</v>
      </c>
      <c r="D1956" s="43" t="s">
        <v>840</v>
      </c>
      <c r="E1956" s="43">
        <v>2</v>
      </c>
      <c r="F1956" s="43" t="s">
        <v>849</v>
      </c>
      <c r="G1956" s="44">
        <v>7</v>
      </c>
      <c r="H1956" s="43" t="s">
        <v>30</v>
      </c>
      <c r="I1956" s="45">
        <v>11</v>
      </c>
      <c r="J1956" s="45" t="s">
        <v>856</v>
      </c>
      <c r="K1956" s="41">
        <v>1210</v>
      </c>
      <c r="L1956" s="41">
        <v>1277</v>
      </c>
      <c r="M1956" s="41">
        <f>K1956-L1956</f>
        <v>-67</v>
      </c>
      <c r="N1956" s="45" t="s">
        <v>857</v>
      </c>
      <c r="O1956" s="41"/>
      <c r="P1956" s="46"/>
      <c r="Q1956" s="47"/>
      <c r="R1956" s="48" t="s">
        <v>663</v>
      </c>
      <c r="T1956">
        <v>40102</v>
      </c>
    </row>
    <row r="1957" spans="1:20" ht="18" customHeight="1" x14ac:dyDescent="0.15">
      <c r="A1957" s="42">
        <v>4</v>
      </c>
      <c r="B1957" s="43" t="s">
        <v>839</v>
      </c>
      <c r="C1957" s="43">
        <v>1</v>
      </c>
      <c r="D1957" s="43" t="s">
        <v>840</v>
      </c>
      <c r="E1957" s="43">
        <v>2</v>
      </c>
      <c r="F1957" s="43" t="s">
        <v>849</v>
      </c>
      <c r="G1957" s="44">
        <v>7</v>
      </c>
      <c r="H1957" s="43" t="s">
        <v>30</v>
      </c>
      <c r="I1957" s="44">
        <v>11</v>
      </c>
      <c r="J1957" s="44" t="s">
        <v>856</v>
      </c>
      <c r="K1957" s="41"/>
      <c r="L1957" s="41"/>
      <c r="M1957" s="41"/>
      <c r="N1957" s="45" t="s">
        <v>3177</v>
      </c>
      <c r="O1957" s="41">
        <v>655200</v>
      </c>
      <c r="P1957" s="46"/>
      <c r="Q1957" s="47"/>
      <c r="R1957" s="48" t="s">
        <v>663</v>
      </c>
      <c r="T1957">
        <v>40102</v>
      </c>
    </row>
    <row r="1958" spans="1:20" ht="18" customHeight="1" x14ac:dyDescent="0.15">
      <c r="A1958" s="42">
        <v>4</v>
      </c>
      <c r="B1958" s="43" t="s">
        <v>839</v>
      </c>
      <c r="C1958" s="43">
        <v>1</v>
      </c>
      <c r="D1958" s="43" t="s">
        <v>840</v>
      </c>
      <c r="E1958" s="43">
        <v>2</v>
      </c>
      <c r="F1958" s="43" t="s">
        <v>849</v>
      </c>
      <c r="G1958" s="44">
        <v>7</v>
      </c>
      <c r="H1958" s="43" t="s">
        <v>30</v>
      </c>
      <c r="I1958" s="44">
        <v>11</v>
      </c>
      <c r="J1958" s="44" t="s">
        <v>856</v>
      </c>
      <c r="K1958" s="41"/>
      <c r="L1958" s="41"/>
      <c r="M1958" s="41"/>
      <c r="N1958" s="45" t="s">
        <v>3178</v>
      </c>
      <c r="O1958" s="41">
        <v>436800</v>
      </c>
      <c r="P1958" s="46"/>
      <c r="Q1958" s="47"/>
      <c r="R1958" s="48" t="s">
        <v>663</v>
      </c>
      <c r="T1958">
        <v>40102</v>
      </c>
    </row>
    <row r="1959" spans="1:20" ht="18" customHeight="1" x14ac:dyDescent="0.15">
      <c r="A1959" s="42">
        <v>4</v>
      </c>
      <c r="B1959" s="43" t="s">
        <v>839</v>
      </c>
      <c r="C1959" s="43">
        <v>1</v>
      </c>
      <c r="D1959" s="43" t="s">
        <v>840</v>
      </c>
      <c r="E1959" s="43">
        <v>2</v>
      </c>
      <c r="F1959" s="43" t="s">
        <v>849</v>
      </c>
      <c r="G1959" s="44">
        <v>7</v>
      </c>
      <c r="H1959" s="43" t="s">
        <v>30</v>
      </c>
      <c r="I1959" s="44">
        <v>11</v>
      </c>
      <c r="J1959" s="44" t="s">
        <v>856</v>
      </c>
      <c r="K1959" s="41"/>
      <c r="L1959" s="41"/>
      <c r="M1959" s="41"/>
      <c r="N1959" s="45" t="s">
        <v>3179</v>
      </c>
      <c r="O1959" s="41">
        <v>100800</v>
      </c>
      <c r="P1959" s="46"/>
      <c r="Q1959" s="47"/>
      <c r="R1959" s="48" t="s">
        <v>663</v>
      </c>
      <c r="T1959">
        <v>40102</v>
      </c>
    </row>
    <row r="1960" spans="1:20" ht="18" customHeight="1" x14ac:dyDescent="0.15">
      <c r="A1960" s="42">
        <v>4</v>
      </c>
      <c r="B1960" s="43" t="s">
        <v>839</v>
      </c>
      <c r="C1960" s="43">
        <v>1</v>
      </c>
      <c r="D1960" s="43" t="s">
        <v>840</v>
      </c>
      <c r="E1960" s="43">
        <v>2</v>
      </c>
      <c r="F1960" s="43" t="s">
        <v>849</v>
      </c>
      <c r="G1960" s="44">
        <v>7</v>
      </c>
      <c r="H1960" s="43" t="s">
        <v>30</v>
      </c>
      <c r="I1960" s="44">
        <v>11</v>
      </c>
      <c r="J1960" s="44" t="s">
        <v>856</v>
      </c>
      <c r="K1960" s="41"/>
      <c r="L1960" s="41"/>
      <c r="M1960" s="41"/>
      <c r="N1960" s="45" t="s">
        <v>3180</v>
      </c>
      <c r="O1960" s="41">
        <v>16800</v>
      </c>
      <c r="P1960" s="46"/>
      <c r="Q1960" s="47"/>
      <c r="R1960" s="48" t="s">
        <v>663</v>
      </c>
      <c r="T1960">
        <v>40102</v>
      </c>
    </row>
    <row r="1961" spans="1:20" ht="18" customHeight="1" x14ac:dyDescent="0.15">
      <c r="A1961" s="42">
        <v>4</v>
      </c>
      <c r="B1961" s="43" t="s">
        <v>839</v>
      </c>
      <c r="C1961" s="43">
        <v>1</v>
      </c>
      <c r="D1961" s="43" t="s">
        <v>840</v>
      </c>
      <c r="E1961" s="43">
        <v>2</v>
      </c>
      <c r="F1961" s="43" t="s">
        <v>849</v>
      </c>
      <c r="G1961" s="45">
        <v>8</v>
      </c>
      <c r="H1961" s="49" t="s">
        <v>33</v>
      </c>
      <c r="I1961" s="45"/>
      <c r="J1961" s="45"/>
      <c r="K1961" s="41"/>
      <c r="L1961" s="41"/>
      <c r="M1961" s="41"/>
      <c r="N1961" s="45"/>
      <c r="O1961" s="47"/>
      <c r="P1961" s="46"/>
      <c r="Q1961" s="47"/>
      <c r="R1961" s="48" t="s">
        <v>663</v>
      </c>
      <c r="T1961">
        <v>40102</v>
      </c>
    </row>
    <row r="1962" spans="1:20" ht="18" customHeight="1" x14ac:dyDescent="0.15">
      <c r="A1962" s="42">
        <v>4</v>
      </c>
      <c r="B1962" s="43" t="s">
        <v>839</v>
      </c>
      <c r="C1962" s="43">
        <v>1</v>
      </c>
      <c r="D1962" s="43" t="s">
        <v>840</v>
      </c>
      <c r="E1962" s="43">
        <v>2</v>
      </c>
      <c r="F1962" s="43" t="s">
        <v>849</v>
      </c>
      <c r="G1962" s="44">
        <v>8</v>
      </c>
      <c r="H1962" s="43" t="s">
        <v>33</v>
      </c>
      <c r="I1962" s="45">
        <v>1</v>
      </c>
      <c r="J1962" s="45" t="s">
        <v>34</v>
      </c>
      <c r="K1962" s="41">
        <v>268</v>
      </c>
      <c r="L1962" s="41">
        <v>155</v>
      </c>
      <c r="M1962" s="41">
        <f>K1962-L1962</f>
        <v>113</v>
      </c>
      <c r="N1962" s="45" t="s">
        <v>3181</v>
      </c>
      <c r="O1962" s="41">
        <v>216000</v>
      </c>
      <c r="P1962" s="46"/>
      <c r="Q1962" s="47"/>
      <c r="R1962" s="48" t="s">
        <v>663</v>
      </c>
      <c r="T1962">
        <v>40102</v>
      </c>
    </row>
    <row r="1963" spans="1:20" ht="18" customHeight="1" x14ac:dyDescent="0.15">
      <c r="A1963" s="42">
        <v>4</v>
      </c>
      <c r="B1963" s="43" t="s">
        <v>839</v>
      </c>
      <c r="C1963" s="43">
        <v>1</v>
      </c>
      <c r="D1963" s="43" t="s">
        <v>840</v>
      </c>
      <c r="E1963" s="43">
        <v>2</v>
      </c>
      <c r="F1963" s="43" t="s">
        <v>849</v>
      </c>
      <c r="G1963" s="44">
        <v>8</v>
      </c>
      <c r="H1963" s="43" t="s">
        <v>33</v>
      </c>
      <c r="I1963" s="44">
        <v>1</v>
      </c>
      <c r="J1963" s="44" t="s">
        <v>34</v>
      </c>
      <c r="K1963" s="41"/>
      <c r="L1963" s="41"/>
      <c r="M1963" s="41"/>
      <c r="N1963" s="45" t="s">
        <v>2519</v>
      </c>
      <c r="O1963" s="41"/>
      <c r="P1963" s="46"/>
      <c r="Q1963" s="47"/>
      <c r="R1963" s="48" t="s">
        <v>663</v>
      </c>
      <c r="T1963">
        <v>40102</v>
      </c>
    </row>
    <row r="1964" spans="1:20" ht="18" customHeight="1" x14ac:dyDescent="0.15">
      <c r="A1964" s="42">
        <v>4</v>
      </c>
      <c r="B1964" s="43" t="s">
        <v>839</v>
      </c>
      <c r="C1964" s="43">
        <v>1</v>
      </c>
      <c r="D1964" s="43" t="s">
        <v>840</v>
      </c>
      <c r="E1964" s="43">
        <v>2</v>
      </c>
      <c r="F1964" s="43" t="s">
        <v>849</v>
      </c>
      <c r="G1964" s="44">
        <v>8</v>
      </c>
      <c r="H1964" s="43" t="s">
        <v>33</v>
      </c>
      <c r="I1964" s="44">
        <v>1</v>
      </c>
      <c r="J1964" s="44" t="s">
        <v>34</v>
      </c>
      <c r="K1964" s="41"/>
      <c r="L1964" s="41"/>
      <c r="M1964" s="41"/>
      <c r="N1964" s="45" t="s">
        <v>3182</v>
      </c>
      <c r="O1964" s="41">
        <v>43200</v>
      </c>
      <c r="P1964" s="46"/>
      <c r="Q1964" s="47"/>
      <c r="R1964" s="48" t="s">
        <v>663</v>
      </c>
      <c r="T1964">
        <v>40102</v>
      </c>
    </row>
    <row r="1965" spans="1:20" ht="18" customHeight="1" x14ac:dyDescent="0.15">
      <c r="A1965" s="42">
        <v>4</v>
      </c>
      <c r="B1965" s="43" t="s">
        <v>839</v>
      </c>
      <c r="C1965" s="43">
        <v>1</v>
      </c>
      <c r="D1965" s="43" t="s">
        <v>840</v>
      </c>
      <c r="E1965" s="43">
        <v>2</v>
      </c>
      <c r="F1965" s="43" t="s">
        <v>849</v>
      </c>
      <c r="G1965" s="44">
        <v>8</v>
      </c>
      <c r="H1965" s="43" t="s">
        <v>33</v>
      </c>
      <c r="I1965" s="44">
        <v>1</v>
      </c>
      <c r="J1965" s="44" t="s">
        <v>34</v>
      </c>
      <c r="K1965" s="41"/>
      <c r="L1965" s="41"/>
      <c r="M1965" s="41"/>
      <c r="N1965" s="45" t="s">
        <v>3183</v>
      </c>
      <c r="O1965" s="41">
        <v>8400</v>
      </c>
      <c r="P1965" s="46"/>
      <c r="Q1965" s="47"/>
      <c r="R1965" s="48" t="s">
        <v>663</v>
      </c>
      <c r="T1965">
        <v>40102</v>
      </c>
    </row>
    <row r="1966" spans="1:20" ht="18" customHeight="1" x14ac:dyDescent="0.15">
      <c r="A1966" s="42">
        <v>4</v>
      </c>
      <c r="B1966" s="43" t="s">
        <v>839</v>
      </c>
      <c r="C1966" s="43">
        <v>1</v>
      </c>
      <c r="D1966" s="43" t="s">
        <v>840</v>
      </c>
      <c r="E1966" s="43">
        <v>2</v>
      </c>
      <c r="F1966" s="43" t="s">
        <v>849</v>
      </c>
      <c r="G1966" s="44">
        <v>8</v>
      </c>
      <c r="H1966" s="43" t="s">
        <v>33</v>
      </c>
      <c r="I1966" s="45">
        <v>2</v>
      </c>
      <c r="J1966" s="45" t="s">
        <v>46</v>
      </c>
      <c r="K1966" s="41">
        <v>17</v>
      </c>
      <c r="L1966" s="41">
        <v>17</v>
      </c>
      <c r="M1966" s="41">
        <f>K1966-L1966</f>
        <v>0</v>
      </c>
      <c r="N1966" s="45" t="s">
        <v>858</v>
      </c>
      <c r="O1966" s="41">
        <v>10000</v>
      </c>
      <c r="P1966" s="46"/>
      <c r="Q1966" s="47"/>
      <c r="R1966" s="48" t="s">
        <v>663</v>
      </c>
      <c r="T1966">
        <v>40102</v>
      </c>
    </row>
    <row r="1967" spans="1:20" ht="18" customHeight="1" x14ac:dyDescent="0.15">
      <c r="A1967" s="42">
        <v>4</v>
      </c>
      <c r="B1967" s="43" t="s">
        <v>839</v>
      </c>
      <c r="C1967" s="43">
        <v>1</v>
      </c>
      <c r="D1967" s="43" t="s">
        <v>840</v>
      </c>
      <c r="E1967" s="43">
        <v>2</v>
      </c>
      <c r="F1967" s="43" t="s">
        <v>849</v>
      </c>
      <c r="G1967" s="44">
        <v>8</v>
      </c>
      <c r="H1967" s="43" t="s">
        <v>33</v>
      </c>
      <c r="I1967" s="44">
        <v>2</v>
      </c>
      <c r="J1967" s="44" t="s">
        <v>46</v>
      </c>
      <c r="K1967" s="41"/>
      <c r="L1967" s="41"/>
      <c r="M1967" s="41"/>
      <c r="N1967" s="45" t="s">
        <v>859</v>
      </c>
      <c r="O1967" s="41"/>
      <c r="P1967" s="46"/>
      <c r="Q1967" s="47"/>
      <c r="R1967" s="48" t="s">
        <v>663</v>
      </c>
      <c r="T1967">
        <v>40102</v>
      </c>
    </row>
    <row r="1968" spans="1:20" ht="18" customHeight="1" x14ac:dyDescent="0.15">
      <c r="A1968" s="42">
        <v>4</v>
      </c>
      <c r="B1968" s="43" t="s">
        <v>839</v>
      </c>
      <c r="C1968" s="43">
        <v>1</v>
      </c>
      <c r="D1968" s="43" t="s">
        <v>840</v>
      </c>
      <c r="E1968" s="43">
        <v>2</v>
      </c>
      <c r="F1968" s="43" t="s">
        <v>849</v>
      </c>
      <c r="G1968" s="44">
        <v>8</v>
      </c>
      <c r="H1968" s="43" t="s">
        <v>33</v>
      </c>
      <c r="I1968" s="44">
        <v>2</v>
      </c>
      <c r="J1968" s="44" t="s">
        <v>46</v>
      </c>
      <c r="K1968" s="41"/>
      <c r="L1968" s="41"/>
      <c r="M1968" s="41"/>
      <c r="N1968" s="45" t="s">
        <v>3184</v>
      </c>
      <c r="O1968" s="41">
        <v>6300</v>
      </c>
      <c r="P1968" s="46"/>
      <c r="Q1968" s="47"/>
      <c r="R1968" s="48" t="s">
        <v>663</v>
      </c>
      <c r="T1968">
        <v>40102</v>
      </c>
    </row>
    <row r="1969" spans="1:20" ht="18" customHeight="1" x14ac:dyDescent="0.15">
      <c r="A1969" s="42">
        <v>4</v>
      </c>
      <c r="B1969" s="43" t="s">
        <v>839</v>
      </c>
      <c r="C1969" s="43">
        <v>1</v>
      </c>
      <c r="D1969" s="43" t="s">
        <v>840</v>
      </c>
      <c r="E1969" s="43">
        <v>2</v>
      </c>
      <c r="F1969" s="43" t="s">
        <v>849</v>
      </c>
      <c r="G1969" s="45">
        <v>10</v>
      </c>
      <c r="H1969" s="49" t="s">
        <v>54</v>
      </c>
      <c r="I1969" s="45"/>
      <c r="J1969" s="45"/>
      <c r="K1969" s="41"/>
      <c r="L1969" s="41"/>
      <c r="M1969" s="41"/>
      <c r="N1969" s="45"/>
      <c r="O1969" s="47"/>
      <c r="P1969" s="46"/>
      <c r="Q1969" s="47"/>
      <c r="R1969" s="48" t="s">
        <v>663</v>
      </c>
      <c r="T1969">
        <v>40102</v>
      </c>
    </row>
    <row r="1970" spans="1:20" ht="18" customHeight="1" x14ac:dyDescent="0.15">
      <c r="A1970" s="42">
        <v>4</v>
      </c>
      <c r="B1970" s="43" t="s">
        <v>839</v>
      </c>
      <c r="C1970" s="43">
        <v>1</v>
      </c>
      <c r="D1970" s="43" t="s">
        <v>840</v>
      </c>
      <c r="E1970" s="43">
        <v>2</v>
      </c>
      <c r="F1970" s="43" t="s">
        <v>849</v>
      </c>
      <c r="G1970" s="44">
        <v>10</v>
      </c>
      <c r="H1970" s="43" t="s">
        <v>54</v>
      </c>
      <c r="I1970" s="45">
        <v>1</v>
      </c>
      <c r="J1970" s="45" t="s">
        <v>55</v>
      </c>
      <c r="K1970" s="41">
        <v>116</v>
      </c>
      <c r="L1970" s="41">
        <v>116</v>
      </c>
      <c r="M1970" s="41">
        <f>K1970-L1970</f>
        <v>0</v>
      </c>
      <c r="N1970" s="45" t="s">
        <v>3185</v>
      </c>
      <c r="O1970" s="41">
        <v>8200</v>
      </c>
      <c r="P1970" s="46"/>
      <c r="Q1970" s="47"/>
      <c r="R1970" s="48" t="s">
        <v>663</v>
      </c>
      <c r="T1970">
        <v>40102</v>
      </c>
    </row>
    <row r="1971" spans="1:20" ht="18" customHeight="1" x14ac:dyDescent="0.15">
      <c r="A1971" s="42">
        <v>4</v>
      </c>
      <c r="B1971" s="43" t="s">
        <v>839</v>
      </c>
      <c r="C1971" s="43">
        <v>1</v>
      </c>
      <c r="D1971" s="43" t="s">
        <v>840</v>
      </c>
      <c r="E1971" s="43">
        <v>2</v>
      </c>
      <c r="F1971" s="43" t="s">
        <v>849</v>
      </c>
      <c r="G1971" s="44">
        <v>10</v>
      </c>
      <c r="H1971" s="43" t="s">
        <v>54</v>
      </c>
      <c r="I1971" s="44">
        <v>1</v>
      </c>
      <c r="J1971" s="44" t="s">
        <v>55</v>
      </c>
      <c r="K1971" s="41"/>
      <c r="L1971" s="41"/>
      <c r="M1971" s="41"/>
      <c r="N1971" s="45" t="s">
        <v>3186</v>
      </c>
      <c r="O1971" s="41">
        <v>31200</v>
      </c>
      <c r="P1971" s="46"/>
      <c r="Q1971" s="47"/>
      <c r="R1971" s="48" t="s">
        <v>663</v>
      </c>
      <c r="T1971">
        <v>40102</v>
      </c>
    </row>
    <row r="1972" spans="1:20" ht="18" customHeight="1" x14ac:dyDescent="0.15">
      <c r="A1972" s="42">
        <v>4</v>
      </c>
      <c r="B1972" s="43" t="s">
        <v>839</v>
      </c>
      <c r="C1972" s="43">
        <v>1</v>
      </c>
      <c r="D1972" s="43" t="s">
        <v>840</v>
      </c>
      <c r="E1972" s="43">
        <v>2</v>
      </c>
      <c r="F1972" s="43" t="s">
        <v>849</v>
      </c>
      <c r="G1972" s="44">
        <v>10</v>
      </c>
      <c r="H1972" s="43" t="s">
        <v>54</v>
      </c>
      <c r="I1972" s="44">
        <v>1</v>
      </c>
      <c r="J1972" s="44" t="s">
        <v>55</v>
      </c>
      <c r="K1972" s="41"/>
      <c r="L1972" s="41"/>
      <c r="M1972" s="41"/>
      <c r="N1972" s="45" t="s">
        <v>860</v>
      </c>
      <c r="O1972" s="41">
        <v>16000</v>
      </c>
      <c r="P1972" s="46"/>
      <c r="Q1972" s="47"/>
      <c r="R1972" s="48" t="s">
        <v>663</v>
      </c>
      <c r="T1972">
        <v>40102</v>
      </c>
    </row>
    <row r="1973" spans="1:20" ht="18" customHeight="1" x14ac:dyDescent="0.15">
      <c r="A1973" s="42">
        <v>4</v>
      </c>
      <c r="B1973" s="43" t="s">
        <v>839</v>
      </c>
      <c r="C1973" s="43">
        <v>1</v>
      </c>
      <c r="D1973" s="43" t="s">
        <v>840</v>
      </c>
      <c r="E1973" s="43">
        <v>2</v>
      </c>
      <c r="F1973" s="43" t="s">
        <v>849</v>
      </c>
      <c r="G1973" s="44">
        <v>10</v>
      </c>
      <c r="H1973" s="43" t="s">
        <v>54</v>
      </c>
      <c r="I1973" s="44">
        <v>1</v>
      </c>
      <c r="J1973" s="44" t="s">
        <v>55</v>
      </c>
      <c r="K1973" s="41"/>
      <c r="L1973" s="41"/>
      <c r="M1973" s="41"/>
      <c r="N1973" s="45" t="s">
        <v>861</v>
      </c>
      <c r="O1973" s="41">
        <v>50000</v>
      </c>
      <c r="P1973" s="46"/>
      <c r="Q1973" s="47"/>
      <c r="R1973" s="48" t="s">
        <v>663</v>
      </c>
      <c r="T1973">
        <v>40102</v>
      </c>
    </row>
    <row r="1974" spans="1:20" ht="18" customHeight="1" x14ac:dyDescent="0.15">
      <c r="A1974" s="42">
        <v>4</v>
      </c>
      <c r="B1974" s="43" t="s">
        <v>839</v>
      </c>
      <c r="C1974" s="43">
        <v>1</v>
      </c>
      <c r="D1974" s="43" t="s">
        <v>840</v>
      </c>
      <c r="E1974" s="43">
        <v>2</v>
      </c>
      <c r="F1974" s="43" t="s">
        <v>849</v>
      </c>
      <c r="G1974" s="44">
        <v>10</v>
      </c>
      <c r="H1974" s="43" t="s">
        <v>54</v>
      </c>
      <c r="I1974" s="44">
        <v>1</v>
      </c>
      <c r="J1974" s="44" t="s">
        <v>55</v>
      </c>
      <c r="K1974" s="41"/>
      <c r="L1974" s="41"/>
      <c r="M1974" s="41"/>
      <c r="N1974" s="45" t="s">
        <v>862</v>
      </c>
      <c r="O1974" s="41">
        <v>10000</v>
      </c>
      <c r="P1974" s="46"/>
      <c r="Q1974" s="47"/>
      <c r="R1974" s="48" t="s">
        <v>663</v>
      </c>
      <c r="T1974">
        <v>40102</v>
      </c>
    </row>
    <row r="1975" spans="1:20" ht="18" customHeight="1" x14ac:dyDescent="0.15">
      <c r="A1975" s="42">
        <v>4</v>
      </c>
      <c r="B1975" s="43" t="s">
        <v>839</v>
      </c>
      <c r="C1975" s="43">
        <v>1</v>
      </c>
      <c r="D1975" s="43" t="s">
        <v>840</v>
      </c>
      <c r="E1975" s="43">
        <v>2</v>
      </c>
      <c r="F1975" s="43" t="s">
        <v>849</v>
      </c>
      <c r="G1975" s="44">
        <v>10</v>
      </c>
      <c r="H1975" s="43" t="s">
        <v>54</v>
      </c>
      <c r="I1975" s="45">
        <v>3</v>
      </c>
      <c r="J1975" s="45" t="s">
        <v>63</v>
      </c>
      <c r="K1975" s="41">
        <v>40</v>
      </c>
      <c r="L1975" s="41">
        <v>40</v>
      </c>
      <c r="M1975" s="41">
        <f>K1975-L1975</f>
        <v>0</v>
      </c>
      <c r="N1975" s="45" t="s">
        <v>3187</v>
      </c>
      <c r="O1975" s="41">
        <v>1000</v>
      </c>
      <c r="P1975" s="46"/>
      <c r="Q1975" s="47"/>
      <c r="R1975" s="48" t="s">
        <v>663</v>
      </c>
      <c r="T1975">
        <v>40102</v>
      </c>
    </row>
    <row r="1976" spans="1:20" ht="18" customHeight="1" x14ac:dyDescent="0.15">
      <c r="A1976" s="42">
        <v>4</v>
      </c>
      <c r="B1976" s="43" t="s">
        <v>839</v>
      </c>
      <c r="C1976" s="43">
        <v>1</v>
      </c>
      <c r="D1976" s="43" t="s">
        <v>840</v>
      </c>
      <c r="E1976" s="43">
        <v>2</v>
      </c>
      <c r="F1976" s="43" t="s">
        <v>849</v>
      </c>
      <c r="G1976" s="44">
        <v>10</v>
      </c>
      <c r="H1976" s="43" t="s">
        <v>54</v>
      </c>
      <c r="I1976" s="44">
        <v>3</v>
      </c>
      <c r="J1976" s="44" t="s">
        <v>63</v>
      </c>
      <c r="K1976" s="41"/>
      <c r="L1976" s="41"/>
      <c r="M1976" s="41"/>
      <c r="N1976" s="45" t="s">
        <v>3188</v>
      </c>
      <c r="O1976" s="41">
        <v>15000</v>
      </c>
      <c r="P1976" s="46"/>
      <c r="Q1976" s="47"/>
      <c r="R1976" s="48" t="s">
        <v>663</v>
      </c>
      <c r="T1976">
        <v>40102</v>
      </c>
    </row>
    <row r="1977" spans="1:20" ht="18" customHeight="1" x14ac:dyDescent="0.15">
      <c r="A1977" s="42">
        <v>4</v>
      </c>
      <c r="B1977" s="43" t="s">
        <v>839</v>
      </c>
      <c r="C1977" s="43">
        <v>1</v>
      </c>
      <c r="D1977" s="43" t="s">
        <v>840</v>
      </c>
      <c r="E1977" s="43">
        <v>2</v>
      </c>
      <c r="F1977" s="43" t="s">
        <v>849</v>
      </c>
      <c r="G1977" s="44">
        <v>10</v>
      </c>
      <c r="H1977" s="43" t="s">
        <v>54</v>
      </c>
      <c r="I1977" s="44">
        <v>3</v>
      </c>
      <c r="J1977" s="44" t="s">
        <v>63</v>
      </c>
      <c r="K1977" s="41"/>
      <c r="L1977" s="41"/>
      <c r="M1977" s="41"/>
      <c r="N1977" s="45" t="s">
        <v>3189</v>
      </c>
      <c r="O1977" s="41">
        <v>23400</v>
      </c>
      <c r="P1977" s="46"/>
      <c r="Q1977" s="47"/>
      <c r="R1977" s="48" t="s">
        <v>663</v>
      </c>
      <c r="T1977">
        <v>40102</v>
      </c>
    </row>
    <row r="1978" spans="1:20" ht="18" customHeight="1" x14ac:dyDescent="0.15">
      <c r="A1978" s="42">
        <v>4</v>
      </c>
      <c r="B1978" s="43" t="s">
        <v>839</v>
      </c>
      <c r="C1978" s="43">
        <v>1</v>
      </c>
      <c r="D1978" s="43" t="s">
        <v>840</v>
      </c>
      <c r="E1978" s="43">
        <v>2</v>
      </c>
      <c r="F1978" s="43" t="s">
        <v>849</v>
      </c>
      <c r="G1978" s="44">
        <v>10</v>
      </c>
      <c r="H1978" s="43" t="s">
        <v>54</v>
      </c>
      <c r="I1978" s="45">
        <v>4</v>
      </c>
      <c r="J1978" s="45" t="s">
        <v>65</v>
      </c>
      <c r="K1978" s="41">
        <v>33</v>
      </c>
      <c r="L1978" s="41">
        <v>33</v>
      </c>
      <c r="M1978" s="41">
        <f>K1978-L1978</f>
        <v>0</v>
      </c>
      <c r="N1978" s="45" t="s">
        <v>3190</v>
      </c>
      <c r="O1978" s="41">
        <v>10000</v>
      </c>
      <c r="P1978" s="46"/>
      <c r="Q1978" s="47"/>
      <c r="R1978" s="48" t="s">
        <v>663</v>
      </c>
      <c r="T1978">
        <v>40102</v>
      </c>
    </row>
    <row r="1979" spans="1:20" ht="18" customHeight="1" x14ac:dyDescent="0.15">
      <c r="A1979" s="42">
        <v>4</v>
      </c>
      <c r="B1979" s="43" t="s">
        <v>839</v>
      </c>
      <c r="C1979" s="43">
        <v>1</v>
      </c>
      <c r="D1979" s="43" t="s">
        <v>840</v>
      </c>
      <c r="E1979" s="43">
        <v>2</v>
      </c>
      <c r="F1979" s="43" t="s">
        <v>849</v>
      </c>
      <c r="G1979" s="44">
        <v>10</v>
      </c>
      <c r="H1979" s="43" t="s">
        <v>54</v>
      </c>
      <c r="I1979" s="44">
        <v>4</v>
      </c>
      <c r="J1979" s="44" t="s">
        <v>65</v>
      </c>
      <c r="K1979" s="41"/>
      <c r="L1979" s="41"/>
      <c r="M1979" s="41"/>
      <c r="N1979" s="45" t="s">
        <v>3191</v>
      </c>
      <c r="O1979" s="41">
        <v>23000</v>
      </c>
      <c r="P1979" s="46"/>
      <c r="Q1979" s="47"/>
      <c r="R1979" s="48" t="s">
        <v>663</v>
      </c>
      <c r="T1979">
        <v>40102</v>
      </c>
    </row>
    <row r="1980" spans="1:20" ht="18" customHeight="1" x14ac:dyDescent="0.15">
      <c r="A1980" s="42">
        <v>4</v>
      </c>
      <c r="B1980" s="43" t="s">
        <v>839</v>
      </c>
      <c r="C1980" s="43">
        <v>1</v>
      </c>
      <c r="D1980" s="43" t="s">
        <v>840</v>
      </c>
      <c r="E1980" s="43">
        <v>2</v>
      </c>
      <c r="F1980" s="43" t="s">
        <v>849</v>
      </c>
      <c r="G1980" s="44">
        <v>10</v>
      </c>
      <c r="H1980" s="43" t="s">
        <v>54</v>
      </c>
      <c r="I1980" s="45">
        <v>6</v>
      </c>
      <c r="J1980" s="45" t="s">
        <v>195</v>
      </c>
      <c r="K1980" s="41">
        <v>20</v>
      </c>
      <c r="L1980" s="41">
        <v>20</v>
      </c>
      <c r="M1980" s="41">
        <f>K1980-L1980</f>
        <v>0</v>
      </c>
      <c r="N1980" s="45" t="s">
        <v>863</v>
      </c>
      <c r="O1980" s="41">
        <v>20000</v>
      </c>
      <c r="P1980" s="46"/>
      <c r="Q1980" s="47"/>
      <c r="R1980" s="48" t="s">
        <v>663</v>
      </c>
      <c r="T1980">
        <v>40102</v>
      </c>
    </row>
    <row r="1981" spans="1:20" ht="18" customHeight="1" x14ac:dyDescent="0.15">
      <c r="A1981" s="42">
        <v>4</v>
      </c>
      <c r="B1981" s="43" t="s">
        <v>839</v>
      </c>
      <c r="C1981" s="43">
        <v>1</v>
      </c>
      <c r="D1981" s="43" t="s">
        <v>840</v>
      </c>
      <c r="E1981" s="43">
        <v>2</v>
      </c>
      <c r="F1981" s="43" t="s">
        <v>849</v>
      </c>
      <c r="G1981" s="45">
        <v>11</v>
      </c>
      <c r="H1981" s="49" t="s">
        <v>66</v>
      </c>
      <c r="I1981" s="45"/>
      <c r="J1981" s="45"/>
      <c r="K1981" s="41"/>
      <c r="L1981" s="41"/>
      <c r="M1981" s="41"/>
      <c r="N1981" s="45"/>
      <c r="O1981" s="47"/>
      <c r="P1981" s="46"/>
      <c r="Q1981" s="47"/>
      <c r="R1981" s="48" t="s">
        <v>663</v>
      </c>
      <c r="T1981">
        <v>40102</v>
      </c>
    </row>
    <row r="1982" spans="1:20" ht="18" customHeight="1" x14ac:dyDescent="0.15">
      <c r="A1982" s="42">
        <v>4</v>
      </c>
      <c r="B1982" s="43" t="s">
        <v>839</v>
      </c>
      <c r="C1982" s="43">
        <v>1</v>
      </c>
      <c r="D1982" s="43" t="s">
        <v>840</v>
      </c>
      <c r="E1982" s="43">
        <v>2</v>
      </c>
      <c r="F1982" s="43" t="s">
        <v>849</v>
      </c>
      <c r="G1982" s="44">
        <v>11</v>
      </c>
      <c r="H1982" s="43" t="s">
        <v>66</v>
      </c>
      <c r="I1982" s="45">
        <v>1</v>
      </c>
      <c r="J1982" s="45" t="s">
        <v>67</v>
      </c>
      <c r="K1982" s="41">
        <v>101</v>
      </c>
      <c r="L1982" s="41">
        <v>101</v>
      </c>
      <c r="M1982" s="41">
        <f>K1982-L1982</f>
        <v>0</v>
      </c>
      <c r="N1982" s="45" t="s">
        <v>3192</v>
      </c>
      <c r="O1982" s="41">
        <v>84000</v>
      </c>
      <c r="P1982" s="46"/>
      <c r="Q1982" s="47"/>
      <c r="R1982" s="48" t="s">
        <v>663</v>
      </c>
      <c r="T1982">
        <v>40102</v>
      </c>
    </row>
    <row r="1983" spans="1:20" ht="18" customHeight="1" x14ac:dyDescent="0.15">
      <c r="A1983" s="42">
        <v>4</v>
      </c>
      <c r="B1983" s="43" t="s">
        <v>839</v>
      </c>
      <c r="C1983" s="43">
        <v>1</v>
      </c>
      <c r="D1983" s="43" t="s">
        <v>840</v>
      </c>
      <c r="E1983" s="43">
        <v>2</v>
      </c>
      <c r="F1983" s="43" t="s">
        <v>849</v>
      </c>
      <c r="G1983" s="44">
        <v>11</v>
      </c>
      <c r="H1983" s="43" t="s">
        <v>66</v>
      </c>
      <c r="I1983" s="44">
        <v>1</v>
      </c>
      <c r="J1983" s="44" t="s">
        <v>67</v>
      </c>
      <c r="K1983" s="41"/>
      <c r="L1983" s="41"/>
      <c r="M1983" s="41"/>
      <c r="N1983" s="45" t="s">
        <v>3193</v>
      </c>
      <c r="O1983" s="41">
        <v>3360</v>
      </c>
      <c r="P1983" s="46"/>
      <c r="Q1983" s="47"/>
      <c r="R1983" s="48" t="s">
        <v>663</v>
      </c>
      <c r="T1983">
        <v>40102</v>
      </c>
    </row>
    <row r="1984" spans="1:20" ht="18" customHeight="1" x14ac:dyDescent="0.15">
      <c r="A1984" s="42">
        <v>4</v>
      </c>
      <c r="B1984" s="43" t="s">
        <v>839</v>
      </c>
      <c r="C1984" s="43">
        <v>1</v>
      </c>
      <c r="D1984" s="43" t="s">
        <v>840</v>
      </c>
      <c r="E1984" s="43">
        <v>2</v>
      </c>
      <c r="F1984" s="43" t="s">
        <v>849</v>
      </c>
      <c r="G1984" s="44">
        <v>11</v>
      </c>
      <c r="H1984" s="43" t="s">
        <v>66</v>
      </c>
      <c r="I1984" s="44">
        <v>1</v>
      </c>
      <c r="J1984" s="44" t="s">
        <v>67</v>
      </c>
      <c r="K1984" s="41"/>
      <c r="L1984" s="41"/>
      <c r="M1984" s="41"/>
      <c r="N1984" s="45" t="s">
        <v>3194</v>
      </c>
      <c r="O1984" s="41">
        <v>13104</v>
      </c>
      <c r="P1984" s="46"/>
      <c r="Q1984" s="47"/>
      <c r="R1984" s="48" t="s">
        <v>663</v>
      </c>
      <c r="T1984">
        <v>40102</v>
      </c>
    </row>
    <row r="1985" spans="1:20" ht="18" customHeight="1" x14ac:dyDescent="0.15">
      <c r="A1985" s="42">
        <v>4</v>
      </c>
      <c r="B1985" s="43" t="s">
        <v>839</v>
      </c>
      <c r="C1985" s="43">
        <v>1</v>
      </c>
      <c r="D1985" s="43" t="s">
        <v>840</v>
      </c>
      <c r="E1985" s="43">
        <v>2</v>
      </c>
      <c r="F1985" s="43" t="s">
        <v>849</v>
      </c>
      <c r="G1985" s="44">
        <v>11</v>
      </c>
      <c r="H1985" s="43" t="s">
        <v>66</v>
      </c>
      <c r="I1985" s="45">
        <v>3</v>
      </c>
      <c r="J1985" s="45" t="s">
        <v>70</v>
      </c>
      <c r="K1985" s="41">
        <v>10</v>
      </c>
      <c r="L1985" s="41">
        <v>10</v>
      </c>
      <c r="M1985" s="41">
        <f>K1985-L1985</f>
        <v>0</v>
      </c>
      <c r="N1985" s="45" t="s">
        <v>3195</v>
      </c>
      <c r="O1985" s="41">
        <v>10000</v>
      </c>
      <c r="P1985" s="46"/>
      <c r="Q1985" s="47"/>
      <c r="R1985" s="48" t="s">
        <v>663</v>
      </c>
      <c r="T1985">
        <v>40102</v>
      </c>
    </row>
    <row r="1986" spans="1:20" ht="18" customHeight="1" x14ac:dyDescent="0.15">
      <c r="A1986" s="42">
        <v>4</v>
      </c>
      <c r="B1986" s="43" t="s">
        <v>839</v>
      </c>
      <c r="C1986" s="43">
        <v>1</v>
      </c>
      <c r="D1986" s="43" t="s">
        <v>840</v>
      </c>
      <c r="E1986" s="43">
        <v>2</v>
      </c>
      <c r="F1986" s="43" t="s">
        <v>849</v>
      </c>
      <c r="G1986" s="44">
        <v>11</v>
      </c>
      <c r="H1986" s="43" t="s">
        <v>66</v>
      </c>
      <c r="I1986" s="45">
        <v>11</v>
      </c>
      <c r="J1986" s="45" t="s">
        <v>72</v>
      </c>
      <c r="K1986" s="41">
        <v>30</v>
      </c>
      <c r="L1986" s="41">
        <v>30</v>
      </c>
      <c r="M1986" s="41">
        <f>K1986-L1986</f>
        <v>0</v>
      </c>
      <c r="N1986" s="45" t="s">
        <v>3196</v>
      </c>
      <c r="O1986" s="41">
        <v>27000</v>
      </c>
      <c r="P1986" s="46"/>
      <c r="Q1986" s="47"/>
      <c r="R1986" s="48" t="s">
        <v>663</v>
      </c>
      <c r="T1986">
        <v>40102</v>
      </c>
    </row>
    <row r="1987" spans="1:20" ht="18" customHeight="1" x14ac:dyDescent="0.15">
      <c r="A1987" s="42">
        <v>4</v>
      </c>
      <c r="B1987" s="43" t="s">
        <v>839</v>
      </c>
      <c r="C1987" s="43">
        <v>1</v>
      </c>
      <c r="D1987" s="43" t="s">
        <v>840</v>
      </c>
      <c r="E1987" s="43">
        <v>2</v>
      </c>
      <c r="F1987" s="43" t="s">
        <v>849</v>
      </c>
      <c r="G1987" s="44">
        <v>11</v>
      </c>
      <c r="H1987" s="43" t="s">
        <v>66</v>
      </c>
      <c r="I1987" s="44">
        <v>11</v>
      </c>
      <c r="J1987" s="44" t="s">
        <v>72</v>
      </c>
      <c r="K1987" s="41"/>
      <c r="L1987" s="41"/>
      <c r="M1987" s="41"/>
      <c r="N1987" s="45" t="s">
        <v>864</v>
      </c>
      <c r="O1987" s="41">
        <v>2204</v>
      </c>
      <c r="P1987" s="46"/>
      <c r="Q1987" s="47"/>
      <c r="R1987" s="48" t="s">
        <v>663</v>
      </c>
      <c r="T1987">
        <v>40102</v>
      </c>
    </row>
    <row r="1988" spans="1:20" ht="18" customHeight="1" x14ac:dyDescent="0.15">
      <c r="A1988" s="42">
        <v>4</v>
      </c>
      <c r="B1988" s="43" t="s">
        <v>839</v>
      </c>
      <c r="C1988" s="43">
        <v>1</v>
      </c>
      <c r="D1988" s="43" t="s">
        <v>840</v>
      </c>
      <c r="E1988" s="43">
        <v>2</v>
      </c>
      <c r="F1988" s="43" t="s">
        <v>849</v>
      </c>
      <c r="G1988" s="45">
        <v>12</v>
      </c>
      <c r="H1988" s="49" t="s">
        <v>73</v>
      </c>
      <c r="I1988" s="45"/>
      <c r="J1988" s="45"/>
      <c r="K1988" s="41"/>
      <c r="L1988" s="41"/>
      <c r="M1988" s="41"/>
      <c r="N1988" s="45"/>
      <c r="O1988" s="47"/>
      <c r="P1988" s="46"/>
      <c r="Q1988" s="47"/>
      <c r="R1988" s="48" t="s">
        <v>663</v>
      </c>
      <c r="T1988">
        <v>40102</v>
      </c>
    </row>
    <row r="1989" spans="1:20" ht="18" customHeight="1" x14ac:dyDescent="0.15">
      <c r="A1989" s="42">
        <v>4</v>
      </c>
      <c r="B1989" s="43" t="s">
        <v>839</v>
      </c>
      <c r="C1989" s="43">
        <v>1</v>
      </c>
      <c r="D1989" s="43" t="s">
        <v>840</v>
      </c>
      <c r="E1989" s="43">
        <v>2</v>
      </c>
      <c r="F1989" s="43" t="s">
        <v>849</v>
      </c>
      <c r="G1989" s="44">
        <v>12</v>
      </c>
      <c r="H1989" s="43" t="s">
        <v>73</v>
      </c>
      <c r="I1989" s="45">
        <v>21</v>
      </c>
      <c r="J1989" s="45" t="s">
        <v>74</v>
      </c>
      <c r="K1989" s="41">
        <v>3654</v>
      </c>
      <c r="L1989" s="41">
        <v>3654</v>
      </c>
      <c r="M1989" s="41">
        <f>K1989-L1989</f>
        <v>0</v>
      </c>
      <c r="N1989" s="45" t="s">
        <v>865</v>
      </c>
      <c r="O1989" s="41">
        <v>3240000</v>
      </c>
      <c r="P1989" s="46"/>
      <c r="Q1989" s="47"/>
      <c r="R1989" s="48" t="s">
        <v>663</v>
      </c>
      <c r="T1989">
        <v>40102</v>
      </c>
    </row>
    <row r="1990" spans="1:20" ht="18" customHeight="1" x14ac:dyDescent="0.15">
      <c r="A1990" s="42">
        <v>4</v>
      </c>
      <c r="B1990" s="43" t="s">
        <v>839</v>
      </c>
      <c r="C1990" s="43">
        <v>1</v>
      </c>
      <c r="D1990" s="43" t="s">
        <v>840</v>
      </c>
      <c r="E1990" s="43">
        <v>2</v>
      </c>
      <c r="F1990" s="43" t="s">
        <v>849</v>
      </c>
      <c r="G1990" s="44">
        <v>12</v>
      </c>
      <c r="H1990" s="43" t="s">
        <v>73</v>
      </c>
      <c r="I1990" s="44">
        <v>21</v>
      </c>
      <c r="J1990" s="44" t="s">
        <v>74</v>
      </c>
      <c r="K1990" s="41"/>
      <c r="L1990" s="41"/>
      <c r="M1990" s="41"/>
      <c r="N1990" s="45" t="s">
        <v>866</v>
      </c>
      <c r="O1990" s="41">
        <v>413568</v>
      </c>
      <c r="P1990" s="46"/>
      <c r="Q1990" s="47"/>
      <c r="R1990" s="48" t="s">
        <v>663</v>
      </c>
      <c r="T1990">
        <v>40102</v>
      </c>
    </row>
    <row r="1991" spans="1:20" ht="18" customHeight="1" x14ac:dyDescent="0.15">
      <c r="A1991" s="42">
        <v>4</v>
      </c>
      <c r="B1991" s="43" t="s">
        <v>839</v>
      </c>
      <c r="C1991" s="43">
        <v>1</v>
      </c>
      <c r="D1991" s="43" t="s">
        <v>840</v>
      </c>
      <c r="E1991" s="43">
        <v>2</v>
      </c>
      <c r="F1991" s="43" t="s">
        <v>849</v>
      </c>
      <c r="G1991" s="45">
        <v>13</v>
      </c>
      <c r="H1991" s="49" t="s">
        <v>77</v>
      </c>
      <c r="I1991" s="45"/>
      <c r="J1991" s="45"/>
      <c r="K1991" s="41"/>
      <c r="L1991" s="41"/>
      <c r="M1991" s="41"/>
      <c r="N1991" s="45"/>
      <c r="O1991" s="47"/>
      <c r="P1991" s="46"/>
      <c r="Q1991" s="47"/>
      <c r="R1991" s="48" t="s">
        <v>663</v>
      </c>
      <c r="T1991">
        <v>40102</v>
      </c>
    </row>
    <row r="1992" spans="1:20" ht="18" customHeight="1" x14ac:dyDescent="0.15">
      <c r="A1992" s="42">
        <v>4</v>
      </c>
      <c r="B1992" s="43" t="s">
        <v>839</v>
      </c>
      <c r="C1992" s="43">
        <v>1</v>
      </c>
      <c r="D1992" s="43" t="s">
        <v>840</v>
      </c>
      <c r="E1992" s="43">
        <v>2</v>
      </c>
      <c r="F1992" s="43" t="s">
        <v>849</v>
      </c>
      <c r="G1992" s="44">
        <v>13</v>
      </c>
      <c r="H1992" s="43" t="s">
        <v>77</v>
      </c>
      <c r="I1992" s="45">
        <v>1</v>
      </c>
      <c r="J1992" s="45" t="s">
        <v>78</v>
      </c>
      <c r="K1992" s="41">
        <v>40</v>
      </c>
      <c r="L1992" s="41">
        <v>40</v>
      </c>
      <c r="M1992" s="41">
        <f>K1992-L1992</f>
        <v>0</v>
      </c>
      <c r="N1992" s="45" t="s">
        <v>867</v>
      </c>
      <c r="O1992" s="41">
        <v>10000</v>
      </c>
      <c r="P1992" s="46"/>
      <c r="Q1992" s="47"/>
      <c r="R1992" s="48" t="s">
        <v>663</v>
      </c>
      <c r="T1992">
        <v>40102</v>
      </c>
    </row>
    <row r="1993" spans="1:20" ht="18" customHeight="1" x14ac:dyDescent="0.15">
      <c r="A1993" s="42">
        <v>4</v>
      </c>
      <c r="B1993" s="43" t="s">
        <v>839</v>
      </c>
      <c r="C1993" s="43">
        <v>1</v>
      </c>
      <c r="D1993" s="43" t="s">
        <v>840</v>
      </c>
      <c r="E1993" s="43">
        <v>2</v>
      </c>
      <c r="F1993" s="43" t="s">
        <v>849</v>
      </c>
      <c r="G1993" s="44">
        <v>13</v>
      </c>
      <c r="H1993" s="43" t="s">
        <v>77</v>
      </c>
      <c r="I1993" s="44">
        <v>1</v>
      </c>
      <c r="J1993" s="44" t="s">
        <v>78</v>
      </c>
      <c r="K1993" s="41"/>
      <c r="L1993" s="41"/>
      <c r="M1993" s="41"/>
      <c r="N1993" s="45" t="s">
        <v>3197</v>
      </c>
      <c r="O1993" s="41">
        <v>30000</v>
      </c>
      <c r="P1993" s="46"/>
      <c r="Q1993" s="47"/>
      <c r="R1993" s="48" t="s">
        <v>663</v>
      </c>
      <c r="T1993">
        <v>40102</v>
      </c>
    </row>
    <row r="1994" spans="1:20" ht="18" customHeight="1" x14ac:dyDescent="0.15">
      <c r="A1994" s="42">
        <v>4</v>
      </c>
      <c r="B1994" s="43" t="s">
        <v>839</v>
      </c>
      <c r="C1994" s="43">
        <v>1</v>
      </c>
      <c r="D1994" s="43" t="s">
        <v>840</v>
      </c>
      <c r="E1994" s="43">
        <v>2</v>
      </c>
      <c r="F1994" s="43" t="s">
        <v>849</v>
      </c>
      <c r="G1994" s="45">
        <v>18</v>
      </c>
      <c r="H1994" s="49" t="s">
        <v>81</v>
      </c>
      <c r="I1994" s="45"/>
      <c r="J1994" s="45"/>
      <c r="K1994" s="41"/>
      <c r="L1994" s="41"/>
      <c r="M1994" s="41"/>
      <c r="N1994" s="45"/>
      <c r="O1994" s="47"/>
      <c r="P1994" s="46"/>
      <c r="Q1994" s="47"/>
      <c r="R1994" s="48" t="s">
        <v>663</v>
      </c>
      <c r="T1994">
        <v>40102</v>
      </c>
    </row>
    <row r="1995" spans="1:20" ht="18" customHeight="1" x14ac:dyDescent="0.15">
      <c r="A1995" s="42">
        <v>4</v>
      </c>
      <c r="B1995" s="43" t="s">
        <v>839</v>
      </c>
      <c r="C1995" s="43">
        <v>1</v>
      </c>
      <c r="D1995" s="43" t="s">
        <v>840</v>
      </c>
      <c r="E1995" s="43">
        <v>2</v>
      </c>
      <c r="F1995" s="43" t="s">
        <v>849</v>
      </c>
      <c r="G1995" s="44">
        <v>18</v>
      </c>
      <c r="H1995" s="43" t="s">
        <v>81</v>
      </c>
      <c r="I1995" s="45">
        <v>11</v>
      </c>
      <c r="J1995" s="45" t="s">
        <v>82</v>
      </c>
      <c r="K1995" s="41">
        <v>2752</v>
      </c>
      <c r="L1995" s="41">
        <v>2448</v>
      </c>
      <c r="M1995" s="41">
        <f>K1995-L1995</f>
        <v>304</v>
      </c>
      <c r="N1995" s="45" t="s">
        <v>868</v>
      </c>
      <c r="O1995" s="41">
        <v>5200</v>
      </c>
      <c r="P1995" s="46"/>
      <c r="Q1995" s="47"/>
      <c r="R1995" s="48" t="s">
        <v>663</v>
      </c>
      <c r="T1995">
        <v>40102</v>
      </c>
    </row>
    <row r="1996" spans="1:20" ht="18" customHeight="1" x14ac:dyDescent="0.15">
      <c r="A1996" s="42">
        <v>4</v>
      </c>
      <c r="B1996" s="43" t="s">
        <v>839</v>
      </c>
      <c r="C1996" s="43">
        <v>1</v>
      </c>
      <c r="D1996" s="43" t="s">
        <v>840</v>
      </c>
      <c r="E1996" s="43">
        <v>2</v>
      </c>
      <c r="F1996" s="43" t="s">
        <v>849</v>
      </c>
      <c r="G1996" s="44">
        <v>18</v>
      </c>
      <c r="H1996" s="43" t="s">
        <v>81</v>
      </c>
      <c r="I1996" s="44">
        <v>11</v>
      </c>
      <c r="J1996" s="44" t="s">
        <v>82</v>
      </c>
      <c r="K1996" s="41"/>
      <c r="L1996" s="41"/>
      <c r="M1996" s="41"/>
      <c r="N1996" s="45" t="s">
        <v>869</v>
      </c>
      <c r="O1996" s="41">
        <v>9000</v>
      </c>
      <c r="P1996" s="46"/>
      <c r="Q1996" s="47"/>
      <c r="R1996" s="48" t="s">
        <v>663</v>
      </c>
      <c r="T1996">
        <v>40102</v>
      </c>
    </row>
    <row r="1997" spans="1:20" ht="18" customHeight="1" x14ac:dyDescent="0.15">
      <c r="A1997" s="42">
        <v>4</v>
      </c>
      <c r="B1997" s="43" t="s">
        <v>839</v>
      </c>
      <c r="C1997" s="43">
        <v>1</v>
      </c>
      <c r="D1997" s="43" t="s">
        <v>840</v>
      </c>
      <c r="E1997" s="43">
        <v>2</v>
      </c>
      <c r="F1997" s="43" t="s">
        <v>849</v>
      </c>
      <c r="G1997" s="44">
        <v>18</v>
      </c>
      <c r="H1997" s="43" t="s">
        <v>81</v>
      </c>
      <c r="I1997" s="44">
        <v>11</v>
      </c>
      <c r="J1997" s="44" t="s">
        <v>82</v>
      </c>
      <c r="K1997" s="41"/>
      <c r="L1997" s="41"/>
      <c r="M1997" s="41"/>
      <c r="N1997" s="45" t="s">
        <v>870</v>
      </c>
      <c r="O1997" s="41">
        <v>1935480</v>
      </c>
      <c r="P1997" s="46"/>
      <c r="Q1997" s="47"/>
      <c r="R1997" s="48" t="s">
        <v>663</v>
      </c>
      <c r="T1997">
        <v>40102</v>
      </c>
    </row>
    <row r="1998" spans="1:20" ht="18" customHeight="1" x14ac:dyDescent="0.15">
      <c r="A1998" s="42">
        <v>4</v>
      </c>
      <c r="B1998" s="43" t="s">
        <v>839</v>
      </c>
      <c r="C1998" s="43">
        <v>1</v>
      </c>
      <c r="D1998" s="43" t="s">
        <v>840</v>
      </c>
      <c r="E1998" s="43">
        <v>2</v>
      </c>
      <c r="F1998" s="43" t="s">
        <v>849</v>
      </c>
      <c r="G1998" s="44">
        <v>18</v>
      </c>
      <c r="H1998" s="43" t="s">
        <v>81</v>
      </c>
      <c r="I1998" s="44">
        <v>11</v>
      </c>
      <c r="J1998" s="44" t="s">
        <v>82</v>
      </c>
      <c r="K1998" s="41"/>
      <c r="L1998" s="41"/>
      <c r="M1998" s="41"/>
      <c r="N1998" s="45" t="s">
        <v>871</v>
      </c>
      <c r="O1998" s="41">
        <v>42670</v>
      </c>
      <c r="P1998" s="46"/>
      <c r="Q1998" s="47"/>
      <c r="R1998" s="48" t="s">
        <v>663</v>
      </c>
      <c r="T1998">
        <v>40102</v>
      </c>
    </row>
    <row r="1999" spans="1:20" ht="18" customHeight="1" x14ac:dyDescent="0.15">
      <c r="A1999" s="42">
        <v>4</v>
      </c>
      <c r="B1999" s="43" t="s">
        <v>839</v>
      </c>
      <c r="C1999" s="43">
        <v>1</v>
      </c>
      <c r="D1999" s="43" t="s">
        <v>840</v>
      </c>
      <c r="E1999" s="43">
        <v>2</v>
      </c>
      <c r="F1999" s="43" t="s">
        <v>849</v>
      </c>
      <c r="G1999" s="44">
        <v>18</v>
      </c>
      <c r="H1999" s="43" t="s">
        <v>81</v>
      </c>
      <c r="I1999" s="44">
        <v>11</v>
      </c>
      <c r="J1999" s="44" t="s">
        <v>82</v>
      </c>
      <c r="K1999" s="41"/>
      <c r="L1999" s="41"/>
      <c r="M1999" s="41"/>
      <c r="N1999" s="45" t="s">
        <v>872</v>
      </c>
      <c r="O1999" s="41">
        <v>4500</v>
      </c>
      <c r="P1999" s="46"/>
      <c r="Q1999" s="47"/>
      <c r="R1999" s="48" t="s">
        <v>663</v>
      </c>
      <c r="T1999">
        <v>40102</v>
      </c>
    </row>
    <row r="2000" spans="1:20" ht="18" customHeight="1" x14ac:dyDescent="0.15">
      <c r="A2000" s="42">
        <v>4</v>
      </c>
      <c r="B2000" s="43" t="s">
        <v>839</v>
      </c>
      <c r="C2000" s="43">
        <v>1</v>
      </c>
      <c r="D2000" s="43" t="s">
        <v>840</v>
      </c>
      <c r="E2000" s="43">
        <v>2</v>
      </c>
      <c r="F2000" s="43" t="s">
        <v>849</v>
      </c>
      <c r="G2000" s="44">
        <v>18</v>
      </c>
      <c r="H2000" s="43" t="s">
        <v>81</v>
      </c>
      <c r="I2000" s="44">
        <v>11</v>
      </c>
      <c r="J2000" s="44" t="s">
        <v>82</v>
      </c>
      <c r="K2000" s="41"/>
      <c r="L2000" s="41"/>
      <c r="M2000" s="41"/>
      <c r="N2000" s="45" t="s">
        <v>873</v>
      </c>
      <c r="O2000" s="41">
        <v>5000</v>
      </c>
      <c r="P2000" s="46"/>
      <c r="Q2000" s="47"/>
      <c r="R2000" s="48" t="s">
        <v>663</v>
      </c>
      <c r="T2000">
        <v>40102</v>
      </c>
    </row>
    <row r="2001" spans="1:20" ht="18" customHeight="1" x14ac:dyDescent="0.15">
      <c r="A2001" s="42">
        <v>4</v>
      </c>
      <c r="B2001" s="43" t="s">
        <v>839</v>
      </c>
      <c r="C2001" s="43">
        <v>1</v>
      </c>
      <c r="D2001" s="43" t="s">
        <v>840</v>
      </c>
      <c r="E2001" s="43">
        <v>2</v>
      </c>
      <c r="F2001" s="43" t="s">
        <v>849</v>
      </c>
      <c r="G2001" s="44">
        <v>18</v>
      </c>
      <c r="H2001" s="43" t="s">
        <v>81</v>
      </c>
      <c r="I2001" s="44">
        <v>11</v>
      </c>
      <c r="J2001" s="44" t="s">
        <v>82</v>
      </c>
      <c r="K2001" s="41"/>
      <c r="L2001" s="41"/>
      <c r="M2001" s="41"/>
      <c r="N2001" s="45" t="s">
        <v>874</v>
      </c>
      <c r="O2001" s="41">
        <v>5000</v>
      </c>
      <c r="P2001" s="46"/>
      <c r="Q2001" s="47"/>
      <c r="R2001" s="48" t="s">
        <v>663</v>
      </c>
      <c r="T2001">
        <v>40102</v>
      </c>
    </row>
    <row r="2002" spans="1:20" ht="18" customHeight="1" x14ac:dyDescent="0.15">
      <c r="A2002" s="42">
        <v>4</v>
      </c>
      <c r="B2002" s="43" t="s">
        <v>839</v>
      </c>
      <c r="C2002" s="43">
        <v>1</v>
      </c>
      <c r="D2002" s="43" t="s">
        <v>840</v>
      </c>
      <c r="E2002" s="43">
        <v>2</v>
      </c>
      <c r="F2002" s="43" t="s">
        <v>849</v>
      </c>
      <c r="G2002" s="44">
        <v>18</v>
      </c>
      <c r="H2002" s="43" t="s">
        <v>81</v>
      </c>
      <c r="I2002" s="44">
        <v>11</v>
      </c>
      <c r="J2002" s="44" t="s">
        <v>82</v>
      </c>
      <c r="K2002" s="41"/>
      <c r="L2002" s="41"/>
      <c r="M2002" s="41"/>
      <c r="N2002" s="45" t="s">
        <v>2521</v>
      </c>
      <c r="O2002" s="41">
        <v>745000</v>
      </c>
      <c r="P2002" s="46"/>
      <c r="Q2002" s="47"/>
      <c r="R2002" s="48" t="s">
        <v>663</v>
      </c>
      <c r="T2002">
        <v>40102</v>
      </c>
    </row>
    <row r="2003" spans="1:20" ht="18" customHeight="1" x14ac:dyDescent="0.15">
      <c r="A2003" s="42">
        <v>4</v>
      </c>
      <c r="B2003" s="43" t="s">
        <v>839</v>
      </c>
      <c r="C2003" s="43">
        <v>1</v>
      </c>
      <c r="D2003" s="43" t="s">
        <v>840</v>
      </c>
      <c r="E2003" s="43">
        <v>2</v>
      </c>
      <c r="F2003" s="43" t="s">
        <v>849</v>
      </c>
      <c r="G2003" s="44">
        <v>18</v>
      </c>
      <c r="H2003" s="43" t="s">
        <v>81</v>
      </c>
      <c r="I2003" s="44">
        <v>11</v>
      </c>
      <c r="J2003" s="44" t="s">
        <v>82</v>
      </c>
      <c r="K2003" s="41"/>
      <c r="L2003" s="41"/>
      <c r="M2003" s="41"/>
      <c r="N2003" s="45" t="s">
        <v>2522</v>
      </c>
      <c r="O2003" s="41"/>
      <c r="P2003" s="46"/>
      <c r="Q2003" s="47"/>
      <c r="R2003" s="48" t="s">
        <v>663</v>
      </c>
      <c r="T2003">
        <v>40102</v>
      </c>
    </row>
    <row r="2004" spans="1:20" ht="18" customHeight="1" x14ac:dyDescent="0.15">
      <c r="A2004" s="42">
        <v>4</v>
      </c>
      <c r="B2004" s="43" t="s">
        <v>839</v>
      </c>
      <c r="C2004" s="43">
        <v>1</v>
      </c>
      <c r="D2004" s="43" t="s">
        <v>840</v>
      </c>
      <c r="E2004" s="43">
        <v>2</v>
      </c>
      <c r="F2004" s="43" t="s">
        <v>849</v>
      </c>
      <c r="G2004" s="44">
        <v>18</v>
      </c>
      <c r="H2004" s="43" t="s">
        <v>81</v>
      </c>
      <c r="I2004" s="45">
        <v>21</v>
      </c>
      <c r="J2004" s="45" t="s">
        <v>395</v>
      </c>
      <c r="K2004" s="41">
        <v>345</v>
      </c>
      <c r="L2004" s="41">
        <v>345</v>
      </c>
      <c r="M2004" s="41">
        <f>K2004-L2004</f>
        <v>0</v>
      </c>
      <c r="N2004" s="45" t="s">
        <v>875</v>
      </c>
      <c r="O2004" s="41">
        <v>145000</v>
      </c>
      <c r="P2004" s="46"/>
      <c r="Q2004" s="47"/>
      <c r="R2004" s="48" t="s">
        <v>663</v>
      </c>
      <c r="T2004">
        <v>40102</v>
      </c>
    </row>
    <row r="2005" spans="1:20" ht="18" customHeight="1" x14ac:dyDescent="0.15">
      <c r="A2005" s="42">
        <v>4</v>
      </c>
      <c r="B2005" s="43" t="s">
        <v>839</v>
      </c>
      <c r="C2005" s="43">
        <v>1</v>
      </c>
      <c r="D2005" s="43" t="s">
        <v>840</v>
      </c>
      <c r="E2005" s="43">
        <v>2</v>
      </c>
      <c r="F2005" s="43" t="s">
        <v>849</v>
      </c>
      <c r="G2005" s="44">
        <v>18</v>
      </c>
      <c r="H2005" s="43" t="s">
        <v>81</v>
      </c>
      <c r="I2005" s="44">
        <v>21</v>
      </c>
      <c r="J2005" s="44" t="s">
        <v>395</v>
      </c>
      <c r="K2005" s="41"/>
      <c r="L2005" s="41"/>
      <c r="M2005" s="41"/>
      <c r="N2005" s="45" t="s">
        <v>876</v>
      </c>
      <c r="O2005" s="41">
        <v>200000</v>
      </c>
      <c r="P2005" s="46"/>
      <c r="Q2005" s="47"/>
      <c r="R2005" s="48" t="s">
        <v>663</v>
      </c>
      <c r="T2005">
        <v>40102</v>
      </c>
    </row>
    <row r="2006" spans="1:20" ht="18" customHeight="1" x14ac:dyDescent="0.15">
      <c r="A2006" s="24">
        <v>4</v>
      </c>
      <c r="B2006" s="25" t="s">
        <v>2209</v>
      </c>
      <c r="C2006" s="34">
        <v>1</v>
      </c>
      <c r="D2006" s="25" t="s">
        <v>840</v>
      </c>
      <c r="E2006" s="35">
        <v>3</v>
      </c>
      <c r="F2006" s="36" t="s">
        <v>2210</v>
      </c>
      <c r="G2006" s="35"/>
      <c r="H2006" s="36"/>
      <c r="I2006" s="35"/>
      <c r="J2006" s="35"/>
      <c r="K2006" s="32">
        <f>IF(C2006="",SUMIFS($K2007:$K$5362,$A2007:$A$5362,A2006,$E2007:$E$5362,""),IF(E2006="",SUMIFS($K2007:$K$5362,$A2007:$A$5362,A2006,$C2007:$C$5362,C2006,$G2007:$G$5362,""),IF(G2006="",SUMIFS($K2007:$K$5362,$A2007:$A$5362,A2006,$C2007:$C$5362,C2006,$E2007:$E$5362,E2006,$R2007:$R$5362,R2006),IF(I2006="",SUMIFS($K2007:$K$5362,$A2007:$A$5362,A2006,$C2007:$C$5362,C2006,$E2007:$E$5362,E2006,$G2007:$G$5362,G2006,$R2007:$R$5362,R2006),0))))</f>
        <v>88129</v>
      </c>
      <c r="L2006" s="32">
        <f>IF(C2006="",SUMIFS($L2007:$L$5362,$A2007:$A$5362,A2006,$E2007:$E$5362,""),IF(E2006="",SUMIFS($L2007:$L$5362,$A2007:$A$5362,A2006,$C2007:$C$5362,C2006,$G2007:$G$5362,""),IF(G2006="",SUMIFS($L2007:$L$5362,$A2007:$A$5362,A2006,$C2007:$C$5362,C2006,$E2007:$E$5362,E2006,$R2007:$R$5362,R2006),IF(I2006="",SUMIFS($L2007:$L$5362,$A2007:$A$5362,A2006,$C2007:$C$5362,C2006,$E2007:$E$5362,E2006,$G2007:$G$5362,G2006,$R2007:$R$5362,R2006),0))))</f>
        <v>115684</v>
      </c>
      <c r="M2006" s="32">
        <f t="shared" ref="M2006" si="57">K2006-L2006</f>
        <v>-27555</v>
      </c>
      <c r="N2006" s="37"/>
      <c r="O2006" s="38"/>
      <c r="P2006" s="39"/>
      <c r="Q2006" s="33">
        <f>IF(C2006="",SUMIFS($Q2007:$Q$5362,$A2007:$A$5362,A2006,$E2007:$E$5362,""),IF(E2006="",SUMIFS($Q2007:$Q$5362,$A2007:$A$5362,A2006,$C2007:$C$5362,C2006,$G2007:$G$5362,""),IF(G2006="",SUMIFS($Q2007:$Q$5362,$A2007:$A$5362,A2006,$C2007:$C$5362,C2006,$E2007:$E$5362,E2006,$R2007:$R$5362,R2006),IF(I2006="",SUMIFS($Q2007:$Q$5362,$A2007:$A$5362,A2006,$C2007:$C$5362,C2006,$E2007:$E$5362,E2006,$G2007:$G$5362,G2006,$R2007:$R$5362,R2006),0))))</f>
        <v>17979</v>
      </c>
      <c r="R2006" s="40" t="s">
        <v>2211</v>
      </c>
      <c r="T2006">
        <v>40103</v>
      </c>
    </row>
    <row r="2007" spans="1:20" ht="18" customHeight="1" x14ac:dyDescent="0.15">
      <c r="A2007" s="42">
        <v>4</v>
      </c>
      <c r="B2007" s="43" t="s">
        <v>839</v>
      </c>
      <c r="C2007" s="43">
        <v>1</v>
      </c>
      <c r="D2007" s="43" t="s">
        <v>840</v>
      </c>
      <c r="E2007" s="43">
        <v>3</v>
      </c>
      <c r="F2007" s="43" t="s">
        <v>877</v>
      </c>
      <c r="G2007" s="45">
        <v>7</v>
      </c>
      <c r="H2007" s="49" t="s">
        <v>30</v>
      </c>
      <c r="I2007" s="45"/>
      <c r="J2007" s="45"/>
      <c r="K2007" s="41"/>
      <c r="L2007" s="41"/>
      <c r="M2007" s="41"/>
      <c r="N2007" s="45"/>
      <c r="O2007" s="47"/>
      <c r="P2007" s="46" t="s">
        <v>4663</v>
      </c>
      <c r="Q2007" s="47">
        <v>709</v>
      </c>
      <c r="R2007" s="48" t="s">
        <v>663</v>
      </c>
      <c r="T2007">
        <v>40103</v>
      </c>
    </row>
    <row r="2008" spans="1:20" ht="18" customHeight="1" x14ac:dyDescent="0.15">
      <c r="A2008" s="42">
        <v>4</v>
      </c>
      <c r="B2008" s="43" t="s">
        <v>839</v>
      </c>
      <c r="C2008" s="43">
        <v>1</v>
      </c>
      <c r="D2008" s="43" t="s">
        <v>840</v>
      </c>
      <c r="E2008" s="43">
        <v>3</v>
      </c>
      <c r="F2008" s="43" t="s">
        <v>877</v>
      </c>
      <c r="G2008" s="44">
        <v>7</v>
      </c>
      <c r="H2008" s="43" t="s">
        <v>30</v>
      </c>
      <c r="I2008" s="45">
        <v>1</v>
      </c>
      <c r="J2008" s="45" t="s">
        <v>878</v>
      </c>
      <c r="K2008" s="41">
        <v>440</v>
      </c>
      <c r="L2008" s="41">
        <v>440</v>
      </c>
      <c r="M2008" s="41">
        <f>K2008-L2008</f>
        <v>0</v>
      </c>
      <c r="N2008" s="45" t="s">
        <v>3198</v>
      </c>
      <c r="O2008" s="41">
        <v>252000</v>
      </c>
      <c r="P2008" s="46" t="s">
        <v>4664</v>
      </c>
      <c r="Q2008" s="47">
        <v>1250</v>
      </c>
      <c r="R2008" s="48" t="s">
        <v>663</v>
      </c>
      <c r="T2008">
        <v>40103</v>
      </c>
    </row>
    <row r="2009" spans="1:20" ht="18" customHeight="1" x14ac:dyDescent="0.15">
      <c r="A2009" s="42">
        <v>4</v>
      </c>
      <c r="B2009" s="43" t="s">
        <v>839</v>
      </c>
      <c r="C2009" s="43">
        <v>1</v>
      </c>
      <c r="D2009" s="43" t="s">
        <v>840</v>
      </c>
      <c r="E2009" s="43">
        <v>3</v>
      </c>
      <c r="F2009" s="43" t="s">
        <v>877</v>
      </c>
      <c r="G2009" s="44">
        <v>7</v>
      </c>
      <c r="H2009" s="43" t="s">
        <v>30</v>
      </c>
      <c r="I2009" s="44">
        <v>1</v>
      </c>
      <c r="J2009" s="44" t="s">
        <v>878</v>
      </c>
      <c r="K2009" s="41"/>
      <c r="L2009" s="41"/>
      <c r="M2009" s="41"/>
      <c r="N2009" s="45" t="s">
        <v>3199</v>
      </c>
      <c r="O2009" s="41">
        <v>42000</v>
      </c>
      <c r="P2009" s="46" t="s">
        <v>4665</v>
      </c>
      <c r="Q2009" s="47">
        <v>616</v>
      </c>
      <c r="R2009" s="48" t="s">
        <v>663</v>
      </c>
      <c r="T2009">
        <v>40103</v>
      </c>
    </row>
    <row r="2010" spans="1:20" ht="18" customHeight="1" x14ac:dyDescent="0.15">
      <c r="A2010" s="42">
        <v>4</v>
      </c>
      <c r="B2010" s="43" t="s">
        <v>839</v>
      </c>
      <c r="C2010" s="43">
        <v>1</v>
      </c>
      <c r="D2010" s="43" t="s">
        <v>840</v>
      </c>
      <c r="E2010" s="43">
        <v>3</v>
      </c>
      <c r="F2010" s="43" t="s">
        <v>877</v>
      </c>
      <c r="G2010" s="44">
        <v>7</v>
      </c>
      <c r="H2010" s="43" t="s">
        <v>30</v>
      </c>
      <c r="I2010" s="44">
        <v>1</v>
      </c>
      <c r="J2010" s="44" t="s">
        <v>878</v>
      </c>
      <c r="K2010" s="41"/>
      <c r="L2010" s="41"/>
      <c r="M2010" s="41"/>
      <c r="N2010" s="45" t="s">
        <v>3200</v>
      </c>
      <c r="O2010" s="41">
        <v>36000</v>
      </c>
      <c r="P2010" s="46" t="s">
        <v>4666</v>
      </c>
      <c r="Q2010" s="47">
        <v>250</v>
      </c>
      <c r="R2010" s="48" t="s">
        <v>663</v>
      </c>
      <c r="T2010">
        <v>40103</v>
      </c>
    </row>
    <row r="2011" spans="1:20" ht="18" customHeight="1" x14ac:dyDescent="0.15">
      <c r="A2011" s="42">
        <v>4</v>
      </c>
      <c r="B2011" s="43" t="s">
        <v>839</v>
      </c>
      <c r="C2011" s="43">
        <v>1</v>
      </c>
      <c r="D2011" s="43" t="s">
        <v>840</v>
      </c>
      <c r="E2011" s="43">
        <v>3</v>
      </c>
      <c r="F2011" s="43" t="s">
        <v>877</v>
      </c>
      <c r="G2011" s="44">
        <v>7</v>
      </c>
      <c r="H2011" s="43" t="s">
        <v>30</v>
      </c>
      <c r="I2011" s="44">
        <v>1</v>
      </c>
      <c r="J2011" s="44" t="s">
        <v>878</v>
      </c>
      <c r="K2011" s="41"/>
      <c r="L2011" s="41"/>
      <c r="M2011" s="41"/>
      <c r="N2011" s="45" t="s">
        <v>3974</v>
      </c>
      <c r="O2011" s="41">
        <v>5000</v>
      </c>
      <c r="P2011" s="46" t="s">
        <v>4667</v>
      </c>
      <c r="Q2011" s="47">
        <v>60</v>
      </c>
      <c r="R2011" s="48" t="s">
        <v>663</v>
      </c>
      <c r="T2011">
        <v>40103</v>
      </c>
    </row>
    <row r="2012" spans="1:20" ht="18" customHeight="1" x14ac:dyDescent="0.15">
      <c r="A2012" s="42">
        <v>4</v>
      </c>
      <c r="B2012" s="43" t="s">
        <v>839</v>
      </c>
      <c r="C2012" s="43">
        <v>1</v>
      </c>
      <c r="D2012" s="43" t="s">
        <v>840</v>
      </c>
      <c r="E2012" s="43">
        <v>3</v>
      </c>
      <c r="F2012" s="43" t="s">
        <v>877</v>
      </c>
      <c r="G2012" s="44">
        <v>7</v>
      </c>
      <c r="H2012" s="43" t="s">
        <v>30</v>
      </c>
      <c r="I2012" s="44">
        <v>1</v>
      </c>
      <c r="J2012" s="44" t="s">
        <v>878</v>
      </c>
      <c r="K2012" s="41"/>
      <c r="L2012" s="41"/>
      <c r="M2012" s="41"/>
      <c r="N2012" s="45" t="s">
        <v>879</v>
      </c>
      <c r="O2012" s="41"/>
      <c r="P2012" s="46" t="s">
        <v>4668</v>
      </c>
      <c r="Q2012" s="47">
        <v>300</v>
      </c>
      <c r="R2012" s="48" t="s">
        <v>663</v>
      </c>
      <c r="T2012">
        <v>40103</v>
      </c>
    </row>
    <row r="2013" spans="1:20" ht="18" customHeight="1" x14ac:dyDescent="0.15">
      <c r="A2013" s="42">
        <v>4</v>
      </c>
      <c r="B2013" s="43" t="s">
        <v>839</v>
      </c>
      <c r="C2013" s="43">
        <v>1</v>
      </c>
      <c r="D2013" s="43" t="s">
        <v>840</v>
      </c>
      <c r="E2013" s="43">
        <v>3</v>
      </c>
      <c r="F2013" s="43" t="s">
        <v>877</v>
      </c>
      <c r="G2013" s="44">
        <v>7</v>
      </c>
      <c r="H2013" s="43" t="s">
        <v>30</v>
      </c>
      <c r="I2013" s="44">
        <v>1</v>
      </c>
      <c r="J2013" s="44" t="s">
        <v>878</v>
      </c>
      <c r="K2013" s="41"/>
      <c r="L2013" s="41"/>
      <c r="M2013" s="41"/>
      <c r="N2013" s="45" t="s">
        <v>3201</v>
      </c>
      <c r="O2013" s="41">
        <v>105000</v>
      </c>
      <c r="P2013" s="46" t="s">
        <v>4669</v>
      </c>
      <c r="Q2013" s="47">
        <v>170</v>
      </c>
      <c r="R2013" s="48" t="s">
        <v>663</v>
      </c>
      <c r="T2013">
        <v>40103</v>
      </c>
    </row>
    <row r="2014" spans="1:20" ht="18" customHeight="1" x14ac:dyDescent="0.15">
      <c r="A2014" s="42">
        <v>4</v>
      </c>
      <c r="B2014" s="43" t="s">
        <v>839</v>
      </c>
      <c r="C2014" s="43">
        <v>1</v>
      </c>
      <c r="D2014" s="43" t="s">
        <v>840</v>
      </c>
      <c r="E2014" s="43">
        <v>3</v>
      </c>
      <c r="F2014" s="43" t="s">
        <v>877</v>
      </c>
      <c r="G2014" s="44">
        <v>7</v>
      </c>
      <c r="H2014" s="43" t="s">
        <v>30</v>
      </c>
      <c r="I2014" s="45">
        <v>21</v>
      </c>
      <c r="J2014" s="45" t="s">
        <v>880</v>
      </c>
      <c r="K2014" s="41">
        <v>504</v>
      </c>
      <c r="L2014" s="41">
        <v>504</v>
      </c>
      <c r="M2014" s="41">
        <f>K2014-L2014</f>
        <v>0</v>
      </c>
      <c r="N2014" s="45" t="s">
        <v>3202</v>
      </c>
      <c r="O2014" s="41">
        <v>126000</v>
      </c>
      <c r="P2014" s="46" t="s">
        <v>4671</v>
      </c>
      <c r="Q2014" s="47">
        <v>45</v>
      </c>
      <c r="R2014" s="48" t="s">
        <v>663</v>
      </c>
      <c r="T2014">
        <v>40103</v>
      </c>
    </row>
    <row r="2015" spans="1:20" ht="18" customHeight="1" x14ac:dyDescent="0.15">
      <c r="A2015" s="42">
        <v>4</v>
      </c>
      <c r="B2015" s="43" t="s">
        <v>839</v>
      </c>
      <c r="C2015" s="43">
        <v>1</v>
      </c>
      <c r="D2015" s="43" t="s">
        <v>840</v>
      </c>
      <c r="E2015" s="43">
        <v>3</v>
      </c>
      <c r="F2015" s="43" t="s">
        <v>877</v>
      </c>
      <c r="G2015" s="44">
        <v>7</v>
      </c>
      <c r="H2015" s="43" t="s">
        <v>30</v>
      </c>
      <c r="I2015" s="44">
        <v>21</v>
      </c>
      <c r="J2015" s="44" t="s">
        <v>880</v>
      </c>
      <c r="K2015" s="41"/>
      <c r="L2015" s="41"/>
      <c r="M2015" s="41"/>
      <c r="N2015" s="45" t="s">
        <v>3203</v>
      </c>
      <c r="O2015" s="41">
        <v>126000</v>
      </c>
      <c r="P2015" s="46" t="s">
        <v>4670</v>
      </c>
      <c r="Q2015" s="47">
        <v>18</v>
      </c>
      <c r="R2015" s="48" t="s">
        <v>663</v>
      </c>
      <c r="T2015">
        <v>40103</v>
      </c>
    </row>
    <row r="2016" spans="1:20" ht="18" customHeight="1" x14ac:dyDescent="0.15">
      <c r="A2016" s="42">
        <v>4</v>
      </c>
      <c r="B2016" s="43" t="s">
        <v>839</v>
      </c>
      <c r="C2016" s="43">
        <v>1</v>
      </c>
      <c r="D2016" s="43" t="s">
        <v>840</v>
      </c>
      <c r="E2016" s="43">
        <v>3</v>
      </c>
      <c r="F2016" s="43" t="s">
        <v>877</v>
      </c>
      <c r="G2016" s="44">
        <v>7</v>
      </c>
      <c r="H2016" s="43" t="s">
        <v>30</v>
      </c>
      <c r="I2016" s="44">
        <v>21</v>
      </c>
      <c r="J2016" s="44" t="s">
        <v>880</v>
      </c>
      <c r="K2016" s="41"/>
      <c r="L2016" s="41"/>
      <c r="M2016" s="41"/>
      <c r="N2016" s="45" t="s">
        <v>3204</v>
      </c>
      <c r="O2016" s="41">
        <v>126000</v>
      </c>
      <c r="P2016" s="46" t="s">
        <v>4673</v>
      </c>
      <c r="Q2016" s="47">
        <v>500</v>
      </c>
      <c r="R2016" s="48" t="s">
        <v>663</v>
      </c>
      <c r="T2016">
        <v>40103</v>
      </c>
    </row>
    <row r="2017" spans="1:20" ht="18" customHeight="1" x14ac:dyDescent="0.15">
      <c r="A2017" s="42">
        <v>4</v>
      </c>
      <c r="B2017" s="43" t="s">
        <v>839</v>
      </c>
      <c r="C2017" s="43">
        <v>1</v>
      </c>
      <c r="D2017" s="43" t="s">
        <v>840</v>
      </c>
      <c r="E2017" s="43">
        <v>3</v>
      </c>
      <c r="F2017" s="43" t="s">
        <v>877</v>
      </c>
      <c r="G2017" s="44">
        <v>7</v>
      </c>
      <c r="H2017" s="43" t="s">
        <v>30</v>
      </c>
      <c r="I2017" s="44">
        <v>21</v>
      </c>
      <c r="J2017" s="44" t="s">
        <v>880</v>
      </c>
      <c r="K2017" s="41"/>
      <c r="L2017" s="41"/>
      <c r="M2017" s="41"/>
      <c r="N2017" s="45" t="s">
        <v>3205</v>
      </c>
      <c r="O2017" s="41">
        <v>126000</v>
      </c>
      <c r="P2017" s="46" t="s">
        <v>4672</v>
      </c>
      <c r="Q2017" s="47"/>
      <c r="R2017" s="48" t="s">
        <v>663</v>
      </c>
      <c r="T2017">
        <v>40103</v>
      </c>
    </row>
    <row r="2018" spans="1:20" ht="18" customHeight="1" x14ac:dyDescent="0.15">
      <c r="A2018" s="42">
        <v>4</v>
      </c>
      <c r="B2018" s="43" t="s">
        <v>839</v>
      </c>
      <c r="C2018" s="43">
        <v>1</v>
      </c>
      <c r="D2018" s="43" t="s">
        <v>840</v>
      </c>
      <c r="E2018" s="43">
        <v>3</v>
      </c>
      <c r="F2018" s="43" t="s">
        <v>877</v>
      </c>
      <c r="G2018" s="44">
        <v>7</v>
      </c>
      <c r="H2018" s="43" t="s">
        <v>30</v>
      </c>
      <c r="I2018" s="45">
        <v>31</v>
      </c>
      <c r="J2018" s="45" t="s">
        <v>265</v>
      </c>
      <c r="K2018" s="41">
        <v>359</v>
      </c>
      <c r="L2018" s="41">
        <v>359</v>
      </c>
      <c r="M2018" s="41">
        <f>K2018-L2018</f>
        <v>0</v>
      </c>
      <c r="N2018" s="45" t="s">
        <v>3975</v>
      </c>
      <c r="O2018" s="41">
        <v>82500</v>
      </c>
      <c r="P2018" s="46" t="s">
        <v>4555</v>
      </c>
      <c r="Q2018" s="47">
        <v>11407</v>
      </c>
      <c r="R2018" s="48" t="s">
        <v>663</v>
      </c>
      <c r="T2018">
        <v>40103</v>
      </c>
    </row>
    <row r="2019" spans="1:20" ht="18" customHeight="1" x14ac:dyDescent="0.15">
      <c r="A2019" s="42">
        <v>4</v>
      </c>
      <c r="B2019" s="43" t="s">
        <v>839</v>
      </c>
      <c r="C2019" s="43">
        <v>1</v>
      </c>
      <c r="D2019" s="43" t="s">
        <v>840</v>
      </c>
      <c r="E2019" s="43">
        <v>3</v>
      </c>
      <c r="F2019" s="43" t="s">
        <v>877</v>
      </c>
      <c r="G2019" s="44">
        <v>7</v>
      </c>
      <c r="H2019" s="43" t="s">
        <v>30</v>
      </c>
      <c r="I2019" s="44">
        <v>31</v>
      </c>
      <c r="J2019" s="44" t="s">
        <v>265</v>
      </c>
      <c r="K2019" s="41"/>
      <c r="L2019" s="41"/>
      <c r="M2019" s="41"/>
      <c r="N2019" s="45" t="s">
        <v>3206</v>
      </c>
      <c r="O2019" s="41">
        <v>36300</v>
      </c>
      <c r="P2019" s="46" t="s">
        <v>4674</v>
      </c>
      <c r="Q2019" s="47"/>
      <c r="R2019" s="48" t="s">
        <v>663</v>
      </c>
      <c r="T2019">
        <v>40103</v>
      </c>
    </row>
    <row r="2020" spans="1:20" ht="18" customHeight="1" x14ac:dyDescent="0.15">
      <c r="A2020" s="42">
        <v>4</v>
      </c>
      <c r="B2020" s="43" t="s">
        <v>839</v>
      </c>
      <c r="C2020" s="43">
        <v>1</v>
      </c>
      <c r="D2020" s="43" t="s">
        <v>840</v>
      </c>
      <c r="E2020" s="43">
        <v>3</v>
      </c>
      <c r="F2020" s="43" t="s">
        <v>877</v>
      </c>
      <c r="G2020" s="44">
        <v>7</v>
      </c>
      <c r="H2020" s="43" t="s">
        <v>30</v>
      </c>
      <c r="I2020" s="44">
        <v>31</v>
      </c>
      <c r="J2020" s="44" t="s">
        <v>265</v>
      </c>
      <c r="K2020" s="41"/>
      <c r="L2020" s="41"/>
      <c r="M2020" s="41"/>
      <c r="N2020" s="45" t="s">
        <v>3976</v>
      </c>
      <c r="O2020" s="41">
        <v>180000</v>
      </c>
      <c r="P2020" s="46" t="s">
        <v>4589</v>
      </c>
      <c r="Q2020" s="47"/>
      <c r="R2020" s="48" t="s">
        <v>663</v>
      </c>
      <c r="T2020">
        <v>40103</v>
      </c>
    </row>
    <row r="2021" spans="1:20" ht="18" customHeight="1" x14ac:dyDescent="0.15">
      <c r="A2021" s="42">
        <v>4</v>
      </c>
      <c r="B2021" s="43" t="s">
        <v>839</v>
      </c>
      <c r="C2021" s="43">
        <v>1</v>
      </c>
      <c r="D2021" s="43" t="s">
        <v>840</v>
      </c>
      <c r="E2021" s="43">
        <v>3</v>
      </c>
      <c r="F2021" s="43" t="s">
        <v>877</v>
      </c>
      <c r="G2021" s="44">
        <v>7</v>
      </c>
      <c r="H2021" s="43" t="s">
        <v>30</v>
      </c>
      <c r="I2021" s="44">
        <v>31</v>
      </c>
      <c r="J2021" s="44" t="s">
        <v>265</v>
      </c>
      <c r="K2021" s="41"/>
      <c r="L2021" s="41"/>
      <c r="M2021" s="41"/>
      <c r="N2021" s="45" t="s">
        <v>3977</v>
      </c>
      <c r="O2021" s="41">
        <v>60000</v>
      </c>
      <c r="P2021" s="46" t="s">
        <v>4620</v>
      </c>
      <c r="Q2021" s="47">
        <v>300</v>
      </c>
      <c r="R2021" s="48" t="s">
        <v>663</v>
      </c>
      <c r="T2021">
        <v>40103</v>
      </c>
    </row>
    <row r="2022" spans="1:20" ht="18" customHeight="1" x14ac:dyDescent="0.15">
      <c r="A2022" s="42">
        <v>4</v>
      </c>
      <c r="B2022" s="43" t="s">
        <v>839</v>
      </c>
      <c r="C2022" s="43">
        <v>1</v>
      </c>
      <c r="D2022" s="43" t="s">
        <v>840</v>
      </c>
      <c r="E2022" s="43">
        <v>3</v>
      </c>
      <c r="F2022" s="43" t="s">
        <v>877</v>
      </c>
      <c r="G2022" s="45">
        <v>8</v>
      </c>
      <c r="H2022" s="49" t="s">
        <v>33</v>
      </c>
      <c r="I2022" s="45"/>
      <c r="J2022" s="45"/>
      <c r="K2022" s="41"/>
      <c r="L2022" s="41"/>
      <c r="M2022" s="41"/>
      <c r="N2022" s="45"/>
      <c r="O2022" s="47"/>
      <c r="P2022" s="46" t="s">
        <v>4621</v>
      </c>
      <c r="Q2022" s="47"/>
      <c r="R2022" s="48" t="s">
        <v>663</v>
      </c>
      <c r="T2022">
        <v>40103</v>
      </c>
    </row>
    <row r="2023" spans="1:20" ht="18" customHeight="1" x14ac:dyDescent="0.15">
      <c r="A2023" s="42">
        <v>4</v>
      </c>
      <c r="B2023" s="43" t="s">
        <v>839</v>
      </c>
      <c r="C2023" s="43">
        <v>1</v>
      </c>
      <c r="D2023" s="43" t="s">
        <v>840</v>
      </c>
      <c r="E2023" s="43">
        <v>3</v>
      </c>
      <c r="F2023" s="43" t="s">
        <v>877</v>
      </c>
      <c r="G2023" s="44">
        <v>8</v>
      </c>
      <c r="H2023" s="43" t="s">
        <v>33</v>
      </c>
      <c r="I2023" s="45">
        <v>1</v>
      </c>
      <c r="J2023" s="45" t="s">
        <v>34</v>
      </c>
      <c r="K2023" s="41">
        <v>20</v>
      </c>
      <c r="L2023" s="41">
        <v>20</v>
      </c>
      <c r="M2023" s="41">
        <f>K2023-L2023</f>
        <v>0</v>
      </c>
      <c r="N2023" s="45" t="s">
        <v>3207</v>
      </c>
      <c r="O2023" s="41">
        <v>20000</v>
      </c>
      <c r="P2023" s="46" t="s">
        <v>4676</v>
      </c>
      <c r="Q2023" s="47">
        <v>308</v>
      </c>
      <c r="R2023" s="48" t="s">
        <v>663</v>
      </c>
      <c r="T2023">
        <v>40103</v>
      </c>
    </row>
    <row r="2024" spans="1:20" ht="18" customHeight="1" x14ac:dyDescent="0.15">
      <c r="A2024" s="42">
        <v>4</v>
      </c>
      <c r="B2024" s="43" t="s">
        <v>839</v>
      </c>
      <c r="C2024" s="43">
        <v>1</v>
      </c>
      <c r="D2024" s="43" t="s">
        <v>840</v>
      </c>
      <c r="E2024" s="43">
        <v>3</v>
      </c>
      <c r="F2024" s="43" t="s">
        <v>877</v>
      </c>
      <c r="G2024" s="44">
        <v>8</v>
      </c>
      <c r="H2024" s="43" t="s">
        <v>33</v>
      </c>
      <c r="I2024" s="45">
        <v>2</v>
      </c>
      <c r="J2024" s="45" t="s">
        <v>46</v>
      </c>
      <c r="K2024" s="41">
        <v>64</v>
      </c>
      <c r="L2024" s="41">
        <v>64</v>
      </c>
      <c r="M2024" s="41">
        <f>K2024-L2024</f>
        <v>0</v>
      </c>
      <c r="N2024" s="45" t="s">
        <v>3208</v>
      </c>
      <c r="O2024" s="41">
        <v>21600</v>
      </c>
      <c r="P2024" s="46" t="s">
        <v>4677</v>
      </c>
      <c r="Q2024" s="47"/>
      <c r="R2024" s="48" t="s">
        <v>663</v>
      </c>
      <c r="T2024">
        <v>40103</v>
      </c>
    </row>
    <row r="2025" spans="1:20" ht="18" customHeight="1" x14ac:dyDescent="0.15">
      <c r="A2025" s="42">
        <v>4</v>
      </c>
      <c r="B2025" s="43" t="s">
        <v>839</v>
      </c>
      <c r="C2025" s="43">
        <v>1</v>
      </c>
      <c r="D2025" s="43" t="s">
        <v>840</v>
      </c>
      <c r="E2025" s="43">
        <v>3</v>
      </c>
      <c r="F2025" s="43" t="s">
        <v>877</v>
      </c>
      <c r="G2025" s="44">
        <v>8</v>
      </c>
      <c r="H2025" s="43" t="s">
        <v>33</v>
      </c>
      <c r="I2025" s="44">
        <v>2</v>
      </c>
      <c r="J2025" s="44" t="s">
        <v>46</v>
      </c>
      <c r="K2025" s="41"/>
      <c r="L2025" s="41"/>
      <c r="M2025" s="41"/>
      <c r="N2025" s="45" t="s">
        <v>3209</v>
      </c>
      <c r="O2025" s="41">
        <v>5400</v>
      </c>
      <c r="P2025" s="46" t="s">
        <v>4656</v>
      </c>
      <c r="Q2025" s="47">
        <v>532</v>
      </c>
      <c r="R2025" s="48" t="s">
        <v>663</v>
      </c>
      <c r="T2025">
        <v>40103</v>
      </c>
    </row>
    <row r="2026" spans="1:20" ht="18" customHeight="1" x14ac:dyDescent="0.15">
      <c r="A2026" s="42">
        <v>4</v>
      </c>
      <c r="B2026" s="43" t="s">
        <v>839</v>
      </c>
      <c r="C2026" s="43">
        <v>1</v>
      </c>
      <c r="D2026" s="43" t="s">
        <v>840</v>
      </c>
      <c r="E2026" s="43">
        <v>3</v>
      </c>
      <c r="F2026" s="43" t="s">
        <v>877</v>
      </c>
      <c r="G2026" s="44">
        <v>8</v>
      </c>
      <c r="H2026" s="43" t="s">
        <v>33</v>
      </c>
      <c r="I2026" s="44">
        <v>2</v>
      </c>
      <c r="J2026" s="44" t="s">
        <v>46</v>
      </c>
      <c r="K2026" s="41"/>
      <c r="L2026" s="41"/>
      <c r="M2026" s="41"/>
      <c r="N2026" s="45" t="s">
        <v>3210</v>
      </c>
      <c r="O2026" s="41">
        <v>36400</v>
      </c>
      <c r="P2026" s="46" t="s">
        <v>4658</v>
      </c>
      <c r="Q2026" s="47"/>
      <c r="R2026" s="48" t="s">
        <v>663</v>
      </c>
      <c r="T2026">
        <v>40103</v>
      </c>
    </row>
    <row r="2027" spans="1:20" ht="18" customHeight="1" x14ac:dyDescent="0.15">
      <c r="A2027" s="42">
        <v>4</v>
      </c>
      <c r="B2027" s="43" t="s">
        <v>839</v>
      </c>
      <c r="C2027" s="43">
        <v>1</v>
      </c>
      <c r="D2027" s="43" t="s">
        <v>840</v>
      </c>
      <c r="E2027" s="43">
        <v>3</v>
      </c>
      <c r="F2027" s="43" t="s">
        <v>877</v>
      </c>
      <c r="G2027" s="44">
        <v>8</v>
      </c>
      <c r="H2027" s="43" t="s">
        <v>33</v>
      </c>
      <c r="I2027" s="45">
        <v>3</v>
      </c>
      <c r="J2027" s="45" t="s">
        <v>48</v>
      </c>
      <c r="K2027" s="41">
        <v>182</v>
      </c>
      <c r="L2027" s="41">
        <v>182</v>
      </c>
      <c r="M2027" s="41">
        <f>K2027-L2027</f>
        <v>0</v>
      </c>
      <c r="N2027" s="45" t="s">
        <v>881</v>
      </c>
      <c r="O2027" s="41"/>
      <c r="P2027" s="46" t="s">
        <v>4678</v>
      </c>
      <c r="Q2027" s="47"/>
      <c r="R2027" s="48" t="s">
        <v>663</v>
      </c>
      <c r="T2027">
        <v>40103</v>
      </c>
    </row>
    <row r="2028" spans="1:20" ht="18" customHeight="1" x14ac:dyDescent="0.15">
      <c r="A2028" s="42">
        <v>4</v>
      </c>
      <c r="B2028" s="43" t="s">
        <v>839</v>
      </c>
      <c r="C2028" s="43">
        <v>1</v>
      </c>
      <c r="D2028" s="43" t="s">
        <v>840</v>
      </c>
      <c r="E2028" s="43">
        <v>3</v>
      </c>
      <c r="F2028" s="43" t="s">
        <v>877</v>
      </c>
      <c r="G2028" s="44">
        <v>8</v>
      </c>
      <c r="H2028" s="43" t="s">
        <v>33</v>
      </c>
      <c r="I2028" s="44">
        <v>3</v>
      </c>
      <c r="J2028" s="44" t="s">
        <v>48</v>
      </c>
      <c r="K2028" s="41"/>
      <c r="L2028" s="41"/>
      <c r="M2028" s="41"/>
      <c r="N2028" s="45" t="s">
        <v>3978</v>
      </c>
      <c r="O2028" s="41">
        <v>45400</v>
      </c>
      <c r="P2028" s="46" t="s">
        <v>4542</v>
      </c>
      <c r="Q2028" s="47">
        <v>96</v>
      </c>
      <c r="R2028" s="48" t="s">
        <v>663</v>
      </c>
      <c r="T2028">
        <v>40103</v>
      </c>
    </row>
    <row r="2029" spans="1:20" ht="18" customHeight="1" x14ac:dyDescent="0.15">
      <c r="A2029" s="42">
        <v>4</v>
      </c>
      <c r="B2029" s="43" t="s">
        <v>839</v>
      </c>
      <c r="C2029" s="43">
        <v>1</v>
      </c>
      <c r="D2029" s="43" t="s">
        <v>840</v>
      </c>
      <c r="E2029" s="43">
        <v>3</v>
      </c>
      <c r="F2029" s="43" t="s">
        <v>877</v>
      </c>
      <c r="G2029" s="44">
        <v>8</v>
      </c>
      <c r="H2029" s="43" t="s">
        <v>33</v>
      </c>
      <c r="I2029" s="44">
        <v>3</v>
      </c>
      <c r="J2029" s="44" t="s">
        <v>48</v>
      </c>
      <c r="K2029" s="41"/>
      <c r="L2029" s="41"/>
      <c r="M2029" s="41"/>
      <c r="N2029" s="45" t="s">
        <v>882</v>
      </c>
      <c r="O2029" s="41"/>
      <c r="P2029" s="46" t="s">
        <v>4629</v>
      </c>
      <c r="Q2029" s="47">
        <v>150</v>
      </c>
      <c r="R2029" s="48" t="s">
        <v>663</v>
      </c>
      <c r="T2029">
        <v>40103</v>
      </c>
    </row>
    <row r="2030" spans="1:20" ht="18" customHeight="1" x14ac:dyDescent="0.15">
      <c r="A2030" s="42">
        <v>4</v>
      </c>
      <c r="B2030" s="43" t="s">
        <v>839</v>
      </c>
      <c r="C2030" s="43">
        <v>1</v>
      </c>
      <c r="D2030" s="43" t="s">
        <v>840</v>
      </c>
      <c r="E2030" s="43">
        <v>3</v>
      </c>
      <c r="F2030" s="43" t="s">
        <v>877</v>
      </c>
      <c r="G2030" s="44">
        <v>8</v>
      </c>
      <c r="H2030" s="43" t="s">
        <v>33</v>
      </c>
      <c r="I2030" s="44">
        <v>3</v>
      </c>
      <c r="J2030" s="44" t="s">
        <v>48</v>
      </c>
      <c r="K2030" s="41"/>
      <c r="L2030" s="41"/>
      <c r="M2030" s="41"/>
      <c r="N2030" s="45" t="s">
        <v>3978</v>
      </c>
      <c r="O2030" s="41">
        <v>45400</v>
      </c>
      <c r="P2030" s="46" t="s">
        <v>4630</v>
      </c>
      <c r="Q2030" s="47"/>
      <c r="R2030" s="48" t="s">
        <v>663</v>
      </c>
      <c r="T2030">
        <v>40103</v>
      </c>
    </row>
    <row r="2031" spans="1:20" ht="18" customHeight="1" x14ac:dyDescent="0.15">
      <c r="A2031" s="42">
        <v>4</v>
      </c>
      <c r="B2031" s="43" t="s">
        <v>839</v>
      </c>
      <c r="C2031" s="43">
        <v>1</v>
      </c>
      <c r="D2031" s="43" t="s">
        <v>840</v>
      </c>
      <c r="E2031" s="43">
        <v>3</v>
      </c>
      <c r="F2031" s="43" t="s">
        <v>877</v>
      </c>
      <c r="G2031" s="44">
        <v>8</v>
      </c>
      <c r="H2031" s="43" t="s">
        <v>33</v>
      </c>
      <c r="I2031" s="44">
        <v>3</v>
      </c>
      <c r="J2031" s="44" t="s">
        <v>48</v>
      </c>
      <c r="K2031" s="41"/>
      <c r="L2031" s="41"/>
      <c r="M2031" s="41"/>
      <c r="N2031" s="45" t="s">
        <v>883</v>
      </c>
      <c r="O2031" s="41"/>
      <c r="P2031" s="46" t="s">
        <v>4679</v>
      </c>
      <c r="Q2031" s="47">
        <v>500</v>
      </c>
      <c r="R2031" s="48" t="s">
        <v>663</v>
      </c>
      <c r="T2031">
        <v>40103</v>
      </c>
    </row>
    <row r="2032" spans="1:20" ht="18" customHeight="1" x14ac:dyDescent="0.15">
      <c r="A2032" s="42">
        <v>4</v>
      </c>
      <c r="B2032" s="43" t="s">
        <v>839</v>
      </c>
      <c r="C2032" s="43">
        <v>1</v>
      </c>
      <c r="D2032" s="43" t="s">
        <v>840</v>
      </c>
      <c r="E2032" s="43">
        <v>3</v>
      </c>
      <c r="F2032" s="43" t="s">
        <v>877</v>
      </c>
      <c r="G2032" s="44">
        <v>8</v>
      </c>
      <c r="H2032" s="43" t="s">
        <v>33</v>
      </c>
      <c r="I2032" s="44">
        <v>3</v>
      </c>
      <c r="J2032" s="44" t="s">
        <v>48</v>
      </c>
      <c r="K2032" s="41"/>
      <c r="L2032" s="41"/>
      <c r="M2032" s="41"/>
      <c r="N2032" s="45" t="s">
        <v>3979</v>
      </c>
      <c r="O2032" s="41">
        <v>90800</v>
      </c>
      <c r="P2032" s="46" t="s">
        <v>4645</v>
      </c>
      <c r="Q2032" s="47"/>
      <c r="R2032" s="48" t="s">
        <v>663</v>
      </c>
      <c r="T2032">
        <v>40103</v>
      </c>
    </row>
    <row r="2033" spans="1:20" ht="18" customHeight="1" x14ac:dyDescent="0.15">
      <c r="A2033" s="42">
        <v>4</v>
      </c>
      <c r="B2033" s="43" t="s">
        <v>839</v>
      </c>
      <c r="C2033" s="43">
        <v>1</v>
      </c>
      <c r="D2033" s="43" t="s">
        <v>840</v>
      </c>
      <c r="E2033" s="43">
        <v>3</v>
      </c>
      <c r="F2033" s="43" t="s">
        <v>877</v>
      </c>
      <c r="G2033" s="45">
        <v>10</v>
      </c>
      <c r="H2033" s="49" t="s">
        <v>54</v>
      </c>
      <c r="I2033" s="45"/>
      <c r="J2033" s="45"/>
      <c r="K2033" s="41"/>
      <c r="L2033" s="41"/>
      <c r="M2033" s="41"/>
      <c r="N2033" s="45"/>
      <c r="O2033" s="47"/>
      <c r="P2033" s="46" t="s">
        <v>4680</v>
      </c>
      <c r="Q2033" s="47">
        <v>768</v>
      </c>
      <c r="R2033" s="48" t="s">
        <v>663</v>
      </c>
      <c r="T2033">
        <v>40103</v>
      </c>
    </row>
    <row r="2034" spans="1:20" ht="18" customHeight="1" x14ac:dyDescent="0.15">
      <c r="A2034" s="42">
        <v>4</v>
      </c>
      <c r="B2034" s="43" t="s">
        <v>839</v>
      </c>
      <c r="C2034" s="43">
        <v>1</v>
      </c>
      <c r="D2034" s="43" t="s">
        <v>840</v>
      </c>
      <c r="E2034" s="43">
        <v>3</v>
      </c>
      <c r="F2034" s="43" t="s">
        <v>877</v>
      </c>
      <c r="G2034" s="44">
        <v>10</v>
      </c>
      <c r="H2034" s="43" t="s">
        <v>54</v>
      </c>
      <c r="I2034" s="45">
        <v>1</v>
      </c>
      <c r="J2034" s="45" t="s">
        <v>55</v>
      </c>
      <c r="K2034" s="41">
        <v>2155</v>
      </c>
      <c r="L2034" s="41">
        <v>2320</v>
      </c>
      <c r="M2034" s="41">
        <f>K2034-L2034</f>
        <v>-165</v>
      </c>
      <c r="N2034" s="45" t="s">
        <v>884</v>
      </c>
      <c r="O2034" s="41">
        <v>300000</v>
      </c>
      <c r="P2034" s="46" t="s">
        <v>4681</v>
      </c>
      <c r="Q2034" s="47"/>
      <c r="R2034" s="48" t="s">
        <v>663</v>
      </c>
      <c r="T2034">
        <v>40103</v>
      </c>
    </row>
    <row r="2035" spans="1:20" ht="18" customHeight="1" x14ac:dyDescent="0.15">
      <c r="A2035" s="42">
        <v>4</v>
      </c>
      <c r="B2035" s="43" t="s">
        <v>839</v>
      </c>
      <c r="C2035" s="43">
        <v>1</v>
      </c>
      <c r="D2035" s="43" t="s">
        <v>840</v>
      </c>
      <c r="E2035" s="43">
        <v>3</v>
      </c>
      <c r="F2035" s="43" t="s">
        <v>877</v>
      </c>
      <c r="G2035" s="44">
        <v>10</v>
      </c>
      <c r="H2035" s="43" t="s">
        <v>54</v>
      </c>
      <c r="I2035" s="44">
        <v>1</v>
      </c>
      <c r="J2035" s="44" t="s">
        <v>55</v>
      </c>
      <c r="K2035" s="41"/>
      <c r="L2035" s="41"/>
      <c r="M2035" s="41"/>
      <c r="N2035" s="45" t="s">
        <v>885</v>
      </c>
      <c r="O2035" s="41"/>
      <c r="P2035" s="46"/>
      <c r="Q2035" s="47"/>
      <c r="R2035" s="48" t="s">
        <v>663</v>
      </c>
      <c r="T2035">
        <v>40103</v>
      </c>
    </row>
    <row r="2036" spans="1:20" ht="18" customHeight="1" x14ac:dyDescent="0.15">
      <c r="A2036" s="42">
        <v>4</v>
      </c>
      <c r="B2036" s="43" t="s">
        <v>839</v>
      </c>
      <c r="C2036" s="43">
        <v>1</v>
      </c>
      <c r="D2036" s="43" t="s">
        <v>840</v>
      </c>
      <c r="E2036" s="43">
        <v>3</v>
      </c>
      <c r="F2036" s="43" t="s">
        <v>877</v>
      </c>
      <c r="G2036" s="44">
        <v>10</v>
      </c>
      <c r="H2036" s="43" t="s">
        <v>54</v>
      </c>
      <c r="I2036" s="44">
        <v>1</v>
      </c>
      <c r="J2036" s="44" t="s">
        <v>55</v>
      </c>
      <c r="K2036" s="41"/>
      <c r="L2036" s="41"/>
      <c r="M2036" s="41"/>
      <c r="N2036" s="45" t="s">
        <v>886</v>
      </c>
      <c r="O2036" s="41">
        <v>19200</v>
      </c>
      <c r="P2036" s="46"/>
      <c r="Q2036" s="47"/>
      <c r="R2036" s="48" t="s">
        <v>663</v>
      </c>
      <c r="T2036">
        <v>40103</v>
      </c>
    </row>
    <row r="2037" spans="1:20" ht="18" customHeight="1" x14ac:dyDescent="0.15">
      <c r="A2037" s="42">
        <v>4</v>
      </c>
      <c r="B2037" s="43" t="s">
        <v>839</v>
      </c>
      <c r="C2037" s="43">
        <v>1</v>
      </c>
      <c r="D2037" s="43" t="s">
        <v>840</v>
      </c>
      <c r="E2037" s="43">
        <v>3</v>
      </c>
      <c r="F2037" s="43" t="s">
        <v>877</v>
      </c>
      <c r="G2037" s="44">
        <v>10</v>
      </c>
      <c r="H2037" s="43" t="s">
        <v>54</v>
      </c>
      <c r="I2037" s="44">
        <v>1</v>
      </c>
      <c r="J2037" s="44" t="s">
        <v>55</v>
      </c>
      <c r="K2037" s="41"/>
      <c r="L2037" s="41"/>
      <c r="M2037" s="41"/>
      <c r="N2037" s="45" t="s">
        <v>887</v>
      </c>
      <c r="O2037" s="41">
        <v>50000</v>
      </c>
      <c r="P2037" s="46"/>
      <c r="Q2037" s="47"/>
      <c r="R2037" s="48" t="s">
        <v>663</v>
      </c>
      <c r="T2037">
        <v>40103</v>
      </c>
    </row>
    <row r="2038" spans="1:20" ht="18" customHeight="1" x14ac:dyDescent="0.15">
      <c r="A2038" s="42">
        <v>4</v>
      </c>
      <c r="B2038" s="43" t="s">
        <v>839</v>
      </c>
      <c r="C2038" s="43">
        <v>1</v>
      </c>
      <c r="D2038" s="43" t="s">
        <v>840</v>
      </c>
      <c r="E2038" s="43">
        <v>3</v>
      </c>
      <c r="F2038" s="43" t="s">
        <v>877</v>
      </c>
      <c r="G2038" s="44">
        <v>10</v>
      </c>
      <c r="H2038" s="43" t="s">
        <v>54</v>
      </c>
      <c r="I2038" s="44">
        <v>1</v>
      </c>
      <c r="J2038" s="44" t="s">
        <v>55</v>
      </c>
      <c r="K2038" s="41"/>
      <c r="L2038" s="41"/>
      <c r="M2038" s="41"/>
      <c r="N2038" s="45" t="s">
        <v>2523</v>
      </c>
      <c r="O2038" s="41">
        <v>75000</v>
      </c>
      <c r="P2038" s="46"/>
      <c r="Q2038" s="47"/>
      <c r="R2038" s="48" t="s">
        <v>663</v>
      </c>
      <c r="T2038">
        <v>40103</v>
      </c>
    </row>
    <row r="2039" spans="1:20" ht="18" customHeight="1" x14ac:dyDescent="0.15">
      <c r="A2039" s="42">
        <v>4</v>
      </c>
      <c r="B2039" s="43" t="s">
        <v>839</v>
      </c>
      <c r="C2039" s="43">
        <v>1</v>
      </c>
      <c r="D2039" s="43" t="s">
        <v>840</v>
      </c>
      <c r="E2039" s="43">
        <v>3</v>
      </c>
      <c r="F2039" s="43" t="s">
        <v>877</v>
      </c>
      <c r="G2039" s="44">
        <v>10</v>
      </c>
      <c r="H2039" s="43" t="s">
        <v>54</v>
      </c>
      <c r="I2039" s="44">
        <v>1</v>
      </c>
      <c r="J2039" s="44" t="s">
        <v>55</v>
      </c>
      <c r="K2039" s="41"/>
      <c r="L2039" s="41"/>
      <c r="M2039" s="41"/>
      <c r="N2039" s="45" t="s">
        <v>3211</v>
      </c>
      <c r="O2039" s="41">
        <v>60000</v>
      </c>
      <c r="P2039" s="46"/>
      <c r="Q2039" s="47"/>
      <c r="R2039" s="48" t="s">
        <v>663</v>
      </c>
      <c r="T2039">
        <v>40103</v>
      </c>
    </row>
    <row r="2040" spans="1:20" ht="18" customHeight="1" x14ac:dyDescent="0.15">
      <c r="A2040" s="42">
        <v>4</v>
      </c>
      <c r="B2040" s="43" t="s">
        <v>839</v>
      </c>
      <c r="C2040" s="43">
        <v>1</v>
      </c>
      <c r="D2040" s="43" t="s">
        <v>840</v>
      </c>
      <c r="E2040" s="43">
        <v>3</v>
      </c>
      <c r="F2040" s="43" t="s">
        <v>877</v>
      </c>
      <c r="G2040" s="44">
        <v>10</v>
      </c>
      <c r="H2040" s="43" t="s">
        <v>54</v>
      </c>
      <c r="I2040" s="44">
        <v>1</v>
      </c>
      <c r="J2040" s="44" t="s">
        <v>55</v>
      </c>
      <c r="K2040" s="41"/>
      <c r="L2040" s="41"/>
      <c r="M2040" s="41"/>
      <c r="N2040" s="45" t="s">
        <v>3212</v>
      </c>
      <c r="O2040" s="41">
        <v>65000</v>
      </c>
      <c r="P2040" s="46"/>
      <c r="Q2040" s="47"/>
      <c r="R2040" s="48" t="s">
        <v>663</v>
      </c>
      <c r="T2040">
        <v>40103</v>
      </c>
    </row>
    <row r="2041" spans="1:20" ht="18" customHeight="1" x14ac:dyDescent="0.15">
      <c r="A2041" s="42">
        <v>4</v>
      </c>
      <c r="B2041" s="43" t="s">
        <v>839</v>
      </c>
      <c r="C2041" s="43">
        <v>1</v>
      </c>
      <c r="D2041" s="43" t="s">
        <v>840</v>
      </c>
      <c r="E2041" s="43">
        <v>3</v>
      </c>
      <c r="F2041" s="43" t="s">
        <v>877</v>
      </c>
      <c r="G2041" s="44">
        <v>10</v>
      </c>
      <c r="H2041" s="43" t="s">
        <v>54</v>
      </c>
      <c r="I2041" s="44">
        <v>1</v>
      </c>
      <c r="J2041" s="44" t="s">
        <v>55</v>
      </c>
      <c r="K2041" s="41"/>
      <c r="L2041" s="41"/>
      <c r="M2041" s="41"/>
      <c r="N2041" s="45" t="s">
        <v>3213</v>
      </c>
      <c r="O2041" s="41">
        <v>65000</v>
      </c>
      <c r="P2041" s="46"/>
      <c r="Q2041" s="47"/>
      <c r="R2041" s="48" t="s">
        <v>663</v>
      </c>
      <c r="T2041">
        <v>40103</v>
      </c>
    </row>
    <row r="2042" spans="1:20" ht="18" customHeight="1" x14ac:dyDescent="0.15">
      <c r="A2042" s="42">
        <v>4</v>
      </c>
      <c r="B2042" s="43" t="s">
        <v>839</v>
      </c>
      <c r="C2042" s="43">
        <v>1</v>
      </c>
      <c r="D2042" s="43" t="s">
        <v>840</v>
      </c>
      <c r="E2042" s="43">
        <v>3</v>
      </c>
      <c r="F2042" s="43" t="s">
        <v>877</v>
      </c>
      <c r="G2042" s="44">
        <v>10</v>
      </c>
      <c r="H2042" s="43" t="s">
        <v>54</v>
      </c>
      <c r="I2042" s="44">
        <v>1</v>
      </c>
      <c r="J2042" s="44" t="s">
        <v>55</v>
      </c>
      <c r="K2042" s="41"/>
      <c r="L2042" s="41"/>
      <c r="M2042" s="41"/>
      <c r="N2042" s="45" t="s">
        <v>888</v>
      </c>
      <c r="O2042" s="41">
        <v>20000</v>
      </c>
      <c r="P2042" s="46"/>
      <c r="Q2042" s="47"/>
      <c r="R2042" s="48" t="s">
        <v>663</v>
      </c>
      <c r="T2042">
        <v>40103</v>
      </c>
    </row>
    <row r="2043" spans="1:20" ht="18" customHeight="1" x14ac:dyDescent="0.15">
      <c r="A2043" s="42">
        <v>4</v>
      </c>
      <c r="B2043" s="43" t="s">
        <v>839</v>
      </c>
      <c r="C2043" s="43">
        <v>1</v>
      </c>
      <c r="D2043" s="43" t="s">
        <v>840</v>
      </c>
      <c r="E2043" s="43">
        <v>3</v>
      </c>
      <c r="F2043" s="43" t="s">
        <v>877</v>
      </c>
      <c r="G2043" s="44">
        <v>10</v>
      </c>
      <c r="H2043" s="43" t="s">
        <v>54</v>
      </c>
      <c r="I2043" s="44">
        <v>1</v>
      </c>
      <c r="J2043" s="44" t="s">
        <v>55</v>
      </c>
      <c r="K2043" s="41"/>
      <c r="L2043" s="41"/>
      <c r="M2043" s="41"/>
      <c r="N2043" s="45" t="s">
        <v>889</v>
      </c>
      <c r="O2043" s="41">
        <v>20000</v>
      </c>
      <c r="P2043" s="46"/>
      <c r="Q2043" s="47"/>
      <c r="R2043" s="48" t="s">
        <v>663</v>
      </c>
      <c r="T2043">
        <v>40103</v>
      </c>
    </row>
    <row r="2044" spans="1:20" ht="18" customHeight="1" x14ac:dyDescent="0.15">
      <c r="A2044" s="42">
        <v>4</v>
      </c>
      <c r="B2044" s="43" t="s">
        <v>839</v>
      </c>
      <c r="C2044" s="43">
        <v>1</v>
      </c>
      <c r="D2044" s="43" t="s">
        <v>840</v>
      </c>
      <c r="E2044" s="43">
        <v>3</v>
      </c>
      <c r="F2044" s="43" t="s">
        <v>877</v>
      </c>
      <c r="G2044" s="44">
        <v>10</v>
      </c>
      <c r="H2044" s="43" t="s">
        <v>54</v>
      </c>
      <c r="I2044" s="44">
        <v>1</v>
      </c>
      <c r="J2044" s="44" t="s">
        <v>55</v>
      </c>
      <c r="K2044" s="41"/>
      <c r="L2044" s="41"/>
      <c r="M2044" s="41"/>
      <c r="N2044" s="45" t="s">
        <v>890</v>
      </c>
      <c r="O2044" s="41">
        <v>170000</v>
      </c>
      <c r="P2044" s="46"/>
      <c r="Q2044" s="47"/>
      <c r="R2044" s="48" t="s">
        <v>663</v>
      </c>
      <c r="T2044">
        <v>40103</v>
      </c>
    </row>
    <row r="2045" spans="1:20" ht="18" customHeight="1" x14ac:dyDescent="0.15">
      <c r="A2045" s="42">
        <v>4</v>
      </c>
      <c r="B2045" s="43" t="s">
        <v>839</v>
      </c>
      <c r="C2045" s="43">
        <v>1</v>
      </c>
      <c r="D2045" s="43" t="s">
        <v>840</v>
      </c>
      <c r="E2045" s="43">
        <v>3</v>
      </c>
      <c r="F2045" s="43" t="s">
        <v>877</v>
      </c>
      <c r="G2045" s="44">
        <v>10</v>
      </c>
      <c r="H2045" s="43" t="s">
        <v>54</v>
      </c>
      <c r="I2045" s="44">
        <v>1</v>
      </c>
      <c r="J2045" s="44" t="s">
        <v>55</v>
      </c>
      <c r="K2045" s="41"/>
      <c r="L2045" s="41"/>
      <c r="M2045" s="41"/>
      <c r="N2045" s="45" t="s">
        <v>891</v>
      </c>
      <c r="O2045" s="41">
        <v>80000</v>
      </c>
      <c r="P2045" s="46"/>
      <c r="Q2045" s="47"/>
      <c r="R2045" s="48" t="s">
        <v>663</v>
      </c>
      <c r="T2045">
        <v>40103</v>
      </c>
    </row>
    <row r="2046" spans="1:20" ht="18" customHeight="1" x14ac:dyDescent="0.15">
      <c r="A2046" s="42">
        <v>4</v>
      </c>
      <c r="B2046" s="43" t="s">
        <v>839</v>
      </c>
      <c r="C2046" s="43">
        <v>1</v>
      </c>
      <c r="D2046" s="43" t="s">
        <v>840</v>
      </c>
      <c r="E2046" s="43">
        <v>3</v>
      </c>
      <c r="F2046" s="43" t="s">
        <v>877</v>
      </c>
      <c r="G2046" s="44">
        <v>10</v>
      </c>
      <c r="H2046" s="43" t="s">
        <v>54</v>
      </c>
      <c r="I2046" s="44">
        <v>1</v>
      </c>
      <c r="J2046" s="44" t="s">
        <v>55</v>
      </c>
      <c r="K2046" s="41"/>
      <c r="L2046" s="41"/>
      <c r="M2046" s="41"/>
      <c r="N2046" s="45" t="s">
        <v>892</v>
      </c>
      <c r="O2046" s="41">
        <v>50000</v>
      </c>
      <c r="P2046" s="46"/>
      <c r="Q2046" s="47"/>
      <c r="R2046" s="48" t="s">
        <v>663</v>
      </c>
      <c r="T2046">
        <v>40103</v>
      </c>
    </row>
    <row r="2047" spans="1:20" ht="18" customHeight="1" x14ac:dyDescent="0.15">
      <c r="A2047" s="42">
        <v>4</v>
      </c>
      <c r="B2047" s="43" t="s">
        <v>839</v>
      </c>
      <c r="C2047" s="43">
        <v>1</v>
      </c>
      <c r="D2047" s="43" t="s">
        <v>840</v>
      </c>
      <c r="E2047" s="43">
        <v>3</v>
      </c>
      <c r="F2047" s="43" t="s">
        <v>877</v>
      </c>
      <c r="G2047" s="44">
        <v>10</v>
      </c>
      <c r="H2047" s="43" t="s">
        <v>54</v>
      </c>
      <c r="I2047" s="44">
        <v>1</v>
      </c>
      <c r="J2047" s="44" t="s">
        <v>55</v>
      </c>
      <c r="K2047" s="41"/>
      <c r="L2047" s="41"/>
      <c r="M2047" s="41"/>
      <c r="N2047" s="45" t="s">
        <v>3214</v>
      </c>
      <c r="O2047" s="41">
        <v>90000</v>
      </c>
      <c r="P2047" s="46"/>
      <c r="Q2047" s="47"/>
      <c r="R2047" s="48" t="s">
        <v>663</v>
      </c>
      <c r="T2047">
        <v>40103</v>
      </c>
    </row>
    <row r="2048" spans="1:20" ht="18" customHeight="1" x14ac:dyDescent="0.15">
      <c r="A2048" s="42">
        <v>4</v>
      </c>
      <c r="B2048" s="43" t="s">
        <v>839</v>
      </c>
      <c r="C2048" s="43">
        <v>1</v>
      </c>
      <c r="D2048" s="43" t="s">
        <v>840</v>
      </c>
      <c r="E2048" s="43">
        <v>3</v>
      </c>
      <c r="F2048" s="43" t="s">
        <v>877</v>
      </c>
      <c r="G2048" s="44">
        <v>10</v>
      </c>
      <c r="H2048" s="43" t="s">
        <v>54</v>
      </c>
      <c r="I2048" s="44">
        <v>1</v>
      </c>
      <c r="J2048" s="44" t="s">
        <v>55</v>
      </c>
      <c r="K2048" s="41"/>
      <c r="L2048" s="41"/>
      <c r="M2048" s="41"/>
      <c r="N2048" s="45" t="s">
        <v>893</v>
      </c>
      <c r="O2048" s="41"/>
      <c r="P2048" s="46"/>
      <c r="Q2048" s="47"/>
      <c r="R2048" s="48" t="s">
        <v>663</v>
      </c>
      <c r="T2048">
        <v>40103</v>
      </c>
    </row>
    <row r="2049" spans="1:20" ht="18" customHeight="1" x14ac:dyDescent="0.15">
      <c r="A2049" s="42">
        <v>4</v>
      </c>
      <c r="B2049" s="43" t="s">
        <v>839</v>
      </c>
      <c r="C2049" s="43">
        <v>1</v>
      </c>
      <c r="D2049" s="43" t="s">
        <v>840</v>
      </c>
      <c r="E2049" s="43">
        <v>3</v>
      </c>
      <c r="F2049" s="43" t="s">
        <v>877</v>
      </c>
      <c r="G2049" s="44">
        <v>10</v>
      </c>
      <c r="H2049" s="43" t="s">
        <v>54</v>
      </c>
      <c r="I2049" s="44">
        <v>1</v>
      </c>
      <c r="J2049" s="44" t="s">
        <v>55</v>
      </c>
      <c r="K2049" s="41"/>
      <c r="L2049" s="41"/>
      <c r="M2049" s="41"/>
      <c r="N2049" s="45" t="s">
        <v>894</v>
      </c>
      <c r="O2049" s="41">
        <v>350000</v>
      </c>
      <c r="P2049" s="46"/>
      <c r="Q2049" s="47"/>
      <c r="R2049" s="48" t="s">
        <v>663</v>
      </c>
      <c r="T2049">
        <v>40103</v>
      </c>
    </row>
    <row r="2050" spans="1:20" ht="18" customHeight="1" x14ac:dyDescent="0.15">
      <c r="A2050" s="42">
        <v>4</v>
      </c>
      <c r="B2050" s="43" t="s">
        <v>839</v>
      </c>
      <c r="C2050" s="43">
        <v>1</v>
      </c>
      <c r="D2050" s="43" t="s">
        <v>840</v>
      </c>
      <c r="E2050" s="43">
        <v>3</v>
      </c>
      <c r="F2050" s="43" t="s">
        <v>877</v>
      </c>
      <c r="G2050" s="44">
        <v>10</v>
      </c>
      <c r="H2050" s="43" t="s">
        <v>54</v>
      </c>
      <c r="I2050" s="44">
        <v>1</v>
      </c>
      <c r="J2050" s="44" t="s">
        <v>55</v>
      </c>
      <c r="K2050" s="41"/>
      <c r="L2050" s="41"/>
      <c r="M2050" s="41"/>
      <c r="N2050" s="45" t="s">
        <v>895</v>
      </c>
      <c r="O2050" s="41"/>
      <c r="P2050" s="46"/>
      <c r="Q2050" s="47"/>
      <c r="R2050" s="48" t="s">
        <v>663</v>
      </c>
      <c r="T2050">
        <v>40103</v>
      </c>
    </row>
    <row r="2051" spans="1:20" ht="18" customHeight="1" x14ac:dyDescent="0.15">
      <c r="A2051" s="42">
        <v>4</v>
      </c>
      <c r="B2051" s="43" t="s">
        <v>839</v>
      </c>
      <c r="C2051" s="43">
        <v>1</v>
      </c>
      <c r="D2051" s="43" t="s">
        <v>840</v>
      </c>
      <c r="E2051" s="43">
        <v>3</v>
      </c>
      <c r="F2051" s="43" t="s">
        <v>877</v>
      </c>
      <c r="G2051" s="44">
        <v>10</v>
      </c>
      <c r="H2051" s="43" t="s">
        <v>54</v>
      </c>
      <c r="I2051" s="44">
        <v>1</v>
      </c>
      <c r="J2051" s="44" t="s">
        <v>55</v>
      </c>
      <c r="K2051" s="41"/>
      <c r="L2051" s="41"/>
      <c r="M2051" s="41"/>
      <c r="N2051" s="45" t="s">
        <v>2524</v>
      </c>
      <c r="O2051" s="41">
        <v>150000</v>
      </c>
      <c r="P2051" s="46"/>
      <c r="Q2051" s="47"/>
      <c r="R2051" s="48" t="s">
        <v>663</v>
      </c>
      <c r="T2051">
        <v>40103</v>
      </c>
    </row>
    <row r="2052" spans="1:20" ht="18" customHeight="1" x14ac:dyDescent="0.15">
      <c r="A2052" s="42">
        <v>4</v>
      </c>
      <c r="B2052" s="43" t="s">
        <v>839</v>
      </c>
      <c r="C2052" s="43">
        <v>1</v>
      </c>
      <c r="D2052" s="43" t="s">
        <v>840</v>
      </c>
      <c r="E2052" s="43">
        <v>3</v>
      </c>
      <c r="F2052" s="43" t="s">
        <v>877</v>
      </c>
      <c r="G2052" s="44">
        <v>10</v>
      </c>
      <c r="H2052" s="43" t="s">
        <v>54</v>
      </c>
      <c r="I2052" s="44">
        <v>1</v>
      </c>
      <c r="J2052" s="44" t="s">
        <v>55</v>
      </c>
      <c r="K2052" s="41"/>
      <c r="L2052" s="41"/>
      <c r="M2052" s="41"/>
      <c r="N2052" s="45" t="s">
        <v>3215</v>
      </c>
      <c r="O2052" s="41">
        <v>15000</v>
      </c>
      <c r="P2052" s="46"/>
      <c r="Q2052" s="47"/>
      <c r="R2052" s="48" t="s">
        <v>663</v>
      </c>
      <c r="T2052">
        <v>40103</v>
      </c>
    </row>
    <row r="2053" spans="1:20" ht="18" customHeight="1" x14ac:dyDescent="0.15">
      <c r="A2053" s="42">
        <v>4</v>
      </c>
      <c r="B2053" s="43" t="s">
        <v>839</v>
      </c>
      <c r="C2053" s="43">
        <v>1</v>
      </c>
      <c r="D2053" s="43" t="s">
        <v>840</v>
      </c>
      <c r="E2053" s="43">
        <v>3</v>
      </c>
      <c r="F2053" s="43" t="s">
        <v>877</v>
      </c>
      <c r="G2053" s="44">
        <v>10</v>
      </c>
      <c r="H2053" s="43" t="s">
        <v>54</v>
      </c>
      <c r="I2053" s="44">
        <v>1</v>
      </c>
      <c r="J2053" s="44" t="s">
        <v>55</v>
      </c>
      <c r="K2053" s="41"/>
      <c r="L2053" s="41"/>
      <c r="M2053" s="41"/>
      <c r="N2053" s="45" t="s">
        <v>2525</v>
      </c>
      <c r="O2053" s="41"/>
      <c r="P2053" s="46"/>
      <c r="Q2053" s="47"/>
      <c r="R2053" s="48" t="s">
        <v>663</v>
      </c>
      <c r="T2053">
        <v>40103</v>
      </c>
    </row>
    <row r="2054" spans="1:20" ht="18" customHeight="1" x14ac:dyDescent="0.15">
      <c r="A2054" s="42">
        <v>4</v>
      </c>
      <c r="B2054" s="43" t="s">
        <v>839</v>
      </c>
      <c r="C2054" s="43">
        <v>1</v>
      </c>
      <c r="D2054" s="43" t="s">
        <v>840</v>
      </c>
      <c r="E2054" s="43">
        <v>3</v>
      </c>
      <c r="F2054" s="43" t="s">
        <v>877</v>
      </c>
      <c r="G2054" s="44">
        <v>10</v>
      </c>
      <c r="H2054" s="43" t="s">
        <v>54</v>
      </c>
      <c r="I2054" s="44">
        <v>1</v>
      </c>
      <c r="J2054" s="44" t="s">
        <v>55</v>
      </c>
      <c r="K2054" s="41"/>
      <c r="L2054" s="41"/>
      <c r="M2054" s="41"/>
      <c r="N2054" s="45" t="s">
        <v>896</v>
      </c>
      <c r="O2054" s="41"/>
      <c r="P2054" s="46"/>
      <c r="Q2054" s="47"/>
      <c r="R2054" s="48" t="s">
        <v>663</v>
      </c>
      <c r="T2054">
        <v>40103</v>
      </c>
    </row>
    <row r="2055" spans="1:20" ht="18" customHeight="1" x14ac:dyDescent="0.15">
      <c r="A2055" s="42">
        <v>4</v>
      </c>
      <c r="B2055" s="43" t="s">
        <v>839</v>
      </c>
      <c r="C2055" s="43">
        <v>1</v>
      </c>
      <c r="D2055" s="43" t="s">
        <v>840</v>
      </c>
      <c r="E2055" s="43">
        <v>3</v>
      </c>
      <c r="F2055" s="43" t="s">
        <v>877</v>
      </c>
      <c r="G2055" s="44">
        <v>10</v>
      </c>
      <c r="H2055" s="43" t="s">
        <v>54</v>
      </c>
      <c r="I2055" s="44">
        <v>1</v>
      </c>
      <c r="J2055" s="44" t="s">
        <v>55</v>
      </c>
      <c r="K2055" s="41"/>
      <c r="L2055" s="41"/>
      <c r="M2055" s="41"/>
      <c r="N2055" s="45" t="s">
        <v>2526</v>
      </c>
      <c r="O2055" s="41">
        <v>30000</v>
      </c>
      <c r="P2055" s="46"/>
      <c r="Q2055" s="47"/>
      <c r="R2055" s="48" t="s">
        <v>663</v>
      </c>
      <c r="T2055">
        <v>40103</v>
      </c>
    </row>
    <row r="2056" spans="1:20" ht="18" customHeight="1" x14ac:dyDescent="0.15">
      <c r="A2056" s="42">
        <v>4</v>
      </c>
      <c r="B2056" s="43" t="s">
        <v>839</v>
      </c>
      <c r="C2056" s="43">
        <v>1</v>
      </c>
      <c r="D2056" s="43" t="s">
        <v>840</v>
      </c>
      <c r="E2056" s="43">
        <v>3</v>
      </c>
      <c r="F2056" s="43" t="s">
        <v>877</v>
      </c>
      <c r="G2056" s="44">
        <v>10</v>
      </c>
      <c r="H2056" s="43" t="s">
        <v>54</v>
      </c>
      <c r="I2056" s="44">
        <v>1</v>
      </c>
      <c r="J2056" s="44" t="s">
        <v>55</v>
      </c>
      <c r="K2056" s="41"/>
      <c r="L2056" s="41"/>
      <c r="M2056" s="41"/>
      <c r="N2056" s="45" t="s">
        <v>897</v>
      </c>
      <c r="O2056" s="41"/>
      <c r="P2056" s="46"/>
      <c r="Q2056" s="47"/>
      <c r="R2056" s="48" t="s">
        <v>663</v>
      </c>
      <c r="T2056">
        <v>40103</v>
      </c>
    </row>
    <row r="2057" spans="1:20" ht="18" customHeight="1" x14ac:dyDescent="0.15">
      <c r="A2057" s="42">
        <v>4</v>
      </c>
      <c r="B2057" s="43" t="s">
        <v>839</v>
      </c>
      <c r="C2057" s="43">
        <v>1</v>
      </c>
      <c r="D2057" s="43" t="s">
        <v>840</v>
      </c>
      <c r="E2057" s="43">
        <v>3</v>
      </c>
      <c r="F2057" s="43" t="s">
        <v>877</v>
      </c>
      <c r="G2057" s="44">
        <v>10</v>
      </c>
      <c r="H2057" s="43" t="s">
        <v>54</v>
      </c>
      <c r="I2057" s="44">
        <v>1</v>
      </c>
      <c r="J2057" s="44" t="s">
        <v>55</v>
      </c>
      <c r="K2057" s="41"/>
      <c r="L2057" s="41"/>
      <c r="M2057" s="41"/>
      <c r="N2057" s="45" t="s">
        <v>898</v>
      </c>
      <c r="O2057" s="41">
        <v>100000</v>
      </c>
      <c r="P2057" s="46"/>
      <c r="Q2057" s="47"/>
      <c r="R2057" s="48" t="s">
        <v>663</v>
      </c>
      <c r="T2057">
        <v>40103</v>
      </c>
    </row>
    <row r="2058" spans="1:20" ht="18" customHeight="1" x14ac:dyDescent="0.15">
      <c r="A2058" s="42">
        <v>4</v>
      </c>
      <c r="B2058" s="43" t="s">
        <v>839</v>
      </c>
      <c r="C2058" s="43">
        <v>1</v>
      </c>
      <c r="D2058" s="43" t="s">
        <v>840</v>
      </c>
      <c r="E2058" s="43">
        <v>3</v>
      </c>
      <c r="F2058" s="43" t="s">
        <v>877</v>
      </c>
      <c r="G2058" s="44">
        <v>10</v>
      </c>
      <c r="H2058" s="43" t="s">
        <v>54</v>
      </c>
      <c r="I2058" s="44">
        <v>1</v>
      </c>
      <c r="J2058" s="44" t="s">
        <v>55</v>
      </c>
      <c r="K2058" s="41"/>
      <c r="L2058" s="41"/>
      <c r="M2058" s="41"/>
      <c r="N2058" s="45" t="s">
        <v>899</v>
      </c>
      <c r="O2058" s="41"/>
      <c r="P2058" s="46"/>
      <c r="Q2058" s="47"/>
      <c r="R2058" s="48" t="s">
        <v>663</v>
      </c>
      <c r="T2058">
        <v>40103</v>
      </c>
    </row>
    <row r="2059" spans="1:20" ht="18" customHeight="1" x14ac:dyDescent="0.15">
      <c r="A2059" s="42">
        <v>4</v>
      </c>
      <c r="B2059" s="43" t="s">
        <v>839</v>
      </c>
      <c r="C2059" s="43">
        <v>1</v>
      </c>
      <c r="D2059" s="43" t="s">
        <v>840</v>
      </c>
      <c r="E2059" s="43">
        <v>3</v>
      </c>
      <c r="F2059" s="43" t="s">
        <v>877</v>
      </c>
      <c r="G2059" s="44">
        <v>10</v>
      </c>
      <c r="H2059" s="43" t="s">
        <v>54</v>
      </c>
      <c r="I2059" s="44">
        <v>1</v>
      </c>
      <c r="J2059" s="44" t="s">
        <v>55</v>
      </c>
      <c r="K2059" s="41"/>
      <c r="L2059" s="41"/>
      <c r="M2059" s="41"/>
      <c r="N2059" s="45" t="s">
        <v>2527</v>
      </c>
      <c r="O2059" s="41">
        <v>20000</v>
      </c>
      <c r="P2059" s="46"/>
      <c r="Q2059" s="47"/>
      <c r="R2059" s="48" t="s">
        <v>663</v>
      </c>
      <c r="T2059">
        <v>40103</v>
      </c>
    </row>
    <row r="2060" spans="1:20" ht="18" customHeight="1" x14ac:dyDescent="0.15">
      <c r="A2060" s="42">
        <v>4</v>
      </c>
      <c r="B2060" s="43" t="s">
        <v>839</v>
      </c>
      <c r="C2060" s="43">
        <v>1</v>
      </c>
      <c r="D2060" s="43" t="s">
        <v>840</v>
      </c>
      <c r="E2060" s="43">
        <v>3</v>
      </c>
      <c r="F2060" s="43" t="s">
        <v>877</v>
      </c>
      <c r="G2060" s="44">
        <v>10</v>
      </c>
      <c r="H2060" s="43" t="s">
        <v>54</v>
      </c>
      <c r="I2060" s="44">
        <v>1</v>
      </c>
      <c r="J2060" s="44" t="s">
        <v>55</v>
      </c>
      <c r="K2060" s="41"/>
      <c r="L2060" s="41"/>
      <c r="M2060" s="41"/>
      <c r="N2060" s="45" t="s">
        <v>900</v>
      </c>
      <c r="O2060" s="41">
        <v>50000</v>
      </c>
      <c r="P2060" s="46"/>
      <c r="Q2060" s="47"/>
      <c r="R2060" s="48" t="s">
        <v>663</v>
      </c>
      <c r="T2060">
        <v>40103</v>
      </c>
    </row>
    <row r="2061" spans="1:20" ht="18" customHeight="1" x14ac:dyDescent="0.15">
      <c r="A2061" s="42">
        <v>4</v>
      </c>
      <c r="B2061" s="43" t="s">
        <v>839</v>
      </c>
      <c r="C2061" s="43">
        <v>1</v>
      </c>
      <c r="D2061" s="43" t="s">
        <v>840</v>
      </c>
      <c r="E2061" s="43">
        <v>3</v>
      </c>
      <c r="F2061" s="43" t="s">
        <v>877</v>
      </c>
      <c r="G2061" s="44">
        <v>10</v>
      </c>
      <c r="H2061" s="43" t="s">
        <v>54</v>
      </c>
      <c r="I2061" s="44">
        <v>1</v>
      </c>
      <c r="J2061" s="44" t="s">
        <v>55</v>
      </c>
      <c r="K2061" s="41"/>
      <c r="L2061" s="41"/>
      <c r="M2061" s="41"/>
      <c r="N2061" s="45" t="s">
        <v>901</v>
      </c>
      <c r="O2061" s="41">
        <v>50000</v>
      </c>
      <c r="P2061" s="46"/>
      <c r="Q2061" s="47"/>
      <c r="R2061" s="48" t="s">
        <v>663</v>
      </c>
      <c r="T2061">
        <v>40103</v>
      </c>
    </row>
    <row r="2062" spans="1:20" ht="18" customHeight="1" x14ac:dyDescent="0.15">
      <c r="A2062" s="42">
        <v>4</v>
      </c>
      <c r="B2062" s="43" t="s">
        <v>839</v>
      </c>
      <c r="C2062" s="43">
        <v>1</v>
      </c>
      <c r="D2062" s="43" t="s">
        <v>840</v>
      </c>
      <c r="E2062" s="43">
        <v>3</v>
      </c>
      <c r="F2062" s="43" t="s">
        <v>877</v>
      </c>
      <c r="G2062" s="44">
        <v>10</v>
      </c>
      <c r="H2062" s="43" t="s">
        <v>54</v>
      </c>
      <c r="I2062" s="44">
        <v>1</v>
      </c>
      <c r="J2062" s="44" t="s">
        <v>55</v>
      </c>
      <c r="K2062" s="41"/>
      <c r="L2062" s="41"/>
      <c r="M2062" s="41"/>
      <c r="N2062" s="45" t="s">
        <v>902</v>
      </c>
      <c r="O2062" s="41">
        <v>50000</v>
      </c>
      <c r="P2062" s="46"/>
      <c r="Q2062" s="47"/>
      <c r="R2062" s="48" t="s">
        <v>663</v>
      </c>
      <c r="T2062">
        <v>40103</v>
      </c>
    </row>
    <row r="2063" spans="1:20" ht="18" customHeight="1" x14ac:dyDescent="0.15">
      <c r="A2063" s="42">
        <v>4</v>
      </c>
      <c r="B2063" s="43" t="s">
        <v>839</v>
      </c>
      <c r="C2063" s="43">
        <v>1</v>
      </c>
      <c r="D2063" s="43" t="s">
        <v>840</v>
      </c>
      <c r="E2063" s="43">
        <v>3</v>
      </c>
      <c r="F2063" s="43" t="s">
        <v>877</v>
      </c>
      <c r="G2063" s="44">
        <v>10</v>
      </c>
      <c r="H2063" s="43" t="s">
        <v>54</v>
      </c>
      <c r="I2063" s="44">
        <v>1</v>
      </c>
      <c r="J2063" s="44" t="s">
        <v>55</v>
      </c>
      <c r="K2063" s="41"/>
      <c r="L2063" s="41"/>
      <c r="M2063" s="41"/>
      <c r="N2063" s="45" t="s">
        <v>903</v>
      </c>
      <c r="O2063" s="41">
        <v>50000</v>
      </c>
      <c r="P2063" s="46"/>
      <c r="Q2063" s="47"/>
      <c r="R2063" s="48" t="s">
        <v>663</v>
      </c>
      <c r="T2063">
        <v>40103</v>
      </c>
    </row>
    <row r="2064" spans="1:20" ht="18" customHeight="1" x14ac:dyDescent="0.15">
      <c r="A2064" s="42">
        <v>4</v>
      </c>
      <c r="B2064" s="43" t="s">
        <v>839</v>
      </c>
      <c r="C2064" s="43">
        <v>1</v>
      </c>
      <c r="D2064" s="43" t="s">
        <v>840</v>
      </c>
      <c r="E2064" s="43">
        <v>3</v>
      </c>
      <c r="F2064" s="43" t="s">
        <v>877</v>
      </c>
      <c r="G2064" s="44">
        <v>10</v>
      </c>
      <c r="H2064" s="43" t="s">
        <v>54</v>
      </c>
      <c r="I2064" s="44">
        <v>1</v>
      </c>
      <c r="J2064" s="44" t="s">
        <v>55</v>
      </c>
      <c r="K2064" s="41"/>
      <c r="L2064" s="41"/>
      <c r="M2064" s="41"/>
      <c r="N2064" s="45" t="s">
        <v>2528</v>
      </c>
      <c r="O2064" s="41">
        <v>75000</v>
      </c>
      <c r="P2064" s="46"/>
      <c r="Q2064" s="47"/>
      <c r="R2064" s="48" t="s">
        <v>663</v>
      </c>
      <c r="T2064">
        <v>40103</v>
      </c>
    </row>
    <row r="2065" spans="1:20" ht="18" customHeight="1" x14ac:dyDescent="0.15">
      <c r="A2065" s="42">
        <v>4</v>
      </c>
      <c r="B2065" s="43" t="s">
        <v>839</v>
      </c>
      <c r="C2065" s="43">
        <v>1</v>
      </c>
      <c r="D2065" s="43" t="s">
        <v>840</v>
      </c>
      <c r="E2065" s="43">
        <v>3</v>
      </c>
      <c r="F2065" s="43" t="s">
        <v>877</v>
      </c>
      <c r="G2065" s="44">
        <v>10</v>
      </c>
      <c r="H2065" s="43" t="s">
        <v>54</v>
      </c>
      <c r="I2065" s="44">
        <v>1</v>
      </c>
      <c r="J2065" s="44" t="s">
        <v>55</v>
      </c>
      <c r="K2065" s="41"/>
      <c r="L2065" s="41"/>
      <c r="M2065" s="41"/>
      <c r="N2065" s="45" t="s">
        <v>852</v>
      </c>
      <c r="O2065" s="41"/>
      <c r="P2065" s="46"/>
      <c r="Q2065" s="47"/>
      <c r="R2065" s="48" t="s">
        <v>663</v>
      </c>
      <c r="T2065">
        <v>40103</v>
      </c>
    </row>
    <row r="2066" spans="1:20" ht="18" customHeight="1" x14ac:dyDescent="0.15">
      <c r="A2066" s="42">
        <v>4</v>
      </c>
      <c r="B2066" s="43" t="s">
        <v>839</v>
      </c>
      <c r="C2066" s="43">
        <v>1</v>
      </c>
      <c r="D2066" s="43" t="s">
        <v>840</v>
      </c>
      <c r="E2066" s="43">
        <v>3</v>
      </c>
      <c r="F2066" s="43" t="s">
        <v>877</v>
      </c>
      <c r="G2066" s="44">
        <v>10</v>
      </c>
      <c r="H2066" s="43" t="s">
        <v>54</v>
      </c>
      <c r="I2066" s="44">
        <v>1</v>
      </c>
      <c r="J2066" s="44" t="s">
        <v>55</v>
      </c>
      <c r="K2066" s="41"/>
      <c r="L2066" s="41"/>
      <c r="M2066" s="41"/>
      <c r="N2066" s="45" t="s">
        <v>2529</v>
      </c>
      <c r="O2066" s="41">
        <v>150000</v>
      </c>
      <c r="P2066" s="46"/>
      <c r="Q2066" s="47"/>
      <c r="R2066" s="48" t="s">
        <v>663</v>
      </c>
      <c r="T2066">
        <v>40103</v>
      </c>
    </row>
    <row r="2067" spans="1:20" ht="18" customHeight="1" x14ac:dyDescent="0.15">
      <c r="A2067" s="42">
        <v>4</v>
      </c>
      <c r="B2067" s="43" t="s">
        <v>839</v>
      </c>
      <c r="C2067" s="43">
        <v>1</v>
      </c>
      <c r="D2067" s="43" t="s">
        <v>840</v>
      </c>
      <c r="E2067" s="43">
        <v>3</v>
      </c>
      <c r="F2067" s="43" t="s">
        <v>877</v>
      </c>
      <c r="G2067" s="44">
        <v>10</v>
      </c>
      <c r="H2067" s="43" t="s">
        <v>54</v>
      </c>
      <c r="I2067" s="45">
        <v>3</v>
      </c>
      <c r="J2067" s="45" t="s">
        <v>63</v>
      </c>
      <c r="K2067" s="41">
        <v>2</v>
      </c>
      <c r="L2067" s="41">
        <v>2</v>
      </c>
      <c r="M2067" s="41">
        <f>K2067-L2067</f>
        <v>0</v>
      </c>
      <c r="N2067" s="45" t="s">
        <v>3216</v>
      </c>
      <c r="O2067" s="41">
        <v>1500</v>
      </c>
      <c r="P2067" s="46"/>
      <c r="Q2067" s="47"/>
      <c r="R2067" s="48" t="s">
        <v>663</v>
      </c>
      <c r="T2067">
        <v>40103</v>
      </c>
    </row>
    <row r="2068" spans="1:20" ht="18" customHeight="1" x14ac:dyDescent="0.15">
      <c r="A2068" s="42">
        <v>4</v>
      </c>
      <c r="B2068" s="43" t="s">
        <v>839</v>
      </c>
      <c r="C2068" s="43">
        <v>1</v>
      </c>
      <c r="D2068" s="43" t="s">
        <v>840</v>
      </c>
      <c r="E2068" s="43">
        <v>3</v>
      </c>
      <c r="F2068" s="43" t="s">
        <v>877</v>
      </c>
      <c r="G2068" s="44">
        <v>10</v>
      </c>
      <c r="H2068" s="43" t="s">
        <v>54</v>
      </c>
      <c r="I2068" s="45">
        <v>4</v>
      </c>
      <c r="J2068" s="45" t="s">
        <v>65</v>
      </c>
      <c r="K2068" s="41">
        <v>903</v>
      </c>
      <c r="L2068" s="41">
        <v>1222</v>
      </c>
      <c r="M2068" s="41">
        <f>K2068-L2068</f>
        <v>-319</v>
      </c>
      <c r="N2068" s="45" t="s">
        <v>3217</v>
      </c>
      <c r="O2068" s="41">
        <v>49700</v>
      </c>
      <c r="P2068" s="46"/>
      <c r="Q2068" s="47"/>
      <c r="R2068" s="48" t="s">
        <v>663</v>
      </c>
      <c r="T2068">
        <v>40103</v>
      </c>
    </row>
    <row r="2069" spans="1:20" ht="18" customHeight="1" x14ac:dyDescent="0.15">
      <c r="A2069" s="42">
        <v>4</v>
      </c>
      <c r="B2069" s="43" t="s">
        <v>839</v>
      </c>
      <c r="C2069" s="43">
        <v>1</v>
      </c>
      <c r="D2069" s="43" t="s">
        <v>840</v>
      </c>
      <c r="E2069" s="43">
        <v>3</v>
      </c>
      <c r="F2069" s="43" t="s">
        <v>877</v>
      </c>
      <c r="G2069" s="44">
        <v>10</v>
      </c>
      <c r="H2069" s="43" t="s">
        <v>54</v>
      </c>
      <c r="I2069" s="44">
        <v>4</v>
      </c>
      <c r="J2069" s="44" t="s">
        <v>65</v>
      </c>
      <c r="K2069" s="41"/>
      <c r="L2069" s="41"/>
      <c r="M2069" s="41"/>
      <c r="N2069" s="45" t="s">
        <v>3218</v>
      </c>
      <c r="O2069" s="41">
        <v>55800</v>
      </c>
      <c r="P2069" s="46"/>
      <c r="Q2069" s="47"/>
      <c r="R2069" s="48" t="s">
        <v>663</v>
      </c>
      <c r="T2069">
        <v>40103</v>
      </c>
    </row>
    <row r="2070" spans="1:20" ht="18" customHeight="1" x14ac:dyDescent="0.15">
      <c r="A2070" s="42">
        <v>4</v>
      </c>
      <c r="B2070" s="43" t="s">
        <v>839</v>
      </c>
      <c r="C2070" s="43">
        <v>1</v>
      </c>
      <c r="D2070" s="43" t="s">
        <v>840</v>
      </c>
      <c r="E2070" s="43">
        <v>3</v>
      </c>
      <c r="F2070" s="43" t="s">
        <v>877</v>
      </c>
      <c r="G2070" s="44">
        <v>10</v>
      </c>
      <c r="H2070" s="43" t="s">
        <v>54</v>
      </c>
      <c r="I2070" s="44">
        <v>4</v>
      </c>
      <c r="J2070" s="44" t="s">
        <v>65</v>
      </c>
      <c r="K2070" s="41"/>
      <c r="L2070" s="41"/>
      <c r="M2070" s="41"/>
      <c r="N2070" s="45" t="s">
        <v>904</v>
      </c>
      <c r="O2070" s="41"/>
      <c r="P2070" s="46"/>
      <c r="Q2070" s="47"/>
      <c r="R2070" s="48" t="s">
        <v>663</v>
      </c>
      <c r="T2070">
        <v>40103</v>
      </c>
    </row>
    <row r="2071" spans="1:20" ht="18" customHeight="1" x14ac:dyDescent="0.15">
      <c r="A2071" s="42">
        <v>4</v>
      </c>
      <c r="B2071" s="43" t="s">
        <v>839</v>
      </c>
      <c r="C2071" s="43">
        <v>1</v>
      </c>
      <c r="D2071" s="43" t="s">
        <v>840</v>
      </c>
      <c r="E2071" s="43">
        <v>3</v>
      </c>
      <c r="F2071" s="43" t="s">
        <v>877</v>
      </c>
      <c r="G2071" s="44">
        <v>10</v>
      </c>
      <c r="H2071" s="43" t="s">
        <v>54</v>
      </c>
      <c r="I2071" s="44">
        <v>4</v>
      </c>
      <c r="J2071" s="44" t="s">
        <v>65</v>
      </c>
      <c r="K2071" s="41"/>
      <c r="L2071" s="41"/>
      <c r="M2071" s="41"/>
      <c r="N2071" s="45" t="s">
        <v>3219</v>
      </c>
      <c r="O2071" s="41">
        <v>1620</v>
      </c>
      <c r="P2071" s="46"/>
      <c r="Q2071" s="47"/>
      <c r="R2071" s="48" t="s">
        <v>663</v>
      </c>
      <c r="T2071">
        <v>40103</v>
      </c>
    </row>
    <row r="2072" spans="1:20" ht="18" customHeight="1" x14ac:dyDescent="0.15">
      <c r="A2072" s="42">
        <v>4</v>
      </c>
      <c r="B2072" s="43" t="s">
        <v>839</v>
      </c>
      <c r="C2072" s="43">
        <v>1</v>
      </c>
      <c r="D2072" s="43" t="s">
        <v>840</v>
      </c>
      <c r="E2072" s="43">
        <v>3</v>
      </c>
      <c r="F2072" s="43" t="s">
        <v>877</v>
      </c>
      <c r="G2072" s="44">
        <v>10</v>
      </c>
      <c r="H2072" s="43" t="s">
        <v>54</v>
      </c>
      <c r="I2072" s="44">
        <v>4</v>
      </c>
      <c r="J2072" s="44" t="s">
        <v>65</v>
      </c>
      <c r="K2072" s="41"/>
      <c r="L2072" s="41"/>
      <c r="M2072" s="41"/>
      <c r="N2072" s="45" t="s">
        <v>905</v>
      </c>
      <c r="O2072" s="41"/>
      <c r="P2072" s="46"/>
      <c r="Q2072" s="47"/>
      <c r="R2072" s="48" t="s">
        <v>663</v>
      </c>
      <c r="T2072">
        <v>40103</v>
      </c>
    </row>
    <row r="2073" spans="1:20" ht="18" customHeight="1" x14ac:dyDescent="0.15">
      <c r="A2073" s="42">
        <v>4</v>
      </c>
      <c r="B2073" s="43" t="s">
        <v>839</v>
      </c>
      <c r="C2073" s="43">
        <v>1</v>
      </c>
      <c r="D2073" s="43" t="s">
        <v>840</v>
      </c>
      <c r="E2073" s="43">
        <v>3</v>
      </c>
      <c r="F2073" s="43" t="s">
        <v>877</v>
      </c>
      <c r="G2073" s="44">
        <v>10</v>
      </c>
      <c r="H2073" s="43" t="s">
        <v>54</v>
      </c>
      <c r="I2073" s="44">
        <v>4</v>
      </c>
      <c r="J2073" s="44" t="s">
        <v>65</v>
      </c>
      <c r="K2073" s="41"/>
      <c r="L2073" s="41"/>
      <c r="M2073" s="41"/>
      <c r="N2073" s="45" t="s">
        <v>3220</v>
      </c>
      <c r="O2073" s="41">
        <v>92400</v>
      </c>
      <c r="P2073" s="46"/>
      <c r="Q2073" s="47"/>
      <c r="R2073" s="48" t="s">
        <v>663</v>
      </c>
      <c r="T2073">
        <v>40103</v>
      </c>
    </row>
    <row r="2074" spans="1:20" ht="18" customHeight="1" x14ac:dyDescent="0.15">
      <c r="A2074" s="42">
        <v>4</v>
      </c>
      <c r="B2074" s="43" t="s">
        <v>839</v>
      </c>
      <c r="C2074" s="43">
        <v>1</v>
      </c>
      <c r="D2074" s="43" t="s">
        <v>840</v>
      </c>
      <c r="E2074" s="43">
        <v>3</v>
      </c>
      <c r="F2074" s="43" t="s">
        <v>877</v>
      </c>
      <c r="G2074" s="44">
        <v>10</v>
      </c>
      <c r="H2074" s="43" t="s">
        <v>54</v>
      </c>
      <c r="I2074" s="44">
        <v>4</v>
      </c>
      <c r="J2074" s="44" t="s">
        <v>65</v>
      </c>
      <c r="K2074" s="41"/>
      <c r="L2074" s="41"/>
      <c r="M2074" s="41"/>
      <c r="N2074" s="45" t="s">
        <v>3221</v>
      </c>
      <c r="O2074" s="41">
        <v>66000</v>
      </c>
      <c r="P2074" s="46"/>
      <c r="Q2074" s="47"/>
      <c r="R2074" s="48" t="s">
        <v>663</v>
      </c>
      <c r="T2074">
        <v>40103</v>
      </c>
    </row>
    <row r="2075" spans="1:20" ht="18" customHeight="1" x14ac:dyDescent="0.15">
      <c r="A2075" s="42">
        <v>4</v>
      </c>
      <c r="B2075" s="43" t="s">
        <v>839</v>
      </c>
      <c r="C2075" s="43">
        <v>1</v>
      </c>
      <c r="D2075" s="43" t="s">
        <v>840</v>
      </c>
      <c r="E2075" s="43">
        <v>3</v>
      </c>
      <c r="F2075" s="43" t="s">
        <v>877</v>
      </c>
      <c r="G2075" s="44">
        <v>10</v>
      </c>
      <c r="H2075" s="43" t="s">
        <v>54</v>
      </c>
      <c r="I2075" s="44">
        <v>4</v>
      </c>
      <c r="J2075" s="44" t="s">
        <v>65</v>
      </c>
      <c r="K2075" s="41"/>
      <c r="L2075" s="41"/>
      <c r="M2075" s="41"/>
      <c r="N2075" s="45" t="s">
        <v>3222</v>
      </c>
      <c r="O2075" s="41">
        <v>25000</v>
      </c>
      <c r="P2075" s="46"/>
      <c r="Q2075" s="47"/>
      <c r="R2075" s="48" t="s">
        <v>663</v>
      </c>
      <c r="T2075">
        <v>40103</v>
      </c>
    </row>
    <row r="2076" spans="1:20" ht="18" customHeight="1" x14ac:dyDescent="0.15">
      <c r="A2076" s="42">
        <v>4</v>
      </c>
      <c r="B2076" s="43" t="s">
        <v>839</v>
      </c>
      <c r="C2076" s="43">
        <v>1</v>
      </c>
      <c r="D2076" s="43" t="s">
        <v>840</v>
      </c>
      <c r="E2076" s="43">
        <v>3</v>
      </c>
      <c r="F2076" s="43" t="s">
        <v>877</v>
      </c>
      <c r="G2076" s="44">
        <v>10</v>
      </c>
      <c r="H2076" s="43" t="s">
        <v>54</v>
      </c>
      <c r="I2076" s="44">
        <v>4</v>
      </c>
      <c r="J2076" s="44" t="s">
        <v>65</v>
      </c>
      <c r="K2076" s="41"/>
      <c r="L2076" s="41"/>
      <c r="M2076" s="41"/>
      <c r="N2076" s="45" t="s">
        <v>3223</v>
      </c>
      <c r="O2076" s="41">
        <v>41800</v>
      </c>
      <c r="P2076" s="46"/>
      <c r="Q2076" s="47"/>
      <c r="R2076" s="48" t="s">
        <v>663</v>
      </c>
      <c r="T2076">
        <v>40103</v>
      </c>
    </row>
    <row r="2077" spans="1:20" ht="18" customHeight="1" x14ac:dyDescent="0.15">
      <c r="A2077" s="42">
        <v>4</v>
      </c>
      <c r="B2077" s="43" t="s">
        <v>839</v>
      </c>
      <c r="C2077" s="43">
        <v>1</v>
      </c>
      <c r="D2077" s="43" t="s">
        <v>840</v>
      </c>
      <c r="E2077" s="43">
        <v>3</v>
      </c>
      <c r="F2077" s="43" t="s">
        <v>877</v>
      </c>
      <c r="G2077" s="44">
        <v>10</v>
      </c>
      <c r="H2077" s="43" t="s">
        <v>54</v>
      </c>
      <c r="I2077" s="44">
        <v>4</v>
      </c>
      <c r="J2077" s="44" t="s">
        <v>65</v>
      </c>
      <c r="K2077" s="41"/>
      <c r="L2077" s="41"/>
      <c r="M2077" s="41"/>
      <c r="N2077" s="45" t="s">
        <v>3224</v>
      </c>
      <c r="O2077" s="41">
        <v>41250</v>
      </c>
      <c r="P2077" s="46"/>
      <c r="Q2077" s="47"/>
      <c r="R2077" s="48" t="s">
        <v>663</v>
      </c>
      <c r="T2077">
        <v>40103</v>
      </c>
    </row>
    <row r="2078" spans="1:20" ht="18" customHeight="1" x14ac:dyDescent="0.15">
      <c r="A2078" s="42">
        <v>4</v>
      </c>
      <c r="B2078" s="43" t="s">
        <v>839</v>
      </c>
      <c r="C2078" s="43">
        <v>1</v>
      </c>
      <c r="D2078" s="43" t="s">
        <v>840</v>
      </c>
      <c r="E2078" s="43">
        <v>3</v>
      </c>
      <c r="F2078" s="43" t="s">
        <v>877</v>
      </c>
      <c r="G2078" s="44">
        <v>10</v>
      </c>
      <c r="H2078" s="43" t="s">
        <v>54</v>
      </c>
      <c r="I2078" s="44">
        <v>4</v>
      </c>
      <c r="J2078" s="44" t="s">
        <v>65</v>
      </c>
      <c r="K2078" s="41"/>
      <c r="L2078" s="41"/>
      <c r="M2078" s="41"/>
      <c r="N2078" s="45" t="s">
        <v>3225</v>
      </c>
      <c r="O2078" s="41">
        <v>40000</v>
      </c>
      <c r="P2078" s="46"/>
      <c r="Q2078" s="47"/>
      <c r="R2078" s="48" t="s">
        <v>663</v>
      </c>
      <c r="T2078">
        <v>40103</v>
      </c>
    </row>
    <row r="2079" spans="1:20" ht="18" customHeight="1" x14ac:dyDescent="0.15">
      <c r="A2079" s="42">
        <v>4</v>
      </c>
      <c r="B2079" s="43" t="s">
        <v>839</v>
      </c>
      <c r="C2079" s="43">
        <v>1</v>
      </c>
      <c r="D2079" s="43" t="s">
        <v>840</v>
      </c>
      <c r="E2079" s="43">
        <v>3</v>
      </c>
      <c r="F2079" s="43" t="s">
        <v>877</v>
      </c>
      <c r="G2079" s="44">
        <v>10</v>
      </c>
      <c r="H2079" s="43" t="s">
        <v>54</v>
      </c>
      <c r="I2079" s="44">
        <v>4</v>
      </c>
      <c r="J2079" s="44" t="s">
        <v>65</v>
      </c>
      <c r="K2079" s="41"/>
      <c r="L2079" s="41"/>
      <c r="M2079" s="41"/>
      <c r="N2079" s="45" t="s">
        <v>3226</v>
      </c>
      <c r="O2079" s="41">
        <v>37000</v>
      </c>
      <c r="P2079" s="46"/>
      <c r="Q2079" s="47"/>
      <c r="R2079" s="48" t="s">
        <v>663</v>
      </c>
      <c r="T2079">
        <v>40103</v>
      </c>
    </row>
    <row r="2080" spans="1:20" ht="18" customHeight="1" x14ac:dyDescent="0.15">
      <c r="A2080" s="42">
        <v>4</v>
      </c>
      <c r="B2080" s="43" t="s">
        <v>839</v>
      </c>
      <c r="C2080" s="43">
        <v>1</v>
      </c>
      <c r="D2080" s="43" t="s">
        <v>840</v>
      </c>
      <c r="E2080" s="43">
        <v>3</v>
      </c>
      <c r="F2080" s="43" t="s">
        <v>877</v>
      </c>
      <c r="G2080" s="44">
        <v>10</v>
      </c>
      <c r="H2080" s="43" t="s">
        <v>54</v>
      </c>
      <c r="I2080" s="44">
        <v>4</v>
      </c>
      <c r="J2080" s="44" t="s">
        <v>65</v>
      </c>
      <c r="K2080" s="41"/>
      <c r="L2080" s="41"/>
      <c r="M2080" s="41"/>
      <c r="N2080" s="45" t="s">
        <v>3227</v>
      </c>
      <c r="O2080" s="41">
        <v>40000</v>
      </c>
      <c r="P2080" s="46"/>
      <c r="Q2080" s="47"/>
      <c r="R2080" s="48" t="s">
        <v>663</v>
      </c>
      <c r="T2080">
        <v>40103</v>
      </c>
    </row>
    <row r="2081" spans="1:20" ht="18" customHeight="1" x14ac:dyDescent="0.15">
      <c r="A2081" s="42">
        <v>4</v>
      </c>
      <c r="B2081" s="43" t="s">
        <v>839</v>
      </c>
      <c r="C2081" s="43">
        <v>1</v>
      </c>
      <c r="D2081" s="43" t="s">
        <v>840</v>
      </c>
      <c r="E2081" s="43">
        <v>3</v>
      </c>
      <c r="F2081" s="43" t="s">
        <v>877</v>
      </c>
      <c r="G2081" s="44">
        <v>10</v>
      </c>
      <c r="H2081" s="43" t="s">
        <v>54</v>
      </c>
      <c r="I2081" s="44">
        <v>4</v>
      </c>
      <c r="J2081" s="44" t="s">
        <v>65</v>
      </c>
      <c r="K2081" s="41"/>
      <c r="L2081" s="41"/>
      <c r="M2081" s="41"/>
      <c r="N2081" s="45" t="s">
        <v>3228</v>
      </c>
      <c r="O2081" s="41">
        <v>255000</v>
      </c>
      <c r="P2081" s="46"/>
      <c r="Q2081" s="47"/>
      <c r="R2081" s="48" t="s">
        <v>663</v>
      </c>
      <c r="T2081">
        <v>40103</v>
      </c>
    </row>
    <row r="2082" spans="1:20" ht="18" customHeight="1" x14ac:dyDescent="0.15">
      <c r="A2082" s="42">
        <v>4</v>
      </c>
      <c r="B2082" s="43" t="s">
        <v>839</v>
      </c>
      <c r="C2082" s="43">
        <v>1</v>
      </c>
      <c r="D2082" s="43" t="s">
        <v>840</v>
      </c>
      <c r="E2082" s="43">
        <v>3</v>
      </c>
      <c r="F2082" s="43" t="s">
        <v>877</v>
      </c>
      <c r="G2082" s="44">
        <v>10</v>
      </c>
      <c r="H2082" s="43" t="s">
        <v>54</v>
      </c>
      <c r="I2082" s="44">
        <v>4</v>
      </c>
      <c r="J2082" s="44" t="s">
        <v>65</v>
      </c>
      <c r="K2082" s="41"/>
      <c r="L2082" s="41"/>
      <c r="M2082" s="41"/>
      <c r="N2082" s="45" t="s">
        <v>3229</v>
      </c>
      <c r="O2082" s="41">
        <v>112200</v>
      </c>
      <c r="P2082" s="46"/>
      <c r="Q2082" s="47"/>
      <c r="R2082" s="48" t="s">
        <v>663</v>
      </c>
      <c r="T2082">
        <v>40103</v>
      </c>
    </row>
    <row r="2083" spans="1:20" ht="18" customHeight="1" x14ac:dyDescent="0.15">
      <c r="A2083" s="42">
        <v>4</v>
      </c>
      <c r="B2083" s="43" t="s">
        <v>839</v>
      </c>
      <c r="C2083" s="43">
        <v>1</v>
      </c>
      <c r="D2083" s="43" t="s">
        <v>840</v>
      </c>
      <c r="E2083" s="43">
        <v>3</v>
      </c>
      <c r="F2083" s="43" t="s">
        <v>877</v>
      </c>
      <c r="G2083" s="44">
        <v>10</v>
      </c>
      <c r="H2083" s="43" t="s">
        <v>54</v>
      </c>
      <c r="I2083" s="44">
        <v>4</v>
      </c>
      <c r="J2083" s="44" t="s">
        <v>65</v>
      </c>
      <c r="K2083" s="41"/>
      <c r="L2083" s="41"/>
      <c r="M2083" s="41"/>
      <c r="N2083" s="45" t="s">
        <v>3230</v>
      </c>
      <c r="O2083" s="41">
        <v>45000</v>
      </c>
      <c r="P2083" s="46"/>
      <c r="Q2083" s="47"/>
      <c r="R2083" s="48" t="s">
        <v>663</v>
      </c>
      <c r="T2083">
        <v>40103</v>
      </c>
    </row>
    <row r="2084" spans="1:20" ht="18" customHeight="1" x14ac:dyDescent="0.15">
      <c r="A2084" s="42">
        <v>4</v>
      </c>
      <c r="B2084" s="43" t="s">
        <v>839</v>
      </c>
      <c r="C2084" s="43">
        <v>1</v>
      </c>
      <c r="D2084" s="43" t="s">
        <v>840</v>
      </c>
      <c r="E2084" s="43">
        <v>3</v>
      </c>
      <c r="F2084" s="43" t="s">
        <v>877</v>
      </c>
      <c r="G2084" s="44">
        <v>10</v>
      </c>
      <c r="H2084" s="43" t="s">
        <v>54</v>
      </c>
      <c r="I2084" s="45">
        <v>6</v>
      </c>
      <c r="J2084" s="45" t="s">
        <v>195</v>
      </c>
      <c r="K2084" s="41">
        <v>50</v>
      </c>
      <c r="L2084" s="41">
        <v>50</v>
      </c>
      <c r="M2084" s="41">
        <f>K2084-L2084</f>
        <v>0</v>
      </c>
      <c r="N2084" s="45" t="s">
        <v>906</v>
      </c>
      <c r="O2084" s="41">
        <v>50000</v>
      </c>
      <c r="P2084" s="46"/>
      <c r="Q2084" s="47"/>
      <c r="R2084" s="48" t="s">
        <v>663</v>
      </c>
      <c r="T2084">
        <v>40103</v>
      </c>
    </row>
    <row r="2085" spans="1:20" ht="18" customHeight="1" x14ac:dyDescent="0.15">
      <c r="A2085" s="42">
        <v>4</v>
      </c>
      <c r="B2085" s="43" t="s">
        <v>839</v>
      </c>
      <c r="C2085" s="43">
        <v>1</v>
      </c>
      <c r="D2085" s="43" t="s">
        <v>840</v>
      </c>
      <c r="E2085" s="43">
        <v>3</v>
      </c>
      <c r="F2085" s="43" t="s">
        <v>877</v>
      </c>
      <c r="G2085" s="44">
        <v>10</v>
      </c>
      <c r="H2085" s="43" t="s">
        <v>54</v>
      </c>
      <c r="I2085" s="45">
        <v>7</v>
      </c>
      <c r="J2085" s="45" t="s">
        <v>907</v>
      </c>
      <c r="K2085" s="41">
        <v>330</v>
      </c>
      <c r="L2085" s="41">
        <v>310</v>
      </c>
      <c r="M2085" s="41">
        <f>K2085-L2085</f>
        <v>20</v>
      </c>
      <c r="N2085" s="45" t="s">
        <v>3231</v>
      </c>
      <c r="O2085" s="41">
        <v>180000</v>
      </c>
      <c r="P2085" s="46"/>
      <c r="Q2085" s="47"/>
      <c r="R2085" s="48" t="s">
        <v>663</v>
      </c>
      <c r="T2085">
        <v>40103</v>
      </c>
    </row>
    <row r="2086" spans="1:20" ht="18" customHeight="1" x14ac:dyDescent="0.15">
      <c r="A2086" s="42">
        <v>4</v>
      </c>
      <c r="B2086" s="43" t="s">
        <v>839</v>
      </c>
      <c r="C2086" s="43">
        <v>1</v>
      </c>
      <c r="D2086" s="43" t="s">
        <v>840</v>
      </c>
      <c r="E2086" s="43">
        <v>3</v>
      </c>
      <c r="F2086" s="43" t="s">
        <v>877</v>
      </c>
      <c r="G2086" s="44">
        <v>10</v>
      </c>
      <c r="H2086" s="43" t="s">
        <v>54</v>
      </c>
      <c r="I2086" s="44">
        <v>7</v>
      </c>
      <c r="J2086" s="44" t="s">
        <v>907</v>
      </c>
      <c r="K2086" s="41"/>
      <c r="L2086" s="41"/>
      <c r="M2086" s="41"/>
      <c r="N2086" s="45" t="s">
        <v>908</v>
      </c>
      <c r="O2086" s="41"/>
      <c r="P2086" s="46"/>
      <c r="Q2086" s="47"/>
      <c r="R2086" s="48" t="s">
        <v>663</v>
      </c>
      <c r="T2086">
        <v>40103</v>
      </c>
    </row>
    <row r="2087" spans="1:20" ht="18" customHeight="1" x14ac:dyDescent="0.15">
      <c r="A2087" s="42">
        <v>4</v>
      </c>
      <c r="B2087" s="43" t="s">
        <v>839</v>
      </c>
      <c r="C2087" s="43">
        <v>1</v>
      </c>
      <c r="D2087" s="43" t="s">
        <v>840</v>
      </c>
      <c r="E2087" s="43">
        <v>3</v>
      </c>
      <c r="F2087" s="43" t="s">
        <v>877</v>
      </c>
      <c r="G2087" s="44">
        <v>10</v>
      </c>
      <c r="H2087" s="43" t="s">
        <v>54</v>
      </c>
      <c r="I2087" s="44">
        <v>7</v>
      </c>
      <c r="J2087" s="44" t="s">
        <v>907</v>
      </c>
      <c r="K2087" s="41"/>
      <c r="L2087" s="41"/>
      <c r="M2087" s="41"/>
      <c r="N2087" s="45" t="s">
        <v>3232</v>
      </c>
      <c r="O2087" s="41">
        <v>30000</v>
      </c>
      <c r="P2087" s="46"/>
      <c r="Q2087" s="47"/>
      <c r="R2087" s="48" t="s">
        <v>663</v>
      </c>
      <c r="T2087">
        <v>40103</v>
      </c>
    </row>
    <row r="2088" spans="1:20" ht="18" customHeight="1" x14ac:dyDescent="0.15">
      <c r="A2088" s="42">
        <v>4</v>
      </c>
      <c r="B2088" s="43" t="s">
        <v>839</v>
      </c>
      <c r="C2088" s="43">
        <v>1</v>
      </c>
      <c r="D2088" s="43" t="s">
        <v>840</v>
      </c>
      <c r="E2088" s="43">
        <v>3</v>
      </c>
      <c r="F2088" s="43" t="s">
        <v>877</v>
      </c>
      <c r="G2088" s="44">
        <v>10</v>
      </c>
      <c r="H2088" s="43" t="s">
        <v>54</v>
      </c>
      <c r="I2088" s="44">
        <v>7</v>
      </c>
      <c r="J2088" s="44" t="s">
        <v>907</v>
      </c>
      <c r="K2088" s="41"/>
      <c r="L2088" s="41"/>
      <c r="M2088" s="41"/>
      <c r="N2088" s="45" t="s">
        <v>909</v>
      </c>
      <c r="O2088" s="41"/>
      <c r="P2088" s="46"/>
      <c r="Q2088" s="47"/>
      <c r="R2088" s="48" t="s">
        <v>663</v>
      </c>
      <c r="T2088">
        <v>40103</v>
      </c>
    </row>
    <row r="2089" spans="1:20" ht="18" customHeight="1" x14ac:dyDescent="0.15">
      <c r="A2089" s="42">
        <v>4</v>
      </c>
      <c r="B2089" s="43" t="s">
        <v>839</v>
      </c>
      <c r="C2089" s="43">
        <v>1</v>
      </c>
      <c r="D2089" s="43" t="s">
        <v>840</v>
      </c>
      <c r="E2089" s="43">
        <v>3</v>
      </c>
      <c r="F2089" s="43" t="s">
        <v>877</v>
      </c>
      <c r="G2089" s="44">
        <v>10</v>
      </c>
      <c r="H2089" s="43" t="s">
        <v>54</v>
      </c>
      <c r="I2089" s="44">
        <v>7</v>
      </c>
      <c r="J2089" s="44" t="s">
        <v>907</v>
      </c>
      <c r="K2089" s="41"/>
      <c r="L2089" s="41"/>
      <c r="M2089" s="41"/>
      <c r="N2089" s="45" t="s">
        <v>3233</v>
      </c>
      <c r="O2089" s="41">
        <v>120000</v>
      </c>
      <c r="P2089" s="46"/>
      <c r="Q2089" s="47"/>
      <c r="R2089" s="48" t="s">
        <v>663</v>
      </c>
      <c r="T2089">
        <v>40103</v>
      </c>
    </row>
    <row r="2090" spans="1:20" ht="18" customHeight="1" x14ac:dyDescent="0.15">
      <c r="A2090" s="42">
        <v>4</v>
      </c>
      <c r="B2090" s="43" t="s">
        <v>839</v>
      </c>
      <c r="C2090" s="43">
        <v>1</v>
      </c>
      <c r="D2090" s="43" t="s">
        <v>840</v>
      </c>
      <c r="E2090" s="43">
        <v>3</v>
      </c>
      <c r="F2090" s="43" t="s">
        <v>877</v>
      </c>
      <c r="G2090" s="44">
        <v>10</v>
      </c>
      <c r="H2090" s="43" t="s">
        <v>54</v>
      </c>
      <c r="I2090" s="45">
        <v>8</v>
      </c>
      <c r="J2090" s="45" t="s">
        <v>621</v>
      </c>
      <c r="K2090" s="41">
        <v>482</v>
      </c>
      <c r="L2090" s="41">
        <v>646</v>
      </c>
      <c r="M2090" s="41">
        <f>K2090-L2090</f>
        <v>-164</v>
      </c>
      <c r="N2090" s="45" t="s">
        <v>910</v>
      </c>
      <c r="O2090" s="41"/>
      <c r="P2090" s="46"/>
      <c r="Q2090" s="47"/>
      <c r="R2090" s="48" t="s">
        <v>663</v>
      </c>
      <c r="T2090">
        <v>40103</v>
      </c>
    </row>
    <row r="2091" spans="1:20" ht="18" customHeight="1" x14ac:dyDescent="0.15">
      <c r="A2091" s="42">
        <v>4</v>
      </c>
      <c r="B2091" s="43" t="s">
        <v>839</v>
      </c>
      <c r="C2091" s="43">
        <v>1</v>
      </c>
      <c r="D2091" s="43" t="s">
        <v>840</v>
      </c>
      <c r="E2091" s="43">
        <v>3</v>
      </c>
      <c r="F2091" s="43" t="s">
        <v>877</v>
      </c>
      <c r="G2091" s="44">
        <v>10</v>
      </c>
      <c r="H2091" s="43" t="s">
        <v>54</v>
      </c>
      <c r="I2091" s="44">
        <v>8</v>
      </c>
      <c r="J2091" s="44" t="s">
        <v>621</v>
      </c>
      <c r="K2091" s="41"/>
      <c r="L2091" s="41"/>
      <c r="M2091" s="41"/>
      <c r="N2091" s="45" t="s">
        <v>911</v>
      </c>
      <c r="O2091" s="41">
        <v>150000</v>
      </c>
      <c r="P2091" s="46"/>
      <c r="Q2091" s="47"/>
      <c r="R2091" s="48" t="s">
        <v>663</v>
      </c>
      <c r="T2091">
        <v>40103</v>
      </c>
    </row>
    <row r="2092" spans="1:20" ht="18" customHeight="1" x14ac:dyDescent="0.15">
      <c r="A2092" s="42">
        <v>4</v>
      </c>
      <c r="B2092" s="43" t="s">
        <v>839</v>
      </c>
      <c r="C2092" s="43">
        <v>1</v>
      </c>
      <c r="D2092" s="43" t="s">
        <v>840</v>
      </c>
      <c r="E2092" s="43">
        <v>3</v>
      </c>
      <c r="F2092" s="43" t="s">
        <v>877</v>
      </c>
      <c r="G2092" s="44">
        <v>10</v>
      </c>
      <c r="H2092" s="43" t="s">
        <v>54</v>
      </c>
      <c r="I2092" s="44">
        <v>8</v>
      </c>
      <c r="J2092" s="44" t="s">
        <v>621</v>
      </c>
      <c r="K2092" s="41"/>
      <c r="L2092" s="41"/>
      <c r="M2092" s="41"/>
      <c r="N2092" s="45" t="s">
        <v>912</v>
      </c>
      <c r="O2092" s="41">
        <v>50000</v>
      </c>
      <c r="P2092" s="46"/>
      <c r="Q2092" s="47"/>
      <c r="R2092" s="48" t="s">
        <v>663</v>
      </c>
      <c r="T2092">
        <v>40103</v>
      </c>
    </row>
    <row r="2093" spans="1:20" ht="18" customHeight="1" x14ac:dyDescent="0.15">
      <c r="A2093" s="42">
        <v>4</v>
      </c>
      <c r="B2093" s="43" t="s">
        <v>839</v>
      </c>
      <c r="C2093" s="43">
        <v>1</v>
      </c>
      <c r="D2093" s="43" t="s">
        <v>840</v>
      </c>
      <c r="E2093" s="43">
        <v>3</v>
      </c>
      <c r="F2093" s="43" t="s">
        <v>877</v>
      </c>
      <c r="G2093" s="44">
        <v>10</v>
      </c>
      <c r="H2093" s="43" t="s">
        <v>54</v>
      </c>
      <c r="I2093" s="44">
        <v>8</v>
      </c>
      <c r="J2093" s="44" t="s">
        <v>621</v>
      </c>
      <c r="K2093" s="41"/>
      <c r="L2093" s="41"/>
      <c r="M2093" s="41"/>
      <c r="N2093" s="45" t="s">
        <v>913</v>
      </c>
      <c r="O2093" s="41">
        <v>100000</v>
      </c>
      <c r="P2093" s="46"/>
      <c r="Q2093" s="47"/>
      <c r="R2093" s="48" t="s">
        <v>663</v>
      </c>
      <c r="T2093">
        <v>40103</v>
      </c>
    </row>
    <row r="2094" spans="1:20" ht="18" customHeight="1" x14ac:dyDescent="0.15">
      <c r="A2094" s="42">
        <v>4</v>
      </c>
      <c r="B2094" s="43" t="s">
        <v>839</v>
      </c>
      <c r="C2094" s="43">
        <v>1</v>
      </c>
      <c r="D2094" s="43" t="s">
        <v>840</v>
      </c>
      <c r="E2094" s="43">
        <v>3</v>
      </c>
      <c r="F2094" s="43" t="s">
        <v>877</v>
      </c>
      <c r="G2094" s="44">
        <v>10</v>
      </c>
      <c r="H2094" s="43" t="s">
        <v>54</v>
      </c>
      <c r="I2094" s="44">
        <v>8</v>
      </c>
      <c r="J2094" s="44" t="s">
        <v>621</v>
      </c>
      <c r="K2094" s="41"/>
      <c r="L2094" s="41"/>
      <c r="M2094" s="41"/>
      <c r="N2094" s="45" t="s">
        <v>3980</v>
      </c>
      <c r="O2094" s="41">
        <v>32000</v>
      </c>
      <c r="P2094" s="46"/>
      <c r="Q2094" s="47"/>
      <c r="R2094" s="48" t="s">
        <v>663</v>
      </c>
      <c r="T2094">
        <v>40103</v>
      </c>
    </row>
    <row r="2095" spans="1:20" ht="18" customHeight="1" x14ac:dyDescent="0.15">
      <c r="A2095" s="42">
        <v>4</v>
      </c>
      <c r="B2095" s="43" t="s">
        <v>839</v>
      </c>
      <c r="C2095" s="43">
        <v>1</v>
      </c>
      <c r="D2095" s="43" t="s">
        <v>840</v>
      </c>
      <c r="E2095" s="43">
        <v>3</v>
      </c>
      <c r="F2095" s="43" t="s">
        <v>877</v>
      </c>
      <c r="G2095" s="44">
        <v>10</v>
      </c>
      <c r="H2095" s="43" t="s">
        <v>54</v>
      </c>
      <c r="I2095" s="44">
        <v>8</v>
      </c>
      <c r="J2095" s="44" t="s">
        <v>621</v>
      </c>
      <c r="K2095" s="41"/>
      <c r="L2095" s="41"/>
      <c r="M2095" s="41"/>
      <c r="N2095" s="45" t="s">
        <v>914</v>
      </c>
      <c r="O2095" s="41">
        <v>100000</v>
      </c>
      <c r="P2095" s="46"/>
      <c r="Q2095" s="47"/>
      <c r="R2095" s="48" t="s">
        <v>663</v>
      </c>
      <c r="T2095">
        <v>40103</v>
      </c>
    </row>
    <row r="2096" spans="1:20" ht="18" customHeight="1" x14ac:dyDescent="0.15">
      <c r="A2096" s="42">
        <v>4</v>
      </c>
      <c r="B2096" s="43" t="s">
        <v>839</v>
      </c>
      <c r="C2096" s="43">
        <v>1</v>
      </c>
      <c r="D2096" s="43" t="s">
        <v>840</v>
      </c>
      <c r="E2096" s="43">
        <v>3</v>
      </c>
      <c r="F2096" s="43" t="s">
        <v>877</v>
      </c>
      <c r="G2096" s="44">
        <v>10</v>
      </c>
      <c r="H2096" s="43" t="s">
        <v>54</v>
      </c>
      <c r="I2096" s="44">
        <v>8</v>
      </c>
      <c r="J2096" s="44" t="s">
        <v>621</v>
      </c>
      <c r="K2096" s="41"/>
      <c r="L2096" s="41"/>
      <c r="M2096" s="41"/>
      <c r="N2096" s="45" t="s">
        <v>915</v>
      </c>
      <c r="O2096" s="41">
        <v>50000</v>
      </c>
      <c r="P2096" s="46"/>
      <c r="Q2096" s="47"/>
      <c r="R2096" s="48" t="s">
        <v>663</v>
      </c>
      <c r="T2096">
        <v>40103</v>
      </c>
    </row>
    <row r="2097" spans="1:20" ht="18" customHeight="1" x14ac:dyDescent="0.15">
      <c r="A2097" s="42">
        <v>4</v>
      </c>
      <c r="B2097" s="43" t="s">
        <v>839</v>
      </c>
      <c r="C2097" s="43">
        <v>1</v>
      </c>
      <c r="D2097" s="43" t="s">
        <v>840</v>
      </c>
      <c r="E2097" s="43">
        <v>3</v>
      </c>
      <c r="F2097" s="43" t="s">
        <v>877</v>
      </c>
      <c r="G2097" s="45">
        <v>11</v>
      </c>
      <c r="H2097" s="49" t="s">
        <v>66</v>
      </c>
      <c r="I2097" s="45"/>
      <c r="J2097" s="45"/>
      <c r="K2097" s="41"/>
      <c r="L2097" s="41"/>
      <c r="M2097" s="41"/>
      <c r="N2097" s="45"/>
      <c r="O2097" s="47"/>
      <c r="P2097" s="46"/>
      <c r="Q2097" s="47"/>
      <c r="R2097" s="48" t="s">
        <v>663</v>
      </c>
      <c r="T2097">
        <v>40103</v>
      </c>
    </row>
    <row r="2098" spans="1:20" ht="18" customHeight="1" x14ac:dyDescent="0.15">
      <c r="A2098" s="42">
        <v>4</v>
      </c>
      <c r="B2098" s="43" t="s">
        <v>839</v>
      </c>
      <c r="C2098" s="43">
        <v>1</v>
      </c>
      <c r="D2098" s="43" t="s">
        <v>840</v>
      </c>
      <c r="E2098" s="43">
        <v>3</v>
      </c>
      <c r="F2098" s="43" t="s">
        <v>877</v>
      </c>
      <c r="G2098" s="44">
        <v>11</v>
      </c>
      <c r="H2098" s="43" t="s">
        <v>66</v>
      </c>
      <c r="I2098" s="45">
        <v>1</v>
      </c>
      <c r="J2098" s="45" t="s">
        <v>67</v>
      </c>
      <c r="K2098" s="41">
        <v>2887</v>
      </c>
      <c r="L2098" s="41">
        <v>2755</v>
      </c>
      <c r="M2098" s="41">
        <f>K2098-L2098</f>
        <v>132</v>
      </c>
      <c r="N2098" s="45" t="s">
        <v>3234</v>
      </c>
      <c r="O2098" s="41">
        <v>120000</v>
      </c>
      <c r="P2098" s="46"/>
      <c r="Q2098" s="47"/>
      <c r="R2098" s="48" t="s">
        <v>663</v>
      </c>
      <c r="T2098">
        <v>40103</v>
      </c>
    </row>
    <row r="2099" spans="1:20" ht="18" customHeight="1" x14ac:dyDescent="0.15">
      <c r="A2099" s="42">
        <v>4</v>
      </c>
      <c r="B2099" s="43" t="s">
        <v>839</v>
      </c>
      <c r="C2099" s="43">
        <v>1</v>
      </c>
      <c r="D2099" s="43" t="s">
        <v>840</v>
      </c>
      <c r="E2099" s="43">
        <v>3</v>
      </c>
      <c r="F2099" s="43" t="s">
        <v>877</v>
      </c>
      <c r="G2099" s="44">
        <v>11</v>
      </c>
      <c r="H2099" s="43" t="s">
        <v>66</v>
      </c>
      <c r="I2099" s="44">
        <v>1</v>
      </c>
      <c r="J2099" s="44" t="s">
        <v>67</v>
      </c>
      <c r="K2099" s="41"/>
      <c r="L2099" s="41"/>
      <c r="M2099" s="41"/>
      <c r="N2099" s="45" t="s">
        <v>3235</v>
      </c>
      <c r="O2099" s="41">
        <v>10800</v>
      </c>
      <c r="P2099" s="46"/>
      <c r="Q2099" s="47"/>
      <c r="R2099" s="48" t="s">
        <v>663</v>
      </c>
      <c r="T2099">
        <v>40103</v>
      </c>
    </row>
    <row r="2100" spans="1:20" ht="18" customHeight="1" x14ac:dyDescent="0.15">
      <c r="A2100" s="42">
        <v>4</v>
      </c>
      <c r="B2100" s="43" t="s">
        <v>839</v>
      </c>
      <c r="C2100" s="43">
        <v>1</v>
      </c>
      <c r="D2100" s="43" t="s">
        <v>840</v>
      </c>
      <c r="E2100" s="43">
        <v>3</v>
      </c>
      <c r="F2100" s="43" t="s">
        <v>877</v>
      </c>
      <c r="G2100" s="44">
        <v>11</v>
      </c>
      <c r="H2100" s="43" t="s">
        <v>66</v>
      </c>
      <c r="I2100" s="44">
        <v>1</v>
      </c>
      <c r="J2100" s="44" t="s">
        <v>67</v>
      </c>
      <c r="K2100" s="41"/>
      <c r="L2100" s="41"/>
      <c r="M2100" s="41"/>
      <c r="N2100" s="45" t="s">
        <v>3236</v>
      </c>
      <c r="O2100" s="41">
        <v>11200</v>
      </c>
      <c r="P2100" s="46"/>
      <c r="Q2100" s="47"/>
      <c r="R2100" s="48" t="s">
        <v>663</v>
      </c>
      <c r="T2100">
        <v>40103</v>
      </c>
    </row>
    <row r="2101" spans="1:20" ht="18" customHeight="1" x14ac:dyDescent="0.15">
      <c r="A2101" s="42">
        <v>4</v>
      </c>
      <c r="B2101" s="43" t="s">
        <v>839</v>
      </c>
      <c r="C2101" s="43">
        <v>1</v>
      </c>
      <c r="D2101" s="43" t="s">
        <v>840</v>
      </c>
      <c r="E2101" s="43">
        <v>3</v>
      </c>
      <c r="F2101" s="43" t="s">
        <v>877</v>
      </c>
      <c r="G2101" s="44">
        <v>11</v>
      </c>
      <c r="H2101" s="43" t="s">
        <v>66</v>
      </c>
      <c r="I2101" s="44">
        <v>1</v>
      </c>
      <c r="J2101" s="44" t="s">
        <v>67</v>
      </c>
      <c r="K2101" s="41"/>
      <c r="L2101" s="41"/>
      <c r="M2101" s="41"/>
      <c r="N2101" s="45" t="s">
        <v>3237</v>
      </c>
      <c r="O2101" s="41">
        <v>1680</v>
      </c>
      <c r="P2101" s="46"/>
      <c r="Q2101" s="47"/>
      <c r="R2101" s="48" t="s">
        <v>663</v>
      </c>
      <c r="T2101">
        <v>40103</v>
      </c>
    </row>
    <row r="2102" spans="1:20" ht="18" customHeight="1" x14ac:dyDescent="0.15">
      <c r="A2102" s="42">
        <v>4</v>
      </c>
      <c r="B2102" s="43" t="s">
        <v>839</v>
      </c>
      <c r="C2102" s="43">
        <v>1</v>
      </c>
      <c r="D2102" s="43" t="s">
        <v>840</v>
      </c>
      <c r="E2102" s="43">
        <v>3</v>
      </c>
      <c r="F2102" s="43" t="s">
        <v>877</v>
      </c>
      <c r="G2102" s="44">
        <v>11</v>
      </c>
      <c r="H2102" s="43" t="s">
        <v>66</v>
      </c>
      <c r="I2102" s="44">
        <v>1</v>
      </c>
      <c r="J2102" s="44" t="s">
        <v>67</v>
      </c>
      <c r="K2102" s="41"/>
      <c r="L2102" s="41"/>
      <c r="M2102" s="41"/>
      <c r="N2102" s="45" t="s">
        <v>3238</v>
      </c>
      <c r="O2102" s="41">
        <v>1260</v>
      </c>
      <c r="P2102" s="46"/>
      <c r="Q2102" s="47"/>
      <c r="R2102" s="48" t="s">
        <v>663</v>
      </c>
      <c r="T2102">
        <v>40103</v>
      </c>
    </row>
    <row r="2103" spans="1:20" ht="18" customHeight="1" x14ac:dyDescent="0.15">
      <c r="A2103" s="42">
        <v>4</v>
      </c>
      <c r="B2103" s="43" t="s">
        <v>839</v>
      </c>
      <c r="C2103" s="43">
        <v>1</v>
      </c>
      <c r="D2103" s="43" t="s">
        <v>840</v>
      </c>
      <c r="E2103" s="43">
        <v>3</v>
      </c>
      <c r="F2103" s="43" t="s">
        <v>877</v>
      </c>
      <c r="G2103" s="44">
        <v>11</v>
      </c>
      <c r="H2103" s="43" t="s">
        <v>66</v>
      </c>
      <c r="I2103" s="44">
        <v>1</v>
      </c>
      <c r="J2103" s="44" t="s">
        <v>67</v>
      </c>
      <c r="K2103" s="41"/>
      <c r="L2103" s="41"/>
      <c r="M2103" s="41"/>
      <c r="N2103" s="45" t="s">
        <v>3239</v>
      </c>
      <c r="O2103" s="41">
        <v>16800</v>
      </c>
      <c r="P2103" s="46"/>
      <c r="Q2103" s="47"/>
      <c r="R2103" s="48" t="s">
        <v>663</v>
      </c>
      <c r="T2103">
        <v>40103</v>
      </c>
    </row>
    <row r="2104" spans="1:20" ht="18" customHeight="1" x14ac:dyDescent="0.15">
      <c r="A2104" s="42">
        <v>4</v>
      </c>
      <c r="B2104" s="43" t="s">
        <v>839</v>
      </c>
      <c r="C2104" s="43">
        <v>1</v>
      </c>
      <c r="D2104" s="43" t="s">
        <v>840</v>
      </c>
      <c r="E2104" s="43">
        <v>3</v>
      </c>
      <c r="F2104" s="43" t="s">
        <v>877</v>
      </c>
      <c r="G2104" s="44">
        <v>11</v>
      </c>
      <c r="H2104" s="43" t="s">
        <v>66</v>
      </c>
      <c r="I2104" s="44">
        <v>1</v>
      </c>
      <c r="J2104" s="44" t="s">
        <v>67</v>
      </c>
      <c r="K2104" s="41"/>
      <c r="L2104" s="41"/>
      <c r="M2104" s="41"/>
      <c r="N2104" s="45" t="s">
        <v>3240</v>
      </c>
      <c r="O2104" s="41">
        <v>58800</v>
      </c>
      <c r="P2104" s="46"/>
      <c r="Q2104" s="47"/>
      <c r="R2104" s="48" t="s">
        <v>663</v>
      </c>
      <c r="T2104">
        <v>40103</v>
      </c>
    </row>
    <row r="2105" spans="1:20" ht="18" customHeight="1" x14ac:dyDescent="0.15">
      <c r="A2105" s="42">
        <v>4</v>
      </c>
      <c r="B2105" s="43" t="s">
        <v>839</v>
      </c>
      <c r="C2105" s="43">
        <v>1</v>
      </c>
      <c r="D2105" s="43" t="s">
        <v>840</v>
      </c>
      <c r="E2105" s="43">
        <v>3</v>
      </c>
      <c r="F2105" s="43" t="s">
        <v>877</v>
      </c>
      <c r="G2105" s="44">
        <v>11</v>
      </c>
      <c r="H2105" s="43" t="s">
        <v>66</v>
      </c>
      <c r="I2105" s="44">
        <v>1</v>
      </c>
      <c r="J2105" s="44" t="s">
        <v>67</v>
      </c>
      <c r="K2105" s="41"/>
      <c r="L2105" s="41"/>
      <c r="M2105" s="41"/>
      <c r="N2105" s="45" t="s">
        <v>3241</v>
      </c>
      <c r="O2105" s="41">
        <v>63000</v>
      </c>
      <c r="P2105" s="46"/>
      <c r="Q2105" s="47"/>
      <c r="R2105" s="48" t="s">
        <v>663</v>
      </c>
      <c r="T2105">
        <v>40103</v>
      </c>
    </row>
    <row r="2106" spans="1:20" ht="18" customHeight="1" x14ac:dyDescent="0.15">
      <c r="A2106" s="42">
        <v>4</v>
      </c>
      <c r="B2106" s="43" t="s">
        <v>839</v>
      </c>
      <c r="C2106" s="43">
        <v>1</v>
      </c>
      <c r="D2106" s="43" t="s">
        <v>840</v>
      </c>
      <c r="E2106" s="43">
        <v>3</v>
      </c>
      <c r="F2106" s="43" t="s">
        <v>877</v>
      </c>
      <c r="G2106" s="44">
        <v>11</v>
      </c>
      <c r="H2106" s="43" t="s">
        <v>66</v>
      </c>
      <c r="I2106" s="44">
        <v>1</v>
      </c>
      <c r="J2106" s="44" t="s">
        <v>67</v>
      </c>
      <c r="K2106" s="41"/>
      <c r="L2106" s="41"/>
      <c r="M2106" s="41"/>
      <c r="N2106" s="45" t="s">
        <v>3242</v>
      </c>
      <c r="O2106" s="41">
        <v>12000</v>
      </c>
      <c r="P2106" s="46"/>
      <c r="Q2106" s="47"/>
      <c r="R2106" s="48" t="s">
        <v>663</v>
      </c>
      <c r="T2106">
        <v>40103</v>
      </c>
    </row>
    <row r="2107" spans="1:20" ht="18" customHeight="1" x14ac:dyDescent="0.15">
      <c r="A2107" s="42">
        <v>4</v>
      </c>
      <c r="B2107" s="43" t="s">
        <v>839</v>
      </c>
      <c r="C2107" s="43">
        <v>1</v>
      </c>
      <c r="D2107" s="43" t="s">
        <v>840</v>
      </c>
      <c r="E2107" s="43">
        <v>3</v>
      </c>
      <c r="F2107" s="43" t="s">
        <v>877</v>
      </c>
      <c r="G2107" s="44">
        <v>11</v>
      </c>
      <c r="H2107" s="43" t="s">
        <v>66</v>
      </c>
      <c r="I2107" s="44">
        <v>1</v>
      </c>
      <c r="J2107" s="44" t="s">
        <v>67</v>
      </c>
      <c r="K2107" s="41"/>
      <c r="L2107" s="41"/>
      <c r="M2107" s="41"/>
      <c r="N2107" s="45" t="s">
        <v>3243</v>
      </c>
      <c r="O2107" s="41">
        <v>33600</v>
      </c>
      <c r="P2107" s="46"/>
      <c r="Q2107" s="47"/>
      <c r="R2107" s="48" t="s">
        <v>663</v>
      </c>
      <c r="T2107">
        <v>40103</v>
      </c>
    </row>
    <row r="2108" spans="1:20" ht="18" customHeight="1" x14ac:dyDescent="0.15">
      <c r="A2108" s="42">
        <v>4</v>
      </c>
      <c r="B2108" s="43" t="s">
        <v>839</v>
      </c>
      <c r="C2108" s="43">
        <v>1</v>
      </c>
      <c r="D2108" s="43" t="s">
        <v>840</v>
      </c>
      <c r="E2108" s="43">
        <v>3</v>
      </c>
      <c r="F2108" s="43" t="s">
        <v>877</v>
      </c>
      <c r="G2108" s="44">
        <v>11</v>
      </c>
      <c r="H2108" s="43" t="s">
        <v>66</v>
      </c>
      <c r="I2108" s="44">
        <v>1</v>
      </c>
      <c r="J2108" s="44" t="s">
        <v>67</v>
      </c>
      <c r="K2108" s="41"/>
      <c r="L2108" s="41"/>
      <c r="M2108" s="41"/>
      <c r="N2108" s="45" t="s">
        <v>3244</v>
      </c>
      <c r="O2108" s="41">
        <v>144000</v>
      </c>
      <c r="P2108" s="46"/>
      <c r="Q2108" s="47"/>
      <c r="R2108" s="48" t="s">
        <v>663</v>
      </c>
      <c r="T2108">
        <v>40103</v>
      </c>
    </row>
    <row r="2109" spans="1:20" ht="18" customHeight="1" x14ac:dyDescent="0.15">
      <c r="A2109" s="42">
        <v>4</v>
      </c>
      <c r="B2109" s="43" t="s">
        <v>839</v>
      </c>
      <c r="C2109" s="43">
        <v>1</v>
      </c>
      <c r="D2109" s="43" t="s">
        <v>840</v>
      </c>
      <c r="E2109" s="43">
        <v>3</v>
      </c>
      <c r="F2109" s="43" t="s">
        <v>877</v>
      </c>
      <c r="G2109" s="44">
        <v>11</v>
      </c>
      <c r="H2109" s="43" t="s">
        <v>66</v>
      </c>
      <c r="I2109" s="44">
        <v>1</v>
      </c>
      <c r="J2109" s="44" t="s">
        <v>67</v>
      </c>
      <c r="K2109" s="41"/>
      <c r="L2109" s="41"/>
      <c r="M2109" s="41"/>
      <c r="N2109" s="45" t="s">
        <v>3245</v>
      </c>
      <c r="O2109" s="41">
        <v>324000</v>
      </c>
      <c r="P2109" s="46"/>
      <c r="Q2109" s="47"/>
      <c r="R2109" s="48" t="s">
        <v>663</v>
      </c>
      <c r="T2109">
        <v>40103</v>
      </c>
    </row>
    <row r="2110" spans="1:20" ht="18" customHeight="1" x14ac:dyDescent="0.15">
      <c r="A2110" s="42">
        <v>4</v>
      </c>
      <c r="B2110" s="43" t="s">
        <v>839</v>
      </c>
      <c r="C2110" s="43">
        <v>1</v>
      </c>
      <c r="D2110" s="43" t="s">
        <v>840</v>
      </c>
      <c r="E2110" s="43">
        <v>3</v>
      </c>
      <c r="F2110" s="43" t="s">
        <v>877</v>
      </c>
      <c r="G2110" s="44">
        <v>11</v>
      </c>
      <c r="H2110" s="43" t="s">
        <v>66</v>
      </c>
      <c r="I2110" s="44">
        <v>1</v>
      </c>
      <c r="J2110" s="44" t="s">
        <v>67</v>
      </c>
      <c r="K2110" s="41"/>
      <c r="L2110" s="41"/>
      <c r="M2110" s="41"/>
      <c r="N2110" s="45" t="s">
        <v>3246</v>
      </c>
      <c r="O2110" s="41">
        <v>396000</v>
      </c>
      <c r="P2110" s="46"/>
      <c r="Q2110" s="47"/>
      <c r="R2110" s="48" t="s">
        <v>663</v>
      </c>
      <c r="T2110">
        <v>40103</v>
      </c>
    </row>
    <row r="2111" spans="1:20" ht="18" customHeight="1" x14ac:dyDescent="0.15">
      <c r="A2111" s="42">
        <v>4</v>
      </c>
      <c r="B2111" s="43" t="s">
        <v>839</v>
      </c>
      <c r="C2111" s="43">
        <v>1</v>
      </c>
      <c r="D2111" s="43" t="s">
        <v>840</v>
      </c>
      <c r="E2111" s="43">
        <v>3</v>
      </c>
      <c r="F2111" s="43" t="s">
        <v>877</v>
      </c>
      <c r="G2111" s="44">
        <v>11</v>
      </c>
      <c r="H2111" s="43" t="s">
        <v>66</v>
      </c>
      <c r="I2111" s="44">
        <v>1</v>
      </c>
      <c r="J2111" s="44" t="s">
        <v>67</v>
      </c>
      <c r="K2111" s="41"/>
      <c r="L2111" s="41"/>
      <c r="M2111" s="41"/>
      <c r="N2111" s="45" t="s">
        <v>3247</v>
      </c>
      <c r="O2111" s="41">
        <v>264000</v>
      </c>
      <c r="P2111" s="46"/>
      <c r="Q2111" s="47"/>
      <c r="R2111" s="48" t="s">
        <v>663</v>
      </c>
      <c r="T2111">
        <v>40103</v>
      </c>
    </row>
    <row r="2112" spans="1:20" ht="18" customHeight="1" x14ac:dyDescent="0.15">
      <c r="A2112" s="42">
        <v>4</v>
      </c>
      <c r="B2112" s="43" t="s">
        <v>839</v>
      </c>
      <c r="C2112" s="43">
        <v>1</v>
      </c>
      <c r="D2112" s="43" t="s">
        <v>840</v>
      </c>
      <c r="E2112" s="43">
        <v>3</v>
      </c>
      <c r="F2112" s="43" t="s">
        <v>877</v>
      </c>
      <c r="G2112" s="44">
        <v>11</v>
      </c>
      <c r="H2112" s="43" t="s">
        <v>66</v>
      </c>
      <c r="I2112" s="44">
        <v>1</v>
      </c>
      <c r="J2112" s="44" t="s">
        <v>67</v>
      </c>
      <c r="K2112" s="41"/>
      <c r="L2112" s="41"/>
      <c r="M2112" s="41"/>
      <c r="N2112" s="45" t="s">
        <v>916</v>
      </c>
      <c r="O2112" s="41"/>
      <c r="P2112" s="46"/>
      <c r="Q2112" s="47"/>
      <c r="R2112" s="48" t="s">
        <v>663</v>
      </c>
      <c r="T2112">
        <v>40103</v>
      </c>
    </row>
    <row r="2113" spans="1:20" ht="18" customHeight="1" x14ac:dyDescent="0.15">
      <c r="A2113" s="42">
        <v>4</v>
      </c>
      <c r="B2113" s="43" t="s">
        <v>839</v>
      </c>
      <c r="C2113" s="43">
        <v>1</v>
      </c>
      <c r="D2113" s="43" t="s">
        <v>840</v>
      </c>
      <c r="E2113" s="43">
        <v>3</v>
      </c>
      <c r="F2113" s="43" t="s">
        <v>877</v>
      </c>
      <c r="G2113" s="44">
        <v>11</v>
      </c>
      <c r="H2113" s="43" t="s">
        <v>66</v>
      </c>
      <c r="I2113" s="44">
        <v>1</v>
      </c>
      <c r="J2113" s="44" t="s">
        <v>67</v>
      </c>
      <c r="K2113" s="41"/>
      <c r="L2113" s="41"/>
      <c r="M2113" s="41"/>
      <c r="N2113" s="45" t="s">
        <v>3248</v>
      </c>
      <c r="O2113" s="41">
        <v>160000</v>
      </c>
      <c r="P2113" s="46"/>
      <c r="Q2113" s="47"/>
      <c r="R2113" s="48" t="s">
        <v>663</v>
      </c>
      <c r="T2113">
        <v>40103</v>
      </c>
    </row>
    <row r="2114" spans="1:20" ht="18" customHeight="1" x14ac:dyDescent="0.15">
      <c r="A2114" s="42">
        <v>4</v>
      </c>
      <c r="B2114" s="43" t="s">
        <v>839</v>
      </c>
      <c r="C2114" s="43">
        <v>1</v>
      </c>
      <c r="D2114" s="43" t="s">
        <v>840</v>
      </c>
      <c r="E2114" s="43">
        <v>3</v>
      </c>
      <c r="F2114" s="43" t="s">
        <v>877</v>
      </c>
      <c r="G2114" s="44">
        <v>11</v>
      </c>
      <c r="H2114" s="43" t="s">
        <v>66</v>
      </c>
      <c r="I2114" s="44">
        <v>1</v>
      </c>
      <c r="J2114" s="44" t="s">
        <v>67</v>
      </c>
      <c r="K2114" s="41"/>
      <c r="L2114" s="41"/>
      <c r="M2114" s="41"/>
      <c r="N2114" s="45" t="s">
        <v>2530</v>
      </c>
      <c r="O2114" s="41"/>
      <c r="P2114" s="46"/>
      <c r="Q2114" s="47"/>
      <c r="R2114" s="48" t="s">
        <v>663</v>
      </c>
      <c r="T2114">
        <v>40103</v>
      </c>
    </row>
    <row r="2115" spans="1:20" ht="18" customHeight="1" x14ac:dyDescent="0.15">
      <c r="A2115" s="42">
        <v>4</v>
      </c>
      <c r="B2115" s="43" t="s">
        <v>839</v>
      </c>
      <c r="C2115" s="43">
        <v>1</v>
      </c>
      <c r="D2115" s="43" t="s">
        <v>840</v>
      </c>
      <c r="E2115" s="43">
        <v>3</v>
      </c>
      <c r="F2115" s="43" t="s">
        <v>877</v>
      </c>
      <c r="G2115" s="44">
        <v>11</v>
      </c>
      <c r="H2115" s="43" t="s">
        <v>66</v>
      </c>
      <c r="I2115" s="44">
        <v>1</v>
      </c>
      <c r="J2115" s="44" t="s">
        <v>67</v>
      </c>
      <c r="K2115" s="41"/>
      <c r="L2115" s="41"/>
      <c r="M2115" s="41"/>
      <c r="N2115" s="45" t="s">
        <v>3249</v>
      </c>
      <c r="O2115" s="41">
        <v>148050</v>
      </c>
      <c r="P2115" s="46"/>
      <c r="Q2115" s="47"/>
      <c r="R2115" s="48" t="s">
        <v>663</v>
      </c>
      <c r="T2115">
        <v>40103</v>
      </c>
    </row>
    <row r="2116" spans="1:20" ht="18" customHeight="1" x14ac:dyDescent="0.15">
      <c r="A2116" s="42">
        <v>4</v>
      </c>
      <c r="B2116" s="43" t="s">
        <v>839</v>
      </c>
      <c r="C2116" s="43">
        <v>1</v>
      </c>
      <c r="D2116" s="43" t="s">
        <v>840</v>
      </c>
      <c r="E2116" s="43">
        <v>3</v>
      </c>
      <c r="F2116" s="43" t="s">
        <v>877</v>
      </c>
      <c r="G2116" s="44">
        <v>11</v>
      </c>
      <c r="H2116" s="43" t="s">
        <v>66</v>
      </c>
      <c r="I2116" s="44">
        <v>1</v>
      </c>
      <c r="J2116" s="44" t="s">
        <v>67</v>
      </c>
      <c r="K2116" s="41"/>
      <c r="L2116" s="41"/>
      <c r="M2116" s="41"/>
      <c r="N2116" s="45" t="s">
        <v>3250</v>
      </c>
      <c r="O2116" s="41">
        <v>28350</v>
      </c>
      <c r="P2116" s="46"/>
      <c r="Q2116" s="47"/>
      <c r="R2116" s="48" t="s">
        <v>663</v>
      </c>
      <c r="T2116">
        <v>40103</v>
      </c>
    </row>
    <row r="2117" spans="1:20" ht="18" customHeight="1" x14ac:dyDescent="0.15">
      <c r="A2117" s="42">
        <v>4</v>
      </c>
      <c r="B2117" s="43" t="s">
        <v>839</v>
      </c>
      <c r="C2117" s="43">
        <v>1</v>
      </c>
      <c r="D2117" s="43" t="s">
        <v>840</v>
      </c>
      <c r="E2117" s="43">
        <v>3</v>
      </c>
      <c r="F2117" s="43" t="s">
        <v>877</v>
      </c>
      <c r="G2117" s="44">
        <v>11</v>
      </c>
      <c r="H2117" s="43" t="s">
        <v>66</v>
      </c>
      <c r="I2117" s="44">
        <v>1</v>
      </c>
      <c r="J2117" s="44" t="s">
        <v>67</v>
      </c>
      <c r="K2117" s="41"/>
      <c r="L2117" s="41"/>
      <c r="M2117" s="41"/>
      <c r="N2117" s="45" t="s">
        <v>917</v>
      </c>
      <c r="O2117" s="41"/>
      <c r="P2117" s="46"/>
      <c r="Q2117" s="47"/>
      <c r="R2117" s="48" t="s">
        <v>663</v>
      </c>
      <c r="T2117">
        <v>40103</v>
      </c>
    </row>
    <row r="2118" spans="1:20" ht="18" customHeight="1" x14ac:dyDescent="0.15">
      <c r="A2118" s="42">
        <v>4</v>
      </c>
      <c r="B2118" s="43" t="s">
        <v>839</v>
      </c>
      <c r="C2118" s="43">
        <v>1</v>
      </c>
      <c r="D2118" s="43" t="s">
        <v>840</v>
      </c>
      <c r="E2118" s="43">
        <v>3</v>
      </c>
      <c r="F2118" s="43" t="s">
        <v>877</v>
      </c>
      <c r="G2118" s="44">
        <v>11</v>
      </c>
      <c r="H2118" s="43" t="s">
        <v>66</v>
      </c>
      <c r="I2118" s="44">
        <v>1</v>
      </c>
      <c r="J2118" s="44" t="s">
        <v>67</v>
      </c>
      <c r="K2118" s="41"/>
      <c r="L2118" s="41"/>
      <c r="M2118" s="41"/>
      <c r="N2118" s="45" t="s">
        <v>3251</v>
      </c>
      <c r="O2118" s="41">
        <v>350000</v>
      </c>
      <c r="P2118" s="46"/>
      <c r="Q2118" s="47"/>
      <c r="R2118" s="48" t="s">
        <v>663</v>
      </c>
      <c r="T2118">
        <v>40103</v>
      </c>
    </row>
    <row r="2119" spans="1:20" ht="18" customHeight="1" x14ac:dyDescent="0.15">
      <c r="A2119" s="42">
        <v>4</v>
      </c>
      <c r="B2119" s="43" t="s">
        <v>839</v>
      </c>
      <c r="C2119" s="43">
        <v>1</v>
      </c>
      <c r="D2119" s="43" t="s">
        <v>840</v>
      </c>
      <c r="E2119" s="43">
        <v>3</v>
      </c>
      <c r="F2119" s="43" t="s">
        <v>877</v>
      </c>
      <c r="G2119" s="44">
        <v>11</v>
      </c>
      <c r="H2119" s="43" t="s">
        <v>66</v>
      </c>
      <c r="I2119" s="44">
        <v>1</v>
      </c>
      <c r="J2119" s="44" t="s">
        <v>67</v>
      </c>
      <c r="K2119" s="41"/>
      <c r="L2119" s="41"/>
      <c r="M2119" s="41"/>
      <c r="N2119" s="45" t="s">
        <v>3252</v>
      </c>
      <c r="O2119" s="41">
        <v>156000</v>
      </c>
      <c r="P2119" s="46"/>
      <c r="Q2119" s="47"/>
      <c r="R2119" s="48" t="s">
        <v>663</v>
      </c>
      <c r="T2119">
        <v>40103</v>
      </c>
    </row>
    <row r="2120" spans="1:20" ht="18" customHeight="1" x14ac:dyDescent="0.15">
      <c r="A2120" s="42">
        <v>4</v>
      </c>
      <c r="B2120" s="43" t="s">
        <v>839</v>
      </c>
      <c r="C2120" s="43">
        <v>1</v>
      </c>
      <c r="D2120" s="43" t="s">
        <v>840</v>
      </c>
      <c r="E2120" s="43">
        <v>3</v>
      </c>
      <c r="F2120" s="43" t="s">
        <v>877</v>
      </c>
      <c r="G2120" s="44">
        <v>11</v>
      </c>
      <c r="H2120" s="43" t="s">
        <v>66</v>
      </c>
      <c r="I2120" s="44">
        <v>1</v>
      </c>
      <c r="J2120" s="44" t="s">
        <v>67</v>
      </c>
      <c r="K2120" s="41"/>
      <c r="L2120" s="41"/>
      <c r="M2120" s="41"/>
      <c r="N2120" s="45" t="s">
        <v>3253</v>
      </c>
      <c r="O2120" s="41">
        <v>180000</v>
      </c>
      <c r="P2120" s="46"/>
      <c r="Q2120" s="47"/>
      <c r="R2120" s="48" t="s">
        <v>663</v>
      </c>
      <c r="T2120">
        <v>40103</v>
      </c>
    </row>
    <row r="2121" spans="1:20" ht="18" customHeight="1" x14ac:dyDescent="0.15">
      <c r="A2121" s="42">
        <v>4</v>
      </c>
      <c r="B2121" s="43" t="s">
        <v>839</v>
      </c>
      <c r="C2121" s="43">
        <v>1</v>
      </c>
      <c r="D2121" s="43" t="s">
        <v>840</v>
      </c>
      <c r="E2121" s="43">
        <v>3</v>
      </c>
      <c r="F2121" s="43" t="s">
        <v>877</v>
      </c>
      <c r="G2121" s="44">
        <v>11</v>
      </c>
      <c r="H2121" s="43" t="s">
        <v>66</v>
      </c>
      <c r="I2121" s="44">
        <v>1</v>
      </c>
      <c r="J2121" s="44" t="s">
        <v>67</v>
      </c>
      <c r="K2121" s="41"/>
      <c r="L2121" s="41"/>
      <c r="M2121" s="41"/>
      <c r="N2121" s="45" t="s">
        <v>2531</v>
      </c>
      <c r="O2121" s="41"/>
      <c r="P2121" s="46"/>
      <c r="Q2121" s="47"/>
      <c r="R2121" s="48" t="s">
        <v>663</v>
      </c>
      <c r="T2121">
        <v>40103</v>
      </c>
    </row>
    <row r="2122" spans="1:20" ht="18" customHeight="1" x14ac:dyDescent="0.15">
      <c r="A2122" s="42">
        <v>4</v>
      </c>
      <c r="B2122" s="43" t="s">
        <v>839</v>
      </c>
      <c r="C2122" s="43">
        <v>1</v>
      </c>
      <c r="D2122" s="43" t="s">
        <v>840</v>
      </c>
      <c r="E2122" s="43">
        <v>3</v>
      </c>
      <c r="F2122" s="43" t="s">
        <v>877</v>
      </c>
      <c r="G2122" s="44">
        <v>11</v>
      </c>
      <c r="H2122" s="43" t="s">
        <v>66</v>
      </c>
      <c r="I2122" s="44">
        <v>1</v>
      </c>
      <c r="J2122" s="44" t="s">
        <v>67</v>
      </c>
      <c r="K2122" s="41"/>
      <c r="L2122" s="41"/>
      <c r="M2122" s="41"/>
      <c r="N2122" s="45" t="s">
        <v>3310</v>
      </c>
      <c r="O2122" s="41">
        <v>44100</v>
      </c>
      <c r="P2122" s="46"/>
      <c r="Q2122" s="47"/>
      <c r="R2122" s="48" t="s">
        <v>663</v>
      </c>
      <c r="T2122">
        <v>40103</v>
      </c>
    </row>
    <row r="2123" spans="1:20" ht="18" customHeight="1" x14ac:dyDescent="0.15">
      <c r="A2123" s="42">
        <v>4</v>
      </c>
      <c r="B2123" s="43" t="s">
        <v>839</v>
      </c>
      <c r="C2123" s="43">
        <v>1</v>
      </c>
      <c r="D2123" s="43" t="s">
        <v>840</v>
      </c>
      <c r="E2123" s="43">
        <v>3</v>
      </c>
      <c r="F2123" s="43" t="s">
        <v>877</v>
      </c>
      <c r="G2123" s="44">
        <v>11</v>
      </c>
      <c r="H2123" s="43" t="s">
        <v>66</v>
      </c>
      <c r="I2123" s="44">
        <v>1</v>
      </c>
      <c r="J2123" s="44" t="s">
        <v>67</v>
      </c>
      <c r="K2123" s="41"/>
      <c r="L2123" s="41"/>
      <c r="M2123" s="41"/>
      <c r="N2123" s="45" t="s">
        <v>852</v>
      </c>
      <c r="O2123" s="41"/>
      <c r="P2123" s="46"/>
      <c r="Q2123" s="47"/>
      <c r="R2123" s="48" t="s">
        <v>663</v>
      </c>
      <c r="T2123">
        <v>40103</v>
      </c>
    </row>
    <row r="2124" spans="1:20" ht="18" customHeight="1" x14ac:dyDescent="0.15">
      <c r="A2124" s="42">
        <v>4</v>
      </c>
      <c r="B2124" s="43" t="s">
        <v>839</v>
      </c>
      <c r="C2124" s="43">
        <v>1</v>
      </c>
      <c r="D2124" s="43" t="s">
        <v>840</v>
      </c>
      <c r="E2124" s="43">
        <v>3</v>
      </c>
      <c r="F2124" s="43" t="s">
        <v>877</v>
      </c>
      <c r="G2124" s="44">
        <v>11</v>
      </c>
      <c r="H2124" s="43" t="s">
        <v>66</v>
      </c>
      <c r="I2124" s="44">
        <v>1</v>
      </c>
      <c r="J2124" s="44" t="s">
        <v>67</v>
      </c>
      <c r="K2124" s="41"/>
      <c r="L2124" s="41"/>
      <c r="M2124" s="41"/>
      <c r="N2124" s="45" t="s">
        <v>918</v>
      </c>
      <c r="O2124" s="41"/>
      <c r="P2124" s="46"/>
      <c r="Q2124" s="47"/>
      <c r="R2124" s="48" t="s">
        <v>663</v>
      </c>
      <c r="T2124">
        <v>40103</v>
      </c>
    </row>
    <row r="2125" spans="1:20" ht="18" customHeight="1" x14ac:dyDescent="0.15">
      <c r="A2125" s="42">
        <v>4</v>
      </c>
      <c r="B2125" s="43" t="s">
        <v>839</v>
      </c>
      <c r="C2125" s="43">
        <v>1</v>
      </c>
      <c r="D2125" s="43" t="s">
        <v>840</v>
      </c>
      <c r="E2125" s="43">
        <v>3</v>
      </c>
      <c r="F2125" s="43" t="s">
        <v>877</v>
      </c>
      <c r="G2125" s="44">
        <v>11</v>
      </c>
      <c r="H2125" s="43" t="s">
        <v>66</v>
      </c>
      <c r="I2125" s="44">
        <v>1</v>
      </c>
      <c r="J2125" s="44" t="s">
        <v>67</v>
      </c>
      <c r="K2125" s="41"/>
      <c r="L2125" s="41"/>
      <c r="M2125" s="41"/>
      <c r="N2125" s="45" t="s">
        <v>3254</v>
      </c>
      <c r="O2125" s="41">
        <v>302400</v>
      </c>
      <c r="P2125" s="46"/>
      <c r="Q2125" s="47"/>
      <c r="R2125" s="48" t="s">
        <v>663</v>
      </c>
      <c r="T2125">
        <v>40103</v>
      </c>
    </row>
    <row r="2126" spans="1:20" ht="18" customHeight="1" x14ac:dyDescent="0.15">
      <c r="A2126" s="42">
        <v>4</v>
      </c>
      <c r="B2126" s="43" t="s">
        <v>839</v>
      </c>
      <c r="C2126" s="43">
        <v>1</v>
      </c>
      <c r="D2126" s="43" t="s">
        <v>840</v>
      </c>
      <c r="E2126" s="43">
        <v>3</v>
      </c>
      <c r="F2126" s="43" t="s">
        <v>877</v>
      </c>
      <c r="G2126" s="44">
        <v>11</v>
      </c>
      <c r="H2126" s="43" t="s">
        <v>66</v>
      </c>
      <c r="I2126" s="44">
        <v>1</v>
      </c>
      <c r="J2126" s="44" t="s">
        <v>67</v>
      </c>
      <c r="K2126" s="41"/>
      <c r="L2126" s="41"/>
      <c r="M2126" s="41"/>
      <c r="N2126" s="45" t="s">
        <v>2532</v>
      </c>
      <c r="O2126" s="41"/>
      <c r="P2126" s="46"/>
      <c r="Q2126" s="47"/>
      <c r="R2126" s="48" t="s">
        <v>663</v>
      </c>
      <c r="T2126">
        <v>40103</v>
      </c>
    </row>
    <row r="2127" spans="1:20" ht="18" customHeight="1" x14ac:dyDescent="0.15">
      <c r="A2127" s="42">
        <v>4</v>
      </c>
      <c r="B2127" s="43" t="s">
        <v>839</v>
      </c>
      <c r="C2127" s="43">
        <v>1</v>
      </c>
      <c r="D2127" s="43" t="s">
        <v>840</v>
      </c>
      <c r="E2127" s="43">
        <v>3</v>
      </c>
      <c r="F2127" s="43" t="s">
        <v>877</v>
      </c>
      <c r="G2127" s="44">
        <v>11</v>
      </c>
      <c r="H2127" s="43" t="s">
        <v>66</v>
      </c>
      <c r="I2127" s="44">
        <v>1</v>
      </c>
      <c r="J2127" s="44" t="s">
        <v>67</v>
      </c>
      <c r="K2127" s="41"/>
      <c r="L2127" s="41"/>
      <c r="M2127" s="41"/>
      <c r="N2127" s="45" t="s">
        <v>919</v>
      </c>
      <c r="O2127" s="41">
        <v>60000</v>
      </c>
      <c r="P2127" s="46"/>
      <c r="Q2127" s="47"/>
      <c r="R2127" s="48" t="s">
        <v>663</v>
      </c>
      <c r="T2127">
        <v>40103</v>
      </c>
    </row>
    <row r="2128" spans="1:20" ht="18" customHeight="1" x14ac:dyDescent="0.15">
      <c r="A2128" s="42">
        <v>4</v>
      </c>
      <c r="B2128" s="43" t="s">
        <v>839</v>
      </c>
      <c r="C2128" s="43">
        <v>1</v>
      </c>
      <c r="D2128" s="43" t="s">
        <v>840</v>
      </c>
      <c r="E2128" s="43">
        <v>3</v>
      </c>
      <c r="F2128" s="43" t="s">
        <v>877</v>
      </c>
      <c r="G2128" s="44">
        <v>11</v>
      </c>
      <c r="H2128" s="43" t="s">
        <v>66</v>
      </c>
      <c r="I2128" s="45">
        <v>3</v>
      </c>
      <c r="J2128" s="45" t="s">
        <v>70</v>
      </c>
      <c r="K2128" s="41">
        <v>96</v>
      </c>
      <c r="L2128" s="41">
        <v>76</v>
      </c>
      <c r="M2128" s="41">
        <f>K2128-L2128</f>
        <v>20</v>
      </c>
      <c r="N2128" s="45" t="s">
        <v>3255</v>
      </c>
      <c r="O2128" s="41">
        <v>24000</v>
      </c>
      <c r="P2128" s="46"/>
      <c r="Q2128" s="47"/>
      <c r="R2128" s="48" t="s">
        <v>663</v>
      </c>
      <c r="T2128">
        <v>40103</v>
      </c>
    </row>
    <row r="2129" spans="1:20" ht="18" customHeight="1" x14ac:dyDescent="0.15">
      <c r="A2129" s="42">
        <v>4</v>
      </c>
      <c r="B2129" s="43" t="s">
        <v>839</v>
      </c>
      <c r="C2129" s="43">
        <v>1</v>
      </c>
      <c r="D2129" s="43" t="s">
        <v>840</v>
      </c>
      <c r="E2129" s="43">
        <v>3</v>
      </c>
      <c r="F2129" s="43" t="s">
        <v>877</v>
      </c>
      <c r="G2129" s="44">
        <v>11</v>
      </c>
      <c r="H2129" s="43" t="s">
        <v>66</v>
      </c>
      <c r="I2129" s="44">
        <v>3</v>
      </c>
      <c r="J2129" s="44" t="s">
        <v>70</v>
      </c>
      <c r="K2129" s="41"/>
      <c r="L2129" s="41"/>
      <c r="M2129" s="41"/>
      <c r="N2129" s="45" t="s">
        <v>3256</v>
      </c>
      <c r="O2129" s="41">
        <v>9000</v>
      </c>
      <c r="P2129" s="46"/>
      <c r="Q2129" s="47"/>
      <c r="R2129" s="48" t="s">
        <v>663</v>
      </c>
      <c r="T2129">
        <v>40103</v>
      </c>
    </row>
    <row r="2130" spans="1:20" ht="18" customHeight="1" x14ac:dyDescent="0.15">
      <c r="A2130" s="42">
        <v>4</v>
      </c>
      <c r="B2130" s="43" t="s">
        <v>839</v>
      </c>
      <c r="C2130" s="43">
        <v>1</v>
      </c>
      <c r="D2130" s="43" t="s">
        <v>840</v>
      </c>
      <c r="E2130" s="43">
        <v>3</v>
      </c>
      <c r="F2130" s="43" t="s">
        <v>877</v>
      </c>
      <c r="G2130" s="44">
        <v>11</v>
      </c>
      <c r="H2130" s="43" t="s">
        <v>66</v>
      </c>
      <c r="I2130" s="44">
        <v>3</v>
      </c>
      <c r="J2130" s="44" t="s">
        <v>70</v>
      </c>
      <c r="K2130" s="41"/>
      <c r="L2130" s="41"/>
      <c r="M2130" s="41"/>
      <c r="N2130" s="45" t="s">
        <v>3257</v>
      </c>
      <c r="O2130" s="41">
        <v>18000</v>
      </c>
      <c r="P2130" s="46"/>
      <c r="Q2130" s="47"/>
      <c r="R2130" s="48" t="s">
        <v>663</v>
      </c>
      <c r="T2130">
        <v>40103</v>
      </c>
    </row>
    <row r="2131" spans="1:20" ht="18" customHeight="1" x14ac:dyDescent="0.15">
      <c r="A2131" s="42">
        <v>4</v>
      </c>
      <c r="B2131" s="43" t="s">
        <v>839</v>
      </c>
      <c r="C2131" s="43">
        <v>1</v>
      </c>
      <c r="D2131" s="43" t="s">
        <v>840</v>
      </c>
      <c r="E2131" s="43">
        <v>3</v>
      </c>
      <c r="F2131" s="43" t="s">
        <v>877</v>
      </c>
      <c r="G2131" s="44">
        <v>11</v>
      </c>
      <c r="H2131" s="43" t="s">
        <v>66</v>
      </c>
      <c r="I2131" s="44">
        <v>3</v>
      </c>
      <c r="J2131" s="44" t="s">
        <v>70</v>
      </c>
      <c r="K2131" s="41"/>
      <c r="L2131" s="41"/>
      <c r="M2131" s="41"/>
      <c r="N2131" s="45" t="s">
        <v>920</v>
      </c>
      <c r="O2131" s="41">
        <v>25000</v>
      </c>
      <c r="P2131" s="46"/>
      <c r="Q2131" s="47"/>
      <c r="R2131" s="48" t="s">
        <v>663</v>
      </c>
      <c r="T2131">
        <v>40103</v>
      </c>
    </row>
    <row r="2132" spans="1:20" ht="18" customHeight="1" x14ac:dyDescent="0.15">
      <c r="A2132" s="42">
        <v>4</v>
      </c>
      <c r="B2132" s="43" t="s">
        <v>839</v>
      </c>
      <c r="C2132" s="43">
        <v>1</v>
      </c>
      <c r="D2132" s="43" t="s">
        <v>840</v>
      </c>
      <c r="E2132" s="43">
        <v>3</v>
      </c>
      <c r="F2132" s="43" t="s">
        <v>877</v>
      </c>
      <c r="G2132" s="44">
        <v>11</v>
      </c>
      <c r="H2132" s="43" t="s">
        <v>66</v>
      </c>
      <c r="I2132" s="44">
        <v>3</v>
      </c>
      <c r="J2132" s="44" t="s">
        <v>70</v>
      </c>
      <c r="K2132" s="41"/>
      <c r="L2132" s="41"/>
      <c r="M2132" s="41"/>
      <c r="N2132" s="45" t="s">
        <v>852</v>
      </c>
      <c r="O2132" s="41"/>
      <c r="P2132" s="46"/>
      <c r="Q2132" s="47"/>
      <c r="R2132" s="48" t="s">
        <v>663</v>
      </c>
      <c r="T2132">
        <v>40103</v>
      </c>
    </row>
    <row r="2133" spans="1:20" ht="18" customHeight="1" x14ac:dyDescent="0.15">
      <c r="A2133" s="42">
        <v>4</v>
      </c>
      <c r="B2133" s="43" t="s">
        <v>839</v>
      </c>
      <c r="C2133" s="43">
        <v>1</v>
      </c>
      <c r="D2133" s="43" t="s">
        <v>840</v>
      </c>
      <c r="E2133" s="43">
        <v>3</v>
      </c>
      <c r="F2133" s="43" t="s">
        <v>877</v>
      </c>
      <c r="G2133" s="44">
        <v>11</v>
      </c>
      <c r="H2133" s="43" t="s">
        <v>66</v>
      </c>
      <c r="I2133" s="44">
        <v>3</v>
      </c>
      <c r="J2133" s="44" t="s">
        <v>70</v>
      </c>
      <c r="K2133" s="41"/>
      <c r="L2133" s="41"/>
      <c r="M2133" s="41"/>
      <c r="N2133" s="45" t="s">
        <v>2533</v>
      </c>
      <c r="O2133" s="41">
        <v>20000</v>
      </c>
      <c r="P2133" s="46"/>
      <c r="Q2133" s="47"/>
      <c r="R2133" s="48" t="s">
        <v>663</v>
      </c>
      <c r="T2133">
        <v>40103</v>
      </c>
    </row>
    <row r="2134" spans="1:20" ht="18" customHeight="1" x14ac:dyDescent="0.15">
      <c r="A2134" s="42">
        <v>4</v>
      </c>
      <c r="B2134" s="43" t="s">
        <v>839</v>
      </c>
      <c r="C2134" s="43">
        <v>1</v>
      </c>
      <c r="D2134" s="43" t="s">
        <v>840</v>
      </c>
      <c r="E2134" s="43">
        <v>3</v>
      </c>
      <c r="F2134" s="43" t="s">
        <v>877</v>
      </c>
      <c r="G2134" s="44">
        <v>11</v>
      </c>
      <c r="H2134" s="43" t="s">
        <v>66</v>
      </c>
      <c r="I2134" s="45">
        <v>11</v>
      </c>
      <c r="J2134" s="45" t="s">
        <v>72</v>
      </c>
      <c r="K2134" s="41">
        <v>25</v>
      </c>
      <c r="L2134" s="41">
        <v>25</v>
      </c>
      <c r="M2134" s="41">
        <f>K2134-L2134</f>
        <v>0</v>
      </c>
      <c r="N2134" s="45" t="s">
        <v>921</v>
      </c>
      <c r="O2134" s="41">
        <v>25000</v>
      </c>
      <c r="P2134" s="46"/>
      <c r="Q2134" s="47"/>
      <c r="R2134" s="48" t="s">
        <v>663</v>
      </c>
      <c r="T2134">
        <v>40103</v>
      </c>
    </row>
    <row r="2135" spans="1:20" ht="18" customHeight="1" x14ac:dyDescent="0.15">
      <c r="A2135" s="42">
        <v>4</v>
      </c>
      <c r="B2135" s="43" t="s">
        <v>839</v>
      </c>
      <c r="C2135" s="43">
        <v>1</v>
      </c>
      <c r="D2135" s="43" t="s">
        <v>840</v>
      </c>
      <c r="E2135" s="43">
        <v>3</v>
      </c>
      <c r="F2135" s="43" t="s">
        <v>877</v>
      </c>
      <c r="G2135" s="45">
        <v>12</v>
      </c>
      <c r="H2135" s="49" t="s">
        <v>73</v>
      </c>
      <c r="I2135" s="45"/>
      <c r="J2135" s="45"/>
      <c r="K2135" s="41"/>
      <c r="L2135" s="41"/>
      <c r="M2135" s="41"/>
      <c r="N2135" s="45"/>
      <c r="O2135" s="47"/>
      <c r="P2135" s="46"/>
      <c r="Q2135" s="47"/>
      <c r="R2135" s="48" t="s">
        <v>663</v>
      </c>
      <c r="T2135">
        <v>40103</v>
      </c>
    </row>
    <row r="2136" spans="1:20" ht="18" customHeight="1" x14ac:dyDescent="0.15">
      <c r="A2136" s="42">
        <v>4</v>
      </c>
      <c r="B2136" s="43" t="s">
        <v>839</v>
      </c>
      <c r="C2136" s="43">
        <v>1</v>
      </c>
      <c r="D2136" s="43" t="s">
        <v>840</v>
      </c>
      <c r="E2136" s="43">
        <v>3</v>
      </c>
      <c r="F2136" s="43" t="s">
        <v>877</v>
      </c>
      <c r="G2136" s="44">
        <v>12</v>
      </c>
      <c r="H2136" s="43" t="s">
        <v>73</v>
      </c>
      <c r="I2136" s="45">
        <v>21</v>
      </c>
      <c r="J2136" s="45" t="s">
        <v>74</v>
      </c>
      <c r="K2136" s="41">
        <v>1614</v>
      </c>
      <c r="L2136" s="41">
        <v>1604</v>
      </c>
      <c r="M2136" s="41">
        <f>K2136-L2136</f>
        <v>10</v>
      </c>
      <c r="N2136" s="45" t="s">
        <v>922</v>
      </c>
      <c r="O2136" s="41"/>
      <c r="P2136" s="46"/>
      <c r="Q2136" s="47"/>
      <c r="R2136" s="48" t="s">
        <v>663</v>
      </c>
      <c r="T2136">
        <v>40103</v>
      </c>
    </row>
    <row r="2137" spans="1:20" ht="18" customHeight="1" x14ac:dyDescent="0.15">
      <c r="A2137" s="42">
        <v>4</v>
      </c>
      <c r="B2137" s="43" t="s">
        <v>839</v>
      </c>
      <c r="C2137" s="43">
        <v>1</v>
      </c>
      <c r="D2137" s="43" t="s">
        <v>840</v>
      </c>
      <c r="E2137" s="43">
        <v>3</v>
      </c>
      <c r="F2137" s="43" t="s">
        <v>877</v>
      </c>
      <c r="G2137" s="44">
        <v>12</v>
      </c>
      <c r="H2137" s="43" t="s">
        <v>73</v>
      </c>
      <c r="I2137" s="44">
        <v>21</v>
      </c>
      <c r="J2137" s="44" t="s">
        <v>74</v>
      </c>
      <c r="K2137" s="41"/>
      <c r="L2137" s="41"/>
      <c r="M2137" s="41"/>
      <c r="N2137" s="45" t="s">
        <v>3258</v>
      </c>
      <c r="O2137" s="41">
        <v>1013760</v>
      </c>
      <c r="P2137" s="46"/>
      <c r="Q2137" s="47"/>
      <c r="R2137" s="48" t="s">
        <v>663</v>
      </c>
      <c r="T2137">
        <v>40103</v>
      </c>
    </row>
    <row r="2138" spans="1:20" ht="18" customHeight="1" x14ac:dyDescent="0.15">
      <c r="A2138" s="42">
        <v>4</v>
      </c>
      <c r="B2138" s="43" t="s">
        <v>839</v>
      </c>
      <c r="C2138" s="43">
        <v>1</v>
      </c>
      <c r="D2138" s="43" t="s">
        <v>840</v>
      </c>
      <c r="E2138" s="43">
        <v>3</v>
      </c>
      <c r="F2138" s="43" t="s">
        <v>877</v>
      </c>
      <c r="G2138" s="44">
        <v>12</v>
      </c>
      <c r="H2138" s="43" t="s">
        <v>73</v>
      </c>
      <c r="I2138" s="44">
        <v>21</v>
      </c>
      <c r="J2138" s="44" t="s">
        <v>74</v>
      </c>
      <c r="K2138" s="41"/>
      <c r="L2138" s="41"/>
      <c r="M2138" s="41"/>
      <c r="N2138" s="45" t="s">
        <v>2534</v>
      </c>
      <c r="O2138" s="41">
        <v>600000</v>
      </c>
      <c r="P2138" s="46"/>
      <c r="Q2138" s="47"/>
      <c r="R2138" s="48" t="s">
        <v>663</v>
      </c>
      <c r="T2138">
        <v>40103</v>
      </c>
    </row>
    <row r="2139" spans="1:20" ht="18" customHeight="1" x14ac:dyDescent="0.15">
      <c r="A2139" s="42">
        <v>4</v>
      </c>
      <c r="B2139" s="43" t="s">
        <v>839</v>
      </c>
      <c r="C2139" s="43">
        <v>1</v>
      </c>
      <c r="D2139" s="43" t="s">
        <v>840</v>
      </c>
      <c r="E2139" s="43">
        <v>3</v>
      </c>
      <c r="F2139" s="43" t="s">
        <v>877</v>
      </c>
      <c r="G2139" s="44">
        <v>12</v>
      </c>
      <c r="H2139" s="43" t="s">
        <v>73</v>
      </c>
      <c r="I2139" s="45">
        <v>51</v>
      </c>
      <c r="J2139" s="45" t="s">
        <v>133</v>
      </c>
      <c r="K2139" s="41">
        <v>527</v>
      </c>
      <c r="L2139" s="41">
        <v>1357</v>
      </c>
      <c r="M2139" s="41">
        <f>K2139-L2139</f>
        <v>-830</v>
      </c>
      <c r="N2139" s="45" t="s">
        <v>923</v>
      </c>
      <c r="O2139" s="41">
        <v>141900</v>
      </c>
      <c r="P2139" s="46"/>
      <c r="Q2139" s="47"/>
      <c r="R2139" s="48" t="s">
        <v>663</v>
      </c>
      <c r="T2139">
        <v>40103</v>
      </c>
    </row>
    <row r="2140" spans="1:20" ht="18" customHeight="1" x14ac:dyDescent="0.15">
      <c r="A2140" s="42">
        <v>4</v>
      </c>
      <c r="B2140" s="43" t="s">
        <v>839</v>
      </c>
      <c r="C2140" s="43">
        <v>1</v>
      </c>
      <c r="D2140" s="43" t="s">
        <v>840</v>
      </c>
      <c r="E2140" s="43">
        <v>3</v>
      </c>
      <c r="F2140" s="43" t="s">
        <v>877</v>
      </c>
      <c r="G2140" s="44">
        <v>12</v>
      </c>
      <c r="H2140" s="43" t="s">
        <v>73</v>
      </c>
      <c r="I2140" s="44">
        <v>51</v>
      </c>
      <c r="J2140" s="44" t="s">
        <v>133</v>
      </c>
      <c r="K2140" s="41"/>
      <c r="L2140" s="41"/>
      <c r="M2140" s="41"/>
      <c r="N2140" s="45" t="s">
        <v>924</v>
      </c>
      <c r="O2140" s="41">
        <v>174900</v>
      </c>
      <c r="P2140" s="46"/>
      <c r="Q2140" s="47"/>
      <c r="R2140" s="48" t="s">
        <v>663</v>
      </c>
      <c r="T2140">
        <v>40103</v>
      </c>
    </row>
    <row r="2141" spans="1:20" ht="18" customHeight="1" x14ac:dyDescent="0.15">
      <c r="A2141" s="42">
        <v>4</v>
      </c>
      <c r="B2141" s="43" t="s">
        <v>839</v>
      </c>
      <c r="C2141" s="43">
        <v>1</v>
      </c>
      <c r="D2141" s="43" t="s">
        <v>840</v>
      </c>
      <c r="E2141" s="43">
        <v>3</v>
      </c>
      <c r="F2141" s="43" t="s">
        <v>877</v>
      </c>
      <c r="G2141" s="44">
        <v>12</v>
      </c>
      <c r="H2141" s="43" t="s">
        <v>73</v>
      </c>
      <c r="I2141" s="44">
        <v>51</v>
      </c>
      <c r="J2141" s="44" t="s">
        <v>133</v>
      </c>
      <c r="K2141" s="41"/>
      <c r="L2141" s="41"/>
      <c r="M2141" s="41"/>
      <c r="N2141" s="45" t="s">
        <v>2535</v>
      </c>
      <c r="O2141" s="41">
        <v>110000</v>
      </c>
      <c r="P2141" s="46"/>
      <c r="Q2141" s="47"/>
      <c r="R2141" s="48" t="s">
        <v>663</v>
      </c>
      <c r="T2141">
        <v>40103</v>
      </c>
    </row>
    <row r="2142" spans="1:20" ht="18" customHeight="1" x14ac:dyDescent="0.15">
      <c r="A2142" s="42">
        <v>4</v>
      </c>
      <c r="B2142" s="43" t="s">
        <v>839</v>
      </c>
      <c r="C2142" s="43">
        <v>1</v>
      </c>
      <c r="D2142" s="43" t="s">
        <v>840</v>
      </c>
      <c r="E2142" s="43">
        <v>3</v>
      </c>
      <c r="F2142" s="43" t="s">
        <v>877</v>
      </c>
      <c r="G2142" s="44">
        <v>12</v>
      </c>
      <c r="H2142" s="43" t="s">
        <v>73</v>
      </c>
      <c r="I2142" s="44">
        <v>51</v>
      </c>
      <c r="J2142" s="44" t="s">
        <v>133</v>
      </c>
      <c r="K2142" s="41"/>
      <c r="L2142" s="41"/>
      <c r="M2142" s="41"/>
      <c r="N2142" s="45" t="s">
        <v>893</v>
      </c>
      <c r="O2142" s="41"/>
      <c r="P2142" s="46"/>
      <c r="Q2142" s="47"/>
      <c r="R2142" s="48" t="s">
        <v>663</v>
      </c>
      <c r="T2142">
        <v>40103</v>
      </c>
    </row>
    <row r="2143" spans="1:20" ht="18" customHeight="1" x14ac:dyDescent="0.15">
      <c r="A2143" s="42">
        <v>4</v>
      </c>
      <c r="B2143" s="43" t="s">
        <v>839</v>
      </c>
      <c r="C2143" s="43">
        <v>1</v>
      </c>
      <c r="D2143" s="43" t="s">
        <v>840</v>
      </c>
      <c r="E2143" s="43">
        <v>3</v>
      </c>
      <c r="F2143" s="43" t="s">
        <v>877</v>
      </c>
      <c r="G2143" s="44">
        <v>12</v>
      </c>
      <c r="H2143" s="43" t="s">
        <v>73</v>
      </c>
      <c r="I2143" s="44">
        <v>51</v>
      </c>
      <c r="J2143" s="44" t="s">
        <v>133</v>
      </c>
      <c r="K2143" s="41"/>
      <c r="L2143" s="41"/>
      <c r="M2143" s="41"/>
      <c r="N2143" s="45" t="s">
        <v>925</v>
      </c>
      <c r="O2143" s="41">
        <v>100000</v>
      </c>
      <c r="P2143" s="46"/>
      <c r="Q2143" s="47"/>
      <c r="R2143" s="48" t="s">
        <v>663</v>
      </c>
      <c r="T2143">
        <v>40103</v>
      </c>
    </row>
    <row r="2144" spans="1:20" ht="18" customHeight="1" x14ac:dyDescent="0.15">
      <c r="A2144" s="42">
        <v>4</v>
      </c>
      <c r="B2144" s="43" t="s">
        <v>839</v>
      </c>
      <c r="C2144" s="43">
        <v>1</v>
      </c>
      <c r="D2144" s="43" t="s">
        <v>840</v>
      </c>
      <c r="E2144" s="43">
        <v>3</v>
      </c>
      <c r="F2144" s="43" t="s">
        <v>877</v>
      </c>
      <c r="G2144" s="44">
        <v>12</v>
      </c>
      <c r="H2144" s="43" t="s">
        <v>73</v>
      </c>
      <c r="I2144" s="45">
        <v>71</v>
      </c>
      <c r="J2144" s="45" t="s">
        <v>372</v>
      </c>
      <c r="K2144" s="41">
        <v>73368</v>
      </c>
      <c r="L2144" s="41">
        <v>99653</v>
      </c>
      <c r="M2144" s="41">
        <f>K2144-L2144</f>
        <v>-26285</v>
      </c>
      <c r="N2144" s="45" t="s">
        <v>3259</v>
      </c>
      <c r="O2144" s="41">
        <v>422100</v>
      </c>
      <c r="P2144" s="46"/>
      <c r="Q2144" s="47"/>
      <c r="R2144" s="48" t="s">
        <v>663</v>
      </c>
      <c r="T2144">
        <v>40103</v>
      </c>
    </row>
    <row r="2145" spans="1:20" ht="18" customHeight="1" x14ac:dyDescent="0.15">
      <c r="A2145" s="42">
        <v>4</v>
      </c>
      <c r="B2145" s="43" t="s">
        <v>839</v>
      </c>
      <c r="C2145" s="43">
        <v>1</v>
      </c>
      <c r="D2145" s="43" t="s">
        <v>840</v>
      </c>
      <c r="E2145" s="43">
        <v>3</v>
      </c>
      <c r="F2145" s="43" t="s">
        <v>877</v>
      </c>
      <c r="G2145" s="44">
        <v>12</v>
      </c>
      <c r="H2145" s="43" t="s">
        <v>73</v>
      </c>
      <c r="I2145" s="44">
        <v>71</v>
      </c>
      <c r="J2145" s="44" t="s">
        <v>372</v>
      </c>
      <c r="K2145" s="41"/>
      <c r="L2145" s="41"/>
      <c r="M2145" s="41"/>
      <c r="N2145" s="45" t="s">
        <v>3260</v>
      </c>
      <c r="O2145" s="41">
        <v>1044800</v>
      </c>
      <c r="P2145" s="46"/>
      <c r="Q2145" s="47"/>
      <c r="R2145" s="48" t="s">
        <v>663</v>
      </c>
      <c r="T2145">
        <v>40103</v>
      </c>
    </row>
    <row r="2146" spans="1:20" ht="18" customHeight="1" x14ac:dyDescent="0.15">
      <c r="A2146" s="42">
        <v>4</v>
      </c>
      <c r="B2146" s="43" t="s">
        <v>839</v>
      </c>
      <c r="C2146" s="43">
        <v>1</v>
      </c>
      <c r="D2146" s="43" t="s">
        <v>840</v>
      </c>
      <c r="E2146" s="43">
        <v>3</v>
      </c>
      <c r="F2146" s="43" t="s">
        <v>877</v>
      </c>
      <c r="G2146" s="44">
        <v>12</v>
      </c>
      <c r="H2146" s="43" t="s">
        <v>73</v>
      </c>
      <c r="I2146" s="44">
        <v>71</v>
      </c>
      <c r="J2146" s="44" t="s">
        <v>372</v>
      </c>
      <c r="K2146" s="41"/>
      <c r="L2146" s="41"/>
      <c r="M2146" s="41"/>
      <c r="N2146" s="45" t="s">
        <v>3261</v>
      </c>
      <c r="O2146" s="41">
        <v>2458800</v>
      </c>
      <c r="P2146" s="46"/>
      <c r="Q2146" s="47"/>
      <c r="R2146" s="48" t="s">
        <v>663</v>
      </c>
      <c r="T2146">
        <v>40103</v>
      </c>
    </row>
    <row r="2147" spans="1:20" ht="18" customHeight="1" x14ac:dyDescent="0.15">
      <c r="A2147" s="42">
        <v>4</v>
      </c>
      <c r="B2147" s="43" t="s">
        <v>839</v>
      </c>
      <c r="C2147" s="43">
        <v>1</v>
      </c>
      <c r="D2147" s="43" t="s">
        <v>840</v>
      </c>
      <c r="E2147" s="43">
        <v>3</v>
      </c>
      <c r="F2147" s="43" t="s">
        <v>877</v>
      </c>
      <c r="G2147" s="44">
        <v>12</v>
      </c>
      <c r="H2147" s="43" t="s">
        <v>73</v>
      </c>
      <c r="I2147" s="44">
        <v>71</v>
      </c>
      <c r="J2147" s="44" t="s">
        <v>372</v>
      </c>
      <c r="K2147" s="41"/>
      <c r="L2147" s="41"/>
      <c r="M2147" s="41"/>
      <c r="N2147" s="45" t="s">
        <v>3262</v>
      </c>
      <c r="O2147" s="41">
        <v>1412800</v>
      </c>
      <c r="P2147" s="46"/>
      <c r="Q2147" s="47"/>
      <c r="R2147" s="48" t="s">
        <v>663</v>
      </c>
      <c r="T2147">
        <v>40103</v>
      </c>
    </row>
    <row r="2148" spans="1:20" ht="18" customHeight="1" x14ac:dyDescent="0.15">
      <c r="A2148" s="42">
        <v>4</v>
      </c>
      <c r="B2148" s="43" t="s">
        <v>839</v>
      </c>
      <c r="C2148" s="43">
        <v>1</v>
      </c>
      <c r="D2148" s="43" t="s">
        <v>840</v>
      </c>
      <c r="E2148" s="43">
        <v>3</v>
      </c>
      <c r="F2148" s="43" t="s">
        <v>877</v>
      </c>
      <c r="G2148" s="44">
        <v>12</v>
      </c>
      <c r="H2148" s="43" t="s">
        <v>73</v>
      </c>
      <c r="I2148" s="44">
        <v>71</v>
      </c>
      <c r="J2148" s="44" t="s">
        <v>372</v>
      </c>
      <c r="K2148" s="41"/>
      <c r="L2148" s="41"/>
      <c r="M2148" s="41"/>
      <c r="N2148" s="45" t="s">
        <v>3263</v>
      </c>
      <c r="O2148" s="41">
        <v>5000</v>
      </c>
      <c r="P2148" s="46"/>
      <c r="Q2148" s="47"/>
      <c r="R2148" s="48" t="s">
        <v>663</v>
      </c>
      <c r="T2148">
        <v>40103</v>
      </c>
    </row>
    <row r="2149" spans="1:20" ht="18" customHeight="1" x14ac:dyDescent="0.15">
      <c r="A2149" s="42">
        <v>4</v>
      </c>
      <c r="B2149" s="43" t="s">
        <v>839</v>
      </c>
      <c r="C2149" s="43">
        <v>1</v>
      </c>
      <c r="D2149" s="43" t="s">
        <v>840</v>
      </c>
      <c r="E2149" s="43">
        <v>3</v>
      </c>
      <c r="F2149" s="43" t="s">
        <v>877</v>
      </c>
      <c r="G2149" s="44">
        <v>12</v>
      </c>
      <c r="H2149" s="43" t="s">
        <v>73</v>
      </c>
      <c r="I2149" s="44">
        <v>71</v>
      </c>
      <c r="J2149" s="44" t="s">
        <v>372</v>
      </c>
      <c r="K2149" s="41"/>
      <c r="L2149" s="41"/>
      <c r="M2149" s="41"/>
      <c r="N2149" s="45" t="s">
        <v>3264</v>
      </c>
      <c r="O2149" s="41">
        <v>426400</v>
      </c>
      <c r="P2149" s="46"/>
      <c r="Q2149" s="47"/>
      <c r="R2149" s="48" t="s">
        <v>663</v>
      </c>
      <c r="T2149">
        <v>40103</v>
      </c>
    </row>
    <row r="2150" spans="1:20" ht="18" customHeight="1" x14ac:dyDescent="0.15">
      <c r="A2150" s="42">
        <v>4</v>
      </c>
      <c r="B2150" s="43" t="s">
        <v>839</v>
      </c>
      <c r="C2150" s="43">
        <v>1</v>
      </c>
      <c r="D2150" s="43" t="s">
        <v>840</v>
      </c>
      <c r="E2150" s="43">
        <v>3</v>
      </c>
      <c r="F2150" s="43" t="s">
        <v>877</v>
      </c>
      <c r="G2150" s="44">
        <v>12</v>
      </c>
      <c r="H2150" s="43" t="s">
        <v>73</v>
      </c>
      <c r="I2150" s="44">
        <v>71</v>
      </c>
      <c r="J2150" s="44" t="s">
        <v>372</v>
      </c>
      <c r="K2150" s="41"/>
      <c r="L2150" s="41"/>
      <c r="M2150" s="41"/>
      <c r="N2150" s="45" t="s">
        <v>3265</v>
      </c>
      <c r="O2150" s="41">
        <v>333200</v>
      </c>
      <c r="P2150" s="46"/>
      <c r="Q2150" s="47"/>
      <c r="R2150" s="48" t="s">
        <v>663</v>
      </c>
      <c r="T2150">
        <v>40103</v>
      </c>
    </row>
    <row r="2151" spans="1:20" ht="18" customHeight="1" x14ac:dyDescent="0.15">
      <c r="A2151" s="42">
        <v>4</v>
      </c>
      <c r="B2151" s="43" t="s">
        <v>839</v>
      </c>
      <c r="C2151" s="43">
        <v>1</v>
      </c>
      <c r="D2151" s="43" t="s">
        <v>840</v>
      </c>
      <c r="E2151" s="43">
        <v>3</v>
      </c>
      <c r="F2151" s="43" t="s">
        <v>877</v>
      </c>
      <c r="G2151" s="44">
        <v>12</v>
      </c>
      <c r="H2151" s="43" t="s">
        <v>73</v>
      </c>
      <c r="I2151" s="44">
        <v>71</v>
      </c>
      <c r="J2151" s="44" t="s">
        <v>372</v>
      </c>
      <c r="K2151" s="41"/>
      <c r="L2151" s="41"/>
      <c r="M2151" s="41"/>
      <c r="N2151" s="45" t="s">
        <v>926</v>
      </c>
      <c r="O2151" s="41"/>
      <c r="P2151" s="46"/>
      <c r="Q2151" s="47"/>
      <c r="R2151" s="48" t="s">
        <v>663</v>
      </c>
      <c r="T2151">
        <v>40103</v>
      </c>
    </row>
    <row r="2152" spans="1:20" ht="18" customHeight="1" x14ac:dyDescent="0.15">
      <c r="A2152" s="42">
        <v>4</v>
      </c>
      <c r="B2152" s="43" t="s">
        <v>839</v>
      </c>
      <c r="C2152" s="43">
        <v>1</v>
      </c>
      <c r="D2152" s="43" t="s">
        <v>840</v>
      </c>
      <c r="E2152" s="43">
        <v>3</v>
      </c>
      <c r="F2152" s="43" t="s">
        <v>877</v>
      </c>
      <c r="G2152" s="44">
        <v>12</v>
      </c>
      <c r="H2152" s="43" t="s">
        <v>73</v>
      </c>
      <c r="I2152" s="44">
        <v>71</v>
      </c>
      <c r="J2152" s="44" t="s">
        <v>372</v>
      </c>
      <c r="K2152" s="41"/>
      <c r="L2152" s="41"/>
      <c r="M2152" s="41"/>
      <c r="N2152" s="45" t="s">
        <v>927</v>
      </c>
      <c r="O2152" s="41">
        <v>2400000</v>
      </c>
      <c r="P2152" s="46"/>
      <c r="Q2152" s="47"/>
      <c r="R2152" s="48" t="s">
        <v>663</v>
      </c>
      <c r="T2152">
        <v>40103</v>
      </c>
    </row>
    <row r="2153" spans="1:20" ht="18" customHeight="1" x14ac:dyDescent="0.15">
      <c r="A2153" s="42">
        <v>4</v>
      </c>
      <c r="B2153" s="43" t="s">
        <v>839</v>
      </c>
      <c r="C2153" s="43">
        <v>1</v>
      </c>
      <c r="D2153" s="43" t="s">
        <v>840</v>
      </c>
      <c r="E2153" s="43">
        <v>3</v>
      </c>
      <c r="F2153" s="43" t="s">
        <v>877</v>
      </c>
      <c r="G2153" s="44">
        <v>12</v>
      </c>
      <c r="H2153" s="43" t="s">
        <v>73</v>
      </c>
      <c r="I2153" s="44">
        <v>71</v>
      </c>
      <c r="J2153" s="44" t="s">
        <v>372</v>
      </c>
      <c r="K2153" s="41"/>
      <c r="L2153" s="41"/>
      <c r="M2153" s="41"/>
      <c r="N2153" s="45" t="s">
        <v>928</v>
      </c>
      <c r="O2153" s="41">
        <v>427500</v>
      </c>
      <c r="P2153" s="46"/>
      <c r="Q2153" s="47"/>
      <c r="R2153" s="48" t="s">
        <v>663</v>
      </c>
      <c r="T2153">
        <v>40103</v>
      </c>
    </row>
    <row r="2154" spans="1:20" ht="18" customHeight="1" x14ac:dyDescent="0.15">
      <c r="A2154" s="42">
        <v>4</v>
      </c>
      <c r="B2154" s="43" t="s">
        <v>839</v>
      </c>
      <c r="C2154" s="43">
        <v>1</v>
      </c>
      <c r="D2154" s="43" t="s">
        <v>840</v>
      </c>
      <c r="E2154" s="43">
        <v>3</v>
      </c>
      <c r="F2154" s="43" t="s">
        <v>877</v>
      </c>
      <c r="G2154" s="44">
        <v>12</v>
      </c>
      <c r="H2154" s="43" t="s">
        <v>73</v>
      </c>
      <c r="I2154" s="44">
        <v>71</v>
      </c>
      <c r="J2154" s="44" t="s">
        <v>372</v>
      </c>
      <c r="K2154" s="41"/>
      <c r="L2154" s="41"/>
      <c r="M2154" s="41"/>
      <c r="N2154" s="45" t="s">
        <v>3266</v>
      </c>
      <c r="O2154" s="41">
        <v>9945800</v>
      </c>
      <c r="P2154" s="46"/>
      <c r="Q2154" s="47"/>
      <c r="R2154" s="48" t="s">
        <v>663</v>
      </c>
      <c r="T2154">
        <v>40103</v>
      </c>
    </row>
    <row r="2155" spans="1:20" ht="18" customHeight="1" x14ac:dyDescent="0.15">
      <c r="A2155" s="42">
        <v>4</v>
      </c>
      <c r="B2155" s="43" t="s">
        <v>839</v>
      </c>
      <c r="C2155" s="43">
        <v>1</v>
      </c>
      <c r="D2155" s="43" t="s">
        <v>840</v>
      </c>
      <c r="E2155" s="43">
        <v>3</v>
      </c>
      <c r="F2155" s="43" t="s">
        <v>877</v>
      </c>
      <c r="G2155" s="44">
        <v>12</v>
      </c>
      <c r="H2155" s="43" t="s">
        <v>73</v>
      </c>
      <c r="I2155" s="44">
        <v>71</v>
      </c>
      <c r="J2155" s="44" t="s">
        <v>372</v>
      </c>
      <c r="K2155" s="41"/>
      <c r="L2155" s="41"/>
      <c r="M2155" s="41"/>
      <c r="N2155" s="45" t="s">
        <v>3267</v>
      </c>
      <c r="O2155" s="41">
        <v>109200</v>
      </c>
      <c r="P2155" s="46"/>
      <c r="Q2155" s="47"/>
      <c r="R2155" s="48" t="s">
        <v>663</v>
      </c>
      <c r="T2155">
        <v>40103</v>
      </c>
    </row>
    <row r="2156" spans="1:20" ht="18" customHeight="1" x14ac:dyDescent="0.15">
      <c r="A2156" s="42">
        <v>4</v>
      </c>
      <c r="B2156" s="43" t="s">
        <v>839</v>
      </c>
      <c r="C2156" s="43">
        <v>1</v>
      </c>
      <c r="D2156" s="43" t="s">
        <v>840</v>
      </c>
      <c r="E2156" s="43">
        <v>3</v>
      </c>
      <c r="F2156" s="43" t="s">
        <v>877</v>
      </c>
      <c r="G2156" s="44">
        <v>12</v>
      </c>
      <c r="H2156" s="43" t="s">
        <v>73</v>
      </c>
      <c r="I2156" s="44">
        <v>71</v>
      </c>
      <c r="J2156" s="44" t="s">
        <v>372</v>
      </c>
      <c r="K2156" s="41"/>
      <c r="L2156" s="41"/>
      <c r="M2156" s="41"/>
      <c r="N2156" s="45" t="s">
        <v>3268</v>
      </c>
      <c r="O2156" s="41">
        <v>1586200</v>
      </c>
      <c r="P2156" s="46"/>
      <c r="Q2156" s="47"/>
      <c r="R2156" s="48" t="s">
        <v>663</v>
      </c>
      <c r="T2156">
        <v>40103</v>
      </c>
    </row>
    <row r="2157" spans="1:20" ht="18" customHeight="1" x14ac:dyDescent="0.15">
      <c r="A2157" s="42">
        <v>4</v>
      </c>
      <c r="B2157" s="43" t="s">
        <v>839</v>
      </c>
      <c r="C2157" s="43">
        <v>1</v>
      </c>
      <c r="D2157" s="43" t="s">
        <v>840</v>
      </c>
      <c r="E2157" s="43">
        <v>3</v>
      </c>
      <c r="F2157" s="43" t="s">
        <v>877</v>
      </c>
      <c r="G2157" s="44">
        <v>12</v>
      </c>
      <c r="H2157" s="43" t="s">
        <v>73</v>
      </c>
      <c r="I2157" s="44">
        <v>71</v>
      </c>
      <c r="J2157" s="44" t="s">
        <v>372</v>
      </c>
      <c r="K2157" s="41"/>
      <c r="L2157" s="41"/>
      <c r="M2157" s="41"/>
      <c r="N2157" s="45" t="s">
        <v>3269</v>
      </c>
      <c r="O2157" s="41">
        <v>243450</v>
      </c>
      <c r="P2157" s="46"/>
      <c r="Q2157" s="47"/>
      <c r="R2157" s="48" t="s">
        <v>663</v>
      </c>
      <c r="T2157">
        <v>40103</v>
      </c>
    </row>
    <row r="2158" spans="1:20" ht="18" customHeight="1" x14ac:dyDescent="0.15">
      <c r="A2158" s="42">
        <v>4</v>
      </c>
      <c r="B2158" s="43" t="s">
        <v>839</v>
      </c>
      <c r="C2158" s="43">
        <v>1</v>
      </c>
      <c r="D2158" s="43" t="s">
        <v>840</v>
      </c>
      <c r="E2158" s="43">
        <v>3</v>
      </c>
      <c r="F2158" s="43" t="s">
        <v>877</v>
      </c>
      <c r="G2158" s="44">
        <v>12</v>
      </c>
      <c r="H2158" s="43" t="s">
        <v>73</v>
      </c>
      <c r="I2158" s="44">
        <v>71</v>
      </c>
      <c r="J2158" s="44" t="s">
        <v>372</v>
      </c>
      <c r="K2158" s="41"/>
      <c r="L2158" s="41"/>
      <c r="M2158" s="41"/>
      <c r="N2158" s="45" t="s">
        <v>3270</v>
      </c>
      <c r="O2158" s="41">
        <v>1158300</v>
      </c>
      <c r="P2158" s="46"/>
      <c r="Q2158" s="47"/>
      <c r="R2158" s="48" t="s">
        <v>663</v>
      </c>
      <c r="T2158">
        <v>40103</v>
      </c>
    </row>
    <row r="2159" spans="1:20" ht="18" customHeight="1" x14ac:dyDescent="0.15">
      <c r="A2159" s="42">
        <v>4</v>
      </c>
      <c r="B2159" s="43" t="s">
        <v>839</v>
      </c>
      <c r="C2159" s="43">
        <v>1</v>
      </c>
      <c r="D2159" s="43" t="s">
        <v>840</v>
      </c>
      <c r="E2159" s="43">
        <v>3</v>
      </c>
      <c r="F2159" s="43" t="s">
        <v>877</v>
      </c>
      <c r="G2159" s="44">
        <v>12</v>
      </c>
      <c r="H2159" s="43" t="s">
        <v>73</v>
      </c>
      <c r="I2159" s="44">
        <v>71</v>
      </c>
      <c r="J2159" s="44" t="s">
        <v>372</v>
      </c>
      <c r="K2159" s="41"/>
      <c r="L2159" s="41"/>
      <c r="M2159" s="41"/>
      <c r="N2159" s="45" t="s">
        <v>3271</v>
      </c>
      <c r="O2159" s="41">
        <v>1426000</v>
      </c>
      <c r="P2159" s="46"/>
      <c r="Q2159" s="47"/>
      <c r="R2159" s="48" t="s">
        <v>663</v>
      </c>
      <c r="T2159">
        <v>40103</v>
      </c>
    </row>
    <row r="2160" spans="1:20" ht="18" customHeight="1" x14ac:dyDescent="0.15">
      <c r="A2160" s="42">
        <v>4</v>
      </c>
      <c r="B2160" s="43" t="s">
        <v>839</v>
      </c>
      <c r="C2160" s="43">
        <v>1</v>
      </c>
      <c r="D2160" s="43" t="s">
        <v>840</v>
      </c>
      <c r="E2160" s="43">
        <v>3</v>
      </c>
      <c r="F2160" s="43" t="s">
        <v>877</v>
      </c>
      <c r="G2160" s="44">
        <v>12</v>
      </c>
      <c r="H2160" s="43" t="s">
        <v>73</v>
      </c>
      <c r="I2160" s="44">
        <v>71</v>
      </c>
      <c r="J2160" s="44" t="s">
        <v>372</v>
      </c>
      <c r="K2160" s="41"/>
      <c r="L2160" s="41"/>
      <c r="M2160" s="41"/>
      <c r="N2160" s="45" t="s">
        <v>3272</v>
      </c>
      <c r="O2160" s="41">
        <v>507900</v>
      </c>
      <c r="P2160" s="46"/>
      <c r="Q2160" s="47"/>
      <c r="R2160" s="48" t="s">
        <v>663</v>
      </c>
      <c r="T2160">
        <v>40103</v>
      </c>
    </row>
    <row r="2161" spans="1:20" ht="18" customHeight="1" x14ac:dyDescent="0.15">
      <c r="A2161" s="42">
        <v>4</v>
      </c>
      <c r="B2161" s="43" t="s">
        <v>839</v>
      </c>
      <c r="C2161" s="43">
        <v>1</v>
      </c>
      <c r="D2161" s="43" t="s">
        <v>840</v>
      </c>
      <c r="E2161" s="43">
        <v>3</v>
      </c>
      <c r="F2161" s="43" t="s">
        <v>877</v>
      </c>
      <c r="G2161" s="44">
        <v>12</v>
      </c>
      <c r="H2161" s="43" t="s">
        <v>73</v>
      </c>
      <c r="I2161" s="44">
        <v>71</v>
      </c>
      <c r="J2161" s="44" t="s">
        <v>372</v>
      </c>
      <c r="K2161" s="41"/>
      <c r="L2161" s="41"/>
      <c r="M2161" s="41"/>
      <c r="N2161" s="45" t="s">
        <v>3273</v>
      </c>
      <c r="O2161" s="41">
        <v>1569100</v>
      </c>
      <c r="P2161" s="46"/>
      <c r="Q2161" s="47"/>
      <c r="R2161" s="48" t="s">
        <v>663</v>
      </c>
      <c r="T2161">
        <v>40103</v>
      </c>
    </row>
    <row r="2162" spans="1:20" ht="18" customHeight="1" x14ac:dyDescent="0.15">
      <c r="A2162" s="42">
        <v>4</v>
      </c>
      <c r="B2162" s="43" t="s">
        <v>839</v>
      </c>
      <c r="C2162" s="43">
        <v>1</v>
      </c>
      <c r="D2162" s="43" t="s">
        <v>840</v>
      </c>
      <c r="E2162" s="43">
        <v>3</v>
      </c>
      <c r="F2162" s="43" t="s">
        <v>877</v>
      </c>
      <c r="G2162" s="44">
        <v>12</v>
      </c>
      <c r="H2162" s="43" t="s">
        <v>73</v>
      </c>
      <c r="I2162" s="44">
        <v>71</v>
      </c>
      <c r="J2162" s="44" t="s">
        <v>372</v>
      </c>
      <c r="K2162" s="41"/>
      <c r="L2162" s="41"/>
      <c r="M2162" s="41"/>
      <c r="N2162" s="45" t="s">
        <v>3274</v>
      </c>
      <c r="O2162" s="41">
        <v>2096100</v>
      </c>
      <c r="P2162" s="46"/>
      <c r="Q2162" s="47"/>
      <c r="R2162" s="48" t="s">
        <v>663</v>
      </c>
      <c r="T2162">
        <v>40103</v>
      </c>
    </row>
    <row r="2163" spans="1:20" ht="18" customHeight="1" x14ac:dyDescent="0.15">
      <c r="A2163" s="42">
        <v>4</v>
      </c>
      <c r="B2163" s="43" t="s">
        <v>839</v>
      </c>
      <c r="C2163" s="43">
        <v>1</v>
      </c>
      <c r="D2163" s="43" t="s">
        <v>840</v>
      </c>
      <c r="E2163" s="43">
        <v>3</v>
      </c>
      <c r="F2163" s="43" t="s">
        <v>877</v>
      </c>
      <c r="G2163" s="44">
        <v>12</v>
      </c>
      <c r="H2163" s="43" t="s">
        <v>73</v>
      </c>
      <c r="I2163" s="44">
        <v>71</v>
      </c>
      <c r="J2163" s="44" t="s">
        <v>372</v>
      </c>
      <c r="K2163" s="41"/>
      <c r="L2163" s="41"/>
      <c r="M2163" s="41"/>
      <c r="N2163" s="45" t="s">
        <v>3275</v>
      </c>
      <c r="O2163" s="41">
        <v>2451900</v>
      </c>
      <c r="P2163" s="46"/>
      <c r="Q2163" s="47"/>
      <c r="R2163" s="48" t="s">
        <v>663</v>
      </c>
      <c r="T2163">
        <v>40103</v>
      </c>
    </row>
    <row r="2164" spans="1:20" ht="18" customHeight="1" x14ac:dyDescent="0.15">
      <c r="A2164" s="42">
        <v>4</v>
      </c>
      <c r="B2164" s="43" t="s">
        <v>839</v>
      </c>
      <c r="C2164" s="43">
        <v>1</v>
      </c>
      <c r="D2164" s="43" t="s">
        <v>840</v>
      </c>
      <c r="E2164" s="43">
        <v>3</v>
      </c>
      <c r="F2164" s="43" t="s">
        <v>877</v>
      </c>
      <c r="G2164" s="44">
        <v>12</v>
      </c>
      <c r="H2164" s="43" t="s">
        <v>73</v>
      </c>
      <c r="I2164" s="44">
        <v>71</v>
      </c>
      <c r="J2164" s="44" t="s">
        <v>372</v>
      </c>
      <c r="K2164" s="41"/>
      <c r="L2164" s="41"/>
      <c r="M2164" s="41"/>
      <c r="N2164" s="45" t="s">
        <v>3276</v>
      </c>
      <c r="O2164" s="41">
        <v>933000</v>
      </c>
      <c r="P2164" s="46"/>
      <c r="Q2164" s="47"/>
      <c r="R2164" s="48" t="s">
        <v>663</v>
      </c>
      <c r="T2164">
        <v>40103</v>
      </c>
    </row>
    <row r="2165" spans="1:20" ht="18" customHeight="1" x14ac:dyDescent="0.15">
      <c r="A2165" s="42">
        <v>4</v>
      </c>
      <c r="B2165" s="43" t="s">
        <v>839</v>
      </c>
      <c r="C2165" s="43">
        <v>1</v>
      </c>
      <c r="D2165" s="43" t="s">
        <v>840</v>
      </c>
      <c r="E2165" s="43">
        <v>3</v>
      </c>
      <c r="F2165" s="43" t="s">
        <v>877</v>
      </c>
      <c r="G2165" s="44">
        <v>12</v>
      </c>
      <c r="H2165" s="43" t="s">
        <v>73</v>
      </c>
      <c r="I2165" s="44">
        <v>71</v>
      </c>
      <c r="J2165" s="44" t="s">
        <v>372</v>
      </c>
      <c r="K2165" s="41"/>
      <c r="L2165" s="41"/>
      <c r="M2165" s="41"/>
      <c r="N2165" s="45" t="s">
        <v>3277</v>
      </c>
      <c r="O2165" s="41">
        <v>554400</v>
      </c>
      <c r="P2165" s="46"/>
      <c r="Q2165" s="47"/>
      <c r="R2165" s="48" t="s">
        <v>663</v>
      </c>
      <c r="T2165">
        <v>40103</v>
      </c>
    </row>
    <row r="2166" spans="1:20" ht="18" customHeight="1" x14ac:dyDescent="0.15">
      <c r="A2166" s="42">
        <v>4</v>
      </c>
      <c r="B2166" s="43" t="s">
        <v>839</v>
      </c>
      <c r="C2166" s="43">
        <v>1</v>
      </c>
      <c r="D2166" s="43" t="s">
        <v>840</v>
      </c>
      <c r="E2166" s="43">
        <v>3</v>
      </c>
      <c r="F2166" s="43" t="s">
        <v>877</v>
      </c>
      <c r="G2166" s="44">
        <v>12</v>
      </c>
      <c r="H2166" s="43" t="s">
        <v>73</v>
      </c>
      <c r="I2166" s="44">
        <v>71</v>
      </c>
      <c r="J2166" s="44" t="s">
        <v>372</v>
      </c>
      <c r="K2166" s="41"/>
      <c r="L2166" s="41"/>
      <c r="M2166" s="41"/>
      <c r="N2166" s="45" t="s">
        <v>3278</v>
      </c>
      <c r="O2166" s="41">
        <v>1200000</v>
      </c>
      <c r="P2166" s="46"/>
      <c r="Q2166" s="47"/>
      <c r="R2166" s="48" t="s">
        <v>663</v>
      </c>
      <c r="T2166">
        <v>40103</v>
      </c>
    </row>
    <row r="2167" spans="1:20" ht="18" customHeight="1" x14ac:dyDescent="0.15">
      <c r="A2167" s="42">
        <v>4</v>
      </c>
      <c r="B2167" s="43" t="s">
        <v>839</v>
      </c>
      <c r="C2167" s="43">
        <v>1</v>
      </c>
      <c r="D2167" s="43" t="s">
        <v>840</v>
      </c>
      <c r="E2167" s="43">
        <v>3</v>
      </c>
      <c r="F2167" s="43" t="s">
        <v>877</v>
      </c>
      <c r="G2167" s="44">
        <v>12</v>
      </c>
      <c r="H2167" s="43" t="s">
        <v>73</v>
      </c>
      <c r="I2167" s="44">
        <v>71</v>
      </c>
      <c r="J2167" s="44" t="s">
        <v>372</v>
      </c>
      <c r="K2167" s="41"/>
      <c r="L2167" s="41"/>
      <c r="M2167" s="41"/>
      <c r="N2167" s="45" t="s">
        <v>929</v>
      </c>
      <c r="O2167" s="41"/>
      <c r="P2167" s="46"/>
      <c r="Q2167" s="47"/>
      <c r="R2167" s="48" t="s">
        <v>663</v>
      </c>
      <c r="T2167">
        <v>40103</v>
      </c>
    </row>
    <row r="2168" spans="1:20" ht="18" customHeight="1" x14ac:dyDescent="0.15">
      <c r="A2168" s="42">
        <v>4</v>
      </c>
      <c r="B2168" s="43" t="s">
        <v>839</v>
      </c>
      <c r="C2168" s="43">
        <v>1</v>
      </c>
      <c r="D2168" s="43" t="s">
        <v>840</v>
      </c>
      <c r="E2168" s="43">
        <v>3</v>
      </c>
      <c r="F2168" s="43" t="s">
        <v>877</v>
      </c>
      <c r="G2168" s="44">
        <v>12</v>
      </c>
      <c r="H2168" s="43" t="s">
        <v>73</v>
      </c>
      <c r="I2168" s="44">
        <v>71</v>
      </c>
      <c r="J2168" s="44" t="s">
        <v>372</v>
      </c>
      <c r="K2168" s="41"/>
      <c r="L2168" s="41"/>
      <c r="M2168" s="41"/>
      <c r="N2168" s="45" t="s">
        <v>3279</v>
      </c>
      <c r="O2168" s="41">
        <v>1740000</v>
      </c>
      <c r="P2168" s="46"/>
      <c r="Q2168" s="47"/>
      <c r="R2168" s="48" t="s">
        <v>663</v>
      </c>
      <c r="T2168">
        <v>40103</v>
      </c>
    </row>
    <row r="2169" spans="1:20" ht="18" customHeight="1" x14ac:dyDescent="0.15">
      <c r="A2169" s="42">
        <v>4</v>
      </c>
      <c r="B2169" s="43" t="s">
        <v>839</v>
      </c>
      <c r="C2169" s="43">
        <v>1</v>
      </c>
      <c r="D2169" s="43" t="s">
        <v>840</v>
      </c>
      <c r="E2169" s="43">
        <v>3</v>
      </c>
      <c r="F2169" s="43" t="s">
        <v>877</v>
      </c>
      <c r="G2169" s="44">
        <v>12</v>
      </c>
      <c r="H2169" s="43" t="s">
        <v>73</v>
      </c>
      <c r="I2169" s="44">
        <v>71</v>
      </c>
      <c r="J2169" s="44" t="s">
        <v>372</v>
      </c>
      <c r="K2169" s="41"/>
      <c r="L2169" s="41"/>
      <c r="M2169" s="41"/>
      <c r="N2169" s="45" t="s">
        <v>3280</v>
      </c>
      <c r="O2169" s="41">
        <v>3475800</v>
      </c>
      <c r="P2169" s="46"/>
      <c r="Q2169" s="47"/>
      <c r="R2169" s="48" t="s">
        <v>663</v>
      </c>
      <c r="T2169">
        <v>40103</v>
      </c>
    </row>
    <row r="2170" spans="1:20" ht="18" customHeight="1" x14ac:dyDescent="0.15">
      <c r="A2170" s="42">
        <v>4</v>
      </c>
      <c r="B2170" s="43" t="s">
        <v>839</v>
      </c>
      <c r="C2170" s="43">
        <v>1</v>
      </c>
      <c r="D2170" s="43" t="s">
        <v>840</v>
      </c>
      <c r="E2170" s="43">
        <v>3</v>
      </c>
      <c r="F2170" s="43" t="s">
        <v>877</v>
      </c>
      <c r="G2170" s="44">
        <v>12</v>
      </c>
      <c r="H2170" s="43" t="s">
        <v>73</v>
      </c>
      <c r="I2170" s="44">
        <v>71</v>
      </c>
      <c r="J2170" s="44" t="s">
        <v>372</v>
      </c>
      <c r="K2170" s="41"/>
      <c r="L2170" s="41"/>
      <c r="M2170" s="41"/>
      <c r="N2170" s="45" t="s">
        <v>3281</v>
      </c>
      <c r="O2170" s="41">
        <v>81400</v>
      </c>
      <c r="P2170" s="46"/>
      <c r="Q2170" s="47"/>
      <c r="R2170" s="48" t="s">
        <v>663</v>
      </c>
      <c r="T2170">
        <v>40103</v>
      </c>
    </row>
    <row r="2171" spans="1:20" ht="18" customHeight="1" x14ac:dyDescent="0.15">
      <c r="A2171" s="42">
        <v>4</v>
      </c>
      <c r="B2171" s="43" t="s">
        <v>839</v>
      </c>
      <c r="C2171" s="43">
        <v>1</v>
      </c>
      <c r="D2171" s="43" t="s">
        <v>840</v>
      </c>
      <c r="E2171" s="43">
        <v>3</v>
      </c>
      <c r="F2171" s="43" t="s">
        <v>877</v>
      </c>
      <c r="G2171" s="44">
        <v>12</v>
      </c>
      <c r="H2171" s="43" t="s">
        <v>73</v>
      </c>
      <c r="I2171" s="44">
        <v>71</v>
      </c>
      <c r="J2171" s="44" t="s">
        <v>372</v>
      </c>
      <c r="K2171" s="41"/>
      <c r="L2171" s="41"/>
      <c r="M2171" s="41"/>
      <c r="N2171" s="45" t="s">
        <v>3282</v>
      </c>
      <c r="O2171" s="41">
        <v>259600</v>
      </c>
      <c r="P2171" s="46"/>
      <c r="Q2171" s="47"/>
      <c r="R2171" s="48" t="s">
        <v>663</v>
      </c>
      <c r="T2171">
        <v>40103</v>
      </c>
    </row>
    <row r="2172" spans="1:20" ht="18" customHeight="1" x14ac:dyDescent="0.15">
      <c r="A2172" s="42">
        <v>4</v>
      </c>
      <c r="B2172" s="43" t="s">
        <v>839</v>
      </c>
      <c r="C2172" s="43">
        <v>1</v>
      </c>
      <c r="D2172" s="43" t="s">
        <v>840</v>
      </c>
      <c r="E2172" s="43">
        <v>3</v>
      </c>
      <c r="F2172" s="43" t="s">
        <v>877</v>
      </c>
      <c r="G2172" s="44">
        <v>12</v>
      </c>
      <c r="H2172" s="43" t="s">
        <v>73</v>
      </c>
      <c r="I2172" s="44">
        <v>71</v>
      </c>
      <c r="J2172" s="44" t="s">
        <v>372</v>
      </c>
      <c r="K2172" s="41"/>
      <c r="L2172" s="41"/>
      <c r="M2172" s="41"/>
      <c r="N2172" s="45" t="s">
        <v>3283</v>
      </c>
      <c r="O2172" s="41">
        <v>5493850</v>
      </c>
      <c r="P2172" s="46"/>
      <c r="Q2172" s="47"/>
      <c r="R2172" s="48" t="s">
        <v>663</v>
      </c>
      <c r="T2172">
        <v>40103</v>
      </c>
    </row>
    <row r="2173" spans="1:20" ht="18" customHeight="1" x14ac:dyDescent="0.15">
      <c r="A2173" s="42">
        <v>4</v>
      </c>
      <c r="B2173" s="43" t="s">
        <v>839</v>
      </c>
      <c r="C2173" s="43">
        <v>1</v>
      </c>
      <c r="D2173" s="43" t="s">
        <v>840</v>
      </c>
      <c r="E2173" s="43">
        <v>3</v>
      </c>
      <c r="F2173" s="43" t="s">
        <v>877</v>
      </c>
      <c r="G2173" s="44">
        <v>12</v>
      </c>
      <c r="H2173" s="43" t="s">
        <v>73</v>
      </c>
      <c r="I2173" s="44">
        <v>71</v>
      </c>
      <c r="J2173" s="44" t="s">
        <v>372</v>
      </c>
      <c r="K2173" s="41"/>
      <c r="L2173" s="41"/>
      <c r="M2173" s="41"/>
      <c r="N2173" s="45" t="s">
        <v>3284</v>
      </c>
      <c r="O2173" s="41">
        <v>85650</v>
      </c>
      <c r="P2173" s="46"/>
      <c r="Q2173" s="47"/>
      <c r="R2173" s="48" t="s">
        <v>663</v>
      </c>
      <c r="T2173">
        <v>40103</v>
      </c>
    </row>
    <row r="2174" spans="1:20" ht="18" customHeight="1" x14ac:dyDescent="0.15">
      <c r="A2174" s="42">
        <v>4</v>
      </c>
      <c r="B2174" s="43" t="s">
        <v>839</v>
      </c>
      <c r="C2174" s="43">
        <v>1</v>
      </c>
      <c r="D2174" s="43" t="s">
        <v>840</v>
      </c>
      <c r="E2174" s="43">
        <v>3</v>
      </c>
      <c r="F2174" s="43" t="s">
        <v>877</v>
      </c>
      <c r="G2174" s="44">
        <v>12</v>
      </c>
      <c r="H2174" s="43" t="s">
        <v>73</v>
      </c>
      <c r="I2174" s="44">
        <v>71</v>
      </c>
      <c r="J2174" s="44" t="s">
        <v>372</v>
      </c>
      <c r="K2174" s="41"/>
      <c r="L2174" s="41"/>
      <c r="M2174" s="41"/>
      <c r="N2174" s="45" t="s">
        <v>3285</v>
      </c>
      <c r="O2174" s="41">
        <v>7144950</v>
      </c>
      <c r="P2174" s="46"/>
      <c r="Q2174" s="47"/>
      <c r="R2174" s="48" t="s">
        <v>663</v>
      </c>
      <c r="T2174">
        <v>40103</v>
      </c>
    </row>
    <row r="2175" spans="1:20" ht="18" customHeight="1" x14ac:dyDescent="0.15">
      <c r="A2175" s="42">
        <v>4</v>
      </c>
      <c r="B2175" s="43" t="s">
        <v>839</v>
      </c>
      <c r="C2175" s="43">
        <v>1</v>
      </c>
      <c r="D2175" s="43" t="s">
        <v>840</v>
      </c>
      <c r="E2175" s="43">
        <v>3</v>
      </c>
      <c r="F2175" s="43" t="s">
        <v>877</v>
      </c>
      <c r="G2175" s="44">
        <v>12</v>
      </c>
      <c r="H2175" s="43" t="s">
        <v>73</v>
      </c>
      <c r="I2175" s="44">
        <v>71</v>
      </c>
      <c r="J2175" s="44" t="s">
        <v>372</v>
      </c>
      <c r="K2175" s="41"/>
      <c r="L2175" s="41"/>
      <c r="M2175" s="41"/>
      <c r="N2175" s="45" t="s">
        <v>3286</v>
      </c>
      <c r="O2175" s="41">
        <v>256410</v>
      </c>
      <c r="P2175" s="46"/>
      <c r="Q2175" s="47"/>
      <c r="R2175" s="48" t="s">
        <v>663</v>
      </c>
      <c r="T2175">
        <v>40103</v>
      </c>
    </row>
    <row r="2176" spans="1:20" ht="18" customHeight="1" x14ac:dyDescent="0.15">
      <c r="A2176" s="42">
        <v>4</v>
      </c>
      <c r="B2176" s="43" t="s">
        <v>839</v>
      </c>
      <c r="C2176" s="43">
        <v>1</v>
      </c>
      <c r="D2176" s="43" t="s">
        <v>840</v>
      </c>
      <c r="E2176" s="43">
        <v>3</v>
      </c>
      <c r="F2176" s="43" t="s">
        <v>877</v>
      </c>
      <c r="G2176" s="44">
        <v>12</v>
      </c>
      <c r="H2176" s="43" t="s">
        <v>73</v>
      </c>
      <c r="I2176" s="44">
        <v>71</v>
      </c>
      <c r="J2176" s="44" t="s">
        <v>372</v>
      </c>
      <c r="K2176" s="41"/>
      <c r="L2176" s="41"/>
      <c r="M2176" s="41"/>
      <c r="N2176" s="45" t="s">
        <v>3287</v>
      </c>
      <c r="O2176" s="41">
        <v>644300</v>
      </c>
      <c r="P2176" s="46"/>
      <c r="Q2176" s="47"/>
      <c r="R2176" s="48" t="s">
        <v>663</v>
      </c>
      <c r="T2176">
        <v>40103</v>
      </c>
    </row>
    <row r="2177" spans="1:20" ht="18" customHeight="1" x14ac:dyDescent="0.15">
      <c r="A2177" s="42">
        <v>4</v>
      </c>
      <c r="B2177" s="43" t="s">
        <v>839</v>
      </c>
      <c r="C2177" s="43">
        <v>1</v>
      </c>
      <c r="D2177" s="43" t="s">
        <v>840</v>
      </c>
      <c r="E2177" s="43">
        <v>3</v>
      </c>
      <c r="F2177" s="43" t="s">
        <v>877</v>
      </c>
      <c r="G2177" s="44">
        <v>12</v>
      </c>
      <c r="H2177" s="43" t="s">
        <v>73</v>
      </c>
      <c r="I2177" s="44">
        <v>71</v>
      </c>
      <c r="J2177" s="44" t="s">
        <v>372</v>
      </c>
      <c r="K2177" s="41"/>
      <c r="L2177" s="41"/>
      <c r="M2177" s="41"/>
      <c r="N2177" s="45" t="s">
        <v>3288</v>
      </c>
      <c r="O2177" s="41">
        <v>2160750</v>
      </c>
      <c r="P2177" s="46"/>
      <c r="Q2177" s="47"/>
      <c r="R2177" s="48" t="s">
        <v>663</v>
      </c>
      <c r="T2177">
        <v>40103</v>
      </c>
    </row>
    <row r="2178" spans="1:20" ht="18" customHeight="1" x14ac:dyDescent="0.15">
      <c r="A2178" s="42">
        <v>4</v>
      </c>
      <c r="B2178" s="43" t="s">
        <v>839</v>
      </c>
      <c r="C2178" s="43">
        <v>1</v>
      </c>
      <c r="D2178" s="43" t="s">
        <v>840</v>
      </c>
      <c r="E2178" s="43">
        <v>3</v>
      </c>
      <c r="F2178" s="43" t="s">
        <v>877</v>
      </c>
      <c r="G2178" s="44">
        <v>12</v>
      </c>
      <c r="H2178" s="43" t="s">
        <v>73</v>
      </c>
      <c r="I2178" s="44">
        <v>71</v>
      </c>
      <c r="J2178" s="44" t="s">
        <v>372</v>
      </c>
      <c r="K2178" s="41"/>
      <c r="L2178" s="41"/>
      <c r="M2178" s="41"/>
      <c r="N2178" s="45" t="s">
        <v>3289</v>
      </c>
      <c r="O2178" s="41">
        <v>1416800</v>
      </c>
      <c r="P2178" s="46"/>
      <c r="Q2178" s="47"/>
      <c r="R2178" s="48" t="s">
        <v>663</v>
      </c>
      <c r="T2178">
        <v>40103</v>
      </c>
    </row>
    <row r="2179" spans="1:20" ht="18" customHeight="1" x14ac:dyDescent="0.15">
      <c r="A2179" s="42">
        <v>4</v>
      </c>
      <c r="B2179" s="43" t="s">
        <v>839</v>
      </c>
      <c r="C2179" s="43">
        <v>1</v>
      </c>
      <c r="D2179" s="43" t="s">
        <v>840</v>
      </c>
      <c r="E2179" s="43">
        <v>3</v>
      </c>
      <c r="F2179" s="43" t="s">
        <v>877</v>
      </c>
      <c r="G2179" s="44">
        <v>12</v>
      </c>
      <c r="H2179" s="43" t="s">
        <v>73</v>
      </c>
      <c r="I2179" s="44">
        <v>71</v>
      </c>
      <c r="J2179" s="44" t="s">
        <v>372</v>
      </c>
      <c r="K2179" s="41"/>
      <c r="L2179" s="41"/>
      <c r="M2179" s="41"/>
      <c r="N2179" s="45" t="s">
        <v>3290</v>
      </c>
      <c r="O2179" s="41">
        <v>139150</v>
      </c>
      <c r="P2179" s="46"/>
      <c r="Q2179" s="47"/>
      <c r="R2179" s="48" t="s">
        <v>663</v>
      </c>
      <c r="T2179">
        <v>40103</v>
      </c>
    </row>
    <row r="2180" spans="1:20" ht="18" customHeight="1" x14ac:dyDescent="0.15">
      <c r="A2180" s="42">
        <v>4</v>
      </c>
      <c r="B2180" s="43" t="s">
        <v>839</v>
      </c>
      <c r="C2180" s="43">
        <v>1</v>
      </c>
      <c r="D2180" s="43" t="s">
        <v>840</v>
      </c>
      <c r="E2180" s="43">
        <v>3</v>
      </c>
      <c r="F2180" s="43" t="s">
        <v>877</v>
      </c>
      <c r="G2180" s="44">
        <v>12</v>
      </c>
      <c r="H2180" s="43" t="s">
        <v>73</v>
      </c>
      <c r="I2180" s="44">
        <v>71</v>
      </c>
      <c r="J2180" s="44" t="s">
        <v>372</v>
      </c>
      <c r="K2180" s="41"/>
      <c r="L2180" s="41"/>
      <c r="M2180" s="41"/>
      <c r="N2180" s="45" t="s">
        <v>3291</v>
      </c>
      <c r="O2180" s="41">
        <v>1368900</v>
      </c>
      <c r="P2180" s="46"/>
      <c r="Q2180" s="47"/>
      <c r="R2180" s="48" t="s">
        <v>663</v>
      </c>
      <c r="T2180">
        <v>40103</v>
      </c>
    </row>
    <row r="2181" spans="1:20" ht="18" customHeight="1" x14ac:dyDescent="0.15">
      <c r="A2181" s="42">
        <v>4</v>
      </c>
      <c r="B2181" s="43" t="s">
        <v>839</v>
      </c>
      <c r="C2181" s="43">
        <v>1</v>
      </c>
      <c r="D2181" s="43" t="s">
        <v>840</v>
      </c>
      <c r="E2181" s="43">
        <v>3</v>
      </c>
      <c r="F2181" s="43" t="s">
        <v>877</v>
      </c>
      <c r="G2181" s="44">
        <v>12</v>
      </c>
      <c r="H2181" s="43" t="s">
        <v>73</v>
      </c>
      <c r="I2181" s="44">
        <v>71</v>
      </c>
      <c r="J2181" s="44" t="s">
        <v>372</v>
      </c>
      <c r="K2181" s="41"/>
      <c r="L2181" s="41"/>
      <c r="M2181" s="41"/>
      <c r="N2181" s="45" t="s">
        <v>930</v>
      </c>
      <c r="O2181" s="41"/>
      <c r="P2181" s="46"/>
      <c r="Q2181" s="47"/>
      <c r="R2181" s="48" t="s">
        <v>663</v>
      </c>
      <c r="T2181">
        <v>40103</v>
      </c>
    </row>
    <row r="2182" spans="1:20" ht="18" customHeight="1" x14ac:dyDescent="0.15">
      <c r="A2182" s="42">
        <v>4</v>
      </c>
      <c r="B2182" s="43" t="s">
        <v>839</v>
      </c>
      <c r="C2182" s="43">
        <v>1</v>
      </c>
      <c r="D2182" s="43" t="s">
        <v>840</v>
      </c>
      <c r="E2182" s="43">
        <v>3</v>
      </c>
      <c r="F2182" s="43" t="s">
        <v>877</v>
      </c>
      <c r="G2182" s="44">
        <v>12</v>
      </c>
      <c r="H2182" s="43" t="s">
        <v>73</v>
      </c>
      <c r="I2182" s="44">
        <v>71</v>
      </c>
      <c r="J2182" s="44" t="s">
        <v>372</v>
      </c>
      <c r="K2182" s="41"/>
      <c r="L2182" s="41"/>
      <c r="M2182" s="41"/>
      <c r="N2182" s="45" t="s">
        <v>3292</v>
      </c>
      <c r="O2182" s="41">
        <v>751000</v>
      </c>
      <c r="P2182" s="46"/>
      <c r="Q2182" s="47"/>
      <c r="R2182" s="48" t="s">
        <v>663</v>
      </c>
      <c r="T2182">
        <v>40103</v>
      </c>
    </row>
    <row r="2183" spans="1:20" ht="18" customHeight="1" x14ac:dyDescent="0.15">
      <c r="A2183" s="42">
        <v>4</v>
      </c>
      <c r="B2183" s="43" t="s">
        <v>839</v>
      </c>
      <c r="C2183" s="43">
        <v>1</v>
      </c>
      <c r="D2183" s="43" t="s">
        <v>840</v>
      </c>
      <c r="E2183" s="43">
        <v>3</v>
      </c>
      <c r="F2183" s="43" t="s">
        <v>877</v>
      </c>
      <c r="G2183" s="44">
        <v>12</v>
      </c>
      <c r="H2183" s="43" t="s">
        <v>73</v>
      </c>
      <c r="I2183" s="44">
        <v>71</v>
      </c>
      <c r="J2183" s="44" t="s">
        <v>372</v>
      </c>
      <c r="K2183" s="41"/>
      <c r="L2183" s="41"/>
      <c r="M2183" s="41"/>
      <c r="N2183" s="45" t="s">
        <v>3293</v>
      </c>
      <c r="O2183" s="41">
        <v>189750</v>
      </c>
      <c r="P2183" s="46"/>
      <c r="Q2183" s="47"/>
      <c r="R2183" s="48" t="s">
        <v>663</v>
      </c>
      <c r="T2183">
        <v>40103</v>
      </c>
    </row>
    <row r="2184" spans="1:20" ht="18" customHeight="1" x14ac:dyDescent="0.15">
      <c r="A2184" s="42">
        <v>4</v>
      </c>
      <c r="B2184" s="43" t="s">
        <v>839</v>
      </c>
      <c r="C2184" s="43">
        <v>1</v>
      </c>
      <c r="D2184" s="43" t="s">
        <v>840</v>
      </c>
      <c r="E2184" s="43">
        <v>3</v>
      </c>
      <c r="F2184" s="43" t="s">
        <v>877</v>
      </c>
      <c r="G2184" s="44">
        <v>12</v>
      </c>
      <c r="H2184" s="43" t="s">
        <v>73</v>
      </c>
      <c r="I2184" s="44">
        <v>71</v>
      </c>
      <c r="J2184" s="44" t="s">
        <v>372</v>
      </c>
      <c r="K2184" s="41"/>
      <c r="L2184" s="41"/>
      <c r="M2184" s="41"/>
      <c r="N2184" s="45" t="s">
        <v>3294</v>
      </c>
      <c r="O2184" s="41">
        <v>52320</v>
      </c>
      <c r="P2184" s="46"/>
      <c r="Q2184" s="47"/>
      <c r="R2184" s="48" t="s">
        <v>663</v>
      </c>
      <c r="T2184">
        <v>40103</v>
      </c>
    </row>
    <row r="2185" spans="1:20" ht="18" customHeight="1" x14ac:dyDescent="0.15">
      <c r="A2185" s="42">
        <v>4</v>
      </c>
      <c r="B2185" s="43" t="s">
        <v>839</v>
      </c>
      <c r="C2185" s="43">
        <v>1</v>
      </c>
      <c r="D2185" s="43" t="s">
        <v>840</v>
      </c>
      <c r="E2185" s="43">
        <v>3</v>
      </c>
      <c r="F2185" s="43" t="s">
        <v>877</v>
      </c>
      <c r="G2185" s="44">
        <v>12</v>
      </c>
      <c r="H2185" s="43" t="s">
        <v>73</v>
      </c>
      <c r="I2185" s="44">
        <v>71</v>
      </c>
      <c r="J2185" s="44" t="s">
        <v>372</v>
      </c>
      <c r="K2185" s="41"/>
      <c r="L2185" s="41"/>
      <c r="M2185" s="41"/>
      <c r="N2185" s="45" t="s">
        <v>931</v>
      </c>
      <c r="O2185" s="41"/>
      <c r="P2185" s="46"/>
      <c r="Q2185" s="47"/>
      <c r="R2185" s="48" t="s">
        <v>663</v>
      </c>
      <c r="T2185">
        <v>40103</v>
      </c>
    </row>
    <row r="2186" spans="1:20" ht="18" customHeight="1" x14ac:dyDescent="0.15">
      <c r="A2186" s="42">
        <v>4</v>
      </c>
      <c r="B2186" s="43" t="s">
        <v>839</v>
      </c>
      <c r="C2186" s="43">
        <v>1</v>
      </c>
      <c r="D2186" s="43" t="s">
        <v>840</v>
      </c>
      <c r="E2186" s="43">
        <v>3</v>
      </c>
      <c r="F2186" s="43" t="s">
        <v>877</v>
      </c>
      <c r="G2186" s="44">
        <v>12</v>
      </c>
      <c r="H2186" s="43" t="s">
        <v>73</v>
      </c>
      <c r="I2186" s="44">
        <v>71</v>
      </c>
      <c r="J2186" s="44" t="s">
        <v>372</v>
      </c>
      <c r="K2186" s="41"/>
      <c r="L2186" s="41"/>
      <c r="M2186" s="41"/>
      <c r="N2186" s="45" t="s">
        <v>3295</v>
      </c>
      <c r="O2186" s="41">
        <v>600000</v>
      </c>
      <c r="P2186" s="46"/>
      <c r="Q2186" s="47"/>
      <c r="R2186" s="48" t="s">
        <v>663</v>
      </c>
      <c r="T2186">
        <v>40103</v>
      </c>
    </row>
    <row r="2187" spans="1:20" ht="18" customHeight="1" x14ac:dyDescent="0.15">
      <c r="A2187" s="42">
        <v>4</v>
      </c>
      <c r="B2187" s="43" t="s">
        <v>839</v>
      </c>
      <c r="C2187" s="43">
        <v>1</v>
      </c>
      <c r="D2187" s="43" t="s">
        <v>840</v>
      </c>
      <c r="E2187" s="43">
        <v>3</v>
      </c>
      <c r="F2187" s="43" t="s">
        <v>877</v>
      </c>
      <c r="G2187" s="44">
        <v>12</v>
      </c>
      <c r="H2187" s="43" t="s">
        <v>73</v>
      </c>
      <c r="I2187" s="44">
        <v>71</v>
      </c>
      <c r="J2187" s="44" t="s">
        <v>372</v>
      </c>
      <c r="K2187" s="41"/>
      <c r="L2187" s="41"/>
      <c r="M2187" s="41"/>
      <c r="N2187" s="45" t="s">
        <v>932</v>
      </c>
      <c r="O2187" s="41">
        <v>1600000</v>
      </c>
      <c r="P2187" s="46"/>
      <c r="Q2187" s="47"/>
      <c r="R2187" s="48" t="s">
        <v>663</v>
      </c>
      <c r="T2187">
        <v>40103</v>
      </c>
    </row>
    <row r="2188" spans="1:20" ht="18" customHeight="1" x14ac:dyDescent="0.15">
      <c r="A2188" s="42">
        <v>4</v>
      </c>
      <c r="B2188" s="43" t="s">
        <v>839</v>
      </c>
      <c r="C2188" s="43">
        <v>1</v>
      </c>
      <c r="D2188" s="43" t="s">
        <v>840</v>
      </c>
      <c r="E2188" s="43">
        <v>3</v>
      </c>
      <c r="F2188" s="43" t="s">
        <v>877</v>
      </c>
      <c r="G2188" s="44">
        <v>12</v>
      </c>
      <c r="H2188" s="43" t="s">
        <v>73</v>
      </c>
      <c r="I2188" s="44">
        <v>71</v>
      </c>
      <c r="J2188" s="44" t="s">
        <v>372</v>
      </c>
      <c r="K2188" s="41"/>
      <c r="L2188" s="41"/>
      <c r="M2188" s="41"/>
      <c r="N2188" s="45" t="s">
        <v>933</v>
      </c>
      <c r="O2188" s="41"/>
      <c r="P2188" s="46"/>
      <c r="Q2188" s="47"/>
      <c r="R2188" s="48" t="s">
        <v>663</v>
      </c>
      <c r="T2188">
        <v>40103</v>
      </c>
    </row>
    <row r="2189" spans="1:20" ht="18" customHeight="1" x14ac:dyDescent="0.15">
      <c r="A2189" s="42">
        <v>4</v>
      </c>
      <c r="B2189" s="43" t="s">
        <v>839</v>
      </c>
      <c r="C2189" s="43">
        <v>1</v>
      </c>
      <c r="D2189" s="43" t="s">
        <v>840</v>
      </c>
      <c r="E2189" s="43">
        <v>3</v>
      </c>
      <c r="F2189" s="43" t="s">
        <v>877</v>
      </c>
      <c r="G2189" s="44">
        <v>12</v>
      </c>
      <c r="H2189" s="43" t="s">
        <v>73</v>
      </c>
      <c r="I2189" s="44">
        <v>71</v>
      </c>
      <c r="J2189" s="44" t="s">
        <v>372</v>
      </c>
      <c r="K2189" s="41"/>
      <c r="L2189" s="41"/>
      <c r="M2189" s="41"/>
      <c r="N2189" s="45" t="s">
        <v>3296</v>
      </c>
      <c r="O2189" s="41">
        <v>572220</v>
      </c>
      <c r="P2189" s="46"/>
      <c r="Q2189" s="47"/>
      <c r="R2189" s="48" t="s">
        <v>663</v>
      </c>
      <c r="T2189">
        <v>40103</v>
      </c>
    </row>
    <row r="2190" spans="1:20" ht="18" customHeight="1" x14ac:dyDescent="0.15">
      <c r="A2190" s="42">
        <v>4</v>
      </c>
      <c r="B2190" s="43" t="s">
        <v>839</v>
      </c>
      <c r="C2190" s="43">
        <v>1</v>
      </c>
      <c r="D2190" s="43" t="s">
        <v>840</v>
      </c>
      <c r="E2190" s="43">
        <v>3</v>
      </c>
      <c r="F2190" s="43" t="s">
        <v>877</v>
      </c>
      <c r="G2190" s="44">
        <v>12</v>
      </c>
      <c r="H2190" s="43" t="s">
        <v>73</v>
      </c>
      <c r="I2190" s="44">
        <v>71</v>
      </c>
      <c r="J2190" s="44" t="s">
        <v>372</v>
      </c>
      <c r="K2190" s="41"/>
      <c r="L2190" s="41"/>
      <c r="M2190" s="41"/>
      <c r="N2190" s="45" t="s">
        <v>934</v>
      </c>
      <c r="O2190" s="41"/>
      <c r="P2190" s="46"/>
      <c r="Q2190" s="47"/>
      <c r="R2190" s="48" t="s">
        <v>663</v>
      </c>
      <c r="T2190">
        <v>40103</v>
      </c>
    </row>
    <row r="2191" spans="1:20" ht="18" customHeight="1" x14ac:dyDescent="0.15">
      <c r="A2191" s="42">
        <v>4</v>
      </c>
      <c r="B2191" s="43" t="s">
        <v>839</v>
      </c>
      <c r="C2191" s="43">
        <v>1</v>
      </c>
      <c r="D2191" s="43" t="s">
        <v>840</v>
      </c>
      <c r="E2191" s="43">
        <v>3</v>
      </c>
      <c r="F2191" s="43" t="s">
        <v>877</v>
      </c>
      <c r="G2191" s="44">
        <v>12</v>
      </c>
      <c r="H2191" s="43" t="s">
        <v>73</v>
      </c>
      <c r="I2191" s="44">
        <v>71</v>
      </c>
      <c r="J2191" s="44" t="s">
        <v>372</v>
      </c>
      <c r="K2191" s="41"/>
      <c r="L2191" s="41"/>
      <c r="M2191" s="41"/>
      <c r="N2191" s="45" t="s">
        <v>3297</v>
      </c>
      <c r="O2191" s="41">
        <v>330000</v>
      </c>
      <c r="P2191" s="46"/>
      <c r="Q2191" s="47"/>
      <c r="R2191" s="48" t="s">
        <v>663</v>
      </c>
      <c r="T2191">
        <v>40103</v>
      </c>
    </row>
    <row r="2192" spans="1:20" ht="18" customHeight="1" x14ac:dyDescent="0.15">
      <c r="A2192" s="42">
        <v>4</v>
      </c>
      <c r="B2192" s="43" t="s">
        <v>839</v>
      </c>
      <c r="C2192" s="43">
        <v>1</v>
      </c>
      <c r="D2192" s="43" t="s">
        <v>840</v>
      </c>
      <c r="E2192" s="43">
        <v>3</v>
      </c>
      <c r="F2192" s="43" t="s">
        <v>877</v>
      </c>
      <c r="G2192" s="44">
        <v>12</v>
      </c>
      <c r="H2192" s="43" t="s">
        <v>73</v>
      </c>
      <c r="I2192" s="44">
        <v>71</v>
      </c>
      <c r="J2192" s="44" t="s">
        <v>372</v>
      </c>
      <c r="K2192" s="41"/>
      <c r="L2192" s="41"/>
      <c r="M2192" s="41"/>
      <c r="N2192" s="45" t="s">
        <v>2531</v>
      </c>
      <c r="O2192" s="41"/>
      <c r="P2192" s="46"/>
      <c r="Q2192" s="47"/>
      <c r="R2192" s="48" t="s">
        <v>663</v>
      </c>
      <c r="T2192">
        <v>40103</v>
      </c>
    </row>
    <row r="2193" spans="1:20" ht="18" customHeight="1" x14ac:dyDescent="0.15">
      <c r="A2193" s="42">
        <v>4</v>
      </c>
      <c r="B2193" s="43" t="s">
        <v>839</v>
      </c>
      <c r="C2193" s="43">
        <v>1</v>
      </c>
      <c r="D2193" s="43" t="s">
        <v>840</v>
      </c>
      <c r="E2193" s="43">
        <v>3</v>
      </c>
      <c r="F2193" s="43" t="s">
        <v>877</v>
      </c>
      <c r="G2193" s="44">
        <v>12</v>
      </c>
      <c r="H2193" s="43" t="s">
        <v>73</v>
      </c>
      <c r="I2193" s="44">
        <v>71</v>
      </c>
      <c r="J2193" s="44" t="s">
        <v>372</v>
      </c>
      <c r="K2193" s="41"/>
      <c r="L2193" s="41"/>
      <c r="M2193" s="41"/>
      <c r="N2193" s="45" t="s">
        <v>935</v>
      </c>
      <c r="O2193" s="41"/>
      <c r="P2193" s="46"/>
      <c r="Q2193" s="47"/>
      <c r="R2193" s="48" t="s">
        <v>663</v>
      </c>
      <c r="T2193">
        <v>40103</v>
      </c>
    </row>
    <row r="2194" spans="1:20" ht="18" customHeight="1" x14ac:dyDescent="0.15">
      <c r="A2194" s="42">
        <v>4</v>
      </c>
      <c r="B2194" s="43" t="s">
        <v>839</v>
      </c>
      <c r="C2194" s="43">
        <v>1</v>
      </c>
      <c r="D2194" s="43" t="s">
        <v>840</v>
      </c>
      <c r="E2194" s="43">
        <v>3</v>
      </c>
      <c r="F2194" s="43" t="s">
        <v>877</v>
      </c>
      <c r="G2194" s="44">
        <v>12</v>
      </c>
      <c r="H2194" s="43" t="s">
        <v>73</v>
      </c>
      <c r="I2194" s="44">
        <v>71</v>
      </c>
      <c r="J2194" s="44" t="s">
        <v>372</v>
      </c>
      <c r="K2194" s="41"/>
      <c r="L2194" s="41"/>
      <c r="M2194" s="41"/>
      <c r="N2194" s="45" t="s">
        <v>2536</v>
      </c>
      <c r="O2194" s="41"/>
      <c r="P2194" s="46"/>
      <c r="Q2194" s="47"/>
      <c r="R2194" s="48" t="s">
        <v>663</v>
      </c>
      <c r="T2194">
        <v>40103</v>
      </c>
    </row>
    <row r="2195" spans="1:20" ht="18" customHeight="1" x14ac:dyDescent="0.15">
      <c r="A2195" s="42">
        <v>4</v>
      </c>
      <c r="B2195" s="43" t="s">
        <v>839</v>
      </c>
      <c r="C2195" s="43">
        <v>1</v>
      </c>
      <c r="D2195" s="43" t="s">
        <v>840</v>
      </c>
      <c r="E2195" s="43">
        <v>3</v>
      </c>
      <c r="F2195" s="43" t="s">
        <v>877</v>
      </c>
      <c r="G2195" s="44">
        <v>12</v>
      </c>
      <c r="H2195" s="43" t="s">
        <v>73</v>
      </c>
      <c r="I2195" s="44">
        <v>71</v>
      </c>
      <c r="J2195" s="44" t="s">
        <v>372</v>
      </c>
      <c r="K2195" s="41"/>
      <c r="L2195" s="41"/>
      <c r="M2195" s="41"/>
      <c r="N2195" s="45" t="s">
        <v>3298</v>
      </c>
      <c r="O2195" s="41">
        <v>572300</v>
      </c>
      <c r="P2195" s="46"/>
      <c r="Q2195" s="47"/>
      <c r="R2195" s="48" t="s">
        <v>663</v>
      </c>
      <c r="T2195">
        <v>40103</v>
      </c>
    </row>
    <row r="2196" spans="1:20" ht="18" customHeight="1" x14ac:dyDescent="0.15">
      <c r="A2196" s="42">
        <v>4</v>
      </c>
      <c r="B2196" s="43" t="s">
        <v>839</v>
      </c>
      <c r="C2196" s="43">
        <v>1</v>
      </c>
      <c r="D2196" s="43" t="s">
        <v>840</v>
      </c>
      <c r="E2196" s="43">
        <v>3</v>
      </c>
      <c r="F2196" s="43" t="s">
        <v>877</v>
      </c>
      <c r="G2196" s="44">
        <v>12</v>
      </c>
      <c r="H2196" s="43" t="s">
        <v>73</v>
      </c>
      <c r="I2196" s="44">
        <v>71</v>
      </c>
      <c r="J2196" s="44" t="s">
        <v>372</v>
      </c>
      <c r="K2196" s="41"/>
      <c r="L2196" s="41"/>
      <c r="M2196" s="41"/>
      <c r="N2196" s="45" t="s">
        <v>2537</v>
      </c>
      <c r="O2196" s="41"/>
      <c r="P2196" s="46"/>
      <c r="Q2196" s="47"/>
      <c r="R2196" s="48" t="s">
        <v>663</v>
      </c>
      <c r="T2196">
        <v>40103</v>
      </c>
    </row>
    <row r="2197" spans="1:20" ht="18" customHeight="1" x14ac:dyDescent="0.15">
      <c r="A2197" s="42">
        <v>4</v>
      </c>
      <c r="B2197" s="43" t="s">
        <v>839</v>
      </c>
      <c r="C2197" s="43">
        <v>1</v>
      </c>
      <c r="D2197" s="43" t="s">
        <v>840</v>
      </c>
      <c r="E2197" s="43">
        <v>3</v>
      </c>
      <c r="F2197" s="43" t="s">
        <v>877</v>
      </c>
      <c r="G2197" s="44">
        <v>12</v>
      </c>
      <c r="H2197" s="43" t="s">
        <v>73</v>
      </c>
      <c r="I2197" s="44">
        <v>71</v>
      </c>
      <c r="J2197" s="44" t="s">
        <v>372</v>
      </c>
      <c r="K2197" s="41"/>
      <c r="L2197" s="41"/>
      <c r="M2197" s="41"/>
      <c r="N2197" s="45" t="s">
        <v>3299</v>
      </c>
      <c r="O2197" s="41">
        <v>313260</v>
      </c>
      <c r="P2197" s="46"/>
      <c r="Q2197" s="47"/>
      <c r="R2197" s="48" t="s">
        <v>663</v>
      </c>
      <c r="T2197">
        <v>40103</v>
      </c>
    </row>
    <row r="2198" spans="1:20" ht="18" customHeight="1" x14ac:dyDescent="0.15">
      <c r="A2198" s="42">
        <v>4</v>
      </c>
      <c r="B2198" s="43" t="s">
        <v>839</v>
      </c>
      <c r="C2198" s="43">
        <v>1</v>
      </c>
      <c r="D2198" s="43" t="s">
        <v>840</v>
      </c>
      <c r="E2198" s="43">
        <v>3</v>
      </c>
      <c r="F2198" s="43" t="s">
        <v>877</v>
      </c>
      <c r="G2198" s="44">
        <v>12</v>
      </c>
      <c r="H2198" s="43" t="s">
        <v>73</v>
      </c>
      <c r="I2198" s="44">
        <v>71</v>
      </c>
      <c r="J2198" s="44" t="s">
        <v>372</v>
      </c>
      <c r="K2198" s="41"/>
      <c r="L2198" s="41"/>
      <c r="M2198" s="41"/>
      <c r="N2198" s="45" t="s">
        <v>852</v>
      </c>
      <c r="O2198" s="41"/>
      <c r="P2198" s="46"/>
      <c r="Q2198" s="47"/>
      <c r="R2198" s="48" t="s">
        <v>663</v>
      </c>
      <c r="T2198">
        <v>40103</v>
      </c>
    </row>
    <row r="2199" spans="1:20" ht="18" customHeight="1" x14ac:dyDescent="0.15">
      <c r="A2199" s="42">
        <v>4</v>
      </c>
      <c r="B2199" s="43" t="s">
        <v>839</v>
      </c>
      <c r="C2199" s="43">
        <v>1</v>
      </c>
      <c r="D2199" s="43" t="s">
        <v>840</v>
      </c>
      <c r="E2199" s="43">
        <v>3</v>
      </c>
      <c r="F2199" s="43" t="s">
        <v>877</v>
      </c>
      <c r="G2199" s="44">
        <v>12</v>
      </c>
      <c r="H2199" s="43" t="s">
        <v>73</v>
      </c>
      <c r="I2199" s="44">
        <v>71</v>
      </c>
      <c r="J2199" s="44" t="s">
        <v>372</v>
      </c>
      <c r="K2199" s="41"/>
      <c r="L2199" s="41"/>
      <c r="M2199" s="41"/>
      <c r="N2199" s="45" t="s">
        <v>7509</v>
      </c>
      <c r="O2199" s="41"/>
      <c r="P2199" s="46"/>
      <c r="Q2199" s="47"/>
      <c r="R2199" s="48" t="s">
        <v>663</v>
      </c>
      <c r="T2199">
        <v>40103</v>
      </c>
    </row>
    <row r="2200" spans="1:20" ht="18" customHeight="1" x14ac:dyDescent="0.15">
      <c r="A2200" s="42">
        <v>4</v>
      </c>
      <c r="B2200" s="43" t="s">
        <v>839</v>
      </c>
      <c r="C2200" s="43">
        <v>1</v>
      </c>
      <c r="D2200" s="43" t="s">
        <v>840</v>
      </c>
      <c r="E2200" s="43">
        <v>3</v>
      </c>
      <c r="F2200" s="43" t="s">
        <v>877</v>
      </c>
      <c r="G2200" s="44">
        <v>12</v>
      </c>
      <c r="H2200" s="43" t="s">
        <v>73</v>
      </c>
      <c r="I2200" s="44">
        <v>71</v>
      </c>
      <c r="J2200" s="44" t="s">
        <v>372</v>
      </c>
      <c r="K2200" s="41"/>
      <c r="L2200" s="41"/>
      <c r="M2200" s="41"/>
      <c r="N2200" s="45" t="s">
        <v>3300</v>
      </c>
      <c r="O2200" s="41">
        <v>5077710</v>
      </c>
      <c r="P2200" s="46"/>
      <c r="Q2200" s="47"/>
      <c r="R2200" s="48" t="s">
        <v>663</v>
      </c>
      <c r="T2200">
        <v>40103</v>
      </c>
    </row>
    <row r="2201" spans="1:20" ht="18" customHeight="1" x14ac:dyDescent="0.15">
      <c r="A2201" s="42">
        <v>4</v>
      </c>
      <c r="B2201" s="43" t="s">
        <v>839</v>
      </c>
      <c r="C2201" s="43">
        <v>1</v>
      </c>
      <c r="D2201" s="43" t="s">
        <v>840</v>
      </c>
      <c r="E2201" s="43">
        <v>3</v>
      </c>
      <c r="F2201" s="43" t="s">
        <v>877</v>
      </c>
      <c r="G2201" s="44">
        <v>12</v>
      </c>
      <c r="H2201" s="43" t="s">
        <v>73</v>
      </c>
      <c r="I2201" s="44">
        <v>71</v>
      </c>
      <c r="J2201" s="44" t="s">
        <v>372</v>
      </c>
      <c r="K2201" s="41"/>
      <c r="L2201" s="41"/>
      <c r="M2201" s="41"/>
      <c r="N2201" s="45" t="s">
        <v>3301</v>
      </c>
      <c r="O2201" s="41">
        <v>6329400</v>
      </c>
      <c r="P2201" s="46"/>
      <c r="Q2201" s="47"/>
      <c r="R2201" s="48" t="s">
        <v>663</v>
      </c>
      <c r="T2201">
        <v>40103</v>
      </c>
    </row>
    <row r="2202" spans="1:20" ht="18" customHeight="1" x14ac:dyDescent="0.15">
      <c r="A2202" s="42">
        <v>4</v>
      </c>
      <c r="B2202" s="43" t="s">
        <v>839</v>
      </c>
      <c r="C2202" s="43">
        <v>1</v>
      </c>
      <c r="D2202" s="43" t="s">
        <v>840</v>
      </c>
      <c r="E2202" s="43">
        <v>3</v>
      </c>
      <c r="F2202" s="43" t="s">
        <v>877</v>
      </c>
      <c r="G2202" s="45">
        <v>13</v>
      </c>
      <c r="H2202" s="49" t="s">
        <v>77</v>
      </c>
      <c r="I2202" s="45"/>
      <c r="J2202" s="45"/>
      <c r="K2202" s="41"/>
      <c r="L2202" s="41"/>
      <c r="M2202" s="41"/>
      <c r="N2202" s="45"/>
      <c r="O2202" s="47"/>
      <c r="P2202" s="46"/>
      <c r="Q2202" s="47"/>
      <c r="R2202" s="48" t="s">
        <v>663</v>
      </c>
      <c r="T2202">
        <v>40103</v>
      </c>
    </row>
    <row r="2203" spans="1:20" ht="18" customHeight="1" x14ac:dyDescent="0.15">
      <c r="A2203" s="42">
        <v>4</v>
      </c>
      <c r="B2203" s="43" t="s">
        <v>839</v>
      </c>
      <c r="C2203" s="43">
        <v>1</v>
      </c>
      <c r="D2203" s="43" t="s">
        <v>840</v>
      </c>
      <c r="E2203" s="43">
        <v>3</v>
      </c>
      <c r="F2203" s="43" t="s">
        <v>877</v>
      </c>
      <c r="G2203" s="44">
        <v>13</v>
      </c>
      <c r="H2203" s="43" t="s">
        <v>77</v>
      </c>
      <c r="I2203" s="45">
        <v>1</v>
      </c>
      <c r="J2203" s="45" t="s">
        <v>78</v>
      </c>
      <c r="K2203" s="41">
        <v>310</v>
      </c>
      <c r="L2203" s="41">
        <v>268</v>
      </c>
      <c r="M2203" s="41">
        <f>K2203-L2203</f>
        <v>42</v>
      </c>
      <c r="N2203" s="45" t="s">
        <v>936</v>
      </c>
      <c r="O2203" s="41">
        <v>10000</v>
      </c>
      <c r="P2203" s="46"/>
      <c r="Q2203" s="47"/>
      <c r="R2203" s="48" t="s">
        <v>663</v>
      </c>
      <c r="T2203">
        <v>40103</v>
      </c>
    </row>
    <row r="2204" spans="1:20" ht="18" customHeight="1" x14ac:dyDescent="0.15">
      <c r="A2204" s="42">
        <v>4</v>
      </c>
      <c r="B2204" s="43" t="s">
        <v>839</v>
      </c>
      <c r="C2204" s="43">
        <v>1</v>
      </c>
      <c r="D2204" s="43" t="s">
        <v>840</v>
      </c>
      <c r="E2204" s="43">
        <v>3</v>
      </c>
      <c r="F2204" s="43" t="s">
        <v>877</v>
      </c>
      <c r="G2204" s="44">
        <v>13</v>
      </c>
      <c r="H2204" s="43" t="s">
        <v>77</v>
      </c>
      <c r="I2204" s="44">
        <v>1</v>
      </c>
      <c r="J2204" s="44" t="s">
        <v>78</v>
      </c>
      <c r="K2204" s="41"/>
      <c r="L2204" s="41"/>
      <c r="M2204" s="41"/>
      <c r="N2204" s="45" t="s">
        <v>937</v>
      </c>
      <c r="O2204" s="41">
        <v>20000</v>
      </c>
      <c r="P2204" s="46"/>
      <c r="Q2204" s="47"/>
      <c r="R2204" s="48" t="s">
        <v>663</v>
      </c>
      <c r="T2204">
        <v>40103</v>
      </c>
    </row>
    <row r="2205" spans="1:20" ht="18" customHeight="1" x14ac:dyDescent="0.15">
      <c r="A2205" s="42">
        <v>4</v>
      </c>
      <c r="B2205" s="43" t="s">
        <v>839</v>
      </c>
      <c r="C2205" s="43">
        <v>1</v>
      </c>
      <c r="D2205" s="43" t="s">
        <v>840</v>
      </c>
      <c r="E2205" s="43">
        <v>3</v>
      </c>
      <c r="F2205" s="43" t="s">
        <v>877</v>
      </c>
      <c r="G2205" s="44">
        <v>13</v>
      </c>
      <c r="H2205" s="43" t="s">
        <v>77</v>
      </c>
      <c r="I2205" s="44">
        <v>1</v>
      </c>
      <c r="J2205" s="44" t="s">
        <v>78</v>
      </c>
      <c r="K2205" s="41"/>
      <c r="L2205" s="41"/>
      <c r="M2205" s="41"/>
      <c r="N2205" s="45" t="s">
        <v>3302</v>
      </c>
      <c r="O2205" s="41">
        <v>240000</v>
      </c>
      <c r="P2205" s="46"/>
      <c r="Q2205" s="47"/>
      <c r="R2205" s="48" t="s">
        <v>663</v>
      </c>
      <c r="T2205">
        <v>40103</v>
      </c>
    </row>
    <row r="2206" spans="1:20" ht="18" customHeight="1" x14ac:dyDescent="0.15">
      <c r="A2206" s="42">
        <v>4</v>
      </c>
      <c r="B2206" s="43" t="s">
        <v>839</v>
      </c>
      <c r="C2206" s="43">
        <v>1</v>
      </c>
      <c r="D2206" s="43" t="s">
        <v>840</v>
      </c>
      <c r="E2206" s="43">
        <v>3</v>
      </c>
      <c r="F2206" s="43" t="s">
        <v>877</v>
      </c>
      <c r="G2206" s="44">
        <v>13</v>
      </c>
      <c r="H2206" s="43" t="s">
        <v>77</v>
      </c>
      <c r="I2206" s="44">
        <v>1</v>
      </c>
      <c r="J2206" s="44" t="s">
        <v>78</v>
      </c>
      <c r="K2206" s="41"/>
      <c r="L2206" s="41"/>
      <c r="M2206" s="41"/>
      <c r="N2206" s="45" t="s">
        <v>3303</v>
      </c>
      <c r="O2206" s="41">
        <v>40000</v>
      </c>
      <c r="P2206" s="46"/>
      <c r="Q2206" s="47"/>
      <c r="R2206" s="48" t="s">
        <v>663</v>
      </c>
      <c r="T2206">
        <v>40103</v>
      </c>
    </row>
    <row r="2207" spans="1:20" ht="18" customHeight="1" x14ac:dyDescent="0.15">
      <c r="A2207" s="42">
        <v>4</v>
      </c>
      <c r="B2207" s="43" t="s">
        <v>839</v>
      </c>
      <c r="C2207" s="43">
        <v>1</v>
      </c>
      <c r="D2207" s="43" t="s">
        <v>840</v>
      </c>
      <c r="E2207" s="43">
        <v>3</v>
      </c>
      <c r="F2207" s="43" t="s">
        <v>877</v>
      </c>
      <c r="G2207" s="44">
        <v>13</v>
      </c>
      <c r="H2207" s="43" t="s">
        <v>77</v>
      </c>
      <c r="I2207" s="45">
        <v>41</v>
      </c>
      <c r="J2207" s="45" t="s">
        <v>139</v>
      </c>
      <c r="K2207" s="41">
        <v>1402</v>
      </c>
      <c r="L2207" s="41">
        <v>1402</v>
      </c>
      <c r="M2207" s="41">
        <f>K2207-L2207</f>
        <v>0</v>
      </c>
      <c r="N2207" s="45" t="s">
        <v>938</v>
      </c>
      <c r="O2207" s="41">
        <v>1364880</v>
      </c>
      <c r="P2207" s="46"/>
      <c r="Q2207" s="47"/>
      <c r="R2207" s="48" t="s">
        <v>663</v>
      </c>
      <c r="T2207">
        <v>40103</v>
      </c>
    </row>
    <row r="2208" spans="1:20" ht="18" customHeight="1" x14ac:dyDescent="0.15">
      <c r="A2208" s="42">
        <v>4</v>
      </c>
      <c r="B2208" s="43" t="s">
        <v>839</v>
      </c>
      <c r="C2208" s="43">
        <v>1</v>
      </c>
      <c r="D2208" s="43" t="s">
        <v>840</v>
      </c>
      <c r="E2208" s="43">
        <v>3</v>
      </c>
      <c r="F2208" s="43" t="s">
        <v>877</v>
      </c>
      <c r="G2208" s="44">
        <v>13</v>
      </c>
      <c r="H2208" s="43" t="s">
        <v>77</v>
      </c>
      <c r="I2208" s="44">
        <v>41</v>
      </c>
      <c r="J2208" s="44" t="s">
        <v>139</v>
      </c>
      <c r="K2208" s="41"/>
      <c r="L2208" s="41"/>
      <c r="M2208" s="41"/>
      <c r="N2208" s="45" t="s">
        <v>939</v>
      </c>
      <c r="O2208" s="41">
        <v>36960</v>
      </c>
      <c r="P2208" s="46"/>
      <c r="Q2208" s="47"/>
      <c r="R2208" s="48" t="s">
        <v>663</v>
      </c>
      <c r="T2208">
        <v>40103</v>
      </c>
    </row>
    <row r="2209" spans="1:20" ht="18" customHeight="1" x14ac:dyDescent="0.15">
      <c r="A2209" s="42">
        <v>4</v>
      </c>
      <c r="B2209" s="43" t="s">
        <v>839</v>
      </c>
      <c r="C2209" s="43">
        <v>1</v>
      </c>
      <c r="D2209" s="43" t="s">
        <v>840</v>
      </c>
      <c r="E2209" s="43">
        <v>3</v>
      </c>
      <c r="F2209" s="43" t="s">
        <v>877</v>
      </c>
      <c r="G2209" s="45">
        <v>17</v>
      </c>
      <c r="H2209" s="49" t="s">
        <v>79</v>
      </c>
      <c r="I2209" s="45"/>
      <c r="J2209" s="45"/>
      <c r="K2209" s="41"/>
      <c r="L2209" s="41"/>
      <c r="M2209" s="41"/>
      <c r="N2209" s="45"/>
      <c r="O2209" s="47"/>
      <c r="P2209" s="46"/>
      <c r="Q2209" s="47"/>
      <c r="R2209" s="48" t="s">
        <v>663</v>
      </c>
      <c r="T2209">
        <v>40103</v>
      </c>
    </row>
    <row r="2210" spans="1:20" ht="18" customHeight="1" x14ac:dyDescent="0.15">
      <c r="A2210" s="42">
        <v>4</v>
      </c>
      <c r="B2210" s="43" t="s">
        <v>839</v>
      </c>
      <c r="C2210" s="43">
        <v>1</v>
      </c>
      <c r="D2210" s="43" t="s">
        <v>840</v>
      </c>
      <c r="E2210" s="43">
        <v>3</v>
      </c>
      <c r="F2210" s="43" t="s">
        <v>877</v>
      </c>
      <c r="G2210" s="44">
        <v>17</v>
      </c>
      <c r="H2210" s="43" t="s">
        <v>79</v>
      </c>
      <c r="I2210" s="45">
        <v>41</v>
      </c>
      <c r="J2210" s="45" t="s">
        <v>940</v>
      </c>
      <c r="K2210" s="41">
        <v>250</v>
      </c>
      <c r="L2210" s="41">
        <v>250</v>
      </c>
      <c r="M2210" s="41">
        <f>K2210-L2210</f>
        <v>0</v>
      </c>
      <c r="N2210" s="45" t="s">
        <v>941</v>
      </c>
      <c r="O2210" s="41">
        <v>100000</v>
      </c>
      <c r="P2210" s="46"/>
      <c r="Q2210" s="47"/>
      <c r="R2210" s="48" t="s">
        <v>663</v>
      </c>
      <c r="T2210">
        <v>40103</v>
      </c>
    </row>
    <row r="2211" spans="1:20" ht="18" customHeight="1" x14ac:dyDescent="0.15">
      <c r="A2211" s="42">
        <v>4</v>
      </c>
      <c r="B2211" s="43" t="s">
        <v>839</v>
      </c>
      <c r="C2211" s="43">
        <v>1</v>
      </c>
      <c r="D2211" s="43" t="s">
        <v>840</v>
      </c>
      <c r="E2211" s="43">
        <v>3</v>
      </c>
      <c r="F2211" s="43" t="s">
        <v>877</v>
      </c>
      <c r="G2211" s="44">
        <v>17</v>
      </c>
      <c r="H2211" s="43" t="s">
        <v>79</v>
      </c>
      <c r="I2211" s="44">
        <v>41</v>
      </c>
      <c r="J2211" s="44" t="s">
        <v>940</v>
      </c>
      <c r="K2211" s="41"/>
      <c r="L2211" s="41"/>
      <c r="M2211" s="41"/>
      <c r="N2211" s="45" t="s">
        <v>942</v>
      </c>
      <c r="O2211" s="41">
        <v>100000</v>
      </c>
      <c r="P2211" s="46"/>
      <c r="Q2211" s="47"/>
      <c r="R2211" s="48" t="s">
        <v>663</v>
      </c>
      <c r="T2211">
        <v>40103</v>
      </c>
    </row>
    <row r="2212" spans="1:20" ht="18" customHeight="1" x14ac:dyDescent="0.15">
      <c r="A2212" s="42">
        <v>4</v>
      </c>
      <c r="B2212" s="43" t="s">
        <v>839</v>
      </c>
      <c r="C2212" s="43">
        <v>1</v>
      </c>
      <c r="D2212" s="43" t="s">
        <v>840</v>
      </c>
      <c r="E2212" s="43">
        <v>3</v>
      </c>
      <c r="F2212" s="43" t="s">
        <v>877</v>
      </c>
      <c r="G2212" s="44">
        <v>17</v>
      </c>
      <c r="H2212" s="43" t="s">
        <v>79</v>
      </c>
      <c r="I2212" s="44">
        <v>41</v>
      </c>
      <c r="J2212" s="44" t="s">
        <v>940</v>
      </c>
      <c r="K2212" s="41"/>
      <c r="L2212" s="41"/>
      <c r="M2212" s="41"/>
      <c r="N2212" s="45" t="s">
        <v>893</v>
      </c>
      <c r="O2212" s="41"/>
      <c r="P2212" s="46"/>
      <c r="Q2212" s="47"/>
      <c r="R2212" s="48" t="s">
        <v>663</v>
      </c>
      <c r="T2212">
        <v>40103</v>
      </c>
    </row>
    <row r="2213" spans="1:20" ht="18" customHeight="1" x14ac:dyDescent="0.15">
      <c r="A2213" s="42">
        <v>4</v>
      </c>
      <c r="B2213" s="43" t="s">
        <v>839</v>
      </c>
      <c r="C2213" s="43">
        <v>1</v>
      </c>
      <c r="D2213" s="43" t="s">
        <v>840</v>
      </c>
      <c r="E2213" s="43">
        <v>3</v>
      </c>
      <c r="F2213" s="43" t="s">
        <v>877</v>
      </c>
      <c r="G2213" s="44">
        <v>17</v>
      </c>
      <c r="H2213" s="43" t="s">
        <v>79</v>
      </c>
      <c r="I2213" s="44">
        <v>41</v>
      </c>
      <c r="J2213" s="44" t="s">
        <v>940</v>
      </c>
      <c r="K2213" s="41"/>
      <c r="L2213" s="41"/>
      <c r="M2213" s="41"/>
      <c r="N2213" s="45" t="s">
        <v>943</v>
      </c>
      <c r="O2213" s="41">
        <v>50000</v>
      </c>
      <c r="P2213" s="46"/>
      <c r="Q2213" s="47"/>
      <c r="R2213" s="48" t="s">
        <v>663</v>
      </c>
      <c r="T2213">
        <v>40103</v>
      </c>
    </row>
    <row r="2214" spans="1:20" ht="18" customHeight="1" x14ac:dyDescent="0.15">
      <c r="A2214" s="42">
        <v>4</v>
      </c>
      <c r="B2214" s="43" t="s">
        <v>839</v>
      </c>
      <c r="C2214" s="43">
        <v>1</v>
      </c>
      <c r="D2214" s="43" t="s">
        <v>840</v>
      </c>
      <c r="E2214" s="43">
        <v>3</v>
      </c>
      <c r="F2214" s="43" t="s">
        <v>877</v>
      </c>
      <c r="G2214" s="44">
        <v>17</v>
      </c>
      <c r="H2214" s="43" t="s">
        <v>79</v>
      </c>
      <c r="I2214" s="45">
        <v>51</v>
      </c>
      <c r="J2214" s="45" t="s">
        <v>944</v>
      </c>
      <c r="K2214" s="41">
        <v>20</v>
      </c>
      <c r="L2214" s="41">
        <v>20</v>
      </c>
      <c r="M2214" s="41">
        <f>K2214-L2214</f>
        <v>0</v>
      </c>
      <c r="N2214" s="45" t="s">
        <v>945</v>
      </c>
      <c r="O2214" s="41">
        <v>10000</v>
      </c>
      <c r="P2214" s="46"/>
      <c r="Q2214" s="47"/>
      <c r="R2214" s="48" t="s">
        <v>663</v>
      </c>
      <c r="T2214">
        <v>40103</v>
      </c>
    </row>
    <row r="2215" spans="1:20" ht="18" customHeight="1" x14ac:dyDescent="0.15">
      <c r="A2215" s="42">
        <v>4</v>
      </c>
      <c r="B2215" s="43" t="s">
        <v>839</v>
      </c>
      <c r="C2215" s="43">
        <v>1</v>
      </c>
      <c r="D2215" s="43" t="s">
        <v>840</v>
      </c>
      <c r="E2215" s="43">
        <v>3</v>
      </c>
      <c r="F2215" s="43" t="s">
        <v>877</v>
      </c>
      <c r="G2215" s="44">
        <v>17</v>
      </c>
      <c r="H2215" s="43" t="s">
        <v>79</v>
      </c>
      <c r="I2215" s="44">
        <v>51</v>
      </c>
      <c r="J2215" s="44" t="s">
        <v>944</v>
      </c>
      <c r="K2215" s="41"/>
      <c r="L2215" s="41"/>
      <c r="M2215" s="41"/>
      <c r="N2215" s="45" t="s">
        <v>946</v>
      </c>
      <c r="O2215" s="41">
        <v>10000</v>
      </c>
      <c r="P2215" s="46"/>
      <c r="Q2215" s="47"/>
      <c r="R2215" s="48" t="s">
        <v>663</v>
      </c>
      <c r="T2215">
        <v>40103</v>
      </c>
    </row>
    <row r="2216" spans="1:20" ht="18" customHeight="1" x14ac:dyDescent="0.15">
      <c r="A2216" s="42">
        <v>4</v>
      </c>
      <c r="B2216" s="43" t="s">
        <v>839</v>
      </c>
      <c r="C2216" s="43">
        <v>1</v>
      </c>
      <c r="D2216" s="43" t="s">
        <v>840</v>
      </c>
      <c r="E2216" s="43">
        <v>3</v>
      </c>
      <c r="F2216" s="43" t="s">
        <v>877</v>
      </c>
      <c r="G2216" s="45">
        <v>18</v>
      </c>
      <c r="H2216" s="49" t="s">
        <v>81</v>
      </c>
      <c r="I2216" s="45"/>
      <c r="J2216" s="45"/>
      <c r="K2216" s="41"/>
      <c r="L2216" s="41"/>
      <c r="M2216" s="41"/>
      <c r="N2216" s="45"/>
      <c r="O2216" s="47"/>
      <c r="P2216" s="46"/>
      <c r="Q2216" s="47"/>
      <c r="R2216" s="48" t="s">
        <v>663</v>
      </c>
      <c r="T2216">
        <v>40103</v>
      </c>
    </row>
    <row r="2217" spans="1:20" ht="18" customHeight="1" x14ac:dyDescent="0.15">
      <c r="A2217" s="42">
        <v>4</v>
      </c>
      <c r="B2217" s="43" t="s">
        <v>839</v>
      </c>
      <c r="C2217" s="43">
        <v>1</v>
      </c>
      <c r="D2217" s="43" t="s">
        <v>840</v>
      </c>
      <c r="E2217" s="43">
        <v>3</v>
      </c>
      <c r="F2217" s="43" t="s">
        <v>877</v>
      </c>
      <c r="G2217" s="44">
        <v>18</v>
      </c>
      <c r="H2217" s="43" t="s">
        <v>81</v>
      </c>
      <c r="I2217" s="45">
        <v>31</v>
      </c>
      <c r="J2217" s="45" t="s">
        <v>318</v>
      </c>
      <c r="K2217" s="41">
        <v>2079</v>
      </c>
      <c r="L2217" s="41">
        <v>2095</v>
      </c>
      <c r="M2217" s="41">
        <f>K2217-L2217</f>
        <v>-16</v>
      </c>
      <c r="N2217" s="45" t="s">
        <v>2538</v>
      </c>
      <c r="O2217" s="41">
        <v>175000</v>
      </c>
      <c r="P2217" s="46"/>
      <c r="Q2217" s="47"/>
      <c r="R2217" s="48" t="s">
        <v>663</v>
      </c>
      <c r="T2217">
        <v>40103</v>
      </c>
    </row>
    <row r="2218" spans="1:20" ht="18" customHeight="1" x14ac:dyDescent="0.15">
      <c r="A2218" s="42">
        <v>4</v>
      </c>
      <c r="B2218" s="43" t="s">
        <v>839</v>
      </c>
      <c r="C2218" s="43">
        <v>1</v>
      </c>
      <c r="D2218" s="43" t="s">
        <v>840</v>
      </c>
      <c r="E2218" s="43">
        <v>3</v>
      </c>
      <c r="F2218" s="43" t="s">
        <v>877</v>
      </c>
      <c r="G2218" s="44">
        <v>18</v>
      </c>
      <c r="H2218" s="43" t="s">
        <v>81</v>
      </c>
      <c r="I2218" s="44">
        <v>31</v>
      </c>
      <c r="J2218" s="44" t="s">
        <v>318</v>
      </c>
      <c r="K2218" s="41"/>
      <c r="L2218" s="41"/>
      <c r="M2218" s="41"/>
      <c r="N2218" s="45" t="s">
        <v>3304</v>
      </c>
      <c r="O2218" s="41">
        <v>11000</v>
      </c>
      <c r="P2218" s="46"/>
      <c r="Q2218" s="47"/>
      <c r="R2218" s="48" t="s">
        <v>663</v>
      </c>
      <c r="T2218">
        <v>40103</v>
      </c>
    </row>
    <row r="2219" spans="1:20" ht="18" customHeight="1" x14ac:dyDescent="0.15">
      <c r="A2219" s="42">
        <v>4</v>
      </c>
      <c r="B2219" s="43" t="s">
        <v>839</v>
      </c>
      <c r="C2219" s="43">
        <v>1</v>
      </c>
      <c r="D2219" s="43" t="s">
        <v>840</v>
      </c>
      <c r="E2219" s="43">
        <v>3</v>
      </c>
      <c r="F2219" s="43" t="s">
        <v>877</v>
      </c>
      <c r="G2219" s="44">
        <v>18</v>
      </c>
      <c r="H2219" s="43" t="s">
        <v>81</v>
      </c>
      <c r="I2219" s="44">
        <v>31</v>
      </c>
      <c r="J2219" s="44" t="s">
        <v>318</v>
      </c>
      <c r="K2219" s="41"/>
      <c r="L2219" s="41"/>
      <c r="M2219" s="41"/>
      <c r="N2219" s="45" t="s">
        <v>947</v>
      </c>
      <c r="O2219" s="41"/>
      <c r="P2219" s="46"/>
      <c r="Q2219" s="47"/>
      <c r="R2219" s="48" t="s">
        <v>663</v>
      </c>
      <c r="T2219">
        <v>40103</v>
      </c>
    </row>
    <row r="2220" spans="1:20" ht="18" customHeight="1" x14ac:dyDescent="0.15">
      <c r="A2220" s="42">
        <v>4</v>
      </c>
      <c r="B2220" s="43" t="s">
        <v>839</v>
      </c>
      <c r="C2220" s="43">
        <v>1</v>
      </c>
      <c r="D2220" s="43" t="s">
        <v>840</v>
      </c>
      <c r="E2220" s="43">
        <v>3</v>
      </c>
      <c r="F2220" s="43" t="s">
        <v>877</v>
      </c>
      <c r="G2220" s="44">
        <v>18</v>
      </c>
      <c r="H2220" s="43" t="s">
        <v>81</v>
      </c>
      <c r="I2220" s="44">
        <v>31</v>
      </c>
      <c r="J2220" s="44" t="s">
        <v>318</v>
      </c>
      <c r="K2220" s="41"/>
      <c r="L2220" s="41"/>
      <c r="M2220" s="41"/>
      <c r="N2220" s="45" t="s">
        <v>3305</v>
      </c>
      <c r="O2220" s="41">
        <v>600000</v>
      </c>
      <c r="P2220" s="46"/>
      <c r="Q2220" s="47"/>
      <c r="R2220" s="48" t="s">
        <v>663</v>
      </c>
      <c r="T2220">
        <v>40103</v>
      </c>
    </row>
    <row r="2221" spans="1:20" ht="18" customHeight="1" x14ac:dyDescent="0.15">
      <c r="A2221" s="42">
        <v>4</v>
      </c>
      <c r="B2221" s="43" t="s">
        <v>839</v>
      </c>
      <c r="C2221" s="43">
        <v>1</v>
      </c>
      <c r="D2221" s="43" t="s">
        <v>840</v>
      </c>
      <c r="E2221" s="43">
        <v>3</v>
      </c>
      <c r="F2221" s="43" t="s">
        <v>877</v>
      </c>
      <c r="G2221" s="44">
        <v>18</v>
      </c>
      <c r="H2221" s="43" t="s">
        <v>81</v>
      </c>
      <c r="I2221" s="44">
        <v>31</v>
      </c>
      <c r="J2221" s="44" t="s">
        <v>318</v>
      </c>
      <c r="K2221" s="41"/>
      <c r="L2221" s="41"/>
      <c r="M2221" s="41"/>
      <c r="N2221" s="45" t="s">
        <v>3306</v>
      </c>
      <c r="O2221" s="41">
        <v>112500</v>
      </c>
      <c r="P2221" s="46"/>
      <c r="Q2221" s="47"/>
      <c r="R2221" s="48" t="s">
        <v>663</v>
      </c>
      <c r="T2221">
        <v>40103</v>
      </c>
    </row>
    <row r="2222" spans="1:20" ht="18" customHeight="1" x14ac:dyDescent="0.15">
      <c r="A2222" s="42">
        <v>4</v>
      </c>
      <c r="B2222" s="43" t="s">
        <v>839</v>
      </c>
      <c r="C2222" s="43">
        <v>1</v>
      </c>
      <c r="D2222" s="43" t="s">
        <v>840</v>
      </c>
      <c r="E2222" s="43">
        <v>3</v>
      </c>
      <c r="F2222" s="43" t="s">
        <v>877</v>
      </c>
      <c r="G2222" s="44">
        <v>18</v>
      </c>
      <c r="H2222" s="43" t="s">
        <v>81</v>
      </c>
      <c r="I2222" s="44">
        <v>31</v>
      </c>
      <c r="J2222" s="44" t="s">
        <v>318</v>
      </c>
      <c r="K2222" s="41"/>
      <c r="L2222" s="41"/>
      <c r="M2222" s="41"/>
      <c r="N2222" s="45" t="s">
        <v>3307</v>
      </c>
      <c r="O2222" s="41">
        <v>1000000</v>
      </c>
      <c r="P2222" s="46"/>
      <c r="Q2222" s="47"/>
      <c r="R2222" s="48" t="s">
        <v>663</v>
      </c>
      <c r="T2222">
        <v>40103</v>
      </c>
    </row>
    <row r="2223" spans="1:20" ht="18" customHeight="1" x14ac:dyDescent="0.15">
      <c r="A2223" s="42">
        <v>4</v>
      </c>
      <c r="B2223" s="43" t="s">
        <v>839</v>
      </c>
      <c r="C2223" s="43">
        <v>1</v>
      </c>
      <c r="D2223" s="43" t="s">
        <v>840</v>
      </c>
      <c r="E2223" s="43">
        <v>3</v>
      </c>
      <c r="F2223" s="43" t="s">
        <v>877</v>
      </c>
      <c r="G2223" s="44">
        <v>18</v>
      </c>
      <c r="H2223" s="43" t="s">
        <v>81</v>
      </c>
      <c r="I2223" s="44">
        <v>31</v>
      </c>
      <c r="J2223" s="44" t="s">
        <v>318</v>
      </c>
      <c r="K2223" s="41"/>
      <c r="L2223" s="41"/>
      <c r="M2223" s="41"/>
      <c r="N2223" s="45" t="s">
        <v>948</v>
      </c>
      <c r="O2223" s="41"/>
      <c r="P2223" s="46"/>
      <c r="Q2223" s="47"/>
      <c r="R2223" s="48" t="s">
        <v>663</v>
      </c>
      <c r="T2223">
        <v>40103</v>
      </c>
    </row>
    <row r="2224" spans="1:20" ht="18" customHeight="1" x14ac:dyDescent="0.15">
      <c r="A2224" s="42">
        <v>4</v>
      </c>
      <c r="B2224" s="43" t="s">
        <v>839</v>
      </c>
      <c r="C2224" s="43">
        <v>1</v>
      </c>
      <c r="D2224" s="43" t="s">
        <v>840</v>
      </c>
      <c r="E2224" s="43">
        <v>3</v>
      </c>
      <c r="F2224" s="43" t="s">
        <v>877</v>
      </c>
      <c r="G2224" s="44">
        <v>18</v>
      </c>
      <c r="H2224" s="43" t="s">
        <v>81</v>
      </c>
      <c r="I2224" s="44">
        <v>31</v>
      </c>
      <c r="J2224" s="44" t="s">
        <v>318</v>
      </c>
      <c r="K2224" s="41"/>
      <c r="L2224" s="41"/>
      <c r="M2224" s="41"/>
      <c r="N2224" s="45" t="s">
        <v>949</v>
      </c>
      <c r="O2224" s="41"/>
      <c r="P2224" s="46"/>
      <c r="Q2224" s="47"/>
      <c r="R2224" s="48" t="s">
        <v>663</v>
      </c>
      <c r="T2224">
        <v>40103</v>
      </c>
    </row>
    <row r="2225" spans="1:20" ht="18" customHeight="1" x14ac:dyDescent="0.15">
      <c r="A2225" s="42">
        <v>4</v>
      </c>
      <c r="B2225" s="43" t="s">
        <v>839</v>
      </c>
      <c r="C2225" s="43">
        <v>1</v>
      </c>
      <c r="D2225" s="43" t="s">
        <v>840</v>
      </c>
      <c r="E2225" s="43">
        <v>3</v>
      </c>
      <c r="F2225" s="43" t="s">
        <v>877</v>
      </c>
      <c r="G2225" s="44">
        <v>18</v>
      </c>
      <c r="H2225" s="43" t="s">
        <v>81</v>
      </c>
      <c r="I2225" s="44">
        <v>31</v>
      </c>
      <c r="J2225" s="44" t="s">
        <v>318</v>
      </c>
      <c r="K2225" s="41"/>
      <c r="L2225" s="41"/>
      <c r="M2225" s="41"/>
      <c r="N2225" s="45" t="s">
        <v>3308</v>
      </c>
      <c r="O2225" s="41">
        <v>170000</v>
      </c>
      <c r="P2225" s="46"/>
      <c r="Q2225" s="47"/>
      <c r="R2225" s="48" t="s">
        <v>663</v>
      </c>
      <c r="T2225">
        <v>40103</v>
      </c>
    </row>
    <row r="2226" spans="1:20" ht="18" customHeight="1" x14ac:dyDescent="0.15">
      <c r="A2226" s="42">
        <v>4</v>
      </c>
      <c r="B2226" s="43" t="s">
        <v>839</v>
      </c>
      <c r="C2226" s="43">
        <v>1</v>
      </c>
      <c r="D2226" s="43" t="s">
        <v>840</v>
      </c>
      <c r="E2226" s="43">
        <v>3</v>
      </c>
      <c r="F2226" s="43" t="s">
        <v>877</v>
      </c>
      <c r="G2226" s="44">
        <v>18</v>
      </c>
      <c r="H2226" s="43" t="s">
        <v>81</v>
      </c>
      <c r="I2226" s="44">
        <v>31</v>
      </c>
      <c r="J2226" s="44" t="s">
        <v>318</v>
      </c>
      <c r="K2226" s="41"/>
      <c r="L2226" s="41"/>
      <c r="M2226" s="41"/>
      <c r="N2226" s="45" t="s">
        <v>2531</v>
      </c>
      <c r="O2226" s="41"/>
      <c r="P2226" s="46"/>
      <c r="Q2226" s="47"/>
      <c r="R2226" s="48" t="s">
        <v>663</v>
      </c>
      <c r="T2226">
        <v>40103</v>
      </c>
    </row>
    <row r="2227" spans="1:20" ht="18" customHeight="1" x14ac:dyDescent="0.15">
      <c r="A2227" s="42">
        <v>4</v>
      </c>
      <c r="B2227" s="43" t="s">
        <v>839</v>
      </c>
      <c r="C2227" s="43">
        <v>1</v>
      </c>
      <c r="D2227" s="43" t="s">
        <v>840</v>
      </c>
      <c r="E2227" s="43">
        <v>3</v>
      </c>
      <c r="F2227" s="43" t="s">
        <v>877</v>
      </c>
      <c r="G2227" s="44">
        <v>18</v>
      </c>
      <c r="H2227" s="43" t="s">
        <v>81</v>
      </c>
      <c r="I2227" s="44">
        <v>31</v>
      </c>
      <c r="J2227" s="44" t="s">
        <v>318</v>
      </c>
      <c r="K2227" s="41"/>
      <c r="L2227" s="41"/>
      <c r="M2227" s="41"/>
      <c r="N2227" s="45" t="s">
        <v>950</v>
      </c>
      <c r="O2227" s="41">
        <v>10000</v>
      </c>
      <c r="P2227" s="46"/>
      <c r="Q2227" s="47"/>
      <c r="R2227" s="48" t="s">
        <v>663</v>
      </c>
      <c r="T2227">
        <v>40103</v>
      </c>
    </row>
    <row r="2228" spans="1:20" ht="18" customHeight="1" x14ac:dyDescent="0.15">
      <c r="A2228" s="42">
        <v>4</v>
      </c>
      <c r="B2228" s="43" t="s">
        <v>839</v>
      </c>
      <c r="C2228" s="43">
        <v>1</v>
      </c>
      <c r="D2228" s="43" t="s">
        <v>840</v>
      </c>
      <c r="E2228" s="43">
        <v>3</v>
      </c>
      <c r="F2228" s="43" t="s">
        <v>877</v>
      </c>
      <c r="G2228" s="44">
        <v>18</v>
      </c>
      <c r="H2228" s="43" t="s">
        <v>81</v>
      </c>
      <c r="I2228" s="45">
        <v>41</v>
      </c>
      <c r="J2228" s="45" t="s">
        <v>155</v>
      </c>
      <c r="K2228" s="41">
        <v>60</v>
      </c>
      <c r="L2228" s="41">
        <v>60</v>
      </c>
      <c r="M2228" s="41">
        <f>K2228-L2228</f>
        <v>0</v>
      </c>
      <c r="N2228" s="45" t="s">
        <v>3309</v>
      </c>
      <c r="O2228" s="41">
        <v>60000</v>
      </c>
      <c r="P2228" s="46"/>
      <c r="Q2228" s="47"/>
      <c r="R2228" s="48" t="s">
        <v>663</v>
      </c>
      <c r="T2228">
        <v>40103</v>
      </c>
    </row>
    <row r="2229" spans="1:20" ht="18" customHeight="1" x14ac:dyDescent="0.15">
      <c r="A2229" s="24">
        <v>4</v>
      </c>
      <c r="B2229" s="25" t="s">
        <v>2209</v>
      </c>
      <c r="C2229" s="34">
        <v>1</v>
      </c>
      <c r="D2229" s="25" t="s">
        <v>840</v>
      </c>
      <c r="E2229" s="35">
        <v>4</v>
      </c>
      <c r="F2229" s="36" t="s">
        <v>2212</v>
      </c>
      <c r="G2229" s="35"/>
      <c r="H2229" s="36"/>
      <c r="I2229" s="35"/>
      <c r="J2229" s="35"/>
      <c r="K2229" s="32">
        <f>IF(C2229="",SUMIFS($K2230:$K$5362,$A2230:$A$5362,A2229,$E2230:$E$5362,""),IF(E2229="",SUMIFS($K2230:$K$5362,$A2230:$A$5362,A2229,$C2230:$C$5362,C2229,$G2230:$G$5362,""),IF(G2229="",SUMIFS($K2230:$K$5362,$A2230:$A$5362,A2229,$C2230:$C$5362,C2229,$E2230:$E$5362,E2229,$R2230:$R$5362,R2229),IF(I2229="",SUMIFS($K2230:$K$5362,$A2230:$A$5362,A2229,$C2230:$C$5362,C2229,$E2230:$E$5362,E2229,$G2230:$G$5362,G2229,$R2230:$R$5362,R2229),0))))</f>
        <v>13737</v>
      </c>
      <c r="L2229" s="32">
        <f>IF(C2229="",SUMIFS($L2230:$L$5362,$A2230:$A$5362,A2229,$E2230:$E$5362,""),IF(E2229="",SUMIFS($L2230:$L$5362,$A2230:$A$5362,A2229,$C2230:$C$5362,C2229,$G2230:$G$5362,""),IF(G2229="",SUMIFS($L2230:$L$5362,$A2230:$A$5362,A2229,$C2230:$C$5362,C2229,$E2230:$E$5362,E2229,$R2230:$R$5362,R2229),IF(I2229="",SUMIFS($L2230:$L$5362,$A2230:$A$5362,A2229,$C2230:$C$5362,C2229,$E2230:$E$5362,E2229,$G2230:$G$5362,G2229,$R2230:$R$5362,R2229),0))))</f>
        <v>13917</v>
      </c>
      <c r="M2229" s="32">
        <f t="shared" ref="M2229" si="58">K2229-L2229</f>
        <v>-180</v>
      </c>
      <c r="N2229" s="37"/>
      <c r="O2229" s="38"/>
      <c r="P2229" s="39"/>
      <c r="Q2229" s="33">
        <f>IF(C2229="",SUMIFS($Q2230:$Q$5362,$A2230:$A$5362,A2229,$E2230:$E$5362,""),IF(E2229="",SUMIFS($Q2230:$Q$5362,$A2230:$A$5362,A2229,$C2230:$C$5362,C2229,$G2230:$G$5362,""),IF(G2229="",SUMIFS($Q2230:$Q$5362,$A2230:$A$5362,A2229,$C2230:$C$5362,C2229,$E2230:$E$5362,E2229,$R2230:$R$5362,R2229),IF(I2229="",SUMIFS($Q2230:$Q$5362,$A2230:$A$5362,A2229,$C2230:$C$5362,C2229,$E2230:$E$5362,E2229,$G2230:$G$5362,G2229,$R2230:$R$5362,R2229),0))))</f>
        <v>1352</v>
      </c>
      <c r="R2229" s="40" t="s">
        <v>2213</v>
      </c>
      <c r="T2229">
        <v>40104</v>
      </c>
    </row>
    <row r="2230" spans="1:20" ht="18" customHeight="1" x14ac:dyDescent="0.15">
      <c r="A2230" s="42">
        <v>4</v>
      </c>
      <c r="B2230" s="43" t="s">
        <v>839</v>
      </c>
      <c r="C2230" s="43">
        <v>1</v>
      </c>
      <c r="D2230" s="43" t="s">
        <v>840</v>
      </c>
      <c r="E2230" s="43">
        <v>4</v>
      </c>
      <c r="F2230" s="43" t="s">
        <v>951</v>
      </c>
      <c r="G2230" s="45">
        <v>8</v>
      </c>
      <c r="H2230" s="49" t="s">
        <v>33</v>
      </c>
      <c r="I2230" s="45"/>
      <c r="J2230" s="45"/>
      <c r="K2230" s="41"/>
      <c r="L2230" s="41"/>
      <c r="M2230" s="41"/>
      <c r="N2230" s="45"/>
      <c r="O2230" s="47"/>
      <c r="P2230" s="46" t="s">
        <v>4682</v>
      </c>
      <c r="Q2230" s="47">
        <v>1352</v>
      </c>
      <c r="R2230" s="48" t="s">
        <v>380</v>
      </c>
      <c r="T2230">
        <v>40104</v>
      </c>
    </row>
    <row r="2231" spans="1:20" ht="18" customHeight="1" x14ac:dyDescent="0.15">
      <c r="A2231" s="42">
        <v>4</v>
      </c>
      <c r="B2231" s="43" t="s">
        <v>839</v>
      </c>
      <c r="C2231" s="43">
        <v>1</v>
      </c>
      <c r="D2231" s="43" t="s">
        <v>840</v>
      </c>
      <c r="E2231" s="43">
        <v>4</v>
      </c>
      <c r="F2231" s="43" t="s">
        <v>951</v>
      </c>
      <c r="G2231" s="44">
        <v>8</v>
      </c>
      <c r="H2231" s="43" t="s">
        <v>33</v>
      </c>
      <c r="I2231" s="45">
        <v>2</v>
      </c>
      <c r="J2231" s="45" t="s">
        <v>46</v>
      </c>
      <c r="K2231" s="41">
        <v>10</v>
      </c>
      <c r="L2231" s="41">
        <v>10</v>
      </c>
      <c r="M2231" s="41">
        <f>K2231-L2231</f>
        <v>0</v>
      </c>
      <c r="N2231" s="45" t="s">
        <v>3144</v>
      </c>
      <c r="O2231" s="41">
        <v>2000</v>
      </c>
      <c r="P2231" s="46" t="s">
        <v>4683</v>
      </c>
      <c r="Q2231" s="47"/>
      <c r="R2231" s="48" t="s">
        <v>380</v>
      </c>
      <c r="T2231">
        <v>40104</v>
      </c>
    </row>
    <row r="2232" spans="1:20" ht="18" customHeight="1" x14ac:dyDescent="0.15">
      <c r="A2232" s="42">
        <v>4</v>
      </c>
      <c r="B2232" s="43" t="s">
        <v>839</v>
      </c>
      <c r="C2232" s="43">
        <v>1</v>
      </c>
      <c r="D2232" s="43" t="s">
        <v>840</v>
      </c>
      <c r="E2232" s="43">
        <v>4</v>
      </c>
      <c r="F2232" s="43" t="s">
        <v>951</v>
      </c>
      <c r="G2232" s="44">
        <v>8</v>
      </c>
      <c r="H2232" s="43" t="s">
        <v>33</v>
      </c>
      <c r="I2232" s="44">
        <v>2</v>
      </c>
      <c r="J2232" s="44" t="s">
        <v>46</v>
      </c>
      <c r="K2232" s="41"/>
      <c r="L2232" s="41"/>
      <c r="M2232" s="41"/>
      <c r="N2232" s="45" t="s">
        <v>3311</v>
      </c>
      <c r="O2232" s="41">
        <v>3600</v>
      </c>
      <c r="P2232" s="46" t="s">
        <v>4684</v>
      </c>
      <c r="Q2232" s="47"/>
      <c r="R2232" s="48" t="s">
        <v>380</v>
      </c>
      <c r="T2232">
        <v>40104</v>
      </c>
    </row>
    <row r="2233" spans="1:20" ht="18" customHeight="1" x14ac:dyDescent="0.15">
      <c r="A2233" s="42">
        <v>4</v>
      </c>
      <c r="B2233" s="43" t="s">
        <v>839</v>
      </c>
      <c r="C2233" s="43">
        <v>1</v>
      </c>
      <c r="D2233" s="43" t="s">
        <v>840</v>
      </c>
      <c r="E2233" s="43">
        <v>4</v>
      </c>
      <c r="F2233" s="43" t="s">
        <v>951</v>
      </c>
      <c r="G2233" s="44">
        <v>8</v>
      </c>
      <c r="H2233" s="43" t="s">
        <v>33</v>
      </c>
      <c r="I2233" s="44">
        <v>2</v>
      </c>
      <c r="J2233" s="44" t="s">
        <v>46</v>
      </c>
      <c r="K2233" s="41"/>
      <c r="L2233" s="41"/>
      <c r="M2233" s="41"/>
      <c r="N2233" s="45" t="s">
        <v>3312</v>
      </c>
      <c r="O2233" s="41">
        <v>4200</v>
      </c>
      <c r="P2233" s="46"/>
      <c r="Q2233" s="47"/>
      <c r="R2233" s="48" t="s">
        <v>380</v>
      </c>
      <c r="T2233">
        <v>40104</v>
      </c>
    </row>
    <row r="2234" spans="1:20" ht="18" customHeight="1" x14ac:dyDescent="0.15">
      <c r="A2234" s="42">
        <v>4</v>
      </c>
      <c r="B2234" s="43" t="s">
        <v>839</v>
      </c>
      <c r="C2234" s="43">
        <v>1</v>
      </c>
      <c r="D2234" s="43" t="s">
        <v>840</v>
      </c>
      <c r="E2234" s="43">
        <v>4</v>
      </c>
      <c r="F2234" s="43" t="s">
        <v>951</v>
      </c>
      <c r="G2234" s="44">
        <v>8</v>
      </c>
      <c r="H2234" s="43" t="s">
        <v>33</v>
      </c>
      <c r="I2234" s="45">
        <v>3</v>
      </c>
      <c r="J2234" s="45" t="s">
        <v>48</v>
      </c>
      <c r="K2234" s="41">
        <v>13</v>
      </c>
      <c r="L2234" s="41">
        <v>13</v>
      </c>
      <c r="M2234" s="41">
        <f>K2234-L2234</f>
        <v>0</v>
      </c>
      <c r="N2234" s="45" t="s">
        <v>3313</v>
      </c>
      <c r="O2234" s="41">
        <v>4000</v>
      </c>
      <c r="P2234" s="46"/>
      <c r="Q2234" s="47"/>
      <c r="R2234" s="48" t="s">
        <v>380</v>
      </c>
      <c r="T2234">
        <v>40104</v>
      </c>
    </row>
    <row r="2235" spans="1:20" ht="18" customHeight="1" x14ac:dyDescent="0.15">
      <c r="A2235" s="42">
        <v>4</v>
      </c>
      <c r="B2235" s="43" t="s">
        <v>839</v>
      </c>
      <c r="C2235" s="43">
        <v>1</v>
      </c>
      <c r="D2235" s="43" t="s">
        <v>840</v>
      </c>
      <c r="E2235" s="43">
        <v>4</v>
      </c>
      <c r="F2235" s="43" t="s">
        <v>951</v>
      </c>
      <c r="G2235" s="44">
        <v>8</v>
      </c>
      <c r="H2235" s="43" t="s">
        <v>33</v>
      </c>
      <c r="I2235" s="44">
        <v>3</v>
      </c>
      <c r="J2235" s="44" t="s">
        <v>48</v>
      </c>
      <c r="K2235" s="41"/>
      <c r="L2235" s="41"/>
      <c r="M2235" s="41"/>
      <c r="N2235" s="45" t="s">
        <v>3314</v>
      </c>
      <c r="O2235" s="41">
        <v>8100</v>
      </c>
      <c r="P2235" s="46"/>
      <c r="Q2235" s="47"/>
      <c r="R2235" s="48" t="s">
        <v>380</v>
      </c>
      <c r="T2235">
        <v>40104</v>
      </c>
    </row>
    <row r="2236" spans="1:20" ht="18" customHeight="1" x14ac:dyDescent="0.15">
      <c r="A2236" s="42">
        <v>4</v>
      </c>
      <c r="B2236" s="43" t="s">
        <v>839</v>
      </c>
      <c r="C2236" s="43">
        <v>1</v>
      </c>
      <c r="D2236" s="43" t="s">
        <v>840</v>
      </c>
      <c r="E2236" s="43">
        <v>4</v>
      </c>
      <c r="F2236" s="43" t="s">
        <v>951</v>
      </c>
      <c r="G2236" s="45">
        <v>10</v>
      </c>
      <c r="H2236" s="49" t="s">
        <v>54</v>
      </c>
      <c r="I2236" s="45"/>
      <c r="J2236" s="45"/>
      <c r="K2236" s="41"/>
      <c r="L2236" s="41"/>
      <c r="M2236" s="41"/>
      <c r="N2236" s="45"/>
      <c r="O2236" s="47"/>
      <c r="P2236" s="46"/>
      <c r="Q2236" s="47"/>
      <c r="R2236" s="48" t="s">
        <v>380</v>
      </c>
      <c r="T2236">
        <v>40104</v>
      </c>
    </row>
    <row r="2237" spans="1:20" ht="18" customHeight="1" x14ac:dyDescent="0.15">
      <c r="A2237" s="42">
        <v>4</v>
      </c>
      <c r="B2237" s="43" t="s">
        <v>839</v>
      </c>
      <c r="C2237" s="43">
        <v>1</v>
      </c>
      <c r="D2237" s="43" t="s">
        <v>840</v>
      </c>
      <c r="E2237" s="43">
        <v>4</v>
      </c>
      <c r="F2237" s="43" t="s">
        <v>951</v>
      </c>
      <c r="G2237" s="44">
        <v>10</v>
      </c>
      <c r="H2237" s="43" t="s">
        <v>54</v>
      </c>
      <c r="I2237" s="45">
        <v>1</v>
      </c>
      <c r="J2237" s="45" t="s">
        <v>55</v>
      </c>
      <c r="K2237" s="41">
        <v>311</v>
      </c>
      <c r="L2237" s="41">
        <v>309</v>
      </c>
      <c r="M2237" s="41">
        <f>K2237-L2237</f>
        <v>2</v>
      </c>
      <c r="N2237" s="45" t="s">
        <v>3315</v>
      </c>
      <c r="O2237" s="41">
        <v>13240</v>
      </c>
      <c r="P2237" s="46"/>
      <c r="Q2237" s="47"/>
      <c r="R2237" s="48" t="s">
        <v>380</v>
      </c>
      <c r="T2237">
        <v>40104</v>
      </c>
    </row>
    <row r="2238" spans="1:20" ht="18" customHeight="1" x14ac:dyDescent="0.15">
      <c r="A2238" s="42">
        <v>4</v>
      </c>
      <c r="B2238" s="43" t="s">
        <v>839</v>
      </c>
      <c r="C2238" s="43">
        <v>1</v>
      </c>
      <c r="D2238" s="43" t="s">
        <v>840</v>
      </c>
      <c r="E2238" s="43">
        <v>4</v>
      </c>
      <c r="F2238" s="43" t="s">
        <v>951</v>
      </c>
      <c r="G2238" s="44">
        <v>10</v>
      </c>
      <c r="H2238" s="43" t="s">
        <v>54</v>
      </c>
      <c r="I2238" s="44">
        <v>1</v>
      </c>
      <c r="J2238" s="44" t="s">
        <v>55</v>
      </c>
      <c r="K2238" s="41"/>
      <c r="L2238" s="41"/>
      <c r="M2238" s="41"/>
      <c r="N2238" s="45" t="s">
        <v>952</v>
      </c>
      <c r="O2238" s="41">
        <v>10000</v>
      </c>
      <c r="P2238" s="46"/>
      <c r="Q2238" s="47"/>
      <c r="R2238" s="48" t="s">
        <v>380</v>
      </c>
      <c r="T2238">
        <v>40104</v>
      </c>
    </row>
    <row r="2239" spans="1:20" ht="18" customHeight="1" x14ac:dyDescent="0.15">
      <c r="A2239" s="42">
        <v>4</v>
      </c>
      <c r="B2239" s="43" t="s">
        <v>839</v>
      </c>
      <c r="C2239" s="43">
        <v>1</v>
      </c>
      <c r="D2239" s="43" t="s">
        <v>840</v>
      </c>
      <c r="E2239" s="43">
        <v>4</v>
      </c>
      <c r="F2239" s="43" t="s">
        <v>951</v>
      </c>
      <c r="G2239" s="44">
        <v>10</v>
      </c>
      <c r="H2239" s="43" t="s">
        <v>54</v>
      </c>
      <c r="I2239" s="44">
        <v>1</v>
      </c>
      <c r="J2239" s="44" t="s">
        <v>55</v>
      </c>
      <c r="K2239" s="41"/>
      <c r="L2239" s="41"/>
      <c r="M2239" s="41"/>
      <c r="N2239" s="45" t="s">
        <v>953</v>
      </c>
      <c r="O2239" s="41">
        <v>25000</v>
      </c>
      <c r="P2239" s="46"/>
      <c r="Q2239" s="47"/>
      <c r="R2239" s="48" t="s">
        <v>380</v>
      </c>
      <c r="T2239">
        <v>40104</v>
      </c>
    </row>
    <row r="2240" spans="1:20" ht="18" customHeight="1" x14ac:dyDescent="0.15">
      <c r="A2240" s="42">
        <v>4</v>
      </c>
      <c r="B2240" s="43" t="s">
        <v>839</v>
      </c>
      <c r="C2240" s="43">
        <v>1</v>
      </c>
      <c r="D2240" s="43" t="s">
        <v>840</v>
      </c>
      <c r="E2240" s="43">
        <v>4</v>
      </c>
      <c r="F2240" s="43" t="s">
        <v>951</v>
      </c>
      <c r="G2240" s="44">
        <v>10</v>
      </c>
      <c r="H2240" s="43" t="s">
        <v>54</v>
      </c>
      <c r="I2240" s="44">
        <v>1</v>
      </c>
      <c r="J2240" s="44" t="s">
        <v>55</v>
      </c>
      <c r="K2240" s="41"/>
      <c r="L2240" s="41"/>
      <c r="M2240" s="41"/>
      <c r="N2240" s="45" t="s">
        <v>954</v>
      </c>
      <c r="O2240" s="41">
        <v>15000</v>
      </c>
      <c r="P2240" s="46"/>
      <c r="Q2240" s="47"/>
      <c r="R2240" s="48" t="s">
        <v>380</v>
      </c>
      <c r="T2240">
        <v>40104</v>
      </c>
    </row>
    <row r="2241" spans="1:20" ht="18" customHeight="1" x14ac:dyDescent="0.15">
      <c r="A2241" s="42">
        <v>4</v>
      </c>
      <c r="B2241" s="43" t="s">
        <v>839</v>
      </c>
      <c r="C2241" s="43">
        <v>1</v>
      </c>
      <c r="D2241" s="43" t="s">
        <v>840</v>
      </c>
      <c r="E2241" s="43">
        <v>4</v>
      </c>
      <c r="F2241" s="43" t="s">
        <v>951</v>
      </c>
      <c r="G2241" s="44">
        <v>10</v>
      </c>
      <c r="H2241" s="43" t="s">
        <v>54</v>
      </c>
      <c r="I2241" s="44">
        <v>1</v>
      </c>
      <c r="J2241" s="44" t="s">
        <v>55</v>
      </c>
      <c r="K2241" s="41"/>
      <c r="L2241" s="41"/>
      <c r="M2241" s="41"/>
      <c r="N2241" s="45" t="s">
        <v>955</v>
      </c>
      <c r="O2241" s="41">
        <v>80000</v>
      </c>
      <c r="P2241" s="46"/>
      <c r="Q2241" s="47"/>
      <c r="R2241" s="48" t="s">
        <v>380</v>
      </c>
      <c r="T2241">
        <v>40104</v>
      </c>
    </row>
    <row r="2242" spans="1:20" ht="18" customHeight="1" x14ac:dyDescent="0.15">
      <c r="A2242" s="42">
        <v>4</v>
      </c>
      <c r="B2242" s="43" t="s">
        <v>839</v>
      </c>
      <c r="C2242" s="43">
        <v>1</v>
      </c>
      <c r="D2242" s="43" t="s">
        <v>840</v>
      </c>
      <c r="E2242" s="43">
        <v>4</v>
      </c>
      <c r="F2242" s="43" t="s">
        <v>951</v>
      </c>
      <c r="G2242" s="44">
        <v>10</v>
      </c>
      <c r="H2242" s="43" t="s">
        <v>54</v>
      </c>
      <c r="I2242" s="44">
        <v>1</v>
      </c>
      <c r="J2242" s="44" t="s">
        <v>55</v>
      </c>
      <c r="K2242" s="41"/>
      <c r="L2242" s="41"/>
      <c r="M2242" s="41"/>
      <c r="N2242" s="45" t="s">
        <v>956</v>
      </c>
      <c r="O2242" s="41">
        <v>10000</v>
      </c>
      <c r="P2242" s="46"/>
      <c r="Q2242" s="47"/>
      <c r="R2242" s="48" t="s">
        <v>380</v>
      </c>
      <c r="T2242">
        <v>40104</v>
      </c>
    </row>
    <row r="2243" spans="1:20" ht="18" customHeight="1" x14ac:dyDescent="0.15">
      <c r="A2243" s="42">
        <v>4</v>
      </c>
      <c r="B2243" s="43" t="s">
        <v>839</v>
      </c>
      <c r="C2243" s="43">
        <v>1</v>
      </c>
      <c r="D2243" s="43" t="s">
        <v>840</v>
      </c>
      <c r="E2243" s="43">
        <v>4</v>
      </c>
      <c r="F2243" s="43" t="s">
        <v>951</v>
      </c>
      <c r="G2243" s="44">
        <v>10</v>
      </c>
      <c r="H2243" s="43" t="s">
        <v>54</v>
      </c>
      <c r="I2243" s="44">
        <v>1</v>
      </c>
      <c r="J2243" s="44" t="s">
        <v>55</v>
      </c>
      <c r="K2243" s="41"/>
      <c r="L2243" s="41"/>
      <c r="M2243" s="41"/>
      <c r="N2243" s="45" t="s">
        <v>3981</v>
      </c>
      <c r="O2243" s="41">
        <v>55000</v>
      </c>
      <c r="P2243" s="46"/>
      <c r="Q2243" s="47"/>
      <c r="R2243" s="48" t="s">
        <v>380</v>
      </c>
      <c r="T2243">
        <v>40104</v>
      </c>
    </row>
    <row r="2244" spans="1:20" ht="18" customHeight="1" x14ac:dyDescent="0.15">
      <c r="A2244" s="42">
        <v>4</v>
      </c>
      <c r="B2244" s="43" t="s">
        <v>839</v>
      </c>
      <c r="C2244" s="43">
        <v>1</v>
      </c>
      <c r="D2244" s="43" t="s">
        <v>840</v>
      </c>
      <c r="E2244" s="43">
        <v>4</v>
      </c>
      <c r="F2244" s="43" t="s">
        <v>951</v>
      </c>
      <c r="G2244" s="44">
        <v>10</v>
      </c>
      <c r="H2244" s="43" t="s">
        <v>54</v>
      </c>
      <c r="I2244" s="44">
        <v>1</v>
      </c>
      <c r="J2244" s="44" t="s">
        <v>55</v>
      </c>
      <c r="K2244" s="41"/>
      <c r="L2244" s="41"/>
      <c r="M2244" s="41"/>
      <c r="N2244" s="45" t="s">
        <v>957</v>
      </c>
      <c r="O2244" s="41"/>
      <c r="P2244" s="46"/>
      <c r="Q2244" s="47"/>
      <c r="R2244" s="48" t="s">
        <v>380</v>
      </c>
      <c r="T2244">
        <v>40104</v>
      </c>
    </row>
    <row r="2245" spans="1:20" ht="18" customHeight="1" x14ac:dyDescent="0.15">
      <c r="A2245" s="42">
        <v>4</v>
      </c>
      <c r="B2245" s="43" t="s">
        <v>839</v>
      </c>
      <c r="C2245" s="43">
        <v>1</v>
      </c>
      <c r="D2245" s="43" t="s">
        <v>840</v>
      </c>
      <c r="E2245" s="43">
        <v>4</v>
      </c>
      <c r="F2245" s="43" t="s">
        <v>951</v>
      </c>
      <c r="G2245" s="44">
        <v>10</v>
      </c>
      <c r="H2245" s="43" t="s">
        <v>54</v>
      </c>
      <c r="I2245" s="44">
        <v>1</v>
      </c>
      <c r="J2245" s="44" t="s">
        <v>55</v>
      </c>
      <c r="K2245" s="41"/>
      <c r="L2245" s="41"/>
      <c r="M2245" s="41"/>
      <c r="N2245" s="45" t="s">
        <v>958</v>
      </c>
      <c r="O2245" s="41"/>
      <c r="P2245" s="46"/>
      <c r="Q2245" s="47"/>
      <c r="R2245" s="48" t="s">
        <v>380</v>
      </c>
      <c r="T2245">
        <v>40104</v>
      </c>
    </row>
    <row r="2246" spans="1:20" ht="18" customHeight="1" x14ac:dyDescent="0.15">
      <c r="A2246" s="42">
        <v>4</v>
      </c>
      <c r="B2246" s="43" t="s">
        <v>839</v>
      </c>
      <c r="C2246" s="43">
        <v>1</v>
      </c>
      <c r="D2246" s="43" t="s">
        <v>840</v>
      </c>
      <c r="E2246" s="43">
        <v>4</v>
      </c>
      <c r="F2246" s="43" t="s">
        <v>951</v>
      </c>
      <c r="G2246" s="44">
        <v>10</v>
      </c>
      <c r="H2246" s="43" t="s">
        <v>54</v>
      </c>
      <c r="I2246" s="44">
        <v>1</v>
      </c>
      <c r="J2246" s="44" t="s">
        <v>55</v>
      </c>
      <c r="K2246" s="41"/>
      <c r="L2246" s="41"/>
      <c r="M2246" s="41"/>
      <c r="N2246" s="45" t="s">
        <v>959</v>
      </c>
      <c r="O2246" s="41">
        <v>100000</v>
      </c>
      <c r="P2246" s="46"/>
      <c r="Q2246" s="47"/>
      <c r="R2246" s="48" t="s">
        <v>380</v>
      </c>
      <c r="T2246">
        <v>40104</v>
      </c>
    </row>
    <row r="2247" spans="1:20" ht="18" customHeight="1" x14ac:dyDescent="0.15">
      <c r="A2247" s="42">
        <v>4</v>
      </c>
      <c r="B2247" s="43" t="s">
        <v>839</v>
      </c>
      <c r="C2247" s="43">
        <v>1</v>
      </c>
      <c r="D2247" s="43" t="s">
        <v>840</v>
      </c>
      <c r="E2247" s="43">
        <v>4</v>
      </c>
      <c r="F2247" s="43" t="s">
        <v>951</v>
      </c>
      <c r="G2247" s="44">
        <v>10</v>
      </c>
      <c r="H2247" s="43" t="s">
        <v>54</v>
      </c>
      <c r="I2247" s="44">
        <v>1</v>
      </c>
      <c r="J2247" s="44" t="s">
        <v>55</v>
      </c>
      <c r="K2247" s="41"/>
      <c r="L2247" s="41"/>
      <c r="M2247" s="41"/>
      <c r="N2247" s="45" t="s">
        <v>2539</v>
      </c>
      <c r="O2247" s="41">
        <v>2000</v>
      </c>
      <c r="P2247" s="46"/>
      <c r="Q2247" s="47"/>
      <c r="R2247" s="48" t="s">
        <v>380</v>
      </c>
      <c r="T2247">
        <v>40104</v>
      </c>
    </row>
    <row r="2248" spans="1:20" ht="18" customHeight="1" x14ac:dyDescent="0.15">
      <c r="A2248" s="42">
        <v>4</v>
      </c>
      <c r="B2248" s="43" t="s">
        <v>839</v>
      </c>
      <c r="C2248" s="43">
        <v>1</v>
      </c>
      <c r="D2248" s="43" t="s">
        <v>840</v>
      </c>
      <c r="E2248" s="43">
        <v>4</v>
      </c>
      <c r="F2248" s="43" t="s">
        <v>951</v>
      </c>
      <c r="G2248" s="44">
        <v>10</v>
      </c>
      <c r="H2248" s="43" t="s">
        <v>54</v>
      </c>
      <c r="I2248" s="45">
        <v>2</v>
      </c>
      <c r="J2248" s="45" t="s">
        <v>193</v>
      </c>
      <c r="K2248" s="41">
        <v>297</v>
      </c>
      <c r="L2248" s="41">
        <v>243</v>
      </c>
      <c r="M2248" s="41">
        <f>K2248-L2248</f>
        <v>54</v>
      </c>
      <c r="N2248" s="45" t="s">
        <v>3316</v>
      </c>
      <c r="O2248" s="41">
        <v>297000</v>
      </c>
      <c r="P2248" s="46"/>
      <c r="Q2248" s="47"/>
      <c r="R2248" s="48" t="s">
        <v>380</v>
      </c>
      <c r="T2248">
        <v>40104</v>
      </c>
    </row>
    <row r="2249" spans="1:20" ht="18" customHeight="1" x14ac:dyDescent="0.15">
      <c r="A2249" s="42">
        <v>4</v>
      </c>
      <c r="B2249" s="43" t="s">
        <v>839</v>
      </c>
      <c r="C2249" s="43">
        <v>1</v>
      </c>
      <c r="D2249" s="43" t="s">
        <v>840</v>
      </c>
      <c r="E2249" s="43">
        <v>4</v>
      </c>
      <c r="F2249" s="43" t="s">
        <v>951</v>
      </c>
      <c r="G2249" s="44">
        <v>10</v>
      </c>
      <c r="H2249" s="43" t="s">
        <v>54</v>
      </c>
      <c r="I2249" s="45">
        <v>5</v>
      </c>
      <c r="J2249" s="45" t="s">
        <v>194</v>
      </c>
      <c r="K2249" s="41">
        <v>48</v>
      </c>
      <c r="L2249" s="41">
        <v>48</v>
      </c>
      <c r="M2249" s="41">
        <f>K2249-L2249</f>
        <v>0</v>
      </c>
      <c r="N2249" s="45" t="s">
        <v>3982</v>
      </c>
      <c r="O2249" s="41">
        <v>48000</v>
      </c>
      <c r="P2249" s="46"/>
      <c r="Q2249" s="47"/>
      <c r="R2249" s="48" t="s">
        <v>380</v>
      </c>
      <c r="T2249">
        <v>40104</v>
      </c>
    </row>
    <row r="2250" spans="1:20" ht="18" customHeight="1" x14ac:dyDescent="0.15">
      <c r="A2250" s="42">
        <v>4</v>
      </c>
      <c r="B2250" s="43" t="s">
        <v>839</v>
      </c>
      <c r="C2250" s="43">
        <v>1</v>
      </c>
      <c r="D2250" s="43" t="s">
        <v>840</v>
      </c>
      <c r="E2250" s="43">
        <v>4</v>
      </c>
      <c r="F2250" s="43" t="s">
        <v>951</v>
      </c>
      <c r="G2250" s="44">
        <v>10</v>
      </c>
      <c r="H2250" s="43" t="s">
        <v>54</v>
      </c>
      <c r="I2250" s="45">
        <v>6</v>
      </c>
      <c r="J2250" s="45" t="s">
        <v>195</v>
      </c>
      <c r="K2250" s="41">
        <v>127</v>
      </c>
      <c r="L2250" s="41">
        <v>30</v>
      </c>
      <c r="M2250" s="41">
        <f>K2250-L2250</f>
        <v>97</v>
      </c>
      <c r="N2250" s="45" t="s">
        <v>2540</v>
      </c>
      <c r="O2250" s="41">
        <v>30000</v>
      </c>
      <c r="P2250" s="46"/>
      <c r="Q2250" s="47"/>
      <c r="R2250" s="48" t="s">
        <v>380</v>
      </c>
      <c r="T2250">
        <v>40104</v>
      </c>
    </row>
    <row r="2251" spans="1:20" ht="18" customHeight="1" x14ac:dyDescent="0.15">
      <c r="A2251" s="42">
        <v>4</v>
      </c>
      <c r="B2251" s="43" t="s">
        <v>839</v>
      </c>
      <c r="C2251" s="43">
        <v>1</v>
      </c>
      <c r="D2251" s="43" t="s">
        <v>840</v>
      </c>
      <c r="E2251" s="43">
        <v>4</v>
      </c>
      <c r="F2251" s="43" t="s">
        <v>951</v>
      </c>
      <c r="G2251" s="44">
        <v>10</v>
      </c>
      <c r="H2251" s="43" t="s">
        <v>54</v>
      </c>
      <c r="I2251" s="44">
        <v>6</v>
      </c>
      <c r="J2251" s="44" t="s">
        <v>195</v>
      </c>
      <c r="K2251" s="41"/>
      <c r="L2251" s="41"/>
      <c r="M2251" s="41"/>
      <c r="N2251" s="45" t="s">
        <v>960</v>
      </c>
      <c r="O2251" s="41">
        <v>97000</v>
      </c>
      <c r="P2251" s="46"/>
      <c r="Q2251" s="47"/>
      <c r="R2251" s="48" t="s">
        <v>380</v>
      </c>
      <c r="T2251">
        <v>40104</v>
      </c>
    </row>
    <row r="2252" spans="1:20" ht="18" customHeight="1" x14ac:dyDescent="0.15">
      <c r="A2252" s="42">
        <v>4</v>
      </c>
      <c r="B2252" s="43" t="s">
        <v>839</v>
      </c>
      <c r="C2252" s="43">
        <v>1</v>
      </c>
      <c r="D2252" s="43" t="s">
        <v>840</v>
      </c>
      <c r="E2252" s="43">
        <v>4</v>
      </c>
      <c r="F2252" s="43" t="s">
        <v>951</v>
      </c>
      <c r="G2252" s="44">
        <v>10</v>
      </c>
      <c r="H2252" s="43" t="s">
        <v>54</v>
      </c>
      <c r="I2252" s="45">
        <v>8</v>
      </c>
      <c r="J2252" s="45" t="s">
        <v>621</v>
      </c>
      <c r="K2252" s="41">
        <v>440</v>
      </c>
      <c r="L2252" s="41">
        <v>440</v>
      </c>
      <c r="M2252" s="41">
        <f>K2252-L2252</f>
        <v>0</v>
      </c>
      <c r="N2252" s="45" t="s">
        <v>3317</v>
      </c>
      <c r="O2252" s="41">
        <v>440000</v>
      </c>
      <c r="P2252" s="46"/>
      <c r="Q2252" s="47"/>
      <c r="R2252" s="48" t="s">
        <v>380</v>
      </c>
      <c r="T2252">
        <v>40104</v>
      </c>
    </row>
    <row r="2253" spans="1:20" ht="18" customHeight="1" x14ac:dyDescent="0.15">
      <c r="A2253" s="42">
        <v>4</v>
      </c>
      <c r="B2253" s="43" t="s">
        <v>839</v>
      </c>
      <c r="C2253" s="43">
        <v>1</v>
      </c>
      <c r="D2253" s="43" t="s">
        <v>840</v>
      </c>
      <c r="E2253" s="43">
        <v>4</v>
      </c>
      <c r="F2253" s="43" t="s">
        <v>951</v>
      </c>
      <c r="G2253" s="45">
        <v>11</v>
      </c>
      <c r="H2253" s="49" t="s">
        <v>66</v>
      </c>
      <c r="I2253" s="45"/>
      <c r="J2253" s="45"/>
      <c r="K2253" s="41"/>
      <c r="L2253" s="41"/>
      <c r="M2253" s="41"/>
      <c r="N2253" s="45"/>
      <c r="O2253" s="47"/>
      <c r="P2253" s="46"/>
      <c r="Q2253" s="47"/>
      <c r="R2253" s="48" t="s">
        <v>380</v>
      </c>
      <c r="T2253">
        <v>40104</v>
      </c>
    </row>
    <row r="2254" spans="1:20" ht="18" customHeight="1" x14ac:dyDescent="0.15">
      <c r="A2254" s="42">
        <v>4</v>
      </c>
      <c r="B2254" s="43" t="s">
        <v>839</v>
      </c>
      <c r="C2254" s="43">
        <v>1</v>
      </c>
      <c r="D2254" s="43" t="s">
        <v>840</v>
      </c>
      <c r="E2254" s="43">
        <v>4</v>
      </c>
      <c r="F2254" s="43" t="s">
        <v>951</v>
      </c>
      <c r="G2254" s="44">
        <v>11</v>
      </c>
      <c r="H2254" s="43" t="s">
        <v>66</v>
      </c>
      <c r="I2254" s="45">
        <v>1</v>
      </c>
      <c r="J2254" s="45" t="s">
        <v>67</v>
      </c>
      <c r="K2254" s="41">
        <v>59</v>
      </c>
      <c r="L2254" s="41">
        <v>59</v>
      </c>
      <c r="M2254" s="41">
        <f>K2254-L2254</f>
        <v>0</v>
      </c>
      <c r="N2254" s="45" t="s">
        <v>3318</v>
      </c>
      <c r="O2254" s="41">
        <v>50000</v>
      </c>
      <c r="P2254" s="46"/>
      <c r="Q2254" s="47"/>
      <c r="R2254" s="48" t="s">
        <v>380</v>
      </c>
      <c r="T2254">
        <v>40104</v>
      </c>
    </row>
    <row r="2255" spans="1:20" ht="18" customHeight="1" x14ac:dyDescent="0.15">
      <c r="A2255" s="42">
        <v>4</v>
      </c>
      <c r="B2255" s="43" t="s">
        <v>839</v>
      </c>
      <c r="C2255" s="43">
        <v>1</v>
      </c>
      <c r="D2255" s="43" t="s">
        <v>840</v>
      </c>
      <c r="E2255" s="43">
        <v>4</v>
      </c>
      <c r="F2255" s="43" t="s">
        <v>951</v>
      </c>
      <c r="G2255" s="44">
        <v>11</v>
      </c>
      <c r="H2255" s="43" t="s">
        <v>66</v>
      </c>
      <c r="I2255" s="44">
        <v>1</v>
      </c>
      <c r="J2255" s="44" t="s">
        <v>67</v>
      </c>
      <c r="K2255" s="41"/>
      <c r="L2255" s="41"/>
      <c r="M2255" s="41"/>
      <c r="N2255" s="45" t="s">
        <v>3319</v>
      </c>
      <c r="O2255" s="41">
        <v>8400</v>
      </c>
      <c r="P2255" s="46"/>
      <c r="Q2255" s="47"/>
      <c r="R2255" s="48" t="s">
        <v>380</v>
      </c>
      <c r="T2255">
        <v>40104</v>
      </c>
    </row>
    <row r="2256" spans="1:20" ht="18" customHeight="1" x14ac:dyDescent="0.15">
      <c r="A2256" s="42">
        <v>4</v>
      </c>
      <c r="B2256" s="43" t="s">
        <v>839</v>
      </c>
      <c r="C2256" s="43">
        <v>1</v>
      </c>
      <c r="D2256" s="43" t="s">
        <v>840</v>
      </c>
      <c r="E2256" s="43">
        <v>4</v>
      </c>
      <c r="F2256" s="43" t="s">
        <v>951</v>
      </c>
      <c r="G2256" s="44">
        <v>11</v>
      </c>
      <c r="H2256" s="43" t="s">
        <v>66</v>
      </c>
      <c r="I2256" s="45">
        <v>3</v>
      </c>
      <c r="J2256" s="45" t="s">
        <v>70</v>
      </c>
      <c r="K2256" s="41">
        <v>216</v>
      </c>
      <c r="L2256" s="41">
        <v>208</v>
      </c>
      <c r="M2256" s="41">
        <f>K2256-L2256</f>
        <v>8</v>
      </c>
      <c r="N2256" s="45" t="s">
        <v>3320</v>
      </c>
      <c r="O2256" s="41">
        <v>22200</v>
      </c>
      <c r="P2256" s="46"/>
      <c r="Q2256" s="47"/>
      <c r="R2256" s="48" t="s">
        <v>380</v>
      </c>
      <c r="T2256">
        <v>40104</v>
      </c>
    </row>
    <row r="2257" spans="1:20" ht="18" customHeight="1" x14ac:dyDescent="0.15">
      <c r="A2257" s="42">
        <v>4</v>
      </c>
      <c r="B2257" s="43" t="s">
        <v>839</v>
      </c>
      <c r="C2257" s="43">
        <v>1</v>
      </c>
      <c r="D2257" s="43" t="s">
        <v>840</v>
      </c>
      <c r="E2257" s="43">
        <v>4</v>
      </c>
      <c r="F2257" s="43" t="s">
        <v>951</v>
      </c>
      <c r="G2257" s="44">
        <v>11</v>
      </c>
      <c r="H2257" s="43" t="s">
        <v>66</v>
      </c>
      <c r="I2257" s="44">
        <v>3</v>
      </c>
      <c r="J2257" s="44" t="s">
        <v>70</v>
      </c>
      <c r="K2257" s="41"/>
      <c r="L2257" s="41"/>
      <c r="M2257" s="41"/>
      <c r="N2257" s="45" t="s">
        <v>3321</v>
      </c>
      <c r="O2257" s="41">
        <v>31900</v>
      </c>
      <c r="P2257" s="46"/>
      <c r="Q2257" s="47"/>
      <c r="R2257" s="48" t="s">
        <v>380</v>
      </c>
      <c r="T2257">
        <v>40104</v>
      </c>
    </row>
    <row r="2258" spans="1:20" ht="18" customHeight="1" x14ac:dyDescent="0.15">
      <c r="A2258" s="42">
        <v>4</v>
      </c>
      <c r="B2258" s="43" t="s">
        <v>839</v>
      </c>
      <c r="C2258" s="43">
        <v>1</v>
      </c>
      <c r="D2258" s="43" t="s">
        <v>840</v>
      </c>
      <c r="E2258" s="43">
        <v>4</v>
      </c>
      <c r="F2258" s="43" t="s">
        <v>951</v>
      </c>
      <c r="G2258" s="44">
        <v>11</v>
      </c>
      <c r="H2258" s="43" t="s">
        <v>66</v>
      </c>
      <c r="I2258" s="44">
        <v>3</v>
      </c>
      <c r="J2258" s="44" t="s">
        <v>70</v>
      </c>
      <c r="K2258" s="41"/>
      <c r="L2258" s="41"/>
      <c r="M2258" s="41"/>
      <c r="N2258" s="45" t="s">
        <v>3322</v>
      </c>
      <c r="O2258" s="41">
        <v>20900</v>
      </c>
      <c r="P2258" s="46"/>
      <c r="Q2258" s="47"/>
      <c r="R2258" s="48" t="s">
        <v>380</v>
      </c>
      <c r="T2258">
        <v>40104</v>
      </c>
    </row>
    <row r="2259" spans="1:20" ht="18" customHeight="1" x14ac:dyDescent="0.15">
      <c r="A2259" s="42">
        <v>4</v>
      </c>
      <c r="B2259" s="43" t="s">
        <v>839</v>
      </c>
      <c r="C2259" s="43">
        <v>1</v>
      </c>
      <c r="D2259" s="43" t="s">
        <v>840</v>
      </c>
      <c r="E2259" s="43">
        <v>4</v>
      </c>
      <c r="F2259" s="43" t="s">
        <v>951</v>
      </c>
      <c r="G2259" s="44">
        <v>11</v>
      </c>
      <c r="H2259" s="43" t="s">
        <v>66</v>
      </c>
      <c r="I2259" s="44">
        <v>3</v>
      </c>
      <c r="J2259" s="44" t="s">
        <v>70</v>
      </c>
      <c r="K2259" s="41"/>
      <c r="L2259" s="41"/>
      <c r="M2259" s="41"/>
      <c r="N2259" s="45" t="s">
        <v>3323</v>
      </c>
      <c r="O2259" s="41">
        <v>58200</v>
      </c>
      <c r="P2259" s="46"/>
      <c r="Q2259" s="47"/>
      <c r="R2259" s="48" t="s">
        <v>380</v>
      </c>
      <c r="T2259">
        <v>40104</v>
      </c>
    </row>
    <row r="2260" spans="1:20" ht="18" customHeight="1" x14ac:dyDescent="0.15">
      <c r="A2260" s="42">
        <v>4</v>
      </c>
      <c r="B2260" s="43" t="s">
        <v>839</v>
      </c>
      <c r="C2260" s="43">
        <v>1</v>
      </c>
      <c r="D2260" s="43" t="s">
        <v>840</v>
      </c>
      <c r="E2260" s="43">
        <v>4</v>
      </c>
      <c r="F2260" s="43" t="s">
        <v>951</v>
      </c>
      <c r="G2260" s="44">
        <v>11</v>
      </c>
      <c r="H2260" s="43" t="s">
        <v>66</v>
      </c>
      <c r="I2260" s="44">
        <v>3</v>
      </c>
      <c r="J2260" s="44" t="s">
        <v>70</v>
      </c>
      <c r="K2260" s="41"/>
      <c r="L2260" s="41"/>
      <c r="M2260" s="41"/>
      <c r="N2260" s="45" t="s">
        <v>3324</v>
      </c>
      <c r="O2260" s="41">
        <v>39600</v>
      </c>
      <c r="P2260" s="46"/>
      <c r="Q2260" s="47"/>
      <c r="R2260" s="48" t="s">
        <v>380</v>
      </c>
      <c r="T2260">
        <v>40104</v>
      </c>
    </row>
    <row r="2261" spans="1:20" ht="18" customHeight="1" x14ac:dyDescent="0.15">
      <c r="A2261" s="42">
        <v>4</v>
      </c>
      <c r="B2261" s="43" t="s">
        <v>839</v>
      </c>
      <c r="C2261" s="43">
        <v>1</v>
      </c>
      <c r="D2261" s="43" t="s">
        <v>840</v>
      </c>
      <c r="E2261" s="43">
        <v>4</v>
      </c>
      <c r="F2261" s="43" t="s">
        <v>951</v>
      </c>
      <c r="G2261" s="44">
        <v>11</v>
      </c>
      <c r="H2261" s="43" t="s">
        <v>66</v>
      </c>
      <c r="I2261" s="44">
        <v>3</v>
      </c>
      <c r="J2261" s="44" t="s">
        <v>70</v>
      </c>
      <c r="K2261" s="41"/>
      <c r="L2261" s="41"/>
      <c r="M2261" s="41"/>
      <c r="N2261" s="45" t="s">
        <v>3325</v>
      </c>
      <c r="O2261" s="41">
        <v>35200</v>
      </c>
      <c r="P2261" s="46"/>
      <c r="Q2261" s="47"/>
      <c r="R2261" s="48" t="s">
        <v>380</v>
      </c>
      <c r="T2261">
        <v>40104</v>
      </c>
    </row>
    <row r="2262" spans="1:20" ht="18" customHeight="1" x14ac:dyDescent="0.15">
      <c r="A2262" s="42">
        <v>4</v>
      </c>
      <c r="B2262" s="43" t="s">
        <v>839</v>
      </c>
      <c r="C2262" s="43">
        <v>1</v>
      </c>
      <c r="D2262" s="43" t="s">
        <v>840</v>
      </c>
      <c r="E2262" s="43">
        <v>4</v>
      </c>
      <c r="F2262" s="43" t="s">
        <v>951</v>
      </c>
      <c r="G2262" s="44">
        <v>11</v>
      </c>
      <c r="H2262" s="43" t="s">
        <v>66</v>
      </c>
      <c r="I2262" s="44">
        <v>3</v>
      </c>
      <c r="J2262" s="44" t="s">
        <v>70</v>
      </c>
      <c r="K2262" s="41"/>
      <c r="L2262" s="41"/>
      <c r="M2262" s="41"/>
      <c r="N2262" s="45" t="s">
        <v>2541</v>
      </c>
      <c r="O2262" s="41">
        <v>8000</v>
      </c>
      <c r="P2262" s="46"/>
      <c r="Q2262" s="47"/>
      <c r="R2262" s="48" t="s">
        <v>380</v>
      </c>
      <c r="T2262">
        <v>40104</v>
      </c>
    </row>
    <row r="2263" spans="1:20" ht="18" customHeight="1" x14ac:dyDescent="0.15">
      <c r="A2263" s="42">
        <v>4</v>
      </c>
      <c r="B2263" s="43" t="s">
        <v>839</v>
      </c>
      <c r="C2263" s="43">
        <v>1</v>
      </c>
      <c r="D2263" s="43" t="s">
        <v>840</v>
      </c>
      <c r="E2263" s="43">
        <v>4</v>
      </c>
      <c r="F2263" s="43" t="s">
        <v>951</v>
      </c>
      <c r="G2263" s="44">
        <v>11</v>
      </c>
      <c r="H2263" s="43" t="s">
        <v>66</v>
      </c>
      <c r="I2263" s="45">
        <v>11</v>
      </c>
      <c r="J2263" s="45" t="s">
        <v>72</v>
      </c>
      <c r="K2263" s="41">
        <v>59</v>
      </c>
      <c r="L2263" s="41">
        <v>34</v>
      </c>
      <c r="M2263" s="41">
        <f>K2263-L2263</f>
        <v>25</v>
      </c>
      <c r="N2263" s="45" t="s">
        <v>961</v>
      </c>
      <c r="O2263" s="41">
        <v>33910</v>
      </c>
      <c r="P2263" s="46"/>
      <c r="Q2263" s="47"/>
      <c r="R2263" s="48" t="s">
        <v>380</v>
      </c>
      <c r="T2263">
        <v>40104</v>
      </c>
    </row>
    <row r="2264" spans="1:20" ht="18" customHeight="1" x14ac:dyDescent="0.15">
      <c r="A2264" s="42">
        <v>4</v>
      </c>
      <c r="B2264" s="43" t="s">
        <v>839</v>
      </c>
      <c r="C2264" s="43">
        <v>1</v>
      </c>
      <c r="D2264" s="43" t="s">
        <v>840</v>
      </c>
      <c r="E2264" s="43">
        <v>4</v>
      </c>
      <c r="F2264" s="43" t="s">
        <v>951</v>
      </c>
      <c r="G2264" s="44">
        <v>11</v>
      </c>
      <c r="H2264" s="43" t="s">
        <v>66</v>
      </c>
      <c r="I2264" s="44">
        <v>11</v>
      </c>
      <c r="J2264" s="44" t="s">
        <v>72</v>
      </c>
      <c r="K2264" s="41"/>
      <c r="L2264" s="41"/>
      <c r="M2264" s="41"/>
      <c r="N2264" s="45" t="s">
        <v>2542</v>
      </c>
      <c r="O2264" s="41">
        <v>25000</v>
      </c>
      <c r="P2264" s="46"/>
      <c r="Q2264" s="47"/>
      <c r="R2264" s="48" t="s">
        <v>380</v>
      </c>
      <c r="T2264">
        <v>40104</v>
      </c>
    </row>
    <row r="2265" spans="1:20" ht="18" customHeight="1" x14ac:dyDescent="0.15">
      <c r="A2265" s="42">
        <v>4</v>
      </c>
      <c r="B2265" s="43" t="s">
        <v>839</v>
      </c>
      <c r="C2265" s="43">
        <v>1</v>
      </c>
      <c r="D2265" s="43" t="s">
        <v>840</v>
      </c>
      <c r="E2265" s="43">
        <v>4</v>
      </c>
      <c r="F2265" s="43" t="s">
        <v>951</v>
      </c>
      <c r="G2265" s="45">
        <v>12</v>
      </c>
      <c r="H2265" s="49" t="s">
        <v>73</v>
      </c>
      <c r="I2265" s="45"/>
      <c r="J2265" s="45"/>
      <c r="K2265" s="41"/>
      <c r="L2265" s="41"/>
      <c r="M2265" s="41"/>
      <c r="N2265" s="45"/>
      <c r="O2265" s="47"/>
      <c r="P2265" s="46"/>
      <c r="Q2265" s="47"/>
      <c r="R2265" s="48" t="s">
        <v>380</v>
      </c>
      <c r="T2265">
        <v>40104</v>
      </c>
    </row>
    <row r="2266" spans="1:20" ht="18" customHeight="1" x14ac:dyDescent="0.15">
      <c r="A2266" s="42">
        <v>4</v>
      </c>
      <c r="B2266" s="43" t="s">
        <v>839</v>
      </c>
      <c r="C2266" s="43">
        <v>1</v>
      </c>
      <c r="D2266" s="43" t="s">
        <v>840</v>
      </c>
      <c r="E2266" s="43">
        <v>4</v>
      </c>
      <c r="F2266" s="43" t="s">
        <v>951</v>
      </c>
      <c r="G2266" s="44">
        <v>12</v>
      </c>
      <c r="H2266" s="43" t="s">
        <v>73</v>
      </c>
      <c r="I2266" s="45">
        <v>21</v>
      </c>
      <c r="J2266" s="45" t="s">
        <v>74</v>
      </c>
      <c r="K2266" s="41">
        <v>1868</v>
      </c>
      <c r="L2266" s="41">
        <v>1965</v>
      </c>
      <c r="M2266" s="41">
        <f>K2266-L2266</f>
        <v>-97</v>
      </c>
      <c r="N2266" s="45" t="s">
        <v>962</v>
      </c>
      <c r="O2266" s="41"/>
      <c r="P2266" s="46"/>
      <c r="Q2266" s="47"/>
      <c r="R2266" s="48" t="s">
        <v>380</v>
      </c>
      <c r="T2266">
        <v>40104</v>
      </c>
    </row>
    <row r="2267" spans="1:20" ht="18" customHeight="1" x14ac:dyDescent="0.15">
      <c r="A2267" s="42">
        <v>4</v>
      </c>
      <c r="B2267" s="43" t="s">
        <v>839</v>
      </c>
      <c r="C2267" s="43">
        <v>1</v>
      </c>
      <c r="D2267" s="43" t="s">
        <v>840</v>
      </c>
      <c r="E2267" s="43">
        <v>4</v>
      </c>
      <c r="F2267" s="43" t="s">
        <v>951</v>
      </c>
      <c r="G2267" s="44">
        <v>12</v>
      </c>
      <c r="H2267" s="43" t="s">
        <v>73</v>
      </c>
      <c r="I2267" s="44">
        <v>21</v>
      </c>
      <c r="J2267" s="44" t="s">
        <v>74</v>
      </c>
      <c r="K2267" s="41"/>
      <c r="L2267" s="41"/>
      <c r="M2267" s="41"/>
      <c r="N2267" s="45" t="s">
        <v>3326</v>
      </c>
      <c r="O2267" s="41">
        <v>84480</v>
      </c>
      <c r="P2267" s="46"/>
      <c r="Q2267" s="47"/>
      <c r="R2267" s="48" t="s">
        <v>380</v>
      </c>
      <c r="T2267">
        <v>40104</v>
      </c>
    </row>
    <row r="2268" spans="1:20" ht="18" customHeight="1" x14ac:dyDescent="0.15">
      <c r="A2268" s="42">
        <v>4</v>
      </c>
      <c r="B2268" s="43" t="s">
        <v>839</v>
      </c>
      <c r="C2268" s="43">
        <v>1</v>
      </c>
      <c r="D2268" s="43" t="s">
        <v>840</v>
      </c>
      <c r="E2268" s="43">
        <v>4</v>
      </c>
      <c r="F2268" s="43" t="s">
        <v>951</v>
      </c>
      <c r="G2268" s="44">
        <v>12</v>
      </c>
      <c r="H2268" s="43" t="s">
        <v>73</v>
      </c>
      <c r="I2268" s="44">
        <v>21</v>
      </c>
      <c r="J2268" s="44" t="s">
        <v>74</v>
      </c>
      <c r="K2268" s="41"/>
      <c r="L2268" s="41"/>
      <c r="M2268" s="41"/>
      <c r="N2268" s="45" t="s">
        <v>963</v>
      </c>
      <c r="O2268" s="41"/>
      <c r="P2268" s="46"/>
      <c r="Q2268" s="47"/>
      <c r="R2268" s="48" t="s">
        <v>380</v>
      </c>
      <c r="T2268">
        <v>40104</v>
      </c>
    </row>
    <row r="2269" spans="1:20" ht="18" customHeight="1" x14ac:dyDescent="0.15">
      <c r="A2269" s="42">
        <v>4</v>
      </c>
      <c r="B2269" s="43" t="s">
        <v>839</v>
      </c>
      <c r="C2269" s="43">
        <v>1</v>
      </c>
      <c r="D2269" s="43" t="s">
        <v>840</v>
      </c>
      <c r="E2269" s="43">
        <v>4</v>
      </c>
      <c r="F2269" s="43" t="s">
        <v>951</v>
      </c>
      <c r="G2269" s="44">
        <v>12</v>
      </c>
      <c r="H2269" s="43" t="s">
        <v>73</v>
      </c>
      <c r="I2269" s="44">
        <v>21</v>
      </c>
      <c r="J2269" s="44" t="s">
        <v>74</v>
      </c>
      <c r="K2269" s="41"/>
      <c r="L2269" s="41"/>
      <c r="M2269" s="41"/>
      <c r="N2269" s="45" t="s">
        <v>3327</v>
      </c>
      <c r="O2269" s="41">
        <v>8800</v>
      </c>
      <c r="P2269" s="46"/>
      <c r="Q2269" s="47"/>
      <c r="R2269" s="48" t="s">
        <v>380</v>
      </c>
      <c r="T2269">
        <v>40104</v>
      </c>
    </row>
    <row r="2270" spans="1:20" ht="18" customHeight="1" x14ac:dyDescent="0.15">
      <c r="A2270" s="42">
        <v>4</v>
      </c>
      <c r="B2270" s="43" t="s">
        <v>839</v>
      </c>
      <c r="C2270" s="43">
        <v>1</v>
      </c>
      <c r="D2270" s="43" t="s">
        <v>840</v>
      </c>
      <c r="E2270" s="43">
        <v>4</v>
      </c>
      <c r="F2270" s="43" t="s">
        <v>951</v>
      </c>
      <c r="G2270" s="44">
        <v>12</v>
      </c>
      <c r="H2270" s="43" t="s">
        <v>73</v>
      </c>
      <c r="I2270" s="44">
        <v>21</v>
      </c>
      <c r="J2270" s="44" t="s">
        <v>74</v>
      </c>
      <c r="K2270" s="41"/>
      <c r="L2270" s="41"/>
      <c r="M2270" s="41"/>
      <c r="N2270" s="45" t="s">
        <v>3328</v>
      </c>
      <c r="O2270" s="41">
        <v>1774080</v>
      </c>
      <c r="P2270" s="46"/>
      <c r="Q2270" s="47"/>
      <c r="R2270" s="48" t="s">
        <v>380</v>
      </c>
      <c r="T2270">
        <v>40104</v>
      </c>
    </row>
    <row r="2271" spans="1:20" ht="18" customHeight="1" x14ac:dyDescent="0.15">
      <c r="A2271" s="42">
        <v>4</v>
      </c>
      <c r="B2271" s="43" t="s">
        <v>839</v>
      </c>
      <c r="C2271" s="43">
        <v>1</v>
      </c>
      <c r="D2271" s="43" t="s">
        <v>840</v>
      </c>
      <c r="E2271" s="43">
        <v>4</v>
      </c>
      <c r="F2271" s="43" t="s">
        <v>951</v>
      </c>
      <c r="G2271" s="44">
        <v>12</v>
      </c>
      <c r="H2271" s="43" t="s">
        <v>73</v>
      </c>
      <c r="I2271" s="45">
        <v>51</v>
      </c>
      <c r="J2271" s="45" t="s">
        <v>133</v>
      </c>
      <c r="K2271" s="41">
        <v>396</v>
      </c>
      <c r="L2271" s="41">
        <v>572</v>
      </c>
      <c r="M2271" s="41">
        <f>K2271-L2271</f>
        <v>-176</v>
      </c>
      <c r="N2271" s="45" t="s">
        <v>964</v>
      </c>
      <c r="O2271" s="41">
        <v>396000</v>
      </c>
      <c r="P2271" s="46"/>
      <c r="Q2271" s="47"/>
      <c r="R2271" s="48" t="s">
        <v>380</v>
      </c>
      <c r="T2271">
        <v>40104</v>
      </c>
    </row>
    <row r="2272" spans="1:20" ht="18" customHeight="1" x14ac:dyDescent="0.15">
      <c r="A2272" s="42">
        <v>4</v>
      </c>
      <c r="B2272" s="43" t="s">
        <v>839</v>
      </c>
      <c r="C2272" s="43">
        <v>1</v>
      </c>
      <c r="D2272" s="43" t="s">
        <v>840</v>
      </c>
      <c r="E2272" s="43">
        <v>4</v>
      </c>
      <c r="F2272" s="43" t="s">
        <v>951</v>
      </c>
      <c r="G2272" s="44">
        <v>12</v>
      </c>
      <c r="H2272" s="43" t="s">
        <v>73</v>
      </c>
      <c r="I2272" s="44">
        <v>51</v>
      </c>
      <c r="J2272" s="44" t="s">
        <v>133</v>
      </c>
      <c r="K2272" s="41"/>
      <c r="L2272" s="41"/>
      <c r="M2272" s="41"/>
      <c r="N2272" s="45" t="s">
        <v>2543</v>
      </c>
      <c r="O2272" s="41"/>
      <c r="P2272" s="46"/>
      <c r="Q2272" s="47"/>
      <c r="R2272" s="48" t="s">
        <v>380</v>
      </c>
      <c r="T2272">
        <v>40104</v>
      </c>
    </row>
    <row r="2273" spans="1:20" ht="18" customHeight="1" x14ac:dyDescent="0.15">
      <c r="A2273" s="42">
        <v>4</v>
      </c>
      <c r="B2273" s="43" t="s">
        <v>839</v>
      </c>
      <c r="C2273" s="43">
        <v>1</v>
      </c>
      <c r="D2273" s="43" t="s">
        <v>840</v>
      </c>
      <c r="E2273" s="43">
        <v>4</v>
      </c>
      <c r="F2273" s="43" t="s">
        <v>951</v>
      </c>
      <c r="G2273" s="44">
        <v>12</v>
      </c>
      <c r="H2273" s="43" t="s">
        <v>73</v>
      </c>
      <c r="I2273" s="44">
        <v>51</v>
      </c>
      <c r="J2273" s="44" t="s">
        <v>133</v>
      </c>
      <c r="K2273" s="41"/>
      <c r="L2273" s="41"/>
      <c r="M2273" s="41"/>
      <c r="N2273" s="45" t="s">
        <v>2544</v>
      </c>
      <c r="O2273" s="41"/>
      <c r="P2273" s="46"/>
      <c r="Q2273" s="47"/>
      <c r="R2273" s="48" t="s">
        <v>380</v>
      </c>
      <c r="T2273">
        <v>40104</v>
      </c>
    </row>
    <row r="2274" spans="1:20" ht="18" customHeight="1" x14ac:dyDescent="0.15">
      <c r="A2274" s="42">
        <v>4</v>
      </c>
      <c r="B2274" s="43" t="s">
        <v>839</v>
      </c>
      <c r="C2274" s="43">
        <v>1</v>
      </c>
      <c r="D2274" s="43" t="s">
        <v>840</v>
      </c>
      <c r="E2274" s="43">
        <v>4</v>
      </c>
      <c r="F2274" s="43" t="s">
        <v>951</v>
      </c>
      <c r="G2274" s="45">
        <v>13</v>
      </c>
      <c r="H2274" s="49" t="s">
        <v>77</v>
      </c>
      <c r="I2274" s="45"/>
      <c r="J2274" s="45"/>
      <c r="K2274" s="41"/>
      <c r="L2274" s="41"/>
      <c r="M2274" s="41"/>
      <c r="N2274" s="45"/>
      <c r="O2274" s="47"/>
      <c r="P2274" s="46"/>
      <c r="Q2274" s="47"/>
      <c r="R2274" s="48" t="s">
        <v>380</v>
      </c>
      <c r="T2274">
        <v>40104</v>
      </c>
    </row>
    <row r="2275" spans="1:20" ht="18" customHeight="1" x14ac:dyDescent="0.15">
      <c r="A2275" s="42">
        <v>4</v>
      </c>
      <c r="B2275" s="43" t="s">
        <v>839</v>
      </c>
      <c r="C2275" s="43">
        <v>1</v>
      </c>
      <c r="D2275" s="43" t="s">
        <v>840</v>
      </c>
      <c r="E2275" s="43">
        <v>4</v>
      </c>
      <c r="F2275" s="43" t="s">
        <v>951</v>
      </c>
      <c r="G2275" s="44">
        <v>13</v>
      </c>
      <c r="H2275" s="43" t="s">
        <v>77</v>
      </c>
      <c r="I2275" s="45">
        <v>1</v>
      </c>
      <c r="J2275" s="45" t="s">
        <v>78</v>
      </c>
      <c r="K2275" s="41">
        <v>0</v>
      </c>
      <c r="L2275" s="41">
        <v>50</v>
      </c>
      <c r="M2275" s="41">
        <f t="shared" ref="M2275" si="59">K2275-L2275</f>
        <v>-50</v>
      </c>
      <c r="N2275" s="45"/>
      <c r="O2275" s="41"/>
      <c r="P2275" s="46"/>
      <c r="Q2275" s="47"/>
      <c r="R2275" s="48" t="s">
        <v>380</v>
      </c>
      <c r="T2275">
        <v>40104</v>
      </c>
    </row>
    <row r="2276" spans="1:20" ht="18" customHeight="1" x14ac:dyDescent="0.15">
      <c r="A2276" s="42">
        <v>4</v>
      </c>
      <c r="B2276" s="43" t="s">
        <v>839</v>
      </c>
      <c r="C2276" s="43">
        <v>1</v>
      </c>
      <c r="D2276" s="43" t="s">
        <v>840</v>
      </c>
      <c r="E2276" s="43">
        <v>4</v>
      </c>
      <c r="F2276" s="43" t="s">
        <v>951</v>
      </c>
      <c r="G2276" s="45">
        <v>15</v>
      </c>
      <c r="H2276" s="49" t="s">
        <v>235</v>
      </c>
      <c r="I2276" s="45"/>
      <c r="J2276" s="45"/>
      <c r="K2276" s="41"/>
      <c r="L2276" s="41"/>
      <c r="M2276" s="41"/>
      <c r="N2276" s="45"/>
      <c r="O2276" s="47"/>
      <c r="P2276" s="46"/>
      <c r="Q2276" s="47"/>
      <c r="R2276" s="48" t="s">
        <v>380</v>
      </c>
      <c r="T2276">
        <v>40104</v>
      </c>
    </row>
    <row r="2277" spans="1:20" ht="18" customHeight="1" x14ac:dyDescent="0.15">
      <c r="A2277" s="42">
        <v>4</v>
      </c>
      <c r="B2277" s="43" t="s">
        <v>839</v>
      </c>
      <c r="C2277" s="43">
        <v>1</v>
      </c>
      <c r="D2277" s="43" t="s">
        <v>840</v>
      </c>
      <c r="E2277" s="43">
        <v>4</v>
      </c>
      <c r="F2277" s="43" t="s">
        <v>951</v>
      </c>
      <c r="G2277" s="44">
        <v>15</v>
      </c>
      <c r="H2277" s="43" t="s">
        <v>235</v>
      </c>
      <c r="I2277" s="45">
        <v>11</v>
      </c>
      <c r="J2277" s="45" t="s">
        <v>965</v>
      </c>
      <c r="K2277" s="41">
        <v>0</v>
      </c>
      <c r="L2277" s="41">
        <v>50</v>
      </c>
      <c r="M2277" s="41">
        <f>K2277-L2277</f>
        <v>-50</v>
      </c>
      <c r="N2277" s="45"/>
      <c r="O2277" s="41"/>
      <c r="P2277" s="46"/>
      <c r="Q2277" s="47"/>
      <c r="R2277" s="48" t="s">
        <v>380</v>
      </c>
      <c r="T2277">
        <v>40104</v>
      </c>
    </row>
    <row r="2278" spans="1:20" ht="18" customHeight="1" x14ac:dyDescent="0.15">
      <c r="A2278" s="42">
        <v>4</v>
      </c>
      <c r="B2278" s="43" t="s">
        <v>839</v>
      </c>
      <c r="C2278" s="43">
        <v>1</v>
      </c>
      <c r="D2278" s="43" t="s">
        <v>840</v>
      </c>
      <c r="E2278" s="43">
        <v>4</v>
      </c>
      <c r="F2278" s="43" t="s">
        <v>951</v>
      </c>
      <c r="G2278" s="45">
        <v>17</v>
      </c>
      <c r="H2278" s="49" t="s">
        <v>79</v>
      </c>
      <c r="I2278" s="45"/>
      <c r="J2278" s="45"/>
      <c r="K2278" s="41"/>
      <c r="L2278" s="41"/>
      <c r="M2278" s="41"/>
      <c r="N2278" s="45"/>
      <c r="O2278" s="47"/>
      <c r="P2278" s="46"/>
      <c r="Q2278" s="47"/>
      <c r="R2278" s="48" t="s">
        <v>380</v>
      </c>
      <c r="T2278">
        <v>40104</v>
      </c>
    </row>
    <row r="2279" spans="1:20" ht="18" customHeight="1" x14ac:dyDescent="0.15">
      <c r="A2279" s="42">
        <v>4</v>
      </c>
      <c r="B2279" s="43" t="s">
        <v>839</v>
      </c>
      <c r="C2279" s="43">
        <v>1</v>
      </c>
      <c r="D2279" s="43" t="s">
        <v>840</v>
      </c>
      <c r="E2279" s="43">
        <v>4</v>
      </c>
      <c r="F2279" s="43" t="s">
        <v>951</v>
      </c>
      <c r="G2279" s="44">
        <v>17</v>
      </c>
      <c r="H2279" s="43" t="s">
        <v>79</v>
      </c>
      <c r="I2279" s="45">
        <v>31</v>
      </c>
      <c r="J2279" s="45" t="s">
        <v>241</v>
      </c>
      <c r="K2279" s="41">
        <v>0</v>
      </c>
      <c r="L2279" s="41">
        <v>726</v>
      </c>
      <c r="M2279" s="41">
        <f>K2279-L2279</f>
        <v>-726</v>
      </c>
      <c r="N2279" s="45"/>
      <c r="O2279" s="41"/>
      <c r="P2279" s="46"/>
      <c r="Q2279" s="47"/>
      <c r="R2279" s="48" t="s">
        <v>380</v>
      </c>
      <c r="T2279">
        <v>40104</v>
      </c>
    </row>
    <row r="2280" spans="1:20" ht="18" customHeight="1" x14ac:dyDescent="0.15">
      <c r="A2280" s="42">
        <v>4</v>
      </c>
      <c r="B2280" s="43" t="s">
        <v>839</v>
      </c>
      <c r="C2280" s="43">
        <v>1</v>
      </c>
      <c r="D2280" s="43" t="s">
        <v>840</v>
      </c>
      <c r="E2280" s="43">
        <v>4</v>
      </c>
      <c r="F2280" s="43" t="s">
        <v>951</v>
      </c>
      <c r="G2280" s="45">
        <v>18</v>
      </c>
      <c r="H2280" s="49" t="s">
        <v>81</v>
      </c>
      <c r="I2280" s="45"/>
      <c r="J2280" s="45"/>
      <c r="K2280" s="41"/>
      <c r="L2280" s="41"/>
      <c r="M2280" s="41"/>
      <c r="N2280" s="45"/>
      <c r="O2280" s="47"/>
      <c r="P2280" s="46"/>
      <c r="Q2280" s="47"/>
      <c r="R2280" s="48" t="s">
        <v>380</v>
      </c>
      <c r="T2280">
        <v>40104</v>
      </c>
    </row>
    <row r="2281" spans="1:20" ht="18" customHeight="1" x14ac:dyDescent="0.15">
      <c r="A2281" s="42">
        <v>4</v>
      </c>
      <c r="B2281" s="43" t="s">
        <v>839</v>
      </c>
      <c r="C2281" s="43">
        <v>1</v>
      </c>
      <c r="D2281" s="43" t="s">
        <v>840</v>
      </c>
      <c r="E2281" s="43">
        <v>4</v>
      </c>
      <c r="F2281" s="43" t="s">
        <v>951</v>
      </c>
      <c r="G2281" s="44">
        <v>18</v>
      </c>
      <c r="H2281" s="43" t="s">
        <v>81</v>
      </c>
      <c r="I2281" s="45">
        <v>2</v>
      </c>
      <c r="J2281" s="45" t="s">
        <v>966</v>
      </c>
      <c r="K2281" s="41">
        <v>4059</v>
      </c>
      <c r="L2281" s="41">
        <v>3351</v>
      </c>
      <c r="M2281" s="41">
        <f>K2281-L2281</f>
        <v>708</v>
      </c>
      <c r="N2281" s="45" t="s">
        <v>967</v>
      </c>
      <c r="O2281" s="41">
        <v>4059000</v>
      </c>
      <c r="P2281" s="46"/>
      <c r="Q2281" s="47"/>
      <c r="R2281" s="48" t="s">
        <v>380</v>
      </c>
      <c r="T2281">
        <v>40104</v>
      </c>
    </row>
    <row r="2282" spans="1:20" ht="18" customHeight="1" x14ac:dyDescent="0.15">
      <c r="A2282" s="42">
        <v>4</v>
      </c>
      <c r="B2282" s="43" t="s">
        <v>839</v>
      </c>
      <c r="C2282" s="43">
        <v>1</v>
      </c>
      <c r="D2282" s="43" t="s">
        <v>840</v>
      </c>
      <c r="E2282" s="43">
        <v>4</v>
      </c>
      <c r="F2282" s="43" t="s">
        <v>951</v>
      </c>
      <c r="G2282" s="44">
        <v>18</v>
      </c>
      <c r="H2282" s="43" t="s">
        <v>81</v>
      </c>
      <c r="I2282" s="45">
        <v>11</v>
      </c>
      <c r="J2282" s="45" t="s">
        <v>82</v>
      </c>
      <c r="K2282" s="41">
        <v>157</v>
      </c>
      <c r="L2282" s="41">
        <v>157</v>
      </c>
      <c r="M2282" s="41">
        <f>K2282-L2282</f>
        <v>0</v>
      </c>
      <c r="N2282" s="45" t="s">
        <v>968</v>
      </c>
      <c r="O2282" s="41">
        <v>100000</v>
      </c>
      <c r="P2282" s="46"/>
      <c r="Q2282" s="47"/>
      <c r="R2282" s="48" t="s">
        <v>380</v>
      </c>
      <c r="T2282">
        <v>40104</v>
      </c>
    </row>
    <row r="2283" spans="1:20" ht="18" customHeight="1" x14ac:dyDescent="0.15">
      <c r="A2283" s="42">
        <v>4</v>
      </c>
      <c r="B2283" s="43" t="s">
        <v>839</v>
      </c>
      <c r="C2283" s="43">
        <v>1</v>
      </c>
      <c r="D2283" s="43" t="s">
        <v>840</v>
      </c>
      <c r="E2283" s="43">
        <v>4</v>
      </c>
      <c r="F2283" s="43" t="s">
        <v>951</v>
      </c>
      <c r="G2283" s="44">
        <v>18</v>
      </c>
      <c r="H2283" s="43" t="s">
        <v>81</v>
      </c>
      <c r="I2283" s="44">
        <v>11</v>
      </c>
      <c r="J2283" s="44" t="s">
        <v>82</v>
      </c>
      <c r="K2283" s="41"/>
      <c r="L2283" s="41"/>
      <c r="M2283" s="41"/>
      <c r="N2283" s="45" t="s">
        <v>969</v>
      </c>
      <c r="O2283" s="41">
        <v>3572</v>
      </c>
      <c r="P2283" s="46"/>
      <c r="Q2283" s="47"/>
      <c r="R2283" s="48" t="s">
        <v>380</v>
      </c>
      <c r="T2283">
        <v>40104</v>
      </c>
    </row>
    <row r="2284" spans="1:20" ht="18" customHeight="1" x14ac:dyDescent="0.15">
      <c r="A2284" s="42">
        <v>4</v>
      </c>
      <c r="B2284" s="43" t="s">
        <v>839</v>
      </c>
      <c r="C2284" s="43">
        <v>1</v>
      </c>
      <c r="D2284" s="43" t="s">
        <v>840</v>
      </c>
      <c r="E2284" s="43">
        <v>4</v>
      </c>
      <c r="F2284" s="43" t="s">
        <v>951</v>
      </c>
      <c r="G2284" s="44">
        <v>18</v>
      </c>
      <c r="H2284" s="43" t="s">
        <v>81</v>
      </c>
      <c r="I2284" s="44">
        <v>11</v>
      </c>
      <c r="J2284" s="44" t="s">
        <v>82</v>
      </c>
      <c r="K2284" s="41"/>
      <c r="L2284" s="41"/>
      <c r="M2284" s="41"/>
      <c r="N2284" s="45" t="s">
        <v>970</v>
      </c>
      <c r="O2284" s="41">
        <v>3200</v>
      </c>
      <c r="P2284" s="46"/>
      <c r="Q2284" s="47"/>
      <c r="R2284" s="48" t="s">
        <v>380</v>
      </c>
      <c r="T2284">
        <v>40104</v>
      </c>
    </row>
    <row r="2285" spans="1:20" ht="18" customHeight="1" x14ac:dyDescent="0.15">
      <c r="A2285" s="42">
        <v>4</v>
      </c>
      <c r="B2285" s="43" t="s">
        <v>839</v>
      </c>
      <c r="C2285" s="43">
        <v>1</v>
      </c>
      <c r="D2285" s="43" t="s">
        <v>840</v>
      </c>
      <c r="E2285" s="43">
        <v>4</v>
      </c>
      <c r="F2285" s="43" t="s">
        <v>951</v>
      </c>
      <c r="G2285" s="44">
        <v>18</v>
      </c>
      <c r="H2285" s="43" t="s">
        <v>81</v>
      </c>
      <c r="I2285" s="44">
        <v>11</v>
      </c>
      <c r="J2285" s="44" t="s">
        <v>82</v>
      </c>
      <c r="K2285" s="41"/>
      <c r="L2285" s="41"/>
      <c r="M2285" s="41"/>
      <c r="N2285" s="45" t="s">
        <v>971</v>
      </c>
      <c r="O2285" s="41">
        <v>50000</v>
      </c>
      <c r="P2285" s="46"/>
      <c r="Q2285" s="47"/>
      <c r="R2285" s="48" t="s">
        <v>380</v>
      </c>
      <c r="T2285">
        <v>40104</v>
      </c>
    </row>
    <row r="2286" spans="1:20" ht="18" customHeight="1" x14ac:dyDescent="0.15">
      <c r="A2286" s="42">
        <v>4</v>
      </c>
      <c r="B2286" s="43" t="s">
        <v>839</v>
      </c>
      <c r="C2286" s="43">
        <v>1</v>
      </c>
      <c r="D2286" s="43" t="s">
        <v>840</v>
      </c>
      <c r="E2286" s="43">
        <v>4</v>
      </c>
      <c r="F2286" s="43" t="s">
        <v>951</v>
      </c>
      <c r="G2286" s="44">
        <v>18</v>
      </c>
      <c r="H2286" s="43" t="s">
        <v>81</v>
      </c>
      <c r="I2286" s="45">
        <v>22</v>
      </c>
      <c r="J2286" s="45" t="s">
        <v>972</v>
      </c>
      <c r="K2286" s="41">
        <v>4472</v>
      </c>
      <c r="L2286" s="41">
        <v>4472</v>
      </c>
      <c r="M2286" s="41">
        <f>K2286-L2286</f>
        <v>0</v>
      </c>
      <c r="N2286" s="45" t="s">
        <v>3329</v>
      </c>
      <c r="O2286" s="41">
        <v>332000</v>
      </c>
      <c r="P2286" s="46"/>
      <c r="Q2286" s="47"/>
      <c r="R2286" s="48" t="s">
        <v>380</v>
      </c>
      <c r="T2286">
        <v>40104</v>
      </c>
    </row>
    <row r="2287" spans="1:20" ht="18" customHeight="1" x14ac:dyDescent="0.15">
      <c r="A2287" s="42">
        <v>4</v>
      </c>
      <c r="B2287" s="43" t="s">
        <v>839</v>
      </c>
      <c r="C2287" s="43">
        <v>1</v>
      </c>
      <c r="D2287" s="43" t="s">
        <v>840</v>
      </c>
      <c r="E2287" s="43">
        <v>4</v>
      </c>
      <c r="F2287" s="43" t="s">
        <v>951</v>
      </c>
      <c r="G2287" s="44">
        <v>18</v>
      </c>
      <c r="H2287" s="43" t="s">
        <v>81</v>
      </c>
      <c r="I2287" s="44">
        <v>22</v>
      </c>
      <c r="J2287" s="44" t="s">
        <v>972</v>
      </c>
      <c r="K2287" s="41"/>
      <c r="L2287" s="41"/>
      <c r="M2287" s="41"/>
      <c r="N2287" s="45" t="s">
        <v>3330</v>
      </c>
      <c r="O2287" s="41">
        <v>4140000</v>
      </c>
      <c r="P2287" s="46"/>
      <c r="Q2287" s="47"/>
      <c r="R2287" s="48" t="s">
        <v>380</v>
      </c>
      <c r="T2287">
        <v>40104</v>
      </c>
    </row>
    <row r="2288" spans="1:20" ht="18" customHeight="1" x14ac:dyDescent="0.15">
      <c r="A2288" s="42">
        <v>4</v>
      </c>
      <c r="B2288" s="43" t="s">
        <v>839</v>
      </c>
      <c r="C2288" s="43">
        <v>1</v>
      </c>
      <c r="D2288" s="43" t="s">
        <v>840</v>
      </c>
      <c r="E2288" s="43">
        <v>4</v>
      </c>
      <c r="F2288" s="43" t="s">
        <v>951</v>
      </c>
      <c r="G2288" s="44">
        <v>18</v>
      </c>
      <c r="H2288" s="43" t="s">
        <v>81</v>
      </c>
      <c r="I2288" s="45">
        <v>31</v>
      </c>
      <c r="J2288" s="45" t="s">
        <v>318</v>
      </c>
      <c r="K2288" s="41">
        <v>1180</v>
      </c>
      <c r="L2288" s="41">
        <v>1180</v>
      </c>
      <c r="M2288" s="41">
        <f>K2288-L2288</f>
        <v>0</v>
      </c>
      <c r="N2288" s="45" t="s">
        <v>3331</v>
      </c>
      <c r="O2288" s="41">
        <v>30000</v>
      </c>
      <c r="P2288" s="46"/>
      <c r="Q2288" s="47"/>
      <c r="R2288" s="48" t="s">
        <v>380</v>
      </c>
      <c r="T2288">
        <v>40104</v>
      </c>
    </row>
    <row r="2289" spans="1:20" ht="18" customHeight="1" x14ac:dyDescent="0.15">
      <c r="A2289" s="42">
        <v>4</v>
      </c>
      <c r="B2289" s="43" t="s">
        <v>839</v>
      </c>
      <c r="C2289" s="43">
        <v>1</v>
      </c>
      <c r="D2289" s="43" t="s">
        <v>840</v>
      </c>
      <c r="E2289" s="43">
        <v>4</v>
      </c>
      <c r="F2289" s="43" t="s">
        <v>951</v>
      </c>
      <c r="G2289" s="44">
        <v>18</v>
      </c>
      <c r="H2289" s="43" t="s">
        <v>81</v>
      </c>
      <c r="I2289" s="44">
        <v>31</v>
      </c>
      <c r="J2289" s="44" t="s">
        <v>318</v>
      </c>
      <c r="K2289" s="41"/>
      <c r="L2289" s="41"/>
      <c r="M2289" s="41"/>
      <c r="N2289" s="45" t="s">
        <v>3332</v>
      </c>
      <c r="O2289" s="41">
        <v>150000</v>
      </c>
      <c r="P2289" s="46"/>
      <c r="Q2289" s="47"/>
      <c r="R2289" s="48" t="s">
        <v>380</v>
      </c>
      <c r="T2289">
        <v>40104</v>
      </c>
    </row>
    <row r="2290" spans="1:20" ht="18" customHeight="1" x14ac:dyDescent="0.15">
      <c r="A2290" s="42">
        <v>4</v>
      </c>
      <c r="B2290" s="43" t="s">
        <v>839</v>
      </c>
      <c r="C2290" s="43">
        <v>1</v>
      </c>
      <c r="D2290" s="43" t="s">
        <v>840</v>
      </c>
      <c r="E2290" s="43">
        <v>4</v>
      </c>
      <c r="F2290" s="43" t="s">
        <v>951</v>
      </c>
      <c r="G2290" s="44">
        <v>18</v>
      </c>
      <c r="H2290" s="43" t="s">
        <v>81</v>
      </c>
      <c r="I2290" s="44">
        <v>31</v>
      </c>
      <c r="J2290" s="44" t="s">
        <v>318</v>
      </c>
      <c r="K2290" s="41"/>
      <c r="L2290" s="41"/>
      <c r="M2290" s="41"/>
      <c r="N2290" s="45" t="s">
        <v>973</v>
      </c>
      <c r="O2290" s="41"/>
      <c r="P2290" s="46"/>
      <c r="Q2290" s="47"/>
      <c r="R2290" s="48" t="s">
        <v>380</v>
      </c>
      <c r="T2290">
        <v>40104</v>
      </c>
    </row>
    <row r="2291" spans="1:20" ht="18" customHeight="1" x14ac:dyDescent="0.15">
      <c r="A2291" s="42">
        <v>4</v>
      </c>
      <c r="B2291" s="43" t="s">
        <v>839</v>
      </c>
      <c r="C2291" s="43">
        <v>1</v>
      </c>
      <c r="D2291" s="43" t="s">
        <v>840</v>
      </c>
      <c r="E2291" s="43">
        <v>4</v>
      </c>
      <c r="F2291" s="43" t="s">
        <v>951</v>
      </c>
      <c r="G2291" s="44">
        <v>18</v>
      </c>
      <c r="H2291" s="43" t="s">
        <v>81</v>
      </c>
      <c r="I2291" s="44">
        <v>31</v>
      </c>
      <c r="J2291" s="44" t="s">
        <v>318</v>
      </c>
      <c r="K2291" s="41"/>
      <c r="L2291" s="41"/>
      <c r="M2291" s="41"/>
      <c r="N2291" s="45" t="s">
        <v>974</v>
      </c>
      <c r="O2291" s="41"/>
      <c r="P2291" s="46"/>
      <c r="Q2291" s="47"/>
      <c r="R2291" s="48" t="s">
        <v>380</v>
      </c>
      <c r="T2291">
        <v>40104</v>
      </c>
    </row>
    <row r="2292" spans="1:20" ht="18" customHeight="1" x14ac:dyDescent="0.15">
      <c r="A2292" s="42">
        <v>4</v>
      </c>
      <c r="B2292" s="43" t="s">
        <v>839</v>
      </c>
      <c r="C2292" s="43">
        <v>1</v>
      </c>
      <c r="D2292" s="43" t="s">
        <v>840</v>
      </c>
      <c r="E2292" s="43">
        <v>4</v>
      </c>
      <c r="F2292" s="43" t="s">
        <v>951</v>
      </c>
      <c r="G2292" s="44">
        <v>18</v>
      </c>
      <c r="H2292" s="43" t="s">
        <v>81</v>
      </c>
      <c r="I2292" s="44">
        <v>31</v>
      </c>
      <c r="J2292" s="44" t="s">
        <v>318</v>
      </c>
      <c r="K2292" s="41"/>
      <c r="L2292" s="41"/>
      <c r="M2292" s="41"/>
      <c r="N2292" s="45" t="s">
        <v>3333</v>
      </c>
      <c r="O2292" s="41">
        <v>1000000</v>
      </c>
      <c r="P2292" s="46"/>
      <c r="Q2292" s="47"/>
      <c r="R2292" s="48" t="s">
        <v>380</v>
      </c>
      <c r="T2292">
        <v>40104</v>
      </c>
    </row>
    <row r="2293" spans="1:20" ht="18" customHeight="1" x14ac:dyDescent="0.15">
      <c r="A2293" s="42">
        <v>4</v>
      </c>
      <c r="B2293" s="43" t="s">
        <v>839</v>
      </c>
      <c r="C2293" s="43">
        <v>1</v>
      </c>
      <c r="D2293" s="43" t="s">
        <v>840</v>
      </c>
      <c r="E2293" s="43">
        <v>4</v>
      </c>
      <c r="F2293" s="43" t="s">
        <v>951</v>
      </c>
      <c r="G2293" s="45">
        <v>26</v>
      </c>
      <c r="H2293" s="49" t="s">
        <v>244</v>
      </c>
      <c r="I2293" s="45"/>
      <c r="J2293" s="45"/>
      <c r="K2293" s="41"/>
      <c r="L2293" s="41"/>
      <c r="M2293" s="41"/>
      <c r="N2293" s="45"/>
      <c r="O2293" s="47"/>
      <c r="P2293" s="46"/>
      <c r="Q2293" s="47"/>
      <c r="R2293" s="48" t="s">
        <v>380</v>
      </c>
      <c r="T2293">
        <v>40104</v>
      </c>
    </row>
    <row r="2294" spans="1:20" ht="18" customHeight="1" x14ac:dyDescent="0.15">
      <c r="A2294" s="42">
        <v>4</v>
      </c>
      <c r="B2294" s="43" t="s">
        <v>839</v>
      </c>
      <c r="C2294" s="43">
        <v>1</v>
      </c>
      <c r="D2294" s="43" t="s">
        <v>840</v>
      </c>
      <c r="E2294" s="43">
        <v>4</v>
      </c>
      <c r="F2294" s="43" t="s">
        <v>951</v>
      </c>
      <c r="G2294" s="44">
        <v>26</v>
      </c>
      <c r="H2294" s="43" t="s">
        <v>244</v>
      </c>
      <c r="I2294" s="45">
        <v>1</v>
      </c>
      <c r="J2294" s="45" t="s">
        <v>245</v>
      </c>
      <c r="K2294" s="41">
        <v>25</v>
      </c>
      <c r="L2294" s="41">
        <v>0</v>
      </c>
      <c r="M2294" s="41">
        <f>K2294-L2294</f>
        <v>25</v>
      </c>
      <c r="N2294" s="45" t="s">
        <v>975</v>
      </c>
      <c r="O2294" s="41">
        <v>25000</v>
      </c>
      <c r="P2294" s="46"/>
      <c r="Q2294" s="47"/>
      <c r="R2294" s="48" t="s">
        <v>380</v>
      </c>
      <c r="T2294">
        <v>40104</v>
      </c>
    </row>
    <row r="2295" spans="1:20" ht="18" customHeight="1" x14ac:dyDescent="0.15">
      <c r="A2295" s="24">
        <v>4</v>
      </c>
      <c r="B2295" s="25" t="s">
        <v>839</v>
      </c>
      <c r="C2295" s="26">
        <v>2</v>
      </c>
      <c r="D2295" s="26" t="s">
        <v>2181</v>
      </c>
      <c r="E2295" s="27"/>
      <c r="F2295" s="26"/>
      <c r="G2295" s="27"/>
      <c r="H2295" s="26"/>
      <c r="I2295" s="27"/>
      <c r="J2295" s="27"/>
      <c r="K2295" s="23">
        <f>IF(C2295="",SUMIFS($K2296:$K$5362,$A2296:$A$5362,A2295,$E2296:$E$5362,""),IF(E2295="",SUMIFS($K2296:$K$5362,$A2296:$A$5362,A2295,$C2296:$C$5362,C2295,$G2296:$G$5362,""),IF(G2295="",SUMIFS($K2296:$K$5362,$A2296:$A$5362,A2295,$C2296:$C$5362,C2295,$E2296:$E$5362,E2295,$R2296:$R$5362,R2295),IF(I2295="",SUMIFS($K2296:$K$5362,$A2296:$A$5362,A2295,$C2296:$C$5362,C2295,$E2296:$E$5362,E2295,$G2296:$G$5362,G2295,$R2296:$R$5362,R2295),0))))</f>
        <v>102877</v>
      </c>
      <c r="L2295" s="23">
        <f>IF(C2295="",SUMIFS($L2296:$L$5362,$A2296:$A$5362,A2295,$E2296:$E$5362,""),IF(E2295="",SUMIFS($L2296:$L$5362,$A2296:$A$5362,A2295,$C2296:$C$5362,C2295,$G2296:$G$5362,""),IF(G2295="",SUMIFS($L2296:$L$5362,$A2296:$A$5362,A2295,$C2296:$C$5362,C2295,$E2296:$E$5362,E2295,$R2296:$R$5362,R2295),IF(I2295="",SUMIFS($L2296:$L$5362,$A2296:$A$5362,A2295,$C2296:$C$5362,C2295,$E2296:$E$5362,E2295,$G2296:$G$5362,G2295,$R2296:$R$5362,R2295),0))))</f>
        <v>103008</v>
      </c>
      <c r="M2295" s="23">
        <f t="shared" ref="M2295:M2296" si="60">K2295-L2295</f>
        <v>-131</v>
      </c>
      <c r="N2295" s="28"/>
      <c r="O2295" s="29"/>
      <c r="P2295" s="30"/>
      <c r="Q2295" s="23">
        <f>IF(C2295="",SUMIFS($Q2296:$Q$5362,$A2296:$A$5362,A2295,$E2296:$E$5362,""),IF(E2295="",SUMIFS($Q2296:$Q$5362,$A2296:$A$5362,A2295,$C2296:$C$5362,C2295,$G2296:$G$5362,""),IF(G2295="",SUMIFS($Q2296:$Q$5362,$A2296:$A$5362,A2295,$C2296:$C$5362,C2295,$E2296:$E$5362,E2295,$R2296:$R$5362,R2295),IF(I2295="",SUMIFS($Q2296:$Q$5362,$A2296:$A$5362,A2295,$C2296:$C$5362,C2295,$E2296:$E$5362,E2295,$G2296:$G$5362,G2295,$R2296:$R$5362,R2295),0))))</f>
        <v>11295</v>
      </c>
      <c r="R2295" s="31"/>
      <c r="T2295">
        <v>40201</v>
      </c>
    </row>
    <row r="2296" spans="1:20" ht="18" customHeight="1" x14ac:dyDescent="0.15">
      <c r="A2296" s="24">
        <v>4</v>
      </c>
      <c r="B2296" s="25" t="s">
        <v>2209</v>
      </c>
      <c r="C2296" s="34">
        <v>2</v>
      </c>
      <c r="D2296" s="25" t="s">
        <v>976</v>
      </c>
      <c r="E2296" s="35">
        <v>1</v>
      </c>
      <c r="F2296" s="36" t="s">
        <v>2214</v>
      </c>
      <c r="G2296" s="35"/>
      <c r="H2296" s="36"/>
      <c r="I2296" s="35"/>
      <c r="J2296" s="35"/>
      <c r="K2296" s="32">
        <f>IF(C2296="",SUMIFS($K2297:$K$5362,$A2297:$A$5362,A2296,$E2297:$E$5362,""),IF(E2296="",SUMIFS($K2297:$K$5362,$A2297:$A$5362,A2296,$C2297:$C$5362,C2296,$G2297:$G$5362,""),IF(G2296="",SUMIFS($K2297:$K$5362,$A2297:$A$5362,A2296,$C2297:$C$5362,C2296,$E2297:$E$5362,E2296,$R2297:$R$5362,R2296),IF(I2296="",SUMIFS($K2297:$K$5362,$A2297:$A$5362,A2296,$C2297:$C$5362,C2296,$E2297:$E$5362,E2296,$G2297:$G$5362,G2296,$R2297:$R$5362,R2296),0))))</f>
        <v>65608</v>
      </c>
      <c r="L2296" s="32">
        <f>IF(C2296="",SUMIFS($L2297:$L$5362,$A2297:$A$5362,A2296,$E2297:$E$5362,""),IF(E2296="",SUMIFS($L2297:$L$5362,$A2297:$A$5362,A2296,$C2297:$C$5362,C2296,$G2297:$G$5362,""),IF(G2296="",SUMIFS($L2297:$L$5362,$A2297:$A$5362,A2296,$C2297:$C$5362,C2296,$E2297:$E$5362,E2296,$R2297:$R$5362,R2296),IF(I2296="",SUMIFS($L2297:$L$5362,$A2297:$A$5362,A2296,$C2297:$C$5362,C2296,$E2297:$E$5362,E2296,$G2297:$G$5362,G2296,$R2297:$R$5362,R2296),0))))</f>
        <v>65109</v>
      </c>
      <c r="M2296" s="32">
        <f t="shared" si="60"/>
        <v>499</v>
      </c>
      <c r="N2296" s="37"/>
      <c r="O2296" s="38"/>
      <c r="P2296" s="39"/>
      <c r="Q2296" s="33">
        <f>IF(C2296="",SUMIFS($Q2297:$Q$5362,$A2297:$A$5362,A2296,$E2297:$E$5362,""),IF(E2296="",SUMIFS($Q2297:$Q$5362,$A2297:$A$5362,A2296,$C2297:$C$5362,C2296,$G2297:$G$5362,""),IF(G2296="",SUMIFS($Q2297:$Q$5362,$A2297:$A$5362,A2296,$C2297:$C$5362,C2296,$E2297:$E$5362,E2296,$R2297:$R$5362,R2296),IF(I2296="",SUMIFS($Q2297:$Q$5362,$A2297:$A$5362,A2296,$C2297:$C$5362,C2296,$E2297:$E$5362,E2296,$G2297:$G$5362,G2296,$R2297:$R$5362,R2296),0))))</f>
        <v>295</v>
      </c>
      <c r="R2296" s="40" t="s">
        <v>2213</v>
      </c>
      <c r="T2296">
        <v>40201</v>
      </c>
    </row>
    <row r="2297" spans="1:20" ht="18" customHeight="1" x14ac:dyDescent="0.15">
      <c r="A2297" s="42">
        <v>4</v>
      </c>
      <c r="B2297" s="43" t="s">
        <v>839</v>
      </c>
      <c r="C2297" s="43">
        <v>2</v>
      </c>
      <c r="D2297" s="43" t="s">
        <v>976</v>
      </c>
      <c r="E2297" s="43">
        <v>1</v>
      </c>
      <c r="F2297" s="43" t="s">
        <v>977</v>
      </c>
      <c r="G2297" s="45">
        <v>7</v>
      </c>
      <c r="H2297" s="49" t="s">
        <v>30</v>
      </c>
      <c r="I2297" s="45"/>
      <c r="J2297" s="45"/>
      <c r="K2297" s="41"/>
      <c r="L2297" s="41"/>
      <c r="M2297" s="41"/>
      <c r="N2297" s="45"/>
      <c r="O2297" s="47"/>
      <c r="P2297" s="46" t="s">
        <v>4685</v>
      </c>
      <c r="Q2297" s="47">
        <v>45</v>
      </c>
      <c r="R2297" s="48" t="s">
        <v>380</v>
      </c>
      <c r="T2297">
        <v>40201</v>
      </c>
    </row>
    <row r="2298" spans="1:20" ht="18" customHeight="1" x14ac:dyDescent="0.15">
      <c r="A2298" s="42">
        <v>4</v>
      </c>
      <c r="B2298" s="43" t="s">
        <v>839</v>
      </c>
      <c r="C2298" s="43">
        <v>2</v>
      </c>
      <c r="D2298" s="43" t="s">
        <v>976</v>
      </c>
      <c r="E2298" s="43">
        <v>1</v>
      </c>
      <c r="F2298" s="43" t="s">
        <v>977</v>
      </c>
      <c r="G2298" s="44">
        <v>7</v>
      </c>
      <c r="H2298" s="43" t="s">
        <v>30</v>
      </c>
      <c r="I2298" s="45">
        <v>21</v>
      </c>
      <c r="J2298" s="45" t="s">
        <v>978</v>
      </c>
      <c r="K2298" s="41">
        <v>163</v>
      </c>
      <c r="L2298" s="41">
        <v>163</v>
      </c>
      <c r="M2298" s="41">
        <f>K2298-L2298</f>
        <v>0</v>
      </c>
      <c r="N2298" s="45" t="s">
        <v>3334</v>
      </c>
      <c r="O2298" s="41">
        <v>162500</v>
      </c>
      <c r="P2298" s="46" t="s">
        <v>4686</v>
      </c>
      <c r="Q2298" s="47">
        <v>250</v>
      </c>
      <c r="R2298" s="48" t="s">
        <v>380</v>
      </c>
      <c r="T2298">
        <v>40201</v>
      </c>
    </row>
    <row r="2299" spans="1:20" ht="18" customHeight="1" x14ac:dyDescent="0.15">
      <c r="A2299" s="42">
        <v>4</v>
      </c>
      <c r="B2299" s="43" t="s">
        <v>839</v>
      </c>
      <c r="C2299" s="43">
        <v>2</v>
      </c>
      <c r="D2299" s="43" t="s">
        <v>976</v>
      </c>
      <c r="E2299" s="43">
        <v>1</v>
      </c>
      <c r="F2299" s="43" t="s">
        <v>977</v>
      </c>
      <c r="G2299" s="45">
        <v>8</v>
      </c>
      <c r="H2299" s="49" t="s">
        <v>33</v>
      </c>
      <c r="I2299" s="45"/>
      <c r="J2299" s="45"/>
      <c r="K2299" s="41"/>
      <c r="L2299" s="41"/>
      <c r="M2299" s="41"/>
      <c r="N2299" s="45"/>
      <c r="O2299" s="47"/>
      <c r="P2299" s="46"/>
      <c r="Q2299" s="47"/>
      <c r="R2299" s="48" t="s">
        <v>380</v>
      </c>
      <c r="T2299">
        <v>40201</v>
      </c>
    </row>
    <row r="2300" spans="1:20" ht="18" customHeight="1" x14ac:dyDescent="0.15">
      <c r="A2300" s="42">
        <v>4</v>
      </c>
      <c r="B2300" s="43" t="s">
        <v>839</v>
      </c>
      <c r="C2300" s="43">
        <v>2</v>
      </c>
      <c r="D2300" s="43" t="s">
        <v>976</v>
      </c>
      <c r="E2300" s="43">
        <v>1</v>
      </c>
      <c r="F2300" s="43" t="s">
        <v>977</v>
      </c>
      <c r="G2300" s="44">
        <v>8</v>
      </c>
      <c r="H2300" s="43" t="s">
        <v>33</v>
      </c>
      <c r="I2300" s="45">
        <v>2</v>
      </c>
      <c r="J2300" s="45" t="s">
        <v>46</v>
      </c>
      <c r="K2300" s="41">
        <v>9</v>
      </c>
      <c r="L2300" s="41">
        <v>9</v>
      </c>
      <c r="M2300" s="41">
        <f>K2300-L2300</f>
        <v>0</v>
      </c>
      <c r="N2300" s="45" t="s">
        <v>3335</v>
      </c>
      <c r="O2300" s="41">
        <v>4000</v>
      </c>
      <c r="P2300" s="46"/>
      <c r="Q2300" s="47"/>
      <c r="R2300" s="48" t="s">
        <v>380</v>
      </c>
      <c r="T2300">
        <v>40201</v>
      </c>
    </row>
    <row r="2301" spans="1:20" ht="18" customHeight="1" x14ac:dyDescent="0.15">
      <c r="A2301" s="42">
        <v>4</v>
      </c>
      <c r="B2301" s="43" t="s">
        <v>839</v>
      </c>
      <c r="C2301" s="43">
        <v>2</v>
      </c>
      <c r="D2301" s="43" t="s">
        <v>976</v>
      </c>
      <c r="E2301" s="43">
        <v>1</v>
      </c>
      <c r="F2301" s="43" t="s">
        <v>977</v>
      </c>
      <c r="G2301" s="44">
        <v>8</v>
      </c>
      <c r="H2301" s="43" t="s">
        <v>33</v>
      </c>
      <c r="I2301" s="44">
        <v>2</v>
      </c>
      <c r="J2301" s="44" t="s">
        <v>46</v>
      </c>
      <c r="K2301" s="41"/>
      <c r="L2301" s="41"/>
      <c r="M2301" s="41"/>
      <c r="N2301" s="45" t="s">
        <v>3336</v>
      </c>
      <c r="O2301" s="41">
        <v>4200</v>
      </c>
      <c r="P2301" s="46"/>
      <c r="Q2301" s="47"/>
      <c r="R2301" s="48" t="s">
        <v>380</v>
      </c>
      <c r="T2301">
        <v>40201</v>
      </c>
    </row>
    <row r="2302" spans="1:20" ht="18" customHeight="1" x14ac:dyDescent="0.15">
      <c r="A2302" s="42">
        <v>4</v>
      </c>
      <c r="B2302" s="43" t="s">
        <v>839</v>
      </c>
      <c r="C2302" s="43">
        <v>2</v>
      </c>
      <c r="D2302" s="43" t="s">
        <v>976</v>
      </c>
      <c r="E2302" s="43">
        <v>1</v>
      </c>
      <c r="F2302" s="43" t="s">
        <v>977</v>
      </c>
      <c r="G2302" s="45">
        <v>10</v>
      </c>
      <c r="H2302" s="49" t="s">
        <v>54</v>
      </c>
      <c r="I2302" s="45"/>
      <c r="J2302" s="45"/>
      <c r="K2302" s="41"/>
      <c r="L2302" s="41"/>
      <c r="M2302" s="41"/>
      <c r="N2302" s="45"/>
      <c r="O2302" s="47"/>
      <c r="P2302" s="46"/>
      <c r="Q2302" s="47"/>
      <c r="R2302" s="48" t="s">
        <v>380</v>
      </c>
      <c r="T2302">
        <v>40201</v>
      </c>
    </row>
    <row r="2303" spans="1:20" ht="18" customHeight="1" x14ac:dyDescent="0.15">
      <c r="A2303" s="42">
        <v>4</v>
      </c>
      <c r="B2303" s="43" t="s">
        <v>839</v>
      </c>
      <c r="C2303" s="43">
        <v>2</v>
      </c>
      <c r="D2303" s="43" t="s">
        <v>976</v>
      </c>
      <c r="E2303" s="43">
        <v>1</v>
      </c>
      <c r="F2303" s="43" t="s">
        <v>977</v>
      </c>
      <c r="G2303" s="44">
        <v>10</v>
      </c>
      <c r="H2303" s="43" t="s">
        <v>54</v>
      </c>
      <c r="I2303" s="45">
        <v>1</v>
      </c>
      <c r="J2303" s="45" t="s">
        <v>55</v>
      </c>
      <c r="K2303" s="41">
        <v>97</v>
      </c>
      <c r="L2303" s="41">
        <v>97</v>
      </c>
      <c r="M2303" s="41">
        <f>K2303-L2303</f>
        <v>0</v>
      </c>
      <c r="N2303" s="45" t="s">
        <v>979</v>
      </c>
      <c r="O2303" s="41">
        <v>10000</v>
      </c>
      <c r="P2303" s="46"/>
      <c r="Q2303" s="47"/>
      <c r="R2303" s="48" t="s">
        <v>380</v>
      </c>
      <c r="T2303">
        <v>40201</v>
      </c>
    </row>
    <row r="2304" spans="1:20" ht="18" customHeight="1" x14ac:dyDescent="0.15">
      <c r="A2304" s="42">
        <v>4</v>
      </c>
      <c r="B2304" s="43" t="s">
        <v>839</v>
      </c>
      <c r="C2304" s="43">
        <v>2</v>
      </c>
      <c r="D2304" s="43" t="s">
        <v>976</v>
      </c>
      <c r="E2304" s="43">
        <v>1</v>
      </c>
      <c r="F2304" s="43" t="s">
        <v>977</v>
      </c>
      <c r="G2304" s="44">
        <v>10</v>
      </c>
      <c r="H2304" s="43" t="s">
        <v>54</v>
      </c>
      <c r="I2304" s="44">
        <v>1</v>
      </c>
      <c r="J2304" s="44" t="s">
        <v>55</v>
      </c>
      <c r="K2304" s="41"/>
      <c r="L2304" s="41"/>
      <c r="M2304" s="41"/>
      <c r="N2304" s="45" t="s">
        <v>980</v>
      </c>
      <c r="O2304" s="41">
        <v>20000</v>
      </c>
      <c r="P2304" s="46"/>
      <c r="Q2304" s="47"/>
      <c r="R2304" s="48" t="s">
        <v>380</v>
      </c>
      <c r="T2304">
        <v>40201</v>
      </c>
    </row>
    <row r="2305" spans="1:20" ht="18" customHeight="1" x14ac:dyDescent="0.15">
      <c r="A2305" s="42">
        <v>4</v>
      </c>
      <c r="B2305" s="43" t="s">
        <v>839</v>
      </c>
      <c r="C2305" s="43">
        <v>2</v>
      </c>
      <c r="D2305" s="43" t="s">
        <v>976</v>
      </c>
      <c r="E2305" s="43">
        <v>1</v>
      </c>
      <c r="F2305" s="43" t="s">
        <v>977</v>
      </c>
      <c r="G2305" s="44">
        <v>10</v>
      </c>
      <c r="H2305" s="43" t="s">
        <v>54</v>
      </c>
      <c r="I2305" s="44">
        <v>1</v>
      </c>
      <c r="J2305" s="44" t="s">
        <v>55</v>
      </c>
      <c r="K2305" s="41"/>
      <c r="L2305" s="41"/>
      <c r="M2305" s="41"/>
      <c r="N2305" s="45" t="s">
        <v>981</v>
      </c>
      <c r="O2305" s="41">
        <v>20000</v>
      </c>
      <c r="P2305" s="46"/>
      <c r="Q2305" s="47"/>
      <c r="R2305" s="48" t="s">
        <v>380</v>
      </c>
      <c r="T2305">
        <v>40201</v>
      </c>
    </row>
    <row r="2306" spans="1:20" ht="18" customHeight="1" x14ac:dyDescent="0.15">
      <c r="A2306" s="42">
        <v>4</v>
      </c>
      <c r="B2306" s="43" t="s">
        <v>839</v>
      </c>
      <c r="C2306" s="43">
        <v>2</v>
      </c>
      <c r="D2306" s="43" t="s">
        <v>976</v>
      </c>
      <c r="E2306" s="43">
        <v>1</v>
      </c>
      <c r="F2306" s="43" t="s">
        <v>977</v>
      </c>
      <c r="G2306" s="44">
        <v>10</v>
      </c>
      <c r="H2306" s="43" t="s">
        <v>54</v>
      </c>
      <c r="I2306" s="44">
        <v>1</v>
      </c>
      <c r="J2306" s="44" t="s">
        <v>55</v>
      </c>
      <c r="K2306" s="41"/>
      <c r="L2306" s="41"/>
      <c r="M2306" s="41"/>
      <c r="N2306" s="45" t="s">
        <v>982</v>
      </c>
      <c r="O2306" s="41">
        <v>25000</v>
      </c>
      <c r="P2306" s="46"/>
      <c r="Q2306" s="47"/>
      <c r="R2306" s="48" t="s">
        <v>380</v>
      </c>
      <c r="T2306">
        <v>40201</v>
      </c>
    </row>
    <row r="2307" spans="1:20" ht="18" customHeight="1" x14ac:dyDescent="0.15">
      <c r="A2307" s="42">
        <v>4</v>
      </c>
      <c r="B2307" s="43" t="s">
        <v>839</v>
      </c>
      <c r="C2307" s="43">
        <v>2</v>
      </c>
      <c r="D2307" s="43" t="s">
        <v>976</v>
      </c>
      <c r="E2307" s="43">
        <v>1</v>
      </c>
      <c r="F2307" s="43" t="s">
        <v>977</v>
      </c>
      <c r="G2307" s="44">
        <v>10</v>
      </c>
      <c r="H2307" s="43" t="s">
        <v>54</v>
      </c>
      <c r="I2307" s="44">
        <v>1</v>
      </c>
      <c r="J2307" s="44" t="s">
        <v>55</v>
      </c>
      <c r="K2307" s="41"/>
      <c r="L2307" s="41"/>
      <c r="M2307" s="41"/>
      <c r="N2307" s="45" t="s">
        <v>3983</v>
      </c>
      <c r="O2307" s="41">
        <v>22000</v>
      </c>
      <c r="P2307" s="46"/>
      <c r="Q2307" s="47"/>
      <c r="R2307" s="48" t="s">
        <v>380</v>
      </c>
      <c r="T2307">
        <v>40201</v>
      </c>
    </row>
    <row r="2308" spans="1:20" ht="18" customHeight="1" x14ac:dyDescent="0.15">
      <c r="A2308" s="42">
        <v>4</v>
      </c>
      <c r="B2308" s="43" t="s">
        <v>839</v>
      </c>
      <c r="C2308" s="43">
        <v>2</v>
      </c>
      <c r="D2308" s="43" t="s">
        <v>976</v>
      </c>
      <c r="E2308" s="43">
        <v>1</v>
      </c>
      <c r="F2308" s="43" t="s">
        <v>977</v>
      </c>
      <c r="G2308" s="44">
        <v>10</v>
      </c>
      <c r="H2308" s="43" t="s">
        <v>54</v>
      </c>
      <c r="I2308" s="45">
        <v>2</v>
      </c>
      <c r="J2308" s="45" t="s">
        <v>193</v>
      </c>
      <c r="K2308" s="41">
        <v>198</v>
      </c>
      <c r="L2308" s="41">
        <v>162</v>
      </c>
      <c r="M2308" s="41">
        <f>K2308-L2308</f>
        <v>36</v>
      </c>
      <c r="N2308" s="45" t="s">
        <v>3984</v>
      </c>
      <c r="O2308" s="41">
        <v>198000</v>
      </c>
      <c r="P2308" s="46"/>
      <c r="Q2308" s="47"/>
      <c r="R2308" s="48" t="s">
        <v>380</v>
      </c>
      <c r="T2308">
        <v>40201</v>
      </c>
    </row>
    <row r="2309" spans="1:20" ht="18" customHeight="1" x14ac:dyDescent="0.15">
      <c r="A2309" s="42">
        <v>4</v>
      </c>
      <c r="B2309" s="43" t="s">
        <v>839</v>
      </c>
      <c r="C2309" s="43">
        <v>2</v>
      </c>
      <c r="D2309" s="43" t="s">
        <v>976</v>
      </c>
      <c r="E2309" s="43">
        <v>1</v>
      </c>
      <c r="F2309" s="43" t="s">
        <v>977</v>
      </c>
      <c r="G2309" s="44">
        <v>10</v>
      </c>
      <c r="H2309" s="43" t="s">
        <v>54</v>
      </c>
      <c r="I2309" s="45">
        <v>4</v>
      </c>
      <c r="J2309" s="45" t="s">
        <v>65</v>
      </c>
      <c r="K2309" s="41">
        <v>197</v>
      </c>
      <c r="L2309" s="41">
        <v>197</v>
      </c>
      <c r="M2309" s="41">
        <f>K2309-L2309</f>
        <v>0</v>
      </c>
      <c r="N2309" s="45" t="s">
        <v>3337</v>
      </c>
      <c r="O2309" s="41">
        <v>15950</v>
      </c>
      <c r="P2309" s="46"/>
      <c r="Q2309" s="47"/>
      <c r="R2309" s="48" t="s">
        <v>380</v>
      </c>
      <c r="T2309">
        <v>40201</v>
      </c>
    </row>
    <row r="2310" spans="1:20" ht="18" customHeight="1" x14ac:dyDescent="0.15">
      <c r="A2310" s="42">
        <v>4</v>
      </c>
      <c r="B2310" s="43" t="s">
        <v>839</v>
      </c>
      <c r="C2310" s="43">
        <v>2</v>
      </c>
      <c r="D2310" s="43" t="s">
        <v>976</v>
      </c>
      <c r="E2310" s="43">
        <v>1</v>
      </c>
      <c r="F2310" s="43" t="s">
        <v>977</v>
      </c>
      <c r="G2310" s="44">
        <v>10</v>
      </c>
      <c r="H2310" s="43" t="s">
        <v>54</v>
      </c>
      <c r="I2310" s="44">
        <v>4</v>
      </c>
      <c r="J2310" s="44" t="s">
        <v>65</v>
      </c>
      <c r="K2310" s="41"/>
      <c r="L2310" s="41"/>
      <c r="M2310" s="41"/>
      <c r="N2310" s="45" t="s">
        <v>3338</v>
      </c>
      <c r="O2310" s="41">
        <v>15950</v>
      </c>
      <c r="P2310" s="46"/>
      <c r="Q2310" s="47"/>
      <c r="R2310" s="48" t="s">
        <v>380</v>
      </c>
      <c r="T2310">
        <v>40201</v>
      </c>
    </row>
    <row r="2311" spans="1:20" ht="18" customHeight="1" x14ac:dyDescent="0.15">
      <c r="A2311" s="42">
        <v>4</v>
      </c>
      <c r="B2311" s="43" t="s">
        <v>839</v>
      </c>
      <c r="C2311" s="43">
        <v>2</v>
      </c>
      <c r="D2311" s="43" t="s">
        <v>976</v>
      </c>
      <c r="E2311" s="43">
        <v>1</v>
      </c>
      <c r="F2311" s="43" t="s">
        <v>977</v>
      </c>
      <c r="G2311" s="44">
        <v>10</v>
      </c>
      <c r="H2311" s="43" t="s">
        <v>54</v>
      </c>
      <c r="I2311" s="44">
        <v>4</v>
      </c>
      <c r="J2311" s="44" t="s">
        <v>65</v>
      </c>
      <c r="K2311" s="41"/>
      <c r="L2311" s="41"/>
      <c r="M2311" s="41"/>
      <c r="N2311" s="45" t="s">
        <v>983</v>
      </c>
      <c r="O2311" s="41"/>
      <c r="P2311" s="46"/>
      <c r="Q2311" s="47"/>
      <c r="R2311" s="48" t="s">
        <v>380</v>
      </c>
      <c r="T2311">
        <v>40201</v>
      </c>
    </row>
    <row r="2312" spans="1:20" ht="18" customHeight="1" x14ac:dyDescent="0.15">
      <c r="A2312" s="42">
        <v>4</v>
      </c>
      <c r="B2312" s="43" t="s">
        <v>839</v>
      </c>
      <c r="C2312" s="43">
        <v>2</v>
      </c>
      <c r="D2312" s="43" t="s">
        <v>976</v>
      </c>
      <c r="E2312" s="43">
        <v>1</v>
      </c>
      <c r="F2312" s="43" t="s">
        <v>977</v>
      </c>
      <c r="G2312" s="44">
        <v>10</v>
      </c>
      <c r="H2312" s="43" t="s">
        <v>54</v>
      </c>
      <c r="I2312" s="44">
        <v>4</v>
      </c>
      <c r="J2312" s="44" t="s">
        <v>65</v>
      </c>
      <c r="K2312" s="41"/>
      <c r="L2312" s="41"/>
      <c r="M2312" s="41"/>
      <c r="N2312" s="45" t="s">
        <v>984</v>
      </c>
      <c r="O2312" s="41">
        <v>165000</v>
      </c>
      <c r="P2312" s="46"/>
      <c r="Q2312" s="47"/>
      <c r="R2312" s="48" t="s">
        <v>380</v>
      </c>
      <c r="T2312">
        <v>40201</v>
      </c>
    </row>
    <row r="2313" spans="1:20" ht="18" customHeight="1" x14ac:dyDescent="0.15">
      <c r="A2313" s="42">
        <v>4</v>
      </c>
      <c r="B2313" s="43" t="s">
        <v>839</v>
      </c>
      <c r="C2313" s="43">
        <v>2</v>
      </c>
      <c r="D2313" s="43" t="s">
        <v>976</v>
      </c>
      <c r="E2313" s="43">
        <v>1</v>
      </c>
      <c r="F2313" s="43" t="s">
        <v>977</v>
      </c>
      <c r="G2313" s="44">
        <v>10</v>
      </c>
      <c r="H2313" s="43" t="s">
        <v>54</v>
      </c>
      <c r="I2313" s="45">
        <v>6</v>
      </c>
      <c r="J2313" s="45" t="s">
        <v>195</v>
      </c>
      <c r="K2313" s="41">
        <v>80</v>
      </c>
      <c r="L2313" s="41">
        <v>30</v>
      </c>
      <c r="M2313" s="41">
        <f>K2313-L2313</f>
        <v>50</v>
      </c>
      <c r="N2313" s="45" t="s">
        <v>985</v>
      </c>
      <c r="O2313" s="41">
        <v>30000</v>
      </c>
      <c r="P2313" s="46"/>
      <c r="Q2313" s="47"/>
      <c r="R2313" s="48" t="s">
        <v>380</v>
      </c>
      <c r="T2313">
        <v>40201</v>
      </c>
    </row>
    <row r="2314" spans="1:20" ht="18" customHeight="1" x14ac:dyDescent="0.15">
      <c r="A2314" s="42">
        <v>4</v>
      </c>
      <c r="B2314" s="43" t="s">
        <v>839</v>
      </c>
      <c r="C2314" s="43">
        <v>2</v>
      </c>
      <c r="D2314" s="43" t="s">
        <v>976</v>
      </c>
      <c r="E2314" s="43">
        <v>1</v>
      </c>
      <c r="F2314" s="43" t="s">
        <v>977</v>
      </c>
      <c r="G2314" s="44">
        <v>10</v>
      </c>
      <c r="H2314" s="43" t="s">
        <v>54</v>
      </c>
      <c r="I2314" s="44">
        <v>6</v>
      </c>
      <c r="J2314" s="44" t="s">
        <v>195</v>
      </c>
      <c r="K2314" s="41"/>
      <c r="L2314" s="41"/>
      <c r="M2314" s="41"/>
      <c r="N2314" s="45" t="s">
        <v>986</v>
      </c>
      <c r="O2314" s="41">
        <v>50000</v>
      </c>
      <c r="P2314" s="46"/>
      <c r="Q2314" s="47"/>
      <c r="R2314" s="48" t="s">
        <v>380</v>
      </c>
      <c r="T2314">
        <v>40201</v>
      </c>
    </row>
    <row r="2315" spans="1:20" ht="18" customHeight="1" x14ac:dyDescent="0.15">
      <c r="A2315" s="42">
        <v>4</v>
      </c>
      <c r="B2315" s="43" t="s">
        <v>839</v>
      </c>
      <c r="C2315" s="43">
        <v>2</v>
      </c>
      <c r="D2315" s="43" t="s">
        <v>976</v>
      </c>
      <c r="E2315" s="43">
        <v>1</v>
      </c>
      <c r="F2315" s="43" t="s">
        <v>977</v>
      </c>
      <c r="G2315" s="45">
        <v>11</v>
      </c>
      <c r="H2315" s="49" t="s">
        <v>66</v>
      </c>
      <c r="I2315" s="45"/>
      <c r="J2315" s="45"/>
      <c r="K2315" s="41"/>
      <c r="L2315" s="41"/>
      <c r="M2315" s="41"/>
      <c r="N2315" s="45"/>
      <c r="O2315" s="47"/>
      <c r="P2315" s="46"/>
      <c r="Q2315" s="47"/>
      <c r="R2315" s="48" t="s">
        <v>380</v>
      </c>
      <c r="T2315">
        <v>40201</v>
      </c>
    </row>
    <row r="2316" spans="1:20" ht="18" customHeight="1" x14ac:dyDescent="0.15">
      <c r="A2316" s="42">
        <v>4</v>
      </c>
      <c r="B2316" s="43" t="s">
        <v>839</v>
      </c>
      <c r="C2316" s="43">
        <v>2</v>
      </c>
      <c r="D2316" s="43" t="s">
        <v>976</v>
      </c>
      <c r="E2316" s="43">
        <v>1</v>
      </c>
      <c r="F2316" s="43" t="s">
        <v>977</v>
      </c>
      <c r="G2316" s="44">
        <v>11</v>
      </c>
      <c r="H2316" s="43" t="s">
        <v>66</v>
      </c>
      <c r="I2316" s="45">
        <v>3</v>
      </c>
      <c r="J2316" s="45" t="s">
        <v>70</v>
      </c>
      <c r="K2316" s="41">
        <v>261</v>
      </c>
      <c r="L2316" s="41">
        <v>252</v>
      </c>
      <c r="M2316" s="41">
        <f>K2316-L2316</f>
        <v>9</v>
      </c>
      <c r="N2316" s="45" t="s">
        <v>3339</v>
      </c>
      <c r="O2316" s="41">
        <v>100000</v>
      </c>
      <c r="P2316" s="46"/>
      <c r="Q2316" s="47"/>
      <c r="R2316" s="48" t="s">
        <v>380</v>
      </c>
      <c r="T2316">
        <v>40201</v>
      </c>
    </row>
    <row r="2317" spans="1:20" ht="18" customHeight="1" x14ac:dyDescent="0.15">
      <c r="A2317" s="42">
        <v>4</v>
      </c>
      <c r="B2317" s="43" t="s">
        <v>839</v>
      </c>
      <c r="C2317" s="43">
        <v>2</v>
      </c>
      <c r="D2317" s="43" t="s">
        <v>976</v>
      </c>
      <c r="E2317" s="43">
        <v>1</v>
      </c>
      <c r="F2317" s="43" t="s">
        <v>977</v>
      </c>
      <c r="G2317" s="44">
        <v>11</v>
      </c>
      <c r="H2317" s="43" t="s">
        <v>66</v>
      </c>
      <c r="I2317" s="44">
        <v>3</v>
      </c>
      <c r="J2317" s="44" t="s">
        <v>70</v>
      </c>
      <c r="K2317" s="41"/>
      <c r="L2317" s="41"/>
      <c r="M2317" s="41"/>
      <c r="N2317" s="45" t="s">
        <v>987</v>
      </c>
      <c r="O2317" s="41"/>
      <c r="P2317" s="46"/>
      <c r="Q2317" s="47"/>
      <c r="R2317" s="48" t="s">
        <v>380</v>
      </c>
      <c r="T2317">
        <v>40201</v>
      </c>
    </row>
    <row r="2318" spans="1:20" ht="18" customHeight="1" x14ac:dyDescent="0.15">
      <c r="A2318" s="42">
        <v>4</v>
      </c>
      <c r="B2318" s="43" t="s">
        <v>839</v>
      </c>
      <c r="C2318" s="43">
        <v>2</v>
      </c>
      <c r="D2318" s="43" t="s">
        <v>976</v>
      </c>
      <c r="E2318" s="43">
        <v>1</v>
      </c>
      <c r="F2318" s="43" t="s">
        <v>977</v>
      </c>
      <c r="G2318" s="44">
        <v>11</v>
      </c>
      <c r="H2318" s="43" t="s">
        <v>66</v>
      </c>
      <c r="I2318" s="44">
        <v>3</v>
      </c>
      <c r="J2318" s="44" t="s">
        <v>70</v>
      </c>
      <c r="K2318" s="41"/>
      <c r="L2318" s="41"/>
      <c r="M2318" s="41"/>
      <c r="N2318" s="45" t="s">
        <v>3340</v>
      </c>
      <c r="O2318" s="41">
        <v>117000</v>
      </c>
      <c r="P2318" s="46"/>
      <c r="Q2318" s="47"/>
      <c r="R2318" s="48" t="s">
        <v>380</v>
      </c>
      <c r="T2318">
        <v>40201</v>
      </c>
    </row>
    <row r="2319" spans="1:20" ht="18" customHeight="1" x14ac:dyDescent="0.15">
      <c r="A2319" s="42">
        <v>4</v>
      </c>
      <c r="B2319" s="43" t="s">
        <v>839</v>
      </c>
      <c r="C2319" s="43">
        <v>2</v>
      </c>
      <c r="D2319" s="43" t="s">
        <v>976</v>
      </c>
      <c r="E2319" s="43">
        <v>1</v>
      </c>
      <c r="F2319" s="43" t="s">
        <v>977</v>
      </c>
      <c r="G2319" s="44">
        <v>11</v>
      </c>
      <c r="H2319" s="43" t="s">
        <v>66</v>
      </c>
      <c r="I2319" s="44">
        <v>3</v>
      </c>
      <c r="J2319" s="44" t="s">
        <v>70</v>
      </c>
      <c r="K2319" s="41"/>
      <c r="L2319" s="41"/>
      <c r="M2319" s="41"/>
      <c r="N2319" s="45" t="s">
        <v>3341</v>
      </c>
      <c r="O2319" s="41">
        <v>18900</v>
      </c>
      <c r="P2319" s="46"/>
      <c r="Q2319" s="47"/>
      <c r="R2319" s="48" t="s">
        <v>380</v>
      </c>
      <c r="T2319">
        <v>40201</v>
      </c>
    </row>
    <row r="2320" spans="1:20" ht="18" customHeight="1" x14ac:dyDescent="0.15">
      <c r="A2320" s="42">
        <v>4</v>
      </c>
      <c r="B2320" s="43" t="s">
        <v>839</v>
      </c>
      <c r="C2320" s="43">
        <v>2</v>
      </c>
      <c r="D2320" s="43" t="s">
        <v>976</v>
      </c>
      <c r="E2320" s="43">
        <v>1</v>
      </c>
      <c r="F2320" s="43" t="s">
        <v>977</v>
      </c>
      <c r="G2320" s="44">
        <v>11</v>
      </c>
      <c r="H2320" s="43" t="s">
        <v>66</v>
      </c>
      <c r="I2320" s="44">
        <v>3</v>
      </c>
      <c r="J2320" s="44" t="s">
        <v>70</v>
      </c>
      <c r="K2320" s="41"/>
      <c r="L2320" s="41"/>
      <c r="M2320" s="41"/>
      <c r="N2320" s="45" t="s">
        <v>3342</v>
      </c>
      <c r="O2320" s="41">
        <v>15600</v>
      </c>
      <c r="P2320" s="46"/>
      <c r="Q2320" s="47"/>
      <c r="R2320" s="48" t="s">
        <v>380</v>
      </c>
      <c r="T2320">
        <v>40201</v>
      </c>
    </row>
    <row r="2321" spans="1:20" ht="18" customHeight="1" x14ac:dyDescent="0.15">
      <c r="A2321" s="42">
        <v>4</v>
      </c>
      <c r="B2321" s="43" t="s">
        <v>839</v>
      </c>
      <c r="C2321" s="43">
        <v>2</v>
      </c>
      <c r="D2321" s="43" t="s">
        <v>976</v>
      </c>
      <c r="E2321" s="43">
        <v>1</v>
      </c>
      <c r="F2321" s="43" t="s">
        <v>977</v>
      </c>
      <c r="G2321" s="44">
        <v>11</v>
      </c>
      <c r="H2321" s="43" t="s">
        <v>66</v>
      </c>
      <c r="I2321" s="44">
        <v>3</v>
      </c>
      <c r="J2321" s="44" t="s">
        <v>70</v>
      </c>
      <c r="K2321" s="41"/>
      <c r="L2321" s="41"/>
      <c r="M2321" s="41"/>
      <c r="N2321" s="45" t="s">
        <v>2545</v>
      </c>
      <c r="O2321" s="41">
        <v>9000</v>
      </c>
      <c r="P2321" s="46"/>
      <c r="Q2321" s="47"/>
      <c r="R2321" s="48" t="s">
        <v>380</v>
      </c>
      <c r="T2321">
        <v>40201</v>
      </c>
    </row>
    <row r="2322" spans="1:20" ht="18" customHeight="1" x14ac:dyDescent="0.15">
      <c r="A2322" s="42">
        <v>4</v>
      </c>
      <c r="B2322" s="43" t="s">
        <v>839</v>
      </c>
      <c r="C2322" s="43">
        <v>2</v>
      </c>
      <c r="D2322" s="43" t="s">
        <v>976</v>
      </c>
      <c r="E2322" s="43">
        <v>1</v>
      </c>
      <c r="F2322" s="43" t="s">
        <v>977</v>
      </c>
      <c r="G2322" s="44">
        <v>11</v>
      </c>
      <c r="H2322" s="43" t="s">
        <v>66</v>
      </c>
      <c r="I2322" s="45">
        <v>11</v>
      </c>
      <c r="J2322" s="45" t="s">
        <v>72</v>
      </c>
      <c r="K2322" s="41">
        <v>40</v>
      </c>
      <c r="L2322" s="41">
        <v>15</v>
      </c>
      <c r="M2322" s="41">
        <f>K2322-L2322</f>
        <v>25</v>
      </c>
      <c r="N2322" s="45" t="s">
        <v>988</v>
      </c>
      <c r="O2322" s="41">
        <v>14090</v>
      </c>
      <c r="P2322" s="46"/>
      <c r="Q2322" s="47"/>
      <c r="R2322" s="48" t="s">
        <v>380</v>
      </c>
      <c r="T2322">
        <v>40201</v>
      </c>
    </row>
    <row r="2323" spans="1:20" ht="18" customHeight="1" x14ac:dyDescent="0.15">
      <c r="A2323" s="42">
        <v>4</v>
      </c>
      <c r="B2323" s="43" t="s">
        <v>839</v>
      </c>
      <c r="C2323" s="43">
        <v>2</v>
      </c>
      <c r="D2323" s="43" t="s">
        <v>976</v>
      </c>
      <c r="E2323" s="43">
        <v>1</v>
      </c>
      <c r="F2323" s="43" t="s">
        <v>977</v>
      </c>
      <c r="G2323" s="44">
        <v>11</v>
      </c>
      <c r="H2323" s="43" t="s">
        <v>66</v>
      </c>
      <c r="I2323" s="44">
        <v>11</v>
      </c>
      <c r="J2323" s="44" t="s">
        <v>72</v>
      </c>
      <c r="K2323" s="41"/>
      <c r="L2323" s="41"/>
      <c r="M2323" s="41"/>
      <c r="N2323" s="45" t="s">
        <v>2546</v>
      </c>
      <c r="O2323" s="41">
        <v>25000</v>
      </c>
      <c r="P2323" s="46"/>
      <c r="Q2323" s="47"/>
      <c r="R2323" s="48" t="s">
        <v>380</v>
      </c>
      <c r="T2323">
        <v>40201</v>
      </c>
    </row>
    <row r="2324" spans="1:20" ht="18" customHeight="1" x14ac:dyDescent="0.15">
      <c r="A2324" s="42">
        <v>4</v>
      </c>
      <c r="B2324" s="43" t="s">
        <v>839</v>
      </c>
      <c r="C2324" s="43">
        <v>2</v>
      </c>
      <c r="D2324" s="43" t="s">
        <v>976</v>
      </c>
      <c r="E2324" s="43">
        <v>1</v>
      </c>
      <c r="F2324" s="43" t="s">
        <v>977</v>
      </c>
      <c r="G2324" s="45">
        <v>12</v>
      </c>
      <c r="H2324" s="49" t="s">
        <v>73</v>
      </c>
      <c r="I2324" s="45"/>
      <c r="J2324" s="45"/>
      <c r="K2324" s="41"/>
      <c r="L2324" s="41"/>
      <c r="M2324" s="41"/>
      <c r="N2324" s="45"/>
      <c r="O2324" s="47"/>
      <c r="P2324" s="46"/>
      <c r="Q2324" s="47"/>
      <c r="R2324" s="48" t="s">
        <v>380</v>
      </c>
      <c r="T2324">
        <v>40201</v>
      </c>
    </row>
    <row r="2325" spans="1:20" ht="18" customHeight="1" x14ac:dyDescent="0.15">
      <c r="A2325" s="42">
        <v>4</v>
      </c>
      <c r="B2325" s="43" t="s">
        <v>839</v>
      </c>
      <c r="C2325" s="43">
        <v>2</v>
      </c>
      <c r="D2325" s="43" t="s">
        <v>976</v>
      </c>
      <c r="E2325" s="43">
        <v>1</v>
      </c>
      <c r="F2325" s="43" t="s">
        <v>977</v>
      </c>
      <c r="G2325" s="44">
        <v>12</v>
      </c>
      <c r="H2325" s="43" t="s">
        <v>73</v>
      </c>
      <c r="I2325" s="45">
        <v>1</v>
      </c>
      <c r="J2325" s="45" t="s">
        <v>989</v>
      </c>
      <c r="K2325" s="41">
        <v>38400</v>
      </c>
      <c r="L2325" s="41">
        <v>37610</v>
      </c>
      <c r="M2325" s="41">
        <f>K2325-L2325</f>
        <v>790</v>
      </c>
      <c r="N2325" s="45" t="s">
        <v>990</v>
      </c>
      <c r="O2325" s="41">
        <v>38400000</v>
      </c>
      <c r="P2325" s="46"/>
      <c r="Q2325" s="47"/>
      <c r="R2325" s="48" t="s">
        <v>380</v>
      </c>
      <c r="T2325">
        <v>40201</v>
      </c>
    </row>
    <row r="2326" spans="1:20" ht="18" customHeight="1" x14ac:dyDescent="0.15">
      <c r="A2326" s="42">
        <v>4</v>
      </c>
      <c r="B2326" s="43" t="s">
        <v>839</v>
      </c>
      <c r="C2326" s="43">
        <v>2</v>
      </c>
      <c r="D2326" s="43" t="s">
        <v>976</v>
      </c>
      <c r="E2326" s="43">
        <v>1</v>
      </c>
      <c r="F2326" s="43" t="s">
        <v>977</v>
      </c>
      <c r="G2326" s="44">
        <v>12</v>
      </c>
      <c r="H2326" s="43" t="s">
        <v>73</v>
      </c>
      <c r="I2326" s="45">
        <v>2</v>
      </c>
      <c r="J2326" s="45" t="s">
        <v>991</v>
      </c>
      <c r="K2326" s="41">
        <v>1775</v>
      </c>
      <c r="L2326" s="41">
        <v>1775</v>
      </c>
      <c r="M2326" s="41">
        <f>K2326-L2326</f>
        <v>0</v>
      </c>
      <c r="N2326" s="45" t="s">
        <v>3985</v>
      </c>
      <c r="O2326" s="41">
        <v>1774080</v>
      </c>
      <c r="P2326" s="46"/>
      <c r="Q2326" s="47"/>
      <c r="R2326" s="48" t="s">
        <v>380</v>
      </c>
      <c r="T2326">
        <v>40201</v>
      </c>
    </row>
    <row r="2327" spans="1:20" ht="18" customHeight="1" x14ac:dyDescent="0.15">
      <c r="A2327" s="42">
        <v>4</v>
      </c>
      <c r="B2327" s="43" t="s">
        <v>839</v>
      </c>
      <c r="C2327" s="43">
        <v>2</v>
      </c>
      <c r="D2327" s="43" t="s">
        <v>976</v>
      </c>
      <c r="E2327" s="43">
        <v>1</v>
      </c>
      <c r="F2327" s="43" t="s">
        <v>977</v>
      </c>
      <c r="G2327" s="45">
        <v>17</v>
      </c>
      <c r="H2327" s="49" t="s">
        <v>79</v>
      </c>
      <c r="I2327" s="45"/>
      <c r="J2327" s="45"/>
      <c r="K2327" s="41"/>
      <c r="L2327" s="41"/>
      <c r="M2327" s="41"/>
      <c r="N2327" s="45"/>
      <c r="O2327" s="47"/>
      <c r="P2327" s="46"/>
      <c r="Q2327" s="47"/>
      <c r="R2327" s="48" t="s">
        <v>380</v>
      </c>
      <c r="T2327">
        <v>40201</v>
      </c>
    </row>
    <row r="2328" spans="1:20" ht="18" customHeight="1" x14ac:dyDescent="0.15">
      <c r="A2328" s="42">
        <v>4</v>
      </c>
      <c r="B2328" s="43" t="s">
        <v>839</v>
      </c>
      <c r="C2328" s="43">
        <v>2</v>
      </c>
      <c r="D2328" s="43" t="s">
        <v>976</v>
      </c>
      <c r="E2328" s="43">
        <v>1</v>
      </c>
      <c r="F2328" s="43" t="s">
        <v>977</v>
      </c>
      <c r="G2328" s="44">
        <v>17</v>
      </c>
      <c r="H2328" s="43" t="s">
        <v>79</v>
      </c>
      <c r="I2328" s="45">
        <v>31</v>
      </c>
      <c r="J2328" s="45" t="s">
        <v>241</v>
      </c>
      <c r="K2328" s="41">
        <v>97</v>
      </c>
      <c r="L2328" s="41">
        <v>0</v>
      </c>
      <c r="M2328" s="41">
        <f>K2328-L2328</f>
        <v>97</v>
      </c>
      <c r="N2328" s="45" t="s">
        <v>3343</v>
      </c>
      <c r="O2328" s="41">
        <v>96800</v>
      </c>
      <c r="P2328" s="46"/>
      <c r="Q2328" s="47"/>
      <c r="R2328" s="48" t="s">
        <v>380</v>
      </c>
      <c r="T2328">
        <v>40201</v>
      </c>
    </row>
    <row r="2329" spans="1:20" ht="18" customHeight="1" x14ac:dyDescent="0.15">
      <c r="A2329" s="42">
        <v>4</v>
      </c>
      <c r="B2329" s="43" t="s">
        <v>839</v>
      </c>
      <c r="C2329" s="43">
        <v>2</v>
      </c>
      <c r="D2329" s="43" t="s">
        <v>976</v>
      </c>
      <c r="E2329" s="43">
        <v>1</v>
      </c>
      <c r="F2329" s="43" t="s">
        <v>977</v>
      </c>
      <c r="G2329" s="45">
        <v>18</v>
      </c>
      <c r="H2329" s="49" t="s">
        <v>81</v>
      </c>
      <c r="I2329" s="45"/>
      <c r="J2329" s="45"/>
      <c r="K2329" s="41"/>
      <c r="L2329" s="41"/>
      <c r="M2329" s="41"/>
      <c r="N2329" s="45"/>
      <c r="O2329" s="47"/>
      <c r="P2329" s="46"/>
      <c r="Q2329" s="47"/>
      <c r="R2329" s="48" t="s">
        <v>380</v>
      </c>
      <c r="T2329">
        <v>40201</v>
      </c>
    </row>
    <row r="2330" spans="1:20" ht="18" customHeight="1" x14ac:dyDescent="0.15">
      <c r="A2330" s="42">
        <v>4</v>
      </c>
      <c r="B2330" s="43" t="s">
        <v>839</v>
      </c>
      <c r="C2330" s="43">
        <v>2</v>
      </c>
      <c r="D2330" s="43" t="s">
        <v>976</v>
      </c>
      <c r="E2330" s="43">
        <v>1</v>
      </c>
      <c r="F2330" s="43" t="s">
        <v>977</v>
      </c>
      <c r="G2330" s="44">
        <v>18</v>
      </c>
      <c r="H2330" s="43" t="s">
        <v>81</v>
      </c>
      <c r="I2330" s="45">
        <v>2</v>
      </c>
      <c r="J2330" s="45" t="s">
        <v>966</v>
      </c>
      <c r="K2330" s="41">
        <v>24284</v>
      </c>
      <c r="L2330" s="41">
        <v>24799</v>
      </c>
      <c r="M2330" s="41">
        <f>K2330-L2330</f>
        <v>-515</v>
      </c>
      <c r="N2330" s="45" t="s">
        <v>992</v>
      </c>
      <c r="O2330" s="41">
        <v>16164000</v>
      </c>
      <c r="P2330" s="46"/>
      <c r="Q2330" s="47"/>
      <c r="R2330" s="48" t="s">
        <v>380</v>
      </c>
      <c r="T2330">
        <v>40201</v>
      </c>
    </row>
    <row r="2331" spans="1:20" ht="18" customHeight="1" x14ac:dyDescent="0.15">
      <c r="A2331" s="42">
        <v>4</v>
      </c>
      <c r="B2331" s="43" t="s">
        <v>839</v>
      </c>
      <c r="C2331" s="43">
        <v>2</v>
      </c>
      <c r="D2331" s="43" t="s">
        <v>976</v>
      </c>
      <c r="E2331" s="43">
        <v>1</v>
      </c>
      <c r="F2331" s="43" t="s">
        <v>977</v>
      </c>
      <c r="G2331" s="44">
        <v>18</v>
      </c>
      <c r="H2331" s="43" t="s">
        <v>81</v>
      </c>
      <c r="I2331" s="44">
        <v>2</v>
      </c>
      <c r="J2331" s="44" t="s">
        <v>966</v>
      </c>
      <c r="K2331" s="41"/>
      <c r="L2331" s="41"/>
      <c r="M2331" s="41"/>
      <c r="N2331" s="45" t="s">
        <v>993</v>
      </c>
      <c r="O2331" s="41">
        <v>7203000</v>
      </c>
      <c r="P2331" s="46"/>
      <c r="Q2331" s="47"/>
      <c r="R2331" s="48" t="s">
        <v>380</v>
      </c>
      <c r="T2331">
        <v>40201</v>
      </c>
    </row>
    <row r="2332" spans="1:20" ht="18" customHeight="1" x14ac:dyDescent="0.15">
      <c r="A2332" s="42">
        <v>4</v>
      </c>
      <c r="B2332" s="43" t="s">
        <v>839</v>
      </c>
      <c r="C2332" s="43">
        <v>2</v>
      </c>
      <c r="D2332" s="43" t="s">
        <v>976</v>
      </c>
      <c r="E2332" s="43">
        <v>1</v>
      </c>
      <c r="F2332" s="43" t="s">
        <v>977</v>
      </c>
      <c r="G2332" s="44">
        <v>18</v>
      </c>
      <c r="H2332" s="43" t="s">
        <v>81</v>
      </c>
      <c r="I2332" s="44">
        <v>2</v>
      </c>
      <c r="J2332" s="44" t="s">
        <v>966</v>
      </c>
      <c r="K2332" s="41"/>
      <c r="L2332" s="41"/>
      <c r="M2332" s="41"/>
      <c r="N2332" s="45" t="s">
        <v>994</v>
      </c>
      <c r="O2332" s="41">
        <v>792000</v>
      </c>
      <c r="P2332" s="46"/>
      <c r="Q2332" s="47"/>
      <c r="R2332" s="48" t="s">
        <v>380</v>
      </c>
      <c r="T2332">
        <v>40201</v>
      </c>
    </row>
    <row r="2333" spans="1:20" ht="18" customHeight="1" x14ac:dyDescent="0.15">
      <c r="A2333" s="42">
        <v>4</v>
      </c>
      <c r="B2333" s="43" t="s">
        <v>839</v>
      </c>
      <c r="C2333" s="43">
        <v>2</v>
      </c>
      <c r="D2333" s="43" t="s">
        <v>976</v>
      </c>
      <c r="E2333" s="43">
        <v>1</v>
      </c>
      <c r="F2333" s="43" t="s">
        <v>977</v>
      </c>
      <c r="G2333" s="44">
        <v>18</v>
      </c>
      <c r="H2333" s="43" t="s">
        <v>81</v>
      </c>
      <c r="I2333" s="44">
        <v>2</v>
      </c>
      <c r="J2333" s="44" t="s">
        <v>966</v>
      </c>
      <c r="K2333" s="41"/>
      <c r="L2333" s="41"/>
      <c r="M2333" s="41"/>
      <c r="N2333" s="45" t="s">
        <v>995</v>
      </c>
      <c r="O2333" s="41">
        <v>125000</v>
      </c>
      <c r="P2333" s="46"/>
      <c r="Q2333" s="47"/>
      <c r="R2333" s="48" t="s">
        <v>380</v>
      </c>
      <c r="T2333">
        <v>40201</v>
      </c>
    </row>
    <row r="2334" spans="1:20" ht="18" customHeight="1" x14ac:dyDescent="0.15">
      <c r="A2334" s="42">
        <v>4</v>
      </c>
      <c r="B2334" s="43" t="s">
        <v>839</v>
      </c>
      <c r="C2334" s="43">
        <v>2</v>
      </c>
      <c r="D2334" s="43" t="s">
        <v>976</v>
      </c>
      <c r="E2334" s="43">
        <v>1</v>
      </c>
      <c r="F2334" s="43" t="s">
        <v>977</v>
      </c>
      <c r="G2334" s="45">
        <v>26</v>
      </c>
      <c r="H2334" s="49" t="s">
        <v>244</v>
      </c>
      <c r="I2334" s="45"/>
      <c r="J2334" s="45"/>
      <c r="K2334" s="41"/>
      <c r="L2334" s="41"/>
      <c r="M2334" s="41"/>
      <c r="N2334" s="45"/>
      <c r="O2334" s="47"/>
      <c r="P2334" s="46"/>
      <c r="Q2334" s="47"/>
      <c r="R2334" s="48" t="s">
        <v>380</v>
      </c>
      <c r="T2334">
        <v>40201</v>
      </c>
    </row>
    <row r="2335" spans="1:20" ht="18" customHeight="1" x14ac:dyDescent="0.15">
      <c r="A2335" s="42">
        <v>4</v>
      </c>
      <c r="B2335" s="43" t="s">
        <v>839</v>
      </c>
      <c r="C2335" s="43">
        <v>2</v>
      </c>
      <c r="D2335" s="43" t="s">
        <v>976</v>
      </c>
      <c r="E2335" s="43">
        <v>1</v>
      </c>
      <c r="F2335" s="43" t="s">
        <v>977</v>
      </c>
      <c r="G2335" s="44">
        <v>26</v>
      </c>
      <c r="H2335" s="43" t="s">
        <v>244</v>
      </c>
      <c r="I2335" s="45">
        <v>1</v>
      </c>
      <c r="J2335" s="45" t="s">
        <v>245</v>
      </c>
      <c r="K2335" s="41">
        <v>7</v>
      </c>
      <c r="L2335" s="41">
        <v>0</v>
      </c>
      <c r="M2335" s="41">
        <f>K2335-L2335</f>
        <v>7</v>
      </c>
      <c r="N2335" s="45" t="s">
        <v>996</v>
      </c>
      <c r="O2335" s="41">
        <v>7000</v>
      </c>
      <c r="P2335" s="46"/>
      <c r="Q2335" s="47"/>
      <c r="R2335" s="48" t="s">
        <v>380</v>
      </c>
      <c r="T2335">
        <v>40201</v>
      </c>
    </row>
    <row r="2336" spans="1:20" ht="18" customHeight="1" x14ac:dyDescent="0.15">
      <c r="A2336" s="24">
        <v>4</v>
      </c>
      <c r="B2336" s="25" t="s">
        <v>2209</v>
      </c>
      <c r="C2336" s="34">
        <v>2</v>
      </c>
      <c r="D2336" s="25" t="s">
        <v>976</v>
      </c>
      <c r="E2336" s="35">
        <v>2</v>
      </c>
      <c r="F2336" s="36" t="s">
        <v>2215</v>
      </c>
      <c r="G2336" s="35"/>
      <c r="H2336" s="36"/>
      <c r="I2336" s="35"/>
      <c r="J2336" s="35"/>
      <c r="K2336" s="32">
        <f>IF(C2336="",SUMIFS($K2337:$K$5362,$A2337:$A$5362,A2336,$E2337:$E$5362,""),IF(E2336="",SUMIFS($K2337:$K$5362,$A2337:$A$5362,A2336,$C2337:$C$5362,C2336,$G2337:$G$5362,""),IF(G2336="",SUMIFS($K2337:$K$5362,$A2337:$A$5362,A2336,$C2337:$C$5362,C2336,$E2337:$E$5362,E2336,$R2337:$R$5362,R2336),IF(I2336="",SUMIFS($K2337:$K$5362,$A2337:$A$5362,A2336,$C2337:$C$5362,C2336,$E2337:$E$5362,E2336,$G2337:$G$5362,G2336,$R2337:$R$5362,R2336),0))))</f>
        <v>37269</v>
      </c>
      <c r="L2336" s="32">
        <f>IF(C2336="",SUMIFS($L2337:$L$5362,$A2337:$A$5362,A2336,$E2337:$E$5362,""),IF(E2336="",SUMIFS($L2337:$L$5362,$A2337:$A$5362,A2336,$C2337:$C$5362,C2336,$G2337:$G$5362,""),IF(G2336="",SUMIFS($L2337:$L$5362,$A2337:$A$5362,A2336,$C2337:$C$5362,C2336,$E2337:$E$5362,E2336,$R2337:$R$5362,R2336),IF(I2336="",SUMIFS($L2337:$L$5362,$A2337:$A$5362,A2336,$C2337:$C$5362,C2336,$E2337:$E$5362,E2336,$G2337:$G$5362,G2336,$R2337:$R$5362,R2336),0))))</f>
        <v>37899</v>
      </c>
      <c r="M2336" s="32">
        <f t="shared" ref="M2336" si="61">K2336-L2336</f>
        <v>-630</v>
      </c>
      <c r="N2336" s="37"/>
      <c r="O2336" s="38"/>
      <c r="P2336" s="39"/>
      <c r="Q2336" s="33">
        <f>IF(C2336="",SUMIFS($Q2337:$Q$5362,$A2337:$A$5362,A2336,$E2337:$E$5362,""),IF(E2336="",SUMIFS($Q2337:$Q$5362,$A2337:$A$5362,A2336,$C2337:$C$5362,C2336,$G2337:$G$5362,""),IF(G2336="",SUMIFS($Q2337:$Q$5362,$A2337:$A$5362,A2336,$C2337:$C$5362,C2336,$E2337:$E$5362,E2336,$R2337:$R$5362,R2336),IF(I2336="",SUMIFS($Q2337:$Q$5362,$A2337:$A$5362,A2336,$C2337:$C$5362,C2336,$E2337:$E$5362,E2336,$G2337:$G$5362,G2336,$R2337:$R$5362,R2336),0))))</f>
        <v>11000</v>
      </c>
      <c r="R2336" s="40" t="s">
        <v>2213</v>
      </c>
      <c r="T2336">
        <v>40202</v>
      </c>
    </row>
    <row r="2337" spans="1:20" ht="18" customHeight="1" x14ac:dyDescent="0.15">
      <c r="A2337" s="42">
        <v>4</v>
      </c>
      <c r="B2337" s="43" t="s">
        <v>839</v>
      </c>
      <c r="C2337" s="43">
        <v>2</v>
      </c>
      <c r="D2337" s="43" t="s">
        <v>976</v>
      </c>
      <c r="E2337" s="43">
        <v>2</v>
      </c>
      <c r="F2337" s="43" t="s">
        <v>997</v>
      </c>
      <c r="G2337" s="45">
        <v>7</v>
      </c>
      <c r="H2337" s="49" t="s">
        <v>30</v>
      </c>
      <c r="I2337" s="45"/>
      <c r="J2337" s="45"/>
      <c r="K2337" s="41"/>
      <c r="L2337" s="41"/>
      <c r="M2337" s="41"/>
      <c r="N2337" s="45"/>
      <c r="O2337" s="47"/>
      <c r="P2337" s="46" t="s">
        <v>4687</v>
      </c>
      <c r="Q2337" s="47">
        <v>11000</v>
      </c>
      <c r="R2337" s="48" t="s">
        <v>380</v>
      </c>
      <c r="T2337">
        <v>40202</v>
      </c>
    </row>
    <row r="2338" spans="1:20" ht="18" customHeight="1" x14ac:dyDescent="0.15">
      <c r="A2338" s="42">
        <v>4</v>
      </c>
      <c r="B2338" s="43" t="s">
        <v>839</v>
      </c>
      <c r="C2338" s="43">
        <v>2</v>
      </c>
      <c r="D2338" s="43" t="s">
        <v>976</v>
      </c>
      <c r="E2338" s="43">
        <v>2</v>
      </c>
      <c r="F2338" s="43" t="s">
        <v>997</v>
      </c>
      <c r="G2338" s="44">
        <v>7</v>
      </c>
      <c r="H2338" s="43" t="s">
        <v>30</v>
      </c>
      <c r="I2338" s="45">
        <v>21</v>
      </c>
      <c r="J2338" s="45" t="s">
        <v>998</v>
      </c>
      <c r="K2338" s="41">
        <v>330</v>
      </c>
      <c r="L2338" s="41">
        <v>330</v>
      </c>
      <c r="M2338" s="41">
        <f>K2338-L2338</f>
        <v>0</v>
      </c>
      <c r="N2338" s="45" t="s">
        <v>3344</v>
      </c>
      <c r="O2338" s="41">
        <v>330000</v>
      </c>
      <c r="P2338" s="46"/>
      <c r="Q2338" s="47"/>
      <c r="R2338" s="48" t="s">
        <v>380</v>
      </c>
      <c r="T2338">
        <v>40202</v>
      </c>
    </row>
    <row r="2339" spans="1:20" ht="18" customHeight="1" x14ac:dyDescent="0.15">
      <c r="A2339" s="42">
        <v>4</v>
      </c>
      <c r="B2339" s="43" t="s">
        <v>839</v>
      </c>
      <c r="C2339" s="43">
        <v>2</v>
      </c>
      <c r="D2339" s="43" t="s">
        <v>976</v>
      </c>
      <c r="E2339" s="43">
        <v>2</v>
      </c>
      <c r="F2339" s="43" t="s">
        <v>997</v>
      </c>
      <c r="G2339" s="45">
        <v>10</v>
      </c>
      <c r="H2339" s="49" t="s">
        <v>54</v>
      </c>
      <c r="I2339" s="45"/>
      <c r="J2339" s="45"/>
      <c r="K2339" s="41"/>
      <c r="L2339" s="41"/>
      <c r="M2339" s="41"/>
      <c r="N2339" s="45"/>
      <c r="O2339" s="47"/>
      <c r="P2339" s="46"/>
      <c r="Q2339" s="47"/>
      <c r="R2339" s="48" t="s">
        <v>380</v>
      </c>
      <c r="T2339">
        <v>40202</v>
      </c>
    </row>
    <row r="2340" spans="1:20" ht="18" customHeight="1" x14ac:dyDescent="0.15">
      <c r="A2340" s="42">
        <v>4</v>
      </c>
      <c r="B2340" s="43" t="s">
        <v>839</v>
      </c>
      <c r="C2340" s="43">
        <v>2</v>
      </c>
      <c r="D2340" s="43" t="s">
        <v>976</v>
      </c>
      <c r="E2340" s="43">
        <v>2</v>
      </c>
      <c r="F2340" s="43" t="s">
        <v>997</v>
      </c>
      <c r="G2340" s="44">
        <v>10</v>
      </c>
      <c r="H2340" s="43" t="s">
        <v>54</v>
      </c>
      <c r="I2340" s="45">
        <v>4</v>
      </c>
      <c r="J2340" s="45" t="s">
        <v>65</v>
      </c>
      <c r="K2340" s="41">
        <v>134</v>
      </c>
      <c r="L2340" s="41">
        <v>134</v>
      </c>
      <c r="M2340" s="41">
        <f>K2340-L2340</f>
        <v>0</v>
      </c>
      <c r="N2340" s="45" t="s">
        <v>3345</v>
      </c>
      <c r="O2340" s="41">
        <v>84000</v>
      </c>
      <c r="P2340" s="46"/>
      <c r="Q2340" s="47"/>
      <c r="R2340" s="48" t="s">
        <v>380</v>
      </c>
      <c r="T2340">
        <v>40202</v>
      </c>
    </row>
    <row r="2341" spans="1:20" ht="18" customHeight="1" x14ac:dyDescent="0.15">
      <c r="A2341" s="42">
        <v>4</v>
      </c>
      <c r="B2341" s="43" t="s">
        <v>839</v>
      </c>
      <c r="C2341" s="43">
        <v>2</v>
      </c>
      <c r="D2341" s="43" t="s">
        <v>976</v>
      </c>
      <c r="E2341" s="43">
        <v>2</v>
      </c>
      <c r="F2341" s="43" t="s">
        <v>997</v>
      </c>
      <c r="G2341" s="44">
        <v>10</v>
      </c>
      <c r="H2341" s="43" t="s">
        <v>54</v>
      </c>
      <c r="I2341" s="44">
        <v>4</v>
      </c>
      <c r="J2341" s="44" t="s">
        <v>65</v>
      </c>
      <c r="K2341" s="41"/>
      <c r="L2341" s="41"/>
      <c r="M2341" s="41"/>
      <c r="N2341" s="45" t="s">
        <v>3346</v>
      </c>
      <c r="O2341" s="41">
        <v>50000</v>
      </c>
      <c r="P2341" s="46"/>
      <c r="Q2341" s="47"/>
      <c r="R2341" s="48" t="s">
        <v>380</v>
      </c>
      <c r="T2341">
        <v>40202</v>
      </c>
    </row>
    <row r="2342" spans="1:20" ht="18" customHeight="1" x14ac:dyDescent="0.15">
      <c r="A2342" s="42">
        <v>4</v>
      </c>
      <c r="B2342" s="43" t="s">
        <v>839</v>
      </c>
      <c r="C2342" s="43">
        <v>2</v>
      </c>
      <c r="D2342" s="43" t="s">
        <v>976</v>
      </c>
      <c r="E2342" s="43">
        <v>2</v>
      </c>
      <c r="F2342" s="43" t="s">
        <v>997</v>
      </c>
      <c r="G2342" s="45">
        <v>11</v>
      </c>
      <c r="H2342" s="49" t="s">
        <v>66</v>
      </c>
      <c r="I2342" s="45"/>
      <c r="J2342" s="45"/>
      <c r="K2342" s="41"/>
      <c r="L2342" s="41"/>
      <c r="M2342" s="41"/>
      <c r="N2342" s="45"/>
      <c r="O2342" s="47"/>
      <c r="P2342" s="46"/>
      <c r="Q2342" s="47"/>
      <c r="R2342" s="48" t="s">
        <v>380</v>
      </c>
      <c r="T2342">
        <v>40202</v>
      </c>
    </row>
    <row r="2343" spans="1:20" ht="18" customHeight="1" x14ac:dyDescent="0.15">
      <c r="A2343" s="42">
        <v>4</v>
      </c>
      <c r="B2343" s="43" t="s">
        <v>839</v>
      </c>
      <c r="C2343" s="43">
        <v>2</v>
      </c>
      <c r="D2343" s="43" t="s">
        <v>976</v>
      </c>
      <c r="E2343" s="43">
        <v>2</v>
      </c>
      <c r="F2343" s="43" t="s">
        <v>997</v>
      </c>
      <c r="G2343" s="44">
        <v>11</v>
      </c>
      <c r="H2343" s="43" t="s">
        <v>66</v>
      </c>
      <c r="I2343" s="45">
        <v>4</v>
      </c>
      <c r="J2343" s="45" t="s">
        <v>999</v>
      </c>
      <c r="K2343" s="41">
        <v>11000</v>
      </c>
      <c r="L2343" s="41">
        <v>11000</v>
      </c>
      <c r="M2343" s="41">
        <f>K2343-L2343</f>
        <v>0</v>
      </c>
      <c r="N2343" s="45" t="s">
        <v>1000</v>
      </c>
      <c r="O2343" s="41"/>
      <c r="P2343" s="46"/>
      <c r="Q2343" s="47"/>
      <c r="R2343" s="48" t="s">
        <v>380</v>
      </c>
      <c r="T2343">
        <v>40202</v>
      </c>
    </row>
    <row r="2344" spans="1:20" ht="18" customHeight="1" x14ac:dyDescent="0.15">
      <c r="A2344" s="42">
        <v>4</v>
      </c>
      <c r="B2344" s="43" t="s">
        <v>839</v>
      </c>
      <c r="C2344" s="43">
        <v>2</v>
      </c>
      <c r="D2344" s="43" t="s">
        <v>976</v>
      </c>
      <c r="E2344" s="43">
        <v>2</v>
      </c>
      <c r="F2344" s="43" t="s">
        <v>997</v>
      </c>
      <c r="G2344" s="44">
        <v>11</v>
      </c>
      <c r="H2344" s="43" t="s">
        <v>66</v>
      </c>
      <c r="I2344" s="44">
        <v>4</v>
      </c>
      <c r="J2344" s="44" t="s">
        <v>999</v>
      </c>
      <c r="K2344" s="41"/>
      <c r="L2344" s="41"/>
      <c r="M2344" s="41"/>
      <c r="N2344" s="45" t="s">
        <v>1001</v>
      </c>
      <c r="O2344" s="41"/>
      <c r="P2344" s="46"/>
      <c r="Q2344" s="47"/>
      <c r="R2344" s="48" t="s">
        <v>380</v>
      </c>
      <c r="T2344">
        <v>40202</v>
      </c>
    </row>
    <row r="2345" spans="1:20" ht="18" customHeight="1" x14ac:dyDescent="0.15">
      <c r="A2345" s="42">
        <v>4</v>
      </c>
      <c r="B2345" s="43" t="s">
        <v>839</v>
      </c>
      <c r="C2345" s="43">
        <v>2</v>
      </c>
      <c r="D2345" s="43" t="s">
        <v>976</v>
      </c>
      <c r="E2345" s="43">
        <v>2</v>
      </c>
      <c r="F2345" s="43" t="s">
        <v>997</v>
      </c>
      <c r="G2345" s="44">
        <v>11</v>
      </c>
      <c r="H2345" s="43" t="s">
        <v>66</v>
      </c>
      <c r="I2345" s="44">
        <v>4</v>
      </c>
      <c r="J2345" s="44" t="s">
        <v>999</v>
      </c>
      <c r="K2345" s="41"/>
      <c r="L2345" s="41"/>
      <c r="M2345" s="41"/>
      <c r="N2345" s="45" t="s">
        <v>3347</v>
      </c>
      <c r="O2345" s="41">
        <v>11000000</v>
      </c>
      <c r="P2345" s="46"/>
      <c r="Q2345" s="47"/>
      <c r="R2345" s="48" t="s">
        <v>380</v>
      </c>
      <c r="T2345">
        <v>40202</v>
      </c>
    </row>
    <row r="2346" spans="1:20" ht="18" customHeight="1" x14ac:dyDescent="0.15">
      <c r="A2346" s="42">
        <v>4</v>
      </c>
      <c r="B2346" s="43" t="s">
        <v>839</v>
      </c>
      <c r="C2346" s="43">
        <v>2</v>
      </c>
      <c r="D2346" s="43" t="s">
        <v>976</v>
      </c>
      <c r="E2346" s="43">
        <v>2</v>
      </c>
      <c r="F2346" s="43" t="s">
        <v>997</v>
      </c>
      <c r="G2346" s="45">
        <v>18</v>
      </c>
      <c r="H2346" s="49" t="s">
        <v>81</v>
      </c>
      <c r="I2346" s="45"/>
      <c r="J2346" s="45"/>
      <c r="K2346" s="41"/>
      <c r="L2346" s="41"/>
      <c r="M2346" s="41"/>
      <c r="N2346" s="45"/>
      <c r="O2346" s="47"/>
      <c r="P2346" s="46"/>
      <c r="Q2346" s="47"/>
      <c r="R2346" s="48" t="s">
        <v>380</v>
      </c>
      <c r="T2346">
        <v>40202</v>
      </c>
    </row>
    <row r="2347" spans="1:20" ht="18" customHeight="1" x14ac:dyDescent="0.15">
      <c r="A2347" s="42">
        <v>4</v>
      </c>
      <c r="B2347" s="43" t="s">
        <v>839</v>
      </c>
      <c r="C2347" s="43">
        <v>2</v>
      </c>
      <c r="D2347" s="43" t="s">
        <v>976</v>
      </c>
      <c r="E2347" s="43">
        <v>2</v>
      </c>
      <c r="F2347" s="43" t="s">
        <v>997</v>
      </c>
      <c r="G2347" s="44">
        <v>18</v>
      </c>
      <c r="H2347" s="43" t="s">
        <v>81</v>
      </c>
      <c r="I2347" s="45">
        <v>2</v>
      </c>
      <c r="J2347" s="45" t="s">
        <v>966</v>
      </c>
      <c r="K2347" s="41">
        <v>25805</v>
      </c>
      <c r="L2347" s="41">
        <v>26435</v>
      </c>
      <c r="M2347" s="41">
        <f>K2347-L2347</f>
        <v>-630</v>
      </c>
      <c r="N2347" s="45" t="s">
        <v>1002</v>
      </c>
      <c r="O2347" s="41">
        <v>25805000</v>
      </c>
      <c r="P2347" s="46"/>
      <c r="Q2347" s="47"/>
      <c r="R2347" s="48" t="s">
        <v>380</v>
      </c>
      <c r="T2347">
        <v>40202</v>
      </c>
    </row>
    <row r="2348" spans="1:20" ht="18" customHeight="1" x14ac:dyDescent="0.15">
      <c r="A2348" s="24">
        <v>4</v>
      </c>
      <c r="B2348" s="25" t="s">
        <v>839</v>
      </c>
      <c r="C2348" s="26">
        <v>4</v>
      </c>
      <c r="D2348" s="26" t="s">
        <v>2182</v>
      </c>
      <c r="E2348" s="27"/>
      <c r="F2348" s="26"/>
      <c r="G2348" s="27"/>
      <c r="H2348" s="26"/>
      <c r="I2348" s="27"/>
      <c r="J2348" s="27"/>
      <c r="K2348" s="23">
        <f>IF(C2348="",SUMIFS($K2349:$K$5362,$A2349:$A$5362,A2348,$E2349:$E$5362,""),IF(E2348="",SUMIFS($K2349:$K$5362,$A2349:$A$5362,A2348,$C2349:$C$5362,C2348,$G2349:$G$5362,""),IF(G2348="",SUMIFS($K2349:$K$5362,$A2349:$A$5362,A2348,$C2349:$C$5362,C2348,$E2349:$E$5362,E2348,$R2349:$R$5362,R2348),IF(I2348="",SUMIFS($K2349:$K$5362,$A2349:$A$5362,A2348,$C2349:$C$5362,C2348,$E2349:$E$5362,E2348,$G2349:$G$5362,G2348,$R2349:$R$5362,R2348),0))))</f>
        <v>322120</v>
      </c>
      <c r="L2348" s="23">
        <f>IF(C2348="",SUMIFS($L2349:$L$5362,$A2349:$A$5362,A2348,$E2349:$E$5362,""),IF(E2348="",SUMIFS($L2349:$L$5362,$A2349:$A$5362,A2348,$C2349:$C$5362,C2348,$G2349:$G$5362,""),IF(G2348="",SUMIFS($L2349:$L$5362,$A2349:$A$5362,A2348,$C2349:$C$5362,C2348,$E2349:$E$5362,E2348,$R2349:$R$5362,R2348),IF(I2348="",SUMIFS($L2349:$L$5362,$A2349:$A$5362,A2348,$C2349:$C$5362,C2348,$E2349:$E$5362,E2348,$G2349:$G$5362,G2348,$R2349:$R$5362,R2348),0))))</f>
        <v>350000</v>
      </c>
      <c r="M2348" s="23">
        <f t="shared" ref="M2348:M2349" si="62">K2348-L2348</f>
        <v>-27880</v>
      </c>
      <c r="N2348" s="28"/>
      <c r="O2348" s="29"/>
      <c r="P2348" s="30"/>
      <c r="Q2348" s="23">
        <f>IF(C2348="",SUMIFS($Q2349:$Q$5362,$A2349:$A$5362,A2348,$E2349:$E$5362,""),IF(E2348="",SUMIFS($Q2349:$Q$5362,$A2349:$A$5362,A2348,$C2349:$C$5362,C2348,$G2349:$G$5362,""),IF(G2348="",SUMIFS($Q2349:$Q$5362,$A2349:$A$5362,A2348,$C2349:$C$5362,C2348,$E2349:$E$5362,E2348,$R2349:$R$5362,R2348),IF(I2348="",SUMIFS($Q2349:$Q$5362,$A2349:$A$5362,A2348,$C2349:$C$5362,C2348,$E2349:$E$5362,E2348,$G2349:$G$5362,G2348,$R2349:$R$5362,R2348),0))))</f>
        <v>3318</v>
      </c>
      <c r="R2348" s="31"/>
      <c r="T2348">
        <v>40401</v>
      </c>
    </row>
    <row r="2349" spans="1:20" ht="18" customHeight="1" x14ac:dyDescent="0.15">
      <c r="A2349" s="24">
        <v>4</v>
      </c>
      <c r="B2349" s="25" t="s">
        <v>2209</v>
      </c>
      <c r="C2349" s="34">
        <v>4</v>
      </c>
      <c r="D2349" s="25" t="s">
        <v>1003</v>
      </c>
      <c r="E2349" s="35">
        <v>1</v>
      </c>
      <c r="F2349" s="36" t="s">
        <v>2182</v>
      </c>
      <c r="G2349" s="35"/>
      <c r="H2349" s="36"/>
      <c r="I2349" s="35"/>
      <c r="J2349" s="35"/>
      <c r="K2349" s="32">
        <f>IF(C2349="",SUMIFS($K2350:$K$5362,$A2350:$A$5362,A2349,$E2350:$E$5362,""),IF(E2349="",SUMIFS($K2350:$K$5362,$A2350:$A$5362,A2349,$C2350:$C$5362,C2349,$G2350:$G$5362,""),IF(G2349="",SUMIFS($K2350:$K$5362,$A2350:$A$5362,A2349,$C2350:$C$5362,C2349,$E2350:$E$5362,E2349,$R2350:$R$5362,R2349),IF(I2349="",SUMIFS($K2350:$K$5362,$A2350:$A$5362,A2349,$C2350:$C$5362,C2349,$E2350:$E$5362,E2349,$G2350:$G$5362,G2349,$R2350:$R$5362,R2349),0))))</f>
        <v>322120</v>
      </c>
      <c r="L2349" s="32">
        <f>IF(C2349="",SUMIFS($L2350:$L$5362,$A2350:$A$5362,A2349,$E2350:$E$5362,""),IF(E2349="",SUMIFS($L2350:$L$5362,$A2350:$A$5362,A2349,$C2350:$C$5362,C2349,$G2350:$G$5362,""),IF(G2349="",SUMIFS($L2350:$L$5362,$A2350:$A$5362,A2349,$C2350:$C$5362,C2349,$E2350:$E$5362,E2349,$R2350:$R$5362,R2349),IF(I2349="",SUMIFS($L2350:$L$5362,$A2350:$A$5362,A2349,$C2350:$C$5362,C2349,$E2350:$E$5362,E2349,$G2350:$G$5362,G2349,$R2350:$R$5362,R2349),0))))</f>
        <v>350000</v>
      </c>
      <c r="M2349" s="32">
        <f t="shared" si="62"/>
        <v>-27880</v>
      </c>
      <c r="N2349" s="37"/>
      <c r="O2349" s="38"/>
      <c r="P2349" s="39"/>
      <c r="Q2349" s="33">
        <f>IF(C2349="",SUMIFS($Q2350:$Q$5362,$A2350:$A$5362,A2349,$E2350:$E$5362,""),IF(E2349="",SUMIFS($Q2350:$Q$5362,$A2350:$A$5362,A2349,$C2350:$C$5362,C2349,$G2350:$G$5362,""),IF(G2349="",SUMIFS($Q2350:$Q$5362,$A2350:$A$5362,A2349,$C2350:$C$5362,C2349,$E2350:$E$5362,E2349,$R2350:$R$5362,R2349),IF(I2349="",SUMIFS($Q2350:$Q$5362,$A2350:$A$5362,A2349,$C2350:$C$5362,C2349,$E2350:$E$5362,E2349,$G2350:$G$5362,G2349,$R2350:$R$5362,R2349),0))))</f>
        <v>3318</v>
      </c>
      <c r="R2349" s="40" t="s">
        <v>2211</v>
      </c>
      <c r="T2349">
        <v>40401</v>
      </c>
    </row>
    <row r="2350" spans="1:20" ht="18" customHeight="1" x14ac:dyDescent="0.15">
      <c r="A2350" s="42">
        <v>4</v>
      </c>
      <c r="B2350" s="43" t="s">
        <v>839</v>
      </c>
      <c r="C2350" s="43">
        <v>4</v>
      </c>
      <c r="D2350" s="43" t="s">
        <v>1003</v>
      </c>
      <c r="E2350" s="43">
        <v>1</v>
      </c>
      <c r="F2350" s="43" t="s">
        <v>1003</v>
      </c>
      <c r="G2350" s="45">
        <v>18</v>
      </c>
      <c r="H2350" s="49" t="s">
        <v>81</v>
      </c>
      <c r="I2350" s="45"/>
      <c r="J2350" s="45"/>
      <c r="K2350" s="41"/>
      <c r="L2350" s="41"/>
      <c r="M2350" s="41"/>
      <c r="N2350" s="45"/>
      <c r="O2350" s="47"/>
      <c r="P2350" s="46" t="s">
        <v>4555</v>
      </c>
      <c r="Q2350" s="47">
        <v>3318</v>
      </c>
      <c r="R2350" s="48" t="s">
        <v>663</v>
      </c>
      <c r="T2350">
        <v>40401</v>
      </c>
    </row>
    <row r="2351" spans="1:20" ht="18" customHeight="1" x14ac:dyDescent="0.15">
      <c r="A2351" s="42">
        <v>4</v>
      </c>
      <c r="B2351" s="43" t="s">
        <v>839</v>
      </c>
      <c r="C2351" s="43">
        <v>4</v>
      </c>
      <c r="D2351" s="43" t="s">
        <v>1003</v>
      </c>
      <c r="E2351" s="43">
        <v>1</v>
      </c>
      <c r="F2351" s="43" t="s">
        <v>1003</v>
      </c>
      <c r="G2351" s="44">
        <v>18</v>
      </c>
      <c r="H2351" s="43" t="s">
        <v>81</v>
      </c>
      <c r="I2351" s="45">
        <v>51</v>
      </c>
      <c r="J2351" s="45" t="s">
        <v>1004</v>
      </c>
      <c r="K2351" s="41">
        <v>5019</v>
      </c>
      <c r="L2351" s="41">
        <v>6775</v>
      </c>
      <c r="M2351" s="41">
        <f>K2351-L2351</f>
        <v>-1756</v>
      </c>
      <c r="N2351" s="45" t="s">
        <v>4515</v>
      </c>
      <c r="O2351" s="41">
        <v>4943333</v>
      </c>
      <c r="P2351" s="46" t="s">
        <v>4556</v>
      </c>
      <c r="Q2351" s="47"/>
      <c r="R2351" s="48" t="s">
        <v>663</v>
      </c>
      <c r="T2351">
        <v>40401</v>
      </c>
    </row>
    <row r="2352" spans="1:20" ht="18" customHeight="1" x14ac:dyDescent="0.15">
      <c r="A2352" s="42">
        <v>4</v>
      </c>
      <c r="B2352" s="43" t="s">
        <v>839</v>
      </c>
      <c r="C2352" s="43">
        <v>4</v>
      </c>
      <c r="D2352" s="43" t="s">
        <v>1003</v>
      </c>
      <c r="E2352" s="43">
        <v>1</v>
      </c>
      <c r="F2352" s="43" t="s">
        <v>1003</v>
      </c>
      <c r="G2352" s="44">
        <v>18</v>
      </c>
      <c r="H2352" s="43" t="s">
        <v>81</v>
      </c>
      <c r="I2352" s="44">
        <v>51</v>
      </c>
      <c r="J2352" s="44" t="s">
        <v>1004</v>
      </c>
      <c r="K2352" s="41"/>
      <c r="L2352" s="41"/>
      <c r="M2352" s="41"/>
      <c r="N2352" s="45" t="s">
        <v>4516</v>
      </c>
      <c r="O2352" s="41">
        <v>10500</v>
      </c>
      <c r="P2352" s="46" t="s">
        <v>4557</v>
      </c>
      <c r="Q2352" s="47"/>
      <c r="R2352" s="48" t="s">
        <v>663</v>
      </c>
      <c r="T2352">
        <v>40401</v>
      </c>
    </row>
    <row r="2353" spans="1:20" ht="18" customHeight="1" x14ac:dyDescent="0.15">
      <c r="A2353" s="42">
        <v>4</v>
      </c>
      <c r="B2353" s="43" t="s">
        <v>839</v>
      </c>
      <c r="C2353" s="43">
        <v>4</v>
      </c>
      <c r="D2353" s="43" t="s">
        <v>1003</v>
      </c>
      <c r="E2353" s="43">
        <v>1</v>
      </c>
      <c r="F2353" s="43" t="s">
        <v>1003</v>
      </c>
      <c r="G2353" s="44">
        <v>18</v>
      </c>
      <c r="H2353" s="43" t="s">
        <v>81</v>
      </c>
      <c r="I2353" s="44">
        <v>51</v>
      </c>
      <c r="J2353" s="44" t="s">
        <v>1004</v>
      </c>
      <c r="K2353" s="41"/>
      <c r="L2353" s="41"/>
      <c r="M2353" s="41"/>
      <c r="N2353" s="45" t="s">
        <v>3986</v>
      </c>
      <c r="O2353" s="41">
        <v>65000</v>
      </c>
      <c r="P2353" s="46"/>
      <c r="Q2353" s="47"/>
      <c r="R2353" s="48" t="s">
        <v>663</v>
      </c>
      <c r="T2353">
        <v>40401</v>
      </c>
    </row>
    <row r="2354" spans="1:20" ht="18" customHeight="1" x14ac:dyDescent="0.15">
      <c r="A2354" s="42">
        <v>4</v>
      </c>
      <c r="B2354" s="43" t="s">
        <v>839</v>
      </c>
      <c r="C2354" s="43">
        <v>4</v>
      </c>
      <c r="D2354" s="43" t="s">
        <v>1003</v>
      </c>
      <c r="E2354" s="43">
        <v>1</v>
      </c>
      <c r="F2354" s="43" t="s">
        <v>1003</v>
      </c>
      <c r="G2354" s="44">
        <v>18</v>
      </c>
      <c r="H2354" s="43" t="s">
        <v>81</v>
      </c>
      <c r="I2354" s="45">
        <v>56</v>
      </c>
      <c r="J2354" s="45" t="s">
        <v>1005</v>
      </c>
      <c r="K2354" s="41">
        <v>170546</v>
      </c>
      <c r="L2354" s="41">
        <v>200027</v>
      </c>
      <c r="M2354" s="41">
        <f>K2354-L2354</f>
        <v>-29481</v>
      </c>
      <c r="N2354" s="45" t="s">
        <v>4517</v>
      </c>
      <c r="O2354" s="41">
        <v>162197500</v>
      </c>
      <c r="P2354" s="46"/>
      <c r="Q2354" s="47"/>
      <c r="R2354" s="48" t="s">
        <v>663</v>
      </c>
      <c r="T2354">
        <v>40401</v>
      </c>
    </row>
    <row r="2355" spans="1:20" ht="18" customHeight="1" x14ac:dyDescent="0.15">
      <c r="A2355" s="42">
        <v>4</v>
      </c>
      <c r="B2355" s="43" t="s">
        <v>839</v>
      </c>
      <c r="C2355" s="43">
        <v>4</v>
      </c>
      <c r="D2355" s="43" t="s">
        <v>1003</v>
      </c>
      <c r="E2355" s="43">
        <v>1</v>
      </c>
      <c r="F2355" s="43" t="s">
        <v>1003</v>
      </c>
      <c r="G2355" s="44">
        <v>18</v>
      </c>
      <c r="H2355" s="43" t="s">
        <v>81</v>
      </c>
      <c r="I2355" s="44">
        <v>56</v>
      </c>
      <c r="J2355" s="44" t="s">
        <v>1005</v>
      </c>
      <c r="K2355" s="41"/>
      <c r="L2355" s="41"/>
      <c r="M2355" s="41"/>
      <c r="N2355" s="45" t="s">
        <v>2547</v>
      </c>
      <c r="O2355" s="41"/>
      <c r="P2355" s="46"/>
      <c r="Q2355" s="47"/>
      <c r="R2355" s="48" t="s">
        <v>663</v>
      </c>
      <c r="T2355">
        <v>40401</v>
      </c>
    </row>
    <row r="2356" spans="1:20" ht="18" customHeight="1" x14ac:dyDescent="0.15">
      <c r="A2356" s="42">
        <v>4</v>
      </c>
      <c r="B2356" s="43" t="s">
        <v>839</v>
      </c>
      <c r="C2356" s="43">
        <v>4</v>
      </c>
      <c r="D2356" s="43" t="s">
        <v>1003</v>
      </c>
      <c r="E2356" s="43">
        <v>1</v>
      </c>
      <c r="F2356" s="43" t="s">
        <v>1003</v>
      </c>
      <c r="G2356" s="44">
        <v>18</v>
      </c>
      <c r="H2356" s="43" t="s">
        <v>81</v>
      </c>
      <c r="I2356" s="44">
        <v>56</v>
      </c>
      <c r="J2356" s="44" t="s">
        <v>1005</v>
      </c>
      <c r="K2356" s="41"/>
      <c r="L2356" s="41"/>
      <c r="M2356" s="41"/>
      <c r="N2356" s="45" t="s">
        <v>2548</v>
      </c>
      <c r="O2356" s="41"/>
      <c r="P2356" s="46"/>
      <c r="Q2356" s="47"/>
      <c r="R2356" s="48" t="s">
        <v>663</v>
      </c>
      <c r="T2356">
        <v>40401</v>
      </c>
    </row>
    <row r="2357" spans="1:20" ht="18" customHeight="1" x14ac:dyDescent="0.15">
      <c r="A2357" s="42">
        <v>4</v>
      </c>
      <c r="B2357" s="43" t="s">
        <v>839</v>
      </c>
      <c r="C2357" s="43">
        <v>4</v>
      </c>
      <c r="D2357" s="43" t="s">
        <v>1003</v>
      </c>
      <c r="E2357" s="43">
        <v>1</v>
      </c>
      <c r="F2357" s="43" t="s">
        <v>1003</v>
      </c>
      <c r="G2357" s="44">
        <v>18</v>
      </c>
      <c r="H2357" s="43" t="s">
        <v>81</v>
      </c>
      <c r="I2357" s="44">
        <v>56</v>
      </c>
      <c r="J2357" s="44" t="s">
        <v>1005</v>
      </c>
      <c r="K2357" s="41"/>
      <c r="L2357" s="41"/>
      <c r="M2357" s="41"/>
      <c r="N2357" s="45" t="s">
        <v>3987</v>
      </c>
      <c r="O2357" s="41">
        <v>3447000</v>
      </c>
      <c r="P2357" s="46"/>
      <c r="Q2357" s="47"/>
      <c r="R2357" s="48" t="s">
        <v>663</v>
      </c>
      <c r="T2357">
        <v>40401</v>
      </c>
    </row>
    <row r="2358" spans="1:20" ht="18" customHeight="1" x14ac:dyDescent="0.15">
      <c r="A2358" s="42">
        <v>4</v>
      </c>
      <c r="B2358" s="43" t="s">
        <v>839</v>
      </c>
      <c r="C2358" s="43">
        <v>4</v>
      </c>
      <c r="D2358" s="43" t="s">
        <v>1003</v>
      </c>
      <c r="E2358" s="43">
        <v>1</v>
      </c>
      <c r="F2358" s="43" t="s">
        <v>1003</v>
      </c>
      <c r="G2358" s="44">
        <v>18</v>
      </c>
      <c r="H2358" s="43" t="s">
        <v>81</v>
      </c>
      <c r="I2358" s="44">
        <v>56</v>
      </c>
      <c r="J2358" s="44" t="s">
        <v>1005</v>
      </c>
      <c r="K2358" s="41"/>
      <c r="L2358" s="41"/>
      <c r="M2358" s="41"/>
      <c r="N2358" s="45" t="s">
        <v>2549</v>
      </c>
      <c r="O2358" s="41">
        <v>4900720</v>
      </c>
      <c r="P2358" s="46"/>
      <c r="Q2358" s="47"/>
      <c r="R2358" s="48" t="s">
        <v>663</v>
      </c>
      <c r="T2358">
        <v>40401</v>
      </c>
    </row>
    <row r="2359" spans="1:20" ht="18" customHeight="1" x14ac:dyDescent="0.15">
      <c r="A2359" s="42">
        <v>4</v>
      </c>
      <c r="B2359" s="43" t="s">
        <v>839</v>
      </c>
      <c r="C2359" s="43">
        <v>4</v>
      </c>
      <c r="D2359" s="43" t="s">
        <v>1003</v>
      </c>
      <c r="E2359" s="43">
        <v>1</v>
      </c>
      <c r="F2359" s="43" t="s">
        <v>1003</v>
      </c>
      <c r="G2359" s="44">
        <v>18</v>
      </c>
      <c r="H2359" s="43" t="s">
        <v>81</v>
      </c>
      <c r="I2359" s="45">
        <v>57</v>
      </c>
      <c r="J2359" s="45" t="s">
        <v>1006</v>
      </c>
      <c r="K2359" s="41">
        <v>59444</v>
      </c>
      <c r="L2359" s="41">
        <v>58888</v>
      </c>
      <c r="M2359" s="41">
        <f>K2359-L2359</f>
        <v>556</v>
      </c>
      <c r="N2359" s="45" t="s">
        <v>1007</v>
      </c>
      <c r="O2359" s="41"/>
      <c r="P2359" s="46"/>
      <c r="Q2359" s="47"/>
      <c r="R2359" s="48" t="s">
        <v>663</v>
      </c>
      <c r="T2359">
        <v>40401</v>
      </c>
    </row>
    <row r="2360" spans="1:20" ht="18" customHeight="1" x14ac:dyDescent="0.15">
      <c r="A2360" s="42">
        <v>4</v>
      </c>
      <c r="B2360" s="43" t="s">
        <v>839</v>
      </c>
      <c r="C2360" s="43">
        <v>4</v>
      </c>
      <c r="D2360" s="43" t="s">
        <v>1003</v>
      </c>
      <c r="E2360" s="43">
        <v>1</v>
      </c>
      <c r="F2360" s="43" t="s">
        <v>1003</v>
      </c>
      <c r="G2360" s="44">
        <v>18</v>
      </c>
      <c r="H2360" s="43" t="s">
        <v>81</v>
      </c>
      <c r="I2360" s="44">
        <v>57</v>
      </c>
      <c r="J2360" s="44" t="s">
        <v>1006</v>
      </c>
      <c r="K2360" s="41"/>
      <c r="L2360" s="41"/>
      <c r="M2360" s="41"/>
      <c r="N2360" s="45" t="s">
        <v>3988</v>
      </c>
      <c r="O2360" s="41">
        <v>59444000</v>
      </c>
      <c r="P2360" s="46"/>
      <c r="Q2360" s="47"/>
      <c r="R2360" s="48" t="s">
        <v>663</v>
      </c>
      <c r="T2360">
        <v>40401</v>
      </c>
    </row>
    <row r="2361" spans="1:20" ht="18" customHeight="1" x14ac:dyDescent="0.15">
      <c r="A2361" s="42">
        <v>4</v>
      </c>
      <c r="B2361" s="43" t="s">
        <v>839</v>
      </c>
      <c r="C2361" s="43">
        <v>4</v>
      </c>
      <c r="D2361" s="43" t="s">
        <v>1003</v>
      </c>
      <c r="E2361" s="43">
        <v>1</v>
      </c>
      <c r="F2361" s="43" t="s">
        <v>1003</v>
      </c>
      <c r="G2361" s="44">
        <v>18</v>
      </c>
      <c r="H2361" s="43" t="s">
        <v>81</v>
      </c>
      <c r="I2361" s="45">
        <v>58</v>
      </c>
      <c r="J2361" s="45" t="s">
        <v>1008</v>
      </c>
      <c r="K2361" s="41">
        <v>11185</v>
      </c>
      <c r="L2361" s="41">
        <v>12324</v>
      </c>
      <c r="M2361" s="41">
        <f>K2361-L2361</f>
        <v>-1139</v>
      </c>
      <c r="N2361" s="45" t="s">
        <v>2550</v>
      </c>
      <c r="O2361" s="41">
        <v>11185000</v>
      </c>
      <c r="P2361" s="46"/>
      <c r="Q2361" s="47"/>
      <c r="R2361" s="48" t="s">
        <v>663</v>
      </c>
      <c r="T2361">
        <v>40401</v>
      </c>
    </row>
    <row r="2362" spans="1:20" ht="18" customHeight="1" x14ac:dyDescent="0.15">
      <c r="A2362" s="42">
        <v>4</v>
      </c>
      <c r="B2362" s="43" t="s">
        <v>839</v>
      </c>
      <c r="C2362" s="43">
        <v>4</v>
      </c>
      <c r="D2362" s="43" t="s">
        <v>1003</v>
      </c>
      <c r="E2362" s="43">
        <v>1</v>
      </c>
      <c r="F2362" s="43" t="s">
        <v>1003</v>
      </c>
      <c r="G2362" s="44">
        <v>18</v>
      </c>
      <c r="H2362" s="43" t="s">
        <v>81</v>
      </c>
      <c r="I2362" s="45">
        <v>60</v>
      </c>
      <c r="J2362" s="45" t="s">
        <v>1009</v>
      </c>
      <c r="K2362" s="41">
        <v>400</v>
      </c>
      <c r="L2362" s="41">
        <v>400</v>
      </c>
      <c r="M2362" s="41">
        <f>K2362-L2362</f>
        <v>0</v>
      </c>
      <c r="N2362" s="45" t="s">
        <v>1010</v>
      </c>
      <c r="O2362" s="41"/>
      <c r="P2362" s="46"/>
      <c r="Q2362" s="47"/>
      <c r="R2362" s="48" t="s">
        <v>663</v>
      </c>
      <c r="T2362">
        <v>40401</v>
      </c>
    </row>
    <row r="2363" spans="1:20" ht="18" customHeight="1" x14ac:dyDescent="0.15">
      <c r="A2363" s="42">
        <v>4</v>
      </c>
      <c r="B2363" s="43" t="s">
        <v>839</v>
      </c>
      <c r="C2363" s="43">
        <v>4</v>
      </c>
      <c r="D2363" s="43" t="s">
        <v>1003</v>
      </c>
      <c r="E2363" s="43">
        <v>1</v>
      </c>
      <c r="F2363" s="43" t="s">
        <v>1003</v>
      </c>
      <c r="G2363" s="44">
        <v>18</v>
      </c>
      <c r="H2363" s="43" t="s">
        <v>81</v>
      </c>
      <c r="I2363" s="44">
        <v>60</v>
      </c>
      <c r="J2363" s="44" t="s">
        <v>1009</v>
      </c>
      <c r="K2363" s="41"/>
      <c r="L2363" s="41"/>
      <c r="M2363" s="41"/>
      <c r="N2363" s="45" t="s">
        <v>3989</v>
      </c>
      <c r="O2363" s="41">
        <v>400000</v>
      </c>
      <c r="P2363" s="46"/>
      <c r="Q2363" s="47"/>
      <c r="R2363" s="48" t="s">
        <v>663</v>
      </c>
      <c r="T2363">
        <v>40401</v>
      </c>
    </row>
    <row r="2364" spans="1:20" ht="18" customHeight="1" x14ac:dyDescent="0.15">
      <c r="A2364" s="42">
        <v>4</v>
      </c>
      <c r="B2364" s="43" t="s">
        <v>839</v>
      </c>
      <c r="C2364" s="43">
        <v>4</v>
      </c>
      <c r="D2364" s="43" t="s">
        <v>1003</v>
      </c>
      <c r="E2364" s="43">
        <v>1</v>
      </c>
      <c r="F2364" s="43" t="s">
        <v>1003</v>
      </c>
      <c r="G2364" s="44">
        <v>18</v>
      </c>
      <c r="H2364" s="43" t="s">
        <v>81</v>
      </c>
      <c r="I2364" s="45">
        <v>61</v>
      </c>
      <c r="J2364" s="45" t="s">
        <v>1011</v>
      </c>
      <c r="K2364" s="41">
        <v>2213</v>
      </c>
      <c r="L2364" s="41">
        <v>2331</v>
      </c>
      <c r="M2364" s="41">
        <f>K2364-L2364</f>
        <v>-118</v>
      </c>
      <c r="N2364" s="45" t="s">
        <v>1012</v>
      </c>
      <c r="O2364" s="41"/>
      <c r="P2364" s="46"/>
      <c r="Q2364" s="47"/>
      <c r="R2364" s="48" t="s">
        <v>663</v>
      </c>
      <c r="T2364">
        <v>40401</v>
      </c>
    </row>
    <row r="2365" spans="1:20" ht="18" customHeight="1" x14ac:dyDescent="0.15">
      <c r="A2365" s="42">
        <v>4</v>
      </c>
      <c r="B2365" s="43" t="s">
        <v>839</v>
      </c>
      <c r="C2365" s="43">
        <v>4</v>
      </c>
      <c r="D2365" s="43" t="s">
        <v>1003</v>
      </c>
      <c r="E2365" s="43">
        <v>1</v>
      </c>
      <c r="F2365" s="43" t="s">
        <v>1003</v>
      </c>
      <c r="G2365" s="44">
        <v>18</v>
      </c>
      <c r="H2365" s="43" t="s">
        <v>81</v>
      </c>
      <c r="I2365" s="44">
        <v>61</v>
      </c>
      <c r="J2365" s="44" t="s">
        <v>1011</v>
      </c>
      <c r="K2365" s="41"/>
      <c r="L2365" s="41"/>
      <c r="M2365" s="41"/>
      <c r="N2365" s="45" t="s">
        <v>3990</v>
      </c>
      <c r="O2365" s="41">
        <v>2212500</v>
      </c>
      <c r="P2365" s="46"/>
      <c r="Q2365" s="47"/>
      <c r="R2365" s="48" t="s">
        <v>663</v>
      </c>
      <c r="T2365">
        <v>40401</v>
      </c>
    </row>
    <row r="2366" spans="1:20" ht="18" customHeight="1" x14ac:dyDescent="0.15">
      <c r="A2366" s="42">
        <v>4</v>
      </c>
      <c r="B2366" s="43" t="s">
        <v>839</v>
      </c>
      <c r="C2366" s="43">
        <v>4</v>
      </c>
      <c r="D2366" s="43" t="s">
        <v>1003</v>
      </c>
      <c r="E2366" s="43">
        <v>1</v>
      </c>
      <c r="F2366" s="43" t="s">
        <v>1003</v>
      </c>
      <c r="G2366" s="44">
        <v>18</v>
      </c>
      <c r="H2366" s="43" t="s">
        <v>81</v>
      </c>
      <c r="I2366" s="45">
        <v>62</v>
      </c>
      <c r="J2366" s="45" t="s">
        <v>1013</v>
      </c>
      <c r="K2366" s="41">
        <v>1903</v>
      </c>
      <c r="L2366" s="41">
        <v>1903</v>
      </c>
      <c r="M2366" s="41">
        <f>K2366-L2366</f>
        <v>0</v>
      </c>
      <c r="N2366" s="45" t="s">
        <v>1014</v>
      </c>
      <c r="O2366" s="41"/>
      <c r="P2366" s="46"/>
      <c r="Q2366" s="47"/>
      <c r="R2366" s="48" t="s">
        <v>663</v>
      </c>
      <c r="T2366">
        <v>40401</v>
      </c>
    </row>
    <row r="2367" spans="1:20" ht="18" customHeight="1" x14ac:dyDescent="0.15">
      <c r="A2367" s="42">
        <v>4</v>
      </c>
      <c r="B2367" s="43" t="s">
        <v>839</v>
      </c>
      <c r="C2367" s="43">
        <v>4</v>
      </c>
      <c r="D2367" s="43" t="s">
        <v>1003</v>
      </c>
      <c r="E2367" s="43">
        <v>1</v>
      </c>
      <c r="F2367" s="43" t="s">
        <v>1003</v>
      </c>
      <c r="G2367" s="44">
        <v>18</v>
      </c>
      <c r="H2367" s="43" t="s">
        <v>81</v>
      </c>
      <c r="I2367" s="44">
        <v>62</v>
      </c>
      <c r="J2367" s="44" t="s">
        <v>1013</v>
      </c>
      <c r="K2367" s="41"/>
      <c r="L2367" s="41"/>
      <c r="M2367" s="41"/>
      <c r="N2367" s="45" t="s">
        <v>1015</v>
      </c>
      <c r="O2367" s="41"/>
      <c r="P2367" s="46"/>
      <c r="Q2367" s="47"/>
      <c r="R2367" s="48" t="s">
        <v>663</v>
      </c>
      <c r="T2367">
        <v>40401</v>
      </c>
    </row>
    <row r="2368" spans="1:20" ht="18" customHeight="1" x14ac:dyDescent="0.15">
      <c r="A2368" s="42">
        <v>4</v>
      </c>
      <c r="B2368" s="43" t="s">
        <v>839</v>
      </c>
      <c r="C2368" s="43">
        <v>4</v>
      </c>
      <c r="D2368" s="43" t="s">
        <v>1003</v>
      </c>
      <c r="E2368" s="43">
        <v>1</v>
      </c>
      <c r="F2368" s="43" t="s">
        <v>1003</v>
      </c>
      <c r="G2368" s="44">
        <v>18</v>
      </c>
      <c r="H2368" s="43" t="s">
        <v>81</v>
      </c>
      <c r="I2368" s="44">
        <v>62</v>
      </c>
      <c r="J2368" s="44" t="s">
        <v>1013</v>
      </c>
      <c r="K2368" s="41"/>
      <c r="L2368" s="41"/>
      <c r="M2368" s="41"/>
      <c r="N2368" s="45" t="s">
        <v>4518</v>
      </c>
      <c r="O2368" s="41">
        <v>1903000</v>
      </c>
      <c r="P2368" s="46"/>
      <c r="Q2368" s="47"/>
      <c r="R2368" s="48" t="s">
        <v>663</v>
      </c>
      <c r="T2368">
        <v>40401</v>
      </c>
    </row>
    <row r="2369" spans="1:20" ht="18" customHeight="1" x14ac:dyDescent="0.15">
      <c r="A2369" s="42">
        <v>4</v>
      </c>
      <c r="B2369" s="43" t="s">
        <v>839</v>
      </c>
      <c r="C2369" s="43">
        <v>4</v>
      </c>
      <c r="D2369" s="43" t="s">
        <v>1003</v>
      </c>
      <c r="E2369" s="43">
        <v>1</v>
      </c>
      <c r="F2369" s="43" t="s">
        <v>1003</v>
      </c>
      <c r="G2369" s="44">
        <v>18</v>
      </c>
      <c r="H2369" s="43" t="s">
        <v>81</v>
      </c>
      <c r="I2369" s="45">
        <v>63</v>
      </c>
      <c r="J2369" s="45" t="s">
        <v>1016</v>
      </c>
      <c r="K2369" s="41">
        <v>2774</v>
      </c>
      <c r="L2369" s="41">
        <v>2554</v>
      </c>
      <c r="M2369" s="41">
        <f>K2369-L2369</f>
        <v>220</v>
      </c>
      <c r="N2369" s="45" t="s">
        <v>1017</v>
      </c>
      <c r="O2369" s="41"/>
      <c r="P2369" s="46"/>
      <c r="Q2369" s="47"/>
      <c r="R2369" s="48" t="s">
        <v>663</v>
      </c>
      <c r="T2369">
        <v>40401</v>
      </c>
    </row>
    <row r="2370" spans="1:20" ht="18" customHeight="1" x14ac:dyDescent="0.15">
      <c r="A2370" s="42">
        <v>4</v>
      </c>
      <c r="B2370" s="43" t="s">
        <v>839</v>
      </c>
      <c r="C2370" s="43">
        <v>4</v>
      </c>
      <c r="D2370" s="43" t="s">
        <v>1003</v>
      </c>
      <c r="E2370" s="43">
        <v>1</v>
      </c>
      <c r="F2370" s="43" t="s">
        <v>1003</v>
      </c>
      <c r="G2370" s="44">
        <v>18</v>
      </c>
      <c r="H2370" s="43" t="s">
        <v>81</v>
      </c>
      <c r="I2370" s="44">
        <v>63</v>
      </c>
      <c r="J2370" s="44" t="s">
        <v>1016</v>
      </c>
      <c r="K2370" s="41"/>
      <c r="L2370" s="41"/>
      <c r="M2370" s="41"/>
      <c r="N2370" s="45" t="s">
        <v>1018</v>
      </c>
      <c r="O2370" s="41"/>
      <c r="P2370" s="46"/>
      <c r="Q2370" s="47"/>
      <c r="R2370" s="48" t="s">
        <v>663</v>
      </c>
      <c r="T2370">
        <v>40401</v>
      </c>
    </row>
    <row r="2371" spans="1:20" ht="18" customHeight="1" x14ac:dyDescent="0.15">
      <c r="A2371" s="42">
        <v>4</v>
      </c>
      <c r="B2371" s="43" t="s">
        <v>839</v>
      </c>
      <c r="C2371" s="43">
        <v>4</v>
      </c>
      <c r="D2371" s="43" t="s">
        <v>1003</v>
      </c>
      <c r="E2371" s="43">
        <v>1</v>
      </c>
      <c r="F2371" s="43" t="s">
        <v>1003</v>
      </c>
      <c r="G2371" s="44">
        <v>18</v>
      </c>
      <c r="H2371" s="43" t="s">
        <v>81</v>
      </c>
      <c r="I2371" s="44">
        <v>63</v>
      </c>
      <c r="J2371" s="44" t="s">
        <v>1016</v>
      </c>
      <c r="K2371" s="41"/>
      <c r="L2371" s="41"/>
      <c r="M2371" s="41"/>
      <c r="N2371" s="45" t="s">
        <v>3991</v>
      </c>
      <c r="O2371" s="41">
        <v>2774000</v>
      </c>
      <c r="P2371" s="46"/>
      <c r="Q2371" s="47"/>
      <c r="R2371" s="48" t="s">
        <v>663</v>
      </c>
      <c r="T2371">
        <v>40401</v>
      </c>
    </row>
    <row r="2372" spans="1:20" ht="18" customHeight="1" x14ac:dyDescent="0.15">
      <c r="A2372" s="42">
        <v>4</v>
      </c>
      <c r="B2372" s="43" t="s">
        <v>839</v>
      </c>
      <c r="C2372" s="43">
        <v>4</v>
      </c>
      <c r="D2372" s="43" t="s">
        <v>1003</v>
      </c>
      <c r="E2372" s="43">
        <v>1</v>
      </c>
      <c r="F2372" s="43" t="s">
        <v>1003</v>
      </c>
      <c r="G2372" s="44">
        <v>18</v>
      </c>
      <c r="H2372" s="43" t="s">
        <v>81</v>
      </c>
      <c r="I2372" s="45">
        <v>64</v>
      </c>
      <c r="J2372" s="45" t="s">
        <v>1019</v>
      </c>
      <c r="K2372" s="41">
        <v>6386</v>
      </c>
      <c r="L2372" s="41">
        <v>6505</v>
      </c>
      <c r="M2372" s="41">
        <f>K2372-L2372</f>
        <v>-119</v>
      </c>
      <c r="N2372" s="45" t="s">
        <v>2551</v>
      </c>
      <c r="O2372" s="41"/>
      <c r="P2372" s="46"/>
      <c r="Q2372" s="47"/>
      <c r="R2372" s="48" t="s">
        <v>663</v>
      </c>
      <c r="T2372">
        <v>40401</v>
      </c>
    </row>
    <row r="2373" spans="1:20" ht="18" customHeight="1" x14ac:dyDescent="0.15">
      <c r="A2373" s="42">
        <v>4</v>
      </c>
      <c r="B2373" s="43" t="s">
        <v>839</v>
      </c>
      <c r="C2373" s="43">
        <v>4</v>
      </c>
      <c r="D2373" s="43" t="s">
        <v>1003</v>
      </c>
      <c r="E2373" s="43">
        <v>1</v>
      </c>
      <c r="F2373" s="43" t="s">
        <v>1003</v>
      </c>
      <c r="G2373" s="44">
        <v>18</v>
      </c>
      <c r="H2373" s="43" t="s">
        <v>81</v>
      </c>
      <c r="I2373" s="44">
        <v>64</v>
      </c>
      <c r="J2373" s="44" t="s">
        <v>1019</v>
      </c>
      <c r="K2373" s="41"/>
      <c r="L2373" s="41"/>
      <c r="M2373" s="41"/>
      <c r="N2373" s="45" t="s">
        <v>1020</v>
      </c>
      <c r="O2373" s="41"/>
      <c r="P2373" s="46"/>
      <c r="Q2373" s="47"/>
      <c r="R2373" s="48" t="s">
        <v>663</v>
      </c>
      <c r="T2373">
        <v>40401</v>
      </c>
    </row>
    <row r="2374" spans="1:20" ht="18" customHeight="1" x14ac:dyDescent="0.15">
      <c r="A2374" s="42">
        <v>4</v>
      </c>
      <c r="B2374" s="43" t="s">
        <v>839</v>
      </c>
      <c r="C2374" s="43">
        <v>4</v>
      </c>
      <c r="D2374" s="43" t="s">
        <v>1003</v>
      </c>
      <c r="E2374" s="43">
        <v>1</v>
      </c>
      <c r="F2374" s="43" t="s">
        <v>1003</v>
      </c>
      <c r="G2374" s="44">
        <v>18</v>
      </c>
      <c r="H2374" s="43" t="s">
        <v>81</v>
      </c>
      <c r="I2374" s="44">
        <v>64</v>
      </c>
      <c r="J2374" s="44" t="s">
        <v>1019</v>
      </c>
      <c r="K2374" s="41"/>
      <c r="L2374" s="41"/>
      <c r="M2374" s="41"/>
      <c r="N2374" s="45" t="s">
        <v>3992</v>
      </c>
      <c r="O2374" s="41">
        <v>6386000</v>
      </c>
      <c r="P2374" s="46"/>
      <c r="Q2374" s="47"/>
      <c r="R2374" s="48" t="s">
        <v>663</v>
      </c>
      <c r="T2374">
        <v>40401</v>
      </c>
    </row>
    <row r="2375" spans="1:20" ht="18" customHeight="1" x14ac:dyDescent="0.15">
      <c r="A2375" s="42">
        <v>4</v>
      </c>
      <c r="B2375" s="43" t="s">
        <v>839</v>
      </c>
      <c r="C2375" s="43">
        <v>4</v>
      </c>
      <c r="D2375" s="43" t="s">
        <v>1003</v>
      </c>
      <c r="E2375" s="43">
        <v>1</v>
      </c>
      <c r="F2375" s="43" t="s">
        <v>1003</v>
      </c>
      <c r="G2375" s="44">
        <v>18</v>
      </c>
      <c r="H2375" s="43" t="s">
        <v>81</v>
      </c>
      <c r="I2375" s="45">
        <v>65</v>
      </c>
      <c r="J2375" s="45" t="s">
        <v>1021</v>
      </c>
      <c r="K2375" s="41">
        <v>5472</v>
      </c>
      <c r="L2375" s="41">
        <v>5430</v>
      </c>
      <c r="M2375" s="41">
        <f>K2375-L2375</f>
        <v>42</v>
      </c>
      <c r="N2375" s="45" t="s">
        <v>1022</v>
      </c>
      <c r="O2375" s="41"/>
      <c r="P2375" s="46"/>
      <c r="Q2375" s="47"/>
      <c r="R2375" s="48" t="s">
        <v>663</v>
      </c>
      <c r="T2375">
        <v>40401</v>
      </c>
    </row>
    <row r="2376" spans="1:20" ht="18" customHeight="1" x14ac:dyDescent="0.15">
      <c r="A2376" s="42">
        <v>4</v>
      </c>
      <c r="B2376" s="43" t="s">
        <v>839</v>
      </c>
      <c r="C2376" s="43">
        <v>4</v>
      </c>
      <c r="D2376" s="43" t="s">
        <v>1003</v>
      </c>
      <c r="E2376" s="43">
        <v>1</v>
      </c>
      <c r="F2376" s="43" t="s">
        <v>1003</v>
      </c>
      <c r="G2376" s="44">
        <v>18</v>
      </c>
      <c r="H2376" s="43" t="s">
        <v>81</v>
      </c>
      <c r="I2376" s="44">
        <v>65</v>
      </c>
      <c r="J2376" s="44" t="s">
        <v>1021</v>
      </c>
      <c r="K2376" s="41"/>
      <c r="L2376" s="41"/>
      <c r="M2376" s="41"/>
      <c r="N2376" s="45" t="s">
        <v>4519</v>
      </c>
      <c r="O2376" s="41">
        <v>5472000</v>
      </c>
      <c r="P2376" s="46"/>
      <c r="Q2376" s="47"/>
      <c r="R2376" s="48" t="s">
        <v>663</v>
      </c>
      <c r="T2376">
        <v>40401</v>
      </c>
    </row>
    <row r="2377" spans="1:20" ht="18" customHeight="1" x14ac:dyDescent="0.15">
      <c r="A2377" s="42">
        <v>4</v>
      </c>
      <c r="B2377" s="43" t="s">
        <v>839</v>
      </c>
      <c r="C2377" s="43">
        <v>4</v>
      </c>
      <c r="D2377" s="43" t="s">
        <v>1003</v>
      </c>
      <c r="E2377" s="43">
        <v>1</v>
      </c>
      <c r="F2377" s="43" t="s">
        <v>1003</v>
      </c>
      <c r="G2377" s="44">
        <v>18</v>
      </c>
      <c r="H2377" s="43" t="s">
        <v>81</v>
      </c>
      <c r="I2377" s="45">
        <v>66</v>
      </c>
      <c r="J2377" s="45" t="s">
        <v>2552</v>
      </c>
      <c r="K2377" s="41">
        <v>5266</v>
      </c>
      <c r="L2377" s="41">
        <v>0</v>
      </c>
      <c r="M2377" s="41">
        <f>K2377-L2377</f>
        <v>5266</v>
      </c>
      <c r="N2377" s="45" t="s">
        <v>2553</v>
      </c>
      <c r="O2377" s="41">
        <v>5266000</v>
      </c>
      <c r="P2377" s="46"/>
      <c r="Q2377" s="47"/>
      <c r="R2377" s="48" t="s">
        <v>663</v>
      </c>
      <c r="T2377">
        <v>40401</v>
      </c>
    </row>
    <row r="2378" spans="1:20" ht="18" customHeight="1" x14ac:dyDescent="0.15">
      <c r="A2378" s="42">
        <v>4</v>
      </c>
      <c r="B2378" s="43" t="s">
        <v>839</v>
      </c>
      <c r="C2378" s="43">
        <v>4</v>
      </c>
      <c r="D2378" s="43" t="s">
        <v>1003</v>
      </c>
      <c r="E2378" s="43">
        <v>1</v>
      </c>
      <c r="F2378" s="43" t="s">
        <v>1003</v>
      </c>
      <c r="G2378" s="45">
        <v>23</v>
      </c>
      <c r="H2378" s="49" t="s">
        <v>1023</v>
      </c>
      <c r="I2378" s="45"/>
      <c r="J2378" s="45"/>
      <c r="K2378" s="41"/>
      <c r="L2378" s="41"/>
      <c r="M2378" s="41"/>
      <c r="N2378" s="45"/>
      <c r="O2378" s="47"/>
      <c r="P2378" s="46"/>
      <c r="Q2378" s="47"/>
      <c r="R2378" s="48" t="s">
        <v>663</v>
      </c>
      <c r="T2378">
        <v>40401</v>
      </c>
    </row>
    <row r="2379" spans="1:20" ht="18" customHeight="1" x14ac:dyDescent="0.15">
      <c r="A2379" s="42">
        <v>4</v>
      </c>
      <c r="B2379" s="43" t="s">
        <v>839</v>
      </c>
      <c r="C2379" s="43">
        <v>4</v>
      </c>
      <c r="D2379" s="43" t="s">
        <v>1003</v>
      </c>
      <c r="E2379" s="43">
        <v>1</v>
      </c>
      <c r="F2379" s="43" t="s">
        <v>1003</v>
      </c>
      <c r="G2379" s="44">
        <v>23</v>
      </c>
      <c r="H2379" s="43" t="s">
        <v>1023</v>
      </c>
      <c r="I2379" s="45">
        <v>52</v>
      </c>
      <c r="J2379" s="45" t="s">
        <v>1024</v>
      </c>
      <c r="K2379" s="41">
        <v>51512</v>
      </c>
      <c r="L2379" s="41">
        <v>52863</v>
      </c>
      <c r="M2379" s="41">
        <f>K2379-L2379</f>
        <v>-1351</v>
      </c>
      <c r="N2379" s="45" t="s">
        <v>3993</v>
      </c>
      <c r="O2379" s="41">
        <v>41705333</v>
      </c>
      <c r="P2379" s="46"/>
      <c r="Q2379" s="47"/>
      <c r="R2379" s="48" t="s">
        <v>663</v>
      </c>
      <c r="T2379">
        <v>40401</v>
      </c>
    </row>
    <row r="2380" spans="1:20" ht="18" customHeight="1" x14ac:dyDescent="0.15">
      <c r="A2380" s="42">
        <v>4</v>
      </c>
      <c r="B2380" s="43" t="s">
        <v>839</v>
      </c>
      <c r="C2380" s="43">
        <v>4</v>
      </c>
      <c r="D2380" s="43" t="s">
        <v>1003</v>
      </c>
      <c r="E2380" s="43">
        <v>1</v>
      </c>
      <c r="F2380" s="43" t="s">
        <v>1003</v>
      </c>
      <c r="G2380" s="44">
        <v>23</v>
      </c>
      <c r="H2380" s="43" t="s">
        <v>1023</v>
      </c>
      <c r="I2380" s="44">
        <v>52</v>
      </c>
      <c r="J2380" s="44" t="s">
        <v>1024</v>
      </c>
      <c r="K2380" s="41"/>
      <c r="L2380" s="41"/>
      <c r="M2380" s="41"/>
      <c r="N2380" s="45" t="s">
        <v>3994</v>
      </c>
      <c r="O2380" s="41">
        <v>9806000</v>
      </c>
      <c r="P2380" s="46"/>
      <c r="Q2380" s="47"/>
      <c r="R2380" s="48" t="s">
        <v>663</v>
      </c>
      <c r="T2380">
        <v>40401</v>
      </c>
    </row>
    <row r="2381" spans="1:20" ht="18" customHeight="1" x14ac:dyDescent="0.15">
      <c r="A2381" s="24">
        <v>4</v>
      </c>
      <c r="B2381" s="25" t="s">
        <v>839</v>
      </c>
      <c r="C2381" s="26">
        <v>5</v>
      </c>
      <c r="D2381" s="26" t="s">
        <v>2216</v>
      </c>
      <c r="E2381" s="27"/>
      <c r="F2381" s="26"/>
      <c r="G2381" s="27"/>
      <c r="H2381" s="26"/>
      <c r="I2381" s="27"/>
      <c r="J2381" s="27"/>
      <c r="K2381" s="23">
        <f>IF(C2381="",SUMIFS($K2382:$K$5362,$A2382:$A$5362,A2381,$E2382:$E$5362,""),IF(E2381="",SUMIFS($K2382:$K$5362,$A2382:$A$5362,A2381,$C2382:$C$5362,C2381,$G2382:$G$5362,""),IF(G2381="",SUMIFS($K2382:$K$5362,$A2382:$A$5362,A2381,$C2382:$C$5362,C2381,$E2382:$E$5362,E2381,$R2382:$R$5362,R2381),IF(I2381="",SUMIFS($K2382:$K$5362,$A2382:$A$5362,A2381,$C2382:$C$5362,C2381,$E2382:$E$5362,E2381,$G2382:$G$5362,G2381,$R2382:$R$5362,R2381),0))))</f>
        <v>19674</v>
      </c>
      <c r="L2381" s="23">
        <f>IF(C2381="",SUMIFS($L2382:$L$5362,$A2382:$A$5362,A2381,$E2382:$E$5362,""),IF(E2381="",SUMIFS($L2382:$L$5362,$A2382:$A$5362,A2381,$C2382:$C$5362,C2381,$G2382:$G$5362,""),IF(G2381="",SUMIFS($L2382:$L$5362,$A2382:$A$5362,A2381,$C2382:$C$5362,C2381,$E2382:$E$5362,E2381,$R2382:$R$5362,R2381),IF(I2381="",SUMIFS($L2382:$L$5362,$A2382:$A$5362,A2381,$C2382:$C$5362,C2381,$E2382:$E$5362,E2381,$G2382:$G$5362,G2381,$R2382:$R$5362,R2381),0))))</f>
        <v>24005</v>
      </c>
      <c r="M2381" s="23">
        <f t="shared" ref="M2381:M2382" si="63">K2381-L2381</f>
        <v>-4331</v>
      </c>
      <c r="N2381" s="28"/>
      <c r="O2381" s="29"/>
      <c r="P2381" s="30"/>
      <c r="Q2381" s="23">
        <f>IF(C2381="",SUMIFS($Q2382:$Q$5362,$A2382:$A$5362,A2381,$E2382:$E$5362,""),IF(E2381="",SUMIFS($Q2382:$Q$5362,$A2382:$A$5362,A2381,$C2382:$C$5362,C2381,$G2382:$G$5362,""),IF(G2381="",SUMIFS($Q2382:$Q$5362,$A2382:$A$5362,A2381,$C2382:$C$5362,C2381,$E2382:$E$5362,E2381,$R2382:$R$5362,R2381),IF(I2381="",SUMIFS($Q2382:$Q$5362,$A2382:$A$5362,A2381,$C2382:$C$5362,C2381,$E2382:$E$5362,E2381,$G2382:$G$5362,G2381,$R2382:$R$5362,R2381),0))))</f>
        <v>0</v>
      </c>
      <c r="R2381" s="31"/>
      <c r="T2381">
        <v>40501</v>
      </c>
    </row>
    <row r="2382" spans="1:20" ht="18" customHeight="1" x14ac:dyDescent="0.15">
      <c r="A2382" s="24">
        <v>4</v>
      </c>
      <c r="B2382" s="25" t="s">
        <v>2209</v>
      </c>
      <c r="C2382" s="34">
        <v>5</v>
      </c>
      <c r="D2382" s="25" t="s">
        <v>1025</v>
      </c>
      <c r="E2382" s="35">
        <v>1</v>
      </c>
      <c r="F2382" s="36" t="s">
        <v>2216</v>
      </c>
      <c r="G2382" s="35"/>
      <c r="H2382" s="36"/>
      <c r="I2382" s="35"/>
      <c r="J2382" s="35"/>
      <c r="K2382" s="32">
        <f>IF(C2382="",SUMIFS($K2383:$K$5362,$A2383:$A$5362,A2382,$E2383:$E$5362,""),IF(E2382="",SUMIFS($K2383:$K$5362,$A2383:$A$5362,A2382,$C2383:$C$5362,C2382,$G2383:$G$5362,""),IF(G2382="",SUMIFS($K2383:$K$5362,$A2383:$A$5362,A2382,$C2383:$C$5362,C2382,$E2383:$E$5362,E2382,$R2383:$R$5362,R2382),IF(I2382="",SUMIFS($K2383:$K$5362,$A2383:$A$5362,A2382,$C2383:$C$5362,C2382,$E2383:$E$5362,E2382,$G2383:$G$5362,G2382,$R2383:$R$5362,R2382),0))))</f>
        <v>19674</v>
      </c>
      <c r="L2382" s="32">
        <f>IF(C2382="",SUMIFS($L2383:$L$5362,$A2383:$A$5362,A2382,$E2383:$E$5362,""),IF(E2382="",SUMIFS($L2383:$L$5362,$A2383:$A$5362,A2382,$C2383:$C$5362,C2382,$G2383:$G$5362,""),IF(G2382="",SUMIFS($L2383:$L$5362,$A2383:$A$5362,A2382,$C2383:$C$5362,C2382,$E2383:$E$5362,E2382,$R2383:$R$5362,R2382),IF(I2382="",SUMIFS($L2383:$L$5362,$A2383:$A$5362,A2382,$C2383:$C$5362,C2382,$E2383:$E$5362,E2382,$G2383:$G$5362,G2382,$R2383:$R$5362,R2382),0))))</f>
        <v>24005</v>
      </c>
      <c r="M2382" s="32">
        <f t="shared" si="63"/>
        <v>-4331</v>
      </c>
      <c r="N2382" s="37"/>
      <c r="O2382" s="38"/>
      <c r="P2382" s="39"/>
      <c r="Q2382" s="33">
        <f>IF(C2382="",SUMIFS($Q2383:$Q$5362,$A2383:$A$5362,A2382,$E2383:$E$5362,""),IF(E2382="",SUMIFS($Q2383:$Q$5362,$A2383:$A$5362,A2382,$C2383:$C$5362,C2382,$G2383:$G$5362,""),IF(G2382="",SUMIFS($Q2383:$Q$5362,$A2383:$A$5362,A2382,$C2383:$C$5362,C2382,$E2383:$E$5362,E2382,$R2383:$R$5362,R2382),IF(I2382="",SUMIFS($Q2383:$Q$5362,$A2383:$A$5362,A2382,$C2383:$C$5362,C2382,$E2383:$E$5362,E2382,$G2383:$G$5362,G2382,$R2383:$R$5362,R2382),0))))</f>
        <v>0</v>
      </c>
      <c r="R2382" s="40" t="s">
        <v>2213</v>
      </c>
      <c r="T2382">
        <v>40501</v>
      </c>
    </row>
    <row r="2383" spans="1:20" ht="18" customHeight="1" x14ac:dyDescent="0.15">
      <c r="A2383" s="42">
        <v>4</v>
      </c>
      <c r="B2383" s="43" t="s">
        <v>839</v>
      </c>
      <c r="C2383" s="43">
        <v>5</v>
      </c>
      <c r="D2383" s="43" t="s">
        <v>1025</v>
      </c>
      <c r="E2383" s="43">
        <v>1</v>
      </c>
      <c r="F2383" s="43" t="s">
        <v>1025</v>
      </c>
      <c r="G2383" s="45">
        <v>18</v>
      </c>
      <c r="H2383" s="49" t="s">
        <v>81</v>
      </c>
      <c r="I2383" s="45"/>
      <c r="J2383" s="45"/>
      <c r="K2383" s="41"/>
      <c r="L2383" s="41"/>
      <c r="M2383" s="41"/>
      <c r="N2383" s="45"/>
      <c r="O2383" s="47"/>
      <c r="P2383" s="46"/>
      <c r="Q2383" s="47"/>
      <c r="R2383" s="48" t="s">
        <v>380</v>
      </c>
      <c r="T2383">
        <v>40501</v>
      </c>
    </row>
    <row r="2384" spans="1:20" ht="18" customHeight="1" x14ac:dyDescent="0.15">
      <c r="A2384" s="42">
        <v>4</v>
      </c>
      <c r="B2384" s="43" t="s">
        <v>839</v>
      </c>
      <c r="C2384" s="43">
        <v>5</v>
      </c>
      <c r="D2384" s="43" t="s">
        <v>1025</v>
      </c>
      <c r="E2384" s="43">
        <v>1</v>
      </c>
      <c r="F2384" s="43" t="s">
        <v>1025</v>
      </c>
      <c r="G2384" s="44">
        <v>18</v>
      </c>
      <c r="H2384" s="43" t="s">
        <v>81</v>
      </c>
      <c r="I2384" s="45">
        <v>50</v>
      </c>
      <c r="J2384" s="45" t="s">
        <v>1026</v>
      </c>
      <c r="K2384" s="41">
        <v>16968</v>
      </c>
      <c r="L2384" s="41">
        <v>16404</v>
      </c>
      <c r="M2384" s="41">
        <f>K2384-L2384</f>
        <v>564</v>
      </c>
      <c r="N2384" s="45" t="s">
        <v>3348</v>
      </c>
      <c r="O2384" s="41">
        <v>10242000</v>
      </c>
      <c r="P2384" s="46"/>
      <c r="Q2384" s="47"/>
      <c r="R2384" s="48" t="s">
        <v>380</v>
      </c>
      <c r="T2384">
        <v>40501</v>
      </c>
    </row>
    <row r="2385" spans="1:20" ht="18" customHeight="1" x14ac:dyDescent="0.15">
      <c r="A2385" s="42">
        <v>4</v>
      </c>
      <c r="B2385" s="43" t="s">
        <v>839</v>
      </c>
      <c r="C2385" s="43">
        <v>5</v>
      </c>
      <c r="D2385" s="43" t="s">
        <v>1025</v>
      </c>
      <c r="E2385" s="43">
        <v>1</v>
      </c>
      <c r="F2385" s="43" t="s">
        <v>1025</v>
      </c>
      <c r="G2385" s="44">
        <v>18</v>
      </c>
      <c r="H2385" s="43" t="s">
        <v>81</v>
      </c>
      <c r="I2385" s="44">
        <v>50</v>
      </c>
      <c r="J2385" s="44" t="s">
        <v>1026</v>
      </c>
      <c r="K2385" s="41"/>
      <c r="L2385" s="41"/>
      <c r="M2385" s="41"/>
      <c r="N2385" s="45" t="s">
        <v>3349</v>
      </c>
      <c r="O2385" s="41">
        <v>3468000</v>
      </c>
      <c r="P2385" s="46"/>
      <c r="Q2385" s="47"/>
      <c r="R2385" s="48" t="s">
        <v>380</v>
      </c>
      <c r="T2385">
        <v>40501</v>
      </c>
    </row>
    <row r="2386" spans="1:20" ht="18" customHeight="1" x14ac:dyDescent="0.15">
      <c r="A2386" s="42">
        <v>4</v>
      </c>
      <c r="B2386" s="43" t="s">
        <v>839</v>
      </c>
      <c r="C2386" s="43">
        <v>5</v>
      </c>
      <c r="D2386" s="43" t="s">
        <v>1025</v>
      </c>
      <c r="E2386" s="43">
        <v>1</v>
      </c>
      <c r="F2386" s="43" t="s">
        <v>1025</v>
      </c>
      <c r="G2386" s="44">
        <v>18</v>
      </c>
      <c r="H2386" s="43" t="s">
        <v>81</v>
      </c>
      <c r="I2386" s="44">
        <v>50</v>
      </c>
      <c r="J2386" s="44" t="s">
        <v>1026</v>
      </c>
      <c r="K2386" s="41"/>
      <c r="L2386" s="41"/>
      <c r="M2386" s="41"/>
      <c r="N2386" s="45" t="s">
        <v>1027</v>
      </c>
      <c r="O2386" s="41"/>
      <c r="P2386" s="46"/>
      <c r="Q2386" s="47"/>
      <c r="R2386" s="48" t="s">
        <v>380</v>
      </c>
      <c r="T2386">
        <v>40501</v>
      </c>
    </row>
    <row r="2387" spans="1:20" ht="18" customHeight="1" x14ac:dyDescent="0.15">
      <c r="A2387" s="42">
        <v>4</v>
      </c>
      <c r="B2387" s="43" t="s">
        <v>839</v>
      </c>
      <c r="C2387" s="43">
        <v>5</v>
      </c>
      <c r="D2387" s="43" t="s">
        <v>1025</v>
      </c>
      <c r="E2387" s="43">
        <v>1</v>
      </c>
      <c r="F2387" s="43" t="s">
        <v>1025</v>
      </c>
      <c r="G2387" s="44">
        <v>18</v>
      </c>
      <c r="H2387" s="43" t="s">
        <v>81</v>
      </c>
      <c r="I2387" s="44">
        <v>50</v>
      </c>
      <c r="J2387" s="44" t="s">
        <v>1026</v>
      </c>
      <c r="K2387" s="41"/>
      <c r="L2387" s="41"/>
      <c r="M2387" s="41"/>
      <c r="N2387" s="45" t="s">
        <v>2554</v>
      </c>
      <c r="O2387" s="41"/>
      <c r="P2387" s="46"/>
      <c r="Q2387" s="47"/>
      <c r="R2387" s="48" t="s">
        <v>380</v>
      </c>
      <c r="T2387">
        <v>40501</v>
      </c>
    </row>
    <row r="2388" spans="1:20" ht="18" customHeight="1" x14ac:dyDescent="0.15">
      <c r="A2388" s="42">
        <v>4</v>
      </c>
      <c r="B2388" s="43" t="s">
        <v>839</v>
      </c>
      <c r="C2388" s="43">
        <v>5</v>
      </c>
      <c r="D2388" s="43" t="s">
        <v>1025</v>
      </c>
      <c r="E2388" s="43">
        <v>1</v>
      </c>
      <c r="F2388" s="43" t="s">
        <v>1025</v>
      </c>
      <c r="G2388" s="44">
        <v>18</v>
      </c>
      <c r="H2388" s="43" t="s">
        <v>81</v>
      </c>
      <c r="I2388" s="44">
        <v>50</v>
      </c>
      <c r="J2388" s="44" t="s">
        <v>1026</v>
      </c>
      <c r="K2388" s="41"/>
      <c r="L2388" s="41"/>
      <c r="M2388" s="41"/>
      <c r="N2388" s="45" t="s">
        <v>3350</v>
      </c>
      <c r="O2388" s="41">
        <v>3258000</v>
      </c>
      <c r="P2388" s="46"/>
      <c r="Q2388" s="47"/>
      <c r="R2388" s="48" t="s">
        <v>380</v>
      </c>
      <c r="T2388">
        <v>40501</v>
      </c>
    </row>
    <row r="2389" spans="1:20" ht="18" customHeight="1" x14ac:dyDescent="0.15">
      <c r="A2389" s="42">
        <v>4</v>
      </c>
      <c r="B2389" s="43" t="s">
        <v>839</v>
      </c>
      <c r="C2389" s="43">
        <v>5</v>
      </c>
      <c r="D2389" s="43" t="s">
        <v>1025</v>
      </c>
      <c r="E2389" s="43">
        <v>1</v>
      </c>
      <c r="F2389" s="43" t="s">
        <v>1025</v>
      </c>
      <c r="G2389" s="44">
        <v>18</v>
      </c>
      <c r="H2389" s="43" t="s">
        <v>81</v>
      </c>
      <c r="I2389" s="45">
        <v>51</v>
      </c>
      <c r="J2389" s="45" t="s">
        <v>1028</v>
      </c>
      <c r="K2389" s="41">
        <v>2706</v>
      </c>
      <c r="L2389" s="41">
        <v>3270</v>
      </c>
      <c r="M2389" s="41">
        <f>K2389-L2389</f>
        <v>-564</v>
      </c>
      <c r="N2389" s="45" t="s">
        <v>3351</v>
      </c>
      <c r="O2389" s="41">
        <v>740000</v>
      </c>
      <c r="P2389" s="46"/>
      <c r="Q2389" s="47"/>
      <c r="R2389" s="48" t="s">
        <v>380</v>
      </c>
      <c r="T2389">
        <v>40501</v>
      </c>
    </row>
    <row r="2390" spans="1:20" ht="18" customHeight="1" x14ac:dyDescent="0.15">
      <c r="A2390" s="42">
        <v>4</v>
      </c>
      <c r="B2390" s="43" t="s">
        <v>839</v>
      </c>
      <c r="C2390" s="43">
        <v>5</v>
      </c>
      <c r="D2390" s="43" t="s">
        <v>1025</v>
      </c>
      <c r="E2390" s="43">
        <v>1</v>
      </c>
      <c r="F2390" s="43" t="s">
        <v>1025</v>
      </c>
      <c r="G2390" s="44">
        <v>18</v>
      </c>
      <c r="H2390" s="43" t="s">
        <v>81</v>
      </c>
      <c r="I2390" s="44">
        <v>51</v>
      </c>
      <c r="J2390" s="44" t="s">
        <v>1028</v>
      </c>
      <c r="K2390" s="41"/>
      <c r="L2390" s="41"/>
      <c r="M2390" s="41"/>
      <c r="N2390" s="45" t="s">
        <v>3352</v>
      </c>
      <c r="O2390" s="41">
        <v>1243000</v>
      </c>
      <c r="P2390" s="46"/>
      <c r="Q2390" s="47"/>
      <c r="R2390" s="48" t="s">
        <v>380</v>
      </c>
      <c r="T2390">
        <v>40501</v>
      </c>
    </row>
    <row r="2391" spans="1:20" ht="18" customHeight="1" x14ac:dyDescent="0.15">
      <c r="A2391" s="42">
        <v>4</v>
      </c>
      <c r="B2391" s="43" t="s">
        <v>839</v>
      </c>
      <c r="C2391" s="43">
        <v>5</v>
      </c>
      <c r="D2391" s="43" t="s">
        <v>1025</v>
      </c>
      <c r="E2391" s="43">
        <v>1</v>
      </c>
      <c r="F2391" s="43" t="s">
        <v>1025</v>
      </c>
      <c r="G2391" s="44">
        <v>18</v>
      </c>
      <c r="H2391" s="43" t="s">
        <v>81</v>
      </c>
      <c r="I2391" s="44">
        <v>51</v>
      </c>
      <c r="J2391" s="44" t="s">
        <v>1028</v>
      </c>
      <c r="K2391" s="41"/>
      <c r="L2391" s="41"/>
      <c r="M2391" s="41"/>
      <c r="N2391" s="45" t="s">
        <v>1029</v>
      </c>
      <c r="O2391" s="41"/>
      <c r="P2391" s="46"/>
      <c r="Q2391" s="47"/>
      <c r="R2391" s="48" t="s">
        <v>380</v>
      </c>
      <c r="T2391">
        <v>40501</v>
      </c>
    </row>
    <row r="2392" spans="1:20" ht="18" customHeight="1" x14ac:dyDescent="0.15">
      <c r="A2392" s="42">
        <v>4</v>
      </c>
      <c r="B2392" s="43" t="s">
        <v>839</v>
      </c>
      <c r="C2392" s="43">
        <v>5</v>
      </c>
      <c r="D2392" s="43" t="s">
        <v>1025</v>
      </c>
      <c r="E2392" s="43">
        <v>1</v>
      </c>
      <c r="F2392" s="43" t="s">
        <v>1025</v>
      </c>
      <c r="G2392" s="44">
        <v>18</v>
      </c>
      <c r="H2392" s="43" t="s">
        <v>81</v>
      </c>
      <c r="I2392" s="44">
        <v>51</v>
      </c>
      <c r="J2392" s="44" t="s">
        <v>1028</v>
      </c>
      <c r="K2392" s="41"/>
      <c r="L2392" s="41"/>
      <c r="M2392" s="41"/>
      <c r="N2392" s="45" t="s">
        <v>2555</v>
      </c>
      <c r="O2392" s="41"/>
      <c r="P2392" s="46"/>
      <c r="Q2392" s="47"/>
      <c r="R2392" s="48" t="s">
        <v>380</v>
      </c>
      <c r="T2392">
        <v>40501</v>
      </c>
    </row>
    <row r="2393" spans="1:20" ht="18" customHeight="1" x14ac:dyDescent="0.15">
      <c r="A2393" s="42">
        <v>4</v>
      </c>
      <c r="B2393" s="43" t="s">
        <v>839</v>
      </c>
      <c r="C2393" s="43">
        <v>5</v>
      </c>
      <c r="D2393" s="43" t="s">
        <v>1025</v>
      </c>
      <c r="E2393" s="43">
        <v>1</v>
      </c>
      <c r="F2393" s="43" t="s">
        <v>1025</v>
      </c>
      <c r="G2393" s="44">
        <v>18</v>
      </c>
      <c r="H2393" s="43" t="s">
        <v>81</v>
      </c>
      <c r="I2393" s="44">
        <v>51</v>
      </c>
      <c r="J2393" s="44" t="s">
        <v>1028</v>
      </c>
      <c r="K2393" s="41"/>
      <c r="L2393" s="41"/>
      <c r="M2393" s="41"/>
      <c r="N2393" s="45" t="s">
        <v>3353</v>
      </c>
      <c r="O2393" s="41">
        <v>723000</v>
      </c>
      <c r="P2393" s="46"/>
      <c r="Q2393" s="47"/>
      <c r="R2393" s="48" t="s">
        <v>380</v>
      </c>
      <c r="T2393">
        <v>40501</v>
      </c>
    </row>
    <row r="2394" spans="1:20" ht="18" customHeight="1" x14ac:dyDescent="0.15">
      <c r="A2394" s="42">
        <v>4</v>
      </c>
      <c r="B2394" s="43" t="s">
        <v>839</v>
      </c>
      <c r="C2394" s="43">
        <v>5</v>
      </c>
      <c r="D2394" s="43" t="s">
        <v>1025</v>
      </c>
      <c r="E2394" s="43">
        <v>1</v>
      </c>
      <c r="F2394" s="43" t="s">
        <v>1025</v>
      </c>
      <c r="G2394" s="44">
        <v>18</v>
      </c>
      <c r="H2394" s="43" t="s">
        <v>81</v>
      </c>
      <c r="I2394" s="45">
        <v>74</v>
      </c>
      <c r="J2394" s="45" t="s">
        <v>1030</v>
      </c>
      <c r="K2394" s="41">
        <v>0</v>
      </c>
      <c r="L2394" s="41">
        <v>4331</v>
      </c>
      <c r="M2394" s="41">
        <f>K2394-L2394</f>
        <v>-4331</v>
      </c>
      <c r="N2394" s="45" t="s">
        <v>7501</v>
      </c>
      <c r="O2394" s="41"/>
      <c r="P2394" s="46"/>
      <c r="Q2394" s="47"/>
      <c r="R2394" s="48" t="s">
        <v>380</v>
      </c>
      <c r="T2394">
        <v>40501</v>
      </c>
    </row>
    <row r="2395" spans="1:20" ht="18" customHeight="1" x14ac:dyDescent="0.15">
      <c r="A2395" s="24">
        <v>4</v>
      </c>
      <c r="B2395" s="25" t="s">
        <v>839</v>
      </c>
      <c r="C2395" s="26">
        <v>6</v>
      </c>
      <c r="D2395" s="26" t="s">
        <v>2217</v>
      </c>
      <c r="E2395" s="27"/>
      <c r="F2395" s="26"/>
      <c r="G2395" s="27"/>
      <c r="H2395" s="26"/>
      <c r="I2395" s="27"/>
      <c r="J2395" s="27"/>
      <c r="K2395" s="23">
        <f>IF(C2395="",SUMIFS($K2396:$K$5362,$A2396:$A$5362,A2395,$E2396:$E$5362,""),IF(E2395="",SUMIFS($K2396:$K$5362,$A2396:$A$5362,A2395,$C2396:$C$5362,C2395,$G2396:$G$5362,""),IF(G2395="",SUMIFS($K2396:$K$5362,$A2396:$A$5362,A2395,$C2396:$C$5362,C2395,$E2396:$E$5362,E2395,$R2396:$R$5362,R2395),IF(I2395="",SUMIFS($K2396:$K$5362,$A2396:$A$5362,A2395,$C2396:$C$5362,C2395,$E2396:$E$5362,E2395,$G2396:$G$5362,G2395,$R2396:$R$5362,R2395),0))))</f>
        <v>545</v>
      </c>
      <c r="L2395" s="23">
        <f>IF(C2395="",SUMIFS($L2396:$L$5362,$A2396:$A$5362,A2395,$E2396:$E$5362,""),IF(E2395="",SUMIFS($L2396:$L$5362,$A2396:$A$5362,A2395,$C2396:$C$5362,C2395,$G2396:$G$5362,""),IF(G2395="",SUMIFS($L2396:$L$5362,$A2396:$A$5362,A2395,$C2396:$C$5362,C2395,$E2396:$E$5362,E2395,$R2396:$R$5362,R2395),IF(I2395="",SUMIFS($L2396:$L$5362,$A2396:$A$5362,A2395,$C2396:$C$5362,C2395,$E2396:$E$5362,E2395,$G2396:$G$5362,G2395,$R2396:$R$5362,R2395),0))))</f>
        <v>545</v>
      </c>
      <c r="M2395" s="23">
        <f t="shared" ref="M2395:M2396" si="64">K2395-L2395</f>
        <v>0</v>
      </c>
      <c r="N2395" s="28"/>
      <c r="O2395" s="29"/>
      <c r="P2395" s="30"/>
      <c r="Q2395" s="23">
        <f>IF(C2395="",SUMIFS($Q2396:$Q$5362,$A2396:$A$5362,A2395,$E2396:$E$5362,""),IF(E2395="",SUMIFS($Q2396:$Q$5362,$A2396:$A$5362,A2395,$C2396:$C$5362,C2395,$G2396:$G$5362,""),IF(G2395="",SUMIFS($Q2396:$Q$5362,$A2396:$A$5362,A2395,$C2396:$C$5362,C2395,$E2396:$E$5362,E2395,$R2396:$R$5362,R2395),IF(I2395="",SUMIFS($Q2396:$Q$5362,$A2396:$A$5362,A2395,$C2396:$C$5362,C2395,$E2396:$E$5362,E2395,$G2396:$G$5362,G2395,$R2396:$R$5362,R2395),0))))</f>
        <v>540</v>
      </c>
      <c r="R2395" s="31"/>
      <c r="T2395">
        <v>40601</v>
      </c>
    </row>
    <row r="2396" spans="1:20" ht="18" customHeight="1" x14ac:dyDescent="0.15">
      <c r="A2396" s="24">
        <v>4</v>
      </c>
      <c r="B2396" s="25" t="s">
        <v>2209</v>
      </c>
      <c r="C2396" s="34">
        <v>6</v>
      </c>
      <c r="D2396" s="25" t="s">
        <v>1031</v>
      </c>
      <c r="E2396" s="35">
        <v>1</v>
      </c>
      <c r="F2396" s="36" t="s">
        <v>2217</v>
      </c>
      <c r="G2396" s="35"/>
      <c r="H2396" s="36"/>
      <c r="I2396" s="35"/>
      <c r="J2396" s="35"/>
      <c r="K2396" s="32">
        <f>IF(C2396="",SUMIFS($K2397:$K$5362,$A2397:$A$5362,A2396,$E2397:$E$5362,""),IF(E2396="",SUMIFS($K2397:$K$5362,$A2397:$A$5362,A2396,$C2397:$C$5362,C2396,$G2397:$G$5362,""),IF(G2396="",SUMIFS($K2397:$K$5362,$A2397:$A$5362,A2396,$C2397:$C$5362,C2396,$E2397:$E$5362,E2396,$R2397:$R$5362,R2396),IF(I2396="",SUMIFS($K2397:$K$5362,$A2397:$A$5362,A2396,$C2397:$C$5362,C2396,$E2397:$E$5362,E2396,$G2397:$G$5362,G2396,$R2397:$R$5362,R2396),0))))</f>
        <v>545</v>
      </c>
      <c r="L2396" s="32">
        <f>IF(C2396="",SUMIFS($L2397:$L$5362,$A2397:$A$5362,A2396,$E2397:$E$5362,""),IF(E2396="",SUMIFS($L2397:$L$5362,$A2397:$A$5362,A2396,$C2397:$C$5362,C2396,$G2397:$G$5362,""),IF(G2396="",SUMIFS($L2397:$L$5362,$A2397:$A$5362,A2396,$C2397:$C$5362,C2396,$E2397:$E$5362,E2396,$R2397:$R$5362,R2396),IF(I2396="",SUMIFS($L2397:$L$5362,$A2397:$A$5362,A2396,$C2397:$C$5362,C2396,$E2397:$E$5362,E2396,$G2397:$G$5362,G2396,$R2397:$R$5362,R2396),0))))</f>
        <v>545</v>
      </c>
      <c r="M2396" s="32">
        <f t="shared" si="64"/>
        <v>0</v>
      </c>
      <c r="N2396" s="37"/>
      <c r="O2396" s="38"/>
      <c r="P2396" s="39"/>
      <c r="Q2396" s="33">
        <f>IF(C2396="",SUMIFS($Q2397:$Q$5362,$A2397:$A$5362,A2396,$E2397:$E$5362,""),IF(E2396="",SUMIFS($Q2397:$Q$5362,$A2397:$A$5362,A2396,$C2397:$C$5362,C2396,$G2397:$G$5362,""),IF(G2396="",SUMIFS($Q2397:$Q$5362,$A2397:$A$5362,A2396,$C2397:$C$5362,C2396,$E2397:$E$5362,E2396,$R2397:$R$5362,R2396),IF(I2396="",SUMIFS($Q2397:$Q$5362,$A2397:$A$5362,A2396,$C2397:$C$5362,C2396,$E2397:$E$5362,E2396,$G2397:$G$5362,G2396,$R2397:$R$5362,R2396),0))))</f>
        <v>540</v>
      </c>
      <c r="R2396" s="40" t="s">
        <v>2213</v>
      </c>
      <c r="T2396">
        <v>40601</v>
      </c>
    </row>
    <row r="2397" spans="1:20" ht="18" customHeight="1" x14ac:dyDescent="0.15">
      <c r="A2397" s="42">
        <v>4</v>
      </c>
      <c r="B2397" s="43" t="s">
        <v>839</v>
      </c>
      <c r="C2397" s="43">
        <v>6</v>
      </c>
      <c r="D2397" s="43" t="s">
        <v>1031</v>
      </c>
      <c r="E2397" s="43">
        <v>1</v>
      </c>
      <c r="F2397" s="43" t="s">
        <v>1031</v>
      </c>
      <c r="G2397" s="45">
        <v>18</v>
      </c>
      <c r="H2397" s="49" t="s">
        <v>81</v>
      </c>
      <c r="I2397" s="45"/>
      <c r="J2397" s="45"/>
      <c r="K2397" s="41"/>
      <c r="L2397" s="41"/>
      <c r="M2397" s="41"/>
      <c r="N2397" s="45"/>
      <c r="O2397" s="47"/>
      <c r="P2397" s="46" t="s">
        <v>4688</v>
      </c>
      <c r="Q2397" s="47">
        <v>540</v>
      </c>
      <c r="R2397" s="48" t="s">
        <v>380</v>
      </c>
      <c r="T2397">
        <v>40601</v>
      </c>
    </row>
    <row r="2398" spans="1:20" ht="18" customHeight="1" x14ac:dyDescent="0.15">
      <c r="A2398" s="42">
        <v>4</v>
      </c>
      <c r="B2398" s="43" t="s">
        <v>839</v>
      </c>
      <c r="C2398" s="43">
        <v>6</v>
      </c>
      <c r="D2398" s="43" t="s">
        <v>1031</v>
      </c>
      <c r="E2398" s="43">
        <v>1</v>
      </c>
      <c r="F2398" s="43" t="s">
        <v>1031</v>
      </c>
      <c r="G2398" s="44">
        <v>18</v>
      </c>
      <c r="H2398" s="43" t="s">
        <v>81</v>
      </c>
      <c r="I2398" s="45">
        <v>31</v>
      </c>
      <c r="J2398" s="45" t="s">
        <v>318</v>
      </c>
      <c r="K2398" s="41">
        <v>540</v>
      </c>
      <c r="L2398" s="41">
        <v>540</v>
      </c>
      <c r="M2398" s="41">
        <f>K2398-L2398</f>
        <v>0</v>
      </c>
      <c r="N2398" s="45" t="s">
        <v>3354</v>
      </c>
      <c r="O2398" s="41">
        <v>540000</v>
      </c>
      <c r="P2398" s="46" t="s">
        <v>4689</v>
      </c>
      <c r="Q2398" s="47"/>
      <c r="R2398" s="48" t="s">
        <v>380</v>
      </c>
      <c r="T2398">
        <v>40601</v>
      </c>
    </row>
    <row r="2399" spans="1:20" ht="18" customHeight="1" x14ac:dyDescent="0.15">
      <c r="A2399" s="42">
        <v>4</v>
      </c>
      <c r="B2399" s="43" t="s">
        <v>839</v>
      </c>
      <c r="C2399" s="43">
        <v>6</v>
      </c>
      <c r="D2399" s="43" t="s">
        <v>1031</v>
      </c>
      <c r="E2399" s="43">
        <v>1</v>
      </c>
      <c r="F2399" s="43" t="s">
        <v>1031</v>
      </c>
      <c r="G2399" s="45">
        <v>24</v>
      </c>
      <c r="H2399" s="49" t="s">
        <v>247</v>
      </c>
      <c r="I2399" s="45"/>
      <c r="J2399" s="45"/>
      <c r="K2399" s="41"/>
      <c r="L2399" s="41"/>
      <c r="M2399" s="41"/>
      <c r="N2399" s="45"/>
      <c r="O2399" s="47"/>
      <c r="P2399" s="46"/>
      <c r="Q2399" s="47"/>
      <c r="R2399" s="48" t="s">
        <v>380</v>
      </c>
      <c r="T2399">
        <v>40601</v>
      </c>
    </row>
    <row r="2400" spans="1:20" ht="18" customHeight="1" x14ac:dyDescent="0.15">
      <c r="A2400" s="42">
        <v>4</v>
      </c>
      <c r="B2400" s="43" t="s">
        <v>839</v>
      </c>
      <c r="C2400" s="43">
        <v>6</v>
      </c>
      <c r="D2400" s="43" t="s">
        <v>1031</v>
      </c>
      <c r="E2400" s="43">
        <v>1</v>
      </c>
      <c r="F2400" s="43" t="s">
        <v>1031</v>
      </c>
      <c r="G2400" s="44">
        <v>24</v>
      </c>
      <c r="H2400" s="43" t="s">
        <v>247</v>
      </c>
      <c r="I2400" s="45">
        <v>81</v>
      </c>
      <c r="J2400" s="45" t="s">
        <v>1032</v>
      </c>
      <c r="K2400" s="41">
        <v>5</v>
      </c>
      <c r="L2400" s="41">
        <v>5</v>
      </c>
      <c r="M2400" s="41">
        <f>K2400-L2400</f>
        <v>0</v>
      </c>
      <c r="N2400" s="45" t="s">
        <v>3355</v>
      </c>
      <c r="O2400" s="41">
        <v>5000</v>
      </c>
      <c r="P2400" s="46"/>
      <c r="Q2400" s="47"/>
      <c r="R2400" s="48" t="s">
        <v>380</v>
      </c>
      <c r="T2400">
        <v>40601</v>
      </c>
    </row>
    <row r="2401" spans="1:20" ht="18" customHeight="1" x14ac:dyDescent="0.15">
      <c r="A2401" s="16">
        <v>5</v>
      </c>
      <c r="B2401" s="17" t="s">
        <v>1033</v>
      </c>
      <c r="C2401" s="17"/>
      <c r="D2401" s="17"/>
      <c r="E2401" s="18"/>
      <c r="F2401" s="17"/>
      <c r="G2401" s="18"/>
      <c r="H2401" s="17"/>
      <c r="I2401" s="18"/>
      <c r="J2401" s="18"/>
      <c r="K2401" s="15">
        <f>IF(C2401="",SUMIFS($K2402:$K$5362,$A2402:$A$5362,A2401,$E2402:$E$5362,""),IF(E2401="",SUMIFS($K2402:$K$5362,$A2402:$A$5362,A2401,$C2402:$C$5362,C2401,$G2402:$G$5362,""),IF(G2401="",SUMIFS($K2402:$K$5362,$A2402:$A$5362,A2401,$C2402:$C$5362,C2401,$E2402:$E$5362,E2401,$R2402:$R$5362,R2401),IF(I2401="",SUMIFS($K2402:$K$5362,$A2402:$A$5362,A2401,$C2402:$C$5362,C2401,$E2402:$E$5362,E2401,$G2402:$G$5362,G2401,$R2402:$R$5362,R2401),0))))</f>
        <v>268</v>
      </c>
      <c r="L2401" s="15">
        <f>IF(C2401="",SUMIFS($L2402:$L$5362,$A2402:$A$5362,A2401,$E2402:$E$5362,""),IF(E2401="",SUMIFS($L2402:$L$5362,$A2402:$A$5362,A2401,$C2402:$C$5362,C2401,$G2402:$G$5362,""),IF(G2401="",SUMIFS($L2402:$L$5362,$A2402:$A$5362,A2401,$C2402:$C$5362,C2401,$E2402:$E$5362,E2401,$R2402:$R$5362,R2401),IF(I2401="",SUMIFS($L2402:$L$5362,$A2402:$A$5362,A2401,$C2402:$C$5362,C2401,$E2402:$E$5362,E2401,$G2402:$G$5362,G2401,$R2402:$R$5362,R2401),0))))</f>
        <v>295</v>
      </c>
      <c r="M2401" s="15">
        <f>K2401-L2401</f>
        <v>-27</v>
      </c>
      <c r="N2401" s="19"/>
      <c r="O2401" s="20"/>
      <c r="P2401" s="21"/>
      <c r="Q2401" s="15">
        <f>IF(C2401="",SUMIFS($Q2402:$Q$5362,$A2402:$A$5362,A2401,$E2402:$E$5362,""),IF(E2401="",SUMIFS($Q2402:$Q$5362,$A2402:$A$5362,A2401,$C2402:$C$5362,C2401,$G2402:$G$5362,""),IF(G2401="",SUMIFS($Q2402:$Q$5362,$A2402:$A$5362,A2401,$C2402:$C$5362,C2401,$E2402:$E$5362,E2401,$R2402:$R$5362,R2401),IF(I2401="",SUMIFS($Q2402:$Q$5362,$A2402:$A$5362,A2401,$C2402:$C$5362,C2401,$E2402:$E$5362,E2401,$G2402:$G$5362,G2401,$R2402:$R$5362,R2401),0))))</f>
        <v>0</v>
      </c>
      <c r="R2401" s="22"/>
      <c r="T2401">
        <v>50201</v>
      </c>
    </row>
    <row r="2402" spans="1:20" ht="18" customHeight="1" x14ac:dyDescent="0.15">
      <c r="A2402" s="24">
        <v>5</v>
      </c>
      <c r="B2402" s="25" t="s">
        <v>1033</v>
      </c>
      <c r="C2402" s="26">
        <v>2</v>
      </c>
      <c r="D2402" s="26" t="s">
        <v>2219</v>
      </c>
      <c r="E2402" s="27"/>
      <c r="F2402" s="26"/>
      <c r="G2402" s="27"/>
      <c r="H2402" s="26"/>
      <c r="I2402" s="27"/>
      <c r="J2402" s="27"/>
      <c r="K2402" s="23">
        <f>IF(C2402="",SUMIFS($K2403:$K$5362,$A2403:$A$5362,A2402,$E2403:$E$5362,""),IF(E2402="",SUMIFS($K2403:$K$5362,$A2403:$A$5362,A2402,$C2403:$C$5362,C2402,$G2403:$G$5362,""),IF(G2402="",SUMIFS($K2403:$K$5362,$A2403:$A$5362,A2402,$C2403:$C$5362,C2402,$E2403:$E$5362,E2402,$R2403:$R$5362,R2402),IF(I2402="",SUMIFS($K2403:$K$5362,$A2403:$A$5362,A2402,$C2403:$C$5362,C2402,$E2403:$E$5362,E2402,$G2403:$G$5362,G2402,$R2403:$R$5362,R2402),0))))</f>
        <v>268</v>
      </c>
      <c r="L2402" s="23">
        <f>IF(C2402="",SUMIFS($L2403:$L$5362,$A2403:$A$5362,A2402,$E2403:$E$5362,""),IF(E2402="",SUMIFS($L2403:$L$5362,$A2403:$A$5362,A2402,$C2403:$C$5362,C2402,$G2403:$G$5362,""),IF(G2402="",SUMIFS($L2403:$L$5362,$A2403:$A$5362,A2402,$C2403:$C$5362,C2402,$E2403:$E$5362,E2402,$R2403:$R$5362,R2402),IF(I2402="",SUMIFS($L2403:$L$5362,$A2403:$A$5362,A2402,$C2403:$C$5362,C2402,$E2403:$E$5362,E2402,$G2403:$G$5362,G2402,$R2403:$R$5362,R2402),0))))</f>
        <v>295</v>
      </c>
      <c r="M2402" s="23">
        <f t="shared" ref="M2402:M2403" si="65">K2402-L2402</f>
        <v>-27</v>
      </c>
      <c r="N2402" s="28"/>
      <c r="O2402" s="29"/>
      <c r="P2402" s="30"/>
      <c r="Q2402" s="23">
        <f>IF(C2402="",SUMIFS($Q2403:$Q$5362,$A2403:$A$5362,A2402,$E2403:$E$5362,""),IF(E2402="",SUMIFS($Q2403:$Q$5362,$A2403:$A$5362,A2402,$C2403:$C$5362,C2402,$G2403:$G$5362,""),IF(G2402="",SUMIFS($Q2403:$Q$5362,$A2403:$A$5362,A2402,$C2403:$C$5362,C2402,$E2403:$E$5362,E2402,$R2403:$R$5362,R2402),IF(I2402="",SUMIFS($Q2403:$Q$5362,$A2403:$A$5362,A2402,$C2403:$C$5362,C2402,$E2403:$E$5362,E2402,$G2403:$G$5362,G2402,$R2403:$R$5362,R2402),0))))</f>
        <v>0</v>
      </c>
      <c r="R2402" s="31"/>
      <c r="T2402">
        <v>50201</v>
      </c>
    </row>
    <row r="2403" spans="1:20" ht="18" customHeight="1" x14ac:dyDescent="0.15">
      <c r="A2403" s="24">
        <v>5</v>
      </c>
      <c r="B2403" s="25" t="s">
        <v>2218</v>
      </c>
      <c r="C2403" s="34">
        <v>2</v>
      </c>
      <c r="D2403" s="25" t="s">
        <v>1034</v>
      </c>
      <c r="E2403" s="35">
        <v>1</v>
      </c>
      <c r="F2403" s="36" t="s">
        <v>2219</v>
      </c>
      <c r="G2403" s="35"/>
      <c r="H2403" s="36"/>
      <c r="I2403" s="35"/>
      <c r="J2403" s="35"/>
      <c r="K2403" s="32">
        <f>IF(C2403="",SUMIFS($K2404:$K$5362,$A2404:$A$5362,A2403,$E2404:$E$5362,""),IF(E2403="",SUMIFS($K2404:$K$5362,$A2404:$A$5362,A2403,$C2404:$C$5362,C2403,$G2404:$G$5362,""),IF(G2403="",SUMIFS($K2404:$K$5362,$A2404:$A$5362,A2403,$C2404:$C$5362,C2403,$E2404:$E$5362,E2403,$R2404:$R$5362,R2403),IF(I2403="",SUMIFS($K2404:$K$5362,$A2404:$A$5362,A2403,$C2404:$C$5362,C2403,$E2404:$E$5362,E2403,$G2404:$G$5362,G2403,$R2404:$R$5362,R2403),0))))</f>
        <v>268</v>
      </c>
      <c r="L2403" s="32">
        <f>IF(C2403="",SUMIFS($L2404:$L$5362,$A2404:$A$5362,A2403,$E2404:$E$5362,""),IF(E2403="",SUMIFS($L2404:$L$5362,$A2404:$A$5362,A2403,$C2404:$C$5362,C2403,$G2404:$G$5362,""),IF(G2403="",SUMIFS($L2404:$L$5362,$A2404:$A$5362,A2403,$C2404:$C$5362,C2403,$E2404:$E$5362,E2403,$R2404:$R$5362,R2403),IF(I2403="",SUMIFS($L2404:$L$5362,$A2404:$A$5362,A2403,$C2404:$C$5362,C2403,$E2404:$E$5362,E2403,$G2404:$G$5362,G2403,$R2404:$R$5362,R2403),0))))</f>
        <v>295</v>
      </c>
      <c r="M2403" s="32">
        <f t="shared" si="65"/>
        <v>-27</v>
      </c>
      <c r="N2403" s="37"/>
      <c r="O2403" s="38"/>
      <c r="P2403" s="39"/>
      <c r="Q2403" s="33">
        <f>IF(C2403="",SUMIFS($Q2404:$Q$5362,$A2404:$A$5362,A2403,$E2404:$E$5362,""),IF(E2403="",SUMIFS($Q2404:$Q$5362,$A2404:$A$5362,A2403,$C2404:$C$5362,C2403,$G2404:$G$5362,""),IF(G2403="",SUMIFS($Q2404:$Q$5362,$A2404:$A$5362,A2403,$C2404:$C$5362,C2403,$E2404:$E$5362,E2403,$R2404:$R$5362,R2403),IF(I2403="",SUMIFS($Q2404:$Q$5362,$A2404:$A$5362,A2403,$C2404:$C$5362,C2403,$E2404:$E$5362,E2403,$G2404:$G$5362,G2403,$R2404:$R$5362,R2403),0))))</f>
        <v>0</v>
      </c>
      <c r="R2403" s="40" t="s">
        <v>2207</v>
      </c>
      <c r="T2403">
        <v>50201</v>
      </c>
    </row>
    <row r="2404" spans="1:20" ht="18" customHeight="1" x14ac:dyDescent="0.15">
      <c r="A2404" s="42">
        <v>5</v>
      </c>
      <c r="B2404" s="43" t="s">
        <v>1033</v>
      </c>
      <c r="C2404" s="43">
        <v>2</v>
      </c>
      <c r="D2404" s="43" t="s">
        <v>1034</v>
      </c>
      <c r="E2404" s="43">
        <v>1</v>
      </c>
      <c r="F2404" s="43" t="s">
        <v>1034</v>
      </c>
      <c r="G2404" s="45">
        <v>18</v>
      </c>
      <c r="H2404" s="49" t="s">
        <v>81</v>
      </c>
      <c r="I2404" s="45"/>
      <c r="J2404" s="45"/>
      <c r="K2404" s="41"/>
      <c r="L2404" s="41"/>
      <c r="M2404" s="41"/>
      <c r="N2404" s="45"/>
      <c r="O2404" s="47"/>
      <c r="P2404" s="46"/>
      <c r="Q2404" s="47"/>
      <c r="R2404" s="48" t="s">
        <v>254</v>
      </c>
      <c r="T2404">
        <v>50201</v>
      </c>
    </row>
    <row r="2405" spans="1:20" ht="18" customHeight="1" x14ac:dyDescent="0.15">
      <c r="A2405" s="42">
        <v>5</v>
      </c>
      <c r="B2405" s="43" t="s">
        <v>1033</v>
      </c>
      <c r="C2405" s="43">
        <v>2</v>
      </c>
      <c r="D2405" s="43" t="s">
        <v>1034</v>
      </c>
      <c r="E2405" s="43">
        <v>1</v>
      </c>
      <c r="F2405" s="43" t="s">
        <v>1034</v>
      </c>
      <c r="G2405" s="44">
        <v>18</v>
      </c>
      <c r="H2405" s="43" t="s">
        <v>81</v>
      </c>
      <c r="I2405" s="45">
        <v>11</v>
      </c>
      <c r="J2405" s="45" t="s">
        <v>1035</v>
      </c>
      <c r="K2405" s="41">
        <v>268</v>
      </c>
      <c r="L2405" s="41">
        <v>295</v>
      </c>
      <c r="M2405" s="41">
        <f>K2405-L2405</f>
        <v>-27</v>
      </c>
      <c r="N2405" s="45" t="s">
        <v>1036</v>
      </c>
      <c r="O2405" s="41">
        <v>10000</v>
      </c>
      <c r="P2405" s="46"/>
      <c r="Q2405" s="47"/>
      <c r="R2405" s="48" t="s">
        <v>254</v>
      </c>
      <c r="T2405">
        <v>50201</v>
      </c>
    </row>
    <row r="2406" spans="1:20" ht="18" customHeight="1" x14ac:dyDescent="0.15">
      <c r="A2406" s="42">
        <v>5</v>
      </c>
      <c r="B2406" s="43" t="s">
        <v>1033</v>
      </c>
      <c r="C2406" s="43">
        <v>2</v>
      </c>
      <c r="D2406" s="43" t="s">
        <v>1034</v>
      </c>
      <c r="E2406" s="43">
        <v>1</v>
      </c>
      <c r="F2406" s="43" t="s">
        <v>1034</v>
      </c>
      <c r="G2406" s="44">
        <v>18</v>
      </c>
      <c r="H2406" s="43" t="s">
        <v>81</v>
      </c>
      <c r="I2406" s="44">
        <v>11</v>
      </c>
      <c r="J2406" s="44" t="s">
        <v>1035</v>
      </c>
      <c r="K2406" s="41"/>
      <c r="L2406" s="41"/>
      <c r="M2406" s="41"/>
      <c r="N2406" s="45" t="s">
        <v>1037</v>
      </c>
      <c r="O2406" s="41">
        <v>258000</v>
      </c>
      <c r="P2406" s="46"/>
      <c r="Q2406" s="47"/>
      <c r="R2406" s="48" t="s">
        <v>254</v>
      </c>
      <c r="T2406">
        <v>50201</v>
      </c>
    </row>
    <row r="2407" spans="1:20" ht="18" customHeight="1" x14ac:dyDescent="0.15">
      <c r="A2407" s="16">
        <v>6</v>
      </c>
      <c r="B2407" s="17" t="s">
        <v>1038</v>
      </c>
      <c r="C2407" s="17"/>
      <c r="D2407" s="17"/>
      <c r="E2407" s="18"/>
      <c r="F2407" s="17"/>
      <c r="G2407" s="18"/>
      <c r="H2407" s="17"/>
      <c r="I2407" s="18"/>
      <c r="J2407" s="18"/>
      <c r="K2407" s="15">
        <f>IF(C2407="",SUMIFS($K2408:$K$5362,$A2408:$A$5362,A2407,$E2408:$E$5362,""),IF(E2407="",SUMIFS($K2408:$K$5362,$A2408:$A$5362,A2407,$C2408:$C$5362,C2407,$G2408:$G$5362,""),IF(G2407="",SUMIFS($K2408:$K$5362,$A2408:$A$5362,A2407,$C2408:$C$5362,C2407,$E2408:$E$5362,E2407,$R2408:$R$5362,R2407),IF(I2407="",SUMIFS($K2408:$K$5362,$A2408:$A$5362,A2407,$C2408:$C$5362,C2407,$E2408:$E$5362,E2407,$G2408:$G$5362,G2407,$R2408:$R$5362,R2407),0))))</f>
        <v>350055</v>
      </c>
      <c r="L2407" s="15">
        <f>IF(C2407="",SUMIFS($L2408:$L$5362,$A2408:$A$5362,A2407,$E2408:$E$5362,""),IF(E2407="",SUMIFS($L2408:$L$5362,$A2408:$A$5362,A2407,$C2408:$C$5362,C2407,$G2408:$G$5362,""),IF(G2407="",SUMIFS($L2408:$L$5362,$A2408:$A$5362,A2407,$C2408:$C$5362,C2407,$E2408:$E$5362,E2407,$R2408:$R$5362,R2407),IF(I2407="",SUMIFS($L2408:$L$5362,$A2408:$A$5362,A2407,$C2408:$C$5362,C2407,$E2408:$E$5362,E2407,$G2408:$G$5362,G2407,$R2408:$R$5362,R2407),0))))</f>
        <v>287957</v>
      </c>
      <c r="M2407" s="15">
        <f>K2407-L2407</f>
        <v>62098</v>
      </c>
      <c r="N2407" s="19"/>
      <c r="O2407" s="20"/>
      <c r="P2407" s="21"/>
      <c r="Q2407" s="15">
        <f>IF(C2407="",SUMIFS($Q2408:$Q$5362,$A2408:$A$5362,A2407,$E2408:$E$5362,""),IF(E2407="",SUMIFS($Q2408:$Q$5362,$A2408:$A$5362,A2407,$C2408:$C$5362,C2407,$G2408:$G$5362,""),IF(G2407="",SUMIFS($Q2408:$Q$5362,$A2408:$A$5362,A2407,$C2408:$C$5362,C2407,$E2408:$E$5362,E2407,$R2408:$R$5362,R2407),IF(I2407="",SUMIFS($Q2408:$Q$5362,$A2408:$A$5362,A2407,$C2408:$C$5362,C2407,$E2408:$E$5362,E2407,$G2408:$G$5362,G2407,$R2408:$R$5362,R2407),0))))</f>
        <v>111940</v>
      </c>
      <c r="R2407" s="22"/>
      <c r="T2407">
        <v>60101</v>
      </c>
    </row>
    <row r="2408" spans="1:20" ht="18" customHeight="1" x14ac:dyDescent="0.15">
      <c r="A2408" s="24">
        <v>6</v>
      </c>
      <c r="B2408" s="25" t="s">
        <v>1038</v>
      </c>
      <c r="C2408" s="26">
        <v>1</v>
      </c>
      <c r="D2408" s="26" t="s">
        <v>2312</v>
      </c>
      <c r="E2408" s="27"/>
      <c r="F2408" s="26"/>
      <c r="G2408" s="27"/>
      <c r="H2408" s="26"/>
      <c r="I2408" s="27"/>
      <c r="J2408" s="27"/>
      <c r="K2408" s="23">
        <f>IF(C2408="",SUMIFS($K2409:$K$5362,$A2409:$A$5362,A2408,$E2409:$E$5362,""),IF(E2408="",SUMIFS($K2409:$K$5362,$A2409:$A$5362,A2408,$C2409:$C$5362,C2408,$G2409:$G$5362,""),IF(G2408="",SUMIFS($K2409:$K$5362,$A2409:$A$5362,A2408,$C2409:$C$5362,C2408,$E2409:$E$5362,E2408,$R2409:$R$5362,R2408),IF(I2408="",SUMIFS($K2409:$K$5362,$A2409:$A$5362,A2408,$C2409:$C$5362,C2408,$E2409:$E$5362,E2408,$G2409:$G$5362,G2408,$R2409:$R$5362,R2408),0))))</f>
        <v>280189</v>
      </c>
      <c r="L2408" s="23">
        <f>IF(C2408="",SUMIFS($L2409:$L$5362,$A2409:$A$5362,A2408,$E2409:$E$5362,""),IF(E2408="",SUMIFS($L2409:$L$5362,$A2409:$A$5362,A2408,$C2409:$C$5362,C2408,$G2409:$G$5362,""),IF(G2408="",SUMIFS($L2409:$L$5362,$A2409:$A$5362,A2408,$C2409:$C$5362,C2408,$E2409:$E$5362,E2408,$R2409:$R$5362,R2408),IF(I2408="",SUMIFS($L2409:$L$5362,$A2409:$A$5362,A2408,$C2409:$C$5362,C2408,$E2409:$E$5362,E2408,$G2409:$G$5362,G2408,$R2409:$R$5362,R2408),0))))</f>
        <v>231464</v>
      </c>
      <c r="M2408" s="23">
        <f t="shared" ref="M2408:M2409" si="66">K2408-L2408</f>
        <v>48725</v>
      </c>
      <c r="N2408" s="28"/>
      <c r="O2408" s="29"/>
      <c r="P2408" s="30"/>
      <c r="Q2408" s="23">
        <f>IF(C2408="",SUMIFS($Q2409:$Q$5362,$A2409:$A$5362,A2408,$E2409:$E$5362,""),IF(E2408="",SUMIFS($Q2409:$Q$5362,$A2409:$A$5362,A2408,$C2409:$C$5362,C2408,$G2409:$G$5362,""),IF(G2408="",SUMIFS($Q2409:$Q$5362,$A2409:$A$5362,A2408,$C2409:$C$5362,C2408,$E2409:$E$5362,E2408,$R2409:$R$5362,R2408),IF(I2408="",SUMIFS($Q2409:$Q$5362,$A2409:$A$5362,A2408,$C2409:$C$5362,C2408,$E2409:$E$5362,E2408,$G2409:$G$5362,G2408,$R2409:$R$5362,R2408),0))))</f>
        <v>87181</v>
      </c>
      <c r="R2408" s="31"/>
      <c r="T2408">
        <v>60101</v>
      </c>
    </row>
    <row r="2409" spans="1:20" ht="18" customHeight="1" x14ac:dyDescent="0.15">
      <c r="A2409" s="24">
        <v>6</v>
      </c>
      <c r="B2409" s="25" t="s">
        <v>2220</v>
      </c>
      <c r="C2409" s="34">
        <v>1</v>
      </c>
      <c r="D2409" s="25" t="s">
        <v>1039</v>
      </c>
      <c r="E2409" s="35">
        <v>1</v>
      </c>
      <c r="F2409" s="36" t="s">
        <v>2221</v>
      </c>
      <c r="G2409" s="35"/>
      <c r="H2409" s="36"/>
      <c r="I2409" s="35"/>
      <c r="J2409" s="35"/>
      <c r="K2409" s="32">
        <f>IF(C2409="",SUMIFS($K2410:$K$5362,$A2410:$A$5362,A2409,$E2410:$E$5362,""),IF(E2409="",SUMIFS($K2410:$K$5362,$A2410:$A$5362,A2409,$C2410:$C$5362,C2409,$G2410:$G$5362,""),IF(G2409="",SUMIFS($K2410:$K$5362,$A2410:$A$5362,A2409,$C2410:$C$5362,C2409,$E2410:$E$5362,E2409,$R2410:$R$5362,R2409),IF(I2409="",SUMIFS($K2410:$K$5362,$A2410:$A$5362,A2409,$C2410:$C$5362,C2409,$E2410:$E$5362,E2409,$G2410:$G$5362,G2409,$R2410:$R$5362,R2409),0))))</f>
        <v>28076</v>
      </c>
      <c r="L2409" s="32">
        <f>IF(C2409="",SUMIFS($L2410:$L$5362,$A2410:$A$5362,A2409,$E2410:$E$5362,""),IF(E2409="",SUMIFS($L2410:$L$5362,$A2410:$A$5362,A2409,$C2410:$C$5362,C2409,$G2410:$G$5362,""),IF(G2409="",SUMIFS($L2410:$L$5362,$A2410:$A$5362,A2409,$C2410:$C$5362,C2409,$E2410:$E$5362,E2409,$R2410:$R$5362,R2409),IF(I2409="",SUMIFS($L2410:$L$5362,$A2410:$A$5362,A2409,$C2410:$C$5362,C2409,$E2410:$E$5362,E2409,$G2410:$G$5362,G2409,$R2410:$R$5362,R2409),0))))</f>
        <v>27215</v>
      </c>
      <c r="M2409" s="32">
        <f t="shared" si="66"/>
        <v>861</v>
      </c>
      <c r="N2409" s="37"/>
      <c r="O2409" s="38"/>
      <c r="P2409" s="39"/>
      <c r="Q2409" s="33">
        <f>IF(C2409="",SUMIFS($Q2410:$Q$5362,$A2410:$A$5362,A2409,$E2410:$E$5362,""),IF(E2409="",SUMIFS($Q2410:$Q$5362,$A2410:$A$5362,A2409,$C2410:$C$5362,C2409,$G2410:$G$5362,""),IF(G2409="",SUMIFS($Q2410:$Q$5362,$A2410:$A$5362,A2409,$C2410:$C$5362,C2409,$E2410:$E$5362,E2409,$R2410:$R$5362,R2409),IF(I2409="",SUMIFS($Q2410:$Q$5362,$A2410:$A$5362,A2409,$C2410:$C$5362,C2409,$E2410:$E$5362,E2409,$G2410:$G$5362,G2409,$R2410:$R$5362,R2409),0))))</f>
        <v>3940</v>
      </c>
      <c r="R2409" s="40" t="s">
        <v>2242</v>
      </c>
      <c r="T2409">
        <v>60101</v>
      </c>
    </row>
    <row r="2410" spans="1:20" ht="18" customHeight="1" x14ac:dyDescent="0.15">
      <c r="A2410" s="42">
        <v>6</v>
      </c>
      <c r="B2410" s="43" t="s">
        <v>1038</v>
      </c>
      <c r="C2410" s="43">
        <v>1</v>
      </c>
      <c r="D2410" s="43" t="s">
        <v>1039</v>
      </c>
      <c r="E2410" s="43">
        <v>1</v>
      </c>
      <c r="F2410" s="43" t="s">
        <v>1040</v>
      </c>
      <c r="G2410" s="45">
        <v>1</v>
      </c>
      <c r="H2410" s="49" t="s">
        <v>7</v>
      </c>
      <c r="I2410" s="45"/>
      <c r="J2410" s="45"/>
      <c r="K2410" s="41"/>
      <c r="L2410" s="41"/>
      <c r="M2410" s="41"/>
      <c r="N2410" s="45"/>
      <c r="O2410" s="47"/>
      <c r="P2410" s="46" t="s">
        <v>4690</v>
      </c>
      <c r="Q2410" s="47">
        <v>1741</v>
      </c>
      <c r="R2410" s="48" t="s">
        <v>1042</v>
      </c>
      <c r="T2410">
        <v>60101</v>
      </c>
    </row>
    <row r="2411" spans="1:20" ht="18" customHeight="1" x14ac:dyDescent="0.15">
      <c r="A2411" s="42">
        <v>6</v>
      </c>
      <c r="B2411" s="43" t="s">
        <v>1038</v>
      </c>
      <c r="C2411" s="43">
        <v>1</v>
      </c>
      <c r="D2411" s="43" t="s">
        <v>1039</v>
      </c>
      <c r="E2411" s="43">
        <v>1</v>
      </c>
      <c r="F2411" s="43" t="s">
        <v>1040</v>
      </c>
      <c r="G2411" s="44">
        <v>1</v>
      </c>
      <c r="H2411" s="43" t="s">
        <v>7</v>
      </c>
      <c r="I2411" s="45">
        <v>11</v>
      </c>
      <c r="J2411" s="45" t="s">
        <v>1041</v>
      </c>
      <c r="K2411" s="41">
        <v>6543</v>
      </c>
      <c r="L2411" s="41">
        <v>6543</v>
      </c>
      <c r="M2411" s="41">
        <f>K2411-L2411</f>
        <v>0</v>
      </c>
      <c r="N2411" s="45" t="s">
        <v>3995</v>
      </c>
      <c r="O2411" s="41">
        <v>410400</v>
      </c>
      <c r="P2411" s="46" t="s">
        <v>4691</v>
      </c>
      <c r="Q2411" s="47"/>
      <c r="R2411" s="48" t="s">
        <v>1042</v>
      </c>
      <c r="T2411">
        <v>60101</v>
      </c>
    </row>
    <row r="2412" spans="1:20" ht="18" customHeight="1" x14ac:dyDescent="0.15">
      <c r="A2412" s="42">
        <v>6</v>
      </c>
      <c r="B2412" s="43" t="s">
        <v>1038</v>
      </c>
      <c r="C2412" s="43">
        <v>1</v>
      </c>
      <c r="D2412" s="43" t="s">
        <v>1039</v>
      </c>
      <c r="E2412" s="43">
        <v>1</v>
      </c>
      <c r="F2412" s="43" t="s">
        <v>1040</v>
      </c>
      <c r="G2412" s="44">
        <v>1</v>
      </c>
      <c r="H2412" s="43" t="s">
        <v>7</v>
      </c>
      <c r="I2412" s="44">
        <v>11</v>
      </c>
      <c r="J2412" s="44" t="s">
        <v>1041</v>
      </c>
      <c r="K2412" s="41"/>
      <c r="L2412" s="41"/>
      <c r="M2412" s="41"/>
      <c r="N2412" s="45" t="s">
        <v>3996</v>
      </c>
      <c r="O2412" s="41">
        <v>3408000</v>
      </c>
      <c r="P2412" s="46" t="s">
        <v>4692</v>
      </c>
      <c r="Q2412" s="47">
        <v>949</v>
      </c>
      <c r="R2412" s="48" t="s">
        <v>1042</v>
      </c>
      <c r="T2412">
        <v>60101</v>
      </c>
    </row>
    <row r="2413" spans="1:20" ht="18" customHeight="1" x14ac:dyDescent="0.15">
      <c r="A2413" s="42">
        <v>6</v>
      </c>
      <c r="B2413" s="43" t="s">
        <v>1038</v>
      </c>
      <c r="C2413" s="43">
        <v>1</v>
      </c>
      <c r="D2413" s="43" t="s">
        <v>1039</v>
      </c>
      <c r="E2413" s="43">
        <v>1</v>
      </c>
      <c r="F2413" s="43" t="s">
        <v>1040</v>
      </c>
      <c r="G2413" s="44">
        <v>1</v>
      </c>
      <c r="H2413" s="43" t="s">
        <v>7</v>
      </c>
      <c r="I2413" s="44">
        <v>11</v>
      </c>
      <c r="J2413" s="44" t="s">
        <v>1041</v>
      </c>
      <c r="K2413" s="41"/>
      <c r="L2413" s="41"/>
      <c r="M2413" s="41"/>
      <c r="N2413" s="45" t="s">
        <v>3997</v>
      </c>
      <c r="O2413" s="41">
        <v>2724000</v>
      </c>
      <c r="P2413" s="46" t="s">
        <v>4645</v>
      </c>
      <c r="Q2413" s="47"/>
      <c r="R2413" s="48" t="s">
        <v>1042</v>
      </c>
      <c r="T2413">
        <v>60101</v>
      </c>
    </row>
    <row r="2414" spans="1:20" ht="18" customHeight="1" x14ac:dyDescent="0.15">
      <c r="A2414" s="42">
        <v>6</v>
      </c>
      <c r="B2414" s="43" t="s">
        <v>1038</v>
      </c>
      <c r="C2414" s="43">
        <v>1</v>
      </c>
      <c r="D2414" s="43" t="s">
        <v>1039</v>
      </c>
      <c r="E2414" s="43">
        <v>1</v>
      </c>
      <c r="F2414" s="43" t="s">
        <v>1040</v>
      </c>
      <c r="G2414" s="45">
        <v>2</v>
      </c>
      <c r="H2414" s="49" t="s">
        <v>10</v>
      </c>
      <c r="I2414" s="45"/>
      <c r="J2414" s="45"/>
      <c r="K2414" s="41"/>
      <c r="L2414" s="41"/>
      <c r="M2414" s="41"/>
      <c r="N2414" s="45"/>
      <c r="O2414" s="47"/>
      <c r="P2414" s="46" t="s">
        <v>4693</v>
      </c>
      <c r="Q2414" s="47">
        <v>1050</v>
      </c>
      <c r="R2414" s="48" t="s">
        <v>1042</v>
      </c>
      <c r="T2414">
        <v>60101</v>
      </c>
    </row>
    <row r="2415" spans="1:20" ht="18" customHeight="1" x14ac:dyDescent="0.15">
      <c r="A2415" s="42">
        <v>6</v>
      </c>
      <c r="B2415" s="43" t="s">
        <v>1038</v>
      </c>
      <c r="C2415" s="43">
        <v>1</v>
      </c>
      <c r="D2415" s="43" t="s">
        <v>1039</v>
      </c>
      <c r="E2415" s="43">
        <v>1</v>
      </c>
      <c r="F2415" s="43" t="s">
        <v>1040</v>
      </c>
      <c r="G2415" s="44">
        <v>2</v>
      </c>
      <c r="H2415" s="43" t="s">
        <v>10</v>
      </c>
      <c r="I2415" s="45">
        <v>3</v>
      </c>
      <c r="J2415" s="45" t="s">
        <v>11</v>
      </c>
      <c r="K2415" s="41">
        <v>8397</v>
      </c>
      <c r="L2415" s="41">
        <v>8217</v>
      </c>
      <c r="M2415" s="41">
        <f>K2415-L2415</f>
        <v>180</v>
      </c>
      <c r="N2415" s="45" t="s">
        <v>19</v>
      </c>
      <c r="O2415" s="41">
        <v>8396100</v>
      </c>
      <c r="P2415" s="46" t="s">
        <v>4636</v>
      </c>
      <c r="Q2415" s="47"/>
      <c r="R2415" s="48" t="s">
        <v>1042</v>
      </c>
      <c r="T2415">
        <v>60101</v>
      </c>
    </row>
    <row r="2416" spans="1:20" ht="18" customHeight="1" x14ac:dyDescent="0.15">
      <c r="A2416" s="42">
        <v>6</v>
      </c>
      <c r="B2416" s="43" t="s">
        <v>1038</v>
      </c>
      <c r="C2416" s="43">
        <v>1</v>
      </c>
      <c r="D2416" s="43" t="s">
        <v>1039</v>
      </c>
      <c r="E2416" s="43">
        <v>1</v>
      </c>
      <c r="F2416" s="43" t="s">
        <v>1040</v>
      </c>
      <c r="G2416" s="44">
        <v>2</v>
      </c>
      <c r="H2416" s="43" t="s">
        <v>10</v>
      </c>
      <c r="I2416" s="45">
        <v>4</v>
      </c>
      <c r="J2416" s="45" t="s">
        <v>94</v>
      </c>
      <c r="K2416" s="41">
        <v>1808</v>
      </c>
      <c r="L2416" s="41">
        <v>1808</v>
      </c>
      <c r="M2416" s="41">
        <f>K2416-L2416</f>
        <v>0</v>
      </c>
      <c r="N2416" s="45" t="s">
        <v>3998</v>
      </c>
      <c r="O2416" s="41">
        <v>1807200</v>
      </c>
      <c r="P2416" s="46" t="s">
        <v>4694</v>
      </c>
      <c r="Q2416" s="47">
        <v>200</v>
      </c>
      <c r="R2416" s="48" t="s">
        <v>1042</v>
      </c>
      <c r="T2416">
        <v>60101</v>
      </c>
    </row>
    <row r="2417" spans="1:20" ht="18" customHeight="1" x14ac:dyDescent="0.15">
      <c r="A2417" s="42">
        <v>6</v>
      </c>
      <c r="B2417" s="43" t="s">
        <v>1038</v>
      </c>
      <c r="C2417" s="43">
        <v>1</v>
      </c>
      <c r="D2417" s="43" t="s">
        <v>1039</v>
      </c>
      <c r="E2417" s="43">
        <v>1</v>
      </c>
      <c r="F2417" s="43" t="s">
        <v>1040</v>
      </c>
      <c r="G2417" s="45">
        <v>3</v>
      </c>
      <c r="H2417" s="49" t="s">
        <v>13</v>
      </c>
      <c r="I2417" s="45"/>
      <c r="J2417" s="45"/>
      <c r="K2417" s="41"/>
      <c r="L2417" s="41"/>
      <c r="M2417" s="41"/>
      <c r="N2417" s="45"/>
      <c r="O2417" s="47"/>
      <c r="P2417" s="46" t="s">
        <v>4695</v>
      </c>
      <c r="Q2417" s="47"/>
      <c r="R2417" s="48" t="s">
        <v>1042</v>
      </c>
      <c r="T2417">
        <v>60101</v>
      </c>
    </row>
    <row r="2418" spans="1:20" ht="18" customHeight="1" x14ac:dyDescent="0.15">
      <c r="A2418" s="42">
        <v>6</v>
      </c>
      <c r="B2418" s="43" t="s">
        <v>1038</v>
      </c>
      <c r="C2418" s="43">
        <v>1</v>
      </c>
      <c r="D2418" s="43" t="s">
        <v>1039</v>
      </c>
      <c r="E2418" s="43">
        <v>1</v>
      </c>
      <c r="F2418" s="43" t="s">
        <v>1040</v>
      </c>
      <c r="G2418" s="44">
        <v>3</v>
      </c>
      <c r="H2418" s="43" t="s">
        <v>13</v>
      </c>
      <c r="I2418" s="45">
        <v>32</v>
      </c>
      <c r="J2418" s="45" t="s">
        <v>98</v>
      </c>
      <c r="K2418" s="41">
        <v>324</v>
      </c>
      <c r="L2418" s="41">
        <v>324</v>
      </c>
      <c r="M2418" s="41">
        <f t="shared" ref="M2418:M2426" si="67">K2418-L2418</f>
        <v>0</v>
      </c>
      <c r="N2418" s="45" t="s">
        <v>107</v>
      </c>
      <c r="O2418" s="41">
        <v>324000</v>
      </c>
      <c r="P2418" s="46" t="s">
        <v>4609</v>
      </c>
      <c r="Q2418" s="47"/>
      <c r="R2418" s="48" t="s">
        <v>1042</v>
      </c>
      <c r="T2418">
        <v>60101</v>
      </c>
    </row>
    <row r="2419" spans="1:20" ht="18" customHeight="1" x14ac:dyDescent="0.15">
      <c r="A2419" s="42">
        <v>6</v>
      </c>
      <c r="B2419" s="43" t="s">
        <v>1038</v>
      </c>
      <c r="C2419" s="43">
        <v>1</v>
      </c>
      <c r="D2419" s="43" t="s">
        <v>1039</v>
      </c>
      <c r="E2419" s="43">
        <v>1</v>
      </c>
      <c r="F2419" s="43" t="s">
        <v>1040</v>
      </c>
      <c r="G2419" s="44">
        <v>3</v>
      </c>
      <c r="H2419" s="43" t="s">
        <v>13</v>
      </c>
      <c r="I2419" s="45">
        <v>33</v>
      </c>
      <c r="J2419" s="45" t="s">
        <v>20</v>
      </c>
      <c r="K2419" s="41">
        <v>310</v>
      </c>
      <c r="L2419" s="41">
        <v>297</v>
      </c>
      <c r="M2419" s="41">
        <f t="shared" si="67"/>
        <v>13</v>
      </c>
      <c r="N2419" s="45" t="s">
        <v>19</v>
      </c>
      <c r="O2419" s="41">
        <v>309600</v>
      </c>
      <c r="P2419" s="46"/>
      <c r="Q2419" s="47"/>
      <c r="R2419" s="48" t="s">
        <v>1042</v>
      </c>
      <c r="T2419">
        <v>60101</v>
      </c>
    </row>
    <row r="2420" spans="1:20" ht="18" customHeight="1" x14ac:dyDescent="0.15">
      <c r="A2420" s="42">
        <v>6</v>
      </c>
      <c r="B2420" s="43" t="s">
        <v>1038</v>
      </c>
      <c r="C2420" s="43">
        <v>1</v>
      </c>
      <c r="D2420" s="43" t="s">
        <v>1039</v>
      </c>
      <c r="E2420" s="43">
        <v>1</v>
      </c>
      <c r="F2420" s="43" t="s">
        <v>1040</v>
      </c>
      <c r="G2420" s="44">
        <v>3</v>
      </c>
      <c r="H2420" s="43" t="s">
        <v>13</v>
      </c>
      <c r="I2420" s="45">
        <v>35</v>
      </c>
      <c r="J2420" s="45" t="s">
        <v>22</v>
      </c>
      <c r="K2420" s="41">
        <v>180</v>
      </c>
      <c r="L2420" s="41">
        <v>180</v>
      </c>
      <c r="M2420" s="41">
        <f t="shared" si="67"/>
        <v>0</v>
      </c>
      <c r="N2420" s="45" t="s">
        <v>3999</v>
      </c>
      <c r="O2420" s="41">
        <v>180000</v>
      </c>
      <c r="P2420" s="46"/>
      <c r="Q2420" s="47"/>
      <c r="R2420" s="48" t="s">
        <v>1042</v>
      </c>
      <c r="T2420">
        <v>60101</v>
      </c>
    </row>
    <row r="2421" spans="1:20" ht="18" customHeight="1" x14ac:dyDescent="0.15">
      <c r="A2421" s="42">
        <v>6</v>
      </c>
      <c r="B2421" s="43" t="s">
        <v>1038</v>
      </c>
      <c r="C2421" s="43">
        <v>1</v>
      </c>
      <c r="D2421" s="43" t="s">
        <v>1039</v>
      </c>
      <c r="E2421" s="43">
        <v>1</v>
      </c>
      <c r="F2421" s="43" t="s">
        <v>1040</v>
      </c>
      <c r="G2421" s="44">
        <v>3</v>
      </c>
      <c r="H2421" s="43" t="s">
        <v>13</v>
      </c>
      <c r="I2421" s="45">
        <v>38</v>
      </c>
      <c r="J2421" s="45" t="s">
        <v>23</v>
      </c>
      <c r="K2421" s="41">
        <v>714</v>
      </c>
      <c r="L2421" s="41">
        <v>714</v>
      </c>
      <c r="M2421" s="41">
        <f t="shared" si="67"/>
        <v>0</v>
      </c>
      <c r="N2421" s="45" t="s">
        <v>21</v>
      </c>
      <c r="O2421" s="41">
        <v>714000</v>
      </c>
      <c r="P2421" s="46"/>
      <c r="Q2421" s="47"/>
      <c r="R2421" s="48" t="s">
        <v>1042</v>
      </c>
      <c r="T2421">
        <v>60101</v>
      </c>
    </row>
    <row r="2422" spans="1:20" ht="18" customHeight="1" x14ac:dyDescent="0.15">
      <c r="A2422" s="42">
        <v>6</v>
      </c>
      <c r="B2422" s="43" t="s">
        <v>1038</v>
      </c>
      <c r="C2422" s="43">
        <v>1</v>
      </c>
      <c r="D2422" s="43" t="s">
        <v>1039</v>
      </c>
      <c r="E2422" s="43">
        <v>1</v>
      </c>
      <c r="F2422" s="43" t="s">
        <v>1040</v>
      </c>
      <c r="G2422" s="44">
        <v>3</v>
      </c>
      <c r="H2422" s="43" t="s">
        <v>13</v>
      </c>
      <c r="I2422" s="45">
        <v>39</v>
      </c>
      <c r="J2422" s="45" t="s">
        <v>24</v>
      </c>
      <c r="K2422" s="41">
        <v>1972</v>
      </c>
      <c r="L2422" s="41">
        <v>1931</v>
      </c>
      <c r="M2422" s="41">
        <f t="shared" si="67"/>
        <v>41</v>
      </c>
      <c r="N2422" s="45" t="s">
        <v>19</v>
      </c>
      <c r="O2422" s="41">
        <v>1971250</v>
      </c>
      <c r="P2422" s="46"/>
      <c r="Q2422" s="47"/>
      <c r="R2422" s="48" t="s">
        <v>1042</v>
      </c>
      <c r="T2422">
        <v>60101</v>
      </c>
    </row>
    <row r="2423" spans="1:20" ht="18" customHeight="1" x14ac:dyDescent="0.15">
      <c r="A2423" s="42">
        <v>6</v>
      </c>
      <c r="B2423" s="43" t="s">
        <v>1038</v>
      </c>
      <c r="C2423" s="43">
        <v>1</v>
      </c>
      <c r="D2423" s="43" t="s">
        <v>1039</v>
      </c>
      <c r="E2423" s="43">
        <v>1</v>
      </c>
      <c r="F2423" s="43" t="s">
        <v>1040</v>
      </c>
      <c r="G2423" s="44">
        <v>3</v>
      </c>
      <c r="H2423" s="43" t="s">
        <v>13</v>
      </c>
      <c r="I2423" s="45">
        <v>40</v>
      </c>
      <c r="J2423" s="45" t="s">
        <v>25</v>
      </c>
      <c r="K2423" s="41">
        <v>1469</v>
      </c>
      <c r="L2423" s="41">
        <v>1439</v>
      </c>
      <c r="M2423" s="41">
        <f t="shared" si="67"/>
        <v>30</v>
      </c>
      <c r="N2423" s="45" t="s">
        <v>19</v>
      </c>
      <c r="O2423" s="41">
        <v>1468774</v>
      </c>
      <c r="P2423" s="46"/>
      <c r="Q2423" s="47"/>
      <c r="R2423" s="48" t="s">
        <v>1042</v>
      </c>
      <c r="T2423">
        <v>60101</v>
      </c>
    </row>
    <row r="2424" spans="1:20" ht="18" customHeight="1" x14ac:dyDescent="0.15">
      <c r="A2424" s="42">
        <v>6</v>
      </c>
      <c r="B2424" s="43" t="s">
        <v>1038</v>
      </c>
      <c r="C2424" s="43">
        <v>1</v>
      </c>
      <c r="D2424" s="43" t="s">
        <v>1039</v>
      </c>
      <c r="E2424" s="43">
        <v>1</v>
      </c>
      <c r="F2424" s="43" t="s">
        <v>1040</v>
      </c>
      <c r="G2424" s="44">
        <v>3</v>
      </c>
      <c r="H2424" s="43" t="s">
        <v>13</v>
      </c>
      <c r="I2424" s="45">
        <v>41</v>
      </c>
      <c r="J2424" s="45" t="s">
        <v>26</v>
      </c>
      <c r="K2424" s="41">
        <v>102</v>
      </c>
      <c r="L2424" s="41">
        <v>102</v>
      </c>
      <c r="M2424" s="41">
        <f t="shared" si="67"/>
        <v>0</v>
      </c>
      <c r="N2424" s="45" t="s">
        <v>19</v>
      </c>
      <c r="O2424" s="41">
        <v>102000</v>
      </c>
      <c r="P2424" s="46"/>
      <c r="Q2424" s="47"/>
      <c r="R2424" s="48" t="s">
        <v>1042</v>
      </c>
      <c r="T2424">
        <v>60101</v>
      </c>
    </row>
    <row r="2425" spans="1:20" ht="18" customHeight="1" x14ac:dyDescent="0.15">
      <c r="A2425" s="42">
        <v>6</v>
      </c>
      <c r="B2425" s="43" t="s">
        <v>1038</v>
      </c>
      <c r="C2425" s="43">
        <v>1</v>
      </c>
      <c r="D2425" s="43" t="s">
        <v>1039</v>
      </c>
      <c r="E2425" s="43">
        <v>1</v>
      </c>
      <c r="F2425" s="43" t="s">
        <v>1040</v>
      </c>
      <c r="G2425" s="44">
        <v>3</v>
      </c>
      <c r="H2425" s="43" t="s">
        <v>13</v>
      </c>
      <c r="I2425" s="45">
        <v>50</v>
      </c>
      <c r="J2425" s="45" t="s">
        <v>108</v>
      </c>
      <c r="K2425" s="41">
        <v>385</v>
      </c>
      <c r="L2425" s="41">
        <v>385</v>
      </c>
      <c r="M2425" s="41">
        <f t="shared" si="67"/>
        <v>0</v>
      </c>
      <c r="N2425" s="45" t="s">
        <v>4000</v>
      </c>
      <c r="O2425" s="41">
        <v>384030</v>
      </c>
      <c r="P2425" s="46"/>
      <c r="Q2425" s="47"/>
      <c r="R2425" s="48" t="s">
        <v>1042</v>
      </c>
      <c r="T2425">
        <v>60101</v>
      </c>
    </row>
    <row r="2426" spans="1:20" ht="18" customHeight="1" x14ac:dyDescent="0.15">
      <c r="A2426" s="42">
        <v>6</v>
      </c>
      <c r="B2426" s="43" t="s">
        <v>1038</v>
      </c>
      <c r="C2426" s="43">
        <v>1</v>
      </c>
      <c r="D2426" s="43" t="s">
        <v>1039</v>
      </c>
      <c r="E2426" s="43">
        <v>1</v>
      </c>
      <c r="F2426" s="43" t="s">
        <v>1040</v>
      </c>
      <c r="G2426" s="44">
        <v>3</v>
      </c>
      <c r="H2426" s="43" t="s">
        <v>13</v>
      </c>
      <c r="I2426" s="45">
        <v>51</v>
      </c>
      <c r="J2426" s="45" t="s">
        <v>109</v>
      </c>
      <c r="K2426" s="41">
        <v>24</v>
      </c>
      <c r="L2426" s="41">
        <v>24</v>
      </c>
      <c r="M2426" s="41">
        <f t="shared" si="67"/>
        <v>0</v>
      </c>
      <c r="N2426" s="45" t="s">
        <v>3833</v>
      </c>
      <c r="O2426" s="41">
        <v>24000</v>
      </c>
      <c r="P2426" s="46"/>
      <c r="Q2426" s="47"/>
      <c r="R2426" s="48" t="s">
        <v>1042</v>
      </c>
      <c r="T2426">
        <v>60101</v>
      </c>
    </row>
    <row r="2427" spans="1:20" ht="18" customHeight="1" x14ac:dyDescent="0.15">
      <c r="A2427" s="42">
        <v>6</v>
      </c>
      <c r="B2427" s="43" t="s">
        <v>1038</v>
      </c>
      <c r="C2427" s="43">
        <v>1</v>
      </c>
      <c r="D2427" s="43" t="s">
        <v>1039</v>
      </c>
      <c r="E2427" s="43">
        <v>1</v>
      </c>
      <c r="F2427" s="43" t="s">
        <v>1040</v>
      </c>
      <c r="G2427" s="45">
        <v>4</v>
      </c>
      <c r="H2427" s="49" t="s">
        <v>27</v>
      </c>
      <c r="I2427" s="45"/>
      <c r="J2427" s="45"/>
      <c r="K2427" s="41"/>
      <c r="L2427" s="41"/>
      <c r="M2427" s="41"/>
      <c r="N2427" s="45"/>
      <c r="O2427" s="47"/>
      <c r="P2427" s="46"/>
      <c r="Q2427" s="47"/>
      <c r="R2427" s="48" t="s">
        <v>1042</v>
      </c>
      <c r="T2427">
        <v>60101</v>
      </c>
    </row>
    <row r="2428" spans="1:20" ht="18" customHeight="1" x14ac:dyDescent="0.15">
      <c r="A2428" s="42">
        <v>6</v>
      </c>
      <c r="B2428" s="43" t="s">
        <v>1038</v>
      </c>
      <c r="C2428" s="43">
        <v>1</v>
      </c>
      <c r="D2428" s="43" t="s">
        <v>1039</v>
      </c>
      <c r="E2428" s="43">
        <v>1</v>
      </c>
      <c r="F2428" s="43" t="s">
        <v>1040</v>
      </c>
      <c r="G2428" s="44">
        <v>4</v>
      </c>
      <c r="H2428" s="43" t="s">
        <v>27</v>
      </c>
      <c r="I2428" s="45">
        <v>31</v>
      </c>
      <c r="J2428" s="45" t="s">
        <v>29</v>
      </c>
      <c r="K2428" s="41">
        <v>2721</v>
      </c>
      <c r="L2428" s="41">
        <v>2557</v>
      </c>
      <c r="M2428" s="41">
        <f>K2428-L2428</f>
        <v>164</v>
      </c>
      <c r="N2428" s="45" t="s">
        <v>19</v>
      </c>
      <c r="O2428" s="41">
        <v>2720245</v>
      </c>
      <c r="P2428" s="46"/>
      <c r="Q2428" s="47"/>
      <c r="R2428" s="48" t="s">
        <v>1042</v>
      </c>
      <c r="T2428">
        <v>60101</v>
      </c>
    </row>
    <row r="2429" spans="1:20" ht="18" customHeight="1" x14ac:dyDescent="0.15">
      <c r="A2429" s="42">
        <v>6</v>
      </c>
      <c r="B2429" s="43" t="s">
        <v>1038</v>
      </c>
      <c r="C2429" s="43">
        <v>1</v>
      </c>
      <c r="D2429" s="43" t="s">
        <v>1039</v>
      </c>
      <c r="E2429" s="43">
        <v>1</v>
      </c>
      <c r="F2429" s="43" t="s">
        <v>1040</v>
      </c>
      <c r="G2429" s="44">
        <v>4</v>
      </c>
      <c r="H2429" s="43" t="s">
        <v>27</v>
      </c>
      <c r="I2429" s="45">
        <v>32</v>
      </c>
      <c r="J2429" s="45" t="s">
        <v>855</v>
      </c>
      <c r="K2429" s="41">
        <v>428</v>
      </c>
      <c r="L2429" s="41">
        <v>428</v>
      </c>
      <c r="M2429" s="41">
        <f>K2429-L2429</f>
        <v>0</v>
      </c>
      <c r="N2429" s="45" t="s">
        <v>4001</v>
      </c>
      <c r="O2429" s="41">
        <v>427280</v>
      </c>
      <c r="P2429" s="46"/>
      <c r="Q2429" s="47"/>
      <c r="R2429" s="48" t="s">
        <v>1042</v>
      </c>
      <c r="T2429">
        <v>60101</v>
      </c>
    </row>
    <row r="2430" spans="1:20" ht="18" customHeight="1" x14ac:dyDescent="0.15">
      <c r="A2430" s="42">
        <v>6</v>
      </c>
      <c r="B2430" s="43" t="s">
        <v>1038</v>
      </c>
      <c r="C2430" s="43">
        <v>1</v>
      </c>
      <c r="D2430" s="43" t="s">
        <v>1039</v>
      </c>
      <c r="E2430" s="43">
        <v>1</v>
      </c>
      <c r="F2430" s="43" t="s">
        <v>1040</v>
      </c>
      <c r="G2430" s="45">
        <v>7</v>
      </c>
      <c r="H2430" s="49" t="s">
        <v>30</v>
      </c>
      <c r="I2430" s="45"/>
      <c r="J2430" s="45"/>
      <c r="K2430" s="41"/>
      <c r="L2430" s="41"/>
      <c r="M2430" s="41"/>
      <c r="N2430" s="45"/>
      <c r="O2430" s="47"/>
      <c r="P2430" s="46"/>
      <c r="Q2430" s="47"/>
      <c r="R2430" s="48" t="s">
        <v>1042</v>
      </c>
      <c r="T2430">
        <v>60101</v>
      </c>
    </row>
    <row r="2431" spans="1:20" ht="18" customHeight="1" x14ac:dyDescent="0.15">
      <c r="A2431" s="42">
        <v>6</v>
      </c>
      <c r="B2431" s="43" t="s">
        <v>1038</v>
      </c>
      <c r="C2431" s="43">
        <v>1</v>
      </c>
      <c r="D2431" s="43" t="s">
        <v>1039</v>
      </c>
      <c r="E2431" s="43">
        <v>1</v>
      </c>
      <c r="F2431" s="43" t="s">
        <v>1040</v>
      </c>
      <c r="G2431" s="44">
        <v>7</v>
      </c>
      <c r="H2431" s="43" t="s">
        <v>30</v>
      </c>
      <c r="I2431" s="45">
        <v>11</v>
      </c>
      <c r="J2431" s="45" t="s">
        <v>31</v>
      </c>
      <c r="K2431" s="41">
        <v>57</v>
      </c>
      <c r="L2431" s="41">
        <v>36</v>
      </c>
      <c r="M2431" s="41">
        <f>K2431-L2431</f>
        <v>21</v>
      </c>
      <c r="N2431" s="45" t="s">
        <v>4002</v>
      </c>
      <c r="O2431" s="41">
        <v>25200</v>
      </c>
      <c r="P2431" s="46"/>
      <c r="Q2431" s="47"/>
      <c r="R2431" s="48" t="s">
        <v>1042</v>
      </c>
      <c r="T2431">
        <v>60101</v>
      </c>
    </row>
    <row r="2432" spans="1:20" ht="18" customHeight="1" x14ac:dyDescent="0.15">
      <c r="A2432" s="42">
        <v>6</v>
      </c>
      <c r="B2432" s="43" t="s">
        <v>1038</v>
      </c>
      <c r="C2432" s="43">
        <v>1</v>
      </c>
      <c r="D2432" s="43" t="s">
        <v>1039</v>
      </c>
      <c r="E2432" s="43">
        <v>1</v>
      </c>
      <c r="F2432" s="43" t="s">
        <v>1040</v>
      </c>
      <c r="G2432" s="44">
        <v>7</v>
      </c>
      <c r="H2432" s="43" t="s">
        <v>30</v>
      </c>
      <c r="I2432" s="44">
        <v>11</v>
      </c>
      <c r="J2432" s="44" t="s">
        <v>31</v>
      </c>
      <c r="K2432" s="41"/>
      <c r="L2432" s="41"/>
      <c r="M2432" s="41"/>
      <c r="N2432" s="45" t="s">
        <v>4003</v>
      </c>
      <c r="O2432" s="41">
        <v>21000</v>
      </c>
      <c r="P2432" s="46"/>
      <c r="Q2432" s="47"/>
      <c r="R2432" s="48" t="s">
        <v>1042</v>
      </c>
      <c r="T2432">
        <v>60101</v>
      </c>
    </row>
    <row r="2433" spans="1:20" ht="18" customHeight="1" x14ac:dyDescent="0.15">
      <c r="A2433" s="42">
        <v>6</v>
      </c>
      <c r="B2433" s="43" t="s">
        <v>1038</v>
      </c>
      <c r="C2433" s="43">
        <v>1</v>
      </c>
      <c r="D2433" s="43" t="s">
        <v>1039</v>
      </c>
      <c r="E2433" s="43">
        <v>1</v>
      </c>
      <c r="F2433" s="43" t="s">
        <v>1040</v>
      </c>
      <c r="G2433" s="44">
        <v>7</v>
      </c>
      <c r="H2433" s="43" t="s">
        <v>30</v>
      </c>
      <c r="I2433" s="44">
        <v>11</v>
      </c>
      <c r="J2433" s="44" t="s">
        <v>31</v>
      </c>
      <c r="K2433" s="41"/>
      <c r="L2433" s="41"/>
      <c r="M2433" s="41"/>
      <c r="N2433" s="45" t="s">
        <v>1043</v>
      </c>
      <c r="O2433" s="41">
        <v>10000</v>
      </c>
      <c r="P2433" s="46"/>
      <c r="Q2433" s="47"/>
      <c r="R2433" s="48" t="s">
        <v>1042</v>
      </c>
      <c r="T2433">
        <v>60101</v>
      </c>
    </row>
    <row r="2434" spans="1:20" ht="18" customHeight="1" x14ac:dyDescent="0.15">
      <c r="A2434" s="42">
        <v>6</v>
      </c>
      <c r="B2434" s="43" t="s">
        <v>1038</v>
      </c>
      <c r="C2434" s="43">
        <v>1</v>
      </c>
      <c r="D2434" s="43" t="s">
        <v>1039</v>
      </c>
      <c r="E2434" s="43">
        <v>1</v>
      </c>
      <c r="F2434" s="43" t="s">
        <v>1040</v>
      </c>
      <c r="G2434" s="45">
        <v>8</v>
      </c>
      <c r="H2434" s="49" t="s">
        <v>33</v>
      </c>
      <c r="I2434" s="45"/>
      <c r="J2434" s="45"/>
      <c r="K2434" s="41"/>
      <c r="L2434" s="41"/>
      <c r="M2434" s="41"/>
      <c r="N2434" s="45"/>
      <c r="O2434" s="47"/>
      <c r="P2434" s="46"/>
      <c r="Q2434" s="47"/>
      <c r="R2434" s="48" t="s">
        <v>1042</v>
      </c>
      <c r="T2434">
        <v>60101</v>
      </c>
    </row>
    <row r="2435" spans="1:20" ht="18" customHeight="1" x14ac:dyDescent="0.15">
      <c r="A2435" s="42">
        <v>6</v>
      </c>
      <c r="B2435" s="43" t="s">
        <v>1038</v>
      </c>
      <c r="C2435" s="43">
        <v>1</v>
      </c>
      <c r="D2435" s="43" t="s">
        <v>1039</v>
      </c>
      <c r="E2435" s="43">
        <v>1</v>
      </c>
      <c r="F2435" s="43" t="s">
        <v>1040</v>
      </c>
      <c r="G2435" s="44">
        <v>8</v>
      </c>
      <c r="H2435" s="43" t="s">
        <v>33</v>
      </c>
      <c r="I2435" s="45">
        <v>1</v>
      </c>
      <c r="J2435" s="45" t="s">
        <v>34</v>
      </c>
      <c r="K2435" s="41">
        <v>727</v>
      </c>
      <c r="L2435" s="41">
        <v>1103</v>
      </c>
      <c r="M2435" s="41">
        <f>K2435-L2435</f>
        <v>-376</v>
      </c>
      <c r="N2435" s="45" t="s">
        <v>4004</v>
      </c>
      <c r="O2435" s="41">
        <v>226200</v>
      </c>
      <c r="P2435" s="46"/>
      <c r="Q2435" s="47"/>
      <c r="R2435" s="48" t="s">
        <v>1042</v>
      </c>
      <c r="T2435">
        <v>60101</v>
      </c>
    </row>
    <row r="2436" spans="1:20" ht="18" customHeight="1" x14ac:dyDescent="0.15">
      <c r="A2436" s="42">
        <v>6</v>
      </c>
      <c r="B2436" s="43" t="s">
        <v>1038</v>
      </c>
      <c r="C2436" s="43">
        <v>1</v>
      </c>
      <c r="D2436" s="43" t="s">
        <v>1039</v>
      </c>
      <c r="E2436" s="43">
        <v>1</v>
      </c>
      <c r="F2436" s="43" t="s">
        <v>1040</v>
      </c>
      <c r="G2436" s="44">
        <v>8</v>
      </c>
      <c r="H2436" s="43" t="s">
        <v>33</v>
      </c>
      <c r="I2436" s="44">
        <v>1</v>
      </c>
      <c r="J2436" s="44" t="s">
        <v>34</v>
      </c>
      <c r="K2436" s="41"/>
      <c r="L2436" s="41"/>
      <c r="M2436" s="41"/>
      <c r="N2436" s="45" t="s">
        <v>4005</v>
      </c>
      <c r="O2436" s="41">
        <v>59400</v>
      </c>
      <c r="P2436" s="46"/>
      <c r="Q2436" s="47"/>
      <c r="R2436" s="48" t="s">
        <v>1042</v>
      </c>
      <c r="T2436">
        <v>60101</v>
      </c>
    </row>
    <row r="2437" spans="1:20" ht="18" customHeight="1" x14ac:dyDescent="0.15">
      <c r="A2437" s="42">
        <v>6</v>
      </c>
      <c r="B2437" s="43" t="s">
        <v>1038</v>
      </c>
      <c r="C2437" s="43">
        <v>1</v>
      </c>
      <c r="D2437" s="43" t="s">
        <v>1039</v>
      </c>
      <c r="E2437" s="43">
        <v>1</v>
      </c>
      <c r="F2437" s="43" t="s">
        <v>1040</v>
      </c>
      <c r="G2437" s="44">
        <v>8</v>
      </c>
      <c r="H2437" s="43" t="s">
        <v>33</v>
      </c>
      <c r="I2437" s="44">
        <v>1</v>
      </c>
      <c r="J2437" s="44" t="s">
        <v>34</v>
      </c>
      <c r="K2437" s="41"/>
      <c r="L2437" s="41"/>
      <c r="M2437" s="41"/>
      <c r="N2437" s="45" t="s">
        <v>4006</v>
      </c>
      <c r="O2437" s="41">
        <v>54000</v>
      </c>
      <c r="P2437" s="46"/>
      <c r="Q2437" s="47"/>
      <c r="R2437" s="48" t="s">
        <v>1042</v>
      </c>
      <c r="T2437">
        <v>60101</v>
      </c>
    </row>
    <row r="2438" spans="1:20" ht="18" customHeight="1" x14ac:dyDescent="0.15">
      <c r="A2438" s="42">
        <v>6</v>
      </c>
      <c r="B2438" s="43" t="s">
        <v>1038</v>
      </c>
      <c r="C2438" s="43">
        <v>1</v>
      </c>
      <c r="D2438" s="43" t="s">
        <v>1039</v>
      </c>
      <c r="E2438" s="43">
        <v>1</v>
      </c>
      <c r="F2438" s="43" t="s">
        <v>1040</v>
      </c>
      <c r="G2438" s="44">
        <v>8</v>
      </c>
      <c r="H2438" s="43" t="s">
        <v>33</v>
      </c>
      <c r="I2438" s="44">
        <v>1</v>
      </c>
      <c r="J2438" s="44" t="s">
        <v>34</v>
      </c>
      <c r="K2438" s="41"/>
      <c r="L2438" s="41"/>
      <c r="M2438" s="41"/>
      <c r="N2438" s="45" t="s">
        <v>1044</v>
      </c>
      <c r="O2438" s="41"/>
      <c r="P2438" s="46"/>
      <c r="Q2438" s="47"/>
      <c r="R2438" s="48" t="s">
        <v>1042</v>
      </c>
      <c r="T2438">
        <v>60101</v>
      </c>
    </row>
    <row r="2439" spans="1:20" ht="18" customHeight="1" x14ac:dyDescent="0.15">
      <c r="A2439" s="42">
        <v>6</v>
      </c>
      <c r="B2439" s="43" t="s">
        <v>1038</v>
      </c>
      <c r="C2439" s="43">
        <v>1</v>
      </c>
      <c r="D2439" s="43" t="s">
        <v>1039</v>
      </c>
      <c r="E2439" s="43">
        <v>1</v>
      </c>
      <c r="F2439" s="43" t="s">
        <v>1040</v>
      </c>
      <c r="G2439" s="44">
        <v>8</v>
      </c>
      <c r="H2439" s="43" t="s">
        <v>33</v>
      </c>
      <c r="I2439" s="44">
        <v>1</v>
      </c>
      <c r="J2439" s="44" t="s">
        <v>34</v>
      </c>
      <c r="K2439" s="41"/>
      <c r="L2439" s="41"/>
      <c r="M2439" s="41"/>
      <c r="N2439" s="45" t="s">
        <v>4007</v>
      </c>
      <c r="O2439" s="41">
        <v>121800</v>
      </c>
      <c r="P2439" s="46"/>
      <c r="Q2439" s="47"/>
      <c r="R2439" s="48" t="s">
        <v>1042</v>
      </c>
      <c r="T2439">
        <v>60101</v>
      </c>
    </row>
    <row r="2440" spans="1:20" ht="18" customHeight="1" x14ac:dyDescent="0.15">
      <c r="A2440" s="42">
        <v>6</v>
      </c>
      <c r="B2440" s="43" t="s">
        <v>1038</v>
      </c>
      <c r="C2440" s="43">
        <v>1</v>
      </c>
      <c r="D2440" s="43" t="s">
        <v>1039</v>
      </c>
      <c r="E2440" s="43">
        <v>1</v>
      </c>
      <c r="F2440" s="43" t="s">
        <v>1040</v>
      </c>
      <c r="G2440" s="44">
        <v>8</v>
      </c>
      <c r="H2440" s="43" t="s">
        <v>33</v>
      </c>
      <c r="I2440" s="44">
        <v>1</v>
      </c>
      <c r="J2440" s="44" t="s">
        <v>34</v>
      </c>
      <c r="K2440" s="41"/>
      <c r="L2440" s="41"/>
      <c r="M2440" s="41"/>
      <c r="N2440" s="45" t="s">
        <v>4008</v>
      </c>
      <c r="O2440" s="41">
        <v>70350</v>
      </c>
      <c r="P2440" s="46"/>
      <c r="Q2440" s="47"/>
      <c r="R2440" s="48" t="s">
        <v>1042</v>
      </c>
      <c r="T2440">
        <v>60101</v>
      </c>
    </row>
    <row r="2441" spans="1:20" ht="18" customHeight="1" x14ac:dyDescent="0.15">
      <c r="A2441" s="42">
        <v>6</v>
      </c>
      <c r="B2441" s="43" t="s">
        <v>1038</v>
      </c>
      <c r="C2441" s="43">
        <v>1</v>
      </c>
      <c r="D2441" s="43" t="s">
        <v>1039</v>
      </c>
      <c r="E2441" s="43">
        <v>1</v>
      </c>
      <c r="F2441" s="43" t="s">
        <v>1040</v>
      </c>
      <c r="G2441" s="44">
        <v>8</v>
      </c>
      <c r="H2441" s="43" t="s">
        <v>33</v>
      </c>
      <c r="I2441" s="44">
        <v>1</v>
      </c>
      <c r="J2441" s="44" t="s">
        <v>34</v>
      </c>
      <c r="K2441" s="41"/>
      <c r="L2441" s="41"/>
      <c r="M2441" s="41"/>
      <c r="N2441" s="45" t="s">
        <v>4009</v>
      </c>
      <c r="O2441" s="41">
        <v>83000</v>
      </c>
      <c r="P2441" s="46"/>
      <c r="Q2441" s="47"/>
      <c r="R2441" s="48" t="s">
        <v>1042</v>
      </c>
      <c r="T2441">
        <v>60101</v>
      </c>
    </row>
    <row r="2442" spans="1:20" ht="18" customHeight="1" x14ac:dyDescent="0.15">
      <c r="A2442" s="42">
        <v>6</v>
      </c>
      <c r="B2442" s="43" t="s">
        <v>1038</v>
      </c>
      <c r="C2442" s="43">
        <v>1</v>
      </c>
      <c r="D2442" s="43" t="s">
        <v>1039</v>
      </c>
      <c r="E2442" s="43">
        <v>1</v>
      </c>
      <c r="F2442" s="43" t="s">
        <v>1040</v>
      </c>
      <c r="G2442" s="44">
        <v>8</v>
      </c>
      <c r="H2442" s="43" t="s">
        <v>33</v>
      </c>
      <c r="I2442" s="44">
        <v>1</v>
      </c>
      <c r="J2442" s="44" t="s">
        <v>34</v>
      </c>
      <c r="K2442" s="41"/>
      <c r="L2442" s="41"/>
      <c r="M2442" s="41"/>
      <c r="N2442" s="45" t="s">
        <v>4010</v>
      </c>
      <c r="O2442" s="41">
        <v>61800</v>
      </c>
      <c r="P2442" s="46"/>
      <c r="Q2442" s="47"/>
      <c r="R2442" s="48" t="s">
        <v>1042</v>
      </c>
      <c r="T2442">
        <v>60101</v>
      </c>
    </row>
    <row r="2443" spans="1:20" ht="18" customHeight="1" x14ac:dyDescent="0.15">
      <c r="A2443" s="42">
        <v>6</v>
      </c>
      <c r="B2443" s="43" t="s">
        <v>1038</v>
      </c>
      <c r="C2443" s="43">
        <v>1</v>
      </c>
      <c r="D2443" s="43" t="s">
        <v>1039</v>
      </c>
      <c r="E2443" s="43">
        <v>1</v>
      </c>
      <c r="F2443" s="43" t="s">
        <v>1040</v>
      </c>
      <c r="G2443" s="44">
        <v>8</v>
      </c>
      <c r="H2443" s="43" t="s">
        <v>33</v>
      </c>
      <c r="I2443" s="44">
        <v>1</v>
      </c>
      <c r="J2443" s="44" t="s">
        <v>34</v>
      </c>
      <c r="K2443" s="41"/>
      <c r="L2443" s="41"/>
      <c r="M2443" s="41"/>
      <c r="N2443" s="45" t="s">
        <v>2556</v>
      </c>
      <c r="O2443" s="41"/>
      <c r="P2443" s="46"/>
      <c r="Q2443" s="47"/>
      <c r="R2443" s="48" t="s">
        <v>1042</v>
      </c>
      <c r="T2443">
        <v>60101</v>
      </c>
    </row>
    <row r="2444" spans="1:20" ht="18" customHeight="1" x14ac:dyDescent="0.15">
      <c r="A2444" s="42">
        <v>6</v>
      </c>
      <c r="B2444" s="43" t="s">
        <v>1038</v>
      </c>
      <c r="C2444" s="43">
        <v>1</v>
      </c>
      <c r="D2444" s="43" t="s">
        <v>1039</v>
      </c>
      <c r="E2444" s="43">
        <v>1</v>
      </c>
      <c r="F2444" s="43" t="s">
        <v>1040</v>
      </c>
      <c r="G2444" s="44">
        <v>8</v>
      </c>
      <c r="H2444" s="43" t="s">
        <v>33</v>
      </c>
      <c r="I2444" s="44">
        <v>1</v>
      </c>
      <c r="J2444" s="44" t="s">
        <v>34</v>
      </c>
      <c r="K2444" s="41"/>
      <c r="L2444" s="41"/>
      <c r="M2444" s="41"/>
      <c r="N2444" s="45" t="s">
        <v>1045</v>
      </c>
      <c r="O2444" s="41">
        <v>50000</v>
      </c>
      <c r="P2444" s="46"/>
      <c r="Q2444" s="47"/>
      <c r="R2444" s="48" t="s">
        <v>1042</v>
      </c>
      <c r="T2444">
        <v>60101</v>
      </c>
    </row>
    <row r="2445" spans="1:20" ht="18" customHeight="1" x14ac:dyDescent="0.15">
      <c r="A2445" s="42">
        <v>6</v>
      </c>
      <c r="B2445" s="43" t="s">
        <v>1038</v>
      </c>
      <c r="C2445" s="43">
        <v>1</v>
      </c>
      <c r="D2445" s="43" t="s">
        <v>1039</v>
      </c>
      <c r="E2445" s="43">
        <v>1</v>
      </c>
      <c r="F2445" s="43" t="s">
        <v>1040</v>
      </c>
      <c r="G2445" s="44">
        <v>8</v>
      </c>
      <c r="H2445" s="43" t="s">
        <v>33</v>
      </c>
      <c r="I2445" s="45">
        <v>2</v>
      </c>
      <c r="J2445" s="45" t="s">
        <v>46</v>
      </c>
      <c r="K2445" s="41">
        <v>50</v>
      </c>
      <c r="L2445" s="41">
        <v>50</v>
      </c>
      <c r="M2445" s="41">
        <f>K2445-L2445</f>
        <v>0</v>
      </c>
      <c r="N2445" s="45" t="s">
        <v>4011</v>
      </c>
      <c r="O2445" s="41">
        <v>8000</v>
      </c>
      <c r="P2445" s="46"/>
      <c r="Q2445" s="47"/>
      <c r="R2445" s="48" t="s">
        <v>1042</v>
      </c>
      <c r="T2445">
        <v>60101</v>
      </c>
    </row>
    <row r="2446" spans="1:20" ht="18" customHeight="1" x14ac:dyDescent="0.15">
      <c r="A2446" s="42">
        <v>6</v>
      </c>
      <c r="B2446" s="43" t="s">
        <v>1038</v>
      </c>
      <c r="C2446" s="43">
        <v>1</v>
      </c>
      <c r="D2446" s="43" t="s">
        <v>1039</v>
      </c>
      <c r="E2446" s="43">
        <v>1</v>
      </c>
      <c r="F2446" s="43" t="s">
        <v>1040</v>
      </c>
      <c r="G2446" s="44">
        <v>8</v>
      </c>
      <c r="H2446" s="43" t="s">
        <v>33</v>
      </c>
      <c r="I2446" s="44">
        <v>2</v>
      </c>
      <c r="J2446" s="44" t="s">
        <v>46</v>
      </c>
      <c r="K2446" s="41"/>
      <c r="L2446" s="41"/>
      <c r="M2446" s="41"/>
      <c r="N2446" s="45" t="s">
        <v>4012</v>
      </c>
      <c r="O2446" s="41">
        <v>11600</v>
      </c>
      <c r="P2446" s="46"/>
      <c r="Q2446" s="47"/>
      <c r="R2446" s="48" t="s">
        <v>1042</v>
      </c>
      <c r="T2446">
        <v>60101</v>
      </c>
    </row>
    <row r="2447" spans="1:20" ht="18" customHeight="1" x14ac:dyDescent="0.15">
      <c r="A2447" s="42">
        <v>6</v>
      </c>
      <c r="B2447" s="43" t="s">
        <v>1038</v>
      </c>
      <c r="C2447" s="43">
        <v>1</v>
      </c>
      <c r="D2447" s="43" t="s">
        <v>1039</v>
      </c>
      <c r="E2447" s="43">
        <v>1</v>
      </c>
      <c r="F2447" s="43" t="s">
        <v>1040</v>
      </c>
      <c r="G2447" s="44">
        <v>8</v>
      </c>
      <c r="H2447" s="43" t="s">
        <v>33</v>
      </c>
      <c r="I2447" s="44">
        <v>2</v>
      </c>
      <c r="J2447" s="44" t="s">
        <v>46</v>
      </c>
      <c r="K2447" s="41"/>
      <c r="L2447" s="41"/>
      <c r="M2447" s="41"/>
      <c r="N2447" s="45" t="s">
        <v>4013</v>
      </c>
      <c r="O2447" s="41">
        <v>30000</v>
      </c>
      <c r="P2447" s="46"/>
      <c r="Q2447" s="47"/>
      <c r="R2447" s="48" t="s">
        <v>1042</v>
      </c>
      <c r="T2447">
        <v>60101</v>
      </c>
    </row>
    <row r="2448" spans="1:20" ht="18" customHeight="1" x14ac:dyDescent="0.15">
      <c r="A2448" s="42">
        <v>6</v>
      </c>
      <c r="B2448" s="43" t="s">
        <v>1038</v>
      </c>
      <c r="C2448" s="43">
        <v>1</v>
      </c>
      <c r="D2448" s="43" t="s">
        <v>1039</v>
      </c>
      <c r="E2448" s="43">
        <v>1</v>
      </c>
      <c r="F2448" s="43" t="s">
        <v>1040</v>
      </c>
      <c r="G2448" s="44">
        <v>8</v>
      </c>
      <c r="H2448" s="43" t="s">
        <v>33</v>
      </c>
      <c r="I2448" s="44">
        <v>2</v>
      </c>
      <c r="J2448" s="44" t="s">
        <v>46</v>
      </c>
      <c r="K2448" s="41"/>
      <c r="L2448" s="41"/>
      <c r="M2448" s="41"/>
      <c r="N2448" s="45" t="s">
        <v>2557</v>
      </c>
      <c r="O2448" s="41"/>
      <c r="P2448" s="46"/>
      <c r="Q2448" s="47"/>
      <c r="R2448" s="48" t="s">
        <v>1042</v>
      </c>
      <c r="T2448">
        <v>60101</v>
      </c>
    </row>
    <row r="2449" spans="1:20" ht="18" customHeight="1" x14ac:dyDescent="0.15">
      <c r="A2449" s="42">
        <v>6</v>
      </c>
      <c r="B2449" s="43" t="s">
        <v>1038</v>
      </c>
      <c r="C2449" s="43">
        <v>1</v>
      </c>
      <c r="D2449" s="43" t="s">
        <v>1039</v>
      </c>
      <c r="E2449" s="43">
        <v>1</v>
      </c>
      <c r="F2449" s="43" t="s">
        <v>1040</v>
      </c>
      <c r="G2449" s="45">
        <v>9</v>
      </c>
      <c r="H2449" s="49" t="s">
        <v>52</v>
      </c>
      <c r="I2449" s="45"/>
      <c r="J2449" s="45"/>
      <c r="K2449" s="41"/>
      <c r="L2449" s="41"/>
      <c r="M2449" s="41"/>
      <c r="N2449" s="45"/>
      <c r="O2449" s="47"/>
      <c r="P2449" s="46"/>
      <c r="Q2449" s="47"/>
      <c r="R2449" s="48" t="s">
        <v>1042</v>
      </c>
      <c r="T2449">
        <v>60101</v>
      </c>
    </row>
    <row r="2450" spans="1:20" ht="18" customHeight="1" x14ac:dyDescent="0.15">
      <c r="A2450" s="42">
        <v>6</v>
      </c>
      <c r="B2450" s="43" t="s">
        <v>1038</v>
      </c>
      <c r="C2450" s="43">
        <v>1</v>
      </c>
      <c r="D2450" s="43" t="s">
        <v>1039</v>
      </c>
      <c r="E2450" s="43">
        <v>1</v>
      </c>
      <c r="F2450" s="43" t="s">
        <v>1040</v>
      </c>
      <c r="G2450" s="44">
        <v>9</v>
      </c>
      <c r="H2450" s="43" t="s">
        <v>52</v>
      </c>
      <c r="I2450" s="45">
        <v>4</v>
      </c>
      <c r="J2450" s="45" t="s">
        <v>1046</v>
      </c>
      <c r="K2450" s="41">
        <v>40</v>
      </c>
      <c r="L2450" s="41">
        <v>40</v>
      </c>
      <c r="M2450" s="41">
        <f>K2450-L2450</f>
        <v>0</v>
      </c>
      <c r="N2450" s="45" t="s">
        <v>1047</v>
      </c>
      <c r="O2450" s="41">
        <v>40000</v>
      </c>
      <c r="P2450" s="46"/>
      <c r="Q2450" s="47"/>
      <c r="R2450" s="48" t="s">
        <v>1042</v>
      </c>
      <c r="T2450">
        <v>60101</v>
      </c>
    </row>
    <row r="2451" spans="1:20" ht="18" customHeight="1" x14ac:dyDescent="0.15">
      <c r="A2451" s="42">
        <v>6</v>
      </c>
      <c r="B2451" s="43" t="s">
        <v>1038</v>
      </c>
      <c r="C2451" s="43">
        <v>1</v>
      </c>
      <c r="D2451" s="43" t="s">
        <v>1039</v>
      </c>
      <c r="E2451" s="43">
        <v>1</v>
      </c>
      <c r="F2451" s="43" t="s">
        <v>1040</v>
      </c>
      <c r="G2451" s="45">
        <v>10</v>
      </c>
      <c r="H2451" s="49" t="s">
        <v>54</v>
      </c>
      <c r="I2451" s="45"/>
      <c r="J2451" s="45"/>
      <c r="K2451" s="41"/>
      <c r="L2451" s="41"/>
      <c r="M2451" s="41"/>
      <c r="N2451" s="45"/>
      <c r="O2451" s="47"/>
      <c r="P2451" s="46"/>
      <c r="Q2451" s="47"/>
      <c r="R2451" s="48" t="s">
        <v>1042</v>
      </c>
      <c r="T2451">
        <v>60101</v>
      </c>
    </row>
    <row r="2452" spans="1:20" ht="18" customHeight="1" x14ac:dyDescent="0.15">
      <c r="A2452" s="42">
        <v>6</v>
      </c>
      <c r="B2452" s="43" t="s">
        <v>1038</v>
      </c>
      <c r="C2452" s="43">
        <v>1</v>
      </c>
      <c r="D2452" s="43" t="s">
        <v>1039</v>
      </c>
      <c r="E2452" s="43">
        <v>1</v>
      </c>
      <c r="F2452" s="43" t="s">
        <v>1040</v>
      </c>
      <c r="G2452" s="44">
        <v>10</v>
      </c>
      <c r="H2452" s="43" t="s">
        <v>54</v>
      </c>
      <c r="I2452" s="45">
        <v>1</v>
      </c>
      <c r="J2452" s="45" t="s">
        <v>55</v>
      </c>
      <c r="K2452" s="41">
        <v>746</v>
      </c>
      <c r="L2452" s="41">
        <v>468</v>
      </c>
      <c r="M2452" s="41">
        <f>K2452-L2452</f>
        <v>278</v>
      </c>
      <c r="N2452" s="45" t="s">
        <v>3356</v>
      </c>
      <c r="O2452" s="41">
        <v>13440</v>
      </c>
      <c r="P2452" s="46"/>
      <c r="Q2452" s="47"/>
      <c r="R2452" s="48" t="s">
        <v>1042</v>
      </c>
      <c r="T2452">
        <v>60101</v>
      </c>
    </row>
    <row r="2453" spans="1:20" ht="18" customHeight="1" x14ac:dyDescent="0.15">
      <c r="A2453" s="42">
        <v>6</v>
      </c>
      <c r="B2453" s="43" t="s">
        <v>1038</v>
      </c>
      <c r="C2453" s="43">
        <v>1</v>
      </c>
      <c r="D2453" s="43" t="s">
        <v>1039</v>
      </c>
      <c r="E2453" s="43">
        <v>1</v>
      </c>
      <c r="F2453" s="43" t="s">
        <v>1040</v>
      </c>
      <c r="G2453" s="44">
        <v>10</v>
      </c>
      <c r="H2453" s="43" t="s">
        <v>54</v>
      </c>
      <c r="I2453" s="44">
        <v>1</v>
      </c>
      <c r="J2453" s="44" t="s">
        <v>55</v>
      </c>
      <c r="K2453" s="41"/>
      <c r="L2453" s="41"/>
      <c r="M2453" s="41"/>
      <c r="N2453" s="45" t="s">
        <v>3357</v>
      </c>
      <c r="O2453" s="41">
        <v>33000</v>
      </c>
      <c r="P2453" s="46"/>
      <c r="Q2453" s="47"/>
      <c r="R2453" s="48" t="s">
        <v>1042</v>
      </c>
      <c r="T2453">
        <v>60101</v>
      </c>
    </row>
    <row r="2454" spans="1:20" ht="18" customHeight="1" x14ac:dyDescent="0.15">
      <c r="A2454" s="42">
        <v>6</v>
      </c>
      <c r="B2454" s="43" t="s">
        <v>1038</v>
      </c>
      <c r="C2454" s="43">
        <v>1</v>
      </c>
      <c r="D2454" s="43" t="s">
        <v>1039</v>
      </c>
      <c r="E2454" s="43">
        <v>1</v>
      </c>
      <c r="F2454" s="43" t="s">
        <v>1040</v>
      </c>
      <c r="G2454" s="44">
        <v>10</v>
      </c>
      <c r="H2454" s="43" t="s">
        <v>54</v>
      </c>
      <c r="I2454" s="44">
        <v>1</v>
      </c>
      <c r="J2454" s="44" t="s">
        <v>55</v>
      </c>
      <c r="K2454" s="41"/>
      <c r="L2454" s="41"/>
      <c r="M2454" s="41"/>
      <c r="N2454" s="45" t="s">
        <v>3358</v>
      </c>
      <c r="O2454" s="41">
        <v>11660</v>
      </c>
      <c r="P2454" s="46"/>
      <c r="Q2454" s="47"/>
      <c r="R2454" s="48" t="s">
        <v>1042</v>
      </c>
      <c r="T2454">
        <v>60101</v>
      </c>
    </row>
    <row r="2455" spans="1:20" ht="18" customHeight="1" x14ac:dyDescent="0.15">
      <c r="A2455" s="42">
        <v>6</v>
      </c>
      <c r="B2455" s="43" t="s">
        <v>1038</v>
      </c>
      <c r="C2455" s="43">
        <v>1</v>
      </c>
      <c r="D2455" s="43" t="s">
        <v>1039</v>
      </c>
      <c r="E2455" s="43">
        <v>1</v>
      </c>
      <c r="F2455" s="43" t="s">
        <v>1040</v>
      </c>
      <c r="G2455" s="44">
        <v>10</v>
      </c>
      <c r="H2455" s="43" t="s">
        <v>54</v>
      </c>
      <c r="I2455" s="44">
        <v>1</v>
      </c>
      <c r="J2455" s="44" t="s">
        <v>55</v>
      </c>
      <c r="K2455" s="41"/>
      <c r="L2455" s="41"/>
      <c r="M2455" s="41"/>
      <c r="N2455" s="45" t="s">
        <v>3359</v>
      </c>
      <c r="O2455" s="41">
        <v>42000</v>
      </c>
      <c r="P2455" s="46"/>
      <c r="Q2455" s="47"/>
      <c r="R2455" s="48" t="s">
        <v>1042</v>
      </c>
      <c r="T2455">
        <v>60101</v>
      </c>
    </row>
    <row r="2456" spans="1:20" ht="18" customHeight="1" x14ac:dyDescent="0.15">
      <c r="A2456" s="42">
        <v>6</v>
      </c>
      <c r="B2456" s="43" t="s">
        <v>1038</v>
      </c>
      <c r="C2456" s="43">
        <v>1</v>
      </c>
      <c r="D2456" s="43" t="s">
        <v>1039</v>
      </c>
      <c r="E2456" s="43">
        <v>1</v>
      </c>
      <c r="F2456" s="43" t="s">
        <v>1040</v>
      </c>
      <c r="G2456" s="44">
        <v>10</v>
      </c>
      <c r="H2456" s="43" t="s">
        <v>54</v>
      </c>
      <c r="I2456" s="44">
        <v>1</v>
      </c>
      <c r="J2456" s="44" t="s">
        <v>55</v>
      </c>
      <c r="K2456" s="41"/>
      <c r="L2456" s="41"/>
      <c r="M2456" s="41"/>
      <c r="N2456" s="45" t="s">
        <v>3360</v>
      </c>
      <c r="O2456" s="41">
        <v>8400</v>
      </c>
      <c r="P2456" s="46"/>
      <c r="Q2456" s="47"/>
      <c r="R2456" s="48" t="s">
        <v>1042</v>
      </c>
      <c r="T2456">
        <v>60101</v>
      </c>
    </row>
    <row r="2457" spans="1:20" ht="18" customHeight="1" x14ac:dyDescent="0.15">
      <c r="A2457" s="42">
        <v>6</v>
      </c>
      <c r="B2457" s="43" t="s">
        <v>1038</v>
      </c>
      <c r="C2457" s="43">
        <v>1</v>
      </c>
      <c r="D2457" s="43" t="s">
        <v>1039</v>
      </c>
      <c r="E2457" s="43">
        <v>1</v>
      </c>
      <c r="F2457" s="43" t="s">
        <v>1040</v>
      </c>
      <c r="G2457" s="44">
        <v>10</v>
      </c>
      <c r="H2457" s="43" t="s">
        <v>54</v>
      </c>
      <c r="I2457" s="44">
        <v>1</v>
      </c>
      <c r="J2457" s="44" t="s">
        <v>55</v>
      </c>
      <c r="K2457" s="41"/>
      <c r="L2457" s="41"/>
      <c r="M2457" s="41"/>
      <c r="N2457" s="45" t="s">
        <v>3361</v>
      </c>
      <c r="O2457" s="41">
        <v>31800</v>
      </c>
      <c r="P2457" s="46"/>
      <c r="Q2457" s="47"/>
      <c r="R2457" s="48" t="s">
        <v>1042</v>
      </c>
      <c r="T2457">
        <v>60101</v>
      </c>
    </row>
    <row r="2458" spans="1:20" ht="18" customHeight="1" x14ac:dyDescent="0.15">
      <c r="A2458" s="42">
        <v>6</v>
      </c>
      <c r="B2458" s="43" t="s">
        <v>1038</v>
      </c>
      <c r="C2458" s="43">
        <v>1</v>
      </c>
      <c r="D2458" s="43" t="s">
        <v>1039</v>
      </c>
      <c r="E2458" s="43">
        <v>1</v>
      </c>
      <c r="F2458" s="43" t="s">
        <v>1040</v>
      </c>
      <c r="G2458" s="44">
        <v>10</v>
      </c>
      <c r="H2458" s="43" t="s">
        <v>54</v>
      </c>
      <c r="I2458" s="44">
        <v>1</v>
      </c>
      <c r="J2458" s="44" t="s">
        <v>55</v>
      </c>
      <c r="K2458" s="41"/>
      <c r="L2458" s="41"/>
      <c r="M2458" s="41"/>
      <c r="N2458" s="45" t="s">
        <v>1048</v>
      </c>
      <c r="O2458" s="41">
        <v>51000</v>
      </c>
      <c r="P2458" s="46"/>
      <c r="Q2458" s="47"/>
      <c r="R2458" s="48" t="s">
        <v>1042</v>
      </c>
      <c r="T2458">
        <v>60101</v>
      </c>
    </row>
    <row r="2459" spans="1:20" ht="18" customHeight="1" x14ac:dyDescent="0.15">
      <c r="A2459" s="42">
        <v>6</v>
      </c>
      <c r="B2459" s="43" t="s">
        <v>1038</v>
      </c>
      <c r="C2459" s="43">
        <v>1</v>
      </c>
      <c r="D2459" s="43" t="s">
        <v>1039</v>
      </c>
      <c r="E2459" s="43">
        <v>1</v>
      </c>
      <c r="F2459" s="43" t="s">
        <v>1040</v>
      </c>
      <c r="G2459" s="44">
        <v>10</v>
      </c>
      <c r="H2459" s="43" t="s">
        <v>54</v>
      </c>
      <c r="I2459" s="44">
        <v>1</v>
      </c>
      <c r="J2459" s="44" t="s">
        <v>55</v>
      </c>
      <c r="K2459" s="41"/>
      <c r="L2459" s="41"/>
      <c r="M2459" s="41"/>
      <c r="N2459" s="45" t="s">
        <v>1049</v>
      </c>
      <c r="O2459" s="41">
        <v>95000</v>
      </c>
      <c r="P2459" s="46"/>
      <c r="Q2459" s="47"/>
      <c r="R2459" s="48" t="s">
        <v>1042</v>
      </c>
      <c r="T2459">
        <v>60101</v>
      </c>
    </row>
    <row r="2460" spans="1:20" ht="18" customHeight="1" x14ac:dyDescent="0.15">
      <c r="A2460" s="42">
        <v>6</v>
      </c>
      <c r="B2460" s="43" t="s">
        <v>1038</v>
      </c>
      <c r="C2460" s="43">
        <v>1</v>
      </c>
      <c r="D2460" s="43" t="s">
        <v>1039</v>
      </c>
      <c r="E2460" s="43">
        <v>1</v>
      </c>
      <c r="F2460" s="43" t="s">
        <v>1040</v>
      </c>
      <c r="G2460" s="44">
        <v>10</v>
      </c>
      <c r="H2460" s="43" t="s">
        <v>54</v>
      </c>
      <c r="I2460" s="44">
        <v>1</v>
      </c>
      <c r="J2460" s="44" t="s">
        <v>55</v>
      </c>
      <c r="K2460" s="41"/>
      <c r="L2460" s="41"/>
      <c r="M2460" s="41"/>
      <c r="N2460" s="45" t="s">
        <v>1050</v>
      </c>
      <c r="O2460" s="41">
        <v>50000</v>
      </c>
      <c r="P2460" s="46"/>
      <c r="Q2460" s="47"/>
      <c r="R2460" s="48" t="s">
        <v>1042</v>
      </c>
      <c r="T2460">
        <v>60101</v>
      </c>
    </row>
    <row r="2461" spans="1:20" ht="18" customHeight="1" x14ac:dyDescent="0.15">
      <c r="A2461" s="42">
        <v>6</v>
      </c>
      <c r="B2461" s="43" t="s">
        <v>1038</v>
      </c>
      <c r="C2461" s="43">
        <v>1</v>
      </c>
      <c r="D2461" s="43" t="s">
        <v>1039</v>
      </c>
      <c r="E2461" s="43">
        <v>1</v>
      </c>
      <c r="F2461" s="43" t="s">
        <v>1040</v>
      </c>
      <c r="G2461" s="44">
        <v>10</v>
      </c>
      <c r="H2461" s="43" t="s">
        <v>54</v>
      </c>
      <c r="I2461" s="44">
        <v>1</v>
      </c>
      <c r="J2461" s="44" t="s">
        <v>55</v>
      </c>
      <c r="K2461" s="41"/>
      <c r="L2461" s="41"/>
      <c r="M2461" s="41"/>
      <c r="N2461" s="45" t="s">
        <v>1051</v>
      </c>
      <c r="O2461" s="41">
        <v>100000</v>
      </c>
      <c r="P2461" s="46"/>
      <c r="Q2461" s="47"/>
      <c r="R2461" s="48" t="s">
        <v>1042</v>
      </c>
      <c r="T2461">
        <v>60101</v>
      </c>
    </row>
    <row r="2462" spans="1:20" ht="18" customHeight="1" x14ac:dyDescent="0.15">
      <c r="A2462" s="42">
        <v>6</v>
      </c>
      <c r="B2462" s="43" t="s">
        <v>1038</v>
      </c>
      <c r="C2462" s="43">
        <v>1</v>
      </c>
      <c r="D2462" s="43" t="s">
        <v>1039</v>
      </c>
      <c r="E2462" s="43">
        <v>1</v>
      </c>
      <c r="F2462" s="43" t="s">
        <v>1040</v>
      </c>
      <c r="G2462" s="44">
        <v>10</v>
      </c>
      <c r="H2462" s="43" t="s">
        <v>54</v>
      </c>
      <c r="I2462" s="44">
        <v>1</v>
      </c>
      <c r="J2462" s="44" t="s">
        <v>55</v>
      </c>
      <c r="K2462" s="41"/>
      <c r="L2462" s="41"/>
      <c r="M2462" s="41"/>
      <c r="N2462" s="45" t="s">
        <v>4014</v>
      </c>
      <c r="O2462" s="41">
        <v>196000</v>
      </c>
      <c r="P2462" s="46"/>
      <c r="Q2462" s="47"/>
      <c r="R2462" s="48" t="s">
        <v>1042</v>
      </c>
      <c r="T2462">
        <v>60101</v>
      </c>
    </row>
    <row r="2463" spans="1:20" ht="18" customHeight="1" x14ac:dyDescent="0.15">
      <c r="A2463" s="42">
        <v>6</v>
      </c>
      <c r="B2463" s="43" t="s">
        <v>1038</v>
      </c>
      <c r="C2463" s="43">
        <v>1</v>
      </c>
      <c r="D2463" s="43" t="s">
        <v>1039</v>
      </c>
      <c r="E2463" s="43">
        <v>1</v>
      </c>
      <c r="F2463" s="43" t="s">
        <v>1040</v>
      </c>
      <c r="G2463" s="44">
        <v>10</v>
      </c>
      <c r="H2463" s="43" t="s">
        <v>54</v>
      </c>
      <c r="I2463" s="44">
        <v>1</v>
      </c>
      <c r="J2463" s="44" t="s">
        <v>55</v>
      </c>
      <c r="K2463" s="41"/>
      <c r="L2463" s="41"/>
      <c r="M2463" s="41"/>
      <c r="N2463" s="45" t="s">
        <v>4015</v>
      </c>
      <c r="O2463" s="41">
        <v>92000</v>
      </c>
      <c r="P2463" s="46"/>
      <c r="Q2463" s="47"/>
      <c r="R2463" s="48" t="s">
        <v>1042</v>
      </c>
      <c r="T2463">
        <v>60101</v>
      </c>
    </row>
    <row r="2464" spans="1:20" ht="18" customHeight="1" x14ac:dyDescent="0.15">
      <c r="A2464" s="42">
        <v>6</v>
      </c>
      <c r="B2464" s="43" t="s">
        <v>1038</v>
      </c>
      <c r="C2464" s="43">
        <v>1</v>
      </c>
      <c r="D2464" s="43" t="s">
        <v>1039</v>
      </c>
      <c r="E2464" s="43">
        <v>1</v>
      </c>
      <c r="F2464" s="43" t="s">
        <v>1040</v>
      </c>
      <c r="G2464" s="44">
        <v>10</v>
      </c>
      <c r="H2464" s="43" t="s">
        <v>54</v>
      </c>
      <c r="I2464" s="44">
        <v>1</v>
      </c>
      <c r="J2464" s="44" t="s">
        <v>55</v>
      </c>
      <c r="K2464" s="41"/>
      <c r="L2464" s="41"/>
      <c r="M2464" s="41"/>
      <c r="N2464" s="45" t="s">
        <v>4016</v>
      </c>
      <c r="O2464" s="41">
        <v>21600</v>
      </c>
      <c r="P2464" s="46"/>
      <c r="Q2464" s="47"/>
      <c r="R2464" s="48" t="s">
        <v>1042</v>
      </c>
      <c r="T2464">
        <v>60101</v>
      </c>
    </row>
    <row r="2465" spans="1:20" ht="18" customHeight="1" x14ac:dyDescent="0.15">
      <c r="A2465" s="42">
        <v>6</v>
      </c>
      <c r="B2465" s="43" t="s">
        <v>1038</v>
      </c>
      <c r="C2465" s="43">
        <v>1</v>
      </c>
      <c r="D2465" s="43" t="s">
        <v>1039</v>
      </c>
      <c r="E2465" s="43">
        <v>1</v>
      </c>
      <c r="F2465" s="43" t="s">
        <v>1040</v>
      </c>
      <c r="G2465" s="44">
        <v>10</v>
      </c>
      <c r="H2465" s="43" t="s">
        <v>54</v>
      </c>
      <c r="I2465" s="45">
        <v>2</v>
      </c>
      <c r="J2465" s="45" t="s">
        <v>193</v>
      </c>
      <c r="K2465" s="41">
        <v>40</v>
      </c>
      <c r="L2465" s="41">
        <v>40</v>
      </c>
      <c r="M2465" s="41">
        <f>K2465-L2465</f>
        <v>0</v>
      </c>
      <c r="N2465" s="45" t="s">
        <v>1052</v>
      </c>
      <c r="O2465" s="41">
        <v>40000</v>
      </c>
      <c r="P2465" s="46"/>
      <c r="Q2465" s="47"/>
      <c r="R2465" s="48" t="s">
        <v>1042</v>
      </c>
      <c r="T2465">
        <v>60101</v>
      </c>
    </row>
    <row r="2466" spans="1:20" ht="18" customHeight="1" x14ac:dyDescent="0.15">
      <c r="A2466" s="42">
        <v>6</v>
      </c>
      <c r="B2466" s="43" t="s">
        <v>1038</v>
      </c>
      <c r="C2466" s="43">
        <v>1</v>
      </c>
      <c r="D2466" s="43" t="s">
        <v>1039</v>
      </c>
      <c r="E2466" s="43">
        <v>1</v>
      </c>
      <c r="F2466" s="43" t="s">
        <v>1040</v>
      </c>
      <c r="G2466" s="44">
        <v>10</v>
      </c>
      <c r="H2466" s="43" t="s">
        <v>54</v>
      </c>
      <c r="I2466" s="45">
        <v>3</v>
      </c>
      <c r="J2466" s="45" t="s">
        <v>63</v>
      </c>
      <c r="K2466" s="41">
        <v>17</v>
      </c>
      <c r="L2466" s="41">
        <v>17</v>
      </c>
      <c r="M2466" s="41">
        <f>K2466-L2466</f>
        <v>0</v>
      </c>
      <c r="N2466" s="45" t="s">
        <v>1053</v>
      </c>
      <c r="O2466" s="41">
        <v>17000</v>
      </c>
      <c r="P2466" s="46"/>
      <c r="Q2466" s="47"/>
      <c r="R2466" s="48" t="s">
        <v>1042</v>
      </c>
      <c r="T2466">
        <v>60101</v>
      </c>
    </row>
    <row r="2467" spans="1:20" ht="18" customHeight="1" x14ac:dyDescent="0.15">
      <c r="A2467" s="42">
        <v>6</v>
      </c>
      <c r="B2467" s="43" t="s">
        <v>1038</v>
      </c>
      <c r="C2467" s="43">
        <v>1</v>
      </c>
      <c r="D2467" s="43" t="s">
        <v>1039</v>
      </c>
      <c r="E2467" s="43">
        <v>1</v>
      </c>
      <c r="F2467" s="43" t="s">
        <v>1040</v>
      </c>
      <c r="G2467" s="44">
        <v>10</v>
      </c>
      <c r="H2467" s="43" t="s">
        <v>54</v>
      </c>
      <c r="I2467" s="45">
        <v>4</v>
      </c>
      <c r="J2467" s="45" t="s">
        <v>65</v>
      </c>
      <c r="K2467" s="41">
        <v>104</v>
      </c>
      <c r="L2467" s="41">
        <v>104</v>
      </c>
      <c r="M2467" s="41">
        <f>K2467-L2467</f>
        <v>0</v>
      </c>
      <c r="N2467" s="45" t="s">
        <v>3362</v>
      </c>
      <c r="O2467" s="41">
        <v>17300</v>
      </c>
      <c r="P2467" s="46"/>
      <c r="Q2467" s="47"/>
      <c r="R2467" s="48" t="s">
        <v>1042</v>
      </c>
      <c r="T2467">
        <v>60101</v>
      </c>
    </row>
    <row r="2468" spans="1:20" ht="18" customHeight="1" x14ac:dyDescent="0.15">
      <c r="A2468" s="42">
        <v>6</v>
      </c>
      <c r="B2468" s="43" t="s">
        <v>1038</v>
      </c>
      <c r="C2468" s="43">
        <v>1</v>
      </c>
      <c r="D2468" s="43" t="s">
        <v>1039</v>
      </c>
      <c r="E2468" s="43">
        <v>1</v>
      </c>
      <c r="F2468" s="43" t="s">
        <v>1040</v>
      </c>
      <c r="G2468" s="44">
        <v>10</v>
      </c>
      <c r="H2468" s="43" t="s">
        <v>54</v>
      </c>
      <c r="I2468" s="44">
        <v>4</v>
      </c>
      <c r="J2468" s="44" t="s">
        <v>65</v>
      </c>
      <c r="K2468" s="41"/>
      <c r="L2468" s="41"/>
      <c r="M2468" s="41"/>
      <c r="N2468" s="45" t="s">
        <v>3363</v>
      </c>
      <c r="O2468" s="41">
        <v>30000</v>
      </c>
      <c r="P2468" s="46"/>
      <c r="Q2468" s="47"/>
      <c r="R2468" s="48" t="s">
        <v>1042</v>
      </c>
      <c r="T2468">
        <v>60101</v>
      </c>
    </row>
    <row r="2469" spans="1:20" ht="18" customHeight="1" x14ac:dyDescent="0.15">
      <c r="A2469" s="42">
        <v>6</v>
      </c>
      <c r="B2469" s="43" t="s">
        <v>1038</v>
      </c>
      <c r="C2469" s="43">
        <v>1</v>
      </c>
      <c r="D2469" s="43" t="s">
        <v>1039</v>
      </c>
      <c r="E2469" s="43">
        <v>1</v>
      </c>
      <c r="F2469" s="43" t="s">
        <v>1040</v>
      </c>
      <c r="G2469" s="44">
        <v>10</v>
      </c>
      <c r="H2469" s="43" t="s">
        <v>54</v>
      </c>
      <c r="I2469" s="44">
        <v>4</v>
      </c>
      <c r="J2469" s="44" t="s">
        <v>65</v>
      </c>
      <c r="K2469" s="41"/>
      <c r="L2469" s="41"/>
      <c r="M2469" s="41"/>
      <c r="N2469" s="45" t="s">
        <v>3364</v>
      </c>
      <c r="O2469" s="41">
        <v>56000</v>
      </c>
      <c r="P2469" s="46"/>
      <c r="Q2469" s="47"/>
      <c r="R2469" s="48" t="s">
        <v>1042</v>
      </c>
      <c r="T2469">
        <v>60101</v>
      </c>
    </row>
    <row r="2470" spans="1:20" ht="18" customHeight="1" x14ac:dyDescent="0.15">
      <c r="A2470" s="42">
        <v>6</v>
      </c>
      <c r="B2470" s="43" t="s">
        <v>1038</v>
      </c>
      <c r="C2470" s="43">
        <v>1</v>
      </c>
      <c r="D2470" s="43" t="s">
        <v>1039</v>
      </c>
      <c r="E2470" s="43">
        <v>1</v>
      </c>
      <c r="F2470" s="43" t="s">
        <v>1040</v>
      </c>
      <c r="G2470" s="44">
        <v>10</v>
      </c>
      <c r="H2470" s="43" t="s">
        <v>54</v>
      </c>
      <c r="I2470" s="45">
        <v>6</v>
      </c>
      <c r="J2470" s="45" t="s">
        <v>195</v>
      </c>
      <c r="K2470" s="41">
        <v>20</v>
      </c>
      <c r="L2470" s="41">
        <v>0</v>
      </c>
      <c r="M2470" s="41">
        <f>K2470-L2470</f>
        <v>20</v>
      </c>
      <c r="N2470" s="45" t="s">
        <v>2558</v>
      </c>
      <c r="O2470" s="41">
        <v>20000</v>
      </c>
      <c r="P2470" s="46"/>
      <c r="Q2470" s="47"/>
      <c r="R2470" s="48" t="s">
        <v>1042</v>
      </c>
      <c r="T2470">
        <v>60101</v>
      </c>
    </row>
    <row r="2471" spans="1:20" ht="18" customHeight="1" x14ac:dyDescent="0.15">
      <c r="A2471" s="42">
        <v>6</v>
      </c>
      <c r="B2471" s="43" t="s">
        <v>1038</v>
      </c>
      <c r="C2471" s="43">
        <v>1</v>
      </c>
      <c r="D2471" s="43" t="s">
        <v>1039</v>
      </c>
      <c r="E2471" s="43">
        <v>1</v>
      </c>
      <c r="F2471" s="43" t="s">
        <v>1040</v>
      </c>
      <c r="G2471" s="45">
        <v>11</v>
      </c>
      <c r="H2471" s="49" t="s">
        <v>66</v>
      </c>
      <c r="I2471" s="45"/>
      <c r="J2471" s="45"/>
      <c r="K2471" s="41"/>
      <c r="L2471" s="41"/>
      <c r="M2471" s="41"/>
      <c r="N2471" s="45"/>
      <c r="O2471" s="47"/>
      <c r="P2471" s="46"/>
      <c r="Q2471" s="47"/>
      <c r="R2471" s="48" t="s">
        <v>1042</v>
      </c>
      <c r="T2471">
        <v>60101</v>
      </c>
    </row>
    <row r="2472" spans="1:20" ht="18" customHeight="1" x14ac:dyDescent="0.15">
      <c r="A2472" s="42">
        <v>6</v>
      </c>
      <c r="B2472" s="43" t="s">
        <v>1038</v>
      </c>
      <c r="C2472" s="43">
        <v>1</v>
      </c>
      <c r="D2472" s="43" t="s">
        <v>1039</v>
      </c>
      <c r="E2472" s="43">
        <v>1</v>
      </c>
      <c r="F2472" s="43" t="s">
        <v>1040</v>
      </c>
      <c r="G2472" s="44">
        <v>11</v>
      </c>
      <c r="H2472" s="43" t="s">
        <v>66</v>
      </c>
      <c r="I2472" s="45">
        <v>1</v>
      </c>
      <c r="J2472" s="45" t="s">
        <v>67</v>
      </c>
      <c r="K2472" s="41">
        <v>388</v>
      </c>
      <c r="L2472" s="41">
        <v>88</v>
      </c>
      <c r="M2472" s="41">
        <f>K2472-L2472</f>
        <v>300</v>
      </c>
      <c r="N2472" s="45" t="s">
        <v>3365</v>
      </c>
      <c r="O2472" s="41">
        <v>12000</v>
      </c>
      <c r="P2472" s="46"/>
      <c r="Q2472" s="47"/>
      <c r="R2472" s="48" t="s">
        <v>1042</v>
      </c>
      <c r="T2472">
        <v>60101</v>
      </c>
    </row>
    <row r="2473" spans="1:20" ht="18" customHeight="1" x14ac:dyDescent="0.15">
      <c r="A2473" s="42">
        <v>6</v>
      </c>
      <c r="B2473" s="43" t="s">
        <v>1038</v>
      </c>
      <c r="C2473" s="43">
        <v>1</v>
      </c>
      <c r="D2473" s="43" t="s">
        <v>1039</v>
      </c>
      <c r="E2473" s="43">
        <v>1</v>
      </c>
      <c r="F2473" s="43" t="s">
        <v>1040</v>
      </c>
      <c r="G2473" s="44">
        <v>11</v>
      </c>
      <c r="H2473" s="43" t="s">
        <v>66</v>
      </c>
      <c r="I2473" s="44">
        <v>1</v>
      </c>
      <c r="J2473" s="44" t="s">
        <v>67</v>
      </c>
      <c r="K2473" s="41"/>
      <c r="L2473" s="41"/>
      <c r="M2473" s="41"/>
      <c r="N2473" s="45" t="s">
        <v>1054</v>
      </c>
      <c r="O2473" s="41"/>
      <c r="P2473" s="46"/>
      <c r="Q2473" s="47"/>
      <c r="R2473" s="48" t="s">
        <v>1042</v>
      </c>
      <c r="T2473">
        <v>60101</v>
      </c>
    </row>
    <row r="2474" spans="1:20" ht="18" customHeight="1" x14ac:dyDescent="0.15">
      <c r="A2474" s="42">
        <v>6</v>
      </c>
      <c r="B2474" s="43" t="s">
        <v>1038</v>
      </c>
      <c r="C2474" s="43">
        <v>1</v>
      </c>
      <c r="D2474" s="43" t="s">
        <v>1039</v>
      </c>
      <c r="E2474" s="43">
        <v>1</v>
      </c>
      <c r="F2474" s="43" t="s">
        <v>1040</v>
      </c>
      <c r="G2474" s="44">
        <v>11</v>
      </c>
      <c r="H2474" s="43" t="s">
        <v>66</v>
      </c>
      <c r="I2474" s="44">
        <v>1</v>
      </c>
      <c r="J2474" s="44" t="s">
        <v>67</v>
      </c>
      <c r="K2474" s="41"/>
      <c r="L2474" s="41"/>
      <c r="M2474" s="41"/>
      <c r="N2474" s="45" t="s">
        <v>4017</v>
      </c>
      <c r="O2474" s="41">
        <v>20160</v>
      </c>
      <c r="P2474" s="46"/>
      <c r="Q2474" s="47"/>
      <c r="R2474" s="48" t="s">
        <v>1042</v>
      </c>
      <c r="T2474">
        <v>60101</v>
      </c>
    </row>
    <row r="2475" spans="1:20" ht="18" customHeight="1" x14ac:dyDescent="0.15">
      <c r="A2475" s="42">
        <v>6</v>
      </c>
      <c r="B2475" s="43" t="s">
        <v>1038</v>
      </c>
      <c r="C2475" s="43">
        <v>1</v>
      </c>
      <c r="D2475" s="43" t="s">
        <v>1039</v>
      </c>
      <c r="E2475" s="43">
        <v>1</v>
      </c>
      <c r="F2475" s="43" t="s">
        <v>1040</v>
      </c>
      <c r="G2475" s="44">
        <v>11</v>
      </c>
      <c r="H2475" s="43" t="s">
        <v>66</v>
      </c>
      <c r="I2475" s="44">
        <v>1</v>
      </c>
      <c r="J2475" s="44" t="s">
        <v>67</v>
      </c>
      <c r="K2475" s="41"/>
      <c r="L2475" s="41"/>
      <c r="M2475" s="41"/>
      <c r="N2475" s="45" t="s">
        <v>4018</v>
      </c>
      <c r="O2475" s="41">
        <v>55440</v>
      </c>
      <c r="P2475" s="46"/>
      <c r="Q2475" s="47"/>
      <c r="R2475" s="48" t="s">
        <v>1042</v>
      </c>
      <c r="T2475">
        <v>60101</v>
      </c>
    </row>
    <row r="2476" spans="1:20" ht="18" customHeight="1" x14ac:dyDescent="0.15">
      <c r="A2476" s="42">
        <v>6</v>
      </c>
      <c r="B2476" s="43" t="s">
        <v>1038</v>
      </c>
      <c r="C2476" s="43">
        <v>1</v>
      </c>
      <c r="D2476" s="43" t="s">
        <v>1039</v>
      </c>
      <c r="E2476" s="43">
        <v>1</v>
      </c>
      <c r="F2476" s="43" t="s">
        <v>1040</v>
      </c>
      <c r="G2476" s="44">
        <v>11</v>
      </c>
      <c r="H2476" s="43" t="s">
        <v>66</v>
      </c>
      <c r="I2476" s="44">
        <v>1</v>
      </c>
      <c r="J2476" s="44" t="s">
        <v>67</v>
      </c>
      <c r="K2476" s="41"/>
      <c r="L2476" s="41"/>
      <c r="M2476" s="41"/>
      <c r="N2476" s="45" t="s">
        <v>4019</v>
      </c>
      <c r="O2476" s="41">
        <v>300000</v>
      </c>
      <c r="P2476" s="46"/>
      <c r="Q2476" s="47"/>
      <c r="R2476" s="48" t="s">
        <v>1042</v>
      </c>
      <c r="T2476">
        <v>60101</v>
      </c>
    </row>
    <row r="2477" spans="1:20" ht="18" customHeight="1" x14ac:dyDescent="0.15">
      <c r="A2477" s="42">
        <v>6</v>
      </c>
      <c r="B2477" s="43" t="s">
        <v>1038</v>
      </c>
      <c r="C2477" s="43">
        <v>1</v>
      </c>
      <c r="D2477" s="43" t="s">
        <v>1039</v>
      </c>
      <c r="E2477" s="43">
        <v>1</v>
      </c>
      <c r="F2477" s="43" t="s">
        <v>1040</v>
      </c>
      <c r="G2477" s="45">
        <v>12</v>
      </c>
      <c r="H2477" s="49" t="s">
        <v>73</v>
      </c>
      <c r="I2477" s="45"/>
      <c r="J2477" s="45"/>
      <c r="K2477" s="41"/>
      <c r="L2477" s="41"/>
      <c r="M2477" s="41"/>
      <c r="N2477" s="45"/>
      <c r="O2477" s="47"/>
      <c r="P2477" s="46"/>
      <c r="Q2477" s="47"/>
      <c r="R2477" s="48" t="s">
        <v>1042</v>
      </c>
      <c r="T2477">
        <v>60101</v>
      </c>
    </row>
    <row r="2478" spans="1:20" ht="18" customHeight="1" x14ac:dyDescent="0.15">
      <c r="A2478" s="42">
        <v>6</v>
      </c>
      <c r="B2478" s="43" t="s">
        <v>1038</v>
      </c>
      <c r="C2478" s="43">
        <v>1</v>
      </c>
      <c r="D2478" s="43" t="s">
        <v>1039</v>
      </c>
      <c r="E2478" s="43">
        <v>1</v>
      </c>
      <c r="F2478" s="43" t="s">
        <v>1040</v>
      </c>
      <c r="G2478" s="44">
        <v>12</v>
      </c>
      <c r="H2478" s="43" t="s">
        <v>73</v>
      </c>
      <c r="I2478" s="45">
        <v>51</v>
      </c>
      <c r="J2478" s="45" t="s">
        <v>133</v>
      </c>
      <c r="K2478" s="41">
        <v>68</v>
      </c>
      <c r="L2478" s="41">
        <v>68</v>
      </c>
      <c r="M2478" s="41">
        <f>K2478-L2478</f>
        <v>0</v>
      </c>
      <c r="N2478" s="45" t="s">
        <v>1055</v>
      </c>
      <c r="O2478" s="41">
        <v>67100</v>
      </c>
      <c r="P2478" s="46"/>
      <c r="Q2478" s="47"/>
      <c r="R2478" s="48" t="s">
        <v>1042</v>
      </c>
      <c r="T2478">
        <v>60101</v>
      </c>
    </row>
    <row r="2479" spans="1:20" ht="18" customHeight="1" x14ac:dyDescent="0.15">
      <c r="A2479" s="42">
        <v>6</v>
      </c>
      <c r="B2479" s="43" t="s">
        <v>1038</v>
      </c>
      <c r="C2479" s="43">
        <v>1</v>
      </c>
      <c r="D2479" s="43" t="s">
        <v>1039</v>
      </c>
      <c r="E2479" s="43">
        <v>1</v>
      </c>
      <c r="F2479" s="43" t="s">
        <v>1040</v>
      </c>
      <c r="G2479" s="45">
        <v>13</v>
      </c>
      <c r="H2479" s="49" t="s">
        <v>77</v>
      </c>
      <c r="I2479" s="45"/>
      <c r="J2479" s="45"/>
      <c r="K2479" s="41"/>
      <c r="L2479" s="41"/>
      <c r="M2479" s="41"/>
      <c r="N2479" s="45"/>
      <c r="O2479" s="47"/>
      <c r="P2479" s="46"/>
      <c r="Q2479" s="47"/>
      <c r="R2479" s="48" t="s">
        <v>1042</v>
      </c>
      <c r="T2479">
        <v>60101</v>
      </c>
    </row>
    <row r="2480" spans="1:20" ht="18" customHeight="1" x14ac:dyDescent="0.15">
      <c r="A2480" s="42">
        <v>6</v>
      </c>
      <c r="B2480" s="43" t="s">
        <v>1038</v>
      </c>
      <c r="C2480" s="43">
        <v>1</v>
      </c>
      <c r="D2480" s="43" t="s">
        <v>1039</v>
      </c>
      <c r="E2480" s="43">
        <v>1</v>
      </c>
      <c r="F2480" s="43" t="s">
        <v>1040</v>
      </c>
      <c r="G2480" s="44">
        <v>13</v>
      </c>
      <c r="H2480" s="43" t="s">
        <v>77</v>
      </c>
      <c r="I2480" s="45">
        <v>1</v>
      </c>
      <c r="J2480" s="45" t="s">
        <v>78</v>
      </c>
      <c r="K2480" s="41">
        <v>20</v>
      </c>
      <c r="L2480" s="41">
        <v>20</v>
      </c>
      <c r="M2480" s="41">
        <f>K2480-L2480</f>
        <v>0</v>
      </c>
      <c r="N2480" s="45" t="s">
        <v>1056</v>
      </c>
      <c r="O2480" s="41">
        <v>20000</v>
      </c>
      <c r="P2480" s="46"/>
      <c r="Q2480" s="47"/>
      <c r="R2480" s="48" t="s">
        <v>1042</v>
      </c>
      <c r="T2480">
        <v>60101</v>
      </c>
    </row>
    <row r="2481" spans="1:20" ht="18" customHeight="1" x14ac:dyDescent="0.15">
      <c r="A2481" s="42">
        <v>6</v>
      </c>
      <c r="B2481" s="43" t="s">
        <v>1038</v>
      </c>
      <c r="C2481" s="43">
        <v>1</v>
      </c>
      <c r="D2481" s="43" t="s">
        <v>1039</v>
      </c>
      <c r="E2481" s="43">
        <v>1</v>
      </c>
      <c r="F2481" s="43" t="s">
        <v>1040</v>
      </c>
      <c r="G2481" s="45">
        <v>17</v>
      </c>
      <c r="H2481" s="49" t="s">
        <v>79</v>
      </c>
      <c r="I2481" s="45"/>
      <c r="J2481" s="45"/>
      <c r="K2481" s="41"/>
      <c r="L2481" s="41"/>
      <c r="M2481" s="41"/>
      <c r="N2481" s="45"/>
      <c r="O2481" s="47"/>
      <c r="P2481" s="46"/>
      <c r="Q2481" s="47"/>
      <c r="R2481" s="48" t="s">
        <v>1042</v>
      </c>
      <c r="T2481">
        <v>60101</v>
      </c>
    </row>
    <row r="2482" spans="1:20" ht="18" customHeight="1" x14ac:dyDescent="0.15">
      <c r="A2482" s="42">
        <v>6</v>
      </c>
      <c r="B2482" s="43" t="s">
        <v>1038</v>
      </c>
      <c r="C2482" s="43">
        <v>1</v>
      </c>
      <c r="D2482" s="43" t="s">
        <v>1039</v>
      </c>
      <c r="E2482" s="43">
        <v>1</v>
      </c>
      <c r="F2482" s="43" t="s">
        <v>1040</v>
      </c>
      <c r="G2482" s="44">
        <v>17</v>
      </c>
      <c r="H2482" s="43" t="s">
        <v>79</v>
      </c>
      <c r="I2482" s="45">
        <v>21</v>
      </c>
      <c r="J2482" s="45" t="s">
        <v>239</v>
      </c>
      <c r="K2482" s="41">
        <v>200</v>
      </c>
      <c r="L2482" s="41">
        <v>0</v>
      </c>
      <c r="M2482" s="41">
        <f>K2482-L2482</f>
        <v>200</v>
      </c>
      <c r="N2482" s="45" t="s">
        <v>4020</v>
      </c>
      <c r="O2482" s="41">
        <v>200000</v>
      </c>
      <c r="P2482" s="46"/>
      <c r="Q2482" s="47"/>
      <c r="R2482" s="48" t="s">
        <v>1042</v>
      </c>
      <c r="T2482">
        <v>60101</v>
      </c>
    </row>
    <row r="2483" spans="1:20" ht="18" customHeight="1" x14ac:dyDescent="0.15">
      <c r="A2483" s="42">
        <v>6</v>
      </c>
      <c r="B2483" s="43" t="s">
        <v>1038</v>
      </c>
      <c r="C2483" s="43">
        <v>1</v>
      </c>
      <c r="D2483" s="43" t="s">
        <v>1039</v>
      </c>
      <c r="E2483" s="43">
        <v>1</v>
      </c>
      <c r="F2483" s="43" t="s">
        <v>1040</v>
      </c>
      <c r="G2483" s="45">
        <v>18</v>
      </c>
      <c r="H2483" s="49" t="s">
        <v>81</v>
      </c>
      <c r="I2483" s="45"/>
      <c r="J2483" s="45"/>
      <c r="K2483" s="41"/>
      <c r="L2483" s="41"/>
      <c r="M2483" s="41"/>
      <c r="N2483" s="45"/>
      <c r="O2483" s="47"/>
      <c r="P2483" s="46"/>
      <c r="Q2483" s="47"/>
      <c r="R2483" s="48" t="s">
        <v>1042</v>
      </c>
      <c r="T2483">
        <v>60101</v>
      </c>
    </row>
    <row r="2484" spans="1:20" ht="18" customHeight="1" x14ac:dyDescent="0.15">
      <c r="A2484" s="42">
        <v>6</v>
      </c>
      <c r="B2484" s="43" t="s">
        <v>1038</v>
      </c>
      <c r="C2484" s="43">
        <v>1</v>
      </c>
      <c r="D2484" s="43" t="s">
        <v>1039</v>
      </c>
      <c r="E2484" s="43">
        <v>1</v>
      </c>
      <c r="F2484" s="43" t="s">
        <v>1040</v>
      </c>
      <c r="G2484" s="44">
        <v>18</v>
      </c>
      <c r="H2484" s="43" t="s">
        <v>81</v>
      </c>
      <c r="I2484" s="45">
        <v>11</v>
      </c>
      <c r="J2484" s="45" t="s">
        <v>82</v>
      </c>
      <c r="K2484" s="41">
        <v>222</v>
      </c>
      <c r="L2484" s="41">
        <v>232</v>
      </c>
      <c r="M2484" s="41">
        <f>K2484-L2484</f>
        <v>-10</v>
      </c>
      <c r="N2484" s="45" t="s">
        <v>2559</v>
      </c>
      <c r="O2484" s="41">
        <v>196000</v>
      </c>
      <c r="P2484" s="46"/>
      <c r="Q2484" s="47"/>
      <c r="R2484" s="48" t="s">
        <v>1042</v>
      </c>
      <c r="T2484">
        <v>60101</v>
      </c>
    </row>
    <row r="2485" spans="1:20" ht="18" customHeight="1" x14ac:dyDescent="0.15">
      <c r="A2485" s="42">
        <v>6</v>
      </c>
      <c r="B2485" s="43" t="s">
        <v>1038</v>
      </c>
      <c r="C2485" s="43">
        <v>1</v>
      </c>
      <c r="D2485" s="43" t="s">
        <v>1039</v>
      </c>
      <c r="E2485" s="43">
        <v>1</v>
      </c>
      <c r="F2485" s="43" t="s">
        <v>1040</v>
      </c>
      <c r="G2485" s="44">
        <v>18</v>
      </c>
      <c r="H2485" s="43" t="s">
        <v>81</v>
      </c>
      <c r="I2485" s="44">
        <v>11</v>
      </c>
      <c r="J2485" s="44" t="s">
        <v>82</v>
      </c>
      <c r="K2485" s="41"/>
      <c r="L2485" s="41"/>
      <c r="M2485" s="41"/>
      <c r="N2485" s="45" t="s">
        <v>1057</v>
      </c>
      <c r="O2485" s="41">
        <v>5500</v>
      </c>
      <c r="P2485" s="46"/>
      <c r="Q2485" s="47"/>
      <c r="R2485" s="48" t="s">
        <v>1042</v>
      </c>
      <c r="T2485">
        <v>60101</v>
      </c>
    </row>
    <row r="2486" spans="1:20" ht="18" customHeight="1" x14ac:dyDescent="0.15">
      <c r="A2486" s="42">
        <v>6</v>
      </c>
      <c r="B2486" s="43" t="s">
        <v>1038</v>
      </c>
      <c r="C2486" s="43">
        <v>1</v>
      </c>
      <c r="D2486" s="43" t="s">
        <v>1039</v>
      </c>
      <c r="E2486" s="43">
        <v>1</v>
      </c>
      <c r="F2486" s="43" t="s">
        <v>1040</v>
      </c>
      <c r="G2486" s="44">
        <v>18</v>
      </c>
      <c r="H2486" s="43" t="s">
        <v>81</v>
      </c>
      <c r="I2486" s="44">
        <v>11</v>
      </c>
      <c r="J2486" s="44" t="s">
        <v>82</v>
      </c>
      <c r="K2486" s="41"/>
      <c r="L2486" s="41"/>
      <c r="M2486" s="41"/>
      <c r="N2486" s="45" t="s">
        <v>3366</v>
      </c>
      <c r="O2486" s="41">
        <v>20000</v>
      </c>
      <c r="P2486" s="46"/>
      <c r="Q2486" s="47"/>
      <c r="R2486" s="48" t="s">
        <v>1042</v>
      </c>
      <c r="T2486">
        <v>60101</v>
      </c>
    </row>
    <row r="2487" spans="1:20" ht="18" customHeight="1" x14ac:dyDescent="0.15">
      <c r="A2487" s="24">
        <v>6</v>
      </c>
      <c r="B2487" s="25" t="s">
        <v>2220</v>
      </c>
      <c r="C2487" s="34">
        <v>1</v>
      </c>
      <c r="D2487" s="25" t="s">
        <v>1039</v>
      </c>
      <c r="E2487" s="35">
        <v>2</v>
      </c>
      <c r="F2487" s="36" t="s">
        <v>2243</v>
      </c>
      <c r="G2487" s="35"/>
      <c r="H2487" s="36"/>
      <c r="I2487" s="35"/>
      <c r="J2487" s="35"/>
      <c r="K2487" s="32">
        <f>IF(C2487="",SUMIFS($K2488:$K$5362,$A2488:$A$5362,A2487,$E2488:$E$5362,""),IF(E2487="",SUMIFS($K2488:$K$5362,$A2488:$A$5362,A2487,$C2488:$C$5362,C2487,$G2488:$G$5362,""),IF(G2487="",SUMIFS($K2488:$K$5362,$A2488:$A$5362,A2487,$C2488:$C$5362,C2487,$E2488:$E$5362,E2487,$R2488:$R$5362,R2487),IF(I2487="",SUMIFS($K2488:$K$5362,$A2488:$A$5362,A2487,$C2488:$C$5362,C2487,$E2488:$E$5362,E2487,$G2488:$G$5362,G2487,$R2488:$R$5362,R2487),0))))</f>
        <v>47619</v>
      </c>
      <c r="L2487" s="32">
        <f>IF(C2487="",SUMIFS($L2488:$L$5362,$A2488:$A$5362,A2487,$E2488:$E$5362,""),IF(E2487="",SUMIFS($L2488:$L$5362,$A2488:$A$5362,A2487,$C2488:$C$5362,C2487,$G2488:$G$5362,""),IF(G2487="",SUMIFS($L2488:$L$5362,$A2488:$A$5362,A2487,$C2488:$C$5362,C2487,$E2488:$E$5362,E2487,$R2488:$R$5362,R2487),IF(I2487="",SUMIFS($L2488:$L$5362,$A2488:$A$5362,A2487,$C2488:$C$5362,C2487,$E2488:$E$5362,E2487,$G2488:$G$5362,G2487,$R2488:$R$5362,R2487),0))))</f>
        <v>51626</v>
      </c>
      <c r="M2487" s="32">
        <f t="shared" ref="M2487" si="68">K2487-L2487</f>
        <v>-4007</v>
      </c>
      <c r="N2487" s="37"/>
      <c r="O2487" s="38"/>
      <c r="P2487" s="39"/>
      <c r="Q2487" s="33">
        <f>IF(C2487="",SUMIFS($Q2488:$Q$5362,$A2488:$A$5362,A2487,$E2488:$E$5362,""),IF(E2487="",SUMIFS($Q2488:$Q$5362,$A2488:$A$5362,A2487,$C2488:$C$5362,C2487,$G2488:$G$5362,""),IF(G2487="",SUMIFS($Q2488:$Q$5362,$A2488:$A$5362,A2487,$C2488:$C$5362,C2487,$E2488:$E$5362,E2487,$R2488:$R$5362,R2487),IF(I2487="",SUMIFS($Q2488:$Q$5362,$A2488:$A$5362,A2487,$C2488:$C$5362,C2487,$E2488:$E$5362,E2487,$G2488:$G$5362,G2487,$R2488:$R$5362,R2487),0))))</f>
        <v>500</v>
      </c>
      <c r="R2487" s="40" t="s">
        <v>2242</v>
      </c>
      <c r="T2487">
        <v>60102</v>
      </c>
    </row>
    <row r="2488" spans="1:20" ht="18" customHeight="1" x14ac:dyDescent="0.15">
      <c r="A2488" s="42">
        <v>6</v>
      </c>
      <c r="B2488" s="43" t="s">
        <v>1038</v>
      </c>
      <c r="C2488" s="43">
        <v>1</v>
      </c>
      <c r="D2488" s="43" t="s">
        <v>1039</v>
      </c>
      <c r="E2488" s="43">
        <v>2</v>
      </c>
      <c r="F2488" s="43" t="s">
        <v>1058</v>
      </c>
      <c r="G2488" s="45">
        <v>1</v>
      </c>
      <c r="H2488" s="49" t="s">
        <v>7</v>
      </c>
      <c r="I2488" s="45"/>
      <c r="J2488" s="45"/>
      <c r="K2488" s="41"/>
      <c r="L2488" s="41"/>
      <c r="M2488" s="41"/>
      <c r="N2488" s="45"/>
      <c r="O2488" s="47"/>
      <c r="P2488" s="46" t="s">
        <v>4696</v>
      </c>
      <c r="Q2488" s="47">
        <v>500</v>
      </c>
      <c r="R2488" s="48" t="s">
        <v>1042</v>
      </c>
      <c r="T2488">
        <v>60102</v>
      </c>
    </row>
    <row r="2489" spans="1:20" ht="18" customHeight="1" x14ac:dyDescent="0.15">
      <c r="A2489" s="42">
        <v>6</v>
      </c>
      <c r="B2489" s="43" t="s">
        <v>1038</v>
      </c>
      <c r="C2489" s="43">
        <v>1</v>
      </c>
      <c r="D2489" s="43" t="s">
        <v>1039</v>
      </c>
      <c r="E2489" s="43">
        <v>2</v>
      </c>
      <c r="F2489" s="43" t="s">
        <v>1058</v>
      </c>
      <c r="G2489" s="44">
        <v>1</v>
      </c>
      <c r="H2489" s="43" t="s">
        <v>7</v>
      </c>
      <c r="I2489" s="45">
        <v>21</v>
      </c>
      <c r="J2489" s="45" t="s">
        <v>1059</v>
      </c>
      <c r="K2489" s="41">
        <v>101</v>
      </c>
      <c r="L2489" s="41">
        <v>101</v>
      </c>
      <c r="M2489" s="41">
        <f>K2489-L2489</f>
        <v>0</v>
      </c>
      <c r="N2489" s="45" t="s">
        <v>3367</v>
      </c>
      <c r="O2489" s="41">
        <v>100800</v>
      </c>
      <c r="P2489" s="46" t="s">
        <v>4597</v>
      </c>
      <c r="Q2489" s="47"/>
      <c r="R2489" s="48" t="s">
        <v>1042</v>
      </c>
      <c r="T2489">
        <v>60102</v>
      </c>
    </row>
    <row r="2490" spans="1:20" ht="18" customHeight="1" x14ac:dyDescent="0.15">
      <c r="A2490" s="42">
        <v>6</v>
      </c>
      <c r="B2490" s="43" t="s">
        <v>1038</v>
      </c>
      <c r="C2490" s="43">
        <v>1</v>
      </c>
      <c r="D2490" s="43" t="s">
        <v>1039</v>
      </c>
      <c r="E2490" s="43">
        <v>2</v>
      </c>
      <c r="F2490" s="43" t="s">
        <v>1058</v>
      </c>
      <c r="G2490" s="44">
        <v>1</v>
      </c>
      <c r="H2490" s="43" t="s">
        <v>7</v>
      </c>
      <c r="I2490" s="45">
        <v>31</v>
      </c>
      <c r="J2490" s="45" t="s">
        <v>253</v>
      </c>
      <c r="K2490" s="41">
        <v>3125</v>
      </c>
      <c r="L2490" s="41">
        <v>3125</v>
      </c>
      <c r="M2490" s="41">
        <f>K2490-L2490</f>
        <v>0</v>
      </c>
      <c r="N2490" s="45" t="s">
        <v>3368</v>
      </c>
      <c r="O2490" s="41">
        <v>2568000</v>
      </c>
      <c r="P2490" s="46"/>
      <c r="Q2490" s="47"/>
      <c r="R2490" s="48" t="s">
        <v>1042</v>
      </c>
      <c r="T2490">
        <v>60102</v>
      </c>
    </row>
    <row r="2491" spans="1:20" ht="18" customHeight="1" x14ac:dyDescent="0.15">
      <c r="A2491" s="42">
        <v>6</v>
      </c>
      <c r="B2491" s="43" t="s">
        <v>1038</v>
      </c>
      <c r="C2491" s="43">
        <v>1</v>
      </c>
      <c r="D2491" s="43" t="s">
        <v>1039</v>
      </c>
      <c r="E2491" s="43">
        <v>2</v>
      </c>
      <c r="F2491" s="43" t="s">
        <v>1058</v>
      </c>
      <c r="G2491" s="44">
        <v>1</v>
      </c>
      <c r="H2491" s="43" t="s">
        <v>7</v>
      </c>
      <c r="I2491" s="44">
        <v>31</v>
      </c>
      <c r="J2491" s="44" t="s">
        <v>253</v>
      </c>
      <c r="K2491" s="41"/>
      <c r="L2491" s="41"/>
      <c r="M2491" s="41"/>
      <c r="N2491" s="45" t="s">
        <v>3369</v>
      </c>
      <c r="O2491" s="41">
        <v>556400</v>
      </c>
      <c r="P2491" s="46"/>
      <c r="Q2491" s="47"/>
      <c r="R2491" s="48" t="s">
        <v>1042</v>
      </c>
      <c r="T2491">
        <v>60102</v>
      </c>
    </row>
    <row r="2492" spans="1:20" ht="18" customHeight="1" x14ac:dyDescent="0.15">
      <c r="A2492" s="42">
        <v>6</v>
      </c>
      <c r="B2492" s="43" t="s">
        <v>1038</v>
      </c>
      <c r="C2492" s="43">
        <v>1</v>
      </c>
      <c r="D2492" s="43" t="s">
        <v>1039</v>
      </c>
      <c r="E2492" s="43">
        <v>2</v>
      </c>
      <c r="F2492" s="43" t="s">
        <v>1058</v>
      </c>
      <c r="G2492" s="45">
        <v>2</v>
      </c>
      <c r="H2492" s="49" t="s">
        <v>10</v>
      </c>
      <c r="I2492" s="45"/>
      <c r="J2492" s="45"/>
      <c r="K2492" s="41"/>
      <c r="L2492" s="41"/>
      <c r="M2492" s="41"/>
      <c r="N2492" s="45"/>
      <c r="O2492" s="47"/>
      <c r="P2492" s="46"/>
      <c r="Q2492" s="47"/>
      <c r="R2492" s="48" t="s">
        <v>1042</v>
      </c>
      <c r="T2492">
        <v>60102</v>
      </c>
    </row>
    <row r="2493" spans="1:20" ht="18" customHeight="1" x14ac:dyDescent="0.15">
      <c r="A2493" s="42">
        <v>6</v>
      </c>
      <c r="B2493" s="43" t="s">
        <v>1038</v>
      </c>
      <c r="C2493" s="43">
        <v>1</v>
      </c>
      <c r="D2493" s="43" t="s">
        <v>1039</v>
      </c>
      <c r="E2493" s="43">
        <v>2</v>
      </c>
      <c r="F2493" s="43" t="s">
        <v>1058</v>
      </c>
      <c r="G2493" s="44">
        <v>2</v>
      </c>
      <c r="H2493" s="43" t="s">
        <v>10</v>
      </c>
      <c r="I2493" s="45">
        <v>3</v>
      </c>
      <c r="J2493" s="45" t="s">
        <v>11</v>
      </c>
      <c r="K2493" s="41">
        <v>23352</v>
      </c>
      <c r="L2493" s="41">
        <v>24766</v>
      </c>
      <c r="M2493" s="41">
        <f>K2493-L2493</f>
        <v>-1414</v>
      </c>
      <c r="N2493" s="45" t="s">
        <v>850</v>
      </c>
      <c r="O2493" s="41">
        <v>23352000</v>
      </c>
      <c r="P2493" s="46"/>
      <c r="Q2493" s="47"/>
      <c r="R2493" s="48" t="s">
        <v>1042</v>
      </c>
      <c r="T2493">
        <v>60102</v>
      </c>
    </row>
    <row r="2494" spans="1:20" ht="18" customHeight="1" x14ac:dyDescent="0.15">
      <c r="A2494" s="42">
        <v>6</v>
      </c>
      <c r="B2494" s="43" t="s">
        <v>1038</v>
      </c>
      <c r="C2494" s="43">
        <v>1</v>
      </c>
      <c r="D2494" s="43" t="s">
        <v>1039</v>
      </c>
      <c r="E2494" s="43">
        <v>2</v>
      </c>
      <c r="F2494" s="43" t="s">
        <v>1058</v>
      </c>
      <c r="G2494" s="45">
        <v>3</v>
      </c>
      <c r="H2494" s="49" t="s">
        <v>13</v>
      </c>
      <c r="I2494" s="45"/>
      <c r="J2494" s="45"/>
      <c r="K2494" s="41"/>
      <c r="L2494" s="41"/>
      <c r="M2494" s="41"/>
      <c r="N2494" s="45"/>
      <c r="O2494" s="47"/>
      <c r="P2494" s="46"/>
      <c r="Q2494" s="47"/>
      <c r="R2494" s="48" t="s">
        <v>1042</v>
      </c>
      <c r="T2494">
        <v>60102</v>
      </c>
    </row>
    <row r="2495" spans="1:20" ht="18" customHeight="1" x14ac:dyDescent="0.15">
      <c r="A2495" s="42">
        <v>6</v>
      </c>
      <c r="B2495" s="43" t="s">
        <v>1038</v>
      </c>
      <c r="C2495" s="43">
        <v>1</v>
      </c>
      <c r="D2495" s="43" t="s">
        <v>1039</v>
      </c>
      <c r="E2495" s="43">
        <v>2</v>
      </c>
      <c r="F2495" s="43" t="s">
        <v>1058</v>
      </c>
      <c r="G2495" s="44">
        <v>3</v>
      </c>
      <c r="H2495" s="43" t="s">
        <v>13</v>
      </c>
      <c r="I2495" s="45">
        <v>31</v>
      </c>
      <c r="J2495" s="45" t="s">
        <v>18</v>
      </c>
      <c r="K2495" s="41">
        <v>1092</v>
      </c>
      <c r="L2495" s="41">
        <v>1032</v>
      </c>
      <c r="M2495" s="41">
        <f>K2495-L2495</f>
        <v>60</v>
      </c>
      <c r="N2495" s="45" t="s">
        <v>440</v>
      </c>
      <c r="O2495" s="41">
        <v>1092000</v>
      </c>
      <c r="P2495" s="46"/>
      <c r="Q2495" s="47"/>
      <c r="R2495" s="48" t="s">
        <v>1042</v>
      </c>
      <c r="T2495">
        <v>60102</v>
      </c>
    </row>
    <row r="2496" spans="1:20" ht="18" customHeight="1" x14ac:dyDescent="0.15">
      <c r="A2496" s="42">
        <v>6</v>
      </c>
      <c r="B2496" s="43" t="s">
        <v>1038</v>
      </c>
      <c r="C2496" s="43">
        <v>1</v>
      </c>
      <c r="D2496" s="43" t="s">
        <v>1039</v>
      </c>
      <c r="E2496" s="43">
        <v>2</v>
      </c>
      <c r="F2496" s="43" t="s">
        <v>1058</v>
      </c>
      <c r="G2496" s="44">
        <v>3</v>
      </c>
      <c r="H2496" s="43" t="s">
        <v>13</v>
      </c>
      <c r="I2496" s="45">
        <v>33</v>
      </c>
      <c r="J2496" s="45" t="s">
        <v>20</v>
      </c>
      <c r="K2496" s="41">
        <v>497</v>
      </c>
      <c r="L2496" s="41">
        <v>462</v>
      </c>
      <c r="M2496" s="41">
        <f>K2496-L2496</f>
        <v>35</v>
      </c>
      <c r="N2496" s="45" t="s">
        <v>702</v>
      </c>
      <c r="O2496" s="41">
        <v>496800</v>
      </c>
      <c r="P2496" s="46"/>
      <c r="Q2496" s="47"/>
      <c r="R2496" s="48" t="s">
        <v>1042</v>
      </c>
      <c r="T2496">
        <v>60102</v>
      </c>
    </row>
    <row r="2497" spans="1:20" ht="18" customHeight="1" x14ac:dyDescent="0.15">
      <c r="A2497" s="42">
        <v>6</v>
      </c>
      <c r="B2497" s="43" t="s">
        <v>1038</v>
      </c>
      <c r="C2497" s="43">
        <v>1</v>
      </c>
      <c r="D2497" s="43" t="s">
        <v>1039</v>
      </c>
      <c r="E2497" s="43">
        <v>2</v>
      </c>
      <c r="F2497" s="43" t="s">
        <v>1058</v>
      </c>
      <c r="G2497" s="44">
        <v>3</v>
      </c>
      <c r="H2497" s="43" t="s">
        <v>13</v>
      </c>
      <c r="I2497" s="45">
        <v>35</v>
      </c>
      <c r="J2497" s="45" t="s">
        <v>22</v>
      </c>
      <c r="K2497" s="41">
        <v>1130</v>
      </c>
      <c r="L2497" s="41">
        <v>1130</v>
      </c>
      <c r="M2497" s="41">
        <f>K2497-L2497</f>
        <v>0</v>
      </c>
      <c r="N2497" s="45" t="s">
        <v>1060</v>
      </c>
      <c r="O2497" s="41">
        <v>1130000</v>
      </c>
      <c r="P2497" s="46"/>
      <c r="Q2497" s="47"/>
      <c r="R2497" s="48" t="s">
        <v>1042</v>
      </c>
      <c r="T2497">
        <v>60102</v>
      </c>
    </row>
    <row r="2498" spans="1:20" ht="18" customHeight="1" x14ac:dyDescent="0.15">
      <c r="A2498" s="42">
        <v>6</v>
      </c>
      <c r="B2498" s="43" t="s">
        <v>1038</v>
      </c>
      <c r="C2498" s="43">
        <v>1</v>
      </c>
      <c r="D2498" s="43" t="s">
        <v>1039</v>
      </c>
      <c r="E2498" s="43">
        <v>2</v>
      </c>
      <c r="F2498" s="43" t="s">
        <v>1058</v>
      </c>
      <c r="G2498" s="44">
        <v>3</v>
      </c>
      <c r="H2498" s="43" t="s">
        <v>13</v>
      </c>
      <c r="I2498" s="44">
        <v>35</v>
      </c>
      <c r="J2498" s="44" t="s">
        <v>22</v>
      </c>
      <c r="K2498" s="41"/>
      <c r="L2498" s="41"/>
      <c r="M2498" s="41"/>
      <c r="N2498" s="45" t="s">
        <v>1061</v>
      </c>
      <c r="O2498" s="41"/>
      <c r="P2498" s="46"/>
      <c r="Q2498" s="47"/>
      <c r="R2498" s="48" t="s">
        <v>1042</v>
      </c>
      <c r="T2498">
        <v>60102</v>
      </c>
    </row>
    <row r="2499" spans="1:20" ht="18" customHeight="1" x14ac:dyDescent="0.15">
      <c r="A2499" s="42">
        <v>6</v>
      </c>
      <c r="B2499" s="43" t="s">
        <v>1038</v>
      </c>
      <c r="C2499" s="43">
        <v>1</v>
      </c>
      <c r="D2499" s="43" t="s">
        <v>1039</v>
      </c>
      <c r="E2499" s="43">
        <v>2</v>
      </c>
      <c r="F2499" s="43" t="s">
        <v>1058</v>
      </c>
      <c r="G2499" s="44">
        <v>3</v>
      </c>
      <c r="H2499" s="43" t="s">
        <v>13</v>
      </c>
      <c r="I2499" s="45">
        <v>38</v>
      </c>
      <c r="J2499" s="45" t="s">
        <v>23</v>
      </c>
      <c r="K2499" s="41">
        <v>714</v>
      </c>
      <c r="L2499" s="41">
        <v>1286</v>
      </c>
      <c r="M2499" s="41">
        <f>K2499-L2499</f>
        <v>-572</v>
      </c>
      <c r="N2499" s="45" t="s">
        <v>21</v>
      </c>
      <c r="O2499" s="41">
        <v>714000</v>
      </c>
      <c r="P2499" s="46"/>
      <c r="Q2499" s="47"/>
      <c r="R2499" s="48" t="s">
        <v>1042</v>
      </c>
      <c r="T2499">
        <v>60102</v>
      </c>
    </row>
    <row r="2500" spans="1:20" ht="18" customHeight="1" x14ac:dyDescent="0.15">
      <c r="A2500" s="42">
        <v>6</v>
      </c>
      <c r="B2500" s="43" t="s">
        <v>1038</v>
      </c>
      <c r="C2500" s="43">
        <v>1</v>
      </c>
      <c r="D2500" s="43" t="s">
        <v>1039</v>
      </c>
      <c r="E2500" s="43">
        <v>2</v>
      </c>
      <c r="F2500" s="43" t="s">
        <v>1058</v>
      </c>
      <c r="G2500" s="44">
        <v>3</v>
      </c>
      <c r="H2500" s="43" t="s">
        <v>13</v>
      </c>
      <c r="I2500" s="45">
        <v>39</v>
      </c>
      <c r="J2500" s="45" t="s">
        <v>24</v>
      </c>
      <c r="K2500" s="41">
        <v>5148</v>
      </c>
      <c r="L2500" s="41">
        <v>5912</v>
      </c>
      <c r="M2500" s="41">
        <f>K2500-L2500</f>
        <v>-764</v>
      </c>
      <c r="N2500" s="45" t="s">
        <v>850</v>
      </c>
      <c r="O2500" s="41">
        <v>5147512</v>
      </c>
      <c r="P2500" s="46"/>
      <c r="Q2500" s="47"/>
      <c r="R2500" s="48" t="s">
        <v>1042</v>
      </c>
      <c r="T2500">
        <v>60102</v>
      </c>
    </row>
    <row r="2501" spans="1:20" ht="18" customHeight="1" x14ac:dyDescent="0.15">
      <c r="A2501" s="42">
        <v>6</v>
      </c>
      <c r="B2501" s="43" t="s">
        <v>1038</v>
      </c>
      <c r="C2501" s="43">
        <v>1</v>
      </c>
      <c r="D2501" s="43" t="s">
        <v>1039</v>
      </c>
      <c r="E2501" s="43">
        <v>2</v>
      </c>
      <c r="F2501" s="43" t="s">
        <v>1058</v>
      </c>
      <c r="G2501" s="44">
        <v>3</v>
      </c>
      <c r="H2501" s="43" t="s">
        <v>13</v>
      </c>
      <c r="I2501" s="45">
        <v>40</v>
      </c>
      <c r="J2501" s="45" t="s">
        <v>25</v>
      </c>
      <c r="K2501" s="41">
        <v>3615</v>
      </c>
      <c r="L2501" s="41">
        <v>4242</v>
      </c>
      <c r="M2501" s="41">
        <f>K2501-L2501</f>
        <v>-627</v>
      </c>
      <c r="N2501" s="45" t="s">
        <v>850</v>
      </c>
      <c r="O2501" s="41">
        <v>3614166</v>
      </c>
      <c r="P2501" s="46"/>
      <c r="Q2501" s="47"/>
      <c r="R2501" s="48" t="s">
        <v>1042</v>
      </c>
      <c r="T2501">
        <v>60102</v>
      </c>
    </row>
    <row r="2502" spans="1:20" ht="18" customHeight="1" x14ac:dyDescent="0.15">
      <c r="A2502" s="42">
        <v>6</v>
      </c>
      <c r="B2502" s="43" t="s">
        <v>1038</v>
      </c>
      <c r="C2502" s="43">
        <v>1</v>
      </c>
      <c r="D2502" s="43" t="s">
        <v>1039</v>
      </c>
      <c r="E2502" s="43">
        <v>2</v>
      </c>
      <c r="F2502" s="43" t="s">
        <v>1058</v>
      </c>
      <c r="G2502" s="44">
        <v>3</v>
      </c>
      <c r="H2502" s="43" t="s">
        <v>13</v>
      </c>
      <c r="I2502" s="45">
        <v>41</v>
      </c>
      <c r="J2502" s="45" t="s">
        <v>26</v>
      </c>
      <c r="K2502" s="41">
        <v>444</v>
      </c>
      <c r="L2502" s="41">
        <v>406</v>
      </c>
      <c r="M2502" s="41">
        <f>K2502-L2502</f>
        <v>38</v>
      </c>
      <c r="N2502" s="45" t="s">
        <v>258</v>
      </c>
      <c r="O2502" s="41">
        <v>443800</v>
      </c>
      <c r="P2502" s="46"/>
      <c r="Q2502" s="47"/>
      <c r="R2502" s="48" t="s">
        <v>1042</v>
      </c>
      <c r="T2502">
        <v>60102</v>
      </c>
    </row>
    <row r="2503" spans="1:20" ht="18" customHeight="1" x14ac:dyDescent="0.15">
      <c r="A2503" s="42">
        <v>6</v>
      </c>
      <c r="B2503" s="43" t="s">
        <v>1038</v>
      </c>
      <c r="C2503" s="43">
        <v>1</v>
      </c>
      <c r="D2503" s="43" t="s">
        <v>1039</v>
      </c>
      <c r="E2503" s="43">
        <v>2</v>
      </c>
      <c r="F2503" s="43" t="s">
        <v>1058</v>
      </c>
      <c r="G2503" s="45">
        <v>4</v>
      </c>
      <c r="H2503" s="49" t="s">
        <v>27</v>
      </c>
      <c r="I2503" s="45"/>
      <c r="J2503" s="45"/>
      <c r="K2503" s="41"/>
      <c r="L2503" s="41"/>
      <c r="M2503" s="41"/>
      <c r="N2503" s="45"/>
      <c r="O2503" s="47"/>
      <c r="P2503" s="46"/>
      <c r="Q2503" s="47"/>
      <c r="R2503" s="48" t="s">
        <v>1042</v>
      </c>
      <c r="T2503">
        <v>60102</v>
      </c>
    </row>
    <row r="2504" spans="1:20" ht="18" customHeight="1" x14ac:dyDescent="0.15">
      <c r="A2504" s="42">
        <v>6</v>
      </c>
      <c r="B2504" s="43" t="s">
        <v>1038</v>
      </c>
      <c r="C2504" s="43">
        <v>1</v>
      </c>
      <c r="D2504" s="43" t="s">
        <v>1039</v>
      </c>
      <c r="E2504" s="43">
        <v>2</v>
      </c>
      <c r="F2504" s="43" t="s">
        <v>1058</v>
      </c>
      <c r="G2504" s="44">
        <v>4</v>
      </c>
      <c r="H2504" s="43" t="s">
        <v>27</v>
      </c>
      <c r="I2504" s="45">
        <v>31</v>
      </c>
      <c r="J2504" s="45" t="s">
        <v>29</v>
      </c>
      <c r="K2504" s="41">
        <v>7318</v>
      </c>
      <c r="L2504" s="41">
        <v>8079</v>
      </c>
      <c r="M2504" s="41">
        <f>K2504-L2504</f>
        <v>-761</v>
      </c>
      <c r="N2504" s="45" t="s">
        <v>850</v>
      </c>
      <c r="O2504" s="41">
        <v>7317983</v>
      </c>
      <c r="P2504" s="46"/>
      <c r="Q2504" s="47"/>
      <c r="R2504" s="48" t="s">
        <v>1042</v>
      </c>
      <c r="T2504">
        <v>60102</v>
      </c>
    </row>
    <row r="2505" spans="1:20" ht="18" customHeight="1" x14ac:dyDescent="0.15">
      <c r="A2505" s="42">
        <v>6</v>
      </c>
      <c r="B2505" s="43" t="s">
        <v>1038</v>
      </c>
      <c r="C2505" s="43">
        <v>1</v>
      </c>
      <c r="D2505" s="43" t="s">
        <v>1039</v>
      </c>
      <c r="E2505" s="43">
        <v>2</v>
      </c>
      <c r="F2505" s="43" t="s">
        <v>1058</v>
      </c>
      <c r="G2505" s="44">
        <v>4</v>
      </c>
      <c r="H2505" s="43" t="s">
        <v>27</v>
      </c>
      <c r="I2505" s="45">
        <v>41</v>
      </c>
      <c r="J2505" s="45" t="s">
        <v>111</v>
      </c>
      <c r="K2505" s="41">
        <v>552</v>
      </c>
      <c r="L2505" s="41">
        <v>552</v>
      </c>
      <c r="M2505" s="41">
        <f>K2505-L2505</f>
        <v>0</v>
      </c>
      <c r="N2505" s="45" t="s">
        <v>1062</v>
      </c>
      <c r="O2505" s="41"/>
      <c r="P2505" s="46"/>
      <c r="Q2505" s="47"/>
      <c r="R2505" s="48" t="s">
        <v>1042</v>
      </c>
      <c r="T2505">
        <v>60102</v>
      </c>
    </row>
    <row r="2506" spans="1:20" ht="18" customHeight="1" x14ac:dyDescent="0.15">
      <c r="A2506" s="42">
        <v>6</v>
      </c>
      <c r="B2506" s="43" t="s">
        <v>1038</v>
      </c>
      <c r="C2506" s="43">
        <v>1</v>
      </c>
      <c r="D2506" s="43" t="s">
        <v>1039</v>
      </c>
      <c r="E2506" s="43">
        <v>2</v>
      </c>
      <c r="F2506" s="43" t="s">
        <v>1058</v>
      </c>
      <c r="G2506" s="44">
        <v>4</v>
      </c>
      <c r="H2506" s="43" t="s">
        <v>27</v>
      </c>
      <c r="I2506" s="44">
        <v>41</v>
      </c>
      <c r="J2506" s="44" t="s">
        <v>111</v>
      </c>
      <c r="K2506" s="41"/>
      <c r="L2506" s="41"/>
      <c r="M2506" s="41"/>
      <c r="N2506" s="45" t="s">
        <v>4021</v>
      </c>
      <c r="O2506" s="41">
        <v>468000</v>
      </c>
      <c r="P2506" s="46"/>
      <c r="Q2506" s="47"/>
      <c r="R2506" s="48" t="s">
        <v>1042</v>
      </c>
      <c r="T2506">
        <v>60102</v>
      </c>
    </row>
    <row r="2507" spans="1:20" ht="18" customHeight="1" x14ac:dyDescent="0.15">
      <c r="A2507" s="42">
        <v>6</v>
      </c>
      <c r="B2507" s="43" t="s">
        <v>1038</v>
      </c>
      <c r="C2507" s="43">
        <v>1</v>
      </c>
      <c r="D2507" s="43" t="s">
        <v>1039</v>
      </c>
      <c r="E2507" s="43">
        <v>2</v>
      </c>
      <c r="F2507" s="43" t="s">
        <v>1058</v>
      </c>
      <c r="G2507" s="44">
        <v>4</v>
      </c>
      <c r="H2507" s="43" t="s">
        <v>27</v>
      </c>
      <c r="I2507" s="44">
        <v>41</v>
      </c>
      <c r="J2507" s="44" t="s">
        <v>111</v>
      </c>
      <c r="K2507" s="41"/>
      <c r="L2507" s="41"/>
      <c r="M2507" s="41"/>
      <c r="N2507" s="45" t="s">
        <v>4022</v>
      </c>
      <c r="O2507" s="41">
        <v>84000</v>
      </c>
      <c r="P2507" s="46"/>
      <c r="Q2507" s="47"/>
      <c r="R2507" s="48" t="s">
        <v>1042</v>
      </c>
      <c r="T2507">
        <v>60102</v>
      </c>
    </row>
    <row r="2508" spans="1:20" ht="18" customHeight="1" x14ac:dyDescent="0.15">
      <c r="A2508" s="42">
        <v>6</v>
      </c>
      <c r="B2508" s="43" t="s">
        <v>1038</v>
      </c>
      <c r="C2508" s="43">
        <v>1</v>
      </c>
      <c r="D2508" s="43" t="s">
        <v>1039</v>
      </c>
      <c r="E2508" s="43">
        <v>2</v>
      </c>
      <c r="F2508" s="43" t="s">
        <v>1058</v>
      </c>
      <c r="G2508" s="45">
        <v>8</v>
      </c>
      <c r="H2508" s="49" t="s">
        <v>33</v>
      </c>
      <c r="I2508" s="45"/>
      <c r="J2508" s="45"/>
      <c r="K2508" s="41"/>
      <c r="L2508" s="41"/>
      <c r="M2508" s="41"/>
      <c r="N2508" s="45"/>
      <c r="O2508" s="47"/>
      <c r="P2508" s="46"/>
      <c r="Q2508" s="47"/>
      <c r="R2508" s="48" t="s">
        <v>1042</v>
      </c>
      <c r="T2508">
        <v>60102</v>
      </c>
    </row>
    <row r="2509" spans="1:20" ht="18" customHeight="1" x14ac:dyDescent="0.15">
      <c r="A2509" s="42">
        <v>6</v>
      </c>
      <c r="B2509" s="43" t="s">
        <v>1038</v>
      </c>
      <c r="C2509" s="43">
        <v>1</v>
      </c>
      <c r="D2509" s="43" t="s">
        <v>1039</v>
      </c>
      <c r="E2509" s="43">
        <v>2</v>
      </c>
      <c r="F2509" s="43" t="s">
        <v>1058</v>
      </c>
      <c r="G2509" s="44">
        <v>8</v>
      </c>
      <c r="H2509" s="43" t="s">
        <v>33</v>
      </c>
      <c r="I2509" s="45">
        <v>1</v>
      </c>
      <c r="J2509" s="45" t="s">
        <v>34</v>
      </c>
      <c r="K2509" s="41">
        <v>44</v>
      </c>
      <c r="L2509" s="41">
        <v>44</v>
      </c>
      <c r="M2509" s="41">
        <f>K2509-L2509</f>
        <v>0</v>
      </c>
      <c r="N2509" s="45" t="s">
        <v>3370</v>
      </c>
      <c r="O2509" s="41">
        <v>43200</v>
      </c>
      <c r="P2509" s="46"/>
      <c r="Q2509" s="47"/>
      <c r="R2509" s="48" t="s">
        <v>1042</v>
      </c>
      <c r="T2509">
        <v>60102</v>
      </c>
    </row>
    <row r="2510" spans="1:20" ht="18" customHeight="1" x14ac:dyDescent="0.15">
      <c r="A2510" s="42">
        <v>6</v>
      </c>
      <c r="B2510" s="43" t="s">
        <v>1038</v>
      </c>
      <c r="C2510" s="43">
        <v>1</v>
      </c>
      <c r="D2510" s="43" t="s">
        <v>1039</v>
      </c>
      <c r="E2510" s="43">
        <v>2</v>
      </c>
      <c r="F2510" s="43" t="s">
        <v>1058</v>
      </c>
      <c r="G2510" s="44">
        <v>8</v>
      </c>
      <c r="H2510" s="43" t="s">
        <v>33</v>
      </c>
      <c r="I2510" s="45">
        <v>1</v>
      </c>
      <c r="J2510" s="45" t="s">
        <v>34</v>
      </c>
      <c r="K2510" s="41">
        <v>315</v>
      </c>
      <c r="L2510" s="41">
        <v>315</v>
      </c>
      <c r="M2510" s="41">
        <f>K2510-L2510</f>
        <v>0</v>
      </c>
      <c r="N2510" s="45" t="s">
        <v>4023</v>
      </c>
      <c r="O2510" s="41">
        <v>314400</v>
      </c>
      <c r="P2510" s="46"/>
      <c r="Q2510" s="47"/>
      <c r="R2510" s="48" t="s">
        <v>1042</v>
      </c>
      <c r="T2510">
        <v>60102</v>
      </c>
    </row>
    <row r="2511" spans="1:20" ht="18" customHeight="1" x14ac:dyDescent="0.15">
      <c r="A2511" s="42">
        <v>6</v>
      </c>
      <c r="B2511" s="43" t="s">
        <v>1038</v>
      </c>
      <c r="C2511" s="43">
        <v>1</v>
      </c>
      <c r="D2511" s="43" t="s">
        <v>1039</v>
      </c>
      <c r="E2511" s="43">
        <v>2</v>
      </c>
      <c r="F2511" s="43" t="s">
        <v>1058</v>
      </c>
      <c r="G2511" s="44">
        <v>8</v>
      </c>
      <c r="H2511" s="43" t="s">
        <v>33</v>
      </c>
      <c r="I2511" s="45">
        <v>2</v>
      </c>
      <c r="J2511" s="45" t="s">
        <v>46</v>
      </c>
      <c r="K2511" s="41">
        <v>18</v>
      </c>
      <c r="L2511" s="41">
        <v>18</v>
      </c>
      <c r="M2511" s="41">
        <f>K2511-L2511</f>
        <v>0</v>
      </c>
      <c r="N2511" s="45" t="s">
        <v>3371</v>
      </c>
      <c r="O2511" s="41">
        <v>18000</v>
      </c>
      <c r="P2511" s="46"/>
      <c r="Q2511" s="47"/>
      <c r="R2511" s="48" t="s">
        <v>1042</v>
      </c>
      <c r="T2511">
        <v>60102</v>
      </c>
    </row>
    <row r="2512" spans="1:20" ht="18" customHeight="1" x14ac:dyDescent="0.15">
      <c r="A2512" s="42">
        <v>6</v>
      </c>
      <c r="B2512" s="43" t="s">
        <v>1038</v>
      </c>
      <c r="C2512" s="43">
        <v>1</v>
      </c>
      <c r="D2512" s="43" t="s">
        <v>1039</v>
      </c>
      <c r="E2512" s="43">
        <v>2</v>
      </c>
      <c r="F2512" s="43" t="s">
        <v>1058</v>
      </c>
      <c r="G2512" s="45">
        <v>10</v>
      </c>
      <c r="H2512" s="49" t="s">
        <v>54</v>
      </c>
      <c r="I2512" s="45"/>
      <c r="J2512" s="45"/>
      <c r="K2512" s="41"/>
      <c r="L2512" s="41"/>
      <c r="M2512" s="41"/>
      <c r="N2512" s="45"/>
      <c r="O2512" s="47"/>
      <c r="P2512" s="46"/>
      <c r="Q2512" s="47"/>
      <c r="R2512" s="48" t="s">
        <v>1042</v>
      </c>
      <c r="T2512">
        <v>60102</v>
      </c>
    </row>
    <row r="2513" spans="1:20" ht="18" customHeight="1" x14ac:dyDescent="0.15">
      <c r="A2513" s="42">
        <v>6</v>
      </c>
      <c r="B2513" s="43" t="s">
        <v>1038</v>
      </c>
      <c r="C2513" s="43">
        <v>1</v>
      </c>
      <c r="D2513" s="43" t="s">
        <v>1039</v>
      </c>
      <c r="E2513" s="43">
        <v>2</v>
      </c>
      <c r="F2513" s="43" t="s">
        <v>1058</v>
      </c>
      <c r="G2513" s="44">
        <v>10</v>
      </c>
      <c r="H2513" s="43" t="s">
        <v>54</v>
      </c>
      <c r="I2513" s="45">
        <v>1</v>
      </c>
      <c r="J2513" s="45" t="s">
        <v>55</v>
      </c>
      <c r="K2513" s="41">
        <v>61</v>
      </c>
      <c r="L2513" s="41">
        <v>61</v>
      </c>
      <c r="M2513" s="41">
        <f>K2513-L2513</f>
        <v>0</v>
      </c>
      <c r="N2513" s="45" t="s">
        <v>3372</v>
      </c>
      <c r="O2513" s="41">
        <v>40800</v>
      </c>
      <c r="P2513" s="46"/>
      <c r="Q2513" s="47"/>
      <c r="R2513" s="48" t="s">
        <v>1042</v>
      </c>
      <c r="T2513">
        <v>60102</v>
      </c>
    </row>
    <row r="2514" spans="1:20" ht="18" customHeight="1" x14ac:dyDescent="0.15">
      <c r="A2514" s="42">
        <v>6</v>
      </c>
      <c r="B2514" s="43" t="s">
        <v>1038</v>
      </c>
      <c r="C2514" s="43">
        <v>1</v>
      </c>
      <c r="D2514" s="43" t="s">
        <v>1039</v>
      </c>
      <c r="E2514" s="43">
        <v>2</v>
      </c>
      <c r="F2514" s="43" t="s">
        <v>1058</v>
      </c>
      <c r="G2514" s="44">
        <v>10</v>
      </c>
      <c r="H2514" s="43" t="s">
        <v>54</v>
      </c>
      <c r="I2514" s="44">
        <v>1</v>
      </c>
      <c r="J2514" s="44" t="s">
        <v>55</v>
      </c>
      <c r="K2514" s="41"/>
      <c r="L2514" s="41"/>
      <c r="M2514" s="41"/>
      <c r="N2514" s="45" t="s">
        <v>1063</v>
      </c>
      <c r="O2514" s="41">
        <v>20000</v>
      </c>
      <c r="P2514" s="46"/>
      <c r="Q2514" s="47"/>
      <c r="R2514" s="48" t="s">
        <v>1042</v>
      </c>
      <c r="T2514">
        <v>60102</v>
      </c>
    </row>
    <row r="2515" spans="1:20" ht="18" customHeight="1" x14ac:dyDescent="0.15">
      <c r="A2515" s="42">
        <v>6</v>
      </c>
      <c r="B2515" s="43" t="s">
        <v>1038</v>
      </c>
      <c r="C2515" s="43">
        <v>1</v>
      </c>
      <c r="D2515" s="43" t="s">
        <v>1039</v>
      </c>
      <c r="E2515" s="43">
        <v>2</v>
      </c>
      <c r="F2515" s="43" t="s">
        <v>1058</v>
      </c>
      <c r="G2515" s="44">
        <v>10</v>
      </c>
      <c r="H2515" s="43" t="s">
        <v>54</v>
      </c>
      <c r="I2515" s="45">
        <v>3</v>
      </c>
      <c r="J2515" s="45" t="s">
        <v>63</v>
      </c>
      <c r="K2515" s="41">
        <v>15</v>
      </c>
      <c r="L2515" s="41">
        <v>15</v>
      </c>
      <c r="M2515" s="41">
        <f>K2515-L2515</f>
        <v>0</v>
      </c>
      <c r="N2515" s="45" t="s">
        <v>1064</v>
      </c>
      <c r="O2515" s="41">
        <v>15000</v>
      </c>
      <c r="P2515" s="46"/>
      <c r="Q2515" s="47"/>
      <c r="R2515" s="48" t="s">
        <v>1042</v>
      </c>
      <c r="T2515">
        <v>60102</v>
      </c>
    </row>
    <row r="2516" spans="1:20" ht="18" customHeight="1" x14ac:dyDescent="0.15">
      <c r="A2516" s="42">
        <v>6</v>
      </c>
      <c r="B2516" s="43" t="s">
        <v>1038</v>
      </c>
      <c r="C2516" s="43">
        <v>1</v>
      </c>
      <c r="D2516" s="43" t="s">
        <v>1039</v>
      </c>
      <c r="E2516" s="43">
        <v>2</v>
      </c>
      <c r="F2516" s="43" t="s">
        <v>1058</v>
      </c>
      <c r="G2516" s="45">
        <v>11</v>
      </c>
      <c r="H2516" s="49" t="s">
        <v>66</v>
      </c>
      <c r="I2516" s="45"/>
      <c r="J2516" s="45"/>
      <c r="K2516" s="41"/>
      <c r="L2516" s="41"/>
      <c r="M2516" s="41"/>
      <c r="N2516" s="45"/>
      <c r="O2516" s="47"/>
      <c r="P2516" s="46"/>
      <c r="Q2516" s="47"/>
      <c r="R2516" s="48" t="s">
        <v>1042</v>
      </c>
      <c r="T2516">
        <v>60102</v>
      </c>
    </row>
    <row r="2517" spans="1:20" ht="18" customHeight="1" x14ac:dyDescent="0.15">
      <c r="A2517" s="42">
        <v>6</v>
      </c>
      <c r="B2517" s="43" t="s">
        <v>1038</v>
      </c>
      <c r="C2517" s="43">
        <v>1</v>
      </c>
      <c r="D2517" s="43" t="s">
        <v>1039</v>
      </c>
      <c r="E2517" s="43">
        <v>2</v>
      </c>
      <c r="F2517" s="43" t="s">
        <v>1058</v>
      </c>
      <c r="G2517" s="44">
        <v>11</v>
      </c>
      <c r="H2517" s="43" t="s">
        <v>66</v>
      </c>
      <c r="I2517" s="45">
        <v>1</v>
      </c>
      <c r="J2517" s="45" t="s">
        <v>67</v>
      </c>
      <c r="K2517" s="41">
        <v>10</v>
      </c>
      <c r="L2517" s="41">
        <v>10</v>
      </c>
      <c r="M2517" s="41">
        <f>K2517-L2517</f>
        <v>0</v>
      </c>
      <c r="N2517" s="45" t="s">
        <v>1065</v>
      </c>
      <c r="O2517" s="41">
        <v>10000</v>
      </c>
      <c r="P2517" s="46"/>
      <c r="Q2517" s="47"/>
      <c r="R2517" s="48" t="s">
        <v>1042</v>
      </c>
      <c r="T2517">
        <v>60102</v>
      </c>
    </row>
    <row r="2518" spans="1:20" ht="18" customHeight="1" x14ac:dyDescent="0.15">
      <c r="A2518" s="42">
        <v>6</v>
      </c>
      <c r="B2518" s="43" t="s">
        <v>1038</v>
      </c>
      <c r="C2518" s="43">
        <v>1</v>
      </c>
      <c r="D2518" s="43" t="s">
        <v>1039</v>
      </c>
      <c r="E2518" s="43">
        <v>2</v>
      </c>
      <c r="F2518" s="43" t="s">
        <v>1058</v>
      </c>
      <c r="G2518" s="45">
        <v>13</v>
      </c>
      <c r="H2518" s="49" t="s">
        <v>77</v>
      </c>
      <c r="I2518" s="45"/>
      <c r="J2518" s="45"/>
      <c r="K2518" s="41"/>
      <c r="L2518" s="41"/>
      <c r="M2518" s="41"/>
      <c r="N2518" s="45"/>
      <c r="O2518" s="47"/>
      <c r="P2518" s="46"/>
      <c r="Q2518" s="47"/>
      <c r="R2518" s="48" t="s">
        <v>1042</v>
      </c>
      <c r="T2518">
        <v>60102</v>
      </c>
    </row>
    <row r="2519" spans="1:20" ht="18" customHeight="1" x14ac:dyDescent="0.15">
      <c r="A2519" s="42">
        <v>6</v>
      </c>
      <c r="B2519" s="43" t="s">
        <v>1038</v>
      </c>
      <c r="C2519" s="43">
        <v>1</v>
      </c>
      <c r="D2519" s="43" t="s">
        <v>1039</v>
      </c>
      <c r="E2519" s="43">
        <v>2</v>
      </c>
      <c r="F2519" s="43" t="s">
        <v>1058</v>
      </c>
      <c r="G2519" s="44">
        <v>13</v>
      </c>
      <c r="H2519" s="43" t="s">
        <v>77</v>
      </c>
      <c r="I2519" s="45">
        <v>1</v>
      </c>
      <c r="J2519" s="45" t="s">
        <v>78</v>
      </c>
      <c r="K2519" s="41">
        <v>20</v>
      </c>
      <c r="L2519" s="41">
        <v>20</v>
      </c>
      <c r="M2519" s="41">
        <f>K2519-L2519</f>
        <v>0</v>
      </c>
      <c r="N2519" s="45" t="s">
        <v>78</v>
      </c>
      <c r="O2519" s="41">
        <v>20000</v>
      </c>
      <c r="P2519" s="46"/>
      <c r="Q2519" s="47"/>
      <c r="R2519" s="48" t="s">
        <v>1042</v>
      </c>
      <c r="T2519">
        <v>60102</v>
      </c>
    </row>
    <row r="2520" spans="1:20" ht="18" customHeight="1" x14ac:dyDescent="0.15">
      <c r="A2520" s="42">
        <v>6</v>
      </c>
      <c r="B2520" s="43" t="s">
        <v>1038</v>
      </c>
      <c r="C2520" s="43">
        <v>1</v>
      </c>
      <c r="D2520" s="43" t="s">
        <v>1039</v>
      </c>
      <c r="E2520" s="43">
        <v>2</v>
      </c>
      <c r="F2520" s="43" t="s">
        <v>1058</v>
      </c>
      <c r="G2520" s="45">
        <v>18</v>
      </c>
      <c r="H2520" s="49" t="s">
        <v>81</v>
      </c>
      <c r="I2520" s="45"/>
      <c r="J2520" s="45"/>
      <c r="K2520" s="41"/>
      <c r="L2520" s="41"/>
      <c r="M2520" s="41"/>
      <c r="N2520" s="45"/>
      <c r="O2520" s="47"/>
      <c r="P2520" s="46"/>
      <c r="Q2520" s="47"/>
      <c r="R2520" s="48" t="s">
        <v>1042</v>
      </c>
      <c r="T2520">
        <v>60102</v>
      </c>
    </row>
    <row r="2521" spans="1:20" ht="18" customHeight="1" x14ac:dyDescent="0.15">
      <c r="A2521" s="42">
        <v>6</v>
      </c>
      <c r="B2521" s="43" t="s">
        <v>1038</v>
      </c>
      <c r="C2521" s="43">
        <v>1</v>
      </c>
      <c r="D2521" s="43" t="s">
        <v>1039</v>
      </c>
      <c r="E2521" s="43">
        <v>2</v>
      </c>
      <c r="F2521" s="43" t="s">
        <v>1058</v>
      </c>
      <c r="G2521" s="44">
        <v>18</v>
      </c>
      <c r="H2521" s="43" t="s">
        <v>81</v>
      </c>
      <c r="I2521" s="45">
        <v>11</v>
      </c>
      <c r="J2521" s="45" t="s">
        <v>82</v>
      </c>
      <c r="K2521" s="41">
        <v>48</v>
      </c>
      <c r="L2521" s="41">
        <v>50</v>
      </c>
      <c r="M2521" s="41">
        <f>K2521-L2521</f>
        <v>-2</v>
      </c>
      <c r="N2521" s="45" t="s">
        <v>1066</v>
      </c>
      <c r="O2521" s="41">
        <v>24000</v>
      </c>
      <c r="P2521" s="46"/>
      <c r="Q2521" s="47"/>
      <c r="R2521" s="48" t="s">
        <v>1042</v>
      </c>
      <c r="T2521">
        <v>60102</v>
      </c>
    </row>
    <row r="2522" spans="1:20" ht="18" customHeight="1" x14ac:dyDescent="0.15">
      <c r="A2522" s="42">
        <v>6</v>
      </c>
      <c r="B2522" s="43" t="s">
        <v>1038</v>
      </c>
      <c r="C2522" s="43">
        <v>1</v>
      </c>
      <c r="D2522" s="43" t="s">
        <v>1039</v>
      </c>
      <c r="E2522" s="43">
        <v>2</v>
      </c>
      <c r="F2522" s="43" t="s">
        <v>1058</v>
      </c>
      <c r="G2522" s="44">
        <v>18</v>
      </c>
      <c r="H2522" s="43" t="s">
        <v>81</v>
      </c>
      <c r="I2522" s="44">
        <v>11</v>
      </c>
      <c r="J2522" s="44" t="s">
        <v>82</v>
      </c>
      <c r="K2522" s="41"/>
      <c r="L2522" s="41"/>
      <c r="M2522" s="41"/>
      <c r="N2522" s="45" t="s">
        <v>1067</v>
      </c>
      <c r="O2522" s="41">
        <v>960</v>
      </c>
      <c r="P2522" s="46"/>
      <c r="Q2522" s="47"/>
      <c r="R2522" s="48" t="s">
        <v>1042</v>
      </c>
      <c r="T2522">
        <v>60102</v>
      </c>
    </row>
    <row r="2523" spans="1:20" ht="18" customHeight="1" x14ac:dyDescent="0.15">
      <c r="A2523" s="42">
        <v>6</v>
      </c>
      <c r="B2523" s="43" t="s">
        <v>1038</v>
      </c>
      <c r="C2523" s="43">
        <v>1</v>
      </c>
      <c r="D2523" s="43" t="s">
        <v>1039</v>
      </c>
      <c r="E2523" s="43">
        <v>2</v>
      </c>
      <c r="F2523" s="43" t="s">
        <v>1058</v>
      </c>
      <c r="G2523" s="44">
        <v>18</v>
      </c>
      <c r="H2523" s="43" t="s">
        <v>81</v>
      </c>
      <c r="I2523" s="44">
        <v>11</v>
      </c>
      <c r="J2523" s="44" t="s">
        <v>82</v>
      </c>
      <c r="K2523" s="41"/>
      <c r="L2523" s="41"/>
      <c r="M2523" s="41"/>
      <c r="N2523" s="45" t="s">
        <v>1068</v>
      </c>
      <c r="O2523" s="41">
        <v>22800</v>
      </c>
      <c r="P2523" s="46"/>
      <c r="Q2523" s="47"/>
      <c r="R2523" s="48" t="s">
        <v>1042</v>
      </c>
      <c r="T2523">
        <v>60102</v>
      </c>
    </row>
    <row r="2524" spans="1:20" ht="18" customHeight="1" x14ac:dyDescent="0.15">
      <c r="A2524" s="42">
        <v>6</v>
      </c>
      <c r="B2524" s="43" t="s">
        <v>1038</v>
      </c>
      <c r="C2524" s="43">
        <v>1</v>
      </c>
      <c r="D2524" s="43" t="s">
        <v>1039</v>
      </c>
      <c r="E2524" s="43">
        <v>2</v>
      </c>
      <c r="F2524" s="43" t="s">
        <v>1058</v>
      </c>
      <c r="G2524" s="44">
        <v>18</v>
      </c>
      <c r="H2524" s="43" t="s">
        <v>81</v>
      </c>
      <c r="I2524" s="44">
        <v>11</v>
      </c>
      <c r="J2524" s="44" t="s">
        <v>82</v>
      </c>
      <c r="K2524" s="41"/>
      <c r="L2524" s="41"/>
      <c r="M2524" s="41"/>
      <c r="N2524" s="45" t="s">
        <v>1069</v>
      </c>
      <c r="O2524" s="41"/>
      <c r="P2524" s="46"/>
      <c r="Q2524" s="47"/>
      <c r="R2524" s="48" t="s">
        <v>1042</v>
      </c>
      <c r="T2524">
        <v>60102</v>
      </c>
    </row>
    <row r="2525" spans="1:20" ht="18" customHeight="1" x14ac:dyDescent="0.15">
      <c r="A2525" s="24">
        <v>6</v>
      </c>
      <c r="B2525" s="25" t="s">
        <v>2220</v>
      </c>
      <c r="C2525" s="34">
        <v>1</v>
      </c>
      <c r="D2525" s="25" t="s">
        <v>1039</v>
      </c>
      <c r="E2525" s="35">
        <v>3</v>
      </c>
      <c r="F2525" s="36" t="s">
        <v>2244</v>
      </c>
      <c r="G2525" s="35"/>
      <c r="H2525" s="36"/>
      <c r="I2525" s="35"/>
      <c r="J2525" s="35"/>
      <c r="K2525" s="32">
        <f>IF(C2525="",SUMIFS($K2526:$K$5362,$A2526:$A$5362,A2525,$E2526:$E$5362,""),IF(E2525="",SUMIFS($K2526:$K$5362,$A2526:$A$5362,A2525,$C2526:$C$5362,C2525,$G2526:$G$5362,""),IF(G2525="",SUMIFS($K2526:$K$5362,$A2526:$A$5362,A2525,$C2526:$C$5362,C2525,$E2526:$E$5362,E2525,$R2526:$R$5362,R2525),IF(I2525="",SUMIFS($K2526:$K$5362,$A2526:$A$5362,A2525,$C2526:$C$5362,C2525,$E2526:$E$5362,E2525,$G2526:$G$5362,G2525,$R2526:$R$5362,R2525),0))))</f>
        <v>57790</v>
      </c>
      <c r="L2525" s="32">
        <f>IF(C2525="",SUMIFS($L2526:$L$5362,$A2526:$A$5362,A2525,$E2526:$E$5362,""),IF(E2525="",SUMIFS($L2526:$L$5362,$A2526:$A$5362,A2525,$C2526:$C$5362,C2525,$G2526:$G$5362,""),IF(G2525="",SUMIFS($L2526:$L$5362,$A2526:$A$5362,A2525,$C2526:$C$5362,C2525,$E2526:$E$5362,E2525,$R2526:$R$5362,R2525),IF(I2525="",SUMIFS($L2526:$L$5362,$A2526:$A$5362,A2525,$C2526:$C$5362,C2525,$E2526:$E$5362,E2525,$G2526:$G$5362,G2525,$R2526:$R$5362,R2525),0))))</f>
        <v>63031</v>
      </c>
      <c r="M2525" s="32">
        <f t="shared" ref="M2525" si="69">K2525-L2525</f>
        <v>-5241</v>
      </c>
      <c r="N2525" s="37"/>
      <c r="O2525" s="38"/>
      <c r="P2525" s="39"/>
      <c r="Q2525" s="33">
        <f>IF(C2525="",SUMIFS($Q2526:$Q$5362,$A2526:$A$5362,A2525,$E2526:$E$5362,""),IF(E2525="",SUMIFS($Q2526:$Q$5362,$A2526:$A$5362,A2525,$C2526:$C$5362,C2525,$G2526:$G$5362,""),IF(G2525="",SUMIFS($Q2526:$Q$5362,$A2526:$A$5362,A2525,$C2526:$C$5362,C2525,$E2526:$E$5362,E2525,$R2526:$R$5362,R2525),IF(I2525="",SUMIFS($Q2526:$Q$5362,$A2526:$A$5362,A2525,$C2526:$C$5362,C2525,$E2526:$E$5362,E2525,$G2526:$G$5362,G2525,$R2526:$R$5362,R2525),0))))</f>
        <v>16142</v>
      </c>
      <c r="R2525" s="40" t="s">
        <v>2242</v>
      </c>
      <c r="T2525">
        <v>60103</v>
      </c>
    </row>
    <row r="2526" spans="1:20" ht="18" customHeight="1" x14ac:dyDescent="0.15">
      <c r="A2526" s="42">
        <v>6</v>
      </c>
      <c r="B2526" s="43" t="s">
        <v>1038</v>
      </c>
      <c r="C2526" s="43">
        <v>1</v>
      </c>
      <c r="D2526" s="43" t="s">
        <v>1039</v>
      </c>
      <c r="E2526" s="43">
        <v>3</v>
      </c>
      <c r="F2526" s="43" t="s">
        <v>1070</v>
      </c>
      <c r="G2526" s="45">
        <v>1</v>
      </c>
      <c r="H2526" s="49" t="s">
        <v>7</v>
      </c>
      <c r="I2526" s="45"/>
      <c r="J2526" s="45"/>
      <c r="K2526" s="41"/>
      <c r="L2526" s="41"/>
      <c r="M2526" s="41"/>
      <c r="N2526" s="45"/>
      <c r="O2526" s="47"/>
      <c r="P2526" s="46" t="s">
        <v>4697</v>
      </c>
      <c r="Q2526" s="47">
        <v>448</v>
      </c>
      <c r="R2526" s="48" t="s">
        <v>1042</v>
      </c>
      <c r="T2526">
        <v>60103</v>
      </c>
    </row>
    <row r="2527" spans="1:20" ht="18" customHeight="1" x14ac:dyDescent="0.15">
      <c r="A2527" s="42">
        <v>6</v>
      </c>
      <c r="B2527" s="43" t="s">
        <v>1038</v>
      </c>
      <c r="C2527" s="43">
        <v>1</v>
      </c>
      <c r="D2527" s="43" t="s">
        <v>1039</v>
      </c>
      <c r="E2527" s="43">
        <v>3</v>
      </c>
      <c r="F2527" s="43" t="s">
        <v>1070</v>
      </c>
      <c r="G2527" s="44">
        <v>1</v>
      </c>
      <c r="H2527" s="43" t="s">
        <v>7</v>
      </c>
      <c r="I2527" s="45">
        <v>11</v>
      </c>
      <c r="J2527" s="45" t="s">
        <v>1071</v>
      </c>
      <c r="K2527" s="41">
        <v>2690</v>
      </c>
      <c r="L2527" s="41">
        <v>2690</v>
      </c>
      <c r="M2527" s="41">
        <f>K2527-L2527</f>
        <v>0</v>
      </c>
      <c r="N2527" s="45" t="s">
        <v>1072</v>
      </c>
      <c r="O2527" s="41">
        <v>1340000</v>
      </c>
      <c r="P2527" s="46" t="s">
        <v>4699</v>
      </c>
      <c r="Q2527" s="47">
        <v>7500</v>
      </c>
      <c r="R2527" s="48" t="s">
        <v>1042</v>
      </c>
      <c r="T2527">
        <v>60103</v>
      </c>
    </row>
    <row r="2528" spans="1:20" ht="18" customHeight="1" x14ac:dyDescent="0.15">
      <c r="A2528" s="42">
        <v>6</v>
      </c>
      <c r="B2528" s="43" t="s">
        <v>1038</v>
      </c>
      <c r="C2528" s="43">
        <v>1</v>
      </c>
      <c r="D2528" s="43" t="s">
        <v>1039</v>
      </c>
      <c r="E2528" s="43">
        <v>3</v>
      </c>
      <c r="F2528" s="43" t="s">
        <v>1070</v>
      </c>
      <c r="G2528" s="44">
        <v>1</v>
      </c>
      <c r="H2528" s="43" t="s">
        <v>7</v>
      </c>
      <c r="I2528" s="44">
        <v>11</v>
      </c>
      <c r="J2528" s="44" t="s">
        <v>1071</v>
      </c>
      <c r="K2528" s="41"/>
      <c r="L2528" s="41"/>
      <c r="M2528" s="41"/>
      <c r="N2528" s="45" t="s">
        <v>1073</v>
      </c>
      <c r="O2528" s="41"/>
      <c r="P2528" s="46" t="s">
        <v>4698</v>
      </c>
      <c r="Q2528" s="47"/>
      <c r="R2528" s="48" t="s">
        <v>1042</v>
      </c>
      <c r="T2528">
        <v>60103</v>
      </c>
    </row>
    <row r="2529" spans="1:20" ht="18" customHeight="1" x14ac:dyDescent="0.15">
      <c r="A2529" s="42">
        <v>6</v>
      </c>
      <c r="B2529" s="43" t="s">
        <v>1038</v>
      </c>
      <c r="C2529" s="43">
        <v>1</v>
      </c>
      <c r="D2529" s="43" t="s">
        <v>1039</v>
      </c>
      <c r="E2529" s="43">
        <v>3</v>
      </c>
      <c r="F2529" s="43" t="s">
        <v>1070</v>
      </c>
      <c r="G2529" s="44">
        <v>1</v>
      </c>
      <c r="H2529" s="43" t="s">
        <v>7</v>
      </c>
      <c r="I2529" s="44">
        <v>11</v>
      </c>
      <c r="J2529" s="44" t="s">
        <v>1071</v>
      </c>
      <c r="K2529" s="41"/>
      <c r="L2529" s="41"/>
      <c r="M2529" s="41"/>
      <c r="N2529" s="45" t="s">
        <v>1074</v>
      </c>
      <c r="O2529" s="41"/>
      <c r="P2529" s="46" t="s">
        <v>4700</v>
      </c>
      <c r="Q2529" s="47">
        <v>15</v>
      </c>
      <c r="R2529" s="48" t="s">
        <v>1042</v>
      </c>
      <c r="T2529">
        <v>60103</v>
      </c>
    </row>
    <row r="2530" spans="1:20" ht="18" customHeight="1" x14ac:dyDescent="0.15">
      <c r="A2530" s="42">
        <v>6</v>
      </c>
      <c r="B2530" s="43" t="s">
        <v>1038</v>
      </c>
      <c r="C2530" s="43">
        <v>1</v>
      </c>
      <c r="D2530" s="43" t="s">
        <v>1039</v>
      </c>
      <c r="E2530" s="43">
        <v>3</v>
      </c>
      <c r="F2530" s="43" t="s">
        <v>1070</v>
      </c>
      <c r="G2530" s="44">
        <v>1</v>
      </c>
      <c r="H2530" s="43" t="s">
        <v>7</v>
      </c>
      <c r="I2530" s="44">
        <v>11</v>
      </c>
      <c r="J2530" s="44" t="s">
        <v>1071</v>
      </c>
      <c r="K2530" s="41"/>
      <c r="L2530" s="41"/>
      <c r="M2530" s="41"/>
      <c r="N2530" s="45" t="s">
        <v>1075</v>
      </c>
      <c r="O2530" s="41"/>
      <c r="P2530" s="46" t="s">
        <v>4701</v>
      </c>
      <c r="Q2530" s="47"/>
      <c r="R2530" s="48" t="s">
        <v>1042</v>
      </c>
      <c r="T2530">
        <v>60103</v>
      </c>
    </row>
    <row r="2531" spans="1:20" ht="18" customHeight="1" x14ac:dyDescent="0.15">
      <c r="A2531" s="42">
        <v>6</v>
      </c>
      <c r="B2531" s="43" t="s">
        <v>1038</v>
      </c>
      <c r="C2531" s="43">
        <v>1</v>
      </c>
      <c r="D2531" s="43" t="s">
        <v>1039</v>
      </c>
      <c r="E2531" s="43">
        <v>3</v>
      </c>
      <c r="F2531" s="43" t="s">
        <v>1070</v>
      </c>
      <c r="G2531" s="44">
        <v>1</v>
      </c>
      <c r="H2531" s="43" t="s">
        <v>7</v>
      </c>
      <c r="I2531" s="44">
        <v>11</v>
      </c>
      <c r="J2531" s="44" t="s">
        <v>1071</v>
      </c>
      <c r="K2531" s="41"/>
      <c r="L2531" s="41"/>
      <c r="M2531" s="41"/>
      <c r="N2531" s="45" t="s">
        <v>4024</v>
      </c>
      <c r="O2531" s="41">
        <v>1350000</v>
      </c>
      <c r="P2531" s="46" t="s">
        <v>4645</v>
      </c>
      <c r="Q2531" s="47"/>
      <c r="R2531" s="48" t="s">
        <v>1042</v>
      </c>
      <c r="T2531">
        <v>60103</v>
      </c>
    </row>
    <row r="2532" spans="1:20" ht="18" customHeight="1" x14ac:dyDescent="0.15">
      <c r="A2532" s="42">
        <v>6</v>
      </c>
      <c r="B2532" s="43" t="s">
        <v>1038</v>
      </c>
      <c r="C2532" s="43">
        <v>1</v>
      </c>
      <c r="D2532" s="43" t="s">
        <v>1039</v>
      </c>
      <c r="E2532" s="43">
        <v>3</v>
      </c>
      <c r="F2532" s="43" t="s">
        <v>1070</v>
      </c>
      <c r="G2532" s="45">
        <v>7</v>
      </c>
      <c r="H2532" s="49" t="s">
        <v>30</v>
      </c>
      <c r="I2532" s="45"/>
      <c r="J2532" s="45"/>
      <c r="K2532" s="41"/>
      <c r="L2532" s="41"/>
      <c r="M2532" s="41"/>
      <c r="N2532" s="45"/>
      <c r="O2532" s="47"/>
      <c r="P2532" s="46" t="s">
        <v>4702</v>
      </c>
      <c r="Q2532" s="47">
        <v>3719</v>
      </c>
      <c r="R2532" s="48" t="s">
        <v>1042</v>
      </c>
      <c r="T2532">
        <v>60103</v>
      </c>
    </row>
    <row r="2533" spans="1:20" ht="18" customHeight="1" x14ac:dyDescent="0.15">
      <c r="A2533" s="42">
        <v>6</v>
      </c>
      <c r="B2533" s="43" t="s">
        <v>1038</v>
      </c>
      <c r="C2533" s="43">
        <v>1</v>
      </c>
      <c r="D2533" s="43" t="s">
        <v>1039</v>
      </c>
      <c r="E2533" s="43">
        <v>3</v>
      </c>
      <c r="F2533" s="43" t="s">
        <v>1070</v>
      </c>
      <c r="G2533" s="44">
        <v>7</v>
      </c>
      <c r="H2533" s="43" t="s">
        <v>30</v>
      </c>
      <c r="I2533" s="45">
        <v>1</v>
      </c>
      <c r="J2533" s="45" t="s">
        <v>366</v>
      </c>
      <c r="K2533" s="41">
        <v>30</v>
      </c>
      <c r="L2533" s="41">
        <v>30</v>
      </c>
      <c r="M2533" s="41">
        <f>K2533-L2533</f>
        <v>0</v>
      </c>
      <c r="N2533" s="45" t="s">
        <v>1076</v>
      </c>
      <c r="O2533" s="41"/>
      <c r="P2533" s="46" t="s">
        <v>4703</v>
      </c>
      <c r="Q2533" s="47"/>
      <c r="R2533" s="48" t="s">
        <v>1042</v>
      </c>
      <c r="T2533">
        <v>60103</v>
      </c>
    </row>
    <row r="2534" spans="1:20" ht="18" customHeight="1" x14ac:dyDescent="0.15">
      <c r="A2534" s="42">
        <v>6</v>
      </c>
      <c r="B2534" s="43" t="s">
        <v>1038</v>
      </c>
      <c r="C2534" s="43">
        <v>1</v>
      </c>
      <c r="D2534" s="43" t="s">
        <v>1039</v>
      </c>
      <c r="E2534" s="43">
        <v>3</v>
      </c>
      <c r="F2534" s="43" t="s">
        <v>1070</v>
      </c>
      <c r="G2534" s="44">
        <v>7</v>
      </c>
      <c r="H2534" s="43" t="s">
        <v>30</v>
      </c>
      <c r="I2534" s="44">
        <v>1</v>
      </c>
      <c r="J2534" s="44" t="s">
        <v>366</v>
      </c>
      <c r="K2534" s="41"/>
      <c r="L2534" s="41"/>
      <c r="M2534" s="41"/>
      <c r="N2534" s="45" t="s">
        <v>3373</v>
      </c>
      <c r="O2534" s="41">
        <v>30000</v>
      </c>
      <c r="P2534" s="46" t="s">
        <v>4704</v>
      </c>
      <c r="Q2534" s="47">
        <v>10</v>
      </c>
      <c r="R2534" s="48" t="s">
        <v>1042</v>
      </c>
      <c r="T2534">
        <v>60103</v>
      </c>
    </row>
    <row r="2535" spans="1:20" ht="18" customHeight="1" x14ac:dyDescent="0.15">
      <c r="A2535" s="42">
        <v>6</v>
      </c>
      <c r="B2535" s="43" t="s">
        <v>1038</v>
      </c>
      <c r="C2535" s="43">
        <v>1</v>
      </c>
      <c r="D2535" s="43" t="s">
        <v>1039</v>
      </c>
      <c r="E2535" s="43">
        <v>3</v>
      </c>
      <c r="F2535" s="43" t="s">
        <v>1070</v>
      </c>
      <c r="G2535" s="44">
        <v>7</v>
      </c>
      <c r="H2535" s="43" t="s">
        <v>30</v>
      </c>
      <c r="I2535" s="45">
        <v>11</v>
      </c>
      <c r="J2535" s="45" t="s">
        <v>31</v>
      </c>
      <c r="K2535" s="41">
        <v>204</v>
      </c>
      <c r="L2535" s="41">
        <v>204</v>
      </c>
      <c r="M2535" s="41">
        <f>K2535-L2535</f>
        <v>0</v>
      </c>
      <c r="N2535" s="45" t="s">
        <v>3374</v>
      </c>
      <c r="O2535" s="41">
        <v>30000</v>
      </c>
      <c r="P2535" s="46" t="s">
        <v>4540</v>
      </c>
      <c r="Q2535" s="47"/>
      <c r="R2535" s="48" t="s">
        <v>1042</v>
      </c>
      <c r="T2535">
        <v>60103</v>
      </c>
    </row>
    <row r="2536" spans="1:20" ht="18" customHeight="1" x14ac:dyDescent="0.15">
      <c r="A2536" s="42">
        <v>6</v>
      </c>
      <c r="B2536" s="43" t="s">
        <v>1038</v>
      </c>
      <c r="C2536" s="43">
        <v>1</v>
      </c>
      <c r="D2536" s="43" t="s">
        <v>1039</v>
      </c>
      <c r="E2536" s="43">
        <v>3</v>
      </c>
      <c r="F2536" s="43" t="s">
        <v>1070</v>
      </c>
      <c r="G2536" s="44">
        <v>7</v>
      </c>
      <c r="H2536" s="43" t="s">
        <v>30</v>
      </c>
      <c r="I2536" s="44">
        <v>11</v>
      </c>
      <c r="J2536" s="44" t="s">
        <v>31</v>
      </c>
      <c r="K2536" s="41"/>
      <c r="L2536" s="41"/>
      <c r="M2536" s="41"/>
      <c r="N2536" s="45" t="s">
        <v>3375</v>
      </c>
      <c r="O2536" s="41">
        <v>168000</v>
      </c>
      <c r="P2536" s="46" t="s">
        <v>4705</v>
      </c>
      <c r="Q2536" s="47">
        <v>3000</v>
      </c>
      <c r="R2536" s="48" t="s">
        <v>1042</v>
      </c>
      <c r="T2536">
        <v>60103</v>
      </c>
    </row>
    <row r="2537" spans="1:20" ht="18" customHeight="1" x14ac:dyDescent="0.15">
      <c r="A2537" s="42">
        <v>6</v>
      </c>
      <c r="B2537" s="43" t="s">
        <v>1038</v>
      </c>
      <c r="C2537" s="43">
        <v>1</v>
      </c>
      <c r="D2537" s="43" t="s">
        <v>1039</v>
      </c>
      <c r="E2537" s="43">
        <v>3</v>
      </c>
      <c r="F2537" s="43" t="s">
        <v>1070</v>
      </c>
      <c r="G2537" s="44">
        <v>7</v>
      </c>
      <c r="H2537" s="43" t="s">
        <v>30</v>
      </c>
      <c r="I2537" s="44">
        <v>11</v>
      </c>
      <c r="J2537" s="44" t="s">
        <v>31</v>
      </c>
      <c r="K2537" s="41"/>
      <c r="L2537" s="41"/>
      <c r="M2537" s="41"/>
      <c r="N2537" s="45" t="s">
        <v>1077</v>
      </c>
      <c r="O2537" s="41"/>
      <c r="P2537" s="46" t="s">
        <v>4706</v>
      </c>
      <c r="Q2537" s="47"/>
      <c r="R2537" s="48" t="s">
        <v>1042</v>
      </c>
      <c r="T2537">
        <v>60103</v>
      </c>
    </row>
    <row r="2538" spans="1:20" ht="18" customHeight="1" x14ac:dyDescent="0.15">
      <c r="A2538" s="42">
        <v>6</v>
      </c>
      <c r="B2538" s="43" t="s">
        <v>1038</v>
      </c>
      <c r="C2538" s="43">
        <v>1</v>
      </c>
      <c r="D2538" s="43" t="s">
        <v>1039</v>
      </c>
      <c r="E2538" s="43">
        <v>3</v>
      </c>
      <c r="F2538" s="43" t="s">
        <v>1070</v>
      </c>
      <c r="G2538" s="44">
        <v>7</v>
      </c>
      <c r="H2538" s="43" t="s">
        <v>30</v>
      </c>
      <c r="I2538" s="44">
        <v>11</v>
      </c>
      <c r="J2538" s="44" t="s">
        <v>31</v>
      </c>
      <c r="K2538" s="41"/>
      <c r="L2538" s="41"/>
      <c r="M2538" s="41"/>
      <c r="N2538" s="45" t="s">
        <v>3376</v>
      </c>
      <c r="O2538" s="41">
        <v>6000</v>
      </c>
      <c r="P2538" s="46" t="s">
        <v>4707</v>
      </c>
      <c r="Q2538" s="47">
        <v>1200</v>
      </c>
      <c r="R2538" s="48" t="s">
        <v>1042</v>
      </c>
      <c r="T2538">
        <v>60103</v>
      </c>
    </row>
    <row r="2539" spans="1:20" ht="18" customHeight="1" x14ac:dyDescent="0.15">
      <c r="A2539" s="42">
        <v>6</v>
      </c>
      <c r="B2539" s="43" t="s">
        <v>1038</v>
      </c>
      <c r="C2539" s="43">
        <v>1</v>
      </c>
      <c r="D2539" s="43" t="s">
        <v>1039</v>
      </c>
      <c r="E2539" s="43">
        <v>3</v>
      </c>
      <c r="F2539" s="43" t="s">
        <v>1070</v>
      </c>
      <c r="G2539" s="44">
        <v>7</v>
      </c>
      <c r="H2539" s="43" t="s">
        <v>30</v>
      </c>
      <c r="I2539" s="45">
        <v>31</v>
      </c>
      <c r="J2539" s="45" t="s">
        <v>265</v>
      </c>
      <c r="K2539" s="41">
        <v>15</v>
      </c>
      <c r="L2539" s="41">
        <v>15</v>
      </c>
      <c r="M2539" s="41">
        <f>K2539-L2539</f>
        <v>0</v>
      </c>
      <c r="N2539" s="45" t="s">
        <v>3377</v>
      </c>
      <c r="O2539" s="41">
        <v>15000</v>
      </c>
      <c r="P2539" s="46" t="s">
        <v>4708</v>
      </c>
      <c r="Q2539" s="47"/>
      <c r="R2539" s="48" t="s">
        <v>1042</v>
      </c>
      <c r="T2539">
        <v>60103</v>
      </c>
    </row>
    <row r="2540" spans="1:20" ht="18" customHeight="1" x14ac:dyDescent="0.15">
      <c r="A2540" s="42">
        <v>6</v>
      </c>
      <c r="B2540" s="43" t="s">
        <v>1038</v>
      </c>
      <c r="C2540" s="43">
        <v>1</v>
      </c>
      <c r="D2540" s="43" t="s">
        <v>1039</v>
      </c>
      <c r="E2540" s="43">
        <v>3</v>
      </c>
      <c r="F2540" s="43" t="s">
        <v>1070</v>
      </c>
      <c r="G2540" s="45">
        <v>8</v>
      </c>
      <c r="H2540" s="49" t="s">
        <v>33</v>
      </c>
      <c r="I2540" s="45"/>
      <c r="J2540" s="45"/>
      <c r="K2540" s="41"/>
      <c r="L2540" s="41"/>
      <c r="M2540" s="41"/>
      <c r="N2540" s="45"/>
      <c r="O2540" s="47"/>
      <c r="P2540" s="46" t="s">
        <v>4709</v>
      </c>
      <c r="Q2540" s="47"/>
      <c r="R2540" s="48" t="s">
        <v>1042</v>
      </c>
      <c r="T2540">
        <v>60103</v>
      </c>
    </row>
    <row r="2541" spans="1:20" ht="18" customHeight="1" x14ac:dyDescent="0.15">
      <c r="A2541" s="42">
        <v>6</v>
      </c>
      <c r="B2541" s="43" t="s">
        <v>1038</v>
      </c>
      <c r="C2541" s="43">
        <v>1</v>
      </c>
      <c r="D2541" s="43" t="s">
        <v>1039</v>
      </c>
      <c r="E2541" s="43">
        <v>3</v>
      </c>
      <c r="F2541" s="43" t="s">
        <v>1070</v>
      </c>
      <c r="G2541" s="44">
        <v>8</v>
      </c>
      <c r="H2541" s="43" t="s">
        <v>33</v>
      </c>
      <c r="I2541" s="45">
        <v>2</v>
      </c>
      <c r="J2541" s="45" t="s">
        <v>46</v>
      </c>
      <c r="K2541" s="41">
        <v>32</v>
      </c>
      <c r="L2541" s="41">
        <v>32</v>
      </c>
      <c r="M2541" s="41">
        <f>K2541-L2541</f>
        <v>0</v>
      </c>
      <c r="N2541" s="45" t="s">
        <v>46</v>
      </c>
      <c r="O2541" s="41"/>
      <c r="P2541" s="46" t="s">
        <v>4710</v>
      </c>
      <c r="Q2541" s="47">
        <v>250</v>
      </c>
      <c r="R2541" s="48" t="s">
        <v>1042</v>
      </c>
      <c r="T2541">
        <v>60103</v>
      </c>
    </row>
    <row r="2542" spans="1:20" ht="18" customHeight="1" x14ac:dyDescent="0.15">
      <c r="A2542" s="42">
        <v>6</v>
      </c>
      <c r="B2542" s="43" t="s">
        <v>1038</v>
      </c>
      <c r="C2542" s="43">
        <v>1</v>
      </c>
      <c r="D2542" s="43" t="s">
        <v>1039</v>
      </c>
      <c r="E2542" s="43">
        <v>3</v>
      </c>
      <c r="F2542" s="43" t="s">
        <v>1070</v>
      </c>
      <c r="G2542" s="44">
        <v>8</v>
      </c>
      <c r="H2542" s="43" t="s">
        <v>33</v>
      </c>
      <c r="I2542" s="44">
        <v>2</v>
      </c>
      <c r="J2542" s="44" t="s">
        <v>46</v>
      </c>
      <c r="K2542" s="41"/>
      <c r="L2542" s="41"/>
      <c r="M2542" s="41"/>
      <c r="N2542" s="45" t="s">
        <v>3378</v>
      </c>
      <c r="O2542" s="41">
        <v>27000</v>
      </c>
      <c r="P2542" s="46" t="s">
        <v>4711</v>
      </c>
      <c r="Q2542" s="47"/>
      <c r="R2542" s="48" t="s">
        <v>1042</v>
      </c>
      <c r="T2542">
        <v>60103</v>
      </c>
    </row>
    <row r="2543" spans="1:20" ht="18" customHeight="1" x14ac:dyDescent="0.15">
      <c r="A2543" s="42">
        <v>6</v>
      </c>
      <c r="B2543" s="43" t="s">
        <v>1038</v>
      </c>
      <c r="C2543" s="43">
        <v>1</v>
      </c>
      <c r="D2543" s="43" t="s">
        <v>1039</v>
      </c>
      <c r="E2543" s="43">
        <v>3</v>
      </c>
      <c r="F2543" s="43" t="s">
        <v>1070</v>
      </c>
      <c r="G2543" s="44">
        <v>8</v>
      </c>
      <c r="H2543" s="43" t="s">
        <v>33</v>
      </c>
      <c r="I2543" s="44">
        <v>2</v>
      </c>
      <c r="J2543" s="44" t="s">
        <v>46</v>
      </c>
      <c r="K2543" s="41"/>
      <c r="L2543" s="41"/>
      <c r="M2543" s="41"/>
      <c r="N2543" s="45" t="s">
        <v>3379</v>
      </c>
      <c r="O2543" s="41">
        <v>4200</v>
      </c>
      <c r="P2543" s="46"/>
      <c r="Q2543" s="47"/>
      <c r="R2543" s="48" t="s">
        <v>1042</v>
      </c>
      <c r="T2543">
        <v>60103</v>
      </c>
    </row>
    <row r="2544" spans="1:20" ht="18" customHeight="1" x14ac:dyDescent="0.15">
      <c r="A2544" s="42">
        <v>6</v>
      </c>
      <c r="B2544" s="43" t="s">
        <v>1038</v>
      </c>
      <c r="C2544" s="43">
        <v>1</v>
      </c>
      <c r="D2544" s="43" t="s">
        <v>1039</v>
      </c>
      <c r="E2544" s="43">
        <v>3</v>
      </c>
      <c r="F2544" s="43" t="s">
        <v>1070</v>
      </c>
      <c r="G2544" s="44">
        <v>8</v>
      </c>
      <c r="H2544" s="43" t="s">
        <v>33</v>
      </c>
      <c r="I2544" s="45">
        <v>3</v>
      </c>
      <c r="J2544" s="45" t="s">
        <v>48</v>
      </c>
      <c r="K2544" s="41">
        <v>40</v>
      </c>
      <c r="L2544" s="41">
        <v>40</v>
      </c>
      <c r="M2544" s="41">
        <f>K2544-L2544</f>
        <v>0</v>
      </c>
      <c r="N2544" s="45" t="s">
        <v>3380</v>
      </c>
      <c r="O2544" s="41">
        <v>32200</v>
      </c>
      <c r="P2544" s="46"/>
      <c r="Q2544" s="47"/>
      <c r="R2544" s="48" t="s">
        <v>1042</v>
      </c>
      <c r="T2544">
        <v>60103</v>
      </c>
    </row>
    <row r="2545" spans="1:20" ht="18" customHeight="1" x14ac:dyDescent="0.15">
      <c r="A2545" s="42">
        <v>6</v>
      </c>
      <c r="B2545" s="43" t="s">
        <v>1038</v>
      </c>
      <c r="C2545" s="43">
        <v>1</v>
      </c>
      <c r="D2545" s="43" t="s">
        <v>1039</v>
      </c>
      <c r="E2545" s="43">
        <v>3</v>
      </c>
      <c r="F2545" s="43" t="s">
        <v>1070</v>
      </c>
      <c r="G2545" s="44">
        <v>8</v>
      </c>
      <c r="H2545" s="43" t="s">
        <v>33</v>
      </c>
      <c r="I2545" s="44">
        <v>3</v>
      </c>
      <c r="J2545" s="44" t="s">
        <v>48</v>
      </c>
      <c r="K2545" s="41"/>
      <c r="L2545" s="41"/>
      <c r="M2545" s="41"/>
      <c r="N2545" s="45" t="s">
        <v>3381</v>
      </c>
      <c r="O2545" s="41">
        <v>7200</v>
      </c>
      <c r="P2545" s="46"/>
      <c r="Q2545" s="47"/>
      <c r="R2545" s="48" t="s">
        <v>1042</v>
      </c>
      <c r="T2545">
        <v>60103</v>
      </c>
    </row>
    <row r="2546" spans="1:20" ht="18" customHeight="1" x14ac:dyDescent="0.15">
      <c r="A2546" s="42">
        <v>6</v>
      </c>
      <c r="B2546" s="43" t="s">
        <v>1038</v>
      </c>
      <c r="C2546" s="43">
        <v>1</v>
      </c>
      <c r="D2546" s="43" t="s">
        <v>1039</v>
      </c>
      <c r="E2546" s="43">
        <v>3</v>
      </c>
      <c r="F2546" s="43" t="s">
        <v>1070</v>
      </c>
      <c r="G2546" s="45">
        <v>10</v>
      </c>
      <c r="H2546" s="49" t="s">
        <v>54</v>
      </c>
      <c r="I2546" s="45"/>
      <c r="J2546" s="45"/>
      <c r="K2546" s="41"/>
      <c r="L2546" s="41"/>
      <c r="M2546" s="41"/>
      <c r="N2546" s="45"/>
      <c r="O2546" s="47"/>
      <c r="P2546" s="46"/>
      <c r="Q2546" s="47"/>
      <c r="R2546" s="48" t="s">
        <v>1042</v>
      </c>
      <c r="T2546">
        <v>60103</v>
      </c>
    </row>
    <row r="2547" spans="1:20" ht="18" customHeight="1" x14ac:dyDescent="0.15">
      <c r="A2547" s="42">
        <v>6</v>
      </c>
      <c r="B2547" s="43" t="s">
        <v>1038</v>
      </c>
      <c r="C2547" s="43">
        <v>1</v>
      </c>
      <c r="D2547" s="43" t="s">
        <v>1039</v>
      </c>
      <c r="E2547" s="43">
        <v>3</v>
      </c>
      <c r="F2547" s="43" t="s">
        <v>1070</v>
      </c>
      <c r="G2547" s="44">
        <v>10</v>
      </c>
      <c r="H2547" s="43" t="s">
        <v>54</v>
      </c>
      <c r="I2547" s="45">
        <v>1</v>
      </c>
      <c r="J2547" s="45" t="s">
        <v>55</v>
      </c>
      <c r="K2547" s="41">
        <v>684</v>
      </c>
      <c r="L2547" s="41">
        <v>684</v>
      </c>
      <c r="M2547" s="41">
        <f>K2547-L2547</f>
        <v>0</v>
      </c>
      <c r="N2547" s="45" t="s">
        <v>4025</v>
      </c>
      <c r="O2547" s="41">
        <v>48000</v>
      </c>
      <c r="P2547" s="46"/>
      <c r="Q2547" s="47"/>
      <c r="R2547" s="48" t="s">
        <v>1042</v>
      </c>
      <c r="T2547">
        <v>60103</v>
      </c>
    </row>
    <row r="2548" spans="1:20" ht="18" customHeight="1" x14ac:dyDescent="0.15">
      <c r="A2548" s="42">
        <v>6</v>
      </c>
      <c r="B2548" s="43" t="s">
        <v>1038</v>
      </c>
      <c r="C2548" s="43">
        <v>1</v>
      </c>
      <c r="D2548" s="43" t="s">
        <v>1039</v>
      </c>
      <c r="E2548" s="43">
        <v>3</v>
      </c>
      <c r="F2548" s="43" t="s">
        <v>1070</v>
      </c>
      <c r="G2548" s="44">
        <v>10</v>
      </c>
      <c r="H2548" s="43" t="s">
        <v>54</v>
      </c>
      <c r="I2548" s="44">
        <v>1</v>
      </c>
      <c r="J2548" s="44" t="s">
        <v>55</v>
      </c>
      <c r="K2548" s="41"/>
      <c r="L2548" s="41"/>
      <c r="M2548" s="41"/>
      <c r="N2548" s="45" t="s">
        <v>4026</v>
      </c>
      <c r="O2548" s="41">
        <v>36000</v>
      </c>
      <c r="P2548" s="46"/>
      <c r="Q2548" s="47"/>
      <c r="R2548" s="48" t="s">
        <v>1042</v>
      </c>
      <c r="T2548">
        <v>60103</v>
      </c>
    </row>
    <row r="2549" spans="1:20" ht="18" customHeight="1" x14ac:dyDescent="0.15">
      <c r="A2549" s="42">
        <v>6</v>
      </c>
      <c r="B2549" s="43" t="s">
        <v>1038</v>
      </c>
      <c r="C2549" s="43">
        <v>1</v>
      </c>
      <c r="D2549" s="43" t="s">
        <v>1039</v>
      </c>
      <c r="E2549" s="43">
        <v>3</v>
      </c>
      <c r="F2549" s="43" t="s">
        <v>1070</v>
      </c>
      <c r="G2549" s="44">
        <v>10</v>
      </c>
      <c r="H2549" s="43" t="s">
        <v>54</v>
      </c>
      <c r="I2549" s="44">
        <v>1</v>
      </c>
      <c r="J2549" s="44" t="s">
        <v>55</v>
      </c>
      <c r="K2549" s="41"/>
      <c r="L2549" s="41"/>
      <c r="M2549" s="41"/>
      <c r="N2549" s="45" t="s">
        <v>1078</v>
      </c>
      <c r="O2549" s="41">
        <v>400000</v>
      </c>
      <c r="P2549" s="46"/>
      <c r="Q2549" s="47"/>
      <c r="R2549" s="48" t="s">
        <v>1042</v>
      </c>
      <c r="T2549">
        <v>60103</v>
      </c>
    </row>
    <row r="2550" spans="1:20" ht="18" customHeight="1" x14ac:dyDescent="0.15">
      <c r="A2550" s="42">
        <v>6</v>
      </c>
      <c r="B2550" s="43" t="s">
        <v>1038</v>
      </c>
      <c r="C2550" s="43">
        <v>1</v>
      </c>
      <c r="D2550" s="43" t="s">
        <v>1039</v>
      </c>
      <c r="E2550" s="43">
        <v>3</v>
      </c>
      <c r="F2550" s="43" t="s">
        <v>1070</v>
      </c>
      <c r="G2550" s="44">
        <v>10</v>
      </c>
      <c r="H2550" s="43" t="s">
        <v>54</v>
      </c>
      <c r="I2550" s="44">
        <v>1</v>
      </c>
      <c r="J2550" s="44" t="s">
        <v>55</v>
      </c>
      <c r="K2550" s="41"/>
      <c r="L2550" s="41"/>
      <c r="M2550" s="41"/>
      <c r="N2550" s="45" t="s">
        <v>1079</v>
      </c>
      <c r="O2550" s="41">
        <v>200000</v>
      </c>
      <c r="P2550" s="46"/>
      <c r="Q2550" s="47"/>
      <c r="R2550" s="48" t="s">
        <v>1042</v>
      </c>
      <c r="T2550">
        <v>60103</v>
      </c>
    </row>
    <row r="2551" spans="1:20" ht="18" customHeight="1" x14ac:dyDescent="0.15">
      <c r="A2551" s="42">
        <v>6</v>
      </c>
      <c r="B2551" s="43" t="s">
        <v>1038</v>
      </c>
      <c r="C2551" s="43">
        <v>1</v>
      </c>
      <c r="D2551" s="43" t="s">
        <v>1039</v>
      </c>
      <c r="E2551" s="43">
        <v>3</v>
      </c>
      <c r="F2551" s="43" t="s">
        <v>1070</v>
      </c>
      <c r="G2551" s="44">
        <v>10</v>
      </c>
      <c r="H2551" s="43" t="s">
        <v>54</v>
      </c>
      <c r="I2551" s="45">
        <v>2</v>
      </c>
      <c r="J2551" s="45" t="s">
        <v>193</v>
      </c>
      <c r="K2551" s="41">
        <v>40</v>
      </c>
      <c r="L2551" s="41">
        <v>40</v>
      </c>
      <c r="M2551" s="41">
        <f>K2551-L2551</f>
        <v>0</v>
      </c>
      <c r="N2551" s="45" t="s">
        <v>1080</v>
      </c>
      <c r="O2551" s="41">
        <v>10000</v>
      </c>
      <c r="P2551" s="46"/>
      <c r="Q2551" s="47"/>
      <c r="R2551" s="48" t="s">
        <v>1042</v>
      </c>
      <c r="T2551">
        <v>60103</v>
      </c>
    </row>
    <row r="2552" spans="1:20" ht="18" customHeight="1" x14ac:dyDescent="0.15">
      <c r="A2552" s="42">
        <v>6</v>
      </c>
      <c r="B2552" s="43" t="s">
        <v>1038</v>
      </c>
      <c r="C2552" s="43">
        <v>1</v>
      </c>
      <c r="D2552" s="43" t="s">
        <v>1039</v>
      </c>
      <c r="E2552" s="43">
        <v>3</v>
      </c>
      <c r="F2552" s="43" t="s">
        <v>1070</v>
      </c>
      <c r="G2552" s="44">
        <v>10</v>
      </c>
      <c r="H2552" s="43" t="s">
        <v>54</v>
      </c>
      <c r="I2552" s="44">
        <v>2</v>
      </c>
      <c r="J2552" s="44" t="s">
        <v>193</v>
      </c>
      <c r="K2552" s="41"/>
      <c r="L2552" s="41"/>
      <c r="M2552" s="41"/>
      <c r="N2552" s="45" t="s">
        <v>4027</v>
      </c>
      <c r="O2552" s="41">
        <v>30000</v>
      </c>
      <c r="P2552" s="46"/>
      <c r="Q2552" s="47"/>
      <c r="R2552" s="48" t="s">
        <v>1042</v>
      </c>
      <c r="T2552">
        <v>60103</v>
      </c>
    </row>
    <row r="2553" spans="1:20" ht="18" customHeight="1" x14ac:dyDescent="0.15">
      <c r="A2553" s="42">
        <v>6</v>
      </c>
      <c r="B2553" s="43" t="s">
        <v>1038</v>
      </c>
      <c r="C2553" s="43">
        <v>1</v>
      </c>
      <c r="D2553" s="43" t="s">
        <v>1039</v>
      </c>
      <c r="E2553" s="43">
        <v>3</v>
      </c>
      <c r="F2553" s="43" t="s">
        <v>1070</v>
      </c>
      <c r="G2553" s="44">
        <v>10</v>
      </c>
      <c r="H2553" s="43" t="s">
        <v>54</v>
      </c>
      <c r="I2553" s="45">
        <v>3</v>
      </c>
      <c r="J2553" s="45" t="s">
        <v>63</v>
      </c>
      <c r="K2553" s="41">
        <v>15</v>
      </c>
      <c r="L2553" s="41">
        <v>27</v>
      </c>
      <c r="M2553" s="41">
        <f>K2553-L2553</f>
        <v>-12</v>
      </c>
      <c r="N2553" s="45" t="s">
        <v>1053</v>
      </c>
      <c r="O2553" s="41">
        <v>15000</v>
      </c>
      <c r="P2553" s="46"/>
      <c r="Q2553" s="47"/>
      <c r="R2553" s="48" t="s">
        <v>1042</v>
      </c>
      <c r="T2553">
        <v>60103</v>
      </c>
    </row>
    <row r="2554" spans="1:20" ht="18" customHeight="1" x14ac:dyDescent="0.15">
      <c r="A2554" s="42">
        <v>6</v>
      </c>
      <c r="B2554" s="43" t="s">
        <v>1038</v>
      </c>
      <c r="C2554" s="43">
        <v>1</v>
      </c>
      <c r="D2554" s="43" t="s">
        <v>1039</v>
      </c>
      <c r="E2554" s="43">
        <v>3</v>
      </c>
      <c r="F2554" s="43" t="s">
        <v>1070</v>
      </c>
      <c r="G2554" s="44">
        <v>10</v>
      </c>
      <c r="H2554" s="43" t="s">
        <v>54</v>
      </c>
      <c r="I2554" s="45">
        <v>4</v>
      </c>
      <c r="J2554" s="45" t="s">
        <v>65</v>
      </c>
      <c r="K2554" s="41">
        <v>244</v>
      </c>
      <c r="L2554" s="41">
        <v>112</v>
      </c>
      <c r="M2554" s="41">
        <f>K2554-L2554</f>
        <v>132</v>
      </c>
      <c r="N2554" s="45" t="s">
        <v>1081</v>
      </c>
      <c r="O2554" s="41">
        <v>40000</v>
      </c>
      <c r="P2554" s="46"/>
      <c r="Q2554" s="47"/>
      <c r="R2554" s="48" t="s">
        <v>1042</v>
      </c>
      <c r="T2554">
        <v>60103</v>
      </c>
    </row>
    <row r="2555" spans="1:20" ht="18" customHeight="1" x14ac:dyDescent="0.15">
      <c r="A2555" s="42">
        <v>6</v>
      </c>
      <c r="B2555" s="43" t="s">
        <v>1038</v>
      </c>
      <c r="C2555" s="43">
        <v>1</v>
      </c>
      <c r="D2555" s="43" t="s">
        <v>1039</v>
      </c>
      <c r="E2555" s="43">
        <v>3</v>
      </c>
      <c r="F2555" s="43" t="s">
        <v>1070</v>
      </c>
      <c r="G2555" s="44">
        <v>10</v>
      </c>
      <c r="H2555" s="43" t="s">
        <v>54</v>
      </c>
      <c r="I2555" s="44">
        <v>4</v>
      </c>
      <c r="J2555" s="44" t="s">
        <v>65</v>
      </c>
      <c r="K2555" s="41"/>
      <c r="L2555" s="41"/>
      <c r="M2555" s="41"/>
      <c r="N2555" s="45" t="s">
        <v>1082</v>
      </c>
      <c r="O2555" s="41">
        <v>35000</v>
      </c>
      <c r="P2555" s="46"/>
      <c r="Q2555" s="47"/>
      <c r="R2555" s="48" t="s">
        <v>1042</v>
      </c>
      <c r="T2555">
        <v>60103</v>
      </c>
    </row>
    <row r="2556" spans="1:20" ht="18" customHeight="1" x14ac:dyDescent="0.15">
      <c r="A2556" s="42">
        <v>6</v>
      </c>
      <c r="B2556" s="43" t="s">
        <v>1038</v>
      </c>
      <c r="C2556" s="43">
        <v>1</v>
      </c>
      <c r="D2556" s="43" t="s">
        <v>1039</v>
      </c>
      <c r="E2556" s="43">
        <v>3</v>
      </c>
      <c r="F2556" s="43" t="s">
        <v>1070</v>
      </c>
      <c r="G2556" s="44">
        <v>10</v>
      </c>
      <c r="H2556" s="43" t="s">
        <v>54</v>
      </c>
      <c r="I2556" s="44">
        <v>4</v>
      </c>
      <c r="J2556" s="44" t="s">
        <v>65</v>
      </c>
      <c r="K2556" s="41"/>
      <c r="L2556" s="41"/>
      <c r="M2556" s="41"/>
      <c r="N2556" s="45" t="s">
        <v>1083</v>
      </c>
      <c r="O2556" s="41">
        <v>37000</v>
      </c>
      <c r="P2556" s="46"/>
      <c r="Q2556" s="47"/>
      <c r="R2556" s="48" t="s">
        <v>1042</v>
      </c>
      <c r="T2556">
        <v>60103</v>
      </c>
    </row>
    <row r="2557" spans="1:20" ht="18" customHeight="1" x14ac:dyDescent="0.15">
      <c r="A2557" s="42">
        <v>6</v>
      </c>
      <c r="B2557" s="43" t="s">
        <v>1038</v>
      </c>
      <c r="C2557" s="43">
        <v>1</v>
      </c>
      <c r="D2557" s="43" t="s">
        <v>1039</v>
      </c>
      <c r="E2557" s="43">
        <v>3</v>
      </c>
      <c r="F2557" s="43" t="s">
        <v>1070</v>
      </c>
      <c r="G2557" s="44">
        <v>10</v>
      </c>
      <c r="H2557" s="43" t="s">
        <v>54</v>
      </c>
      <c r="I2557" s="44">
        <v>4</v>
      </c>
      <c r="J2557" s="44" t="s">
        <v>65</v>
      </c>
      <c r="K2557" s="41"/>
      <c r="L2557" s="41"/>
      <c r="M2557" s="41"/>
      <c r="N2557" s="45" t="s">
        <v>2560</v>
      </c>
      <c r="O2557" s="41">
        <v>132000</v>
      </c>
      <c r="P2557" s="46"/>
      <c r="Q2557" s="47"/>
      <c r="R2557" s="48" t="s">
        <v>1042</v>
      </c>
      <c r="T2557">
        <v>60103</v>
      </c>
    </row>
    <row r="2558" spans="1:20" ht="18" customHeight="1" x14ac:dyDescent="0.15">
      <c r="A2558" s="42">
        <v>6</v>
      </c>
      <c r="B2558" s="43" t="s">
        <v>1038</v>
      </c>
      <c r="C2558" s="43">
        <v>1</v>
      </c>
      <c r="D2558" s="43" t="s">
        <v>1039</v>
      </c>
      <c r="E2558" s="43">
        <v>3</v>
      </c>
      <c r="F2558" s="43" t="s">
        <v>1070</v>
      </c>
      <c r="G2558" s="44">
        <v>10</v>
      </c>
      <c r="H2558" s="43" t="s">
        <v>54</v>
      </c>
      <c r="I2558" s="45">
        <v>5</v>
      </c>
      <c r="J2558" s="45" t="s">
        <v>194</v>
      </c>
      <c r="K2558" s="41">
        <v>276</v>
      </c>
      <c r="L2558" s="41">
        <v>276</v>
      </c>
      <c r="M2558" s="41">
        <f>K2558-L2558</f>
        <v>0</v>
      </c>
      <c r="N2558" s="45" t="s">
        <v>4028</v>
      </c>
      <c r="O2558" s="41">
        <v>192000</v>
      </c>
      <c r="P2558" s="46"/>
      <c r="Q2558" s="47"/>
      <c r="R2558" s="48" t="s">
        <v>1042</v>
      </c>
      <c r="T2558">
        <v>60103</v>
      </c>
    </row>
    <row r="2559" spans="1:20" ht="18" customHeight="1" x14ac:dyDescent="0.15">
      <c r="A2559" s="42">
        <v>6</v>
      </c>
      <c r="B2559" s="43" t="s">
        <v>1038</v>
      </c>
      <c r="C2559" s="43">
        <v>1</v>
      </c>
      <c r="D2559" s="43" t="s">
        <v>1039</v>
      </c>
      <c r="E2559" s="43">
        <v>3</v>
      </c>
      <c r="F2559" s="43" t="s">
        <v>1070</v>
      </c>
      <c r="G2559" s="44">
        <v>10</v>
      </c>
      <c r="H2559" s="43" t="s">
        <v>54</v>
      </c>
      <c r="I2559" s="44">
        <v>5</v>
      </c>
      <c r="J2559" s="44" t="s">
        <v>194</v>
      </c>
      <c r="K2559" s="41"/>
      <c r="L2559" s="41"/>
      <c r="M2559" s="41"/>
      <c r="N2559" s="45" t="s">
        <v>4029</v>
      </c>
      <c r="O2559" s="41">
        <v>84000</v>
      </c>
      <c r="P2559" s="46"/>
      <c r="Q2559" s="47"/>
      <c r="R2559" s="48" t="s">
        <v>1042</v>
      </c>
      <c r="T2559">
        <v>60103</v>
      </c>
    </row>
    <row r="2560" spans="1:20" ht="18" customHeight="1" x14ac:dyDescent="0.15">
      <c r="A2560" s="42">
        <v>6</v>
      </c>
      <c r="B2560" s="43" t="s">
        <v>1038</v>
      </c>
      <c r="C2560" s="43">
        <v>1</v>
      </c>
      <c r="D2560" s="43" t="s">
        <v>1039</v>
      </c>
      <c r="E2560" s="43">
        <v>3</v>
      </c>
      <c r="F2560" s="43" t="s">
        <v>1070</v>
      </c>
      <c r="G2560" s="44">
        <v>10</v>
      </c>
      <c r="H2560" s="43" t="s">
        <v>54</v>
      </c>
      <c r="I2560" s="45">
        <v>7</v>
      </c>
      <c r="J2560" s="45" t="s">
        <v>907</v>
      </c>
      <c r="K2560" s="41">
        <v>40</v>
      </c>
      <c r="L2560" s="41">
        <v>40</v>
      </c>
      <c r="M2560" s="41">
        <f>K2560-L2560</f>
        <v>0</v>
      </c>
      <c r="N2560" s="45" t="s">
        <v>1084</v>
      </c>
      <c r="O2560" s="41">
        <v>30000</v>
      </c>
      <c r="P2560" s="46"/>
      <c r="Q2560" s="47"/>
      <c r="R2560" s="48" t="s">
        <v>1042</v>
      </c>
      <c r="T2560">
        <v>60103</v>
      </c>
    </row>
    <row r="2561" spans="1:20" ht="18" customHeight="1" x14ac:dyDescent="0.15">
      <c r="A2561" s="42">
        <v>6</v>
      </c>
      <c r="B2561" s="43" t="s">
        <v>1038</v>
      </c>
      <c r="C2561" s="43">
        <v>1</v>
      </c>
      <c r="D2561" s="43" t="s">
        <v>1039</v>
      </c>
      <c r="E2561" s="43">
        <v>3</v>
      </c>
      <c r="F2561" s="43" t="s">
        <v>1070</v>
      </c>
      <c r="G2561" s="44">
        <v>10</v>
      </c>
      <c r="H2561" s="43" t="s">
        <v>54</v>
      </c>
      <c r="I2561" s="44">
        <v>7</v>
      </c>
      <c r="J2561" s="44" t="s">
        <v>907</v>
      </c>
      <c r="K2561" s="41"/>
      <c r="L2561" s="41"/>
      <c r="M2561" s="41"/>
      <c r="N2561" s="45" t="s">
        <v>4030</v>
      </c>
      <c r="O2561" s="41">
        <v>10000</v>
      </c>
      <c r="P2561" s="46"/>
      <c r="Q2561" s="47"/>
      <c r="R2561" s="48" t="s">
        <v>1042</v>
      </c>
      <c r="T2561">
        <v>60103</v>
      </c>
    </row>
    <row r="2562" spans="1:20" ht="18" customHeight="1" x14ac:dyDescent="0.15">
      <c r="A2562" s="42">
        <v>6</v>
      </c>
      <c r="B2562" s="43" t="s">
        <v>1038</v>
      </c>
      <c r="C2562" s="43">
        <v>1</v>
      </c>
      <c r="D2562" s="43" t="s">
        <v>1039</v>
      </c>
      <c r="E2562" s="43">
        <v>3</v>
      </c>
      <c r="F2562" s="43" t="s">
        <v>1070</v>
      </c>
      <c r="G2562" s="45">
        <v>11</v>
      </c>
      <c r="H2562" s="49" t="s">
        <v>66</v>
      </c>
      <c r="I2562" s="45"/>
      <c r="J2562" s="45"/>
      <c r="K2562" s="41"/>
      <c r="L2562" s="41"/>
      <c r="M2562" s="41"/>
      <c r="N2562" s="45"/>
      <c r="O2562" s="47"/>
      <c r="P2562" s="46"/>
      <c r="Q2562" s="47"/>
      <c r="R2562" s="48" t="s">
        <v>1042</v>
      </c>
      <c r="T2562">
        <v>60103</v>
      </c>
    </row>
    <row r="2563" spans="1:20" ht="18" customHeight="1" x14ac:dyDescent="0.15">
      <c r="A2563" s="42">
        <v>6</v>
      </c>
      <c r="B2563" s="43" t="s">
        <v>1038</v>
      </c>
      <c r="C2563" s="43">
        <v>1</v>
      </c>
      <c r="D2563" s="43" t="s">
        <v>1039</v>
      </c>
      <c r="E2563" s="43">
        <v>3</v>
      </c>
      <c r="F2563" s="43" t="s">
        <v>1070</v>
      </c>
      <c r="G2563" s="44">
        <v>11</v>
      </c>
      <c r="H2563" s="43" t="s">
        <v>66</v>
      </c>
      <c r="I2563" s="45">
        <v>1</v>
      </c>
      <c r="J2563" s="45" t="s">
        <v>67</v>
      </c>
      <c r="K2563" s="41">
        <v>200</v>
      </c>
      <c r="L2563" s="41">
        <v>200</v>
      </c>
      <c r="M2563" s="41">
        <f>K2563-L2563</f>
        <v>0</v>
      </c>
      <c r="N2563" s="45" t="s">
        <v>1085</v>
      </c>
      <c r="O2563" s="41">
        <v>200000</v>
      </c>
      <c r="P2563" s="46"/>
      <c r="Q2563" s="47"/>
      <c r="R2563" s="48" t="s">
        <v>1042</v>
      </c>
      <c r="T2563">
        <v>60103</v>
      </c>
    </row>
    <row r="2564" spans="1:20" ht="18" customHeight="1" x14ac:dyDescent="0.15">
      <c r="A2564" s="42">
        <v>6</v>
      </c>
      <c r="B2564" s="43" t="s">
        <v>1038</v>
      </c>
      <c r="C2564" s="43">
        <v>1</v>
      </c>
      <c r="D2564" s="43" t="s">
        <v>1039</v>
      </c>
      <c r="E2564" s="43">
        <v>3</v>
      </c>
      <c r="F2564" s="43" t="s">
        <v>1070</v>
      </c>
      <c r="G2564" s="44">
        <v>11</v>
      </c>
      <c r="H2564" s="43" t="s">
        <v>66</v>
      </c>
      <c r="I2564" s="45">
        <v>2</v>
      </c>
      <c r="J2564" s="45" t="s">
        <v>69</v>
      </c>
      <c r="K2564" s="41">
        <v>100</v>
      </c>
      <c r="L2564" s="41">
        <v>150</v>
      </c>
      <c r="M2564" s="41">
        <f>K2564-L2564</f>
        <v>-50</v>
      </c>
      <c r="N2564" s="45" t="s">
        <v>1086</v>
      </c>
      <c r="O2564" s="41">
        <v>100000</v>
      </c>
      <c r="P2564" s="46"/>
      <c r="Q2564" s="47"/>
      <c r="R2564" s="48" t="s">
        <v>1042</v>
      </c>
      <c r="T2564">
        <v>60103</v>
      </c>
    </row>
    <row r="2565" spans="1:20" ht="18" customHeight="1" x14ac:dyDescent="0.15">
      <c r="A2565" s="42">
        <v>6</v>
      </c>
      <c r="B2565" s="43" t="s">
        <v>1038</v>
      </c>
      <c r="C2565" s="43">
        <v>1</v>
      </c>
      <c r="D2565" s="43" t="s">
        <v>1039</v>
      </c>
      <c r="E2565" s="43">
        <v>3</v>
      </c>
      <c r="F2565" s="43" t="s">
        <v>1070</v>
      </c>
      <c r="G2565" s="44">
        <v>11</v>
      </c>
      <c r="H2565" s="43" t="s">
        <v>66</v>
      </c>
      <c r="I2565" s="45">
        <v>3</v>
      </c>
      <c r="J2565" s="45" t="s">
        <v>70</v>
      </c>
      <c r="K2565" s="41">
        <v>59</v>
      </c>
      <c r="L2565" s="41">
        <v>59</v>
      </c>
      <c r="M2565" s="41">
        <f>K2565-L2565</f>
        <v>0</v>
      </c>
      <c r="N2565" s="45" t="s">
        <v>4031</v>
      </c>
      <c r="O2565" s="41">
        <v>46400</v>
      </c>
      <c r="P2565" s="46"/>
      <c r="Q2565" s="47"/>
      <c r="R2565" s="48" t="s">
        <v>1042</v>
      </c>
      <c r="T2565">
        <v>60103</v>
      </c>
    </row>
    <row r="2566" spans="1:20" ht="18" customHeight="1" x14ac:dyDescent="0.15">
      <c r="A2566" s="42">
        <v>6</v>
      </c>
      <c r="B2566" s="43" t="s">
        <v>1038</v>
      </c>
      <c r="C2566" s="43">
        <v>1</v>
      </c>
      <c r="D2566" s="43" t="s">
        <v>1039</v>
      </c>
      <c r="E2566" s="43">
        <v>3</v>
      </c>
      <c r="F2566" s="43" t="s">
        <v>1070</v>
      </c>
      <c r="G2566" s="44">
        <v>11</v>
      </c>
      <c r="H2566" s="43" t="s">
        <v>66</v>
      </c>
      <c r="I2566" s="44">
        <v>3</v>
      </c>
      <c r="J2566" s="44" t="s">
        <v>70</v>
      </c>
      <c r="K2566" s="41"/>
      <c r="L2566" s="41"/>
      <c r="M2566" s="41"/>
      <c r="N2566" s="45" t="s">
        <v>1087</v>
      </c>
      <c r="O2566" s="41">
        <v>2000</v>
      </c>
      <c r="P2566" s="46"/>
      <c r="Q2566" s="47"/>
      <c r="R2566" s="48" t="s">
        <v>1042</v>
      </c>
      <c r="T2566">
        <v>60103</v>
      </c>
    </row>
    <row r="2567" spans="1:20" ht="18" customHeight="1" x14ac:dyDescent="0.15">
      <c r="A2567" s="42">
        <v>6</v>
      </c>
      <c r="B2567" s="43" t="s">
        <v>1038</v>
      </c>
      <c r="C2567" s="43">
        <v>1</v>
      </c>
      <c r="D2567" s="43" t="s">
        <v>1039</v>
      </c>
      <c r="E2567" s="43">
        <v>3</v>
      </c>
      <c r="F2567" s="43" t="s">
        <v>1070</v>
      </c>
      <c r="G2567" s="44">
        <v>11</v>
      </c>
      <c r="H2567" s="43" t="s">
        <v>66</v>
      </c>
      <c r="I2567" s="44">
        <v>3</v>
      </c>
      <c r="J2567" s="44" t="s">
        <v>70</v>
      </c>
      <c r="K2567" s="41"/>
      <c r="L2567" s="41"/>
      <c r="M2567" s="41"/>
      <c r="N2567" s="45" t="s">
        <v>1088</v>
      </c>
      <c r="O2567" s="41">
        <v>10000</v>
      </c>
      <c r="P2567" s="46"/>
      <c r="Q2567" s="47"/>
      <c r="R2567" s="48" t="s">
        <v>1042</v>
      </c>
      <c r="T2567">
        <v>60103</v>
      </c>
    </row>
    <row r="2568" spans="1:20" ht="18" customHeight="1" x14ac:dyDescent="0.15">
      <c r="A2568" s="42">
        <v>6</v>
      </c>
      <c r="B2568" s="43" t="s">
        <v>1038</v>
      </c>
      <c r="C2568" s="43">
        <v>1</v>
      </c>
      <c r="D2568" s="43" t="s">
        <v>1039</v>
      </c>
      <c r="E2568" s="43">
        <v>3</v>
      </c>
      <c r="F2568" s="43" t="s">
        <v>1070</v>
      </c>
      <c r="G2568" s="45">
        <v>12</v>
      </c>
      <c r="H2568" s="49" t="s">
        <v>73</v>
      </c>
      <c r="I2568" s="45"/>
      <c r="J2568" s="45"/>
      <c r="K2568" s="41"/>
      <c r="L2568" s="41"/>
      <c r="M2568" s="41"/>
      <c r="N2568" s="45"/>
      <c r="O2568" s="47"/>
      <c r="P2568" s="46"/>
      <c r="Q2568" s="47"/>
      <c r="R2568" s="48" t="s">
        <v>1042</v>
      </c>
      <c r="T2568">
        <v>60103</v>
      </c>
    </row>
    <row r="2569" spans="1:20" ht="18" customHeight="1" x14ac:dyDescent="0.15">
      <c r="A2569" s="42">
        <v>6</v>
      </c>
      <c r="B2569" s="43" t="s">
        <v>1038</v>
      </c>
      <c r="C2569" s="43">
        <v>1</v>
      </c>
      <c r="D2569" s="43" t="s">
        <v>1039</v>
      </c>
      <c r="E2569" s="43">
        <v>3</v>
      </c>
      <c r="F2569" s="43" t="s">
        <v>1070</v>
      </c>
      <c r="G2569" s="44">
        <v>12</v>
      </c>
      <c r="H2569" s="43" t="s">
        <v>73</v>
      </c>
      <c r="I2569" s="45">
        <v>21</v>
      </c>
      <c r="J2569" s="45" t="s">
        <v>74</v>
      </c>
      <c r="K2569" s="41">
        <v>5259</v>
      </c>
      <c r="L2569" s="41">
        <v>5199</v>
      </c>
      <c r="M2569" s="41">
        <f>K2569-L2569</f>
        <v>60</v>
      </c>
      <c r="N2569" s="45" t="s">
        <v>4032</v>
      </c>
      <c r="O2569" s="41">
        <v>5108400</v>
      </c>
      <c r="P2569" s="46"/>
      <c r="Q2569" s="47"/>
      <c r="R2569" s="48" t="s">
        <v>1042</v>
      </c>
      <c r="T2569">
        <v>60103</v>
      </c>
    </row>
    <row r="2570" spans="1:20" ht="18" customHeight="1" x14ac:dyDescent="0.15">
      <c r="A2570" s="42">
        <v>6</v>
      </c>
      <c r="B2570" s="43" t="s">
        <v>1038</v>
      </c>
      <c r="C2570" s="43">
        <v>1</v>
      </c>
      <c r="D2570" s="43" t="s">
        <v>1039</v>
      </c>
      <c r="E2570" s="43">
        <v>3</v>
      </c>
      <c r="F2570" s="43" t="s">
        <v>1070</v>
      </c>
      <c r="G2570" s="44">
        <v>12</v>
      </c>
      <c r="H2570" s="43" t="s">
        <v>73</v>
      </c>
      <c r="I2570" s="44">
        <v>21</v>
      </c>
      <c r="J2570" s="44" t="s">
        <v>74</v>
      </c>
      <c r="K2570" s="41"/>
      <c r="L2570" s="41"/>
      <c r="M2570" s="41"/>
      <c r="N2570" s="45" t="s">
        <v>4033</v>
      </c>
      <c r="O2570" s="41">
        <v>90000</v>
      </c>
      <c r="P2570" s="46"/>
      <c r="Q2570" s="47"/>
      <c r="R2570" s="48" t="s">
        <v>1042</v>
      </c>
      <c r="T2570">
        <v>60103</v>
      </c>
    </row>
    <row r="2571" spans="1:20" ht="18" customHeight="1" x14ac:dyDescent="0.15">
      <c r="A2571" s="42">
        <v>6</v>
      </c>
      <c r="B2571" s="43" t="s">
        <v>1038</v>
      </c>
      <c r="C2571" s="43">
        <v>1</v>
      </c>
      <c r="D2571" s="43" t="s">
        <v>1039</v>
      </c>
      <c r="E2571" s="43">
        <v>3</v>
      </c>
      <c r="F2571" s="43" t="s">
        <v>1070</v>
      </c>
      <c r="G2571" s="44">
        <v>12</v>
      </c>
      <c r="H2571" s="43" t="s">
        <v>73</v>
      </c>
      <c r="I2571" s="44">
        <v>21</v>
      </c>
      <c r="J2571" s="44" t="s">
        <v>74</v>
      </c>
      <c r="K2571" s="41"/>
      <c r="L2571" s="41"/>
      <c r="M2571" s="41"/>
      <c r="N2571" s="45" t="s">
        <v>4034</v>
      </c>
      <c r="O2571" s="41">
        <v>60000</v>
      </c>
      <c r="P2571" s="46"/>
      <c r="Q2571" s="47"/>
      <c r="R2571" s="48" t="s">
        <v>1042</v>
      </c>
      <c r="T2571">
        <v>60103</v>
      </c>
    </row>
    <row r="2572" spans="1:20" ht="18" customHeight="1" x14ac:dyDescent="0.15">
      <c r="A2572" s="42">
        <v>6</v>
      </c>
      <c r="B2572" s="43" t="s">
        <v>1038</v>
      </c>
      <c r="C2572" s="43">
        <v>1</v>
      </c>
      <c r="D2572" s="43" t="s">
        <v>1039</v>
      </c>
      <c r="E2572" s="43">
        <v>3</v>
      </c>
      <c r="F2572" s="43" t="s">
        <v>1070</v>
      </c>
      <c r="G2572" s="45">
        <v>13</v>
      </c>
      <c r="H2572" s="49" t="s">
        <v>77</v>
      </c>
      <c r="I2572" s="45"/>
      <c r="J2572" s="45"/>
      <c r="K2572" s="41"/>
      <c r="L2572" s="41"/>
      <c r="M2572" s="41"/>
      <c r="N2572" s="45"/>
      <c r="O2572" s="47"/>
      <c r="P2572" s="46"/>
      <c r="Q2572" s="47"/>
      <c r="R2572" s="48" t="s">
        <v>1042</v>
      </c>
      <c r="T2572">
        <v>60103</v>
      </c>
    </row>
    <row r="2573" spans="1:20" ht="18" customHeight="1" x14ac:dyDescent="0.15">
      <c r="A2573" s="42">
        <v>6</v>
      </c>
      <c r="B2573" s="43" t="s">
        <v>1038</v>
      </c>
      <c r="C2573" s="43">
        <v>1</v>
      </c>
      <c r="D2573" s="43" t="s">
        <v>1039</v>
      </c>
      <c r="E2573" s="43">
        <v>3</v>
      </c>
      <c r="F2573" s="43" t="s">
        <v>1070</v>
      </c>
      <c r="G2573" s="44">
        <v>13</v>
      </c>
      <c r="H2573" s="43" t="s">
        <v>77</v>
      </c>
      <c r="I2573" s="45">
        <v>1</v>
      </c>
      <c r="J2573" s="45" t="s">
        <v>78</v>
      </c>
      <c r="K2573" s="41">
        <v>25</v>
      </c>
      <c r="L2573" s="41">
        <v>25</v>
      </c>
      <c r="M2573" s="41">
        <f>K2573-L2573</f>
        <v>0</v>
      </c>
      <c r="N2573" s="45" t="s">
        <v>78</v>
      </c>
      <c r="O2573" s="41">
        <v>10000</v>
      </c>
      <c r="P2573" s="46"/>
      <c r="Q2573" s="47"/>
      <c r="R2573" s="48" t="s">
        <v>1042</v>
      </c>
      <c r="T2573">
        <v>60103</v>
      </c>
    </row>
    <row r="2574" spans="1:20" ht="18" customHeight="1" x14ac:dyDescent="0.15">
      <c r="A2574" s="42">
        <v>6</v>
      </c>
      <c r="B2574" s="43" t="s">
        <v>1038</v>
      </c>
      <c r="C2574" s="43">
        <v>1</v>
      </c>
      <c r="D2574" s="43" t="s">
        <v>1039</v>
      </c>
      <c r="E2574" s="43">
        <v>3</v>
      </c>
      <c r="F2574" s="43" t="s">
        <v>1070</v>
      </c>
      <c r="G2574" s="44">
        <v>13</v>
      </c>
      <c r="H2574" s="43" t="s">
        <v>77</v>
      </c>
      <c r="I2574" s="44">
        <v>1</v>
      </c>
      <c r="J2574" s="44" t="s">
        <v>78</v>
      </c>
      <c r="K2574" s="41"/>
      <c r="L2574" s="41"/>
      <c r="M2574" s="41"/>
      <c r="N2574" s="45" t="s">
        <v>1089</v>
      </c>
      <c r="O2574" s="41">
        <v>15000</v>
      </c>
      <c r="P2574" s="46"/>
      <c r="Q2574" s="47"/>
      <c r="R2574" s="48" t="s">
        <v>1042</v>
      </c>
      <c r="T2574">
        <v>60103</v>
      </c>
    </row>
    <row r="2575" spans="1:20" ht="18" customHeight="1" x14ac:dyDescent="0.15">
      <c r="A2575" s="42">
        <v>6</v>
      </c>
      <c r="B2575" s="43" t="s">
        <v>1038</v>
      </c>
      <c r="C2575" s="43">
        <v>1</v>
      </c>
      <c r="D2575" s="43" t="s">
        <v>1039</v>
      </c>
      <c r="E2575" s="43">
        <v>3</v>
      </c>
      <c r="F2575" s="43" t="s">
        <v>1070</v>
      </c>
      <c r="G2575" s="44">
        <v>13</v>
      </c>
      <c r="H2575" s="43" t="s">
        <v>77</v>
      </c>
      <c r="I2575" s="45">
        <v>21</v>
      </c>
      <c r="J2575" s="45" t="s">
        <v>304</v>
      </c>
      <c r="K2575" s="41">
        <v>83</v>
      </c>
      <c r="L2575" s="41">
        <v>83</v>
      </c>
      <c r="M2575" s="41">
        <f>K2575-L2575</f>
        <v>0</v>
      </c>
      <c r="N2575" s="45" t="s">
        <v>1090</v>
      </c>
      <c r="O2575" s="41">
        <v>83000</v>
      </c>
      <c r="P2575" s="46"/>
      <c r="Q2575" s="47"/>
      <c r="R2575" s="48" t="s">
        <v>1042</v>
      </c>
      <c r="T2575">
        <v>60103</v>
      </c>
    </row>
    <row r="2576" spans="1:20" ht="18" customHeight="1" x14ac:dyDescent="0.15">
      <c r="A2576" s="42">
        <v>6</v>
      </c>
      <c r="B2576" s="43" t="s">
        <v>1038</v>
      </c>
      <c r="C2576" s="43">
        <v>1</v>
      </c>
      <c r="D2576" s="43" t="s">
        <v>1039</v>
      </c>
      <c r="E2576" s="43">
        <v>3</v>
      </c>
      <c r="F2576" s="43" t="s">
        <v>1070</v>
      </c>
      <c r="G2576" s="44">
        <v>13</v>
      </c>
      <c r="H2576" s="43" t="s">
        <v>77</v>
      </c>
      <c r="I2576" s="45">
        <v>31</v>
      </c>
      <c r="J2576" s="45" t="s">
        <v>138</v>
      </c>
      <c r="K2576" s="41">
        <v>193</v>
      </c>
      <c r="L2576" s="41">
        <v>193</v>
      </c>
      <c r="M2576" s="41">
        <f>K2576-L2576</f>
        <v>0</v>
      </c>
      <c r="N2576" s="45" t="s">
        <v>1091</v>
      </c>
      <c r="O2576" s="41">
        <v>30000</v>
      </c>
      <c r="P2576" s="46"/>
      <c r="Q2576" s="47"/>
      <c r="R2576" s="48" t="s">
        <v>1042</v>
      </c>
      <c r="T2576">
        <v>60103</v>
      </c>
    </row>
    <row r="2577" spans="1:20" ht="18" customHeight="1" x14ac:dyDescent="0.15">
      <c r="A2577" s="42">
        <v>6</v>
      </c>
      <c r="B2577" s="43" t="s">
        <v>1038</v>
      </c>
      <c r="C2577" s="43">
        <v>1</v>
      </c>
      <c r="D2577" s="43" t="s">
        <v>1039</v>
      </c>
      <c r="E2577" s="43">
        <v>3</v>
      </c>
      <c r="F2577" s="43" t="s">
        <v>1070</v>
      </c>
      <c r="G2577" s="44">
        <v>13</v>
      </c>
      <c r="H2577" s="43" t="s">
        <v>77</v>
      </c>
      <c r="I2577" s="44">
        <v>31</v>
      </c>
      <c r="J2577" s="44" t="s">
        <v>138</v>
      </c>
      <c r="K2577" s="41"/>
      <c r="L2577" s="41"/>
      <c r="M2577" s="41"/>
      <c r="N2577" s="45" t="s">
        <v>1092</v>
      </c>
      <c r="O2577" s="41">
        <v>162800</v>
      </c>
      <c r="P2577" s="46"/>
      <c r="Q2577" s="47"/>
      <c r="R2577" s="48" t="s">
        <v>1042</v>
      </c>
      <c r="T2577">
        <v>60103</v>
      </c>
    </row>
    <row r="2578" spans="1:20" ht="18" customHeight="1" x14ac:dyDescent="0.15">
      <c r="A2578" s="42">
        <v>6</v>
      </c>
      <c r="B2578" s="43" t="s">
        <v>1038</v>
      </c>
      <c r="C2578" s="43">
        <v>1</v>
      </c>
      <c r="D2578" s="43" t="s">
        <v>1039</v>
      </c>
      <c r="E2578" s="43">
        <v>3</v>
      </c>
      <c r="F2578" s="43" t="s">
        <v>1070</v>
      </c>
      <c r="G2578" s="45">
        <v>15</v>
      </c>
      <c r="H2578" s="49" t="s">
        <v>235</v>
      </c>
      <c r="I2578" s="45"/>
      <c r="J2578" s="45"/>
      <c r="K2578" s="41"/>
      <c r="L2578" s="41"/>
      <c r="M2578" s="41"/>
      <c r="N2578" s="45"/>
      <c r="O2578" s="47"/>
      <c r="P2578" s="46"/>
      <c r="Q2578" s="47"/>
      <c r="R2578" s="48" t="s">
        <v>1042</v>
      </c>
      <c r="T2578">
        <v>60103</v>
      </c>
    </row>
    <row r="2579" spans="1:20" ht="18" customHeight="1" x14ac:dyDescent="0.15">
      <c r="A2579" s="42">
        <v>6</v>
      </c>
      <c r="B2579" s="43" t="s">
        <v>1038</v>
      </c>
      <c r="C2579" s="43">
        <v>1</v>
      </c>
      <c r="D2579" s="43" t="s">
        <v>1039</v>
      </c>
      <c r="E2579" s="43">
        <v>3</v>
      </c>
      <c r="F2579" s="43" t="s">
        <v>1070</v>
      </c>
      <c r="G2579" s="44">
        <v>15</v>
      </c>
      <c r="H2579" s="43" t="s">
        <v>235</v>
      </c>
      <c r="I2579" s="45">
        <v>1</v>
      </c>
      <c r="J2579" s="45" t="s">
        <v>236</v>
      </c>
      <c r="K2579" s="41">
        <v>30</v>
      </c>
      <c r="L2579" s="41">
        <v>30</v>
      </c>
      <c r="M2579" s="41">
        <f>K2579-L2579</f>
        <v>0</v>
      </c>
      <c r="N2579" s="45" t="s">
        <v>1093</v>
      </c>
      <c r="O2579" s="41">
        <v>30000</v>
      </c>
      <c r="P2579" s="46"/>
      <c r="Q2579" s="47"/>
      <c r="R2579" s="48" t="s">
        <v>1042</v>
      </c>
      <c r="T2579">
        <v>60103</v>
      </c>
    </row>
    <row r="2580" spans="1:20" ht="18" customHeight="1" x14ac:dyDescent="0.15">
      <c r="A2580" s="42">
        <v>6</v>
      </c>
      <c r="B2580" s="43" t="s">
        <v>1038</v>
      </c>
      <c r="C2580" s="43">
        <v>1</v>
      </c>
      <c r="D2580" s="43" t="s">
        <v>1039</v>
      </c>
      <c r="E2580" s="43">
        <v>3</v>
      </c>
      <c r="F2580" s="43" t="s">
        <v>1070</v>
      </c>
      <c r="G2580" s="44">
        <v>15</v>
      </c>
      <c r="H2580" s="43" t="s">
        <v>235</v>
      </c>
      <c r="I2580" s="45">
        <v>11</v>
      </c>
      <c r="J2580" s="45" t="s">
        <v>965</v>
      </c>
      <c r="K2580" s="41">
        <v>200</v>
      </c>
      <c r="L2580" s="41">
        <v>200</v>
      </c>
      <c r="M2580" s="41">
        <f>K2580-L2580</f>
        <v>0</v>
      </c>
      <c r="N2580" s="45" t="s">
        <v>4035</v>
      </c>
      <c r="O2580" s="41">
        <v>200000</v>
      </c>
      <c r="P2580" s="46"/>
      <c r="Q2580" s="47"/>
      <c r="R2580" s="48" t="s">
        <v>1042</v>
      </c>
      <c r="T2580">
        <v>60103</v>
      </c>
    </row>
    <row r="2581" spans="1:20" ht="18" customHeight="1" x14ac:dyDescent="0.15">
      <c r="A2581" s="42">
        <v>6</v>
      </c>
      <c r="B2581" s="43" t="s">
        <v>1038</v>
      </c>
      <c r="C2581" s="43">
        <v>1</v>
      </c>
      <c r="D2581" s="43" t="s">
        <v>1039</v>
      </c>
      <c r="E2581" s="43">
        <v>3</v>
      </c>
      <c r="F2581" s="43" t="s">
        <v>1070</v>
      </c>
      <c r="G2581" s="45">
        <v>18</v>
      </c>
      <c r="H2581" s="49" t="s">
        <v>81</v>
      </c>
      <c r="I2581" s="45"/>
      <c r="J2581" s="45"/>
      <c r="K2581" s="41"/>
      <c r="L2581" s="41"/>
      <c r="M2581" s="41"/>
      <c r="N2581" s="45"/>
      <c r="O2581" s="47"/>
      <c r="P2581" s="46"/>
      <c r="Q2581" s="47"/>
      <c r="R2581" s="48" t="s">
        <v>1042</v>
      </c>
      <c r="T2581">
        <v>60103</v>
      </c>
    </row>
    <row r="2582" spans="1:20" ht="18" customHeight="1" x14ac:dyDescent="0.15">
      <c r="A2582" s="42">
        <v>6</v>
      </c>
      <c r="B2582" s="43" t="s">
        <v>1038</v>
      </c>
      <c r="C2582" s="43">
        <v>1</v>
      </c>
      <c r="D2582" s="43" t="s">
        <v>1039</v>
      </c>
      <c r="E2582" s="43">
        <v>3</v>
      </c>
      <c r="F2582" s="43" t="s">
        <v>1070</v>
      </c>
      <c r="G2582" s="44">
        <v>18</v>
      </c>
      <c r="H2582" s="43" t="s">
        <v>81</v>
      </c>
      <c r="I2582" s="45">
        <v>11</v>
      </c>
      <c r="J2582" s="45" t="s">
        <v>82</v>
      </c>
      <c r="K2582" s="41">
        <v>5386</v>
      </c>
      <c r="L2582" s="41">
        <v>5386</v>
      </c>
      <c r="M2582" s="41">
        <f>K2582-L2582</f>
        <v>0</v>
      </c>
      <c r="N2582" s="45" t="s">
        <v>1094</v>
      </c>
      <c r="O2582" s="41">
        <v>400000</v>
      </c>
      <c r="P2582" s="46"/>
      <c r="Q2582" s="47"/>
      <c r="R2582" s="48" t="s">
        <v>1042</v>
      </c>
      <c r="T2582">
        <v>60103</v>
      </c>
    </row>
    <row r="2583" spans="1:20" ht="18" customHeight="1" x14ac:dyDescent="0.15">
      <c r="A2583" s="42">
        <v>6</v>
      </c>
      <c r="B2583" s="43" t="s">
        <v>1038</v>
      </c>
      <c r="C2583" s="43">
        <v>1</v>
      </c>
      <c r="D2583" s="43" t="s">
        <v>1039</v>
      </c>
      <c r="E2583" s="43">
        <v>3</v>
      </c>
      <c r="F2583" s="43" t="s">
        <v>1070</v>
      </c>
      <c r="G2583" s="44">
        <v>18</v>
      </c>
      <c r="H2583" s="43" t="s">
        <v>81</v>
      </c>
      <c r="I2583" s="44">
        <v>11</v>
      </c>
      <c r="J2583" s="44" t="s">
        <v>82</v>
      </c>
      <c r="K2583" s="41"/>
      <c r="L2583" s="41"/>
      <c r="M2583" s="41"/>
      <c r="N2583" s="45" t="s">
        <v>4036</v>
      </c>
      <c r="O2583" s="41">
        <v>4986000</v>
      </c>
      <c r="P2583" s="46"/>
      <c r="Q2583" s="47"/>
      <c r="R2583" s="48" t="s">
        <v>1042</v>
      </c>
      <c r="T2583">
        <v>60103</v>
      </c>
    </row>
    <row r="2584" spans="1:20" ht="18" customHeight="1" x14ac:dyDescent="0.15">
      <c r="A2584" s="42">
        <v>6</v>
      </c>
      <c r="B2584" s="43" t="s">
        <v>1038</v>
      </c>
      <c r="C2584" s="43">
        <v>1</v>
      </c>
      <c r="D2584" s="43" t="s">
        <v>1039</v>
      </c>
      <c r="E2584" s="43">
        <v>3</v>
      </c>
      <c r="F2584" s="43" t="s">
        <v>1070</v>
      </c>
      <c r="G2584" s="44">
        <v>18</v>
      </c>
      <c r="H2584" s="43" t="s">
        <v>81</v>
      </c>
      <c r="I2584" s="45">
        <v>21</v>
      </c>
      <c r="J2584" s="45" t="s">
        <v>395</v>
      </c>
      <c r="K2584" s="41">
        <v>8423</v>
      </c>
      <c r="L2584" s="41">
        <v>12506</v>
      </c>
      <c r="M2584" s="41">
        <f>K2584-L2584</f>
        <v>-4083</v>
      </c>
      <c r="N2584" s="45" t="s">
        <v>1095</v>
      </c>
      <c r="O2584" s="41"/>
      <c r="P2584" s="46"/>
      <c r="Q2584" s="47"/>
      <c r="R2584" s="48" t="s">
        <v>1042</v>
      </c>
      <c r="T2584">
        <v>60103</v>
      </c>
    </row>
    <row r="2585" spans="1:20" ht="18" customHeight="1" x14ac:dyDescent="0.15">
      <c r="A2585" s="42">
        <v>6</v>
      </c>
      <c r="B2585" s="43" t="s">
        <v>1038</v>
      </c>
      <c r="C2585" s="43">
        <v>1</v>
      </c>
      <c r="D2585" s="43" t="s">
        <v>1039</v>
      </c>
      <c r="E2585" s="43">
        <v>3</v>
      </c>
      <c r="F2585" s="43" t="s">
        <v>1070</v>
      </c>
      <c r="G2585" s="44">
        <v>18</v>
      </c>
      <c r="H2585" s="43" t="s">
        <v>81</v>
      </c>
      <c r="I2585" s="44">
        <v>21</v>
      </c>
      <c r="J2585" s="44" t="s">
        <v>395</v>
      </c>
      <c r="K2585" s="41"/>
      <c r="L2585" s="41"/>
      <c r="M2585" s="41"/>
      <c r="N2585" s="45" t="s">
        <v>1096</v>
      </c>
      <c r="O2585" s="41">
        <v>30000</v>
      </c>
      <c r="P2585" s="46"/>
      <c r="Q2585" s="47"/>
      <c r="R2585" s="48" t="s">
        <v>1042</v>
      </c>
      <c r="T2585">
        <v>60103</v>
      </c>
    </row>
    <row r="2586" spans="1:20" ht="18" customHeight="1" x14ac:dyDescent="0.15">
      <c r="A2586" s="42">
        <v>6</v>
      </c>
      <c r="B2586" s="43" t="s">
        <v>1038</v>
      </c>
      <c r="C2586" s="43">
        <v>1</v>
      </c>
      <c r="D2586" s="43" t="s">
        <v>1039</v>
      </c>
      <c r="E2586" s="43">
        <v>3</v>
      </c>
      <c r="F2586" s="43" t="s">
        <v>1070</v>
      </c>
      <c r="G2586" s="44">
        <v>18</v>
      </c>
      <c r="H2586" s="43" t="s">
        <v>81</v>
      </c>
      <c r="I2586" s="44">
        <v>21</v>
      </c>
      <c r="J2586" s="44" t="s">
        <v>395</v>
      </c>
      <c r="K2586" s="41"/>
      <c r="L2586" s="41"/>
      <c r="M2586" s="41"/>
      <c r="N2586" s="45" t="s">
        <v>1097</v>
      </c>
      <c r="O2586" s="41"/>
      <c r="P2586" s="46"/>
      <c r="Q2586" s="47"/>
      <c r="R2586" s="48" t="s">
        <v>1042</v>
      </c>
      <c r="T2586">
        <v>60103</v>
      </c>
    </row>
    <row r="2587" spans="1:20" ht="18" customHeight="1" x14ac:dyDescent="0.15">
      <c r="A2587" s="42">
        <v>6</v>
      </c>
      <c r="B2587" s="43" t="s">
        <v>1038</v>
      </c>
      <c r="C2587" s="43">
        <v>1</v>
      </c>
      <c r="D2587" s="43" t="s">
        <v>1039</v>
      </c>
      <c r="E2587" s="43">
        <v>3</v>
      </c>
      <c r="F2587" s="43" t="s">
        <v>1070</v>
      </c>
      <c r="G2587" s="44">
        <v>18</v>
      </c>
      <c r="H2587" s="43" t="s">
        <v>81</v>
      </c>
      <c r="I2587" s="44">
        <v>21</v>
      </c>
      <c r="J2587" s="44" t="s">
        <v>395</v>
      </c>
      <c r="K2587" s="41"/>
      <c r="L2587" s="41"/>
      <c r="M2587" s="41"/>
      <c r="N2587" s="45" t="s">
        <v>2561</v>
      </c>
      <c r="O2587" s="41">
        <v>30000</v>
      </c>
      <c r="P2587" s="46"/>
      <c r="Q2587" s="47"/>
      <c r="R2587" s="48" t="s">
        <v>1042</v>
      </c>
      <c r="T2587">
        <v>60103</v>
      </c>
    </row>
    <row r="2588" spans="1:20" ht="18" customHeight="1" x14ac:dyDescent="0.15">
      <c r="A2588" s="42">
        <v>6</v>
      </c>
      <c r="B2588" s="43" t="s">
        <v>1038</v>
      </c>
      <c r="C2588" s="43">
        <v>1</v>
      </c>
      <c r="D2588" s="43" t="s">
        <v>1039</v>
      </c>
      <c r="E2588" s="43">
        <v>3</v>
      </c>
      <c r="F2588" s="43" t="s">
        <v>1070</v>
      </c>
      <c r="G2588" s="44">
        <v>18</v>
      </c>
      <c r="H2588" s="43" t="s">
        <v>81</v>
      </c>
      <c r="I2588" s="44">
        <v>21</v>
      </c>
      <c r="J2588" s="44" t="s">
        <v>395</v>
      </c>
      <c r="K2588" s="41"/>
      <c r="L2588" s="41"/>
      <c r="M2588" s="41"/>
      <c r="N2588" s="45" t="s">
        <v>2562</v>
      </c>
      <c r="O2588" s="41">
        <v>70000</v>
      </c>
      <c r="P2588" s="46"/>
      <c r="Q2588" s="47"/>
      <c r="R2588" s="48" t="s">
        <v>1042</v>
      </c>
      <c r="T2588">
        <v>60103</v>
      </c>
    </row>
    <row r="2589" spans="1:20" ht="18" customHeight="1" x14ac:dyDescent="0.15">
      <c r="A2589" s="42">
        <v>6</v>
      </c>
      <c r="B2589" s="43" t="s">
        <v>1038</v>
      </c>
      <c r="C2589" s="43">
        <v>1</v>
      </c>
      <c r="D2589" s="43" t="s">
        <v>1039</v>
      </c>
      <c r="E2589" s="43">
        <v>3</v>
      </c>
      <c r="F2589" s="43" t="s">
        <v>1070</v>
      </c>
      <c r="G2589" s="44">
        <v>18</v>
      </c>
      <c r="H2589" s="43" t="s">
        <v>81</v>
      </c>
      <c r="I2589" s="44">
        <v>21</v>
      </c>
      <c r="J2589" s="44" t="s">
        <v>395</v>
      </c>
      <c r="K2589" s="41"/>
      <c r="L2589" s="41"/>
      <c r="M2589" s="41"/>
      <c r="N2589" s="45" t="s">
        <v>2563</v>
      </c>
      <c r="O2589" s="41">
        <v>70000</v>
      </c>
      <c r="P2589" s="46"/>
      <c r="Q2589" s="47"/>
      <c r="R2589" s="48" t="s">
        <v>1042</v>
      </c>
      <c r="T2589">
        <v>60103</v>
      </c>
    </row>
    <row r="2590" spans="1:20" ht="18" customHeight="1" x14ac:dyDescent="0.15">
      <c r="A2590" s="42">
        <v>6</v>
      </c>
      <c r="B2590" s="43" t="s">
        <v>1038</v>
      </c>
      <c r="C2590" s="43">
        <v>1</v>
      </c>
      <c r="D2590" s="43" t="s">
        <v>1039</v>
      </c>
      <c r="E2590" s="43">
        <v>3</v>
      </c>
      <c r="F2590" s="43" t="s">
        <v>1070</v>
      </c>
      <c r="G2590" s="44">
        <v>18</v>
      </c>
      <c r="H2590" s="43" t="s">
        <v>81</v>
      </c>
      <c r="I2590" s="44">
        <v>21</v>
      </c>
      <c r="J2590" s="44" t="s">
        <v>395</v>
      </c>
      <c r="K2590" s="41"/>
      <c r="L2590" s="41"/>
      <c r="M2590" s="41"/>
      <c r="N2590" s="45" t="s">
        <v>1098</v>
      </c>
      <c r="O2590" s="41">
        <v>100000</v>
      </c>
      <c r="P2590" s="46"/>
      <c r="Q2590" s="47"/>
      <c r="R2590" s="48" t="s">
        <v>1042</v>
      </c>
      <c r="T2590">
        <v>60103</v>
      </c>
    </row>
    <row r="2591" spans="1:20" ht="18" customHeight="1" x14ac:dyDescent="0.15">
      <c r="A2591" s="42">
        <v>6</v>
      </c>
      <c r="B2591" s="43" t="s">
        <v>1038</v>
      </c>
      <c r="C2591" s="43">
        <v>1</v>
      </c>
      <c r="D2591" s="43" t="s">
        <v>1039</v>
      </c>
      <c r="E2591" s="43">
        <v>3</v>
      </c>
      <c r="F2591" s="43" t="s">
        <v>1070</v>
      </c>
      <c r="G2591" s="44">
        <v>18</v>
      </c>
      <c r="H2591" s="43" t="s">
        <v>81</v>
      </c>
      <c r="I2591" s="44">
        <v>21</v>
      </c>
      <c r="J2591" s="44" t="s">
        <v>395</v>
      </c>
      <c r="K2591" s="41"/>
      <c r="L2591" s="41"/>
      <c r="M2591" s="41"/>
      <c r="N2591" s="45" t="s">
        <v>4037</v>
      </c>
      <c r="O2591" s="41">
        <v>236250</v>
      </c>
      <c r="P2591" s="46"/>
      <c r="Q2591" s="47"/>
      <c r="R2591" s="48" t="s">
        <v>1042</v>
      </c>
      <c r="T2591">
        <v>60103</v>
      </c>
    </row>
    <row r="2592" spans="1:20" ht="18" customHeight="1" x14ac:dyDescent="0.15">
      <c r="A2592" s="42">
        <v>6</v>
      </c>
      <c r="B2592" s="43" t="s">
        <v>1038</v>
      </c>
      <c r="C2592" s="43">
        <v>1</v>
      </c>
      <c r="D2592" s="43" t="s">
        <v>1039</v>
      </c>
      <c r="E2592" s="43">
        <v>3</v>
      </c>
      <c r="F2592" s="43" t="s">
        <v>1070</v>
      </c>
      <c r="G2592" s="44">
        <v>18</v>
      </c>
      <c r="H2592" s="43" t="s">
        <v>81</v>
      </c>
      <c r="I2592" s="44">
        <v>21</v>
      </c>
      <c r="J2592" s="44" t="s">
        <v>395</v>
      </c>
      <c r="K2592" s="41"/>
      <c r="L2592" s="41"/>
      <c r="M2592" s="41"/>
      <c r="N2592" s="45" t="s">
        <v>1099</v>
      </c>
      <c r="O2592" s="41">
        <v>7500000</v>
      </c>
      <c r="P2592" s="46"/>
      <c r="Q2592" s="47"/>
      <c r="R2592" s="48" t="s">
        <v>1042</v>
      </c>
      <c r="T2592">
        <v>60103</v>
      </c>
    </row>
    <row r="2593" spans="1:20" ht="18" customHeight="1" x14ac:dyDescent="0.15">
      <c r="A2593" s="42">
        <v>6</v>
      </c>
      <c r="B2593" s="43" t="s">
        <v>1038</v>
      </c>
      <c r="C2593" s="43">
        <v>1</v>
      </c>
      <c r="D2593" s="43" t="s">
        <v>1039</v>
      </c>
      <c r="E2593" s="43">
        <v>3</v>
      </c>
      <c r="F2593" s="43" t="s">
        <v>1070</v>
      </c>
      <c r="G2593" s="44">
        <v>18</v>
      </c>
      <c r="H2593" s="43" t="s">
        <v>81</v>
      </c>
      <c r="I2593" s="44">
        <v>21</v>
      </c>
      <c r="J2593" s="44" t="s">
        <v>395</v>
      </c>
      <c r="K2593" s="41"/>
      <c r="L2593" s="41"/>
      <c r="M2593" s="41"/>
      <c r="N2593" s="45" t="s">
        <v>2564</v>
      </c>
      <c r="O2593" s="41"/>
      <c r="P2593" s="46"/>
      <c r="Q2593" s="47"/>
      <c r="R2593" s="48" t="s">
        <v>1042</v>
      </c>
      <c r="T2593">
        <v>60103</v>
      </c>
    </row>
    <row r="2594" spans="1:20" ht="18" customHeight="1" x14ac:dyDescent="0.15">
      <c r="A2594" s="42">
        <v>6</v>
      </c>
      <c r="B2594" s="43" t="s">
        <v>1038</v>
      </c>
      <c r="C2594" s="43">
        <v>1</v>
      </c>
      <c r="D2594" s="43" t="s">
        <v>1039</v>
      </c>
      <c r="E2594" s="43">
        <v>3</v>
      </c>
      <c r="F2594" s="43" t="s">
        <v>1070</v>
      </c>
      <c r="G2594" s="44">
        <v>18</v>
      </c>
      <c r="H2594" s="43" t="s">
        <v>81</v>
      </c>
      <c r="I2594" s="44">
        <v>21</v>
      </c>
      <c r="J2594" s="44" t="s">
        <v>395</v>
      </c>
      <c r="K2594" s="41"/>
      <c r="L2594" s="41"/>
      <c r="M2594" s="41"/>
      <c r="N2594" s="45" t="s">
        <v>1100</v>
      </c>
      <c r="O2594" s="41">
        <v>386300</v>
      </c>
      <c r="P2594" s="46"/>
      <c r="Q2594" s="47"/>
      <c r="R2594" s="48" t="s">
        <v>1042</v>
      </c>
      <c r="T2594">
        <v>60103</v>
      </c>
    </row>
    <row r="2595" spans="1:20" ht="18" customHeight="1" x14ac:dyDescent="0.15">
      <c r="A2595" s="42">
        <v>6</v>
      </c>
      <c r="B2595" s="43" t="s">
        <v>1038</v>
      </c>
      <c r="C2595" s="43">
        <v>1</v>
      </c>
      <c r="D2595" s="43" t="s">
        <v>1039</v>
      </c>
      <c r="E2595" s="43">
        <v>3</v>
      </c>
      <c r="F2595" s="43" t="s">
        <v>1070</v>
      </c>
      <c r="G2595" s="44">
        <v>18</v>
      </c>
      <c r="H2595" s="43" t="s">
        <v>81</v>
      </c>
      <c r="I2595" s="44">
        <v>21</v>
      </c>
      <c r="J2595" s="44" t="s">
        <v>395</v>
      </c>
      <c r="K2595" s="41"/>
      <c r="L2595" s="41"/>
      <c r="M2595" s="41"/>
      <c r="N2595" s="45" t="s">
        <v>1101</v>
      </c>
      <c r="O2595" s="41"/>
      <c r="P2595" s="46"/>
      <c r="Q2595" s="47"/>
      <c r="R2595" s="48" t="s">
        <v>1042</v>
      </c>
      <c r="T2595">
        <v>60103</v>
      </c>
    </row>
    <row r="2596" spans="1:20" ht="18" customHeight="1" x14ac:dyDescent="0.15">
      <c r="A2596" s="42">
        <v>6</v>
      </c>
      <c r="B2596" s="43" t="s">
        <v>1038</v>
      </c>
      <c r="C2596" s="43">
        <v>1</v>
      </c>
      <c r="D2596" s="43" t="s">
        <v>1039</v>
      </c>
      <c r="E2596" s="43">
        <v>3</v>
      </c>
      <c r="F2596" s="43" t="s">
        <v>1070</v>
      </c>
      <c r="G2596" s="44">
        <v>18</v>
      </c>
      <c r="H2596" s="43" t="s">
        <v>81</v>
      </c>
      <c r="I2596" s="44">
        <v>21</v>
      </c>
      <c r="J2596" s="44" t="s">
        <v>395</v>
      </c>
      <c r="K2596" s="41"/>
      <c r="L2596" s="41"/>
      <c r="M2596" s="41"/>
      <c r="N2596" s="45" t="s">
        <v>2565</v>
      </c>
      <c r="O2596" s="41"/>
      <c r="P2596" s="46"/>
      <c r="Q2596" s="47"/>
      <c r="R2596" s="48" t="s">
        <v>1042</v>
      </c>
      <c r="T2596">
        <v>60103</v>
      </c>
    </row>
    <row r="2597" spans="1:20" ht="18" customHeight="1" x14ac:dyDescent="0.15">
      <c r="A2597" s="42">
        <v>6</v>
      </c>
      <c r="B2597" s="43" t="s">
        <v>1038</v>
      </c>
      <c r="C2597" s="43">
        <v>1</v>
      </c>
      <c r="D2597" s="43" t="s">
        <v>1039</v>
      </c>
      <c r="E2597" s="43">
        <v>3</v>
      </c>
      <c r="F2597" s="43" t="s">
        <v>1070</v>
      </c>
      <c r="G2597" s="44">
        <v>18</v>
      </c>
      <c r="H2597" s="43" t="s">
        <v>81</v>
      </c>
      <c r="I2597" s="44">
        <v>21</v>
      </c>
      <c r="J2597" s="44" t="s">
        <v>395</v>
      </c>
      <c r="K2597" s="41"/>
      <c r="L2597" s="41"/>
      <c r="M2597" s="41"/>
      <c r="N2597" s="45" t="s">
        <v>1102</v>
      </c>
      <c r="O2597" s="41"/>
      <c r="P2597" s="46"/>
      <c r="Q2597" s="47"/>
      <c r="R2597" s="48" t="s">
        <v>1042</v>
      </c>
      <c r="T2597">
        <v>60103</v>
      </c>
    </row>
    <row r="2598" spans="1:20" ht="18" customHeight="1" x14ac:dyDescent="0.15">
      <c r="A2598" s="42">
        <v>6</v>
      </c>
      <c r="B2598" s="43" t="s">
        <v>1038</v>
      </c>
      <c r="C2598" s="43">
        <v>1</v>
      </c>
      <c r="D2598" s="43" t="s">
        <v>1039</v>
      </c>
      <c r="E2598" s="43">
        <v>3</v>
      </c>
      <c r="F2598" s="43" t="s">
        <v>1070</v>
      </c>
      <c r="G2598" s="44">
        <v>18</v>
      </c>
      <c r="H2598" s="43" t="s">
        <v>81</v>
      </c>
      <c r="I2598" s="44">
        <v>21</v>
      </c>
      <c r="J2598" s="44" t="s">
        <v>395</v>
      </c>
      <c r="K2598" s="41"/>
      <c r="L2598" s="41"/>
      <c r="M2598" s="41"/>
      <c r="N2598" s="45" t="s">
        <v>1103</v>
      </c>
      <c r="O2598" s="41"/>
      <c r="P2598" s="46"/>
      <c r="Q2598" s="47"/>
      <c r="R2598" s="48" t="s">
        <v>1042</v>
      </c>
      <c r="T2598">
        <v>60103</v>
      </c>
    </row>
    <row r="2599" spans="1:20" ht="18" customHeight="1" x14ac:dyDescent="0.15">
      <c r="A2599" s="42">
        <v>6</v>
      </c>
      <c r="B2599" s="43" t="s">
        <v>1038</v>
      </c>
      <c r="C2599" s="43">
        <v>1</v>
      </c>
      <c r="D2599" s="43" t="s">
        <v>1039</v>
      </c>
      <c r="E2599" s="43">
        <v>3</v>
      </c>
      <c r="F2599" s="43" t="s">
        <v>1070</v>
      </c>
      <c r="G2599" s="44">
        <v>18</v>
      </c>
      <c r="H2599" s="43" t="s">
        <v>81</v>
      </c>
      <c r="I2599" s="45">
        <v>31</v>
      </c>
      <c r="J2599" s="45" t="s">
        <v>318</v>
      </c>
      <c r="K2599" s="41">
        <v>33472</v>
      </c>
      <c r="L2599" s="41">
        <v>34760</v>
      </c>
      <c r="M2599" s="41">
        <f>K2599-L2599</f>
        <v>-1288</v>
      </c>
      <c r="N2599" s="45" t="s">
        <v>1104</v>
      </c>
      <c r="O2599" s="41"/>
      <c r="P2599" s="46"/>
      <c r="Q2599" s="47"/>
      <c r="R2599" s="48" t="s">
        <v>1042</v>
      </c>
      <c r="T2599">
        <v>60103</v>
      </c>
    </row>
    <row r="2600" spans="1:20" ht="18" customHeight="1" x14ac:dyDescent="0.15">
      <c r="A2600" s="42">
        <v>6</v>
      </c>
      <c r="B2600" s="43" t="s">
        <v>1038</v>
      </c>
      <c r="C2600" s="43">
        <v>1</v>
      </c>
      <c r="D2600" s="43" t="s">
        <v>1039</v>
      </c>
      <c r="E2600" s="43">
        <v>3</v>
      </c>
      <c r="F2600" s="43" t="s">
        <v>1070</v>
      </c>
      <c r="G2600" s="44">
        <v>18</v>
      </c>
      <c r="H2600" s="43" t="s">
        <v>81</v>
      </c>
      <c r="I2600" s="44">
        <v>31</v>
      </c>
      <c r="J2600" s="44" t="s">
        <v>318</v>
      </c>
      <c r="K2600" s="41"/>
      <c r="L2600" s="41"/>
      <c r="M2600" s="41"/>
      <c r="N2600" s="45" t="s">
        <v>3382</v>
      </c>
      <c r="O2600" s="41">
        <v>4959008</v>
      </c>
      <c r="P2600" s="46"/>
      <c r="Q2600" s="47"/>
      <c r="R2600" s="48" t="s">
        <v>1042</v>
      </c>
      <c r="T2600">
        <v>60103</v>
      </c>
    </row>
    <row r="2601" spans="1:20" ht="18" customHeight="1" x14ac:dyDescent="0.15">
      <c r="A2601" s="42">
        <v>6</v>
      </c>
      <c r="B2601" s="43" t="s">
        <v>1038</v>
      </c>
      <c r="C2601" s="43">
        <v>1</v>
      </c>
      <c r="D2601" s="43" t="s">
        <v>1039</v>
      </c>
      <c r="E2601" s="43">
        <v>3</v>
      </c>
      <c r="F2601" s="43" t="s">
        <v>1070</v>
      </c>
      <c r="G2601" s="44">
        <v>18</v>
      </c>
      <c r="H2601" s="43" t="s">
        <v>81</v>
      </c>
      <c r="I2601" s="44">
        <v>31</v>
      </c>
      <c r="J2601" s="44" t="s">
        <v>318</v>
      </c>
      <c r="K2601" s="41"/>
      <c r="L2601" s="41"/>
      <c r="M2601" s="41"/>
      <c r="N2601" s="45" t="s">
        <v>1105</v>
      </c>
      <c r="O2601" s="41">
        <v>7000000</v>
      </c>
      <c r="P2601" s="46"/>
      <c r="Q2601" s="47"/>
      <c r="R2601" s="48" t="s">
        <v>1042</v>
      </c>
      <c r="T2601">
        <v>60103</v>
      </c>
    </row>
    <row r="2602" spans="1:20" ht="18" customHeight="1" x14ac:dyDescent="0.15">
      <c r="A2602" s="42">
        <v>6</v>
      </c>
      <c r="B2602" s="43" t="s">
        <v>1038</v>
      </c>
      <c r="C2602" s="43">
        <v>1</v>
      </c>
      <c r="D2602" s="43" t="s">
        <v>1039</v>
      </c>
      <c r="E2602" s="43">
        <v>3</v>
      </c>
      <c r="F2602" s="43" t="s">
        <v>1070</v>
      </c>
      <c r="G2602" s="44">
        <v>18</v>
      </c>
      <c r="H2602" s="43" t="s">
        <v>81</v>
      </c>
      <c r="I2602" s="44">
        <v>31</v>
      </c>
      <c r="J2602" s="44" t="s">
        <v>318</v>
      </c>
      <c r="K2602" s="41"/>
      <c r="L2602" s="41"/>
      <c r="M2602" s="41"/>
      <c r="N2602" s="45" t="s">
        <v>2566</v>
      </c>
      <c r="O2602" s="41"/>
      <c r="P2602" s="46"/>
      <c r="Q2602" s="47"/>
      <c r="R2602" s="48" t="s">
        <v>1042</v>
      </c>
      <c r="T2602">
        <v>60103</v>
      </c>
    </row>
    <row r="2603" spans="1:20" ht="18" customHeight="1" x14ac:dyDescent="0.15">
      <c r="A2603" s="42">
        <v>6</v>
      </c>
      <c r="B2603" s="43" t="s">
        <v>1038</v>
      </c>
      <c r="C2603" s="43">
        <v>1</v>
      </c>
      <c r="D2603" s="43" t="s">
        <v>1039</v>
      </c>
      <c r="E2603" s="43">
        <v>3</v>
      </c>
      <c r="F2603" s="43" t="s">
        <v>1070</v>
      </c>
      <c r="G2603" s="44">
        <v>18</v>
      </c>
      <c r="H2603" s="43" t="s">
        <v>81</v>
      </c>
      <c r="I2603" s="44">
        <v>31</v>
      </c>
      <c r="J2603" s="44" t="s">
        <v>318</v>
      </c>
      <c r="K2603" s="41"/>
      <c r="L2603" s="41"/>
      <c r="M2603" s="41"/>
      <c r="N2603" s="45" t="s">
        <v>2567</v>
      </c>
      <c r="O2603" s="41"/>
      <c r="P2603" s="46"/>
      <c r="Q2603" s="47"/>
      <c r="R2603" s="48" t="s">
        <v>1042</v>
      </c>
      <c r="T2603">
        <v>60103</v>
      </c>
    </row>
    <row r="2604" spans="1:20" ht="18" customHeight="1" x14ac:dyDescent="0.15">
      <c r="A2604" s="42">
        <v>6</v>
      </c>
      <c r="B2604" s="43" t="s">
        <v>1038</v>
      </c>
      <c r="C2604" s="43">
        <v>1</v>
      </c>
      <c r="D2604" s="43" t="s">
        <v>1039</v>
      </c>
      <c r="E2604" s="43">
        <v>3</v>
      </c>
      <c r="F2604" s="43" t="s">
        <v>1070</v>
      </c>
      <c r="G2604" s="44">
        <v>18</v>
      </c>
      <c r="H2604" s="43" t="s">
        <v>81</v>
      </c>
      <c r="I2604" s="44">
        <v>31</v>
      </c>
      <c r="J2604" s="44" t="s">
        <v>318</v>
      </c>
      <c r="K2604" s="41"/>
      <c r="L2604" s="41"/>
      <c r="M2604" s="41"/>
      <c r="N2604" s="45" t="s">
        <v>1106</v>
      </c>
      <c r="O2604" s="41">
        <v>3622450</v>
      </c>
      <c r="P2604" s="46"/>
      <c r="Q2604" s="47"/>
      <c r="R2604" s="48" t="s">
        <v>1042</v>
      </c>
      <c r="T2604">
        <v>60103</v>
      </c>
    </row>
    <row r="2605" spans="1:20" ht="18" customHeight="1" x14ac:dyDescent="0.15">
      <c r="A2605" s="42">
        <v>6</v>
      </c>
      <c r="B2605" s="43" t="s">
        <v>1038</v>
      </c>
      <c r="C2605" s="43">
        <v>1</v>
      </c>
      <c r="D2605" s="43" t="s">
        <v>1039</v>
      </c>
      <c r="E2605" s="43">
        <v>3</v>
      </c>
      <c r="F2605" s="43" t="s">
        <v>1070</v>
      </c>
      <c r="G2605" s="44">
        <v>18</v>
      </c>
      <c r="H2605" s="43" t="s">
        <v>81</v>
      </c>
      <c r="I2605" s="44">
        <v>31</v>
      </c>
      <c r="J2605" s="44" t="s">
        <v>318</v>
      </c>
      <c r="K2605" s="41"/>
      <c r="L2605" s="41"/>
      <c r="M2605" s="41"/>
      <c r="N2605" s="45" t="s">
        <v>2568</v>
      </c>
      <c r="O2605" s="41"/>
      <c r="P2605" s="46"/>
      <c r="Q2605" s="47"/>
      <c r="R2605" s="48" t="s">
        <v>1042</v>
      </c>
      <c r="T2605">
        <v>60103</v>
      </c>
    </row>
    <row r="2606" spans="1:20" ht="18" customHeight="1" x14ac:dyDescent="0.15">
      <c r="A2606" s="42">
        <v>6</v>
      </c>
      <c r="B2606" s="43" t="s">
        <v>1038</v>
      </c>
      <c r="C2606" s="43">
        <v>1</v>
      </c>
      <c r="D2606" s="43" t="s">
        <v>1039</v>
      </c>
      <c r="E2606" s="43">
        <v>3</v>
      </c>
      <c r="F2606" s="43" t="s">
        <v>1070</v>
      </c>
      <c r="G2606" s="44">
        <v>18</v>
      </c>
      <c r="H2606" s="43" t="s">
        <v>81</v>
      </c>
      <c r="I2606" s="44">
        <v>31</v>
      </c>
      <c r="J2606" s="44" t="s">
        <v>318</v>
      </c>
      <c r="K2606" s="41"/>
      <c r="L2606" s="41"/>
      <c r="M2606" s="41"/>
      <c r="N2606" s="45" t="s">
        <v>2569</v>
      </c>
      <c r="O2606" s="41"/>
      <c r="P2606" s="46"/>
      <c r="Q2606" s="47"/>
      <c r="R2606" s="48" t="s">
        <v>1042</v>
      </c>
      <c r="T2606">
        <v>60103</v>
      </c>
    </row>
    <row r="2607" spans="1:20" ht="18" customHeight="1" x14ac:dyDescent="0.15">
      <c r="A2607" s="42">
        <v>6</v>
      </c>
      <c r="B2607" s="43" t="s">
        <v>1038</v>
      </c>
      <c r="C2607" s="43">
        <v>1</v>
      </c>
      <c r="D2607" s="43" t="s">
        <v>1039</v>
      </c>
      <c r="E2607" s="43">
        <v>3</v>
      </c>
      <c r="F2607" s="43" t="s">
        <v>1070</v>
      </c>
      <c r="G2607" s="44">
        <v>18</v>
      </c>
      <c r="H2607" s="43" t="s">
        <v>81</v>
      </c>
      <c r="I2607" s="44">
        <v>31</v>
      </c>
      <c r="J2607" s="44" t="s">
        <v>318</v>
      </c>
      <c r="K2607" s="41"/>
      <c r="L2607" s="41"/>
      <c r="M2607" s="41"/>
      <c r="N2607" s="45" t="s">
        <v>2570</v>
      </c>
      <c r="O2607" s="41"/>
      <c r="P2607" s="46"/>
      <c r="Q2607" s="47"/>
      <c r="R2607" s="48" t="s">
        <v>1042</v>
      </c>
      <c r="T2607">
        <v>60103</v>
      </c>
    </row>
    <row r="2608" spans="1:20" ht="18" customHeight="1" x14ac:dyDescent="0.15">
      <c r="A2608" s="42">
        <v>6</v>
      </c>
      <c r="B2608" s="43" t="s">
        <v>1038</v>
      </c>
      <c r="C2608" s="43">
        <v>1</v>
      </c>
      <c r="D2608" s="43" t="s">
        <v>1039</v>
      </c>
      <c r="E2608" s="43">
        <v>3</v>
      </c>
      <c r="F2608" s="43" t="s">
        <v>1070</v>
      </c>
      <c r="G2608" s="44">
        <v>18</v>
      </c>
      <c r="H2608" s="43" t="s">
        <v>81</v>
      </c>
      <c r="I2608" s="44">
        <v>31</v>
      </c>
      <c r="J2608" s="44" t="s">
        <v>318</v>
      </c>
      <c r="K2608" s="41"/>
      <c r="L2608" s="41"/>
      <c r="M2608" s="41"/>
      <c r="N2608" s="45" t="s">
        <v>2571</v>
      </c>
      <c r="O2608" s="41"/>
      <c r="P2608" s="46"/>
      <c r="Q2608" s="47"/>
      <c r="R2608" s="48" t="s">
        <v>1042</v>
      </c>
      <c r="T2608">
        <v>60103</v>
      </c>
    </row>
    <row r="2609" spans="1:20" ht="18" customHeight="1" x14ac:dyDescent="0.15">
      <c r="A2609" s="42">
        <v>6</v>
      </c>
      <c r="B2609" s="43" t="s">
        <v>1038</v>
      </c>
      <c r="C2609" s="43">
        <v>1</v>
      </c>
      <c r="D2609" s="43" t="s">
        <v>1039</v>
      </c>
      <c r="E2609" s="43">
        <v>3</v>
      </c>
      <c r="F2609" s="43" t="s">
        <v>1070</v>
      </c>
      <c r="G2609" s="44">
        <v>18</v>
      </c>
      <c r="H2609" s="43" t="s">
        <v>81</v>
      </c>
      <c r="I2609" s="44">
        <v>31</v>
      </c>
      <c r="J2609" s="44" t="s">
        <v>318</v>
      </c>
      <c r="K2609" s="41"/>
      <c r="L2609" s="41"/>
      <c r="M2609" s="41"/>
      <c r="N2609" s="45" t="s">
        <v>1107</v>
      </c>
      <c r="O2609" s="41"/>
      <c r="P2609" s="46"/>
      <c r="Q2609" s="47"/>
      <c r="R2609" s="48" t="s">
        <v>1042</v>
      </c>
      <c r="T2609">
        <v>60103</v>
      </c>
    </row>
    <row r="2610" spans="1:20" ht="18" customHeight="1" x14ac:dyDescent="0.15">
      <c r="A2610" s="42">
        <v>6</v>
      </c>
      <c r="B2610" s="43" t="s">
        <v>1038</v>
      </c>
      <c r="C2610" s="43">
        <v>1</v>
      </c>
      <c r="D2610" s="43" t="s">
        <v>1039</v>
      </c>
      <c r="E2610" s="43">
        <v>3</v>
      </c>
      <c r="F2610" s="43" t="s">
        <v>1070</v>
      </c>
      <c r="G2610" s="44">
        <v>18</v>
      </c>
      <c r="H2610" s="43" t="s">
        <v>81</v>
      </c>
      <c r="I2610" s="44">
        <v>31</v>
      </c>
      <c r="J2610" s="44" t="s">
        <v>318</v>
      </c>
      <c r="K2610" s="41"/>
      <c r="L2610" s="41"/>
      <c r="M2610" s="41"/>
      <c r="N2610" s="45" t="s">
        <v>4038</v>
      </c>
      <c r="O2610" s="41">
        <v>2800000</v>
      </c>
      <c r="P2610" s="46"/>
      <c r="Q2610" s="47"/>
      <c r="R2610" s="48" t="s">
        <v>1042</v>
      </c>
      <c r="T2610">
        <v>60103</v>
      </c>
    </row>
    <row r="2611" spans="1:20" ht="18" customHeight="1" x14ac:dyDescent="0.15">
      <c r="A2611" s="42">
        <v>6</v>
      </c>
      <c r="B2611" s="43" t="s">
        <v>1038</v>
      </c>
      <c r="C2611" s="43">
        <v>1</v>
      </c>
      <c r="D2611" s="43" t="s">
        <v>1039</v>
      </c>
      <c r="E2611" s="43">
        <v>3</v>
      </c>
      <c r="F2611" s="43" t="s">
        <v>1070</v>
      </c>
      <c r="G2611" s="44">
        <v>18</v>
      </c>
      <c r="H2611" s="43" t="s">
        <v>81</v>
      </c>
      <c r="I2611" s="44">
        <v>31</v>
      </c>
      <c r="J2611" s="44" t="s">
        <v>318</v>
      </c>
      <c r="K2611" s="41"/>
      <c r="L2611" s="41"/>
      <c r="M2611" s="41"/>
      <c r="N2611" s="45" t="s">
        <v>1108</v>
      </c>
      <c r="O2611" s="41">
        <v>300000</v>
      </c>
      <c r="P2611" s="46"/>
      <c r="Q2611" s="47"/>
      <c r="R2611" s="48" t="s">
        <v>1042</v>
      </c>
      <c r="T2611">
        <v>60103</v>
      </c>
    </row>
    <row r="2612" spans="1:20" ht="18" customHeight="1" x14ac:dyDescent="0.15">
      <c r="A2612" s="42">
        <v>6</v>
      </c>
      <c r="B2612" s="43" t="s">
        <v>1038</v>
      </c>
      <c r="C2612" s="43">
        <v>1</v>
      </c>
      <c r="D2612" s="43" t="s">
        <v>1039</v>
      </c>
      <c r="E2612" s="43">
        <v>3</v>
      </c>
      <c r="F2612" s="43" t="s">
        <v>1070</v>
      </c>
      <c r="G2612" s="44">
        <v>18</v>
      </c>
      <c r="H2612" s="43" t="s">
        <v>81</v>
      </c>
      <c r="I2612" s="44">
        <v>31</v>
      </c>
      <c r="J2612" s="44" t="s">
        <v>318</v>
      </c>
      <c r="K2612" s="41"/>
      <c r="L2612" s="41"/>
      <c r="M2612" s="41"/>
      <c r="N2612" s="45" t="s">
        <v>1109</v>
      </c>
      <c r="O2612" s="41">
        <v>90000</v>
      </c>
      <c r="P2612" s="46"/>
      <c r="Q2612" s="47"/>
      <c r="R2612" s="48" t="s">
        <v>1042</v>
      </c>
      <c r="T2612">
        <v>60103</v>
      </c>
    </row>
    <row r="2613" spans="1:20" ht="18" customHeight="1" x14ac:dyDescent="0.15">
      <c r="A2613" s="42">
        <v>6</v>
      </c>
      <c r="B2613" s="43" t="s">
        <v>1038</v>
      </c>
      <c r="C2613" s="43">
        <v>1</v>
      </c>
      <c r="D2613" s="43" t="s">
        <v>1039</v>
      </c>
      <c r="E2613" s="43">
        <v>3</v>
      </c>
      <c r="F2613" s="43" t="s">
        <v>1070</v>
      </c>
      <c r="G2613" s="44">
        <v>18</v>
      </c>
      <c r="H2613" s="43" t="s">
        <v>81</v>
      </c>
      <c r="I2613" s="44">
        <v>31</v>
      </c>
      <c r="J2613" s="44" t="s">
        <v>318</v>
      </c>
      <c r="K2613" s="41"/>
      <c r="L2613" s="41"/>
      <c r="M2613" s="41"/>
      <c r="N2613" s="45" t="s">
        <v>4039</v>
      </c>
      <c r="O2613" s="41">
        <v>3000000</v>
      </c>
      <c r="P2613" s="46"/>
      <c r="Q2613" s="47"/>
      <c r="R2613" s="48" t="s">
        <v>1042</v>
      </c>
      <c r="T2613">
        <v>60103</v>
      </c>
    </row>
    <row r="2614" spans="1:20" ht="18" customHeight="1" x14ac:dyDescent="0.15">
      <c r="A2614" s="42">
        <v>6</v>
      </c>
      <c r="B2614" s="43" t="s">
        <v>1038</v>
      </c>
      <c r="C2614" s="43">
        <v>1</v>
      </c>
      <c r="D2614" s="43" t="s">
        <v>1039</v>
      </c>
      <c r="E2614" s="43">
        <v>3</v>
      </c>
      <c r="F2614" s="43" t="s">
        <v>1070</v>
      </c>
      <c r="G2614" s="44">
        <v>18</v>
      </c>
      <c r="H2614" s="43" t="s">
        <v>81</v>
      </c>
      <c r="I2614" s="44">
        <v>31</v>
      </c>
      <c r="J2614" s="44" t="s">
        <v>318</v>
      </c>
      <c r="K2614" s="41"/>
      <c r="L2614" s="41"/>
      <c r="M2614" s="41"/>
      <c r="N2614" s="45" t="s">
        <v>1110</v>
      </c>
      <c r="O2614" s="41">
        <v>500000</v>
      </c>
      <c r="P2614" s="46"/>
      <c r="Q2614" s="47"/>
      <c r="R2614" s="48" t="s">
        <v>1042</v>
      </c>
      <c r="T2614">
        <v>60103</v>
      </c>
    </row>
    <row r="2615" spans="1:20" ht="18" customHeight="1" x14ac:dyDescent="0.15">
      <c r="A2615" s="42">
        <v>6</v>
      </c>
      <c r="B2615" s="43" t="s">
        <v>1038</v>
      </c>
      <c r="C2615" s="43">
        <v>1</v>
      </c>
      <c r="D2615" s="43" t="s">
        <v>1039</v>
      </c>
      <c r="E2615" s="43">
        <v>3</v>
      </c>
      <c r="F2615" s="43" t="s">
        <v>1070</v>
      </c>
      <c r="G2615" s="44">
        <v>18</v>
      </c>
      <c r="H2615" s="43" t="s">
        <v>81</v>
      </c>
      <c r="I2615" s="44">
        <v>31</v>
      </c>
      <c r="J2615" s="44" t="s">
        <v>318</v>
      </c>
      <c r="K2615" s="41"/>
      <c r="L2615" s="41"/>
      <c r="M2615" s="41"/>
      <c r="N2615" s="45" t="s">
        <v>1111</v>
      </c>
      <c r="O2615" s="41"/>
      <c r="P2615" s="46"/>
      <c r="Q2615" s="47"/>
      <c r="R2615" s="48" t="s">
        <v>1042</v>
      </c>
      <c r="T2615">
        <v>60103</v>
      </c>
    </row>
    <row r="2616" spans="1:20" ht="18" customHeight="1" x14ac:dyDescent="0.15">
      <c r="A2616" s="42">
        <v>6</v>
      </c>
      <c r="B2616" s="43" t="s">
        <v>1038</v>
      </c>
      <c r="C2616" s="43">
        <v>1</v>
      </c>
      <c r="D2616" s="43" t="s">
        <v>1039</v>
      </c>
      <c r="E2616" s="43">
        <v>3</v>
      </c>
      <c r="F2616" s="43" t="s">
        <v>1070</v>
      </c>
      <c r="G2616" s="44">
        <v>18</v>
      </c>
      <c r="H2616" s="43" t="s">
        <v>81</v>
      </c>
      <c r="I2616" s="44">
        <v>31</v>
      </c>
      <c r="J2616" s="44" t="s">
        <v>318</v>
      </c>
      <c r="K2616" s="41"/>
      <c r="L2616" s="41"/>
      <c r="M2616" s="41"/>
      <c r="N2616" s="45" t="s">
        <v>1112</v>
      </c>
      <c r="O2616" s="41">
        <v>3000000</v>
      </c>
      <c r="P2616" s="46"/>
      <c r="Q2616" s="47"/>
      <c r="R2616" s="48" t="s">
        <v>1042</v>
      </c>
      <c r="T2616">
        <v>60103</v>
      </c>
    </row>
    <row r="2617" spans="1:20" ht="18" customHeight="1" x14ac:dyDescent="0.15">
      <c r="A2617" s="42">
        <v>6</v>
      </c>
      <c r="B2617" s="43" t="s">
        <v>1038</v>
      </c>
      <c r="C2617" s="43">
        <v>1</v>
      </c>
      <c r="D2617" s="43" t="s">
        <v>1039</v>
      </c>
      <c r="E2617" s="43">
        <v>3</v>
      </c>
      <c r="F2617" s="43" t="s">
        <v>1070</v>
      </c>
      <c r="G2617" s="44">
        <v>18</v>
      </c>
      <c r="H2617" s="43" t="s">
        <v>81</v>
      </c>
      <c r="I2617" s="44">
        <v>31</v>
      </c>
      <c r="J2617" s="44" t="s">
        <v>318</v>
      </c>
      <c r="K2617" s="41"/>
      <c r="L2617" s="41"/>
      <c r="M2617" s="41"/>
      <c r="N2617" s="45" t="s">
        <v>1113</v>
      </c>
      <c r="O2617" s="41"/>
      <c r="P2617" s="46"/>
      <c r="Q2617" s="47"/>
      <c r="R2617" s="48" t="s">
        <v>1042</v>
      </c>
      <c r="T2617">
        <v>60103</v>
      </c>
    </row>
    <row r="2618" spans="1:20" ht="18" customHeight="1" x14ac:dyDescent="0.15">
      <c r="A2618" s="42">
        <v>6</v>
      </c>
      <c r="B2618" s="43" t="s">
        <v>1038</v>
      </c>
      <c r="C2618" s="43">
        <v>1</v>
      </c>
      <c r="D2618" s="43" t="s">
        <v>1039</v>
      </c>
      <c r="E2618" s="43">
        <v>3</v>
      </c>
      <c r="F2618" s="43" t="s">
        <v>1070</v>
      </c>
      <c r="G2618" s="44">
        <v>18</v>
      </c>
      <c r="H2618" s="43" t="s">
        <v>81</v>
      </c>
      <c r="I2618" s="44">
        <v>31</v>
      </c>
      <c r="J2618" s="44" t="s">
        <v>318</v>
      </c>
      <c r="K2618" s="41"/>
      <c r="L2618" s="41"/>
      <c r="M2618" s="41"/>
      <c r="N2618" s="45" t="s">
        <v>1114</v>
      </c>
      <c r="O2618" s="41"/>
      <c r="P2618" s="46"/>
      <c r="Q2618" s="47"/>
      <c r="R2618" s="48" t="s">
        <v>1042</v>
      </c>
      <c r="T2618">
        <v>60103</v>
      </c>
    </row>
    <row r="2619" spans="1:20" ht="18" customHeight="1" x14ac:dyDescent="0.15">
      <c r="A2619" s="42">
        <v>6</v>
      </c>
      <c r="B2619" s="43" t="s">
        <v>1038</v>
      </c>
      <c r="C2619" s="43">
        <v>1</v>
      </c>
      <c r="D2619" s="43" t="s">
        <v>1039</v>
      </c>
      <c r="E2619" s="43">
        <v>3</v>
      </c>
      <c r="F2619" s="43" t="s">
        <v>1070</v>
      </c>
      <c r="G2619" s="44">
        <v>18</v>
      </c>
      <c r="H2619" s="43" t="s">
        <v>81</v>
      </c>
      <c r="I2619" s="44">
        <v>31</v>
      </c>
      <c r="J2619" s="44" t="s">
        <v>318</v>
      </c>
      <c r="K2619" s="41"/>
      <c r="L2619" s="41"/>
      <c r="M2619" s="41"/>
      <c r="N2619" s="45" t="s">
        <v>1115</v>
      </c>
      <c r="O2619" s="41"/>
      <c r="P2619" s="46"/>
      <c r="Q2619" s="47"/>
      <c r="R2619" s="48" t="s">
        <v>1042</v>
      </c>
      <c r="T2619">
        <v>60103</v>
      </c>
    </row>
    <row r="2620" spans="1:20" ht="18" customHeight="1" x14ac:dyDescent="0.15">
      <c r="A2620" s="42">
        <v>6</v>
      </c>
      <c r="B2620" s="43" t="s">
        <v>1038</v>
      </c>
      <c r="C2620" s="43">
        <v>1</v>
      </c>
      <c r="D2620" s="43" t="s">
        <v>1039</v>
      </c>
      <c r="E2620" s="43">
        <v>3</v>
      </c>
      <c r="F2620" s="43" t="s">
        <v>1070</v>
      </c>
      <c r="G2620" s="44">
        <v>18</v>
      </c>
      <c r="H2620" s="43" t="s">
        <v>81</v>
      </c>
      <c r="I2620" s="44">
        <v>31</v>
      </c>
      <c r="J2620" s="44" t="s">
        <v>318</v>
      </c>
      <c r="K2620" s="41"/>
      <c r="L2620" s="41"/>
      <c r="M2620" s="41"/>
      <c r="N2620" s="45" t="s">
        <v>4040</v>
      </c>
      <c r="O2620" s="41">
        <v>1500000</v>
      </c>
      <c r="P2620" s="46"/>
      <c r="Q2620" s="47"/>
      <c r="R2620" s="48" t="s">
        <v>1042</v>
      </c>
      <c r="T2620">
        <v>60103</v>
      </c>
    </row>
    <row r="2621" spans="1:20" ht="18" customHeight="1" x14ac:dyDescent="0.15">
      <c r="A2621" s="42">
        <v>6</v>
      </c>
      <c r="B2621" s="43" t="s">
        <v>1038</v>
      </c>
      <c r="C2621" s="43">
        <v>1</v>
      </c>
      <c r="D2621" s="43" t="s">
        <v>1039</v>
      </c>
      <c r="E2621" s="43">
        <v>3</v>
      </c>
      <c r="F2621" s="43" t="s">
        <v>1070</v>
      </c>
      <c r="G2621" s="44">
        <v>18</v>
      </c>
      <c r="H2621" s="43" t="s">
        <v>81</v>
      </c>
      <c r="I2621" s="44">
        <v>31</v>
      </c>
      <c r="J2621" s="44" t="s">
        <v>318</v>
      </c>
      <c r="K2621" s="41"/>
      <c r="L2621" s="41"/>
      <c r="M2621" s="41"/>
      <c r="N2621" s="45" t="s">
        <v>1116</v>
      </c>
      <c r="O2621" s="41">
        <v>500000</v>
      </c>
      <c r="P2621" s="46"/>
      <c r="Q2621" s="47"/>
      <c r="R2621" s="48" t="s">
        <v>1042</v>
      </c>
      <c r="T2621">
        <v>60103</v>
      </c>
    </row>
    <row r="2622" spans="1:20" ht="18" customHeight="1" x14ac:dyDescent="0.15">
      <c r="A2622" s="42">
        <v>6</v>
      </c>
      <c r="B2622" s="43" t="s">
        <v>1038</v>
      </c>
      <c r="C2622" s="43">
        <v>1</v>
      </c>
      <c r="D2622" s="43" t="s">
        <v>1039</v>
      </c>
      <c r="E2622" s="43">
        <v>3</v>
      </c>
      <c r="F2622" s="43" t="s">
        <v>1070</v>
      </c>
      <c r="G2622" s="44">
        <v>18</v>
      </c>
      <c r="H2622" s="43" t="s">
        <v>81</v>
      </c>
      <c r="I2622" s="44">
        <v>31</v>
      </c>
      <c r="J2622" s="44" t="s">
        <v>318</v>
      </c>
      <c r="K2622" s="41"/>
      <c r="L2622" s="41"/>
      <c r="M2622" s="41"/>
      <c r="N2622" s="45" t="s">
        <v>2572</v>
      </c>
      <c r="O2622" s="41">
        <v>3200000</v>
      </c>
      <c r="P2622" s="46"/>
      <c r="Q2622" s="47"/>
      <c r="R2622" s="48" t="s">
        <v>1042</v>
      </c>
      <c r="T2622">
        <v>60103</v>
      </c>
    </row>
    <row r="2623" spans="1:20" ht="18" customHeight="1" x14ac:dyDescent="0.15">
      <c r="A2623" s="42">
        <v>6</v>
      </c>
      <c r="B2623" s="43" t="s">
        <v>1038</v>
      </c>
      <c r="C2623" s="43">
        <v>1</v>
      </c>
      <c r="D2623" s="43" t="s">
        <v>1039</v>
      </c>
      <c r="E2623" s="43">
        <v>3</v>
      </c>
      <c r="F2623" s="43" t="s">
        <v>1070</v>
      </c>
      <c r="G2623" s="44">
        <v>18</v>
      </c>
      <c r="H2623" s="43" t="s">
        <v>81</v>
      </c>
      <c r="I2623" s="44">
        <v>31</v>
      </c>
      <c r="J2623" s="44" t="s">
        <v>318</v>
      </c>
      <c r="K2623" s="41"/>
      <c r="L2623" s="41"/>
      <c r="M2623" s="41"/>
      <c r="N2623" s="45" t="s">
        <v>2573</v>
      </c>
      <c r="O2623" s="41"/>
      <c r="P2623" s="46"/>
      <c r="Q2623" s="47"/>
      <c r="R2623" s="48" t="s">
        <v>1042</v>
      </c>
      <c r="T2623">
        <v>60103</v>
      </c>
    </row>
    <row r="2624" spans="1:20" ht="18" customHeight="1" x14ac:dyDescent="0.15">
      <c r="A2624" s="42">
        <v>6</v>
      </c>
      <c r="B2624" s="43" t="s">
        <v>1038</v>
      </c>
      <c r="C2624" s="43">
        <v>1</v>
      </c>
      <c r="D2624" s="43" t="s">
        <v>1039</v>
      </c>
      <c r="E2624" s="43">
        <v>3</v>
      </c>
      <c r="F2624" s="43" t="s">
        <v>1070</v>
      </c>
      <c r="G2624" s="44">
        <v>18</v>
      </c>
      <c r="H2624" s="43" t="s">
        <v>81</v>
      </c>
      <c r="I2624" s="44">
        <v>31</v>
      </c>
      <c r="J2624" s="44" t="s">
        <v>318</v>
      </c>
      <c r="K2624" s="41"/>
      <c r="L2624" s="41"/>
      <c r="M2624" s="41"/>
      <c r="N2624" s="45" t="s">
        <v>2574</v>
      </c>
      <c r="O2624" s="41">
        <v>3000000</v>
      </c>
      <c r="P2624" s="46"/>
      <c r="Q2624" s="47"/>
      <c r="R2624" s="48" t="s">
        <v>1042</v>
      </c>
      <c r="T2624">
        <v>60103</v>
      </c>
    </row>
    <row r="2625" spans="1:20" ht="18" customHeight="1" x14ac:dyDescent="0.15">
      <c r="A2625" s="42">
        <v>6</v>
      </c>
      <c r="B2625" s="43" t="s">
        <v>1038</v>
      </c>
      <c r="C2625" s="43">
        <v>1</v>
      </c>
      <c r="D2625" s="43" t="s">
        <v>1039</v>
      </c>
      <c r="E2625" s="43">
        <v>3</v>
      </c>
      <c r="F2625" s="43" t="s">
        <v>1070</v>
      </c>
      <c r="G2625" s="45">
        <v>24</v>
      </c>
      <c r="H2625" s="49" t="s">
        <v>247</v>
      </c>
      <c r="I2625" s="45"/>
      <c r="J2625" s="45"/>
      <c r="K2625" s="41"/>
      <c r="L2625" s="41"/>
      <c r="M2625" s="41"/>
      <c r="N2625" s="45"/>
      <c r="O2625" s="47"/>
      <c r="P2625" s="46"/>
      <c r="Q2625" s="47"/>
      <c r="R2625" s="48" t="s">
        <v>1042</v>
      </c>
      <c r="T2625">
        <v>60103</v>
      </c>
    </row>
    <row r="2626" spans="1:20" ht="18" customHeight="1" x14ac:dyDescent="0.15">
      <c r="A2626" s="42">
        <v>6</v>
      </c>
      <c r="B2626" s="43" t="s">
        <v>1038</v>
      </c>
      <c r="C2626" s="43">
        <v>1</v>
      </c>
      <c r="D2626" s="43" t="s">
        <v>1039</v>
      </c>
      <c r="E2626" s="43">
        <v>3</v>
      </c>
      <c r="F2626" s="43" t="s">
        <v>1070</v>
      </c>
      <c r="G2626" s="44">
        <v>24</v>
      </c>
      <c r="H2626" s="43" t="s">
        <v>247</v>
      </c>
      <c r="I2626" s="45">
        <v>6</v>
      </c>
      <c r="J2626" s="45" t="s">
        <v>1117</v>
      </c>
      <c r="K2626" s="41">
        <v>50</v>
      </c>
      <c r="L2626" s="41">
        <v>50</v>
      </c>
      <c r="M2626" s="41">
        <f>K2626-L2626</f>
        <v>0</v>
      </c>
      <c r="N2626" s="45" t="s">
        <v>2575</v>
      </c>
      <c r="O2626" s="41">
        <v>50000</v>
      </c>
      <c r="P2626" s="46"/>
      <c r="Q2626" s="47"/>
      <c r="R2626" s="48" t="s">
        <v>1042</v>
      </c>
      <c r="T2626">
        <v>60103</v>
      </c>
    </row>
    <row r="2627" spans="1:20" ht="18" customHeight="1" x14ac:dyDescent="0.15">
      <c r="A2627" s="24">
        <v>6</v>
      </c>
      <c r="B2627" s="25" t="s">
        <v>2220</v>
      </c>
      <c r="C2627" s="34">
        <v>1</v>
      </c>
      <c r="D2627" s="25" t="s">
        <v>1039</v>
      </c>
      <c r="E2627" s="35">
        <v>4</v>
      </c>
      <c r="F2627" s="36" t="s">
        <v>2245</v>
      </c>
      <c r="G2627" s="35"/>
      <c r="H2627" s="36"/>
      <c r="I2627" s="35"/>
      <c r="J2627" s="35"/>
      <c r="K2627" s="32">
        <f>IF(C2627="",SUMIFS($K2628:$K$5362,$A2628:$A$5362,A2627,$E2628:$E$5362,""),IF(E2627="",SUMIFS($K2628:$K$5362,$A2628:$A$5362,A2627,$C2628:$C$5362,C2627,$G2628:$G$5362,""),IF(G2627="",SUMIFS($K2628:$K$5362,$A2628:$A$5362,A2627,$C2628:$C$5362,C2627,$E2628:$E$5362,E2627,$R2628:$R$5362,R2627),IF(I2627="",SUMIFS($K2628:$K$5362,$A2628:$A$5362,A2627,$C2628:$C$5362,C2627,$E2628:$E$5362,E2627,$G2628:$G$5362,G2627,$R2628:$R$5362,R2627),0))))</f>
        <v>32533</v>
      </c>
      <c r="L2627" s="32">
        <f>IF(C2627="",SUMIFS($L2628:$L$5362,$A2628:$A$5362,A2627,$E2628:$E$5362,""),IF(E2627="",SUMIFS($L2628:$L$5362,$A2628:$A$5362,A2627,$C2628:$C$5362,C2627,$G2628:$G$5362,""),IF(G2627="",SUMIFS($L2628:$L$5362,$A2628:$A$5362,A2627,$C2628:$C$5362,C2627,$E2628:$E$5362,E2627,$R2628:$R$5362,R2627),IF(I2627="",SUMIFS($L2628:$L$5362,$A2628:$A$5362,A2627,$C2628:$C$5362,C2627,$E2628:$E$5362,E2627,$G2628:$G$5362,G2627,$R2628:$R$5362,R2627),0))))</f>
        <v>2923</v>
      </c>
      <c r="M2627" s="32">
        <f t="shared" ref="M2627" si="70">K2627-L2627</f>
        <v>29610</v>
      </c>
      <c r="N2627" s="37"/>
      <c r="O2627" s="38"/>
      <c r="P2627" s="39"/>
      <c r="Q2627" s="33">
        <f>IF(C2627="",SUMIFS($Q2628:$Q$5362,$A2628:$A$5362,A2627,$E2628:$E$5362,""),IF(E2627="",SUMIFS($Q2628:$Q$5362,$A2628:$A$5362,A2627,$C2628:$C$5362,C2627,$G2628:$G$5362,""),IF(G2627="",SUMIFS($Q2628:$Q$5362,$A2628:$A$5362,A2627,$C2628:$C$5362,C2627,$E2628:$E$5362,E2627,$R2628:$R$5362,R2627),IF(I2627="",SUMIFS($Q2628:$Q$5362,$A2628:$A$5362,A2627,$C2628:$C$5362,C2627,$E2628:$E$5362,E2627,$G2628:$G$5362,G2627,$R2628:$R$5362,R2627),0))))</f>
        <v>14393</v>
      </c>
      <c r="R2627" s="40" t="s">
        <v>2242</v>
      </c>
      <c r="T2627">
        <v>60104</v>
      </c>
    </row>
    <row r="2628" spans="1:20" ht="18" customHeight="1" x14ac:dyDescent="0.15">
      <c r="A2628" s="42">
        <v>6</v>
      </c>
      <c r="B2628" s="43" t="s">
        <v>1038</v>
      </c>
      <c r="C2628" s="43">
        <v>1</v>
      </c>
      <c r="D2628" s="43" t="s">
        <v>1039</v>
      </c>
      <c r="E2628" s="43">
        <v>4</v>
      </c>
      <c r="F2628" s="43" t="s">
        <v>1118</v>
      </c>
      <c r="G2628" s="45">
        <v>7</v>
      </c>
      <c r="H2628" s="49" t="s">
        <v>30</v>
      </c>
      <c r="I2628" s="45"/>
      <c r="J2628" s="45"/>
      <c r="K2628" s="41"/>
      <c r="L2628" s="41"/>
      <c r="M2628" s="41"/>
      <c r="N2628" s="45"/>
      <c r="O2628" s="47"/>
      <c r="P2628" s="46" t="s">
        <v>4712</v>
      </c>
      <c r="Q2628" s="47">
        <v>14393</v>
      </c>
      <c r="R2628" s="48" t="s">
        <v>1042</v>
      </c>
      <c r="T2628">
        <v>60104</v>
      </c>
    </row>
    <row r="2629" spans="1:20" ht="18" customHeight="1" x14ac:dyDescent="0.15">
      <c r="A2629" s="42">
        <v>6</v>
      </c>
      <c r="B2629" s="43" t="s">
        <v>1038</v>
      </c>
      <c r="C2629" s="43">
        <v>1</v>
      </c>
      <c r="D2629" s="43" t="s">
        <v>1039</v>
      </c>
      <c r="E2629" s="43">
        <v>4</v>
      </c>
      <c r="F2629" s="43" t="s">
        <v>1118</v>
      </c>
      <c r="G2629" s="44">
        <v>7</v>
      </c>
      <c r="H2629" s="43" t="s">
        <v>30</v>
      </c>
      <c r="I2629" s="45">
        <v>11</v>
      </c>
      <c r="J2629" s="45" t="s">
        <v>31</v>
      </c>
      <c r="K2629" s="41">
        <v>35</v>
      </c>
      <c r="L2629" s="41">
        <v>35</v>
      </c>
      <c r="M2629" s="41">
        <f>K2629-L2629</f>
        <v>0</v>
      </c>
      <c r="N2629" s="45" t="s">
        <v>4041</v>
      </c>
      <c r="O2629" s="41">
        <v>35000</v>
      </c>
      <c r="P2629" s="46" t="s">
        <v>4713</v>
      </c>
      <c r="Q2629" s="47"/>
      <c r="R2629" s="48" t="s">
        <v>1042</v>
      </c>
      <c r="T2629">
        <v>60104</v>
      </c>
    </row>
    <row r="2630" spans="1:20" ht="18" customHeight="1" x14ac:dyDescent="0.15">
      <c r="A2630" s="42">
        <v>6</v>
      </c>
      <c r="B2630" s="43" t="s">
        <v>1038</v>
      </c>
      <c r="C2630" s="43">
        <v>1</v>
      </c>
      <c r="D2630" s="43" t="s">
        <v>1039</v>
      </c>
      <c r="E2630" s="43">
        <v>4</v>
      </c>
      <c r="F2630" s="43" t="s">
        <v>1118</v>
      </c>
      <c r="G2630" s="45">
        <v>8</v>
      </c>
      <c r="H2630" s="49" t="s">
        <v>33</v>
      </c>
      <c r="I2630" s="45"/>
      <c r="J2630" s="45"/>
      <c r="K2630" s="41"/>
      <c r="L2630" s="41"/>
      <c r="M2630" s="41"/>
      <c r="N2630" s="45"/>
      <c r="O2630" s="47"/>
      <c r="P2630" s="46" t="s">
        <v>4714</v>
      </c>
      <c r="Q2630" s="47"/>
      <c r="R2630" s="48" t="s">
        <v>1042</v>
      </c>
      <c r="T2630">
        <v>60104</v>
      </c>
    </row>
    <row r="2631" spans="1:20" ht="18" customHeight="1" x14ac:dyDescent="0.15">
      <c r="A2631" s="42">
        <v>6</v>
      </c>
      <c r="B2631" s="43" t="s">
        <v>1038</v>
      </c>
      <c r="C2631" s="43">
        <v>1</v>
      </c>
      <c r="D2631" s="43" t="s">
        <v>1039</v>
      </c>
      <c r="E2631" s="43">
        <v>4</v>
      </c>
      <c r="F2631" s="43" t="s">
        <v>1118</v>
      </c>
      <c r="G2631" s="44">
        <v>8</v>
      </c>
      <c r="H2631" s="43" t="s">
        <v>33</v>
      </c>
      <c r="I2631" s="45">
        <v>2</v>
      </c>
      <c r="J2631" s="45" t="s">
        <v>46</v>
      </c>
      <c r="K2631" s="41">
        <v>9</v>
      </c>
      <c r="L2631" s="41">
        <v>9</v>
      </c>
      <c r="M2631" s="41">
        <f>K2631-L2631</f>
        <v>0</v>
      </c>
      <c r="N2631" s="45" t="s">
        <v>4042</v>
      </c>
      <c r="O2631" s="41">
        <v>9000</v>
      </c>
      <c r="P2631" s="46"/>
      <c r="Q2631" s="47"/>
      <c r="R2631" s="48" t="s">
        <v>1042</v>
      </c>
      <c r="T2631">
        <v>60104</v>
      </c>
    </row>
    <row r="2632" spans="1:20" ht="18" customHeight="1" x14ac:dyDescent="0.15">
      <c r="A2632" s="42">
        <v>6</v>
      </c>
      <c r="B2632" s="43" t="s">
        <v>1038</v>
      </c>
      <c r="C2632" s="43">
        <v>1</v>
      </c>
      <c r="D2632" s="43" t="s">
        <v>1039</v>
      </c>
      <c r="E2632" s="43">
        <v>4</v>
      </c>
      <c r="F2632" s="43" t="s">
        <v>1118</v>
      </c>
      <c r="G2632" s="45">
        <v>10</v>
      </c>
      <c r="H2632" s="49" t="s">
        <v>54</v>
      </c>
      <c r="I2632" s="45"/>
      <c r="J2632" s="45"/>
      <c r="K2632" s="41"/>
      <c r="L2632" s="41"/>
      <c r="M2632" s="41"/>
      <c r="N2632" s="45"/>
      <c r="O2632" s="47"/>
      <c r="P2632" s="46"/>
      <c r="Q2632" s="47"/>
      <c r="R2632" s="48" t="s">
        <v>1042</v>
      </c>
      <c r="T2632">
        <v>60104</v>
      </c>
    </row>
    <row r="2633" spans="1:20" ht="18" customHeight="1" x14ac:dyDescent="0.15">
      <c r="A2633" s="42">
        <v>6</v>
      </c>
      <c r="B2633" s="43" t="s">
        <v>1038</v>
      </c>
      <c r="C2633" s="43">
        <v>1</v>
      </c>
      <c r="D2633" s="43" t="s">
        <v>1039</v>
      </c>
      <c r="E2633" s="43">
        <v>4</v>
      </c>
      <c r="F2633" s="43" t="s">
        <v>1118</v>
      </c>
      <c r="G2633" s="44">
        <v>10</v>
      </c>
      <c r="H2633" s="43" t="s">
        <v>54</v>
      </c>
      <c r="I2633" s="45">
        <v>1</v>
      </c>
      <c r="J2633" s="45" t="s">
        <v>55</v>
      </c>
      <c r="K2633" s="41">
        <v>500</v>
      </c>
      <c r="L2633" s="41">
        <v>0</v>
      </c>
      <c r="M2633" s="41">
        <f>K2633-L2633</f>
        <v>500</v>
      </c>
      <c r="N2633" s="45" t="s">
        <v>2576</v>
      </c>
      <c r="O2633" s="41">
        <v>500000</v>
      </c>
      <c r="P2633" s="46"/>
      <c r="Q2633" s="47"/>
      <c r="R2633" s="48" t="s">
        <v>1042</v>
      </c>
      <c r="T2633">
        <v>60104</v>
      </c>
    </row>
    <row r="2634" spans="1:20" ht="18" customHeight="1" x14ac:dyDescent="0.15">
      <c r="A2634" s="42">
        <v>6</v>
      </c>
      <c r="B2634" s="43" t="s">
        <v>1038</v>
      </c>
      <c r="C2634" s="43">
        <v>1</v>
      </c>
      <c r="D2634" s="43" t="s">
        <v>1039</v>
      </c>
      <c r="E2634" s="43">
        <v>4</v>
      </c>
      <c r="F2634" s="43" t="s">
        <v>1118</v>
      </c>
      <c r="G2634" s="44">
        <v>10</v>
      </c>
      <c r="H2634" s="43" t="s">
        <v>54</v>
      </c>
      <c r="I2634" s="45">
        <v>2</v>
      </c>
      <c r="J2634" s="45" t="s">
        <v>193</v>
      </c>
      <c r="K2634" s="41">
        <v>49</v>
      </c>
      <c r="L2634" s="41">
        <v>49</v>
      </c>
      <c r="M2634" s="41">
        <f>K2634-L2634</f>
        <v>0</v>
      </c>
      <c r="N2634" s="45" t="s">
        <v>4043</v>
      </c>
      <c r="O2634" s="41">
        <v>48600</v>
      </c>
      <c r="P2634" s="46"/>
      <c r="Q2634" s="47"/>
      <c r="R2634" s="48" t="s">
        <v>1042</v>
      </c>
      <c r="T2634">
        <v>60104</v>
      </c>
    </row>
    <row r="2635" spans="1:20" ht="18" customHeight="1" x14ac:dyDescent="0.15">
      <c r="A2635" s="42">
        <v>6</v>
      </c>
      <c r="B2635" s="43" t="s">
        <v>1038</v>
      </c>
      <c r="C2635" s="43">
        <v>1</v>
      </c>
      <c r="D2635" s="43" t="s">
        <v>1039</v>
      </c>
      <c r="E2635" s="43">
        <v>4</v>
      </c>
      <c r="F2635" s="43" t="s">
        <v>1118</v>
      </c>
      <c r="G2635" s="44">
        <v>10</v>
      </c>
      <c r="H2635" s="43" t="s">
        <v>54</v>
      </c>
      <c r="I2635" s="45">
        <v>3</v>
      </c>
      <c r="J2635" s="45" t="s">
        <v>63</v>
      </c>
      <c r="K2635" s="41">
        <v>5</v>
      </c>
      <c r="L2635" s="41">
        <v>5</v>
      </c>
      <c r="M2635" s="41">
        <f>K2635-L2635</f>
        <v>0</v>
      </c>
      <c r="N2635" s="45" t="s">
        <v>4044</v>
      </c>
      <c r="O2635" s="41">
        <v>4500</v>
      </c>
      <c r="P2635" s="46"/>
      <c r="Q2635" s="47"/>
      <c r="R2635" s="48" t="s">
        <v>1042</v>
      </c>
      <c r="T2635">
        <v>60104</v>
      </c>
    </row>
    <row r="2636" spans="1:20" ht="18" customHeight="1" x14ac:dyDescent="0.15">
      <c r="A2636" s="42">
        <v>6</v>
      </c>
      <c r="B2636" s="43" t="s">
        <v>1038</v>
      </c>
      <c r="C2636" s="43">
        <v>1</v>
      </c>
      <c r="D2636" s="43" t="s">
        <v>1039</v>
      </c>
      <c r="E2636" s="43">
        <v>4</v>
      </c>
      <c r="F2636" s="43" t="s">
        <v>1118</v>
      </c>
      <c r="G2636" s="44">
        <v>10</v>
      </c>
      <c r="H2636" s="43" t="s">
        <v>54</v>
      </c>
      <c r="I2636" s="45">
        <v>5</v>
      </c>
      <c r="J2636" s="45" t="s">
        <v>194</v>
      </c>
      <c r="K2636" s="41">
        <v>55</v>
      </c>
      <c r="L2636" s="41">
        <v>0</v>
      </c>
      <c r="M2636" s="41">
        <f>K2636-L2636</f>
        <v>55</v>
      </c>
      <c r="N2636" s="45" t="s">
        <v>7510</v>
      </c>
      <c r="O2636" s="41"/>
      <c r="P2636" s="46"/>
      <c r="Q2636" s="47"/>
      <c r="R2636" s="48" t="s">
        <v>1042</v>
      </c>
      <c r="T2636">
        <v>60104</v>
      </c>
    </row>
    <row r="2637" spans="1:20" ht="18" customHeight="1" x14ac:dyDescent="0.15">
      <c r="A2637" s="42">
        <v>6</v>
      </c>
      <c r="B2637" s="43" t="s">
        <v>1038</v>
      </c>
      <c r="C2637" s="43">
        <v>1</v>
      </c>
      <c r="D2637" s="43" t="s">
        <v>1039</v>
      </c>
      <c r="E2637" s="43">
        <v>4</v>
      </c>
      <c r="F2637" s="43" t="s">
        <v>1118</v>
      </c>
      <c r="G2637" s="44">
        <v>10</v>
      </c>
      <c r="H2637" s="43" t="s">
        <v>54</v>
      </c>
      <c r="I2637" s="44">
        <v>5</v>
      </c>
      <c r="J2637" s="44" t="s">
        <v>194</v>
      </c>
      <c r="K2637" s="41"/>
      <c r="L2637" s="41"/>
      <c r="M2637" s="41"/>
      <c r="N2637" s="45" t="s">
        <v>2578</v>
      </c>
      <c r="O2637" s="41">
        <v>54150</v>
      </c>
      <c r="P2637" s="46"/>
      <c r="Q2637" s="47"/>
      <c r="R2637" s="48" t="s">
        <v>1042</v>
      </c>
      <c r="T2637">
        <v>60104</v>
      </c>
    </row>
    <row r="2638" spans="1:20" ht="18" customHeight="1" x14ac:dyDescent="0.15">
      <c r="A2638" s="42">
        <v>6</v>
      </c>
      <c r="B2638" s="43" t="s">
        <v>1038</v>
      </c>
      <c r="C2638" s="43">
        <v>1</v>
      </c>
      <c r="D2638" s="43" t="s">
        <v>1039</v>
      </c>
      <c r="E2638" s="43">
        <v>4</v>
      </c>
      <c r="F2638" s="43" t="s">
        <v>1118</v>
      </c>
      <c r="G2638" s="44">
        <v>10</v>
      </c>
      <c r="H2638" s="43" t="s">
        <v>54</v>
      </c>
      <c r="I2638" s="45">
        <v>8</v>
      </c>
      <c r="J2638" s="45" t="s">
        <v>621</v>
      </c>
      <c r="K2638" s="41">
        <v>810</v>
      </c>
      <c r="L2638" s="41">
        <v>810</v>
      </c>
      <c r="M2638" s="41">
        <f>K2638-L2638</f>
        <v>0</v>
      </c>
      <c r="N2638" s="45" t="s">
        <v>1119</v>
      </c>
      <c r="O2638" s="41"/>
      <c r="P2638" s="46"/>
      <c r="Q2638" s="47"/>
      <c r="R2638" s="48" t="s">
        <v>1042</v>
      </c>
      <c r="T2638">
        <v>60104</v>
      </c>
    </row>
    <row r="2639" spans="1:20" ht="18" customHeight="1" x14ac:dyDescent="0.15">
      <c r="A2639" s="42">
        <v>6</v>
      </c>
      <c r="B2639" s="43" t="s">
        <v>1038</v>
      </c>
      <c r="C2639" s="43">
        <v>1</v>
      </c>
      <c r="D2639" s="43" t="s">
        <v>1039</v>
      </c>
      <c r="E2639" s="43">
        <v>4</v>
      </c>
      <c r="F2639" s="43" t="s">
        <v>1118</v>
      </c>
      <c r="G2639" s="44">
        <v>10</v>
      </c>
      <c r="H2639" s="43" t="s">
        <v>54</v>
      </c>
      <c r="I2639" s="44">
        <v>8</v>
      </c>
      <c r="J2639" s="44" t="s">
        <v>621</v>
      </c>
      <c r="K2639" s="41"/>
      <c r="L2639" s="41"/>
      <c r="M2639" s="41"/>
      <c r="N2639" s="45" t="s">
        <v>4045</v>
      </c>
      <c r="O2639" s="41">
        <v>316800</v>
      </c>
      <c r="P2639" s="46"/>
      <c r="Q2639" s="47"/>
      <c r="R2639" s="48" t="s">
        <v>1042</v>
      </c>
      <c r="T2639">
        <v>60104</v>
      </c>
    </row>
    <row r="2640" spans="1:20" ht="18" customHeight="1" x14ac:dyDescent="0.15">
      <c r="A2640" s="42">
        <v>6</v>
      </c>
      <c r="B2640" s="43" t="s">
        <v>1038</v>
      </c>
      <c r="C2640" s="43">
        <v>1</v>
      </c>
      <c r="D2640" s="43" t="s">
        <v>1039</v>
      </c>
      <c r="E2640" s="43">
        <v>4</v>
      </c>
      <c r="F2640" s="43" t="s">
        <v>1118</v>
      </c>
      <c r="G2640" s="44">
        <v>10</v>
      </c>
      <c r="H2640" s="43" t="s">
        <v>54</v>
      </c>
      <c r="I2640" s="44">
        <v>8</v>
      </c>
      <c r="J2640" s="44" t="s">
        <v>621</v>
      </c>
      <c r="K2640" s="41"/>
      <c r="L2640" s="41"/>
      <c r="M2640" s="41"/>
      <c r="N2640" s="45" t="s">
        <v>4046</v>
      </c>
      <c r="O2640" s="41">
        <v>492800</v>
      </c>
      <c r="P2640" s="46"/>
      <c r="Q2640" s="47"/>
      <c r="R2640" s="48" t="s">
        <v>1042</v>
      </c>
      <c r="T2640">
        <v>60104</v>
      </c>
    </row>
    <row r="2641" spans="1:20" ht="18" customHeight="1" x14ac:dyDescent="0.15">
      <c r="A2641" s="42">
        <v>6</v>
      </c>
      <c r="B2641" s="43" t="s">
        <v>1038</v>
      </c>
      <c r="C2641" s="43">
        <v>1</v>
      </c>
      <c r="D2641" s="43" t="s">
        <v>1039</v>
      </c>
      <c r="E2641" s="43">
        <v>4</v>
      </c>
      <c r="F2641" s="43" t="s">
        <v>1118</v>
      </c>
      <c r="G2641" s="45">
        <v>11</v>
      </c>
      <c r="H2641" s="49" t="s">
        <v>66</v>
      </c>
      <c r="I2641" s="45"/>
      <c r="J2641" s="45"/>
      <c r="K2641" s="41"/>
      <c r="L2641" s="41"/>
      <c r="M2641" s="41"/>
      <c r="N2641" s="45"/>
      <c r="O2641" s="47"/>
      <c r="P2641" s="46"/>
      <c r="Q2641" s="47"/>
      <c r="R2641" s="48" t="s">
        <v>1042</v>
      </c>
      <c r="T2641">
        <v>60104</v>
      </c>
    </row>
    <row r="2642" spans="1:20" ht="18" customHeight="1" x14ac:dyDescent="0.15">
      <c r="A2642" s="42">
        <v>6</v>
      </c>
      <c r="B2642" s="43" t="s">
        <v>1038</v>
      </c>
      <c r="C2642" s="43">
        <v>1</v>
      </c>
      <c r="D2642" s="43" t="s">
        <v>1039</v>
      </c>
      <c r="E2642" s="43">
        <v>4</v>
      </c>
      <c r="F2642" s="43" t="s">
        <v>1118</v>
      </c>
      <c r="G2642" s="44">
        <v>11</v>
      </c>
      <c r="H2642" s="43" t="s">
        <v>66</v>
      </c>
      <c r="I2642" s="45">
        <v>1</v>
      </c>
      <c r="J2642" s="45" t="s">
        <v>67</v>
      </c>
      <c r="K2642" s="41">
        <v>18</v>
      </c>
      <c r="L2642" s="41">
        <v>18</v>
      </c>
      <c r="M2642" s="41">
        <f>K2642-L2642</f>
        <v>0</v>
      </c>
      <c r="N2642" s="45" t="s">
        <v>1085</v>
      </c>
      <c r="O2642" s="41">
        <v>18000</v>
      </c>
      <c r="P2642" s="46"/>
      <c r="Q2642" s="47"/>
      <c r="R2642" s="48" t="s">
        <v>1042</v>
      </c>
      <c r="T2642">
        <v>60104</v>
      </c>
    </row>
    <row r="2643" spans="1:20" ht="18" customHeight="1" x14ac:dyDescent="0.15">
      <c r="A2643" s="42">
        <v>6</v>
      </c>
      <c r="B2643" s="43" t="s">
        <v>1038</v>
      </c>
      <c r="C2643" s="43">
        <v>1</v>
      </c>
      <c r="D2643" s="43" t="s">
        <v>1039</v>
      </c>
      <c r="E2643" s="43">
        <v>4</v>
      </c>
      <c r="F2643" s="43" t="s">
        <v>1118</v>
      </c>
      <c r="G2643" s="44">
        <v>11</v>
      </c>
      <c r="H2643" s="43" t="s">
        <v>66</v>
      </c>
      <c r="I2643" s="45">
        <v>3</v>
      </c>
      <c r="J2643" s="45" t="s">
        <v>70</v>
      </c>
      <c r="K2643" s="41">
        <v>578</v>
      </c>
      <c r="L2643" s="41">
        <v>0</v>
      </c>
      <c r="M2643" s="41">
        <f>K2643-L2643</f>
        <v>578</v>
      </c>
      <c r="N2643" s="45" t="s">
        <v>2577</v>
      </c>
      <c r="O2643" s="41"/>
      <c r="P2643" s="46"/>
      <c r="Q2643" s="47"/>
      <c r="R2643" s="48" t="s">
        <v>1042</v>
      </c>
      <c r="T2643">
        <v>60104</v>
      </c>
    </row>
    <row r="2644" spans="1:20" ht="18" customHeight="1" x14ac:dyDescent="0.15">
      <c r="A2644" s="42">
        <v>6</v>
      </c>
      <c r="B2644" s="43" t="s">
        <v>1038</v>
      </c>
      <c r="C2644" s="43">
        <v>1</v>
      </c>
      <c r="D2644" s="43" t="s">
        <v>1039</v>
      </c>
      <c r="E2644" s="43">
        <v>4</v>
      </c>
      <c r="F2644" s="43" t="s">
        <v>1118</v>
      </c>
      <c r="G2644" s="44">
        <v>11</v>
      </c>
      <c r="H2644" s="43" t="s">
        <v>66</v>
      </c>
      <c r="I2644" s="44">
        <v>3</v>
      </c>
      <c r="J2644" s="44" t="s">
        <v>70</v>
      </c>
      <c r="K2644" s="41"/>
      <c r="L2644" s="41"/>
      <c r="M2644" s="41"/>
      <c r="N2644" s="45" t="s">
        <v>2579</v>
      </c>
      <c r="O2644" s="41">
        <v>577500</v>
      </c>
      <c r="P2644" s="46"/>
      <c r="Q2644" s="47"/>
      <c r="R2644" s="48" t="s">
        <v>1042</v>
      </c>
      <c r="T2644">
        <v>60104</v>
      </c>
    </row>
    <row r="2645" spans="1:20" ht="18" customHeight="1" x14ac:dyDescent="0.15">
      <c r="A2645" s="42">
        <v>6</v>
      </c>
      <c r="B2645" s="43" t="s">
        <v>1038</v>
      </c>
      <c r="C2645" s="43">
        <v>1</v>
      </c>
      <c r="D2645" s="43" t="s">
        <v>1039</v>
      </c>
      <c r="E2645" s="43">
        <v>4</v>
      </c>
      <c r="F2645" s="43" t="s">
        <v>1118</v>
      </c>
      <c r="G2645" s="45">
        <v>12</v>
      </c>
      <c r="H2645" s="49" t="s">
        <v>73</v>
      </c>
      <c r="I2645" s="45"/>
      <c r="J2645" s="45"/>
      <c r="K2645" s="41"/>
      <c r="L2645" s="41"/>
      <c r="M2645" s="41"/>
      <c r="N2645" s="45"/>
      <c r="O2645" s="47"/>
      <c r="P2645" s="46"/>
      <c r="Q2645" s="47"/>
      <c r="R2645" s="48" t="s">
        <v>1042</v>
      </c>
      <c r="T2645">
        <v>60104</v>
      </c>
    </row>
    <row r="2646" spans="1:20" ht="18" customHeight="1" x14ac:dyDescent="0.15">
      <c r="A2646" s="42">
        <v>6</v>
      </c>
      <c r="B2646" s="43" t="s">
        <v>1038</v>
      </c>
      <c r="C2646" s="43">
        <v>1</v>
      </c>
      <c r="D2646" s="43" t="s">
        <v>1039</v>
      </c>
      <c r="E2646" s="43">
        <v>4</v>
      </c>
      <c r="F2646" s="43" t="s">
        <v>1118</v>
      </c>
      <c r="G2646" s="44">
        <v>12</v>
      </c>
      <c r="H2646" s="43" t="s">
        <v>73</v>
      </c>
      <c r="I2646" s="45">
        <v>3</v>
      </c>
      <c r="J2646" s="45" t="s">
        <v>2580</v>
      </c>
      <c r="K2646" s="41">
        <v>26512</v>
      </c>
      <c r="L2646" s="41">
        <v>0</v>
      </c>
      <c r="M2646" s="41">
        <f>K2646-L2646</f>
        <v>26512</v>
      </c>
      <c r="N2646" s="45" t="s">
        <v>7523</v>
      </c>
      <c r="O2646" s="41"/>
      <c r="P2646" s="46"/>
      <c r="Q2646" s="47"/>
      <c r="R2646" s="48" t="s">
        <v>1042</v>
      </c>
      <c r="T2646">
        <v>60104</v>
      </c>
    </row>
    <row r="2647" spans="1:20" ht="18" customHeight="1" x14ac:dyDescent="0.15">
      <c r="A2647" s="42">
        <v>6</v>
      </c>
      <c r="B2647" s="43" t="s">
        <v>1038</v>
      </c>
      <c r="C2647" s="43">
        <v>1</v>
      </c>
      <c r="D2647" s="43" t="s">
        <v>1039</v>
      </c>
      <c r="E2647" s="43">
        <v>4</v>
      </c>
      <c r="F2647" s="43" t="s">
        <v>1118</v>
      </c>
      <c r="G2647" s="44">
        <v>12</v>
      </c>
      <c r="H2647" s="43" t="s">
        <v>73</v>
      </c>
      <c r="I2647" s="44">
        <v>3</v>
      </c>
      <c r="J2647" s="44" t="s">
        <v>2580</v>
      </c>
      <c r="K2647" s="41"/>
      <c r="L2647" s="41"/>
      <c r="M2647" s="41"/>
      <c r="N2647" s="45" t="s">
        <v>2581</v>
      </c>
      <c r="O2647" s="41">
        <v>1657403</v>
      </c>
      <c r="P2647" s="46"/>
      <c r="Q2647" s="47"/>
      <c r="R2647" s="48" t="s">
        <v>1042</v>
      </c>
      <c r="T2647">
        <v>60104</v>
      </c>
    </row>
    <row r="2648" spans="1:20" ht="18" customHeight="1" x14ac:dyDescent="0.15">
      <c r="A2648" s="42">
        <v>6</v>
      </c>
      <c r="B2648" s="43" t="s">
        <v>1038</v>
      </c>
      <c r="C2648" s="43">
        <v>1</v>
      </c>
      <c r="D2648" s="43" t="s">
        <v>1039</v>
      </c>
      <c r="E2648" s="43">
        <v>4</v>
      </c>
      <c r="F2648" s="43" t="s">
        <v>1118</v>
      </c>
      <c r="G2648" s="44">
        <v>12</v>
      </c>
      <c r="H2648" s="43" t="s">
        <v>73</v>
      </c>
      <c r="I2648" s="44">
        <v>3</v>
      </c>
      <c r="J2648" s="44" t="s">
        <v>2580</v>
      </c>
      <c r="K2648" s="41"/>
      <c r="L2648" s="41"/>
      <c r="M2648" s="41"/>
      <c r="N2648" s="45" t="s">
        <v>2582</v>
      </c>
      <c r="O2648" s="41">
        <v>18471150</v>
      </c>
      <c r="P2648" s="46"/>
      <c r="Q2648" s="47"/>
      <c r="R2648" s="48" t="s">
        <v>1042</v>
      </c>
      <c r="T2648">
        <v>60104</v>
      </c>
    </row>
    <row r="2649" spans="1:20" ht="18" customHeight="1" x14ac:dyDescent="0.15">
      <c r="A2649" s="42">
        <v>6</v>
      </c>
      <c r="B2649" s="43" t="s">
        <v>1038</v>
      </c>
      <c r="C2649" s="43">
        <v>1</v>
      </c>
      <c r="D2649" s="43" t="s">
        <v>1039</v>
      </c>
      <c r="E2649" s="43">
        <v>4</v>
      </c>
      <c r="F2649" s="43" t="s">
        <v>1118</v>
      </c>
      <c r="G2649" s="44">
        <v>12</v>
      </c>
      <c r="H2649" s="43" t="s">
        <v>73</v>
      </c>
      <c r="I2649" s="44">
        <v>3</v>
      </c>
      <c r="J2649" s="44" t="s">
        <v>2580</v>
      </c>
      <c r="K2649" s="41"/>
      <c r="L2649" s="41"/>
      <c r="M2649" s="41"/>
      <c r="N2649" s="45" t="s">
        <v>2583</v>
      </c>
      <c r="O2649" s="41">
        <v>6382810</v>
      </c>
      <c r="P2649" s="46"/>
      <c r="Q2649" s="47"/>
      <c r="R2649" s="48" t="s">
        <v>1042</v>
      </c>
      <c r="T2649">
        <v>60104</v>
      </c>
    </row>
    <row r="2650" spans="1:20" ht="18" customHeight="1" x14ac:dyDescent="0.15">
      <c r="A2650" s="42">
        <v>6</v>
      </c>
      <c r="B2650" s="43" t="s">
        <v>1038</v>
      </c>
      <c r="C2650" s="43">
        <v>1</v>
      </c>
      <c r="D2650" s="43" t="s">
        <v>1039</v>
      </c>
      <c r="E2650" s="43">
        <v>4</v>
      </c>
      <c r="F2650" s="43" t="s">
        <v>1118</v>
      </c>
      <c r="G2650" s="45">
        <v>13</v>
      </c>
      <c r="H2650" s="49" t="s">
        <v>77</v>
      </c>
      <c r="I2650" s="45"/>
      <c r="J2650" s="45"/>
      <c r="K2650" s="41"/>
      <c r="L2650" s="41"/>
      <c r="M2650" s="41"/>
      <c r="N2650" s="45"/>
      <c r="O2650" s="47"/>
      <c r="P2650" s="46"/>
      <c r="Q2650" s="47"/>
      <c r="R2650" s="48" t="s">
        <v>1042</v>
      </c>
      <c r="T2650">
        <v>60104</v>
      </c>
    </row>
    <row r="2651" spans="1:20" ht="18" customHeight="1" x14ac:dyDescent="0.15">
      <c r="A2651" s="42">
        <v>6</v>
      </c>
      <c r="B2651" s="43" t="s">
        <v>1038</v>
      </c>
      <c r="C2651" s="43">
        <v>1</v>
      </c>
      <c r="D2651" s="43" t="s">
        <v>1039</v>
      </c>
      <c r="E2651" s="43">
        <v>4</v>
      </c>
      <c r="F2651" s="43" t="s">
        <v>1118</v>
      </c>
      <c r="G2651" s="44">
        <v>13</v>
      </c>
      <c r="H2651" s="43" t="s">
        <v>77</v>
      </c>
      <c r="I2651" s="45">
        <v>21</v>
      </c>
      <c r="J2651" s="45" t="s">
        <v>226</v>
      </c>
      <c r="K2651" s="41">
        <v>141</v>
      </c>
      <c r="L2651" s="41">
        <v>37</v>
      </c>
      <c r="M2651" s="41">
        <f>K2651-L2651</f>
        <v>104</v>
      </c>
      <c r="N2651" s="45" t="s">
        <v>1120</v>
      </c>
      <c r="O2651" s="41"/>
      <c r="P2651" s="46"/>
      <c r="Q2651" s="47"/>
      <c r="R2651" s="48" t="s">
        <v>1042</v>
      </c>
      <c r="T2651">
        <v>60104</v>
      </c>
    </row>
    <row r="2652" spans="1:20" ht="18" customHeight="1" x14ac:dyDescent="0.15">
      <c r="A2652" s="42">
        <v>6</v>
      </c>
      <c r="B2652" s="43" t="s">
        <v>1038</v>
      </c>
      <c r="C2652" s="43">
        <v>1</v>
      </c>
      <c r="D2652" s="43" t="s">
        <v>1039</v>
      </c>
      <c r="E2652" s="43">
        <v>4</v>
      </c>
      <c r="F2652" s="43" t="s">
        <v>1118</v>
      </c>
      <c r="G2652" s="44">
        <v>13</v>
      </c>
      <c r="H2652" s="43" t="s">
        <v>77</v>
      </c>
      <c r="I2652" s="44">
        <v>21</v>
      </c>
      <c r="J2652" s="44" t="s">
        <v>226</v>
      </c>
      <c r="K2652" s="41"/>
      <c r="L2652" s="41"/>
      <c r="M2652" s="41"/>
      <c r="N2652" s="45" t="s">
        <v>4047</v>
      </c>
      <c r="O2652" s="41">
        <v>36800</v>
      </c>
      <c r="P2652" s="46"/>
      <c r="Q2652" s="47"/>
      <c r="R2652" s="48" t="s">
        <v>1042</v>
      </c>
      <c r="T2652">
        <v>60104</v>
      </c>
    </row>
    <row r="2653" spans="1:20" ht="18" customHeight="1" x14ac:dyDescent="0.15">
      <c r="A2653" s="42">
        <v>6</v>
      </c>
      <c r="B2653" s="43" t="s">
        <v>1038</v>
      </c>
      <c r="C2653" s="43">
        <v>1</v>
      </c>
      <c r="D2653" s="43" t="s">
        <v>1039</v>
      </c>
      <c r="E2653" s="43">
        <v>4</v>
      </c>
      <c r="F2653" s="43" t="s">
        <v>1118</v>
      </c>
      <c r="G2653" s="44">
        <v>13</v>
      </c>
      <c r="H2653" s="43" t="s">
        <v>77</v>
      </c>
      <c r="I2653" s="44">
        <v>21</v>
      </c>
      <c r="J2653" s="44" t="s">
        <v>226</v>
      </c>
      <c r="K2653" s="41"/>
      <c r="L2653" s="41"/>
      <c r="M2653" s="41"/>
      <c r="N2653" s="45" t="s">
        <v>2577</v>
      </c>
      <c r="O2653" s="41">
        <v>104167</v>
      </c>
      <c r="P2653" s="46"/>
      <c r="Q2653" s="47"/>
      <c r="R2653" s="48" t="s">
        <v>1042</v>
      </c>
      <c r="T2653">
        <v>60104</v>
      </c>
    </row>
    <row r="2654" spans="1:20" ht="18" customHeight="1" x14ac:dyDescent="0.15">
      <c r="A2654" s="42">
        <v>6</v>
      </c>
      <c r="B2654" s="43" t="s">
        <v>1038</v>
      </c>
      <c r="C2654" s="43">
        <v>1</v>
      </c>
      <c r="D2654" s="43" t="s">
        <v>1039</v>
      </c>
      <c r="E2654" s="43">
        <v>4</v>
      </c>
      <c r="F2654" s="43" t="s">
        <v>1118</v>
      </c>
      <c r="G2654" s="44">
        <v>13</v>
      </c>
      <c r="H2654" s="43" t="s">
        <v>77</v>
      </c>
      <c r="I2654" s="44">
        <v>21</v>
      </c>
      <c r="J2654" s="44" t="s">
        <v>226</v>
      </c>
      <c r="K2654" s="41"/>
      <c r="L2654" s="41"/>
      <c r="M2654" s="41"/>
      <c r="N2654" s="45" t="s">
        <v>2584</v>
      </c>
      <c r="O2654" s="41"/>
      <c r="P2654" s="46"/>
      <c r="Q2654" s="47"/>
      <c r="R2654" s="48" t="s">
        <v>1042</v>
      </c>
      <c r="T2654">
        <v>60104</v>
      </c>
    </row>
    <row r="2655" spans="1:20" ht="18" customHeight="1" x14ac:dyDescent="0.15">
      <c r="A2655" s="42">
        <v>6</v>
      </c>
      <c r="B2655" s="43" t="s">
        <v>1038</v>
      </c>
      <c r="C2655" s="43">
        <v>1</v>
      </c>
      <c r="D2655" s="43" t="s">
        <v>1039</v>
      </c>
      <c r="E2655" s="43">
        <v>4</v>
      </c>
      <c r="F2655" s="43" t="s">
        <v>1118</v>
      </c>
      <c r="G2655" s="45">
        <v>14</v>
      </c>
      <c r="H2655" s="49" t="s">
        <v>233</v>
      </c>
      <c r="I2655" s="45"/>
      <c r="J2655" s="45"/>
      <c r="K2655" s="41"/>
      <c r="L2655" s="41"/>
      <c r="M2655" s="41"/>
      <c r="N2655" s="45"/>
      <c r="O2655" s="47"/>
      <c r="P2655" s="46"/>
      <c r="Q2655" s="47"/>
      <c r="R2655" s="48" t="s">
        <v>1042</v>
      </c>
      <c r="T2655">
        <v>60104</v>
      </c>
    </row>
    <row r="2656" spans="1:20" ht="18" customHeight="1" x14ac:dyDescent="0.15">
      <c r="A2656" s="42">
        <v>6</v>
      </c>
      <c r="B2656" s="43" t="s">
        <v>1038</v>
      </c>
      <c r="C2656" s="43">
        <v>1</v>
      </c>
      <c r="D2656" s="43" t="s">
        <v>1039</v>
      </c>
      <c r="E2656" s="43">
        <v>4</v>
      </c>
      <c r="F2656" s="43" t="s">
        <v>1118</v>
      </c>
      <c r="G2656" s="44">
        <v>14</v>
      </c>
      <c r="H2656" s="43" t="s">
        <v>233</v>
      </c>
      <c r="I2656" s="45">
        <v>2</v>
      </c>
      <c r="J2656" s="45" t="s">
        <v>234</v>
      </c>
      <c r="K2656" s="41">
        <v>1540</v>
      </c>
      <c r="L2656" s="41">
        <v>0</v>
      </c>
      <c r="M2656" s="41">
        <f>K2656-L2656</f>
        <v>1540</v>
      </c>
      <c r="N2656" s="45" t="s">
        <v>2577</v>
      </c>
      <c r="O2656" s="41"/>
      <c r="P2656" s="46"/>
      <c r="Q2656" s="47"/>
      <c r="R2656" s="48" t="s">
        <v>1042</v>
      </c>
      <c r="T2656">
        <v>60104</v>
      </c>
    </row>
    <row r="2657" spans="1:20" ht="18" customHeight="1" x14ac:dyDescent="0.15">
      <c r="A2657" s="42">
        <v>6</v>
      </c>
      <c r="B2657" s="43" t="s">
        <v>1038</v>
      </c>
      <c r="C2657" s="43">
        <v>1</v>
      </c>
      <c r="D2657" s="43" t="s">
        <v>1039</v>
      </c>
      <c r="E2657" s="43">
        <v>4</v>
      </c>
      <c r="F2657" s="43" t="s">
        <v>1118</v>
      </c>
      <c r="G2657" s="44">
        <v>14</v>
      </c>
      <c r="H2657" s="43" t="s">
        <v>233</v>
      </c>
      <c r="I2657" s="44">
        <v>2</v>
      </c>
      <c r="J2657" s="44" t="s">
        <v>234</v>
      </c>
      <c r="K2657" s="41"/>
      <c r="L2657" s="41"/>
      <c r="M2657" s="41"/>
      <c r="N2657" s="45" t="s">
        <v>2585</v>
      </c>
      <c r="O2657" s="41">
        <v>1540000</v>
      </c>
      <c r="P2657" s="46"/>
      <c r="Q2657" s="47"/>
      <c r="R2657" s="48" t="s">
        <v>1042</v>
      </c>
      <c r="T2657">
        <v>60104</v>
      </c>
    </row>
    <row r="2658" spans="1:20" ht="18" customHeight="1" x14ac:dyDescent="0.15">
      <c r="A2658" s="42">
        <v>6</v>
      </c>
      <c r="B2658" s="43" t="s">
        <v>1038</v>
      </c>
      <c r="C2658" s="43">
        <v>1</v>
      </c>
      <c r="D2658" s="43" t="s">
        <v>1039</v>
      </c>
      <c r="E2658" s="43">
        <v>4</v>
      </c>
      <c r="F2658" s="43" t="s">
        <v>1118</v>
      </c>
      <c r="G2658" s="45">
        <v>18</v>
      </c>
      <c r="H2658" s="49" t="s">
        <v>81</v>
      </c>
      <c r="I2658" s="45"/>
      <c r="J2658" s="45"/>
      <c r="K2658" s="41"/>
      <c r="L2658" s="41"/>
      <c r="M2658" s="41"/>
      <c r="N2658" s="45"/>
      <c r="O2658" s="47"/>
      <c r="P2658" s="46"/>
      <c r="Q2658" s="47"/>
      <c r="R2658" s="48" t="s">
        <v>1042</v>
      </c>
      <c r="T2658">
        <v>60104</v>
      </c>
    </row>
    <row r="2659" spans="1:20" ht="18" customHeight="1" x14ac:dyDescent="0.15">
      <c r="A2659" s="42">
        <v>6</v>
      </c>
      <c r="B2659" s="43" t="s">
        <v>1038</v>
      </c>
      <c r="C2659" s="43">
        <v>1</v>
      </c>
      <c r="D2659" s="43" t="s">
        <v>1039</v>
      </c>
      <c r="E2659" s="43">
        <v>4</v>
      </c>
      <c r="F2659" s="43" t="s">
        <v>1118</v>
      </c>
      <c r="G2659" s="44">
        <v>18</v>
      </c>
      <c r="H2659" s="43" t="s">
        <v>81</v>
      </c>
      <c r="I2659" s="45">
        <v>11</v>
      </c>
      <c r="J2659" s="45" t="s">
        <v>82</v>
      </c>
      <c r="K2659" s="41">
        <v>83</v>
      </c>
      <c r="L2659" s="41">
        <v>62</v>
      </c>
      <c r="M2659" s="41">
        <f>K2659-L2659</f>
        <v>21</v>
      </c>
      <c r="N2659" s="45" t="s">
        <v>1121</v>
      </c>
      <c r="O2659" s="41">
        <v>38000</v>
      </c>
      <c r="P2659" s="46"/>
      <c r="Q2659" s="47"/>
      <c r="R2659" s="48" t="s">
        <v>1042</v>
      </c>
      <c r="T2659">
        <v>60104</v>
      </c>
    </row>
    <row r="2660" spans="1:20" ht="18" customHeight="1" x14ac:dyDescent="0.15">
      <c r="A2660" s="42">
        <v>6</v>
      </c>
      <c r="B2660" s="43" t="s">
        <v>1038</v>
      </c>
      <c r="C2660" s="43">
        <v>1</v>
      </c>
      <c r="D2660" s="43" t="s">
        <v>1039</v>
      </c>
      <c r="E2660" s="43">
        <v>4</v>
      </c>
      <c r="F2660" s="43" t="s">
        <v>1118</v>
      </c>
      <c r="G2660" s="44">
        <v>18</v>
      </c>
      <c r="H2660" s="43" t="s">
        <v>81</v>
      </c>
      <c r="I2660" s="44">
        <v>11</v>
      </c>
      <c r="J2660" s="44" t="s">
        <v>82</v>
      </c>
      <c r="K2660" s="41"/>
      <c r="L2660" s="41"/>
      <c r="M2660" s="41"/>
      <c r="N2660" s="45" t="s">
        <v>1122</v>
      </c>
      <c r="O2660" s="41">
        <v>45000</v>
      </c>
      <c r="P2660" s="46"/>
      <c r="Q2660" s="47"/>
      <c r="R2660" s="48" t="s">
        <v>1042</v>
      </c>
      <c r="T2660">
        <v>60104</v>
      </c>
    </row>
    <row r="2661" spans="1:20" ht="18" customHeight="1" x14ac:dyDescent="0.15">
      <c r="A2661" s="42">
        <v>6</v>
      </c>
      <c r="B2661" s="43" t="s">
        <v>1038</v>
      </c>
      <c r="C2661" s="43">
        <v>1</v>
      </c>
      <c r="D2661" s="43" t="s">
        <v>1039</v>
      </c>
      <c r="E2661" s="43">
        <v>4</v>
      </c>
      <c r="F2661" s="43" t="s">
        <v>1118</v>
      </c>
      <c r="G2661" s="44">
        <v>18</v>
      </c>
      <c r="H2661" s="43" t="s">
        <v>81</v>
      </c>
      <c r="I2661" s="45">
        <v>31</v>
      </c>
      <c r="J2661" s="45" t="s">
        <v>318</v>
      </c>
      <c r="K2661" s="41">
        <v>2198</v>
      </c>
      <c r="L2661" s="41">
        <v>1898</v>
      </c>
      <c r="M2661" s="41">
        <f>K2661-L2661</f>
        <v>300</v>
      </c>
      <c r="N2661" s="45" t="s">
        <v>1123</v>
      </c>
      <c r="O2661" s="41">
        <v>697500</v>
      </c>
      <c r="P2661" s="46"/>
      <c r="Q2661" s="47"/>
      <c r="R2661" s="48" t="s">
        <v>1042</v>
      </c>
      <c r="T2661">
        <v>60104</v>
      </c>
    </row>
    <row r="2662" spans="1:20" ht="18" customHeight="1" x14ac:dyDescent="0.15">
      <c r="A2662" s="42">
        <v>6</v>
      </c>
      <c r="B2662" s="43" t="s">
        <v>1038</v>
      </c>
      <c r="C2662" s="43">
        <v>1</v>
      </c>
      <c r="D2662" s="43" t="s">
        <v>1039</v>
      </c>
      <c r="E2662" s="43">
        <v>4</v>
      </c>
      <c r="F2662" s="43" t="s">
        <v>1118</v>
      </c>
      <c r="G2662" s="44">
        <v>18</v>
      </c>
      <c r="H2662" s="43" t="s">
        <v>81</v>
      </c>
      <c r="I2662" s="44">
        <v>31</v>
      </c>
      <c r="J2662" s="44" t="s">
        <v>318</v>
      </c>
      <c r="K2662" s="41"/>
      <c r="L2662" s="41"/>
      <c r="M2662" s="41"/>
      <c r="N2662" s="45" t="s">
        <v>1124</v>
      </c>
      <c r="O2662" s="41"/>
      <c r="P2662" s="46"/>
      <c r="Q2662" s="47"/>
      <c r="R2662" s="48" t="s">
        <v>1042</v>
      </c>
      <c r="T2662">
        <v>60104</v>
      </c>
    </row>
    <row r="2663" spans="1:20" ht="18" customHeight="1" x14ac:dyDescent="0.15">
      <c r="A2663" s="42">
        <v>6</v>
      </c>
      <c r="B2663" s="43" t="s">
        <v>1038</v>
      </c>
      <c r="C2663" s="43">
        <v>1</v>
      </c>
      <c r="D2663" s="43" t="s">
        <v>1039</v>
      </c>
      <c r="E2663" s="43">
        <v>4</v>
      </c>
      <c r="F2663" s="43" t="s">
        <v>1118</v>
      </c>
      <c r="G2663" s="44">
        <v>18</v>
      </c>
      <c r="H2663" s="43" t="s">
        <v>81</v>
      </c>
      <c r="I2663" s="44">
        <v>31</v>
      </c>
      <c r="J2663" s="44" t="s">
        <v>318</v>
      </c>
      <c r="K2663" s="41"/>
      <c r="L2663" s="41"/>
      <c r="M2663" s="41"/>
      <c r="N2663" s="45" t="s">
        <v>1125</v>
      </c>
      <c r="O2663" s="41"/>
      <c r="P2663" s="46"/>
      <c r="Q2663" s="47"/>
      <c r="R2663" s="48" t="s">
        <v>1042</v>
      </c>
      <c r="T2663">
        <v>60104</v>
      </c>
    </row>
    <row r="2664" spans="1:20" ht="18" customHeight="1" x14ac:dyDescent="0.15">
      <c r="A2664" s="42">
        <v>6</v>
      </c>
      <c r="B2664" s="43" t="s">
        <v>1038</v>
      </c>
      <c r="C2664" s="43">
        <v>1</v>
      </c>
      <c r="D2664" s="43" t="s">
        <v>1039</v>
      </c>
      <c r="E2664" s="43">
        <v>4</v>
      </c>
      <c r="F2664" s="43" t="s">
        <v>1118</v>
      </c>
      <c r="G2664" s="44">
        <v>18</v>
      </c>
      <c r="H2664" s="43" t="s">
        <v>81</v>
      </c>
      <c r="I2664" s="44">
        <v>31</v>
      </c>
      <c r="J2664" s="44" t="s">
        <v>318</v>
      </c>
      <c r="K2664" s="41"/>
      <c r="L2664" s="41"/>
      <c r="M2664" s="41"/>
      <c r="N2664" s="45" t="s">
        <v>1126</v>
      </c>
      <c r="O2664" s="41">
        <v>1200000</v>
      </c>
      <c r="P2664" s="46"/>
      <c r="Q2664" s="47"/>
      <c r="R2664" s="48" t="s">
        <v>1042</v>
      </c>
      <c r="T2664">
        <v>60104</v>
      </c>
    </row>
    <row r="2665" spans="1:20" ht="18" customHeight="1" x14ac:dyDescent="0.15">
      <c r="A2665" s="42">
        <v>6</v>
      </c>
      <c r="B2665" s="43" t="s">
        <v>1038</v>
      </c>
      <c r="C2665" s="43">
        <v>1</v>
      </c>
      <c r="D2665" s="43" t="s">
        <v>1039</v>
      </c>
      <c r="E2665" s="43">
        <v>4</v>
      </c>
      <c r="F2665" s="43" t="s">
        <v>1118</v>
      </c>
      <c r="G2665" s="44">
        <v>18</v>
      </c>
      <c r="H2665" s="43" t="s">
        <v>81</v>
      </c>
      <c r="I2665" s="44">
        <v>31</v>
      </c>
      <c r="J2665" s="44" t="s">
        <v>318</v>
      </c>
      <c r="K2665" s="41"/>
      <c r="L2665" s="41"/>
      <c r="M2665" s="41"/>
      <c r="N2665" s="45" t="s">
        <v>1127</v>
      </c>
      <c r="O2665" s="41"/>
      <c r="P2665" s="46"/>
      <c r="Q2665" s="47"/>
      <c r="R2665" s="48" t="s">
        <v>1042</v>
      </c>
      <c r="T2665">
        <v>60104</v>
      </c>
    </row>
    <row r="2666" spans="1:20" ht="18" customHeight="1" x14ac:dyDescent="0.15">
      <c r="A2666" s="42">
        <v>6</v>
      </c>
      <c r="B2666" s="43" t="s">
        <v>1038</v>
      </c>
      <c r="C2666" s="43">
        <v>1</v>
      </c>
      <c r="D2666" s="43" t="s">
        <v>1039</v>
      </c>
      <c r="E2666" s="43">
        <v>4</v>
      </c>
      <c r="F2666" s="43" t="s">
        <v>1118</v>
      </c>
      <c r="G2666" s="44">
        <v>18</v>
      </c>
      <c r="H2666" s="43" t="s">
        <v>81</v>
      </c>
      <c r="I2666" s="44">
        <v>31</v>
      </c>
      <c r="J2666" s="44" t="s">
        <v>318</v>
      </c>
      <c r="K2666" s="41"/>
      <c r="L2666" s="41"/>
      <c r="M2666" s="41"/>
      <c r="N2666" s="45" t="s">
        <v>1128</v>
      </c>
      <c r="O2666" s="41"/>
      <c r="P2666" s="46"/>
      <c r="Q2666" s="47"/>
      <c r="R2666" s="48" t="s">
        <v>1042</v>
      </c>
      <c r="T2666">
        <v>60104</v>
      </c>
    </row>
    <row r="2667" spans="1:20" ht="18" customHeight="1" x14ac:dyDescent="0.15">
      <c r="A2667" s="42">
        <v>6</v>
      </c>
      <c r="B2667" s="43" t="s">
        <v>1038</v>
      </c>
      <c r="C2667" s="43">
        <v>1</v>
      </c>
      <c r="D2667" s="43" t="s">
        <v>1039</v>
      </c>
      <c r="E2667" s="43">
        <v>4</v>
      </c>
      <c r="F2667" s="43" t="s">
        <v>1118</v>
      </c>
      <c r="G2667" s="44">
        <v>18</v>
      </c>
      <c r="H2667" s="43" t="s">
        <v>81</v>
      </c>
      <c r="I2667" s="44">
        <v>31</v>
      </c>
      <c r="J2667" s="44" t="s">
        <v>318</v>
      </c>
      <c r="K2667" s="41"/>
      <c r="L2667" s="41"/>
      <c r="M2667" s="41"/>
      <c r="N2667" s="45" t="s">
        <v>4048</v>
      </c>
      <c r="O2667" s="41">
        <v>300000</v>
      </c>
      <c r="P2667" s="46"/>
      <c r="Q2667" s="47"/>
      <c r="R2667" s="48" t="s">
        <v>1042</v>
      </c>
      <c r="T2667">
        <v>60104</v>
      </c>
    </row>
    <row r="2668" spans="1:20" ht="18" customHeight="1" x14ac:dyDescent="0.15">
      <c r="A2668" s="24">
        <v>6</v>
      </c>
      <c r="B2668" s="25" t="s">
        <v>2220</v>
      </c>
      <c r="C2668" s="34">
        <v>1</v>
      </c>
      <c r="D2668" s="25" t="s">
        <v>1039</v>
      </c>
      <c r="E2668" s="35">
        <v>5</v>
      </c>
      <c r="F2668" s="36" t="s">
        <v>2332</v>
      </c>
      <c r="G2668" s="35"/>
      <c r="H2668" s="36"/>
      <c r="I2668" s="35"/>
      <c r="J2668" s="35"/>
      <c r="K2668" s="32">
        <f>IF(C2668="",SUMIFS($K2669:$K$5362,$A2669:$A$5362,A2668,$E2669:$E$5362,""),IF(E2668="",SUMIFS($K2669:$K$5362,$A2669:$A$5362,A2668,$C2669:$C$5362,C2668,$G2669:$G$5362,""),IF(G2668="",SUMIFS($K2669:$K$5362,$A2669:$A$5362,A2668,$C2669:$C$5362,C2668,$E2669:$E$5362,E2668,$R2669:$R$5362,R2668),IF(I2668="",SUMIFS($K2669:$K$5362,$A2669:$A$5362,A2668,$C2669:$C$5362,C2668,$E2669:$E$5362,E2668,$G2669:$G$5362,G2668,$R2669:$R$5362,R2668),0))))</f>
        <v>65456</v>
      </c>
      <c r="L2668" s="32">
        <f>IF(C2668="",SUMIFS($L2669:$L$5362,$A2669:$A$5362,A2668,$E2669:$E$5362,""),IF(E2668="",SUMIFS($L2669:$L$5362,$A2669:$A$5362,A2668,$C2669:$C$5362,C2668,$G2669:$G$5362,""),IF(G2668="",SUMIFS($L2669:$L$5362,$A2669:$A$5362,A2668,$C2669:$C$5362,C2668,$E2669:$E$5362,E2668,$R2669:$R$5362,R2668),IF(I2668="",SUMIFS($L2669:$L$5362,$A2669:$A$5362,A2668,$C2669:$C$5362,C2668,$E2669:$E$5362,E2668,$G2669:$G$5362,G2668,$R2669:$R$5362,R2668),0))))</f>
        <v>61702</v>
      </c>
      <c r="M2668" s="32">
        <f t="shared" ref="M2668" si="71">K2668-L2668</f>
        <v>3754</v>
      </c>
      <c r="N2668" s="37"/>
      <c r="O2668" s="38"/>
      <c r="P2668" s="39"/>
      <c r="Q2668" s="33">
        <f>IF(C2668="",SUMIFS($Q2669:$Q$5362,$A2669:$A$5362,A2668,$E2669:$E$5362,""),IF(E2668="",SUMIFS($Q2669:$Q$5362,$A2669:$A$5362,A2668,$C2669:$C$5362,C2668,$G2669:$G$5362,""),IF(G2668="",SUMIFS($Q2669:$Q$5362,$A2669:$A$5362,A2668,$C2669:$C$5362,C2668,$E2669:$E$5362,E2668,$R2669:$R$5362,R2668),IF(I2668="",SUMIFS($Q2669:$Q$5362,$A2669:$A$5362,A2668,$C2669:$C$5362,C2668,$E2669:$E$5362,E2668,$G2669:$G$5362,G2668,$R2669:$R$5362,R2668),0))))</f>
        <v>26403</v>
      </c>
      <c r="R2668" s="40" t="s">
        <v>2242</v>
      </c>
      <c r="T2668">
        <v>60105</v>
      </c>
    </row>
    <row r="2669" spans="1:20" ht="18" customHeight="1" x14ac:dyDescent="0.15">
      <c r="A2669" s="42">
        <v>6</v>
      </c>
      <c r="B2669" s="43" t="s">
        <v>1038</v>
      </c>
      <c r="C2669" s="43">
        <v>1</v>
      </c>
      <c r="D2669" s="43" t="s">
        <v>1039</v>
      </c>
      <c r="E2669" s="43">
        <v>5</v>
      </c>
      <c r="F2669" s="43" t="s">
        <v>1129</v>
      </c>
      <c r="G2669" s="45">
        <v>7</v>
      </c>
      <c r="H2669" s="49" t="s">
        <v>30</v>
      </c>
      <c r="I2669" s="45"/>
      <c r="J2669" s="45"/>
      <c r="K2669" s="41"/>
      <c r="L2669" s="41"/>
      <c r="M2669" s="41"/>
      <c r="N2669" s="45"/>
      <c r="O2669" s="47"/>
      <c r="P2669" s="46" t="s">
        <v>4715</v>
      </c>
      <c r="Q2669" s="47">
        <v>530</v>
      </c>
      <c r="R2669" s="48" t="s">
        <v>1042</v>
      </c>
      <c r="T2669">
        <v>60105</v>
      </c>
    </row>
    <row r="2670" spans="1:20" ht="18" customHeight="1" x14ac:dyDescent="0.15">
      <c r="A2670" s="42">
        <v>6</v>
      </c>
      <c r="B2670" s="43" t="s">
        <v>1038</v>
      </c>
      <c r="C2670" s="43">
        <v>1</v>
      </c>
      <c r="D2670" s="43" t="s">
        <v>1039</v>
      </c>
      <c r="E2670" s="43">
        <v>5</v>
      </c>
      <c r="F2670" s="43" t="s">
        <v>1129</v>
      </c>
      <c r="G2670" s="44">
        <v>7</v>
      </c>
      <c r="H2670" s="43" t="s">
        <v>30</v>
      </c>
      <c r="I2670" s="45">
        <v>11</v>
      </c>
      <c r="J2670" s="45" t="s">
        <v>31</v>
      </c>
      <c r="K2670" s="41">
        <v>300</v>
      </c>
      <c r="L2670" s="41">
        <v>300</v>
      </c>
      <c r="M2670" s="41">
        <f>K2670-L2670</f>
        <v>0</v>
      </c>
      <c r="N2670" s="45" t="s">
        <v>4049</v>
      </c>
      <c r="O2670" s="41">
        <v>199500</v>
      </c>
      <c r="P2670" s="46" t="s">
        <v>4626</v>
      </c>
      <c r="Q2670" s="47">
        <v>2200</v>
      </c>
      <c r="R2670" s="48" t="s">
        <v>1042</v>
      </c>
      <c r="T2670">
        <v>60105</v>
      </c>
    </row>
    <row r="2671" spans="1:20" ht="18" customHeight="1" x14ac:dyDescent="0.15">
      <c r="A2671" s="42">
        <v>6</v>
      </c>
      <c r="B2671" s="43" t="s">
        <v>1038</v>
      </c>
      <c r="C2671" s="43">
        <v>1</v>
      </c>
      <c r="D2671" s="43" t="s">
        <v>1039</v>
      </c>
      <c r="E2671" s="43">
        <v>5</v>
      </c>
      <c r="F2671" s="43" t="s">
        <v>1129</v>
      </c>
      <c r="G2671" s="44">
        <v>7</v>
      </c>
      <c r="H2671" s="43" t="s">
        <v>30</v>
      </c>
      <c r="I2671" s="44">
        <v>11</v>
      </c>
      <c r="J2671" s="44" t="s">
        <v>31</v>
      </c>
      <c r="K2671" s="41"/>
      <c r="L2671" s="41"/>
      <c r="M2671" s="41"/>
      <c r="N2671" s="45" t="s">
        <v>4050</v>
      </c>
      <c r="O2671" s="41">
        <v>79800</v>
      </c>
      <c r="P2671" s="46" t="s">
        <v>4554</v>
      </c>
      <c r="Q2671" s="47"/>
      <c r="R2671" s="48" t="s">
        <v>1042</v>
      </c>
      <c r="T2671">
        <v>60105</v>
      </c>
    </row>
    <row r="2672" spans="1:20" ht="18" customHeight="1" x14ac:dyDescent="0.15">
      <c r="A2672" s="42">
        <v>6</v>
      </c>
      <c r="B2672" s="43" t="s">
        <v>1038</v>
      </c>
      <c r="C2672" s="43">
        <v>1</v>
      </c>
      <c r="D2672" s="43" t="s">
        <v>1039</v>
      </c>
      <c r="E2672" s="43">
        <v>5</v>
      </c>
      <c r="F2672" s="43" t="s">
        <v>1129</v>
      </c>
      <c r="G2672" s="44">
        <v>7</v>
      </c>
      <c r="H2672" s="43" t="s">
        <v>30</v>
      </c>
      <c r="I2672" s="44">
        <v>11</v>
      </c>
      <c r="J2672" s="44" t="s">
        <v>31</v>
      </c>
      <c r="K2672" s="41"/>
      <c r="L2672" s="41"/>
      <c r="M2672" s="41"/>
      <c r="N2672" s="45" t="s">
        <v>1130</v>
      </c>
      <c r="O2672" s="41">
        <v>20000</v>
      </c>
      <c r="P2672" s="46" t="s">
        <v>4716</v>
      </c>
      <c r="Q2672" s="47">
        <v>1017</v>
      </c>
      <c r="R2672" s="48" t="s">
        <v>1042</v>
      </c>
      <c r="T2672">
        <v>60105</v>
      </c>
    </row>
    <row r="2673" spans="1:20" ht="18" customHeight="1" x14ac:dyDescent="0.15">
      <c r="A2673" s="42">
        <v>6</v>
      </c>
      <c r="B2673" s="43" t="s">
        <v>1038</v>
      </c>
      <c r="C2673" s="43">
        <v>1</v>
      </c>
      <c r="D2673" s="43" t="s">
        <v>1039</v>
      </c>
      <c r="E2673" s="43">
        <v>5</v>
      </c>
      <c r="F2673" s="43" t="s">
        <v>1129</v>
      </c>
      <c r="G2673" s="45">
        <v>8</v>
      </c>
      <c r="H2673" s="49" t="s">
        <v>33</v>
      </c>
      <c r="I2673" s="45"/>
      <c r="J2673" s="45"/>
      <c r="K2673" s="41"/>
      <c r="L2673" s="41"/>
      <c r="M2673" s="41"/>
      <c r="N2673" s="45"/>
      <c r="O2673" s="47"/>
      <c r="P2673" s="46" t="s">
        <v>4717</v>
      </c>
      <c r="Q2673" s="47"/>
      <c r="R2673" s="48" t="s">
        <v>1042</v>
      </c>
      <c r="T2673">
        <v>60105</v>
      </c>
    </row>
    <row r="2674" spans="1:20" ht="18" customHeight="1" x14ac:dyDescent="0.15">
      <c r="A2674" s="42">
        <v>6</v>
      </c>
      <c r="B2674" s="43" t="s">
        <v>1038</v>
      </c>
      <c r="C2674" s="43">
        <v>1</v>
      </c>
      <c r="D2674" s="43" t="s">
        <v>1039</v>
      </c>
      <c r="E2674" s="43">
        <v>5</v>
      </c>
      <c r="F2674" s="43" t="s">
        <v>1129</v>
      </c>
      <c r="G2674" s="44">
        <v>8</v>
      </c>
      <c r="H2674" s="43" t="s">
        <v>33</v>
      </c>
      <c r="I2674" s="45">
        <v>2</v>
      </c>
      <c r="J2674" s="45" t="s">
        <v>46</v>
      </c>
      <c r="K2674" s="41">
        <v>8</v>
      </c>
      <c r="L2674" s="41">
        <v>8</v>
      </c>
      <c r="M2674" s="41">
        <f>K2674-L2674</f>
        <v>0</v>
      </c>
      <c r="N2674" s="45" t="s">
        <v>4051</v>
      </c>
      <c r="O2674" s="41">
        <v>7200</v>
      </c>
      <c r="P2674" s="46" t="s">
        <v>4718</v>
      </c>
      <c r="Q2674" s="47">
        <v>9457</v>
      </c>
      <c r="R2674" s="48" t="s">
        <v>1042</v>
      </c>
      <c r="T2674">
        <v>60105</v>
      </c>
    </row>
    <row r="2675" spans="1:20" ht="18" customHeight="1" x14ac:dyDescent="0.15">
      <c r="A2675" s="42">
        <v>6</v>
      </c>
      <c r="B2675" s="43" t="s">
        <v>1038</v>
      </c>
      <c r="C2675" s="43">
        <v>1</v>
      </c>
      <c r="D2675" s="43" t="s">
        <v>1039</v>
      </c>
      <c r="E2675" s="43">
        <v>5</v>
      </c>
      <c r="F2675" s="43" t="s">
        <v>1129</v>
      </c>
      <c r="G2675" s="44">
        <v>8</v>
      </c>
      <c r="H2675" s="43" t="s">
        <v>33</v>
      </c>
      <c r="I2675" s="45">
        <v>3</v>
      </c>
      <c r="J2675" s="45" t="s">
        <v>48</v>
      </c>
      <c r="K2675" s="41">
        <v>44</v>
      </c>
      <c r="L2675" s="41">
        <v>44</v>
      </c>
      <c r="M2675" s="41">
        <f>K2675-L2675</f>
        <v>0</v>
      </c>
      <c r="N2675" s="45" t="s">
        <v>3383</v>
      </c>
      <c r="O2675" s="41">
        <v>43900</v>
      </c>
      <c r="P2675" s="46" t="s">
        <v>4662</v>
      </c>
      <c r="Q2675" s="47"/>
      <c r="R2675" s="48" t="s">
        <v>1042</v>
      </c>
      <c r="T2675">
        <v>60105</v>
      </c>
    </row>
    <row r="2676" spans="1:20" ht="18" customHeight="1" x14ac:dyDescent="0.15">
      <c r="A2676" s="42">
        <v>6</v>
      </c>
      <c r="B2676" s="43" t="s">
        <v>1038</v>
      </c>
      <c r="C2676" s="43">
        <v>1</v>
      </c>
      <c r="D2676" s="43" t="s">
        <v>1039</v>
      </c>
      <c r="E2676" s="43">
        <v>5</v>
      </c>
      <c r="F2676" s="43" t="s">
        <v>1129</v>
      </c>
      <c r="G2676" s="45">
        <v>10</v>
      </c>
      <c r="H2676" s="49" t="s">
        <v>54</v>
      </c>
      <c r="I2676" s="45"/>
      <c r="J2676" s="45"/>
      <c r="K2676" s="41"/>
      <c r="L2676" s="41"/>
      <c r="M2676" s="41"/>
      <c r="N2676" s="45"/>
      <c r="O2676" s="47"/>
      <c r="P2676" s="46" t="s">
        <v>4719</v>
      </c>
      <c r="Q2676" s="47">
        <v>98</v>
      </c>
      <c r="R2676" s="48" t="s">
        <v>1042</v>
      </c>
      <c r="T2676">
        <v>60105</v>
      </c>
    </row>
    <row r="2677" spans="1:20" ht="18" customHeight="1" x14ac:dyDescent="0.15">
      <c r="A2677" s="42">
        <v>6</v>
      </c>
      <c r="B2677" s="43" t="s">
        <v>1038</v>
      </c>
      <c r="C2677" s="43">
        <v>1</v>
      </c>
      <c r="D2677" s="43" t="s">
        <v>1039</v>
      </c>
      <c r="E2677" s="43">
        <v>5</v>
      </c>
      <c r="F2677" s="43" t="s">
        <v>1129</v>
      </c>
      <c r="G2677" s="44">
        <v>10</v>
      </c>
      <c r="H2677" s="43" t="s">
        <v>54</v>
      </c>
      <c r="I2677" s="45">
        <v>1</v>
      </c>
      <c r="J2677" s="45" t="s">
        <v>55</v>
      </c>
      <c r="K2677" s="41">
        <v>1200</v>
      </c>
      <c r="L2677" s="41">
        <v>1200</v>
      </c>
      <c r="M2677" s="41">
        <f>K2677-L2677</f>
        <v>0</v>
      </c>
      <c r="N2677" s="45" t="s">
        <v>3384</v>
      </c>
      <c r="O2677" s="41">
        <v>900000</v>
      </c>
      <c r="P2677" s="46" t="s">
        <v>4720</v>
      </c>
      <c r="Q2677" s="47"/>
      <c r="R2677" s="48" t="s">
        <v>1042</v>
      </c>
      <c r="T2677">
        <v>60105</v>
      </c>
    </row>
    <row r="2678" spans="1:20" ht="18" customHeight="1" x14ac:dyDescent="0.15">
      <c r="A2678" s="42">
        <v>6</v>
      </c>
      <c r="B2678" s="43" t="s">
        <v>1038</v>
      </c>
      <c r="C2678" s="43">
        <v>1</v>
      </c>
      <c r="D2678" s="43" t="s">
        <v>1039</v>
      </c>
      <c r="E2678" s="43">
        <v>5</v>
      </c>
      <c r="F2678" s="43" t="s">
        <v>1129</v>
      </c>
      <c r="G2678" s="44">
        <v>10</v>
      </c>
      <c r="H2678" s="43" t="s">
        <v>54</v>
      </c>
      <c r="I2678" s="44">
        <v>1</v>
      </c>
      <c r="J2678" s="44" t="s">
        <v>55</v>
      </c>
      <c r="K2678" s="41"/>
      <c r="L2678" s="41"/>
      <c r="M2678" s="41"/>
      <c r="N2678" s="45" t="s">
        <v>1131</v>
      </c>
      <c r="O2678" s="41">
        <v>300000</v>
      </c>
      <c r="P2678" s="46" t="s">
        <v>4721</v>
      </c>
      <c r="Q2678" s="47">
        <v>1</v>
      </c>
      <c r="R2678" s="48" t="s">
        <v>1042</v>
      </c>
      <c r="T2678">
        <v>60105</v>
      </c>
    </row>
    <row r="2679" spans="1:20" ht="18" customHeight="1" x14ac:dyDescent="0.15">
      <c r="A2679" s="42">
        <v>6</v>
      </c>
      <c r="B2679" s="43" t="s">
        <v>1038</v>
      </c>
      <c r="C2679" s="43">
        <v>1</v>
      </c>
      <c r="D2679" s="43" t="s">
        <v>1039</v>
      </c>
      <c r="E2679" s="43">
        <v>5</v>
      </c>
      <c r="F2679" s="43" t="s">
        <v>1129</v>
      </c>
      <c r="G2679" s="44">
        <v>10</v>
      </c>
      <c r="H2679" s="43" t="s">
        <v>54</v>
      </c>
      <c r="I2679" s="45">
        <v>2</v>
      </c>
      <c r="J2679" s="45" t="s">
        <v>193</v>
      </c>
      <c r="K2679" s="41">
        <v>429</v>
      </c>
      <c r="L2679" s="41">
        <v>351</v>
      </c>
      <c r="M2679" s="41">
        <f>K2679-L2679</f>
        <v>78</v>
      </c>
      <c r="N2679" s="45" t="s">
        <v>1132</v>
      </c>
      <c r="O2679" s="41"/>
      <c r="P2679" s="46" t="s">
        <v>4722</v>
      </c>
      <c r="Q2679" s="47"/>
      <c r="R2679" s="48" t="s">
        <v>1042</v>
      </c>
      <c r="T2679">
        <v>60105</v>
      </c>
    </row>
    <row r="2680" spans="1:20" ht="18" customHeight="1" x14ac:dyDescent="0.15">
      <c r="A2680" s="42">
        <v>6</v>
      </c>
      <c r="B2680" s="43" t="s">
        <v>1038</v>
      </c>
      <c r="C2680" s="43">
        <v>1</v>
      </c>
      <c r="D2680" s="43" t="s">
        <v>1039</v>
      </c>
      <c r="E2680" s="43">
        <v>5</v>
      </c>
      <c r="F2680" s="43" t="s">
        <v>1129</v>
      </c>
      <c r="G2680" s="44">
        <v>10</v>
      </c>
      <c r="H2680" s="43" t="s">
        <v>54</v>
      </c>
      <c r="I2680" s="44">
        <v>2</v>
      </c>
      <c r="J2680" s="44" t="s">
        <v>193</v>
      </c>
      <c r="K2680" s="41"/>
      <c r="L2680" s="41"/>
      <c r="M2680" s="41"/>
      <c r="N2680" s="45" t="s">
        <v>4052</v>
      </c>
      <c r="O2680" s="41">
        <v>396000</v>
      </c>
      <c r="P2680" s="46" t="s">
        <v>4723</v>
      </c>
      <c r="Q2680" s="47">
        <v>13100</v>
      </c>
      <c r="R2680" s="48" t="s">
        <v>1042</v>
      </c>
      <c r="T2680">
        <v>60105</v>
      </c>
    </row>
    <row r="2681" spans="1:20" ht="18" customHeight="1" x14ac:dyDescent="0.15">
      <c r="A2681" s="42">
        <v>6</v>
      </c>
      <c r="B2681" s="43" t="s">
        <v>1038</v>
      </c>
      <c r="C2681" s="43">
        <v>1</v>
      </c>
      <c r="D2681" s="43" t="s">
        <v>1039</v>
      </c>
      <c r="E2681" s="43">
        <v>5</v>
      </c>
      <c r="F2681" s="43" t="s">
        <v>1129</v>
      </c>
      <c r="G2681" s="44">
        <v>10</v>
      </c>
      <c r="H2681" s="43" t="s">
        <v>54</v>
      </c>
      <c r="I2681" s="44">
        <v>2</v>
      </c>
      <c r="J2681" s="44" t="s">
        <v>193</v>
      </c>
      <c r="K2681" s="41"/>
      <c r="L2681" s="41"/>
      <c r="M2681" s="41"/>
      <c r="N2681" s="45" t="s">
        <v>4053</v>
      </c>
      <c r="O2681" s="41">
        <v>33000</v>
      </c>
      <c r="P2681" s="46"/>
      <c r="Q2681" s="47"/>
      <c r="R2681" s="48" t="s">
        <v>1042</v>
      </c>
      <c r="T2681">
        <v>60105</v>
      </c>
    </row>
    <row r="2682" spans="1:20" ht="18" customHeight="1" x14ac:dyDescent="0.15">
      <c r="A2682" s="42">
        <v>6</v>
      </c>
      <c r="B2682" s="43" t="s">
        <v>1038</v>
      </c>
      <c r="C2682" s="43">
        <v>1</v>
      </c>
      <c r="D2682" s="43" t="s">
        <v>1039</v>
      </c>
      <c r="E2682" s="43">
        <v>5</v>
      </c>
      <c r="F2682" s="43" t="s">
        <v>1129</v>
      </c>
      <c r="G2682" s="44">
        <v>10</v>
      </c>
      <c r="H2682" s="43" t="s">
        <v>54</v>
      </c>
      <c r="I2682" s="45">
        <v>3</v>
      </c>
      <c r="J2682" s="45" t="s">
        <v>63</v>
      </c>
      <c r="K2682" s="41">
        <v>39</v>
      </c>
      <c r="L2682" s="41">
        <v>39</v>
      </c>
      <c r="M2682" s="41">
        <f>K2682-L2682</f>
        <v>0</v>
      </c>
      <c r="N2682" s="45" t="s">
        <v>4054</v>
      </c>
      <c r="O2682" s="41">
        <v>39000</v>
      </c>
      <c r="P2682" s="46"/>
      <c r="Q2682" s="47"/>
      <c r="R2682" s="48" t="s">
        <v>1042</v>
      </c>
      <c r="T2682">
        <v>60105</v>
      </c>
    </row>
    <row r="2683" spans="1:20" ht="18" customHeight="1" x14ac:dyDescent="0.15">
      <c r="A2683" s="42">
        <v>6</v>
      </c>
      <c r="B2683" s="43" t="s">
        <v>1038</v>
      </c>
      <c r="C2683" s="43">
        <v>1</v>
      </c>
      <c r="D2683" s="43" t="s">
        <v>1039</v>
      </c>
      <c r="E2683" s="43">
        <v>5</v>
      </c>
      <c r="F2683" s="43" t="s">
        <v>1129</v>
      </c>
      <c r="G2683" s="44">
        <v>10</v>
      </c>
      <c r="H2683" s="43" t="s">
        <v>54</v>
      </c>
      <c r="I2683" s="45">
        <v>5</v>
      </c>
      <c r="J2683" s="45" t="s">
        <v>194</v>
      </c>
      <c r="K2683" s="41">
        <v>840</v>
      </c>
      <c r="L2683" s="41">
        <v>936</v>
      </c>
      <c r="M2683" s="41">
        <f>K2683-L2683</f>
        <v>-96</v>
      </c>
      <c r="N2683" s="45" t="s">
        <v>3385</v>
      </c>
      <c r="O2683" s="41">
        <v>840000</v>
      </c>
      <c r="P2683" s="46"/>
      <c r="Q2683" s="47"/>
      <c r="R2683" s="48" t="s">
        <v>1042</v>
      </c>
      <c r="T2683">
        <v>60105</v>
      </c>
    </row>
    <row r="2684" spans="1:20" ht="18" customHeight="1" x14ac:dyDescent="0.15">
      <c r="A2684" s="42">
        <v>6</v>
      </c>
      <c r="B2684" s="43" t="s">
        <v>1038</v>
      </c>
      <c r="C2684" s="43">
        <v>1</v>
      </c>
      <c r="D2684" s="43" t="s">
        <v>1039</v>
      </c>
      <c r="E2684" s="43">
        <v>5</v>
      </c>
      <c r="F2684" s="43" t="s">
        <v>1129</v>
      </c>
      <c r="G2684" s="44">
        <v>10</v>
      </c>
      <c r="H2684" s="43" t="s">
        <v>54</v>
      </c>
      <c r="I2684" s="44">
        <v>5</v>
      </c>
      <c r="J2684" s="44" t="s">
        <v>194</v>
      </c>
      <c r="K2684" s="41"/>
      <c r="L2684" s="41"/>
      <c r="M2684" s="41"/>
      <c r="N2684" s="45" t="s">
        <v>1133</v>
      </c>
      <c r="O2684" s="41"/>
      <c r="P2684" s="46"/>
      <c r="Q2684" s="47"/>
      <c r="R2684" s="48" t="s">
        <v>1042</v>
      </c>
      <c r="T2684">
        <v>60105</v>
      </c>
    </row>
    <row r="2685" spans="1:20" ht="18" customHeight="1" x14ac:dyDescent="0.15">
      <c r="A2685" s="42">
        <v>6</v>
      </c>
      <c r="B2685" s="43" t="s">
        <v>1038</v>
      </c>
      <c r="C2685" s="43">
        <v>1</v>
      </c>
      <c r="D2685" s="43" t="s">
        <v>1039</v>
      </c>
      <c r="E2685" s="43">
        <v>5</v>
      </c>
      <c r="F2685" s="43" t="s">
        <v>1129</v>
      </c>
      <c r="G2685" s="44">
        <v>10</v>
      </c>
      <c r="H2685" s="43" t="s">
        <v>54</v>
      </c>
      <c r="I2685" s="45">
        <v>6</v>
      </c>
      <c r="J2685" s="45" t="s">
        <v>195</v>
      </c>
      <c r="K2685" s="41">
        <v>600</v>
      </c>
      <c r="L2685" s="41">
        <v>4100</v>
      </c>
      <c r="M2685" s="41">
        <f>K2685-L2685</f>
        <v>-3500</v>
      </c>
      <c r="N2685" s="45" t="s">
        <v>1134</v>
      </c>
      <c r="O2685" s="41">
        <v>500000</v>
      </c>
      <c r="P2685" s="46"/>
      <c r="Q2685" s="47"/>
      <c r="R2685" s="48" t="s">
        <v>1042</v>
      </c>
      <c r="T2685">
        <v>60105</v>
      </c>
    </row>
    <row r="2686" spans="1:20" ht="18" customHeight="1" x14ac:dyDescent="0.15">
      <c r="A2686" s="42">
        <v>6</v>
      </c>
      <c r="B2686" s="43" t="s">
        <v>1038</v>
      </c>
      <c r="C2686" s="43">
        <v>1</v>
      </c>
      <c r="D2686" s="43" t="s">
        <v>1039</v>
      </c>
      <c r="E2686" s="43">
        <v>5</v>
      </c>
      <c r="F2686" s="43" t="s">
        <v>1129</v>
      </c>
      <c r="G2686" s="44">
        <v>10</v>
      </c>
      <c r="H2686" s="43" t="s">
        <v>54</v>
      </c>
      <c r="I2686" s="44">
        <v>6</v>
      </c>
      <c r="J2686" s="44" t="s">
        <v>195</v>
      </c>
      <c r="K2686" s="41"/>
      <c r="L2686" s="41"/>
      <c r="M2686" s="41"/>
      <c r="N2686" s="45" t="s">
        <v>1135</v>
      </c>
      <c r="O2686" s="41">
        <v>100000</v>
      </c>
      <c r="P2686" s="46"/>
      <c r="Q2686" s="47"/>
      <c r="R2686" s="48" t="s">
        <v>1042</v>
      </c>
      <c r="T2686">
        <v>60105</v>
      </c>
    </row>
    <row r="2687" spans="1:20" ht="18" customHeight="1" x14ac:dyDescent="0.15">
      <c r="A2687" s="42">
        <v>6</v>
      </c>
      <c r="B2687" s="43" t="s">
        <v>1038</v>
      </c>
      <c r="C2687" s="43">
        <v>1</v>
      </c>
      <c r="D2687" s="43" t="s">
        <v>1039</v>
      </c>
      <c r="E2687" s="43">
        <v>5</v>
      </c>
      <c r="F2687" s="43" t="s">
        <v>1129</v>
      </c>
      <c r="G2687" s="45">
        <v>11</v>
      </c>
      <c r="H2687" s="49" t="s">
        <v>66</v>
      </c>
      <c r="I2687" s="45"/>
      <c r="J2687" s="45"/>
      <c r="K2687" s="41"/>
      <c r="L2687" s="41"/>
      <c r="M2687" s="41"/>
      <c r="N2687" s="45"/>
      <c r="O2687" s="47"/>
      <c r="P2687" s="46"/>
      <c r="Q2687" s="47"/>
      <c r="R2687" s="48" t="s">
        <v>1042</v>
      </c>
      <c r="T2687">
        <v>60105</v>
      </c>
    </row>
    <row r="2688" spans="1:20" ht="18" customHeight="1" x14ac:dyDescent="0.15">
      <c r="A2688" s="42">
        <v>6</v>
      </c>
      <c r="B2688" s="43" t="s">
        <v>1038</v>
      </c>
      <c r="C2688" s="43">
        <v>1</v>
      </c>
      <c r="D2688" s="43" t="s">
        <v>1039</v>
      </c>
      <c r="E2688" s="43">
        <v>5</v>
      </c>
      <c r="F2688" s="43" t="s">
        <v>1129</v>
      </c>
      <c r="G2688" s="44">
        <v>11</v>
      </c>
      <c r="H2688" s="43" t="s">
        <v>66</v>
      </c>
      <c r="I2688" s="45">
        <v>1</v>
      </c>
      <c r="J2688" s="45" t="s">
        <v>67</v>
      </c>
      <c r="K2688" s="41">
        <v>40</v>
      </c>
      <c r="L2688" s="41">
        <v>56</v>
      </c>
      <c r="M2688" s="41">
        <f>K2688-L2688</f>
        <v>-16</v>
      </c>
      <c r="N2688" s="45" t="s">
        <v>4055</v>
      </c>
      <c r="O2688" s="41">
        <v>25200</v>
      </c>
      <c r="P2688" s="46"/>
      <c r="Q2688" s="47"/>
      <c r="R2688" s="48" t="s">
        <v>1042</v>
      </c>
      <c r="T2688">
        <v>60105</v>
      </c>
    </row>
    <row r="2689" spans="1:20" ht="18" customHeight="1" x14ac:dyDescent="0.15">
      <c r="A2689" s="42">
        <v>6</v>
      </c>
      <c r="B2689" s="43" t="s">
        <v>1038</v>
      </c>
      <c r="C2689" s="43">
        <v>1</v>
      </c>
      <c r="D2689" s="43" t="s">
        <v>1039</v>
      </c>
      <c r="E2689" s="43">
        <v>5</v>
      </c>
      <c r="F2689" s="43" t="s">
        <v>1129</v>
      </c>
      <c r="G2689" s="44">
        <v>11</v>
      </c>
      <c r="H2689" s="43" t="s">
        <v>66</v>
      </c>
      <c r="I2689" s="44">
        <v>1</v>
      </c>
      <c r="J2689" s="44" t="s">
        <v>67</v>
      </c>
      <c r="K2689" s="41"/>
      <c r="L2689" s="41"/>
      <c r="M2689" s="41"/>
      <c r="N2689" s="45" t="s">
        <v>4056</v>
      </c>
      <c r="O2689" s="41">
        <v>14000</v>
      </c>
      <c r="P2689" s="46"/>
      <c r="Q2689" s="47"/>
      <c r="R2689" s="48" t="s">
        <v>1042</v>
      </c>
      <c r="T2689">
        <v>60105</v>
      </c>
    </row>
    <row r="2690" spans="1:20" ht="18" customHeight="1" x14ac:dyDescent="0.15">
      <c r="A2690" s="42">
        <v>6</v>
      </c>
      <c r="B2690" s="43" t="s">
        <v>1038</v>
      </c>
      <c r="C2690" s="43">
        <v>1</v>
      </c>
      <c r="D2690" s="43" t="s">
        <v>1039</v>
      </c>
      <c r="E2690" s="43">
        <v>5</v>
      </c>
      <c r="F2690" s="43" t="s">
        <v>1129</v>
      </c>
      <c r="G2690" s="44">
        <v>11</v>
      </c>
      <c r="H2690" s="43" t="s">
        <v>66</v>
      </c>
      <c r="I2690" s="45">
        <v>3</v>
      </c>
      <c r="J2690" s="45" t="s">
        <v>70</v>
      </c>
      <c r="K2690" s="41">
        <v>999</v>
      </c>
      <c r="L2690" s="41">
        <v>699</v>
      </c>
      <c r="M2690" s="41">
        <f>K2690-L2690</f>
        <v>300</v>
      </c>
      <c r="N2690" s="45" t="s">
        <v>1136</v>
      </c>
      <c r="O2690" s="41">
        <v>20000</v>
      </c>
      <c r="P2690" s="46"/>
      <c r="Q2690" s="47"/>
      <c r="R2690" s="48" t="s">
        <v>1042</v>
      </c>
      <c r="T2690">
        <v>60105</v>
      </c>
    </row>
    <row r="2691" spans="1:20" ht="18" customHeight="1" x14ac:dyDescent="0.15">
      <c r="A2691" s="42">
        <v>6</v>
      </c>
      <c r="B2691" s="43" t="s">
        <v>1038</v>
      </c>
      <c r="C2691" s="43">
        <v>1</v>
      </c>
      <c r="D2691" s="43" t="s">
        <v>1039</v>
      </c>
      <c r="E2691" s="43">
        <v>5</v>
      </c>
      <c r="F2691" s="43" t="s">
        <v>1129</v>
      </c>
      <c r="G2691" s="44">
        <v>11</v>
      </c>
      <c r="H2691" s="43" t="s">
        <v>66</v>
      </c>
      <c r="I2691" s="44">
        <v>3</v>
      </c>
      <c r="J2691" s="44" t="s">
        <v>70</v>
      </c>
      <c r="K2691" s="41"/>
      <c r="L2691" s="41"/>
      <c r="M2691" s="41"/>
      <c r="N2691" s="45" t="s">
        <v>3386</v>
      </c>
      <c r="O2691" s="41">
        <v>970000</v>
      </c>
      <c r="P2691" s="46"/>
      <c r="Q2691" s="47"/>
      <c r="R2691" s="48" t="s">
        <v>1042</v>
      </c>
      <c r="T2691">
        <v>60105</v>
      </c>
    </row>
    <row r="2692" spans="1:20" ht="18" customHeight="1" x14ac:dyDescent="0.15">
      <c r="A2692" s="42">
        <v>6</v>
      </c>
      <c r="B2692" s="43" t="s">
        <v>1038</v>
      </c>
      <c r="C2692" s="43">
        <v>1</v>
      </c>
      <c r="D2692" s="43" t="s">
        <v>1039</v>
      </c>
      <c r="E2692" s="43">
        <v>5</v>
      </c>
      <c r="F2692" s="43" t="s">
        <v>1129</v>
      </c>
      <c r="G2692" s="44">
        <v>11</v>
      </c>
      <c r="H2692" s="43" t="s">
        <v>66</v>
      </c>
      <c r="I2692" s="44">
        <v>3</v>
      </c>
      <c r="J2692" s="44" t="s">
        <v>70</v>
      </c>
      <c r="K2692" s="41"/>
      <c r="L2692" s="41"/>
      <c r="M2692" s="41"/>
      <c r="N2692" s="45" t="s">
        <v>2586</v>
      </c>
      <c r="O2692" s="41">
        <v>8650</v>
      </c>
      <c r="P2692" s="46"/>
      <c r="Q2692" s="47"/>
      <c r="R2692" s="48" t="s">
        <v>1042</v>
      </c>
      <c r="T2692">
        <v>60105</v>
      </c>
    </row>
    <row r="2693" spans="1:20" ht="18" customHeight="1" x14ac:dyDescent="0.15">
      <c r="A2693" s="42">
        <v>6</v>
      </c>
      <c r="B2693" s="43" t="s">
        <v>1038</v>
      </c>
      <c r="C2693" s="43">
        <v>1</v>
      </c>
      <c r="D2693" s="43" t="s">
        <v>1039</v>
      </c>
      <c r="E2693" s="43">
        <v>5</v>
      </c>
      <c r="F2693" s="43" t="s">
        <v>1129</v>
      </c>
      <c r="G2693" s="44">
        <v>11</v>
      </c>
      <c r="H2693" s="43" t="s">
        <v>66</v>
      </c>
      <c r="I2693" s="45">
        <v>11</v>
      </c>
      <c r="J2693" s="45" t="s">
        <v>72</v>
      </c>
      <c r="K2693" s="41">
        <v>35</v>
      </c>
      <c r="L2693" s="41">
        <v>15</v>
      </c>
      <c r="M2693" s="41">
        <f>K2693-L2693</f>
        <v>20</v>
      </c>
      <c r="N2693" s="45" t="s">
        <v>2587</v>
      </c>
      <c r="O2693" s="41">
        <v>19730</v>
      </c>
      <c r="P2693" s="46"/>
      <c r="Q2693" s="47"/>
      <c r="R2693" s="48" t="s">
        <v>1042</v>
      </c>
      <c r="T2693">
        <v>60105</v>
      </c>
    </row>
    <row r="2694" spans="1:20" ht="18" customHeight="1" x14ac:dyDescent="0.15">
      <c r="A2694" s="42">
        <v>6</v>
      </c>
      <c r="B2694" s="43" t="s">
        <v>1038</v>
      </c>
      <c r="C2694" s="43">
        <v>1</v>
      </c>
      <c r="D2694" s="43" t="s">
        <v>1039</v>
      </c>
      <c r="E2694" s="43">
        <v>5</v>
      </c>
      <c r="F2694" s="43" t="s">
        <v>1129</v>
      </c>
      <c r="G2694" s="44">
        <v>11</v>
      </c>
      <c r="H2694" s="43" t="s">
        <v>66</v>
      </c>
      <c r="I2694" s="44">
        <v>11</v>
      </c>
      <c r="J2694" s="44" t="s">
        <v>72</v>
      </c>
      <c r="K2694" s="41"/>
      <c r="L2694" s="41"/>
      <c r="M2694" s="41"/>
      <c r="N2694" s="45" t="s">
        <v>1137</v>
      </c>
      <c r="O2694" s="41">
        <v>14990</v>
      </c>
      <c r="P2694" s="46"/>
      <c r="Q2694" s="47"/>
      <c r="R2694" s="48" t="s">
        <v>1042</v>
      </c>
      <c r="T2694">
        <v>60105</v>
      </c>
    </row>
    <row r="2695" spans="1:20" ht="18" customHeight="1" x14ac:dyDescent="0.15">
      <c r="A2695" s="42">
        <v>6</v>
      </c>
      <c r="B2695" s="43" t="s">
        <v>1038</v>
      </c>
      <c r="C2695" s="43">
        <v>1</v>
      </c>
      <c r="D2695" s="43" t="s">
        <v>1039</v>
      </c>
      <c r="E2695" s="43">
        <v>5</v>
      </c>
      <c r="F2695" s="43" t="s">
        <v>1129</v>
      </c>
      <c r="G2695" s="45">
        <v>12</v>
      </c>
      <c r="H2695" s="49" t="s">
        <v>73</v>
      </c>
      <c r="I2695" s="45"/>
      <c r="J2695" s="45"/>
      <c r="K2695" s="41"/>
      <c r="L2695" s="41"/>
      <c r="M2695" s="41"/>
      <c r="N2695" s="45"/>
      <c r="O2695" s="47"/>
      <c r="P2695" s="46"/>
      <c r="Q2695" s="47"/>
      <c r="R2695" s="48" t="s">
        <v>1042</v>
      </c>
      <c r="T2695">
        <v>60105</v>
      </c>
    </row>
    <row r="2696" spans="1:20" ht="18" customHeight="1" x14ac:dyDescent="0.15">
      <c r="A2696" s="42">
        <v>6</v>
      </c>
      <c r="B2696" s="43" t="s">
        <v>1038</v>
      </c>
      <c r="C2696" s="43">
        <v>1</v>
      </c>
      <c r="D2696" s="43" t="s">
        <v>1039</v>
      </c>
      <c r="E2696" s="43">
        <v>5</v>
      </c>
      <c r="F2696" s="43" t="s">
        <v>1129</v>
      </c>
      <c r="G2696" s="44">
        <v>12</v>
      </c>
      <c r="H2696" s="43" t="s">
        <v>73</v>
      </c>
      <c r="I2696" s="45">
        <v>13</v>
      </c>
      <c r="J2696" s="45" t="s">
        <v>1138</v>
      </c>
      <c r="K2696" s="41">
        <v>10700</v>
      </c>
      <c r="L2696" s="41">
        <v>4300</v>
      </c>
      <c r="M2696" s="41">
        <f>K2696-L2696</f>
        <v>6400</v>
      </c>
      <c r="N2696" s="45" t="s">
        <v>7511</v>
      </c>
      <c r="O2696" s="41">
        <v>5500000</v>
      </c>
      <c r="P2696" s="46"/>
      <c r="Q2696" s="47"/>
      <c r="R2696" s="48" t="s">
        <v>1042</v>
      </c>
      <c r="T2696">
        <v>60105</v>
      </c>
    </row>
    <row r="2697" spans="1:20" ht="18" customHeight="1" x14ac:dyDescent="0.15">
      <c r="A2697" s="42">
        <v>6</v>
      </c>
      <c r="B2697" s="43" t="s">
        <v>1038</v>
      </c>
      <c r="C2697" s="43">
        <v>1</v>
      </c>
      <c r="D2697" s="43" t="s">
        <v>1039</v>
      </c>
      <c r="E2697" s="43">
        <v>5</v>
      </c>
      <c r="F2697" s="43" t="s">
        <v>1129</v>
      </c>
      <c r="G2697" s="44">
        <v>12</v>
      </c>
      <c r="H2697" s="43" t="s">
        <v>73</v>
      </c>
      <c r="I2697" s="44">
        <v>13</v>
      </c>
      <c r="J2697" s="44" t="s">
        <v>1138</v>
      </c>
      <c r="K2697" s="41"/>
      <c r="L2697" s="41"/>
      <c r="M2697" s="41"/>
      <c r="N2697" s="45" t="s">
        <v>2588</v>
      </c>
      <c r="O2697" s="41">
        <v>4500000</v>
      </c>
      <c r="P2697" s="46"/>
      <c r="Q2697" s="47"/>
      <c r="R2697" s="48" t="s">
        <v>1042</v>
      </c>
      <c r="T2697">
        <v>60105</v>
      </c>
    </row>
    <row r="2698" spans="1:20" ht="18" customHeight="1" x14ac:dyDescent="0.15">
      <c r="A2698" s="42">
        <v>6</v>
      </c>
      <c r="B2698" s="43" t="s">
        <v>1038</v>
      </c>
      <c r="C2698" s="43">
        <v>1</v>
      </c>
      <c r="D2698" s="43" t="s">
        <v>1039</v>
      </c>
      <c r="E2698" s="43">
        <v>5</v>
      </c>
      <c r="F2698" s="43" t="s">
        <v>1129</v>
      </c>
      <c r="G2698" s="44">
        <v>12</v>
      </c>
      <c r="H2698" s="43" t="s">
        <v>73</v>
      </c>
      <c r="I2698" s="44">
        <v>13</v>
      </c>
      <c r="J2698" s="44" t="s">
        <v>1138</v>
      </c>
      <c r="K2698" s="41"/>
      <c r="L2698" s="41"/>
      <c r="M2698" s="41"/>
      <c r="N2698" s="45" t="s">
        <v>1139</v>
      </c>
      <c r="O2698" s="41">
        <v>700000</v>
      </c>
      <c r="P2698" s="46"/>
      <c r="Q2698" s="47"/>
      <c r="R2698" s="48" t="s">
        <v>1042</v>
      </c>
      <c r="T2698">
        <v>60105</v>
      </c>
    </row>
    <row r="2699" spans="1:20" ht="18" customHeight="1" x14ac:dyDescent="0.15">
      <c r="A2699" s="42">
        <v>6</v>
      </c>
      <c r="B2699" s="43" t="s">
        <v>1038</v>
      </c>
      <c r="C2699" s="43">
        <v>1</v>
      </c>
      <c r="D2699" s="43" t="s">
        <v>1039</v>
      </c>
      <c r="E2699" s="43">
        <v>5</v>
      </c>
      <c r="F2699" s="43" t="s">
        <v>1129</v>
      </c>
      <c r="G2699" s="44">
        <v>12</v>
      </c>
      <c r="H2699" s="43" t="s">
        <v>73</v>
      </c>
      <c r="I2699" s="45">
        <v>21</v>
      </c>
      <c r="J2699" s="45" t="s">
        <v>74</v>
      </c>
      <c r="K2699" s="41">
        <v>1010</v>
      </c>
      <c r="L2699" s="41">
        <v>0</v>
      </c>
      <c r="M2699" s="41">
        <f>K2699-L2699</f>
        <v>1010</v>
      </c>
      <c r="N2699" s="45" t="s">
        <v>2589</v>
      </c>
      <c r="O2699" s="41">
        <v>1010000</v>
      </c>
      <c r="P2699" s="46"/>
      <c r="Q2699" s="47"/>
      <c r="R2699" s="48" t="s">
        <v>1042</v>
      </c>
      <c r="T2699">
        <v>60105</v>
      </c>
    </row>
    <row r="2700" spans="1:20" ht="18" customHeight="1" x14ac:dyDescent="0.15">
      <c r="A2700" s="42">
        <v>6</v>
      </c>
      <c r="B2700" s="43" t="s">
        <v>1038</v>
      </c>
      <c r="C2700" s="43">
        <v>1</v>
      </c>
      <c r="D2700" s="43" t="s">
        <v>1039</v>
      </c>
      <c r="E2700" s="43">
        <v>5</v>
      </c>
      <c r="F2700" s="43" t="s">
        <v>1129</v>
      </c>
      <c r="G2700" s="44">
        <v>12</v>
      </c>
      <c r="H2700" s="43" t="s">
        <v>73</v>
      </c>
      <c r="I2700" s="45">
        <v>51</v>
      </c>
      <c r="J2700" s="45" t="s">
        <v>133</v>
      </c>
      <c r="K2700" s="41">
        <v>584</v>
      </c>
      <c r="L2700" s="41">
        <v>486</v>
      </c>
      <c r="M2700" s="41">
        <f>K2700-L2700</f>
        <v>98</v>
      </c>
      <c r="N2700" s="45" t="s">
        <v>1140</v>
      </c>
      <c r="O2700" s="41">
        <v>410300</v>
      </c>
      <c r="P2700" s="46"/>
      <c r="Q2700" s="47"/>
      <c r="R2700" s="48" t="s">
        <v>1042</v>
      </c>
      <c r="T2700">
        <v>60105</v>
      </c>
    </row>
    <row r="2701" spans="1:20" ht="18" customHeight="1" x14ac:dyDescent="0.15">
      <c r="A2701" s="42">
        <v>6</v>
      </c>
      <c r="B2701" s="43" t="s">
        <v>1038</v>
      </c>
      <c r="C2701" s="43">
        <v>1</v>
      </c>
      <c r="D2701" s="43" t="s">
        <v>1039</v>
      </c>
      <c r="E2701" s="43">
        <v>5</v>
      </c>
      <c r="F2701" s="43" t="s">
        <v>1129</v>
      </c>
      <c r="G2701" s="44">
        <v>12</v>
      </c>
      <c r="H2701" s="43" t="s">
        <v>73</v>
      </c>
      <c r="I2701" s="44">
        <v>51</v>
      </c>
      <c r="J2701" s="44" t="s">
        <v>133</v>
      </c>
      <c r="K2701" s="41"/>
      <c r="L2701" s="41"/>
      <c r="M2701" s="41"/>
      <c r="N2701" s="45" t="s">
        <v>3387</v>
      </c>
      <c r="O2701" s="41">
        <v>99000</v>
      </c>
      <c r="P2701" s="46"/>
      <c r="Q2701" s="47"/>
      <c r="R2701" s="48" t="s">
        <v>1042</v>
      </c>
      <c r="T2701">
        <v>60105</v>
      </c>
    </row>
    <row r="2702" spans="1:20" ht="18" customHeight="1" x14ac:dyDescent="0.15">
      <c r="A2702" s="42">
        <v>6</v>
      </c>
      <c r="B2702" s="43" t="s">
        <v>1038</v>
      </c>
      <c r="C2702" s="43">
        <v>1</v>
      </c>
      <c r="D2702" s="43" t="s">
        <v>1039</v>
      </c>
      <c r="E2702" s="43">
        <v>5</v>
      </c>
      <c r="F2702" s="43" t="s">
        <v>1129</v>
      </c>
      <c r="G2702" s="44">
        <v>12</v>
      </c>
      <c r="H2702" s="43" t="s">
        <v>73</v>
      </c>
      <c r="I2702" s="44">
        <v>51</v>
      </c>
      <c r="J2702" s="44" t="s">
        <v>133</v>
      </c>
      <c r="K2702" s="41"/>
      <c r="L2702" s="41"/>
      <c r="M2702" s="41"/>
      <c r="N2702" s="45" t="s">
        <v>2590</v>
      </c>
      <c r="O2702" s="41">
        <v>74000</v>
      </c>
      <c r="P2702" s="46"/>
      <c r="Q2702" s="47"/>
      <c r="R2702" s="48" t="s">
        <v>1042</v>
      </c>
      <c r="T2702">
        <v>60105</v>
      </c>
    </row>
    <row r="2703" spans="1:20" ht="18" customHeight="1" x14ac:dyDescent="0.15">
      <c r="A2703" s="42">
        <v>6</v>
      </c>
      <c r="B2703" s="43" t="s">
        <v>1038</v>
      </c>
      <c r="C2703" s="43">
        <v>1</v>
      </c>
      <c r="D2703" s="43" t="s">
        <v>1039</v>
      </c>
      <c r="E2703" s="43">
        <v>5</v>
      </c>
      <c r="F2703" s="43" t="s">
        <v>1129</v>
      </c>
      <c r="G2703" s="45">
        <v>13</v>
      </c>
      <c r="H2703" s="49" t="s">
        <v>77</v>
      </c>
      <c r="I2703" s="45"/>
      <c r="J2703" s="45"/>
      <c r="K2703" s="41"/>
      <c r="L2703" s="41"/>
      <c r="M2703" s="41"/>
      <c r="N2703" s="45"/>
      <c r="O2703" s="47"/>
      <c r="P2703" s="46"/>
      <c r="Q2703" s="47"/>
      <c r="R2703" s="48" t="s">
        <v>1042</v>
      </c>
      <c r="T2703">
        <v>60105</v>
      </c>
    </row>
    <row r="2704" spans="1:20" ht="18" customHeight="1" x14ac:dyDescent="0.15">
      <c r="A2704" s="42">
        <v>6</v>
      </c>
      <c r="B2704" s="43" t="s">
        <v>1038</v>
      </c>
      <c r="C2704" s="43">
        <v>1</v>
      </c>
      <c r="D2704" s="43" t="s">
        <v>1039</v>
      </c>
      <c r="E2704" s="43">
        <v>5</v>
      </c>
      <c r="F2704" s="43" t="s">
        <v>1129</v>
      </c>
      <c r="G2704" s="44">
        <v>13</v>
      </c>
      <c r="H2704" s="43" t="s">
        <v>77</v>
      </c>
      <c r="I2704" s="45">
        <v>1</v>
      </c>
      <c r="J2704" s="45" t="s">
        <v>78</v>
      </c>
      <c r="K2704" s="41">
        <v>20</v>
      </c>
      <c r="L2704" s="41">
        <v>20</v>
      </c>
      <c r="M2704" s="41">
        <f>K2704-L2704</f>
        <v>0</v>
      </c>
      <c r="N2704" s="45" t="s">
        <v>1141</v>
      </c>
      <c r="O2704" s="41">
        <v>20000</v>
      </c>
      <c r="P2704" s="46"/>
      <c r="Q2704" s="47"/>
      <c r="R2704" s="48" t="s">
        <v>1042</v>
      </c>
      <c r="T2704">
        <v>60105</v>
      </c>
    </row>
    <row r="2705" spans="1:20" ht="18" customHeight="1" x14ac:dyDescent="0.15">
      <c r="A2705" s="42">
        <v>6</v>
      </c>
      <c r="B2705" s="43" t="s">
        <v>1038</v>
      </c>
      <c r="C2705" s="43">
        <v>1</v>
      </c>
      <c r="D2705" s="43" t="s">
        <v>1039</v>
      </c>
      <c r="E2705" s="43">
        <v>5</v>
      </c>
      <c r="F2705" s="43" t="s">
        <v>1129</v>
      </c>
      <c r="G2705" s="44">
        <v>13</v>
      </c>
      <c r="H2705" s="43" t="s">
        <v>77</v>
      </c>
      <c r="I2705" s="45">
        <v>11</v>
      </c>
      <c r="J2705" s="45" t="s">
        <v>1142</v>
      </c>
      <c r="K2705" s="41">
        <v>1000</v>
      </c>
      <c r="L2705" s="41">
        <v>800</v>
      </c>
      <c r="M2705" s="41">
        <f>K2705-L2705</f>
        <v>200</v>
      </c>
      <c r="N2705" s="45" t="s">
        <v>1143</v>
      </c>
      <c r="O2705" s="41"/>
      <c r="P2705" s="46"/>
      <c r="Q2705" s="47"/>
      <c r="R2705" s="48" t="s">
        <v>1042</v>
      </c>
      <c r="T2705">
        <v>60105</v>
      </c>
    </row>
    <row r="2706" spans="1:20" ht="18" customHeight="1" x14ac:dyDescent="0.15">
      <c r="A2706" s="42">
        <v>6</v>
      </c>
      <c r="B2706" s="43" t="s">
        <v>1038</v>
      </c>
      <c r="C2706" s="43">
        <v>1</v>
      </c>
      <c r="D2706" s="43" t="s">
        <v>1039</v>
      </c>
      <c r="E2706" s="43">
        <v>5</v>
      </c>
      <c r="F2706" s="43" t="s">
        <v>1129</v>
      </c>
      <c r="G2706" s="44">
        <v>13</v>
      </c>
      <c r="H2706" s="43" t="s">
        <v>77</v>
      </c>
      <c r="I2706" s="44">
        <v>11</v>
      </c>
      <c r="J2706" s="44" t="s">
        <v>1142</v>
      </c>
      <c r="K2706" s="41"/>
      <c r="L2706" s="41"/>
      <c r="M2706" s="41"/>
      <c r="N2706" s="45" t="s">
        <v>4057</v>
      </c>
      <c r="O2706" s="41">
        <v>1000000</v>
      </c>
      <c r="P2706" s="46"/>
      <c r="Q2706" s="47"/>
      <c r="R2706" s="48" t="s">
        <v>1042</v>
      </c>
      <c r="T2706">
        <v>60105</v>
      </c>
    </row>
    <row r="2707" spans="1:20" ht="18" customHeight="1" x14ac:dyDescent="0.15">
      <c r="A2707" s="42">
        <v>6</v>
      </c>
      <c r="B2707" s="43" t="s">
        <v>1038</v>
      </c>
      <c r="C2707" s="43">
        <v>1</v>
      </c>
      <c r="D2707" s="43" t="s">
        <v>1039</v>
      </c>
      <c r="E2707" s="43">
        <v>5</v>
      </c>
      <c r="F2707" s="43" t="s">
        <v>1129</v>
      </c>
      <c r="G2707" s="45">
        <v>14</v>
      </c>
      <c r="H2707" s="49" t="s">
        <v>233</v>
      </c>
      <c r="I2707" s="45"/>
      <c r="J2707" s="45"/>
      <c r="K2707" s="41"/>
      <c r="L2707" s="41"/>
      <c r="M2707" s="41"/>
      <c r="N2707" s="45"/>
      <c r="O2707" s="47"/>
      <c r="P2707" s="46"/>
      <c r="Q2707" s="47"/>
      <c r="R2707" s="48" t="s">
        <v>1042</v>
      </c>
      <c r="T2707">
        <v>60105</v>
      </c>
    </row>
    <row r="2708" spans="1:20" ht="18" customHeight="1" x14ac:dyDescent="0.15">
      <c r="A2708" s="42">
        <v>6</v>
      </c>
      <c r="B2708" s="43" t="s">
        <v>1038</v>
      </c>
      <c r="C2708" s="43">
        <v>1</v>
      </c>
      <c r="D2708" s="43" t="s">
        <v>1039</v>
      </c>
      <c r="E2708" s="43">
        <v>5</v>
      </c>
      <c r="F2708" s="43" t="s">
        <v>1129</v>
      </c>
      <c r="G2708" s="44">
        <v>14</v>
      </c>
      <c r="H2708" s="43" t="s">
        <v>233</v>
      </c>
      <c r="I2708" s="45">
        <v>2</v>
      </c>
      <c r="J2708" s="45" t="s">
        <v>234</v>
      </c>
      <c r="K2708" s="41">
        <v>4000</v>
      </c>
      <c r="L2708" s="41">
        <v>13000</v>
      </c>
      <c r="M2708" s="41">
        <f>K2708-L2708</f>
        <v>-9000</v>
      </c>
      <c r="N2708" s="45" t="s">
        <v>1144</v>
      </c>
      <c r="O2708" s="41">
        <v>2000000</v>
      </c>
      <c r="P2708" s="46"/>
      <c r="Q2708" s="47"/>
      <c r="R2708" s="48" t="s">
        <v>1042</v>
      </c>
      <c r="T2708">
        <v>60105</v>
      </c>
    </row>
    <row r="2709" spans="1:20" ht="18" customHeight="1" x14ac:dyDescent="0.15">
      <c r="A2709" s="42">
        <v>6</v>
      </c>
      <c r="B2709" s="43" t="s">
        <v>1038</v>
      </c>
      <c r="C2709" s="43">
        <v>1</v>
      </c>
      <c r="D2709" s="43" t="s">
        <v>1039</v>
      </c>
      <c r="E2709" s="43">
        <v>5</v>
      </c>
      <c r="F2709" s="43" t="s">
        <v>1129</v>
      </c>
      <c r="G2709" s="44">
        <v>14</v>
      </c>
      <c r="H2709" s="43" t="s">
        <v>233</v>
      </c>
      <c r="I2709" s="44">
        <v>2</v>
      </c>
      <c r="J2709" s="44" t="s">
        <v>234</v>
      </c>
      <c r="K2709" s="41"/>
      <c r="L2709" s="41"/>
      <c r="M2709" s="41"/>
      <c r="N2709" s="45" t="s">
        <v>1145</v>
      </c>
      <c r="O2709" s="41">
        <v>2000000</v>
      </c>
      <c r="P2709" s="46"/>
      <c r="Q2709" s="47"/>
      <c r="R2709" s="48" t="s">
        <v>1042</v>
      </c>
      <c r="T2709">
        <v>60105</v>
      </c>
    </row>
    <row r="2710" spans="1:20" ht="18" customHeight="1" x14ac:dyDescent="0.15">
      <c r="A2710" s="42">
        <v>6</v>
      </c>
      <c r="B2710" s="43" t="s">
        <v>1038</v>
      </c>
      <c r="C2710" s="43">
        <v>1</v>
      </c>
      <c r="D2710" s="43" t="s">
        <v>1039</v>
      </c>
      <c r="E2710" s="43">
        <v>5</v>
      </c>
      <c r="F2710" s="43" t="s">
        <v>1129</v>
      </c>
      <c r="G2710" s="45">
        <v>15</v>
      </c>
      <c r="H2710" s="49" t="s">
        <v>235</v>
      </c>
      <c r="I2710" s="45"/>
      <c r="J2710" s="45"/>
      <c r="K2710" s="41"/>
      <c r="L2710" s="41"/>
      <c r="M2710" s="41"/>
      <c r="N2710" s="45"/>
      <c r="O2710" s="47"/>
      <c r="P2710" s="46"/>
      <c r="Q2710" s="47"/>
      <c r="R2710" s="48" t="s">
        <v>1042</v>
      </c>
      <c r="T2710">
        <v>60105</v>
      </c>
    </row>
    <row r="2711" spans="1:20" ht="18" customHeight="1" x14ac:dyDescent="0.15">
      <c r="A2711" s="42">
        <v>6</v>
      </c>
      <c r="B2711" s="43" t="s">
        <v>1038</v>
      </c>
      <c r="C2711" s="43">
        <v>1</v>
      </c>
      <c r="D2711" s="43" t="s">
        <v>1039</v>
      </c>
      <c r="E2711" s="43">
        <v>5</v>
      </c>
      <c r="F2711" s="43" t="s">
        <v>1129</v>
      </c>
      <c r="G2711" s="44">
        <v>15</v>
      </c>
      <c r="H2711" s="43" t="s">
        <v>235</v>
      </c>
      <c r="I2711" s="45">
        <v>1</v>
      </c>
      <c r="J2711" s="45" t="s">
        <v>236</v>
      </c>
      <c r="K2711" s="41">
        <v>747</v>
      </c>
      <c r="L2711" s="41">
        <v>747</v>
      </c>
      <c r="M2711" s="41">
        <f>K2711-L2711</f>
        <v>0</v>
      </c>
      <c r="N2711" s="45" t="s">
        <v>1146</v>
      </c>
      <c r="O2711" s="41"/>
      <c r="P2711" s="46"/>
      <c r="Q2711" s="47"/>
      <c r="R2711" s="48" t="s">
        <v>1042</v>
      </c>
      <c r="T2711">
        <v>60105</v>
      </c>
    </row>
    <row r="2712" spans="1:20" ht="18" customHeight="1" x14ac:dyDescent="0.15">
      <c r="A2712" s="42">
        <v>6</v>
      </c>
      <c r="B2712" s="43" t="s">
        <v>1038</v>
      </c>
      <c r="C2712" s="43">
        <v>1</v>
      </c>
      <c r="D2712" s="43" t="s">
        <v>1039</v>
      </c>
      <c r="E2712" s="43">
        <v>5</v>
      </c>
      <c r="F2712" s="43" t="s">
        <v>1129</v>
      </c>
      <c r="G2712" s="44">
        <v>15</v>
      </c>
      <c r="H2712" s="43" t="s">
        <v>235</v>
      </c>
      <c r="I2712" s="44">
        <v>1</v>
      </c>
      <c r="J2712" s="44" t="s">
        <v>236</v>
      </c>
      <c r="K2712" s="41"/>
      <c r="L2712" s="41"/>
      <c r="M2712" s="41"/>
      <c r="N2712" s="45" t="s">
        <v>4058</v>
      </c>
      <c r="O2712" s="41">
        <v>448000</v>
      </c>
      <c r="P2712" s="46"/>
      <c r="Q2712" s="47"/>
      <c r="R2712" s="48" t="s">
        <v>1042</v>
      </c>
      <c r="T2712">
        <v>60105</v>
      </c>
    </row>
    <row r="2713" spans="1:20" ht="18" customHeight="1" x14ac:dyDescent="0.15">
      <c r="A2713" s="42">
        <v>6</v>
      </c>
      <c r="B2713" s="43" t="s">
        <v>1038</v>
      </c>
      <c r="C2713" s="43">
        <v>1</v>
      </c>
      <c r="D2713" s="43" t="s">
        <v>1039</v>
      </c>
      <c r="E2713" s="43">
        <v>5</v>
      </c>
      <c r="F2713" s="43" t="s">
        <v>1129</v>
      </c>
      <c r="G2713" s="44">
        <v>15</v>
      </c>
      <c r="H2713" s="43" t="s">
        <v>235</v>
      </c>
      <c r="I2713" s="44">
        <v>1</v>
      </c>
      <c r="J2713" s="44" t="s">
        <v>236</v>
      </c>
      <c r="K2713" s="41"/>
      <c r="L2713" s="41"/>
      <c r="M2713" s="41"/>
      <c r="N2713" s="45" t="s">
        <v>4059</v>
      </c>
      <c r="O2713" s="41">
        <v>298200</v>
      </c>
      <c r="P2713" s="46"/>
      <c r="Q2713" s="47"/>
      <c r="R2713" s="48" t="s">
        <v>1042</v>
      </c>
      <c r="T2713">
        <v>60105</v>
      </c>
    </row>
    <row r="2714" spans="1:20" ht="18" customHeight="1" x14ac:dyDescent="0.15">
      <c r="A2714" s="42">
        <v>6</v>
      </c>
      <c r="B2714" s="43" t="s">
        <v>1038</v>
      </c>
      <c r="C2714" s="43">
        <v>1</v>
      </c>
      <c r="D2714" s="43" t="s">
        <v>1039</v>
      </c>
      <c r="E2714" s="43">
        <v>5</v>
      </c>
      <c r="F2714" s="43" t="s">
        <v>1129</v>
      </c>
      <c r="G2714" s="45">
        <v>17</v>
      </c>
      <c r="H2714" s="49" t="s">
        <v>79</v>
      </c>
      <c r="I2714" s="45"/>
      <c r="J2714" s="45"/>
      <c r="K2714" s="41"/>
      <c r="L2714" s="41"/>
      <c r="M2714" s="41"/>
      <c r="N2714" s="45"/>
      <c r="O2714" s="47"/>
      <c r="P2714" s="46"/>
      <c r="Q2714" s="47"/>
      <c r="R2714" s="48" t="s">
        <v>1042</v>
      </c>
      <c r="T2714">
        <v>60105</v>
      </c>
    </row>
    <row r="2715" spans="1:20" ht="18" customHeight="1" x14ac:dyDescent="0.15">
      <c r="A2715" s="42">
        <v>6</v>
      </c>
      <c r="B2715" s="43" t="s">
        <v>1038</v>
      </c>
      <c r="C2715" s="43">
        <v>1</v>
      </c>
      <c r="D2715" s="43" t="s">
        <v>1039</v>
      </c>
      <c r="E2715" s="43">
        <v>5</v>
      </c>
      <c r="F2715" s="43" t="s">
        <v>1129</v>
      </c>
      <c r="G2715" s="44">
        <v>17</v>
      </c>
      <c r="H2715" s="43" t="s">
        <v>79</v>
      </c>
      <c r="I2715" s="45">
        <v>31</v>
      </c>
      <c r="J2715" s="45" t="s">
        <v>241</v>
      </c>
      <c r="K2715" s="41">
        <v>0</v>
      </c>
      <c r="L2715" s="41">
        <v>1000</v>
      </c>
      <c r="M2715" s="41">
        <f>K2715-L2715</f>
        <v>-1000</v>
      </c>
      <c r="N2715" s="45"/>
      <c r="O2715" s="41"/>
      <c r="P2715" s="46"/>
      <c r="Q2715" s="47"/>
      <c r="R2715" s="48" t="s">
        <v>1042</v>
      </c>
      <c r="T2715">
        <v>60105</v>
      </c>
    </row>
    <row r="2716" spans="1:20" ht="18" customHeight="1" x14ac:dyDescent="0.15">
      <c r="A2716" s="42">
        <v>6</v>
      </c>
      <c r="B2716" s="43" t="s">
        <v>1038</v>
      </c>
      <c r="C2716" s="43">
        <v>1</v>
      </c>
      <c r="D2716" s="43" t="s">
        <v>1039</v>
      </c>
      <c r="E2716" s="43">
        <v>5</v>
      </c>
      <c r="F2716" s="43" t="s">
        <v>1129</v>
      </c>
      <c r="G2716" s="45">
        <v>18</v>
      </c>
      <c r="H2716" s="49" t="s">
        <v>81</v>
      </c>
      <c r="I2716" s="45"/>
      <c r="J2716" s="45"/>
      <c r="K2716" s="41"/>
      <c r="L2716" s="41"/>
      <c r="M2716" s="41"/>
      <c r="N2716" s="45"/>
      <c r="O2716" s="47"/>
      <c r="P2716" s="46"/>
      <c r="Q2716" s="47"/>
      <c r="R2716" s="48" t="s">
        <v>1042</v>
      </c>
      <c r="T2716">
        <v>60105</v>
      </c>
    </row>
    <row r="2717" spans="1:20" ht="18" customHeight="1" x14ac:dyDescent="0.15">
      <c r="A2717" s="42">
        <v>6</v>
      </c>
      <c r="B2717" s="43" t="s">
        <v>1038</v>
      </c>
      <c r="C2717" s="43">
        <v>1</v>
      </c>
      <c r="D2717" s="43" t="s">
        <v>1039</v>
      </c>
      <c r="E2717" s="43">
        <v>5</v>
      </c>
      <c r="F2717" s="43" t="s">
        <v>1129</v>
      </c>
      <c r="G2717" s="44">
        <v>18</v>
      </c>
      <c r="H2717" s="43" t="s">
        <v>81</v>
      </c>
      <c r="I2717" s="45">
        <v>11</v>
      </c>
      <c r="J2717" s="45" t="s">
        <v>82</v>
      </c>
      <c r="K2717" s="41">
        <v>235</v>
      </c>
      <c r="L2717" s="41">
        <v>235</v>
      </c>
      <c r="M2717" s="41">
        <f>K2717-L2717</f>
        <v>0</v>
      </c>
      <c r="N2717" s="45" t="s">
        <v>1147</v>
      </c>
      <c r="O2717" s="41">
        <v>2000</v>
      </c>
      <c r="P2717" s="46"/>
      <c r="Q2717" s="47"/>
      <c r="R2717" s="48" t="s">
        <v>1042</v>
      </c>
      <c r="T2717">
        <v>60105</v>
      </c>
    </row>
    <row r="2718" spans="1:20" ht="18" customHeight="1" x14ac:dyDescent="0.15">
      <c r="A2718" s="42">
        <v>6</v>
      </c>
      <c r="B2718" s="43" t="s">
        <v>1038</v>
      </c>
      <c r="C2718" s="43">
        <v>1</v>
      </c>
      <c r="D2718" s="43" t="s">
        <v>1039</v>
      </c>
      <c r="E2718" s="43">
        <v>5</v>
      </c>
      <c r="F2718" s="43" t="s">
        <v>1129</v>
      </c>
      <c r="G2718" s="44">
        <v>18</v>
      </c>
      <c r="H2718" s="43" t="s">
        <v>81</v>
      </c>
      <c r="I2718" s="44">
        <v>11</v>
      </c>
      <c r="J2718" s="44" t="s">
        <v>82</v>
      </c>
      <c r="K2718" s="41"/>
      <c r="L2718" s="41"/>
      <c r="M2718" s="41"/>
      <c r="N2718" s="45" t="s">
        <v>1148</v>
      </c>
      <c r="O2718" s="41">
        <v>20000</v>
      </c>
      <c r="P2718" s="46"/>
      <c r="Q2718" s="47"/>
      <c r="R2718" s="48" t="s">
        <v>1042</v>
      </c>
      <c r="T2718">
        <v>60105</v>
      </c>
    </row>
    <row r="2719" spans="1:20" ht="18" customHeight="1" x14ac:dyDescent="0.15">
      <c r="A2719" s="42">
        <v>6</v>
      </c>
      <c r="B2719" s="43" t="s">
        <v>1038</v>
      </c>
      <c r="C2719" s="43">
        <v>1</v>
      </c>
      <c r="D2719" s="43" t="s">
        <v>1039</v>
      </c>
      <c r="E2719" s="43">
        <v>5</v>
      </c>
      <c r="F2719" s="43" t="s">
        <v>1129</v>
      </c>
      <c r="G2719" s="44">
        <v>18</v>
      </c>
      <c r="H2719" s="43" t="s">
        <v>81</v>
      </c>
      <c r="I2719" s="44">
        <v>11</v>
      </c>
      <c r="J2719" s="44" t="s">
        <v>82</v>
      </c>
      <c r="K2719" s="41"/>
      <c r="L2719" s="41"/>
      <c r="M2719" s="41"/>
      <c r="N2719" s="45" t="s">
        <v>1149</v>
      </c>
      <c r="O2719" s="41">
        <v>30000</v>
      </c>
      <c r="P2719" s="46"/>
      <c r="Q2719" s="47"/>
      <c r="R2719" s="48" t="s">
        <v>1042</v>
      </c>
      <c r="T2719">
        <v>60105</v>
      </c>
    </row>
    <row r="2720" spans="1:20" ht="18" customHeight="1" x14ac:dyDescent="0.15">
      <c r="A2720" s="42">
        <v>6</v>
      </c>
      <c r="B2720" s="43" t="s">
        <v>1038</v>
      </c>
      <c r="C2720" s="43">
        <v>1</v>
      </c>
      <c r="D2720" s="43" t="s">
        <v>1039</v>
      </c>
      <c r="E2720" s="43">
        <v>5</v>
      </c>
      <c r="F2720" s="43" t="s">
        <v>1129</v>
      </c>
      <c r="G2720" s="44">
        <v>18</v>
      </c>
      <c r="H2720" s="43" t="s">
        <v>81</v>
      </c>
      <c r="I2720" s="44">
        <v>11</v>
      </c>
      <c r="J2720" s="44" t="s">
        <v>82</v>
      </c>
      <c r="K2720" s="41"/>
      <c r="L2720" s="41"/>
      <c r="M2720" s="41"/>
      <c r="N2720" s="45" t="s">
        <v>1150</v>
      </c>
      <c r="O2720" s="41">
        <v>30000</v>
      </c>
      <c r="P2720" s="46"/>
      <c r="Q2720" s="47"/>
      <c r="R2720" s="48" t="s">
        <v>1042</v>
      </c>
      <c r="T2720">
        <v>60105</v>
      </c>
    </row>
    <row r="2721" spans="1:20" ht="18" customHeight="1" x14ac:dyDescent="0.15">
      <c r="A2721" s="42">
        <v>6</v>
      </c>
      <c r="B2721" s="43" t="s">
        <v>1038</v>
      </c>
      <c r="C2721" s="43">
        <v>1</v>
      </c>
      <c r="D2721" s="43" t="s">
        <v>1039</v>
      </c>
      <c r="E2721" s="43">
        <v>5</v>
      </c>
      <c r="F2721" s="43" t="s">
        <v>1129</v>
      </c>
      <c r="G2721" s="44">
        <v>18</v>
      </c>
      <c r="H2721" s="43" t="s">
        <v>81</v>
      </c>
      <c r="I2721" s="44">
        <v>11</v>
      </c>
      <c r="J2721" s="44" t="s">
        <v>82</v>
      </c>
      <c r="K2721" s="41"/>
      <c r="L2721" s="41"/>
      <c r="M2721" s="41"/>
      <c r="N2721" s="45" t="s">
        <v>1151</v>
      </c>
      <c r="O2721" s="41">
        <v>110000</v>
      </c>
      <c r="P2721" s="46"/>
      <c r="Q2721" s="47"/>
      <c r="R2721" s="48" t="s">
        <v>1042</v>
      </c>
      <c r="T2721">
        <v>60105</v>
      </c>
    </row>
    <row r="2722" spans="1:20" ht="18" customHeight="1" x14ac:dyDescent="0.15">
      <c r="A2722" s="42">
        <v>6</v>
      </c>
      <c r="B2722" s="43" t="s">
        <v>1038</v>
      </c>
      <c r="C2722" s="43">
        <v>1</v>
      </c>
      <c r="D2722" s="43" t="s">
        <v>1039</v>
      </c>
      <c r="E2722" s="43">
        <v>5</v>
      </c>
      <c r="F2722" s="43" t="s">
        <v>1129</v>
      </c>
      <c r="G2722" s="44">
        <v>18</v>
      </c>
      <c r="H2722" s="43" t="s">
        <v>81</v>
      </c>
      <c r="I2722" s="44">
        <v>11</v>
      </c>
      <c r="J2722" s="44" t="s">
        <v>82</v>
      </c>
      <c r="K2722" s="41"/>
      <c r="L2722" s="41"/>
      <c r="M2722" s="41"/>
      <c r="N2722" s="45" t="s">
        <v>1152</v>
      </c>
      <c r="O2722" s="41">
        <v>43000</v>
      </c>
      <c r="P2722" s="46"/>
      <c r="Q2722" s="47"/>
      <c r="R2722" s="48" t="s">
        <v>1042</v>
      </c>
      <c r="T2722">
        <v>60105</v>
      </c>
    </row>
    <row r="2723" spans="1:20" ht="18" customHeight="1" x14ac:dyDescent="0.15">
      <c r="A2723" s="42">
        <v>6</v>
      </c>
      <c r="B2723" s="43" t="s">
        <v>1038</v>
      </c>
      <c r="C2723" s="43">
        <v>1</v>
      </c>
      <c r="D2723" s="43" t="s">
        <v>1039</v>
      </c>
      <c r="E2723" s="43">
        <v>5</v>
      </c>
      <c r="F2723" s="43" t="s">
        <v>1129</v>
      </c>
      <c r="G2723" s="44">
        <v>18</v>
      </c>
      <c r="H2723" s="43" t="s">
        <v>81</v>
      </c>
      <c r="I2723" s="45">
        <v>12</v>
      </c>
      <c r="J2723" s="45" t="s">
        <v>1153</v>
      </c>
      <c r="K2723" s="41">
        <v>14620</v>
      </c>
      <c r="L2723" s="41">
        <v>5100</v>
      </c>
      <c r="M2723" s="41">
        <f>K2723-L2723</f>
        <v>9520</v>
      </c>
      <c r="N2723" s="45" t="s">
        <v>1154</v>
      </c>
      <c r="O2723" s="41"/>
      <c r="P2723" s="46"/>
      <c r="Q2723" s="47"/>
      <c r="R2723" s="48" t="s">
        <v>1042</v>
      </c>
      <c r="T2723">
        <v>60105</v>
      </c>
    </row>
    <row r="2724" spans="1:20" ht="18" customHeight="1" x14ac:dyDescent="0.15">
      <c r="A2724" s="42">
        <v>6</v>
      </c>
      <c r="B2724" s="43" t="s">
        <v>1038</v>
      </c>
      <c r="C2724" s="43">
        <v>1</v>
      </c>
      <c r="D2724" s="43" t="s">
        <v>1039</v>
      </c>
      <c r="E2724" s="43">
        <v>5</v>
      </c>
      <c r="F2724" s="43" t="s">
        <v>1129</v>
      </c>
      <c r="G2724" s="44">
        <v>18</v>
      </c>
      <c r="H2724" s="43" t="s">
        <v>81</v>
      </c>
      <c r="I2724" s="44">
        <v>12</v>
      </c>
      <c r="J2724" s="44" t="s">
        <v>1153</v>
      </c>
      <c r="K2724" s="41"/>
      <c r="L2724" s="41"/>
      <c r="M2724" s="41"/>
      <c r="N2724" s="45" t="s">
        <v>3388</v>
      </c>
      <c r="O2724" s="41">
        <v>8000000</v>
      </c>
      <c r="P2724" s="46"/>
      <c r="Q2724" s="47"/>
      <c r="R2724" s="48" t="s">
        <v>1042</v>
      </c>
      <c r="T2724">
        <v>60105</v>
      </c>
    </row>
    <row r="2725" spans="1:20" ht="18" customHeight="1" x14ac:dyDescent="0.15">
      <c r="A2725" s="42">
        <v>6</v>
      </c>
      <c r="B2725" s="43" t="s">
        <v>1038</v>
      </c>
      <c r="C2725" s="43">
        <v>1</v>
      </c>
      <c r="D2725" s="43" t="s">
        <v>1039</v>
      </c>
      <c r="E2725" s="43">
        <v>5</v>
      </c>
      <c r="F2725" s="43" t="s">
        <v>1129</v>
      </c>
      <c r="G2725" s="44">
        <v>18</v>
      </c>
      <c r="H2725" s="43" t="s">
        <v>81</v>
      </c>
      <c r="I2725" s="44">
        <v>12</v>
      </c>
      <c r="J2725" s="44" t="s">
        <v>1153</v>
      </c>
      <c r="K2725" s="41"/>
      <c r="L2725" s="41"/>
      <c r="M2725" s="41"/>
      <c r="N2725" s="45" t="s">
        <v>1155</v>
      </c>
      <c r="O2725" s="41"/>
      <c r="P2725" s="46"/>
      <c r="Q2725" s="47"/>
      <c r="R2725" s="48" t="s">
        <v>1042</v>
      </c>
      <c r="T2725">
        <v>60105</v>
      </c>
    </row>
    <row r="2726" spans="1:20" ht="18" customHeight="1" x14ac:dyDescent="0.15">
      <c r="A2726" s="42">
        <v>6</v>
      </c>
      <c r="B2726" s="43" t="s">
        <v>1038</v>
      </c>
      <c r="C2726" s="43">
        <v>1</v>
      </c>
      <c r="D2726" s="43" t="s">
        <v>1039</v>
      </c>
      <c r="E2726" s="43">
        <v>5</v>
      </c>
      <c r="F2726" s="43" t="s">
        <v>1129</v>
      </c>
      <c r="G2726" s="44">
        <v>18</v>
      </c>
      <c r="H2726" s="43" t="s">
        <v>81</v>
      </c>
      <c r="I2726" s="44">
        <v>12</v>
      </c>
      <c r="J2726" s="44" t="s">
        <v>1153</v>
      </c>
      <c r="K2726" s="41"/>
      <c r="L2726" s="41"/>
      <c r="M2726" s="41"/>
      <c r="N2726" s="45" t="s">
        <v>3389</v>
      </c>
      <c r="O2726" s="41">
        <v>3610000</v>
      </c>
      <c r="P2726" s="46"/>
      <c r="Q2726" s="47"/>
      <c r="R2726" s="48" t="s">
        <v>1042</v>
      </c>
      <c r="T2726">
        <v>60105</v>
      </c>
    </row>
    <row r="2727" spans="1:20" ht="18" customHeight="1" x14ac:dyDescent="0.15">
      <c r="A2727" s="42">
        <v>6</v>
      </c>
      <c r="B2727" s="43" t="s">
        <v>1038</v>
      </c>
      <c r="C2727" s="43">
        <v>1</v>
      </c>
      <c r="D2727" s="43" t="s">
        <v>1039</v>
      </c>
      <c r="E2727" s="43">
        <v>5</v>
      </c>
      <c r="F2727" s="43" t="s">
        <v>1129</v>
      </c>
      <c r="G2727" s="44">
        <v>18</v>
      </c>
      <c r="H2727" s="43" t="s">
        <v>81</v>
      </c>
      <c r="I2727" s="44">
        <v>12</v>
      </c>
      <c r="J2727" s="44" t="s">
        <v>1153</v>
      </c>
      <c r="K2727" s="41"/>
      <c r="L2727" s="41"/>
      <c r="M2727" s="41"/>
      <c r="N2727" s="45" t="s">
        <v>1156</v>
      </c>
      <c r="O2727" s="41"/>
      <c r="P2727" s="46"/>
      <c r="Q2727" s="47"/>
      <c r="R2727" s="48" t="s">
        <v>1042</v>
      </c>
      <c r="T2727">
        <v>60105</v>
      </c>
    </row>
    <row r="2728" spans="1:20" ht="18" customHeight="1" x14ac:dyDescent="0.15">
      <c r="A2728" s="42">
        <v>6</v>
      </c>
      <c r="B2728" s="43" t="s">
        <v>1038</v>
      </c>
      <c r="C2728" s="43">
        <v>1</v>
      </c>
      <c r="D2728" s="43" t="s">
        <v>1039</v>
      </c>
      <c r="E2728" s="43">
        <v>5</v>
      </c>
      <c r="F2728" s="43" t="s">
        <v>1129</v>
      </c>
      <c r="G2728" s="44">
        <v>18</v>
      </c>
      <c r="H2728" s="43" t="s">
        <v>81</v>
      </c>
      <c r="I2728" s="44">
        <v>12</v>
      </c>
      <c r="J2728" s="44" t="s">
        <v>1153</v>
      </c>
      <c r="K2728" s="41"/>
      <c r="L2728" s="41"/>
      <c r="M2728" s="41"/>
      <c r="N2728" s="45" t="s">
        <v>3390</v>
      </c>
      <c r="O2728" s="41">
        <v>3010000</v>
      </c>
      <c r="P2728" s="46"/>
      <c r="Q2728" s="47"/>
      <c r="R2728" s="48" t="s">
        <v>1042</v>
      </c>
      <c r="T2728">
        <v>60105</v>
      </c>
    </row>
    <row r="2729" spans="1:20" ht="18" customHeight="1" x14ac:dyDescent="0.15">
      <c r="A2729" s="42">
        <v>6</v>
      </c>
      <c r="B2729" s="43" t="s">
        <v>1038</v>
      </c>
      <c r="C2729" s="43">
        <v>1</v>
      </c>
      <c r="D2729" s="43" t="s">
        <v>1039</v>
      </c>
      <c r="E2729" s="43">
        <v>5</v>
      </c>
      <c r="F2729" s="43" t="s">
        <v>1129</v>
      </c>
      <c r="G2729" s="44">
        <v>18</v>
      </c>
      <c r="H2729" s="43" t="s">
        <v>81</v>
      </c>
      <c r="I2729" s="45">
        <v>21</v>
      </c>
      <c r="J2729" s="45" t="s">
        <v>395</v>
      </c>
      <c r="K2729" s="41">
        <v>28000</v>
      </c>
      <c r="L2729" s="41">
        <v>28264</v>
      </c>
      <c r="M2729" s="41">
        <f>K2729-L2729</f>
        <v>-264</v>
      </c>
      <c r="N2729" s="45" t="s">
        <v>1157</v>
      </c>
      <c r="O2729" s="41">
        <v>15000000</v>
      </c>
      <c r="P2729" s="46"/>
      <c r="Q2729" s="47"/>
      <c r="R2729" s="48" t="s">
        <v>1042</v>
      </c>
      <c r="T2729">
        <v>60105</v>
      </c>
    </row>
    <row r="2730" spans="1:20" ht="18" customHeight="1" x14ac:dyDescent="0.15">
      <c r="A2730" s="42">
        <v>6</v>
      </c>
      <c r="B2730" s="43" t="s">
        <v>1038</v>
      </c>
      <c r="C2730" s="43">
        <v>1</v>
      </c>
      <c r="D2730" s="43" t="s">
        <v>1039</v>
      </c>
      <c r="E2730" s="43">
        <v>5</v>
      </c>
      <c r="F2730" s="43" t="s">
        <v>1129</v>
      </c>
      <c r="G2730" s="44">
        <v>18</v>
      </c>
      <c r="H2730" s="43" t="s">
        <v>81</v>
      </c>
      <c r="I2730" s="44">
        <v>21</v>
      </c>
      <c r="J2730" s="44" t="s">
        <v>395</v>
      </c>
      <c r="K2730" s="41"/>
      <c r="L2730" s="41"/>
      <c r="M2730" s="41"/>
      <c r="N2730" s="45" t="s">
        <v>1158</v>
      </c>
      <c r="O2730" s="41">
        <v>120000</v>
      </c>
      <c r="P2730" s="46"/>
      <c r="Q2730" s="47"/>
      <c r="R2730" s="48" t="s">
        <v>1042</v>
      </c>
      <c r="T2730">
        <v>60105</v>
      </c>
    </row>
    <row r="2731" spans="1:20" ht="18" customHeight="1" x14ac:dyDescent="0.15">
      <c r="A2731" s="42">
        <v>6</v>
      </c>
      <c r="B2731" s="43" t="s">
        <v>1038</v>
      </c>
      <c r="C2731" s="43">
        <v>1</v>
      </c>
      <c r="D2731" s="43" t="s">
        <v>1039</v>
      </c>
      <c r="E2731" s="43">
        <v>5</v>
      </c>
      <c r="F2731" s="43" t="s">
        <v>1129</v>
      </c>
      <c r="G2731" s="44">
        <v>18</v>
      </c>
      <c r="H2731" s="43" t="s">
        <v>81</v>
      </c>
      <c r="I2731" s="44">
        <v>21</v>
      </c>
      <c r="J2731" s="44" t="s">
        <v>395</v>
      </c>
      <c r="K2731" s="41"/>
      <c r="L2731" s="41"/>
      <c r="M2731" s="41"/>
      <c r="N2731" s="45" t="s">
        <v>1159</v>
      </c>
      <c r="O2731" s="41">
        <v>270000</v>
      </c>
      <c r="P2731" s="46"/>
      <c r="Q2731" s="47"/>
      <c r="R2731" s="48" t="s">
        <v>1042</v>
      </c>
      <c r="T2731">
        <v>60105</v>
      </c>
    </row>
    <row r="2732" spans="1:20" ht="18" customHeight="1" x14ac:dyDescent="0.15">
      <c r="A2732" s="42">
        <v>6</v>
      </c>
      <c r="B2732" s="43" t="s">
        <v>1038</v>
      </c>
      <c r="C2732" s="43">
        <v>1</v>
      </c>
      <c r="D2732" s="43" t="s">
        <v>1039</v>
      </c>
      <c r="E2732" s="43">
        <v>5</v>
      </c>
      <c r="F2732" s="43" t="s">
        <v>1129</v>
      </c>
      <c r="G2732" s="44">
        <v>18</v>
      </c>
      <c r="H2732" s="43" t="s">
        <v>81</v>
      </c>
      <c r="I2732" s="44">
        <v>21</v>
      </c>
      <c r="J2732" s="44" t="s">
        <v>395</v>
      </c>
      <c r="K2732" s="41"/>
      <c r="L2732" s="41"/>
      <c r="M2732" s="41"/>
      <c r="N2732" s="45" t="s">
        <v>1160</v>
      </c>
      <c r="O2732" s="41">
        <v>12610000</v>
      </c>
      <c r="P2732" s="46"/>
      <c r="Q2732" s="47"/>
      <c r="R2732" s="48" t="s">
        <v>1042</v>
      </c>
      <c r="T2732">
        <v>60105</v>
      </c>
    </row>
    <row r="2733" spans="1:20" ht="18" customHeight="1" x14ac:dyDescent="0.15">
      <c r="A2733" s="42">
        <v>6</v>
      </c>
      <c r="B2733" s="43" t="s">
        <v>1038</v>
      </c>
      <c r="C2733" s="43">
        <v>1</v>
      </c>
      <c r="D2733" s="43" t="s">
        <v>1039</v>
      </c>
      <c r="E2733" s="43">
        <v>5</v>
      </c>
      <c r="F2733" s="43" t="s">
        <v>1129</v>
      </c>
      <c r="G2733" s="45">
        <v>24</v>
      </c>
      <c r="H2733" s="49" t="s">
        <v>247</v>
      </c>
      <c r="I2733" s="45"/>
      <c r="J2733" s="45"/>
      <c r="K2733" s="41"/>
      <c r="L2733" s="41"/>
      <c r="M2733" s="41"/>
      <c r="N2733" s="45"/>
      <c r="O2733" s="47"/>
      <c r="P2733" s="46"/>
      <c r="Q2733" s="47"/>
      <c r="R2733" s="48" t="s">
        <v>1042</v>
      </c>
      <c r="T2733">
        <v>60105</v>
      </c>
    </row>
    <row r="2734" spans="1:20" ht="18" customHeight="1" x14ac:dyDescent="0.15">
      <c r="A2734" s="42">
        <v>6</v>
      </c>
      <c r="B2734" s="43" t="s">
        <v>1038</v>
      </c>
      <c r="C2734" s="43">
        <v>1</v>
      </c>
      <c r="D2734" s="43" t="s">
        <v>1039</v>
      </c>
      <c r="E2734" s="43">
        <v>5</v>
      </c>
      <c r="F2734" s="43" t="s">
        <v>1129</v>
      </c>
      <c r="G2734" s="44">
        <v>24</v>
      </c>
      <c r="H2734" s="43" t="s">
        <v>247</v>
      </c>
      <c r="I2734" s="45">
        <v>9</v>
      </c>
      <c r="J2734" s="45" t="s">
        <v>1161</v>
      </c>
      <c r="K2734" s="41">
        <v>1</v>
      </c>
      <c r="L2734" s="41">
        <v>2</v>
      </c>
      <c r="M2734" s="41">
        <f>K2734-L2734</f>
        <v>-1</v>
      </c>
      <c r="N2734" s="45" t="s">
        <v>1162</v>
      </c>
      <c r="O2734" s="41">
        <v>1000</v>
      </c>
      <c r="P2734" s="46"/>
      <c r="Q2734" s="47"/>
      <c r="R2734" s="48" t="s">
        <v>1042</v>
      </c>
      <c r="T2734">
        <v>60105</v>
      </c>
    </row>
    <row r="2735" spans="1:20" ht="18" customHeight="1" x14ac:dyDescent="0.15">
      <c r="A2735" s="42">
        <v>6</v>
      </c>
      <c r="B2735" s="43" t="s">
        <v>1038</v>
      </c>
      <c r="C2735" s="43">
        <v>1</v>
      </c>
      <c r="D2735" s="43" t="s">
        <v>1039</v>
      </c>
      <c r="E2735" s="43">
        <v>5</v>
      </c>
      <c r="F2735" s="43" t="s">
        <v>1129</v>
      </c>
      <c r="G2735" s="45">
        <v>26</v>
      </c>
      <c r="H2735" s="49" t="s">
        <v>244</v>
      </c>
      <c r="I2735" s="45"/>
      <c r="J2735" s="45"/>
      <c r="K2735" s="41"/>
      <c r="L2735" s="41"/>
      <c r="M2735" s="41"/>
      <c r="N2735" s="45"/>
      <c r="O2735" s="47"/>
      <c r="P2735" s="46"/>
      <c r="Q2735" s="47"/>
      <c r="R2735" s="48" t="s">
        <v>1042</v>
      </c>
      <c r="T2735">
        <v>60105</v>
      </c>
    </row>
    <row r="2736" spans="1:20" ht="18" customHeight="1" x14ac:dyDescent="0.15">
      <c r="A2736" s="42">
        <v>6</v>
      </c>
      <c r="B2736" s="43" t="s">
        <v>1038</v>
      </c>
      <c r="C2736" s="43">
        <v>1</v>
      </c>
      <c r="D2736" s="43" t="s">
        <v>1039</v>
      </c>
      <c r="E2736" s="43">
        <v>5</v>
      </c>
      <c r="F2736" s="43" t="s">
        <v>1129</v>
      </c>
      <c r="G2736" s="44">
        <v>26</v>
      </c>
      <c r="H2736" s="43" t="s">
        <v>244</v>
      </c>
      <c r="I2736" s="45">
        <v>1</v>
      </c>
      <c r="J2736" s="45" t="s">
        <v>245</v>
      </c>
      <c r="K2736" s="41">
        <v>5</v>
      </c>
      <c r="L2736" s="41">
        <v>0</v>
      </c>
      <c r="M2736" s="41">
        <f>K2736-L2736</f>
        <v>5</v>
      </c>
      <c r="N2736" s="45" t="s">
        <v>2591</v>
      </c>
      <c r="O2736" s="41">
        <v>5000</v>
      </c>
      <c r="P2736" s="46"/>
      <c r="Q2736" s="47"/>
      <c r="R2736" s="48" t="s">
        <v>1042</v>
      </c>
      <c r="T2736">
        <v>60105</v>
      </c>
    </row>
    <row r="2737" spans="1:20" ht="18" customHeight="1" x14ac:dyDescent="0.15">
      <c r="A2737" s="24">
        <v>6</v>
      </c>
      <c r="B2737" s="25" t="s">
        <v>2220</v>
      </c>
      <c r="C2737" s="34">
        <v>1</v>
      </c>
      <c r="D2737" s="25" t="s">
        <v>1039</v>
      </c>
      <c r="E2737" s="35">
        <v>6</v>
      </c>
      <c r="F2737" s="36" t="s">
        <v>2246</v>
      </c>
      <c r="G2737" s="35"/>
      <c r="H2737" s="36"/>
      <c r="I2737" s="35"/>
      <c r="J2737" s="35"/>
      <c r="K2737" s="32">
        <f>IF(C2737="",SUMIFS($K2738:$K$5362,$A2738:$A$5362,A2737,$E2738:$E$5362,""),IF(E2737="",SUMIFS($K2738:$K$5362,$A2738:$A$5362,A2737,$C2738:$C$5362,C2737,$G2738:$G$5362,""),IF(G2737="",SUMIFS($K2738:$K$5362,$A2738:$A$5362,A2737,$C2738:$C$5362,C2737,$E2738:$E$5362,E2737,$R2738:$R$5362,R2737),IF(I2737="",SUMIFS($K2738:$K$5362,$A2738:$A$5362,A2737,$C2738:$C$5362,C2737,$E2738:$E$5362,E2737,$G2738:$G$5362,G2737,$R2738:$R$5362,R2737),0))))</f>
        <v>514</v>
      </c>
      <c r="L2737" s="32">
        <f>IF(C2737="",SUMIFS($L2738:$L$5362,$A2738:$A$5362,A2737,$E2738:$E$5362,""),IF(E2737="",SUMIFS($L2738:$L$5362,$A2738:$A$5362,A2737,$C2738:$C$5362,C2737,$G2738:$G$5362,""),IF(G2737="",SUMIFS($L2738:$L$5362,$A2738:$A$5362,A2737,$C2738:$C$5362,C2737,$E2738:$E$5362,E2737,$R2738:$R$5362,R2737),IF(I2737="",SUMIFS($L2738:$L$5362,$A2738:$A$5362,A2737,$C2738:$C$5362,C2737,$E2738:$E$5362,E2737,$G2738:$G$5362,G2737,$R2738:$R$5362,R2737),0))))</f>
        <v>514</v>
      </c>
      <c r="M2737" s="32">
        <f t="shared" ref="M2737" si="72">K2737-L2737</f>
        <v>0</v>
      </c>
      <c r="N2737" s="37"/>
      <c r="O2737" s="38"/>
      <c r="P2737" s="39"/>
      <c r="Q2737" s="33">
        <f>IF(C2737="",SUMIFS($Q2738:$Q$5362,$A2738:$A$5362,A2737,$E2738:$E$5362,""),IF(E2737="",SUMIFS($Q2738:$Q$5362,$A2738:$A$5362,A2737,$C2738:$C$5362,C2737,$G2738:$G$5362,""),IF(G2737="",SUMIFS($Q2738:$Q$5362,$A2738:$A$5362,A2737,$C2738:$C$5362,C2737,$E2738:$E$5362,E2737,$R2738:$R$5362,R2737),IF(I2737="",SUMIFS($Q2738:$Q$5362,$A2738:$A$5362,A2737,$C2738:$C$5362,C2737,$E2738:$E$5362,E2737,$G2738:$G$5362,G2737,$R2738:$R$5362,R2737),0))))</f>
        <v>362</v>
      </c>
      <c r="R2737" s="40" t="s">
        <v>2242</v>
      </c>
      <c r="T2737">
        <v>60106</v>
      </c>
    </row>
    <row r="2738" spans="1:20" ht="18" customHeight="1" x14ac:dyDescent="0.15">
      <c r="A2738" s="42">
        <v>6</v>
      </c>
      <c r="B2738" s="43" t="s">
        <v>1038</v>
      </c>
      <c r="C2738" s="43">
        <v>1</v>
      </c>
      <c r="D2738" s="43" t="s">
        <v>1039</v>
      </c>
      <c r="E2738" s="43">
        <v>6</v>
      </c>
      <c r="F2738" s="43" t="s">
        <v>1163</v>
      </c>
      <c r="G2738" s="45">
        <v>7</v>
      </c>
      <c r="H2738" s="49" t="s">
        <v>30</v>
      </c>
      <c r="I2738" s="45"/>
      <c r="J2738" s="45"/>
      <c r="K2738" s="41"/>
      <c r="L2738" s="41"/>
      <c r="M2738" s="41"/>
      <c r="N2738" s="45"/>
      <c r="O2738" s="47"/>
      <c r="P2738" s="46" t="s">
        <v>4724</v>
      </c>
      <c r="Q2738" s="47">
        <v>362</v>
      </c>
      <c r="R2738" s="48" t="s">
        <v>1042</v>
      </c>
      <c r="T2738">
        <v>60106</v>
      </c>
    </row>
    <row r="2739" spans="1:20" ht="18" customHeight="1" x14ac:dyDescent="0.15">
      <c r="A2739" s="42">
        <v>6</v>
      </c>
      <c r="B2739" s="43" t="s">
        <v>1038</v>
      </c>
      <c r="C2739" s="43">
        <v>1</v>
      </c>
      <c r="D2739" s="43" t="s">
        <v>1039</v>
      </c>
      <c r="E2739" s="43">
        <v>6</v>
      </c>
      <c r="F2739" s="43" t="s">
        <v>1163</v>
      </c>
      <c r="G2739" s="44">
        <v>7</v>
      </c>
      <c r="H2739" s="43" t="s">
        <v>30</v>
      </c>
      <c r="I2739" s="45">
        <v>11</v>
      </c>
      <c r="J2739" s="45" t="s">
        <v>31</v>
      </c>
      <c r="K2739" s="41">
        <v>21</v>
      </c>
      <c r="L2739" s="41">
        <v>21</v>
      </c>
      <c r="M2739" s="41">
        <f>K2739-L2739</f>
        <v>0</v>
      </c>
      <c r="N2739" s="45" t="s">
        <v>1164</v>
      </c>
      <c r="O2739" s="41"/>
      <c r="P2739" s="46" t="s">
        <v>4577</v>
      </c>
      <c r="Q2739" s="47"/>
      <c r="R2739" s="48" t="s">
        <v>1042</v>
      </c>
      <c r="T2739">
        <v>60106</v>
      </c>
    </row>
    <row r="2740" spans="1:20" ht="18" customHeight="1" x14ac:dyDescent="0.15">
      <c r="A2740" s="42">
        <v>6</v>
      </c>
      <c r="B2740" s="43" t="s">
        <v>1038</v>
      </c>
      <c r="C2740" s="43">
        <v>1</v>
      </c>
      <c r="D2740" s="43" t="s">
        <v>1039</v>
      </c>
      <c r="E2740" s="43">
        <v>6</v>
      </c>
      <c r="F2740" s="43" t="s">
        <v>1163</v>
      </c>
      <c r="G2740" s="44">
        <v>7</v>
      </c>
      <c r="H2740" s="43" t="s">
        <v>30</v>
      </c>
      <c r="I2740" s="44">
        <v>11</v>
      </c>
      <c r="J2740" s="44" t="s">
        <v>31</v>
      </c>
      <c r="K2740" s="41"/>
      <c r="L2740" s="41"/>
      <c r="M2740" s="41"/>
      <c r="N2740" s="45" t="s">
        <v>3391</v>
      </c>
      <c r="O2740" s="41">
        <v>21000</v>
      </c>
      <c r="P2740" s="46"/>
      <c r="Q2740" s="47"/>
      <c r="R2740" s="48" t="s">
        <v>1042</v>
      </c>
      <c r="T2740">
        <v>60106</v>
      </c>
    </row>
    <row r="2741" spans="1:20" ht="18" customHeight="1" x14ac:dyDescent="0.15">
      <c r="A2741" s="42">
        <v>6</v>
      </c>
      <c r="B2741" s="43" t="s">
        <v>1038</v>
      </c>
      <c r="C2741" s="43">
        <v>1</v>
      </c>
      <c r="D2741" s="43" t="s">
        <v>1039</v>
      </c>
      <c r="E2741" s="43">
        <v>6</v>
      </c>
      <c r="F2741" s="43" t="s">
        <v>1163</v>
      </c>
      <c r="G2741" s="45">
        <v>10</v>
      </c>
      <c r="H2741" s="49" t="s">
        <v>54</v>
      </c>
      <c r="I2741" s="45"/>
      <c r="J2741" s="45"/>
      <c r="K2741" s="41"/>
      <c r="L2741" s="41"/>
      <c r="M2741" s="41"/>
      <c r="N2741" s="45"/>
      <c r="O2741" s="47"/>
      <c r="P2741" s="46"/>
      <c r="Q2741" s="47"/>
      <c r="R2741" s="48" t="s">
        <v>1042</v>
      </c>
      <c r="T2741">
        <v>60106</v>
      </c>
    </row>
    <row r="2742" spans="1:20" ht="18" customHeight="1" x14ac:dyDescent="0.15">
      <c r="A2742" s="42">
        <v>6</v>
      </c>
      <c r="B2742" s="43" t="s">
        <v>1038</v>
      </c>
      <c r="C2742" s="43">
        <v>1</v>
      </c>
      <c r="D2742" s="43" t="s">
        <v>1039</v>
      </c>
      <c r="E2742" s="43">
        <v>6</v>
      </c>
      <c r="F2742" s="43" t="s">
        <v>1163</v>
      </c>
      <c r="G2742" s="44">
        <v>10</v>
      </c>
      <c r="H2742" s="43" t="s">
        <v>54</v>
      </c>
      <c r="I2742" s="45">
        <v>1</v>
      </c>
      <c r="J2742" s="45" t="s">
        <v>55</v>
      </c>
      <c r="K2742" s="41">
        <v>408</v>
      </c>
      <c r="L2742" s="41">
        <v>408</v>
      </c>
      <c r="M2742" s="41">
        <f>K2742-L2742</f>
        <v>0</v>
      </c>
      <c r="N2742" s="45" t="s">
        <v>1165</v>
      </c>
      <c r="O2742" s="41">
        <v>58000</v>
      </c>
      <c r="P2742" s="46"/>
      <c r="Q2742" s="47"/>
      <c r="R2742" s="48" t="s">
        <v>1042</v>
      </c>
      <c r="T2742">
        <v>60106</v>
      </c>
    </row>
    <row r="2743" spans="1:20" ht="18" customHeight="1" x14ac:dyDescent="0.15">
      <c r="A2743" s="42">
        <v>6</v>
      </c>
      <c r="B2743" s="43" t="s">
        <v>1038</v>
      </c>
      <c r="C2743" s="43">
        <v>1</v>
      </c>
      <c r="D2743" s="43" t="s">
        <v>1039</v>
      </c>
      <c r="E2743" s="43">
        <v>6</v>
      </c>
      <c r="F2743" s="43" t="s">
        <v>1163</v>
      </c>
      <c r="G2743" s="44">
        <v>10</v>
      </c>
      <c r="H2743" s="43" t="s">
        <v>54</v>
      </c>
      <c r="I2743" s="44">
        <v>1</v>
      </c>
      <c r="J2743" s="44" t="s">
        <v>55</v>
      </c>
      <c r="K2743" s="41"/>
      <c r="L2743" s="41"/>
      <c r="M2743" s="41"/>
      <c r="N2743" s="45" t="s">
        <v>1166</v>
      </c>
      <c r="O2743" s="41">
        <v>300000</v>
      </c>
      <c r="P2743" s="46"/>
      <c r="Q2743" s="47"/>
      <c r="R2743" s="48" t="s">
        <v>1042</v>
      </c>
      <c r="T2743">
        <v>60106</v>
      </c>
    </row>
    <row r="2744" spans="1:20" ht="18" customHeight="1" x14ac:dyDescent="0.15">
      <c r="A2744" s="42">
        <v>6</v>
      </c>
      <c r="B2744" s="43" t="s">
        <v>1038</v>
      </c>
      <c r="C2744" s="43">
        <v>1</v>
      </c>
      <c r="D2744" s="43" t="s">
        <v>1039</v>
      </c>
      <c r="E2744" s="43">
        <v>6</v>
      </c>
      <c r="F2744" s="43" t="s">
        <v>1163</v>
      </c>
      <c r="G2744" s="44">
        <v>10</v>
      </c>
      <c r="H2744" s="43" t="s">
        <v>54</v>
      </c>
      <c r="I2744" s="44">
        <v>1</v>
      </c>
      <c r="J2744" s="44" t="s">
        <v>55</v>
      </c>
      <c r="K2744" s="41"/>
      <c r="L2744" s="41"/>
      <c r="M2744" s="41"/>
      <c r="N2744" s="45" t="s">
        <v>1167</v>
      </c>
      <c r="O2744" s="41">
        <v>50000</v>
      </c>
      <c r="P2744" s="46"/>
      <c r="Q2744" s="47"/>
      <c r="R2744" s="48" t="s">
        <v>1042</v>
      </c>
      <c r="T2744">
        <v>60106</v>
      </c>
    </row>
    <row r="2745" spans="1:20" ht="18" customHeight="1" x14ac:dyDescent="0.15">
      <c r="A2745" s="42">
        <v>6</v>
      </c>
      <c r="B2745" s="43" t="s">
        <v>1038</v>
      </c>
      <c r="C2745" s="43">
        <v>1</v>
      </c>
      <c r="D2745" s="43" t="s">
        <v>1039</v>
      </c>
      <c r="E2745" s="43">
        <v>6</v>
      </c>
      <c r="F2745" s="43" t="s">
        <v>1163</v>
      </c>
      <c r="G2745" s="44">
        <v>10</v>
      </c>
      <c r="H2745" s="43" t="s">
        <v>54</v>
      </c>
      <c r="I2745" s="45">
        <v>3</v>
      </c>
      <c r="J2745" s="45" t="s">
        <v>63</v>
      </c>
      <c r="K2745" s="41">
        <v>9</v>
      </c>
      <c r="L2745" s="41">
        <v>9</v>
      </c>
      <c r="M2745" s="41">
        <f>K2745-L2745</f>
        <v>0</v>
      </c>
      <c r="N2745" s="45" t="s">
        <v>1053</v>
      </c>
      <c r="O2745" s="41">
        <v>9000</v>
      </c>
      <c r="P2745" s="46"/>
      <c r="Q2745" s="47"/>
      <c r="R2745" s="48" t="s">
        <v>1042</v>
      </c>
      <c r="T2745">
        <v>60106</v>
      </c>
    </row>
    <row r="2746" spans="1:20" ht="18" customHeight="1" x14ac:dyDescent="0.15">
      <c r="A2746" s="42">
        <v>6</v>
      </c>
      <c r="B2746" s="43" t="s">
        <v>1038</v>
      </c>
      <c r="C2746" s="43">
        <v>1</v>
      </c>
      <c r="D2746" s="43" t="s">
        <v>1039</v>
      </c>
      <c r="E2746" s="43">
        <v>6</v>
      </c>
      <c r="F2746" s="43" t="s">
        <v>1163</v>
      </c>
      <c r="G2746" s="45">
        <v>11</v>
      </c>
      <c r="H2746" s="49" t="s">
        <v>66</v>
      </c>
      <c r="I2746" s="45"/>
      <c r="J2746" s="45"/>
      <c r="K2746" s="41"/>
      <c r="L2746" s="41"/>
      <c r="M2746" s="41"/>
      <c r="N2746" s="45"/>
      <c r="O2746" s="47"/>
      <c r="P2746" s="46"/>
      <c r="Q2746" s="47"/>
      <c r="R2746" s="48" t="s">
        <v>1042</v>
      </c>
      <c r="T2746">
        <v>60106</v>
      </c>
    </row>
    <row r="2747" spans="1:20" ht="18" customHeight="1" x14ac:dyDescent="0.15">
      <c r="A2747" s="42">
        <v>6</v>
      </c>
      <c r="B2747" s="43" t="s">
        <v>1038</v>
      </c>
      <c r="C2747" s="43">
        <v>1</v>
      </c>
      <c r="D2747" s="43" t="s">
        <v>1039</v>
      </c>
      <c r="E2747" s="43">
        <v>6</v>
      </c>
      <c r="F2747" s="43" t="s">
        <v>1163</v>
      </c>
      <c r="G2747" s="44">
        <v>11</v>
      </c>
      <c r="H2747" s="43" t="s">
        <v>66</v>
      </c>
      <c r="I2747" s="45">
        <v>1</v>
      </c>
      <c r="J2747" s="45" t="s">
        <v>67</v>
      </c>
      <c r="K2747" s="41">
        <v>34</v>
      </c>
      <c r="L2747" s="41">
        <v>34</v>
      </c>
      <c r="M2747" s="41">
        <f>K2747-L2747</f>
        <v>0</v>
      </c>
      <c r="N2747" s="45" t="s">
        <v>1065</v>
      </c>
      <c r="O2747" s="41">
        <v>16600</v>
      </c>
      <c r="P2747" s="46"/>
      <c r="Q2747" s="47"/>
      <c r="R2747" s="48" t="s">
        <v>1042</v>
      </c>
      <c r="T2747">
        <v>60106</v>
      </c>
    </row>
    <row r="2748" spans="1:20" ht="18" customHeight="1" x14ac:dyDescent="0.15">
      <c r="A2748" s="42">
        <v>6</v>
      </c>
      <c r="B2748" s="43" t="s">
        <v>1038</v>
      </c>
      <c r="C2748" s="43">
        <v>1</v>
      </c>
      <c r="D2748" s="43" t="s">
        <v>1039</v>
      </c>
      <c r="E2748" s="43">
        <v>6</v>
      </c>
      <c r="F2748" s="43" t="s">
        <v>1163</v>
      </c>
      <c r="G2748" s="44">
        <v>11</v>
      </c>
      <c r="H2748" s="43" t="s">
        <v>66</v>
      </c>
      <c r="I2748" s="44">
        <v>1</v>
      </c>
      <c r="J2748" s="44" t="s">
        <v>67</v>
      </c>
      <c r="K2748" s="41"/>
      <c r="L2748" s="41"/>
      <c r="M2748" s="41"/>
      <c r="N2748" s="45" t="s">
        <v>3392</v>
      </c>
      <c r="O2748" s="41">
        <v>17400</v>
      </c>
      <c r="P2748" s="46"/>
      <c r="Q2748" s="47"/>
      <c r="R2748" s="48" t="s">
        <v>1042</v>
      </c>
      <c r="T2748">
        <v>60106</v>
      </c>
    </row>
    <row r="2749" spans="1:20" ht="18" customHeight="1" x14ac:dyDescent="0.15">
      <c r="A2749" s="42">
        <v>6</v>
      </c>
      <c r="B2749" s="43" t="s">
        <v>1038</v>
      </c>
      <c r="C2749" s="43">
        <v>1</v>
      </c>
      <c r="D2749" s="43" t="s">
        <v>1039</v>
      </c>
      <c r="E2749" s="43">
        <v>6</v>
      </c>
      <c r="F2749" s="43" t="s">
        <v>1163</v>
      </c>
      <c r="G2749" s="45">
        <v>18</v>
      </c>
      <c r="H2749" s="49" t="s">
        <v>81</v>
      </c>
      <c r="I2749" s="45"/>
      <c r="J2749" s="45"/>
      <c r="K2749" s="41"/>
      <c r="L2749" s="41"/>
      <c r="M2749" s="41"/>
      <c r="N2749" s="45"/>
      <c r="O2749" s="47"/>
      <c r="P2749" s="46"/>
      <c r="Q2749" s="47"/>
      <c r="R2749" s="48" t="s">
        <v>1042</v>
      </c>
      <c r="T2749">
        <v>60106</v>
      </c>
    </row>
    <row r="2750" spans="1:20" ht="18" customHeight="1" x14ac:dyDescent="0.15">
      <c r="A2750" s="42">
        <v>6</v>
      </c>
      <c r="B2750" s="43" t="s">
        <v>1038</v>
      </c>
      <c r="C2750" s="43">
        <v>1</v>
      </c>
      <c r="D2750" s="43" t="s">
        <v>1039</v>
      </c>
      <c r="E2750" s="43">
        <v>6</v>
      </c>
      <c r="F2750" s="43" t="s">
        <v>1163</v>
      </c>
      <c r="G2750" s="44">
        <v>18</v>
      </c>
      <c r="H2750" s="43" t="s">
        <v>81</v>
      </c>
      <c r="I2750" s="45">
        <v>31</v>
      </c>
      <c r="J2750" s="45" t="s">
        <v>318</v>
      </c>
      <c r="K2750" s="41">
        <v>42</v>
      </c>
      <c r="L2750" s="41">
        <v>42</v>
      </c>
      <c r="M2750" s="41">
        <f>K2750-L2750</f>
        <v>0</v>
      </c>
      <c r="N2750" s="45" t="s">
        <v>1168</v>
      </c>
      <c r="O2750" s="41">
        <v>42000</v>
      </c>
      <c r="P2750" s="46"/>
      <c r="Q2750" s="47"/>
      <c r="R2750" s="48" t="s">
        <v>1042</v>
      </c>
      <c r="T2750">
        <v>60106</v>
      </c>
    </row>
    <row r="2751" spans="1:20" ht="18" customHeight="1" x14ac:dyDescent="0.15">
      <c r="A2751" s="24">
        <v>6</v>
      </c>
      <c r="B2751" s="25" t="s">
        <v>2220</v>
      </c>
      <c r="C2751" s="34">
        <v>1</v>
      </c>
      <c r="D2751" s="25" t="s">
        <v>1039</v>
      </c>
      <c r="E2751" s="35">
        <v>7</v>
      </c>
      <c r="F2751" s="36" t="s">
        <v>2247</v>
      </c>
      <c r="G2751" s="35"/>
      <c r="H2751" s="36"/>
      <c r="I2751" s="35"/>
      <c r="J2751" s="35"/>
      <c r="K2751" s="32">
        <f>IF(C2751="",SUMIFS($K2752:$K$5362,$A2752:$A$5362,A2751,$E2752:$E$5362,""),IF(E2751="",SUMIFS($K2752:$K$5362,$A2752:$A$5362,A2751,$C2752:$C$5362,C2751,$G2752:$G$5362,""),IF(G2751="",SUMIFS($K2752:$K$5362,$A2752:$A$5362,A2751,$C2752:$C$5362,C2751,$E2752:$E$5362,E2751,$R2752:$R$5362,R2751),IF(I2751="",SUMIFS($K2752:$K$5362,$A2752:$A$5362,A2751,$C2752:$C$5362,C2751,$E2752:$E$5362,E2751,$G2752:$G$5362,G2751,$R2752:$R$5362,R2751),0))))</f>
        <v>9136</v>
      </c>
      <c r="L2751" s="32">
        <f>IF(C2751="",SUMIFS($L2752:$L$5362,$A2752:$A$5362,A2751,$E2752:$E$5362,""),IF(E2751="",SUMIFS($L2752:$L$5362,$A2752:$A$5362,A2751,$C2752:$C$5362,C2751,$G2752:$G$5362,""),IF(G2751="",SUMIFS($L2752:$L$5362,$A2752:$A$5362,A2751,$C2752:$C$5362,C2751,$E2752:$E$5362,E2751,$R2752:$R$5362,R2751),IF(I2751="",SUMIFS($L2752:$L$5362,$A2752:$A$5362,A2751,$C2752:$C$5362,C2751,$E2752:$E$5362,E2751,$G2752:$G$5362,G2751,$R2752:$R$5362,R2751),0))))</f>
        <v>7691</v>
      </c>
      <c r="M2751" s="32">
        <f t="shared" ref="M2751" si="73">K2751-L2751</f>
        <v>1445</v>
      </c>
      <c r="N2751" s="37"/>
      <c r="O2751" s="38"/>
      <c r="P2751" s="39"/>
      <c r="Q2751" s="33">
        <f>IF(C2751="",SUMIFS($Q2752:$Q$5362,$A2752:$A$5362,A2751,$E2752:$E$5362,""),IF(E2751="",SUMIFS($Q2752:$Q$5362,$A2752:$A$5362,A2751,$C2752:$C$5362,C2751,$G2752:$G$5362,""),IF(G2751="",SUMIFS($Q2752:$Q$5362,$A2752:$A$5362,A2751,$C2752:$C$5362,C2751,$E2752:$E$5362,E2751,$R2752:$R$5362,R2751),IF(I2751="",SUMIFS($Q2752:$Q$5362,$A2752:$A$5362,A2751,$C2752:$C$5362,C2751,$E2752:$E$5362,E2751,$G2752:$G$5362,G2751,$R2752:$R$5362,R2751),0))))</f>
        <v>3000</v>
      </c>
      <c r="R2751" s="40" t="s">
        <v>2242</v>
      </c>
      <c r="T2751">
        <v>60107</v>
      </c>
    </row>
    <row r="2752" spans="1:20" ht="18" customHeight="1" x14ac:dyDescent="0.15">
      <c r="A2752" s="42">
        <v>6</v>
      </c>
      <c r="B2752" s="43" t="s">
        <v>1038</v>
      </c>
      <c r="C2752" s="43">
        <v>1</v>
      </c>
      <c r="D2752" s="43" t="s">
        <v>1039</v>
      </c>
      <c r="E2752" s="43">
        <v>7</v>
      </c>
      <c r="F2752" s="43" t="s">
        <v>1169</v>
      </c>
      <c r="G2752" s="45">
        <v>8</v>
      </c>
      <c r="H2752" s="49" t="s">
        <v>33</v>
      </c>
      <c r="I2752" s="45"/>
      <c r="J2752" s="45"/>
      <c r="K2752" s="41"/>
      <c r="L2752" s="41"/>
      <c r="M2752" s="41"/>
      <c r="N2752" s="45"/>
      <c r="O2752" s="47"/>
      <c r="P2752" s="46" t="s">
        <v>4725</v>
      </c>
      <c r="Q2752" s="47">
        <v>3000</v>
      </c>
      <c r="R2752" s="48" t="s">
        <v>1042</v>
      </c>
      <c r="T2752">
        <v>60107</v>
      </c>
    </row>
    <row r="2753" spans="1:20" ht="18" customHeight="1" x14ac:dyDescent="0.15">
      <c r="A2753" s="42">
        <v>6</v>
      </c>
      <c r="B2753" s="43" t="s">
        <v>1038</v>
      </c>
      <c r="C2753" s="43">
        <v>1</v>
      </c>
      <c r="D2753" s="43" t="s">
        <v>1039</v>
      </c>
      <c r="E2753" s="43">
        <v>7</v>
      </c>
      <c r="F2753" s="43" t="s">
        <v>1169</v>
      </c>
      <c r="G2753" s="44">
        <v>8</v>
      </c>
      <c r="H2753" s="43" t="s">
        <v>33</v>
      </c>
      <c r="I2753" s="45">
        <v>2</v>
      </c>
      <c r="J2753" s="45" t="s">
        <v>46</v>
      </c>
      <c r="K2753" s="41">
        <v>8</v>
      </c>
      <c r="L2753" s="41">
        <v>8</v>
      </c>
      <c r="M2753" s="41">
        <f>K2753-L2753</f>
        <v>0</v>
      </c>
      <c r="N2753" s="45" t="s">
        <v>4060</v>
      </c>
      <c r="O2753" s="41">
        <v>7200</v>
      </c>
      <c r="P2753" s="46" t="s">
        <v>4726</v>
      </c>
      <c r="Q2753" s="47"/>
      <c r="R2753" s="48" t="s">
        <v>1042</v>
      </c>
      <c r="T2753">
        <v>60107</v>
      </c>
    </row>
    <row r="2754" spans="1:20" ht="18" customHeight="1" x14ac:dyDescent="0.15">
      <c r="A2754" s="42">
        <v>6</v>
      </c>
      <c r="B2754" s="43" t="s">
        <v>1038</v>
      </c>
      <c r="C2754" s="43">
        <v>1</v>
      </c>
      <c r="D2754" s="43" t="s">
        <v>1039</v>
      </c>
      <c r="E2754" s="43">
        <v>7</v>
      </c>
      <c r="F2754" s="43" t="s">
        <v>1169</v>
      </c>
      <c r="G2754" s="45">
        <v>10</v>
      </c>
      <c r="H2754" s="49" t="s">
        <v>54</v>
      </c>
      <c r="I2754" s="45"/>
      <c r="J2754" s="45"/>
      <c r="K2754" s="41"/>
      <c r="L2754" s="41"/>
      <c r="M2754" s="41"/>
      <c r="N2754" s="45"/>
      <c r="O2754" s="47"/>
      <c r="P2754" s="46" t="s">
        <v>4684</v>
      </c>
      <c r="Q2754" s="47"/>
      <c r="R2754" s="48" t="s">
        <v>1042</v>
      </c>
      <c r="T2754">
        <v>60107</v>
      </c>
    </row>
    <row r="2755" spans="1:20" ht="18" customHeight="1" x14ac:dyDescent="0.15">
      <c r="A2755" s="42">
        <v>6</v>
      </c>
      <c r="B2755" s="43" t="s">
        <v>1038</v>
      </c>
      <c r="C2755" s="43">
        <v>1</v>
      </c>
      <c r="D2755" s="43" t="s">
        <v>1039</v>
      </c>
      <c r="E2755" s="43">
        <v>7</v>
      </c>
      <c r="F2755" s="43" t="s">
        <v>1169</v>
      </c>
      <c r="G2755" s="44">
        <v>10</v>
      </c>
      <c r="H2755" s="43" t="s">
        <v>54</v>
      </c>
      <c r="I2755" s="45">
        <v>2</v>
      </c>
      <c r="J2755" s="45" t="s">
        <v>193</v>
      </c>
      <c r="K2755" s="41">
        <v>159</v>
      </c>
      <c r="L2755" s="41">
        <v>130</v>
      </c>
      <c r="M2755" s="41">
        <f>K2755-L2755</f>
        <v>29</v>
      </c>
      <c r="N2755" s="45" t="s">
        <v>4061</v>
      </c>
      <c r="O2755" s="41">
        <v>158400</v>
      </c>
      <c r="P2755" s="46"/>
      <c r="Q2755" s="47"/>
      <c r="R2755" s="48" t="s">
        <v>1042</v>
      </c>
      <c r="T2755">
        <v>60107</v>
      </c>
    </row>
    <row r="2756" spans="1:20" ht="18" customHeight="1" x14ac:dyDescent="0.15">
      <c r="A2756" s="42">
        <v>6</v>
      </c>
      <c r="B2756" s="43" t="s">
        <v>1038</v>
      </c>
      <c r="C2756" s="43">
        <v>1</v>
      </c>
      <c r="D2756" s="43" t="s">
        <v>1039</v>
      </c>
      <c r="E2756" s="43">
        <v>7</v>
      </c>
      <c r="F2756" s="43" t="s">
        <v>1169</v>
      </c>
      <c r="G2756" s="44">
        <v>10</v>
      </c>
      <c r="H2756" s="43" t="s">
        <v>54</v>
      </c>
      <c r="I2756" s="45">
        <v>3</v>
      </c>
      <c r="J2756" s="45" t="s">
        <v>63</v>
      </c>
      <c r="K2756" s="41">
        <v>3</v>
      </c>
      <c r="L2756" s="41">
        <v>3</v>
      </c>
      <c r="M2756" s="41">
        <f>K2756-L2756</f>
        <v>0</v>
      </c>
      <c r="N2756" s="45" t="s">
        <v>1064</v>
      </c>
      <c r="O2756" s="41">
        <v>3000</v>
      </c>
      <c r="P2756" s="46"/>
      <c r="Q2756" s="47"/>
      <c r="R2756" s="48" t="s">
        <v>1042</v>
      </c>
      <c r="T2756">
        <v>60107</v>
      </c>
    </row>
    <row r="2757" spans="1:20" ht="18" customHeight="1" x14ac:dyDescent="0.15">
      <c r="A2757" s="42">
        <v>6</v>
      </c>
      <c r="B2757" s="43" t="s">
        <v>1038</v>
      </c>
      <c r="C2757" s="43">
        <v>1</v>
      </c>
      <c r="D2757" s="43" t="s">
        <v>1039</v>
      </c>
      <c r="E2757" s="43">
        <v>7</v>
      </c>
      <c r="F2757" s="43" t="s">
        <v>1169</v>
      </c>
      <c r="G2757" s="44">
        <v>10</v>
      </c>
      <c r="H2757" s="43" t="s">
        <v>54</v>
      </c>
      <c r="I2757" s="45">
        <v>6</v>
      </c>
      <c r="J2757" s="45" t="s">
        <v>195</v>
      </c>
      <c r="K2757" s="41">
        <v>160</v>
      </c>
      <c r="L2757" s="41">
        <v>160</v>
      </c>
      <c r="M2757" s="41">
        <f>K2757-L2757</f>
        <v>0</v>
      </c>
      <c r="N2757" s="45" t="s">
        <v>2592</v>
      </c>
      <c r="O2757" s="41">
        <v>160000</v>
      </c>
      <c r="P2757" s="46"/>
      <c r="Q2757" s="47"/>
      <c r="R2757" s="48" t="s">
        <v>1042</v>
      </c>
      <c r="T2757">
        <v>60107</v>
      </c>
    </row>
    <row r="2758" spans="1:20" ht="18" customHeight="1" x14ac:dyDescent="0.15">
      <c r="A2758" s="42">
        <v>6</v>
      </c>
      <c r="B2758" s="43" t="s">
        <v>1038</v>
      </c>
      <c r="C2758" s="43">
        <v>1</v>
      </c>
      <c r="D2758" s="43" t="s">
        <v>1039</v>
      </c>
      <c r="E2758" s="43">
        <v>7</v>
      </c>
      <c r="F2758" s="43" t="s">
        <v>1169</v>
      </c>
      <c r="G2758" s="45">
        <v>11</v>
      </c>
      <c r="H2758" s="49" t="s">
        <v>66</v>
      </c>
      <c r="I2758" s="45"/>
      <c r="J2758" s="45"/>
      <c r="K2758" s="41"/>
      <c r="L2758" s="41"/>
      <c r="M2758" s="41"/>
      <c r="N2758" s="45"/>
      <c r="O2758" s="47"/>
      <c r="P2758" s="46"/>
      <c r="Q2758" s="47"/>
      <c r="R2758" s="48" t="s">
        <v>1042</v>
      </c>
      <c r="T2758">
        <v>60107</v>
      </c>
    </row>
    <row r="2759" spans="1:20" ht="18" customHeight="1" x14ac:dyDescent="0.15">
      <c r="A2759" s="42">
        <v>6</v>
      </c>
      <c r="B2759" s="43" t="s">
        <v>1038</v>
      </c>
      <c r="C2759" s="43">
        <v>1</v>
      </c>
      <c r="D2759" s="43" t="s">
        <v>1039</v>
      </c>
      <c r="E2759" s="43">
        <v>7</v>
      </c>
      <c r="F2759" s="43" t="s">
        <v>1169</v>
      </c>
      <c r="G2759" s="44">
        <v>11</v>
      </c>
      <c r="H2759" s="43" t="s">
        <v>66</v>
      </c>
      <c r="I2759" s="45">
        <v>1</v>
      </c>
      <c r="J2759" s="45" t="s">
        <v>67</v>
      </c>
      <c r="K2759" s="41">
        <v>28</v>
      </c>
      <c r="L2759" s="41">
        <v>28</v>
      </c>
      <c r="M2759" s="41">
        <f>K2759-L2759</f>
        <v>0</v>
      </c>
      <c r="N2759" s="45" t="s">
        <v>1065</v>
      </c>
      <c r="O2759" s="41">
        <v>28000</v>
      </c>
      <c r="P2759" s="46"/>
      <c r="Q2759" s="47"/>
      <c r="R2759" s="48" t="s">
        <v>1042</v>
      </c>
      <c r="T2759">
        <v>60107</v>
      </c>
    </row>
    <row r="2760" spans="1:20" ht="18" customHeight="1" x14ac:dyDescent="0.15">
      <c r="A2760" s="42">
        <v>6</v>
      </c>
      <c r="B2760" s="43" t="s">
        <v>1038</v>
      </c>
      <c r="C2760" s="43">
        <v>1</v>
      </c>
      <c r="D2760" s="43" t="s">
        <v>1039</v>
      </c>
      <c r="E2760" s="43">
        <v>7</v>
      </c>
      <c r="F2760" s="43" t="s">
        <v>1169</v>
      </c>
      <c r="G2760" s="44">
        <v>11</v>
      </c>
      <c r="H2760" s="43" t="s">
        <v>66</v>
      </c>
      <c r="I2760" s="45">
        <v>3</v>
      </c>
      <c r="J2760" s="45" t="s">
        <v>70</v>
      </c>
      <c r="K2760" s="41">
        <v>41</v>
      </c>
      <c r="L2760" s="41">
        <v>0</v>
      </c>
      <c r="M2760" s="41">
        <f>K2760-L2760</f>
        <v>41</v>
      </c>
      <c r="N2760" s="45" t="s">
        <v>2593</v>
      </c>
      <c r="O2760" s="41">
        <v>40550</v>
      </c>
      <c r="P2760" s="46"/>
      <c r="Q2760" s="47"/>
      <c r="R2760" s="48" t="s">
        <v>1042</v>
      </c>
      <c r="T2760">
        <v>60107</v>
      </c>
    </row>
    <row r="2761" spans="1:20" ht="18" customHeight="1" x14ac:dyDescent="0.15">
      <c r="A2761" s="42">
        <v>6</v>
      </c>
      <c r="B2761" s="43" t="s">
        <v>1038</v>
      </c>
      <c r="C2761" s="43">
        <v>1</v>
      </c>
      <c r="D2761" s="43" t="s">
        <v>1039</v>
      </c>
      <c r="E2761" s="43">
        <v>7</v>
      </c>
      <c r="F2761" s="43" t="s">
        <v>1169</v>
      </c>
      <c r="G2761" s="44">
        <v>11</v>
      </c>
      <c r="H2761" s="43" t="s">
        <v>66</v>
      </c>
      <c r="I2761" s="44">
        <v>3</v>
      </c>
      <c r="J2761" s="44" t="s">
        <v>70</v>
      </c>
      <c r="K2761" s="41"/>
      <c r="L2761" s="41"/>
      <c r="M2761" s="41"/>
      <c r="N2761" s="45" t="s">
        <v>2594</v>
      </c>
      <c r="O2761" s="41"/>
      <c r="P2761" s="46"/>
      <c r="Q2761" s="47"/>
      <c r="R2761" s="48" t="s">
        <v>1042</v>
      </c>
      <c r="T2761">
        <v>60107</v>
      </c>
    </row>
    <row r="2762" spans="1:20" ht="18" customHeight="1" x14ac:dyDescent="0.15">
      <c r="A2762" s="42">
        <v>6</v>
      </c>
      <c r="B2762" s="43" t="s">
        <v>1038</v>
      </c>
      <c r="C2762" s="43">
        <v>1</v>
      </c>
      <c r="D2762" s="43" t="s">
        <v>1039</v>
      </c>
      <c r="E2762" s="43">
        <v>7</v>
      </c>
      <c r="F2762" s="43" t="s">
        <v>1169</v>
      </c>
      <c r="G2762" s="44">
        <v>11</v>
      </c>
      <c r="H2762" s="43" t="s">
        <v>66</v>
      </c>
      <c r="I2762" s="44">
        <v>3</v>
      </c>
      <c r="J2762" s="44" t="s">
        <v>70</v>
      </c>
      <c r="K2762" s="41"/>
      <c r="L2762" s="41"/>
      <c r="M2762" s="41"/>
      <c r="N2762" s="45" t="s">
        <v>2595</v>
      </c>
      <c r="O2762" s="41"/>
      <c r="P2762" s="46"/>
      <c r="Q2762" s="47"/>
      <c r="R2762" s="48" t="s">
        <v>1042</v>
      </c>
      <c r="T2762">
        <v>60107</v>
      </c>
    </row>
    <row r="2763" spans="1:20" ht="18" customHeight="1" x14ac:dyDescent="0.15">
      <c r="A2763" s="42">
        <v>6</v>
      </c>
      <c r="B2763" s="43" t="s">
        <v>1038</v>
      </c>
      <c r="C2763" s="43">
        <v>1</v>
      </c>
      <c r="D2763" s="43" t="s">
        <v>1039</v>
      </c>
      <c r="E2763" s="43">
        <v>7</v>
      </c>
      <c r="F2763" s="43" t="s">
        <v>1169</v>
      </c>
      <c r="G2763" s="44">
        <v>11</v>
      </c>
      <c r="H2763" s="43" t="s">
        <v>66</v>
      </c>
      <c r="I2763" s="45">
        <v>11</v>
      </c>
      <c r="J2763" s="45" t="s">
        <v>72</v>
      </c>
      <c r="K2763" s="41">
        <v>36</v>
      </c>
      <c r="L2763" s="41">
        <v>15</v>
      </c>
      <c r="M2763" s="41">
        <f>K2763-L2763</f>
        <v>21</v>
      </c>
      <c r="N2763" s="45" t="s">
        <v>1963</v>
      </c>
      <c r="O2763" s="41">
        <v>15000</v>
      </c>
      <c r="P2763" s="46"/>
      <c r="Q2763" s="47"/>
      <c r="R2763" s="48" t="s">
        <v>1042</v>
      </c>
      <c r="T2763">
        <v>60107</v>
      </c>
    </row>
    <row r="2764" spans="1:20" ht="18" customHeight="1" x14ac:dyDescent="0.15">
      <c r="A2764" s="42">
        <v>6</v>
      </c>
      <c r="B2764" s="43" t="s">
        <v>1038</v>
      </c>
      <c r="C2764" s="43">
        <v>1</v>
      </c>
      <c r="D2764" s="43" t="s">
        <v>1039</v>
      </c>
      <c r="E2764" s="43">
        <v>7</v>
      </c>
      <c r="F2764" s="43" t="s">
        <v>1169</v>
      </c>
      <c r="G2764" s="44">
        <v>11</v>
      </c>
      <c r="H2764" s="43" t="s">
        <v>66</v>
      </c>
      <c r="I2764" s="44">
        <v>11</v>
      </c>
      <c r="J2764" s="44" t="s">
        <v>72</v>
      </c>
      <c r="K2764" s="41"/>
      <c r="L2764" s="41"/>
      <c r="M2764" s="41"/>
      <c r="N2764" s="45" t="s">
        <v>1964</v>
      </c>
      <c r="O2764" s="41">
        <v>20310</v>
      </c>
      <c r="P2764" s="46"/>
      <c r="Q2764" s="47"/>
      <c r="R2764" s="48" t="s">
        <v>1042</v>
      </c>
      <c r="T2764">
        <v>60107</v>
      </c>
    </row>
    <row r="2765" spans="1:20" ht="18" customHeight="1" x14ac:dyDescent="0.15">
      <c r="A2765" s="42">
        <v>6</v>
      </c>
      <c r="B2765" s="43" t="s">
        <v>1038</v>
      </c>
      <c r="C2765" s="43">
        <v>1</v>
      </c>
      <c r="D2765" s="43" t="s">
        <v>1039</v>
      </c>
      <c r="E2765" s="43">
        <v>7</v>
      </c>
      <c r="F2765" s="43" t="s">
        <v>1169</v>
      </c>
      <c r="G2765" s="45">
        <v>13</v>
      </c>
      <c r="H2765" s="49" t="s">
        <v>77</v>
      </c>
      <c r="I2765" s="45"/>
      <c r="J2765" s="45"/>
      <c r="K2765" s="41"/>
      <c r="L2765" s="41"/>
      <c r="M2765" s="41"/>
      <c r="N2765" s="45"/>
      <c r="O2765" s="47"/>
      <c r="P2765" s="46"/>
      <c r="Q2765" s="47"/>
      <c r="R2765" s="48" t="s">
        <v>1042</v>
      </c>
      <c r="T2765">
        <v>60107</v>
      </c>
    </row>
    <row r="2766" spans="1:20" ht="18" customHeight="1" x14ac:dyDescent="0.15">
      <c r="A2766" s="42">
        <v>6</v>
      </c>
      <c r="B2766" s="43" t="s">
        <v>1038</v>
      </c>
      <c r="C2766" s="43">
        <v>1</v>
      </c>
      <c r="D2766" s="43" t="s">
        <v>1039</v>
      </c>
      <c r="E2766" s="43">
        <v>7</v>
      </c>
      <c r="F2766" s="43" t="s">
        <v>1169</v>
      </c>
      <c r="G2766" s="44">
        <v>13</v>
      </c>
      <c r="H2766" s="43" t="s">
        <v>77</v>
      </c>
      <c r="I2766" s="45">
        <v>1</v>
      </c>
      <c r="J2766" s="45" t="s">
        <v>78</v>
      </c>
      <c r="K2766" s="41">
        <v>5</v>
      </c>
      <c r="L2766" s="41">
        <v>5</v>
      </c>
      <c r="M2766" s="41">
        <f>K2766-L2766</f>
        <v>0</v>
      </c>
      <c r="N2766" s="45" t="s">
        <v>1170</v>
      </c>
      <c r="O2766" s="41">
        <v>5000</v>
      </c>
      <c r="P2766" s="46"/>
      <c r="Q2766" s="47"/>
      <c r="R2766" s="48" t="s">
        <v>1042</v>
      </c>
      <c r="T2766">
        <v>60107</v>
      </c>
    </row>
    <row r="2767" spans="1:20" ht="18" customHeight="1" x14ac:dyDescent="0.15">
      <c r="A2767" s="42">
        <v>6</v>
      </c>
      <c r="B2767" s="43" t="s">
        <v>1038</v>
      </c>
      <c r="C2767" s="43">
        <v>1</v>
      </c>
      <c r="D2767" s="43" t="s">
        <v>1039</v>
      </c>
      <c r="E2767" s="43">
        <v>7</v>
      </c>
      <c r="F2767" s="43" t="s">
        <v>1169</v>
      </c>
      <c r="G2767" s="45">
        <v>17</v>
      </c>
      <c r="H2767" s="49" t="s">
        <v>79</v>
      </c>
      <c r="I2767" s="45"/>
      <c r="J2767" s="45"/>
      <c r="K2767" s="41"/>
      <c r="L2767" s="41"/>
      <c r="M2767" s="41"/>
      <c r="N2767" s="45"/>
      <c r="O2767" s="47"/>
      <c r="P2767" s="46"/>
      <c r="Q2767" s="47"/>
      <c r="R2767" s="48" t="s">
        <v>1042</v>
      </c>
      <c r="T2767">
        <v>60107</v>
      </c>
    </row>
    <row r="2768" spans="1:20" ht="18" customHeight="1" x14ac:dyDescent="0.15">
      <c r="A2768" s="42">
        <v>6</v>
      </c>
      <c r="B2768" s="43" t="s">
        <v>1038</v>
      </c>
      <c r="C2768" s="43">
        <v>1</v>
      </c>
      <c r="D2768" s="43" t="s">
        <v>1039</v>
      </c>
      <c r="E2768" s="43">
        <v>7</v>
      </c>
      <c r="F2768" s="43" t="s">
        <v>1169</v>
      </c>
      <c r="G2768" s="44">
        <v>17</v>
      </c>
      <c r="H2768" s="43" t="s">
        <v>79</v>
      </c>
      <c r="I2768" s="45">
        <v>31</v>
      </c>
      <c r="J2768" s="45" t="s">
        <v>241</v>
      </c>
      <c r="K2768" s="41">
        <v>1635</v>
      </c>
      <c r="L2768" s="41">
        <v>0</v>
      </c>
      <c r="M2768" s="41">
        <f>K2768-L2768</f>
        <v>1635</v>
      </c>
      <c r="N2768" s="45" t="s">
        <v>2596</v>
      </c>
      <c r="O2768" s="41">
        <v>1634215</v>
      </c>
      <c r="P2768" s="46"/>
      <c r="Q2768" s="47"/>
      <c r="R2768" s="48" t="s">
        <v>1042</v>
      </c>
      <c r="T2768">
        <v>60107</v>
      </c>
    </row>
    <row r="2769" spans="1:20" ht="18" customHeight="1" x14ac:dyDescent="0.15">
      <c r="A2769" s="42">
        <v>6</v>
      </c>
      <c r="B2769" s="43" t="s">
        <v>1038</v>
      </c>
      <c r="C2769" s="43">
        <v>1</v>
      </c>
      <c r="D2769" s="43" t="s">
        <v>1039</v>
      </c>
      <c r="E2769" s="43">
        <v>7</v>
      </c>
      <c r="F2769" s="43" t="s">
        <v>1169</v>
      </c>
      <c r="G2769" s="45">
        <v>18</v>
      </c>
      <c r="H2769" s="49" t="s">
        <v>81</v>
      </c>
      <c r="I2769" s="45"/>
      <c r="J2769" s="45"/>
      <c r="K2769" s="41"/>
      <c r="L2769" s="41"/>
      <c r="M2769" s="41"/>
      <c r="N2769" s="45"/>
      <c r="O2769" s="47"/>
      <c r="P2769" s="46"/>
      <c r="Q2769" s="47"/>
      <c r="R2769" s="48" t="s">
        <v>1042</v>
      </c>
      <c r="T2769">
        <v>60107</v>
      </c>
    </row>
    <row r="2770" spans="1:20" ht="18" customHeight="1" x14ac:dyDescent="0.15">
      <c r="A2770" s="42">
        <v>6</v>
      </c>
      <c r="B2770" s="43" t="s">
        <v>1038</v>
      </c>
      <c r="C2770" s="43">
        <v>1</v>
      </c>
      <c r="D2770" s="43" t="s">
        <v>1039</v>
      </c>
      <c r="E2770" s="43">
        <v>7</v>
      </c>
      <c r="F2770" s="43" t="s">
        <v>1169</v>
      </c>
      <c r="G2770" s="44">
        <v>18</v>
      </c>
      <c r="H2770" s="43" t="s">
        <v>81</v>
      </c>
      <c r="I2770" s="45">
        <v>11</v>
      </c>
      <c r="J2770" s="45" t="s">
        <v>82</v>
      </c>
      <c r="K2770" s="41">
        <v>80</v>
      </c>
      <c r="L2770" s="41">
        <v>80</v>
      </c>
      <c r="M2770" s="41">
        <f>K2770-L2770</f>
        <v>0</v>
      </c>
      <c r="N2770" s="45" t="s">
        <v>1171</v>
      </c>
      <c r="O2770" s="41">
        <v>80000</v>
      </c>
      <c r="P2770" s="46"/>
      <c r="Q2770" s="47"/>
      <c r="R2770" s="48" t="s">
        <v>1042</v>
      </c>
      <c r="T2770">
        <v>60107</v>
      </c>
    </row>
    <row r="2771" spans="1:20" ht="18" customHeight="1" x14ac:dyDescent="0.15">
      <c r="A2771" s="42">
        <v>6</v>
      </c>
      <c r="B2771" s="43" t="s">
        <v>1038</v>
      </c>
      <c r="C2771" s="43">
        <v>1</v>
      </c>
      <c r="D2771" s="43" t="s">
        <v>1039</v>
      </c>
      <c r="E2771" s="43">
        <v>7</v>
      </c>
      <c r="F2771" s="43" t="s">
        <v>1169</v>
      </c>
      <c r="G2771" s="44">
        <v>18</v>
      </c>
      <c r="H2771" s="43" t="s">
        <v>81</v>
      </c>
      <c r="I2771" s="45">
        <v>21</v>
      </c>
      <c r="J2771" s="45" t="s">
        <v>395</v>
      </c>
      <c r="K2771" s="41">
        <v>5334</v>
      </c>
      <c r="L2771" s="41">
        <v>5462</v>
      </c>
      <c r="M2771" s="41">
        <f>K2771-L2771</f>
        <v>-128</v>
      </c>
      <c r="N2771" s="45" t="s">
        <v>1172</v>
      </c>
      <c r="O2771" s="41">
        <v>2334000</v>
      </c>
      <c r="P2771" s="46"/>
      <c r="Q2771" s="47"/>
      <c r="R2771" s="48" t="s">
        <v>1042</v>
      </c>
      <c r="T2771">
        <v>60107</v>
      </c>
    </row>
    <row r="2772" spans="1:20" ht="18" customHeight="1" x14ac:dyDescent="0.15">
      <c r="A2772" s="42">
        <v>6</v>
      </c>
      <c r="B2772" s="43" t="s">
        <v>1038</v>
      </c>
      <c r="C2772" s="43">
        <v>1</v>
      </c>
      <c r="D2772" s="43" t="s">
        <v>1039</v>
      </c>
      <c r="E2772" s="43">
        <v>7</v>
      </c>
      <c r="F2772" s="43" t="s">
        <v>1169</v>
      </c>
      <c r="G2772" s="44">
        <v>18</v>
      </c>
      <c r="H2772" s="43" t="s">
        <v>81</v>
      </c>
      <c r="I2772" s="44">
        <v>21</v>
      </c>
      <c r="J2772" s="44" t="s">
        <v>395</v>
      </c>
      <c r="K2772" s="41"/>
      <c r="L2772" s="41"/>
      <c r="M2772" s="41"/>
      <c r="N2772" s="45" t="s">
        <v>2597</v>
      </c>
      <c r="O2772" s="41"/>
      <c r="P2772" s="46"/>
      <c r="Q2772" s="47"/>
      <c r="R2772" s="48" t="s">
        <v>1042</v>
      </c>
      <c r="T2772">
        <v>60107</v>
      </c>
    </row>
    <row r="2773" spans="1:20" ht="18" customHeight="1" x14ac:dyDescent="0.15">
      <c r="A2773" s="42">
        <v>6</v>
      </c>
      <c r="B2773" s="43" t="s">
        <v>1038</v>
      </c>
      <c r="C2773" s="43">
        <v>1</v>
      </c>
      <c r="D2773" s="43" t="s">
        <v>1039</v>
      </c>
      <c r="E2773" s="43">
        <v>7</v>
      </c>
      <c r="F2773" s="43" t="s">
        <v>1169</v>
      </c>
      <c r="G2773" s="44">
        <v>18</v>
      </c>
      <c r="H2773" s="43" t="s">
        <v>81</v>
      </c>
      <c r="I2773" s="44">
        <v>21</v>
      </c>
      <c r="J2773" s="44" t="s">
        <v>395</v>
      </c>
      <c r="K2773" s="41"/>
      <c r="L2773" s="41"/>
      <c r="M2773" s="41"/>
      <c r="N2773" s="45" t="s">
        <v>2598</v>
      </c>
      <c r="O2773" s="41"/>
      <c r="P2773" s="46"/>
      <c r="Q2773" s="47"/>
      <c r="R2773" s="48" t="s">
        <v>1042</v>
      </c>
      <c r="T2773">
        <v>60107</v>
      </c>
    </row>
    <row r="2774" spans="1:20" ht="18" customHeight="1" x14ac:dyDescent="0.15">
      <c r="A2774" s="42">
        <v>6</v>
      </c>
      <c r="B2774" s="43" t="s">
        <v>1038</v>
      </c>
      <c r="C2774" s="43">
        <v>1</v>
      </c>
      <c r="D2774" s="43" t="s">
        <v>1039</v>
      </c>
      <c r="E2774" s="43">
        <v>7</v>
      </c>
      <c r="F2774" s="43" t="s">
        <v>1169</v>
      </c>
      <c r="G2774" s="44">
        <v>18</v>
      </c>
      <c r="H2774" s="43" t="s">
        <v>81</v>
      </c>
      <c r="I2774" s="44">
        <v>21</v>
      </c>
      <c r="J2774" s="44" t="s">
        <v>395</v>
      </c>
      <c r="K2774" s="41"/>
      <c r="L2774" s="41"/>
      <c r="M2774" s="41"/>
      <c r="N2774" s="45" t="s">
        <v>2599</v>
      </c>
      <c r="O2774" s="41"/>
      <c r="P2774" s="46"/>
      <c r="Q2774" s="47"/>
      <c r="R2774" s="48" t="s">
        <v>1042</v>
      </c>
      <c r="T2774">
        <v>60107</v>
      </c>
    </row>
    <row r="2775" spans="1:20" ht="18" customHeight="1" x14ac:dyDescent="0.15">
      <c r="A2775" s="42">
        <v>6</v>
      </c>
      <c r="B2775" s="43" t="s">
        <v>1038</v>
      </c>
      <c r="C2775" s="43">
        <v>1</v>
      </c>
      <c r="D2775" s="43" t="s">
        <v>1039</v>
      </c>
      <c r="E2775" s="43">
        <v>7</v>
      </c>
      <c r="F2775" s="43" t="s">
        <v>1169</v>
      </c>
      <c r="G2775" s="44">
        <v>18</v>
      </c>
      <c r="H2775" s="43" t="s">
        <v>81</v>
      </c>
      <c r="I2775" s="44">
        <v>21</v>
      </c>
      <c r="J2775" s="44" t="s">
        <v>395</v>
      </c>
      <c r="K2775" s="41"/>
      <c r="L2775" s="41"/>
      <c r="M2775" s="41"/>
      <c r="N2775" s="45" t="s">
        <v>2600</v>
      </c>
      <c r="O2775" s="41"/>
      <c r="P2775" s="46"/>
      <c r="Q2775" s="47"/>
      <c r="R2775" s="48" t="s">
        <v>1042</v>
      </c>
      <c r="T2775">
        <v>60107</v>
      </c>
    </row>
    <row r="2776" spans="1:20" ht="18" customHeight="1" x14ac:dyDescent="0.15">
      <c r="A2776" s="42">
        <v>6</v>
      </c>
      <c r="B2776" s="43" t="s">
        <v>1038</v>
      </c>
      <c r="C2776" s="43">
        <v>1</v>
      </c>
      <c r="D2776" s="43" t="s">
        <v>1039</v>
      </c>
      <c r="E2776" s="43">
        <v>7</v>
      </c>
      <c r="F2776" s="43" t="s">
        <v>1169</v>
      </c>
      <c r="G2776" s="44">
        <v>18</v>
      </c>
      <c r="H2776" s="43" t="s">
        <v>81</v>
      </c>
      <c r="I2776" s="44">
        <v>21</v>
      </c>
      <c r="J2776" s="44" t="s">
        <v>395</v>
      </c>
      <c r="K2776" s="41"/>
      <c r="L2776" s="41"/>
      <c r="M2776" s="41"/>
      <c r="N2776" s="45" t="s">
        <v>2601</v>
      </c>
      <c r="O2776" s="41"/>
      <c r="P2776" s="46"/>
      <c r="Q2776" s="47"/>
      <c r="R2776" s="48" t="s">
        <v>1042</v>
      </c>
      <c r="T2776">
        <v>60107</v>
      </c>
    </row>
    <row r="2777" spans="1:20" ht="18" customHeight="1" x14ac:dyDescent="0.15">
      <c r="A2777" s="42">
        <v>6</v>
      </c>
      <c r="B2777" s="43" t="s">
        <v>1038</v>
      </c>
      <c r="C2777" s="43">
        <v>1</v>
      </c>
      <c r="D2777" s="43" t="s">
        <v>1039</v>
      </c>
      <c r="E2777" s="43">
        <v>7</v>
      </c>
      <c r="F2777" s="43" t="s">
        <v>1169</v>
      </c>
      <c r="G2777" s="44">
        <v>18</v>
      </c>
      <c r="H2777" s="43" t="s">
        <v>81</v>
      </c>
      <c r="I2777" s="44">
        <v>21</v>
      </c>
      <c r="J2777" s="44" t="s">
        <v>395</v>
      </c>
      <c r="K2777" s="41"/>
      <c r="L2777" s="41"/>
      <c r="M2777" s="41"/>
      <c r="N2777" s="45" t="s">
        <v>1173</v>
      </c>
      <c r="O2777" s="41">
        <v>3000000</v>
      </c>
      <c r="P2777" s="46"/>
      <c r="Q2777" s="47"/>
      <c r="R2777" s="48" t="s">
        <v>1042</v>
      </c>
      <c r="T2777">
        <v>60107</v>
      </c>
    </row>
    <row r="2778" spans="1:20" ht="18" customHeight="1" x14ac:dyDescent="0.15">
      <c r="A2778" s="42">
        <v>6</v>
      </c>
      <c r="B2778" s="43" t="s">
        <v>1038</v>
      </c>
      <c r="C2778" s="43">
        <v>1</v>
      </c>
      <c r="D2778" s="43" t="s">
        <v>1039</v>
      </c>
      <c r="E2778" s="43">
        <v>7</v>
      </c>
      <c r="F2778" s="43" t="s">
        <v>1169</v>
      </c>
      <c r="G2778" s="44">
        <v>18</v>
      </c>
      <c r="H2778" s="43" t="s">
        <v>81</v>
      </c>
      <c r="I2778" s="45">
        <v>31</v>
      </c>
      <c r="J2778" s="45" t="s">
        <v>318</v>
      </c>
      <c r="K2778" s="41">
        <v>1640</v>
      </c>
      <c r="L2778" s="41">
        <v>1800</v>
      </c>
      <c r="M2778" s="41">
        <f>K2778-L2778</f>
        <v>-160</v>
      </c>
      <c r="N2778" s="45" t="s">
        <v>1174</v>
      </c>
      <c r="O2778" s="41">
        <v>1640000</v>
      </c>
      <c r="P2778" s="46"/>
      <c r="Q2778" s="47"/>
      <c r="R2778" s="48" t="s">
        <v>1042</v>
      </c>
      <c r="T2778">
        <v>60107</v>
      </c>
    </row>
    <row r="2779" spans="1:20" ht="18" customHeight="1" x14ac:dyDescent="0.15">
      <c r="A2779" s="42">
        <v>6</v>
      </c>
      <c r="B2779" s="43" t="s">
        <v>1038</v>
      </c>
      <c r="C2779" s="43">
        <v>1</v>
      </c>
      <c r="D2779" s="43" t="s">
        <v>1039</v>
      </c>
      <c r="E2779" s="43">
        <v>7</v>
      </c>
      <c r="F2779" s="43" t="s">
        <v>1169</v>
      </c>
      <c r="G2779" s="44">
        <v>18</v>
      </c>
      <c r="H2779" s="43" t="s">
        <v>81</v>
      </c>
      <c r="I2779" s="44">
        <v>31</v>
      </c>
      <c r="J2779" s="44" t="s">
        <v>318</v>
      </c>
      <c r="K2779" s="41"/>
      <c r="L2779" s="41"/>
      <c r="M2779" s="41"/>
      <c r="N2779" s="45" t="s">
        <v>2602</v>
      </c>
      <c r="O2779" s="41"/>
      <c r="P2779" s="46"/>
      <c r="Q2779" s="47"/>
      <c r="R2779" s="48" t="s">
        <v>1042</v>
      </c>
      <c r="T2779">
        <v>60107</v>
      </c>
    </row>
    <row r="2780" spans="1:20" ht="18" customHeight="1" x14ac:dyDescent="0.15">
      <c r="A2780" s="42">
        <v>6</v>
      </c>
      <c r="B2780" s="43" t="s">
        <v>1038</v>
      </c>
      <c r="C2780" s="43">
        <v>1</v>
      </c>
      <c r="D2780" s="43" t="s">
        <v>1039</v>
      </c>
      <c r="E2780" s="43">
        <v>7</v>
      </c>
      <c r="F2780" s="43" t="s">
        <v>1169</v>
      </c>
      <c r="G2780" s="44">
        <v>18</v>
      </c>
      <c r="H2780" s="43" t="s">
        <v>81</v>
      </c>
      <c r="I2780" s="44">
        <v>31</v>
      </c>
      <c r="J2780" s="44" t="s">
        <v>318</v>
      </c>
      <c r="K2780" s="41"/>
      <c r="L2780" s="41"/>
      <c r="M2780" s="41"/>
      <c r="N2780" s="45" t="s">
        <v>2603</v>
      </c>
      <c r="O2780" s="41"/>
      <c r="P2780" s="46"/>
      <c r="Q2780" s="47"/>
      <c r="R2780" s="48" t="s">
        <v>1042</v>
      </c>
      <c r="T2780">
        <v>60107</v>
      </c>
    </row>
    <row r="2781" spans="1:20" ht="18" customHeight="1" x14ac:dyDescent="0.15">
      <c r="A2781" s="42">
        <v>6</v>
      </c>
      <c r="B2781" s="43" t="s">
        <v>1038</v>
      </c>
      <c r="C2781" s="43">
        <v>1</v>
      </c>
      <c r="D2781" s="43" t="s">
        <v>1039</v>
      </c>
      <c r="E2781" s="43">
        <v>7</v>
      </c>
      <c r="F2781" s="43" t="s">
        <v>1169</v>
      </c>
      <c r="G2781" s="44">
        <v>18</v>
      </c>
      <c r="H2781" s="43" t="s">
        <v>81</v>
      </c>
      <c r="I2781" s="44">
        <v>31</v>
      </c>
      <c r="J2781" s="44" t="s">
        <v>318</v>
      </c>
      <c r="K2781" s="41"/>
      <c r="L2781" s="41"/>
      <c r="M2781" s="41"/>
      <c r="N2781" s="45" t="s">
        <v>2604</v>
      </c>
      <c r="O2781" s="41"/>
      <c r="P2781" s="46"/>
      <c r="Q2781" s="47"/>
      <c r="R2781" s="48" t="s">
        <v>1042</v>
      </c>
      <c r="T2781">
        <v>60107</v>
      </c>
    </row>
    <row r="2782" spans="1:20" ht="18" customHeight="1" x14ac:dyDescent="0.15">
      <c r="A2782" s="42">
        <v>6</v>
      </c>
      <c r="B2782" s="43" t="s">
        <v>1038</v>
      </c>
      <c r="C2782" s="43">
        <v>1</v>
      </c>
      <c r="D2782" s="43" t="s">
        <v>1039</v>
      </c>
      <c r="E2782" s="43">
        <v>7</v>
      </c>
      <c r="F2782" s="43" t="s">
        <v>1169</v>
      </c>
      <c r="G2782" s="45">
        <v>26</v>
      </c>
      <c r="H2782" s="49" t="s">
        <v>244</v>
      </c>
      <c r="I2782" s="45"/>
      <c r="J2782" s="45"/>
      <c r="K2782" s="41"/>
      <c r="L2782" s="41"/>
      <c r="M2782" s="41"/>
      <c r="N2782" s="45"/>
      <c r="O2782" s="47"/>
      <c r="P2782" s="46"/>
      <c r="Q2782" s="47"/>
      <c r="R2782" s="48" t="s">
        <v>1042</v>
      </c>
      <c r="T2782">
        <v>60107</v>
      </c>
    </row>
    <row r="2783" spans="1:20" ht="18" customHeight="1" x14ac:dyDescent="0.15">
      <c r="A2783" s="42">
        <v>6</v>
      </c>
      <c r="B2783" s="43" t="s">
        <v>1038</v>
      </c>
      <c r="C2783" s="43">
        <v>1</v>
      </c>
      <c r="D2783" s="43" t="s">
        <v>1039</v>
      </c>
      <c r="E2783" s="43">
        <v>7</v>
      </c>
      <c r="F2783" s="43" t="s">
        <v>1169</v>
      </c>
      <c r="G2783" s="44">
        <v>26</v>
      </c>
      <c r="H2783" s="43" t="s">
        <v>244</v>
      </c>
      <c r="I2783" s="45">
        <v>1</v>
      </c>
      <c r="J2783" s="45" t="s">
        <v>245</v>
      </c>
      <c r="K2783" s="41">
        <v>7</v>
      </c>
      <c r="L2783" s="41">
        <v>0</v>
      </c>
      <c r="M2783" s="41">
        <f>K2783-L2783</f>
        <v>7</v>
      </c>
      <c r="N2783" s="45" t="s">
        <v>2605</v>
      </c>
      <c r="O2783" s="41">
        <v>6600</v>
      </c>
      <c r="P2783" s="46"/>
      <c r="Q2783" s="47"/>
      <c r="R2783" s="48" t="s">
        <v>1042</v>
      </c>
      <c r="T2783">
        <v>60107</v>
      </c>
    </row>
    <row r="2784" spans="1:20" ht="18" customHeight="1" x14ac:dyDescent="0.15">
      <c r="A2784" s="24">
        <v>6</v>
      </c>
      <c r="B2784" s="25" t="s">
        <v>2220</v>
      </c>
      <c r="C2784" s="34">
        <v>1</v>
      </c>
      <c r="D2784" s="25" t="s">
        <v>1039</v>
      </c>
      <c r="E2784" s="35">
        <v>8</v>
      </c>
      <c r="F2784" s="36" t="s">
        <v>2333</v>
      </c>
      <c r="G2784" s="35"/>
      <c r="H2784" s="36"/>
      <c r="I2784" s="35"/>
      <c r="J2784" s="35"/>
      <c r="K2784" s="32">
        <f>IF(C2784="",SUMIFS($K2785:$K$5362,$A2785:$A$5362,A2784,$E2785:$E$5362,""),IF(E2784="",SUMIFS($K2785:$K$5362,$A2785:$A$5362,A2784,$C2785:$C$5362,C2784,$G2785:$G$5362,""),IF(G2784="",SUMIFS($K2785:$K$5362,$A2785:$A$5362,A2784,$C2785:$C$5362,C2784,$E2785:$E$5362,E2784,$R2785:$R$5362,R2784),IF(I2784="",SUMIFS($K2785:$K$5362,$A2785:$A$5362,A2784,$C2785:$C$5362,C2784,$E2785:$E$5362,E2784,$G2785:$G$5362,G2784,$R2785:$R$5362,R2784),0))))</f>
        <v>39065</v>
      </c>
      <c r="L2784" s="32">
        <f>IF(C2784="",SUMIFS($L2785:$L$5362,$A2785:$A$5362,A2784,$E2785:$E$5362,""),IF(E2784="",SUMIFS($L2785:$L$5362,$A2785:$A$5362,A2784,$C2785:$C$5362,C2784,$G2785:$G$5362,""),IF(G2784="",SUMIFS($L2785:$L$5362,$A2785:$A$5362,A2784,$C2785:$C$5362,C2784,$E2785:$E$5362,E2784,$R2785:$R$5362,R2784),IF(I2784="",SUMIFS($L2785:$L$5362,$A2785:$A$5362,A2784,$C2785:$C$5362,C2784,$E2785:$E$5362,E2784,$G2785:$G$5362,G2784,$R2785:$R$5362,R2784),0))))</f>
        <v>16762</v>
      </c>
      <c r="M2784" s="32">
        <f t="shared" ref="M2784" si="74">K2784-L2784</f>
        <v>22303</v>
      </c>
      <c r="N2784" s="37"/>
      <c r="O2784" s="38"/>
      <c r="P2784" s="39"/>
      <c r="Q2784" s="33">
        <f>IF(C2784="",SUMIFS($Q2785:$Q$5362,$A2785:$A$5362,A2784,$E2785:$E$5362,""),IF(E2784="",SUMIFS($Q2785:$Q$5362,$A2785:$A$5362,A2784,$C2785:$C$5362,C2784,$G2785:$G$5362,""),IF(G2784="",SUMIFS($Q2785:$Q$5362,$A2785:$A$5362,A2784,$C2785:$C$5362,C2784,$E2785:$E$5362,E2784,$R2785:$R$5362,R2784),IF(I2784="",SUMIFS($Q2785:$Q$5362,$A2785:$A$5362,A2784,$C2785:$C$5362,C2784,$E2785:$E$5362,E2784,$G2785:$G$5362,G2784,$R2785:$R$5362,R2784),0))))</f>
        <v>22441</v>
      </c>
      <c r="R2784" s="40" t="s">
        <v>2242</v>
      </c>
      <c r="T2784">
        <v>60108</v>
      </c>
    </row>
    <row r="2785" spans="1:20" ht="18" customHeight="1" x14ac:dyDescent="0.15">
      <c r="A2785" s="42">
        <v>6</v>
      </c>
      <c r="B2785" s="43" t="s">
        <v>1038</v>
      </c>
      <c r="C2785" s="43">
        <v>1</v>
      </c>
      <c r="D2785" s="43" t="s">
        <v>1039</v>
      </c>
      <c r="E2785" s="43">
        <v>8</v>
      </c>
      <c r="F2785" s="43" t="s">
        <v>1175</v>
      </c>
      <c r="G2785" s="45">
        <v>10</v>
      </c>
      <c r="H2785" s="49" t="s">
        <v>54</v>
      </c>
      <c r="I2785" s="45"/>
      <c r="J2785" s="45"/>
      <c r="K2785" s="41"/>
      <c r="L2785" s="41"/>
      <c r="M2785" s="41"/>
      <c r="N2785" s="45"/>
      <c r="O2785" s="47"/>
      <c r="P2785" s="46" t="s">
        <v>4727</v>
      </c>
      <c r="Q2785" s="47">
        <v>70</v>
      </c>
      <c r="R2785" s="48" t="s">
        <v>1042</v>
      </c>
      <c r="T2785">
        <v>60108</v>
      </c>
    </row>
    <row r="2786" spans="1:20" ht="18" customHeight="1" x14ac:dyDescent="0.15">
      <c r="A2786" s="42">
        <v>6</v>
      </c>
      <c r="B2786" s="43" t="s">
        <v>1038</v>
      </c>
      <c r="C2786" s="43">
        <v>1</v>
      </c>
      <c r="D2786" s="43" t="s">
        <v>1039</v>
      </c>
      <c r="E2786" s="43">
        <v>8</v>
      </c>
      <c r="F2786" s="43" t="s">
        <v>1175</v>
      </c>
      <c r="G2786" s="44">
        <v>10</v>
      </c>
      <c r="H2786" s="43" t="s">
        <v>54</v>
      </c>
      <c r="I2786" s="45">
        <v>1</v>
      </c>
      <c r="J2786" s="45" t="s">
        <v>55</v>
      </c>
      <c r="K2786" s="41">
        <v>300</v>
      </c>
      <c r="L2786" s="41">
        <v>204</v>
      </c>
      <c r="M2786" s="41">
        <f>K2786-L2786</f>
        <v>96</v>
      </c>
      <c r="N2786" s="45" t="s">
        <v>1176</v>
      </c>
      <c r="O2786" s="41"/>
      <c r="P2786" s="46" t="s">
        <v>4546</v>
      </c>
      <c r="Q2786" s="47"/>
      <c r="R2786" s="48" t="s">
        <v>1042</v>
      </c>
      <c r="T2786">
        <v>60108</v>
      </c>
    </row>
    <row r="2787" spans="1:20" ht="18" customHeight="1" x14ac:dyDescent="0.15">
      <c r="A2787" s="42">
        <v>6</v>
      </c>
      <c r="B2787" s="43" t="s">
        <v>1038</v>
      </c>
      <c r="C2787" s="43">
        <v>1</v>
      </c>
      <c r="D2787" s="43" t="s">
        <v>1039</v>
      </c>
      <c r="E2787" s="43">
        <v>8</v>
      </c>
      <c r="F2787" s="43" t="s">
        <v>1175</v>
      </c>
      <c r="G2787" s="44">
        <v>10</v>
      </c>
      <c r="H2787" s="43" t="s">
        <v>54</v>
      </c>
      <c r="I2787" s="44">
        <v>1</v>
      </c>
      <c r="J2787" s="44" t="s">
        <v>55</v>
      </c>
      <c r="K2787" s="41"/>
      <c r="L2787" s="41"/>
      <c r="M2787" s="41"/>
      <c r="N2787" s="45" t="s">
        <v>2606</v>
      </c>
      <c r="O2787" s="41"/>
      <c r="P2787" s="46" t="s">
        <v>4729</v>
      </c>
      <c r="Q2787" s="47">
        <v>6499</v>
      </c>
      <c r="R2787" s="48" t="s">
        <v>1042</v>
      </c>
      <c r="T2787">
        <v>60108</v>
      </c>
    </row>
    <row r="2788" spans="1:20" ht="18" customHeight="1" x14ac:dyDescent="0.15">
      <c r="A2788" s="42">
        <v>6</v>
      </c>
      <c r="B2788" s="43" t="s">
        <v>1038</v>
      </c>
      <c r="C2788" s="43">
        <v>1</v>
      </c>
      <c r="D2788" s="43" t="s">
        <v>1039</v>
      </c>
      <c r="E2788" s="43">
        <v>8</v>
      </c>
      <c r="F2788" s="43" t="s">
        <v>1175</v>
      </c>
      <c r="G2788" s="44">
        <v>10</v>
      </c>
      <c r="H2788" s="43" t="s">
        <v>54</v>
      </c>
      <c r="I2788" s="44">
        <v>1</v>
      </c>
      <c r="J2788" s="44" t="s">
        <v>55</v>
      </c>
      <c r="K2788" s="41"/>
      <c r="L2788" s="41"/>
      <c r="M2788" s="41"/>
      <c r="N2788" s="45" t="s">
        <v>4062</v>
      </c>
      <c r="O2788" s="41">
        <v>300000</v>
      </c>
      <c r="P2788" s="46" t="s">
        <v>4728</v>
      </c>
      <c r="Q2788" s="47"/>
      <c r="R2788" s="48" t="s">
        <v>1042</v>
      </c>
      <c r="T2788">
        <v>60108</v>
      </c>
    </row>
    <row r="2789" spans="1:20" ht="18" customHeight="1" x14ac:dyDescent="0.15">
      <c r="A2789" s="42">
        <v>6</v>
      </c>
      <c r="B2789" s="43" t="s">
        <v>1038</v>
      </c>
      <c r="C2789" s="43">
        <v>1</v>
      </c>
      <c r="D2789" s="43" t="s">
        <v>1039</v>
      </c>
      <c r="E2789" s="43">
        <v>8</v>
      </c>
      <c r="F2789" s="43" t="s">
        <v>1175</v>
      </c>
      <c r="G2789" s="44">
        <v>10</v>
      </c>
      <c r="H2789" s="43" t="s">
        <v>54</v>
      </c>
      <c r="I2789" s="45">
        <v>2</v>
      </c>
      <c r="J2789" s="45" t="s">
        <v>193</v>
      </c>
      <c r="K2789" s="41">
        <v>1215</v>
      </c>
      <c r="L2789" s="41">
        <v>1070</v>
      </c>
      <c r="M2789" s="41">
        <f>K2789-L2789</f>
        <v>145</v>
      </c>
      <c r="N2789" s="45" t="s">
        <v>4063</v>
      </c>
      <c r="O2789" s="41">
        <v>84000</v>
      </c>
      <c r="P2789" s="46" t="s">
        <v>4544</v>
      </c>
      <c r="Q2789" s="47">
        <v>672</v>
      </c>
      <c r="R2789" s="48" t="s">
        <v>1042</v>
      </c>
      <c r="T2789">
        <v>60108</v>
      </c>
    </row>
    <row r="2790" spans="1:20" ht="18" customHeight="1" x14ac:dyDescent="0.15">
      <c r="A2790" s="42">
        <v>6</v>
      </c>
      <c r="B2790" s="43" t="s">
        <v>1038</v>
      </c>
      <c r="C2790" s="43">
        <v>1</v>
      </c>
      <c r="D2790" s="43" t="s">
        <v>1039</v>
      </c>
      <c r="E2790" s="43">
        <v>8</v>
      </c>
      <c r="F2790" s="43" t="s">
        <v>1175</v>
      </c>
      <c r="G2790" s="44">
        <v>10</v>
      </c>
      <c r="H2790" s="43" t="s">
        <v>54</v>
      </c>
      <c r="I2790" s="44">
        <v>2</v>
      </c>
      <c r="J2790" s="44" t="s">
        <v>193</v>
      </c>
      <c r="K2790" s="41"/>
      <c r="L2790" s="41"/>
      <c r="M2790" s="41"/>
      <c r="N2790" s="45" t="s">
        <v>4064</v>
      </c>
      <c r="O2790" s="41">
        <v>330000</v>
      </c>
      <c r="P2790" s="46" t="s">
        <v>4727</v>
      </c>
      <c r="Q2790" s="47">
        <v>15200</v>
      </c>
      <c r="R2790" s="48" t="s">
        <v>1042</v>
      </c>
      <c r="T2790">
        <v>60108</v>
      </c>
    </row>
    <row r="2791" spans="1:20" ht="18" customHeight="1" x14ac:dyDescent="0.15">
      <c r="A2791" s="42">
        <v>6</v>
      </c>
      <c r="B2791" s="43" t="s">
        <v>1038</v>
      </c>
      <c r="C2791" s="43">
        <v>1</v>
      </c>
      <c r="D2791" s="43" t="s">
        <v>1039</v>
      </c>
      <c r="E2791" s="43">
        <v>8</v>
      </c>
      <c r="F2791" s="43" t="s">
        <v>1175</v>
      </c>
      <c r="G2791" s="44">
        <v>10</v>
      </c>
      <c r="H2791" s="43" t="s">
        <v>54</v>
      </c>
      <c r="I2791" s="44">
        <v>2</v>
      </c>
      <c r="J2791" s="44" t="s">
        <v>193</v>
      </c>
      <c r="K2791" s="41"/>
      <c r="L2791" s="41"/>
      <c r="M2791" s="41"/>
      <c r="N2791" s="45" t="s">
        <v>4065</v>
      </c>
      <c r="O2791" s="41">
        <v>48000</v>
      </c>
      <c r="P2791" s="46" t="s">
        <v>4730</v>
      </c>
      <c r="Q2791" s="47"/>
      <c r="R2791" s="48" t="s">
        <v>1042</v>
      </c>
      <c r="T2791">
        <v>60108</v>
      </c>
    </row>
    <row r="2792" spans="1:20" ht="18" customHeight="1" x14ac:dyDescent="0.15">
      <c r="A2792" s="42">
        <v>6</v>
      </c>
      <c r="B2792" s="43" t="s">
        <v>1038</v>
      </c>
      <c r="C2792" s="43">
        <v>1</v>
      </c>
      <c r="D2792" s="43" t="s">
        <v>1039</v>
      </c>
      <c r="E2792" s="43">
        <v>8</v>
      </c>
      <c r="F2792" s="43" t="s">
        <v>1175</v>
      </c>
      <c r="G2792" s="44">
        <v>10</v>
      </c>
      <c r="H2792" s="43" t="s">
        <v>54</v>
      </c>
      <c r="I2792" s="44">
        <v>2</v>
      </c>
      <c r="J2792" s="44" t="s">
        <v>193</v>
      </c>
      <c r="K2792" s="41"/>
      <c r="L2792" s="41"/>
      <c r="M2792" s="41"/>
      <c r="N2792" s="45" t="s">
        <v>4066</v>
      </c>
      <c r="O2792" s="41">
        <v>594000</v>
      </c>
      <c r="P2792" s="46"/>
      <c r="Q2792" s="47"/>
      <c r="R2792" s="48" t="s">
        <v>1042</v>
      </c>
      <c r="T2792">
        <v>60108</v>
      </c>
    </row>
    <row r="2793" spans="1:20" ht="18" customHeight="1" x14ac:dyDescent="0.15">
      <c r="A2793" s="42">
        <v>6</v>
      </c>
      <c r="B2793" s="43" t="s">
        <v>1038</v>
      </c>
      <c r="C2793" s="43">
        <v>1</v>
      </c>
      <c r="D2793" s="43" t="s">
        <v>1039</v>
      </c>
      <c r="E2793" s="43">
        <v>8</v>
      </c>
      <c r="F2793" s="43" t="s">
        <v>1175</v>
      </c>
      <c r="G2793" s="44">
        <v>10</v>
      </c>
      <c r="H2793" s="43" t="s">
        <v>54</v>
      </c>
      <c r="I2793" s="44">
        <v>2</v>
      </c>
      <c r="J2793" s="44" t="s">
        <v>193</v>
      </c>
      <c r="K2793" s="41"/>
      <c r="L2793" s="41"/>
      <c r="M2793" s="41"/>
      <c r="N2793" s="45" t="s">
        <v>4067</v>
      </c>
      <c r="O2793" s="41">
        <v>130680</v>
      </c>
      <c r="P2793" s="46"/>
      <c r="Q2793" s="47"/>
      <c r="R2793" s="48" t="s">
        <v>1042</v>
      </c>
      <c r="T2793">
        <v>60108</v>
      </c>
    </row>
    <row r="2794" spans="1:20" ht="18" customHeight="1" x14ac:dyDescent="0.15">
      <c r="A2794" s="42">
        <v>6</v>
      </c>
      <c r="B2794" s="43" t="s">
        <v>1038</v>
      </c>
      <c r="C2794" s="43">
        <v>1</v>
      </c>
      <c r="D2794" s="43" t="s">
        <v>1039</v>
      </c>
      <c r="E2794" s="43">
        <v>8</v>
      </c>
      <c r="F2794" s="43" t="s">
        <v>1175</v>
      </c>
      <c r="G2794" s="44">
        <v>10</v>
      </c>
      <c r="H2794" s="43" t="s">
        <v>54</v>
      </c>
      <c r="I2794" s="44">
        <v>2</v>
      </c>
      <c r="J2794" s="44" t="s">
        <v>193</v>
      </c>
      <c r="K2794" s="41"/>
      <c r="L2794" s="41"/>
      <c r="M2794" s="41"/>
      <c r="N2794" s="45" t="s">
        <v>4068</v>
      </c>
      <c r="O2794" s="41">
        <v>27720</v>
      </c>
      <c r="P2794" s="46"/>
      <c r="Q2794" s="47"/>
      <c r="R2794" s="48" t="s">
        <v>1042</v>
      </c>
      <c r="T2794">
        <v>60108</v>
      </c>
    </row>
    <row r="2795" spans="1:20" ht="18" customHeight="1" x14ac:dyDescent="0.15">
      <c r="A2795" s="42">
        <v>6</v>
      </c>
      <c r="B2795" s="43" t="s">
        <v>1038</v>
      </c>
      <c r="C2795" s="43">
        <v>1</v>
      </c>
      <c r="D2795" s="43" t="s">
        <v>1039</v>
      </c>
      <c r="E2795" s="43">
        <v>8</v>
      </c>
      <c r="F2795" s="43" t="s">
        <v>1175</v>
      </c>
      <c r="G2795" s="44">
        <v>10</v>
      </c>
      <c r="H2795" s="43" t="s">
        <v>54</v>
      </c>
      <c r="I2795" s="45">
        <v>5</v>
      </c>
      <c r="J2795" s="45" t="s">
        <v>194</v>
      </c>
      <c r="K2795" s="41">
        <v>5880</v>
      </c>
      <c r="L2795" s="41">
        <v>5880</v>
      </c>
      <c r="M2795" s="41">
        <f>K2795-L2795</f>
        <v>0</v>
      </c>
      <c r="N2795" s="45" t="s">
        <v>4069</v>
      </c>
      <c r="O2795" s="41">
        <v>3960000</v>
      </c>
      <c r="P2795" s="46"/>
      <c r="Q2795" s="47"/>
      <c r="R2795" s="48" t="s">
        <v>1042</v>
      </c>
      <c r="T2795">
        <v>60108</v>
      </c>
    </row>
    <row r="2796" spans="1:20" ht="18" customHeight="1" x14ac:dyDescent="0.15">
      <c r="A2796" s="42">
        <v>6</v>
      </c>
      <c r="B2796" s="43" t="s">
        <v>1038</v>
      </c>
      <c r="C2796" s="43">
        <v>1</v>
      </c>
      <c r="D2796" s="43" t="s">
        <v>1039</v>
      </c>
      <c r="E2796" s="43">
        <v>8</v>
      </c>
      <c r="F2796" s="43" t="s">
        <v>1175</v>
      </c>
      <c r="G2796" s="44">
        <v>10</v>
      </c>
      <c r="H2796" s="43" t="s">
        <v>54</v>
      </c>
      <c r="I2796" s="44">
        <v>5</v>
      </c>
      <c r="J2796" s="44" t="s">
        <v>194</v>
      </c>
      <c r="K2796" s="41"/>
      <c r="L2796" s="41"/>
      <c r="M2796" s="41"/>
      <c r="N2796" s="45" t="s">
        <v>4070</v>
      </c>
      <c r="O2796" s="41">
        <v>840000</v>
      </c>
      <c r="P2796" s="46"/>
      <c r="Q2796" s="47"/>
      <c r="R2796" s="48" t="s">
        <v>1042</v>
      </c>
      <c r="T2796">
        <v>60108</v>
      </c>
    </row>
    <row r="2797" spans="1:20" ht="18" customHeight="1" x14ac:dyDescent="0.15">
      <c r="A2797" s="42">
        <v>6</v>
      </c>
      <c r="B2797" s="43" t="s">
        <v>1038</v>
      </c>
      <c r="C2797" s="43">
        <v>1</v>
      </c>
      <c r="D2797" s="43" t="s">
        <v>1039</v>
      </c>
      <c r="E2797" s="43">
        <v>8</v>
      </c>
      <c r="F2797" s="43" t="s">
        <v>1175</v>
      </c>
      <c r="G2797" s="44">
        <v>10</v>
      </c>
      <c r="H2797" s="43" t="s">
        <v>54</v>
      </c>
      <c r="I2797" s="44">
        <v>5</v>
      </c>
      <c r="J2797" s="44" t="s">
        <v>194</v>
      </c>
      <c r="K2797" s="41"/>
      <c r="L2797" s="41"/>
      <c r="M2797" s="41"/>
      <c r="N2797" s="45" t="s">
        <v>4071</v>
      </c>
      <c r="O2797" s="41">
        <v>66000</v>
      </c>
      <c r="P2797" s="46"/>
      <c r="Q2797" s="47"/>
      <c r="R2797" s="48" t="s">
        <v>1042</v>
      </c>
      <c r="T2797">
        <v>60108</v>
      </c>
    </row>
    <row r="2798" spans="1:20" ht="18" customHeight="1" x14ac:dyDescent="0.15">
      <c r="A2798" s="42">
        <v>6</v>
      </c>
      <c r="B2798" s="43" t="s">
        <v>1038</v>
      </c>
      <c r="C2798" s="43">
        <v>1</v>
      </c>
      <c r="D2798" s="43" t="s">
        <v>1039</v>
      </c>
      <c r="E2798" s="43">
        <v>8</v>
      </c>
      <c r="F2798" s="43" t="s">
        <v>1175</v>
      </c>
      <c r="G2798" s="44">
        <v>10</v>
      </c>
      <c r="H2798" s="43" t="s">
        <v>54</v>
      </c>
      <c r="I2798" s="44">
        <v>5</v>
      </c>
      <c r="J2798" s="44" t="s">
        <v>194</v>
      </c>
      <c r="K2798" s="41"/>
      <c r="L2798" s="41"/>
      <c r="M2798" s="41"/>
      <c r="N2798" s="45" t="s">
        <v>4072</v>
      </c>
      <c r="O2798" s="41">
        <v>300000</v>
      </c>
      <c r="P2798" s="46"/>
      <c r="Q2798" s="47"/>
      <c r="R2798" s="48" t="s">
        <v>1042</v>
      </c>
      <c r="T2798">
        <v>60108</v>
      </c>
    </row>
    <row r="2799" spans="1:20" ht="18" customHeight="1" x14ac:dyDescent="0.15">
      <c r="A2799" s="42">
        <v>6</v>
      </c>
      <c r="B2799" s="43" t="s">
        <v>1038</v>
      </c>
      <c r="C2799" s="43">
        <v>1</v>
      </c>
      <c r="D2799" s="43" t="s">
        <v>1039</v>
      </c>
      <c r="E2799" s="43">
        <v>8</v>
      </c>
      <c r="F2799" s="43" t="s">
        <v>1175</v>
      </c>
      <c r="G2799" s="44">
        <v>10</v>
      </c>
      <c r="H2799" s="43" t="s">
        <v>54</v>
      </c>
      <c r="I2799" s="44">
        <v>5</v>
      </c>
      <c r="J2799" s="44" t="s">
        <v>194</v>
      </c>
      <c r="K2799" s="41"/>
      <c r="L2799" s="41"/>
      <c r="M2799" s="41"/>
      <c r="N2799" s="45" t="s">
        <v>4073</v>
      </c>
      <c r="O2799" s="41">
        <v>456000</v>
      </c>
      <c r="P2799" s="46"/>
      <c r="Q2799" s="47"/>
      <c r="R2799" s="48" t="s">
        <v>1042</v>
      </c>
      <c r="T2799">
        <v>60108</v>
      </c>
    </row>
    <row r="2800" spans="1:20" ht="18" customHeight="1" x14ac:dyDescent="0.15">
      <c r="A2800" s="42">
        <v>6</v>
      </c>
      <c r="B2800" s="43" t="s">
        <v>1038</v>
      </c>
      <c r="C2800" s="43">
        <v>1</v>
      </c>
      <c r="D2800" s="43" t="s">
        <v>1039</v>
      </c>
      <c r="E2800" s="43">
        <v>8</v>
      </c>
      <c r="F2800" s="43" t="s">
        <v>1175</v>
      </c>
      <c r="G2800" s="44">
        <v>10</v>
      </c>
      <c r="H2800" s="43" t="s">
        <v>54</v>
      </c>
      <c r="I2800" s="44">
        <v>5</v>
      </c>
      <c r="J2800" s="44" t="s">
        <v>194</v>
      </c>
      <c r="K2800" s="41"/>
      <c r="L2800" s="41"/>
      <c r="M2800" s="41"/>
      <c r="N2800" s="45" t="s">
        <v>4074</v>
      </c>
      <c r="O2800" s="41">
        <v>156000</v>
      </c>
      <c r="P2800" s="46"/>
      <c r="Q2800" s="47"/>
      <c r="R2800" s="48" t="s">
        <v>1042</v>
      </c>
      <c r="T2800">
        <v>60108</v>
      </c>
    </row>
    <row r="2801" spans="1:20" ht="18" customHeight="1" x14ac:dyDescent="0.15">
      <c r="A2801" s="42">
        <v>6</v>
      </c>
      <c r="B2801" s="43" t="s">
        <v>1038</v>
      </c>
      <c r="C2801" s="43">
        <v>1</v>
      </c>
      <c r="D2801" s="43" t="s">
        <v>1039</v>
      </c>
      <c r="E2801" s="43">
        <v>8</v>
      </c>
      <c r="F2801" s="43" t="s">
        <v>1175</v>
      </c>
      <c r="G2801" s="44">
        <v>10</v>
      </c>
      <c r="H2801" s="43" t="s">
        <v>54</v>
      </c>
      <c r="I2801" s="44">
        <v>5</v>
      </c>
      <c r="J2801" s="44" t="s">
        <v>194</v>
      </c>
      <c r="K2801" s="41"/>
      <c r="L2801" s="41"/>
      <c r="M2801" s="41"/>
      <c r="N2801" s="45" t="s">
        <v>4075</v>
      </c>
      <c r="O2801" s="41">
        <v>102000</v>
      </c>
      <c r="P2801" s="46"/>
      <c r="Q2801" s="47"/>
      <c r="R2801" s="48" t="s">
        <v>1042</v>
      </c>
      <c r="T2801">
        <v>60108</v>
      </c>
    </row>
    <row r="2802" spans="1:20" ht="18" customHeight="1" x14ac:dyDescent="0.15">
      <c r="A2802" s="42">
        <v>6</v>
      </c>
      <c r="B2802" s="43" t="s">
        <v>1038</v>
      </c>
      <c r="C2802" s="43">
        <v>1</v>
      </c>
      <c r="D2802" s="43" t="s">
        <v>1039</v>
      </c>
      <c r="E2802" s="43">
        <v>8</v>
      </c>
      <c r="F2802" s="43" t="s">
        <v>1175</v>
      </c>
      <c r="G2802" s="44">
        <v>10</v>
      </c>
      <c r="H2802" s="43" t="s">
        <v>54</v>
      </c>
      <c r="I2802" s="45">
        <v>6</v>
      </c>
      <c r="J2802" s="45" t="s">
        <v>195</v>
      </c>
      <c r="K2802" s="41">
        <v>3255</v>
      </c>
      <c r="L2802" s="41">
        <v>2000</v>
      </c>
      <c r="M2802" s="41">
        <f>K2802-L2802</f>
        <v>1255</v>
      </c>
      <c r="N2802" s="45" t="s">
        <v>1177</v>
      </c>
      <c r="O2802" s="41">
        <v>3000000</v>
      </c>
      <c r="P2802" s="46"/>
      <c r="Q2802" s="47"/>
      <c r="R2802" s="48" t="s">
        <v>1042</v>
      </c>
      <c r="T2802">
        <v>60108</v>
      </c>
    </row>
    <row r="2803" spans="1:20" ht="18" customHeight="1" x14ac:dyDescent="0.15">
      <c r="A2803" s="42">
        <v>6</v>
      </c>
      <c r="B2803" s="43" t="s">
        <v>1038</v>
      </c>
      <c r="C2803" s="43">
        <v>1</v>
      </c>
      <c r="D2803" s="43" t="s">
        <v>1039</v>
      </c>
      <c r="E2803" s="43">
        <v>8</v>
      </c>
      <c r="F2803" s="43" t="s">
        <v>1175</v>
      </c>
      <c r="G2803" s="44">
        <v>10</v>
      </c>
      <c r="H2803" s="43" t="s">
        <v>54</v>
      </c>
      <c r="I2803" s="44">
        <v>6</v>
      </c>
      <c r="J2803" s="44" t="s">
        <v>195</v>
      </c>
      <c r="K2803" s="41"/>
      <c r="L2803" s="41"/>
      <c r="M2803" s="41"/>
      <c r="N2803" s="45" t="s">
        <v>2607</v>
      </c>
      <c r="O2803" s="41">
        <v>255000</v>
      </c>
      <c r="P2803" s="46"/>
      <c r="Q2803" s="47"/>
      <c r="R2803" s="48" t="s">
        <v>1042</v>
      </c>
      <c r="T2803">
        <v>60108</v>
      </c>
    </row>
    <row r="2804" spans="1:20" ht="18" customHeight="1" x14ac:dyDescent="0.15">
      <c r="A2804" s="42">
        <v>6</v>
      </c>
      <c r="B2804" s="43" t="s">
        <v>1038</v>
      </c>
      <c r="C2804" s="43">
        <v>1</v>
      </c>
      <c r="D2804" s="43" t="s">
        <v>1039</v>
      </c>
      <c r="E2804" s="43">
        <v>8</v>
      </c>
      <c r="F2804" s="43" t="s">
        <v>1175</v>
      </c>
      <c r="G2804" s="45">
        <v>11</v>
      </c>
      <c r="H2804" s="49" t="s">
        <v>66</v>
      </c>
      <c r="I2804" s="45"/>
      <c r="J2804" s="45"/>
      <c r="K2804" s="41"/>
      <c r="L2804" s="41"/>
      <c r="M2804" s="41"/>
      <c r="N2804" s="45"/>
      <c r="O2804" s="47"/>
      <c r="P2804" s="46"/>
      <c r="Q2804" s="47"/>
      <c r="R2804" s="48" t="s">
        <v>1042</v>
      </c>
      <c r="T2804">
        <v>60108</v>
      </c>
    </row>
    <row r="2805" spans="1:20" ht="18" customHeight="1" x14ac:dyDescent="0.15">
      <c r="A2805" s="42">
        <v>6</v>
      </c>
      <c r="B2805" s="43" t="s">
        <v>1038</v>
      </c>
      <c r="C2805" s="43">
        <v>1</v>
      </c>
      <c r="D2805" s="43" t="s">
        <v>1039</v>
      </c>
      <c r="E2805" s="43">
        <v>8</v>
      </c>
      <c r="F2805" s="43" t="s">
        <v>1175</v>
      </c>
      <c r="G2805" s="44">
        <v>11</v>
      </c>
      <c r="H2805" s="43" t="s">
        <v>66</v>
      </c>
      <c r="I2805" s="45">
        <v>3</v>
      </c>
      <c r="J2805" s="45" t="s">
        <v>70</v>
      </c>
      <c r="K2805" s="41">
        <v>201</v>
      </c>
      <c r="L2805" s="41">
        <v>201</v>
      </c>
      <c r="M2805" s="41">
        <f>K2805-L2805</f>
        <v>0</v>
      </c>
      <c r="N2805" s="45" t="s">
        <v>1178</v>
      </c>
      <c r="O2805" s="41">
        <v>25000</v>
      </c>
      <c r="P2805" s="46"/>
      <c r="Q2805" s="47"/>
      <c r="R2805" s="48" t="s">
        <v>1042</v>
      </c>
      <c r="T2805">
        <v>60108</v>
      </c>
    </row>
    <row r="2806" spans="1:20" ht="18" customHeight="1" x14ac:dyDescent="0.15">
      <c r="A2806" s="42">
        <v>6</v>
      </c>
      <c r="B2806" s="43" t="s">
        <v>1038</v>
      </c>
      <c r="C2806" s="43">
        <v>1</v>
      </c>
      <c r="D2806" s="43" t="s">
        <v>1039</v>
      </c>
      <c r="E2806" s="43">
        <v>8</v>
      </c>
      <c r="F2806" s="43" t="s">
        <v>1175</v>
      </c>
      <c r="G2806" s="44">
        <v>11</v>
      </c>
      <c r="H2806" s="43" t="s">
        <v>66</v>
      </c>
      <c r="I2806" s="44">
        <v>3</v>
      </c>
      <c r="J2806" s="44" t="s">
        <v>70</v>
      </c>
      <c r="K2806" s="41"/>
      <c r="L2806" s="41"/>
      <c r="M2806" s="41"/>
      <c r="N2806" s="45" t="s">
        <v>4076</v>
      </c>
      <c r="O2806" s="41">
        <v>167640</v>
      </c>
      <c r="P2806" s="46"/>
      <c r="Q2806" s="47"/>
      <c r="R2806" s="48" t="s">
        <v>1042</v>
      </c>
      <c r="T2806">
        <v>60108</v>
      </c>
    </row>
    <row r="2807" spans="1:20" ht="18" customHeight="1" x14ac:dyDescent="0.15">
      <c r="A2807" s="42">
        <v>6</v>
      </c>
      <c r="B2807" s="43" t="s">
        <v>1038</v>
      </c>
      <c r="C2807" s="43">
        <v>1</v>
      </c>
      <c r="D2807" s="43" t="s">
        <v>1039</v>
      </c>
      <c r="E2807" s="43">
        <v>8</v>
      </c>
      <c r="F2807" s="43" t="s">
        <v>1175</v>
      </c>
      <c r="G2807" s="44">
        <v>11</v>
      </c>
      <c r="H2807" s="43" t="s">
        <v>66</v>
      </c>
      <c r="I2807" s="44">
        <v>3</v>
      </c>
      <c r="J2807" s="44" t="s">
        <v>70</v>
      </c>
      <c r="K2807" s="41"/>
      <c r="L2807" s="41"/>
      <c r="M2807" s="41"/>
      <c r="N2807" s="45" t="s">
        <v>4077</v>
      </c>
      <c r="O2807" s="41">
        <v>8000</v>
      </c>
      <c r="P2807" s="46"/>
      <c r="Q2807" s="47"/>
      <c r="R2807" s="48" t="s">
        <v>1042</v>
      </c>
      <c r="T2807">
        <v>60108</v>
      </c>
    </row>
    <row r="2808" spans="1:20" ht="18" customHeight="1" x14ac:dyDescent="0.15">
      <c r="A2808" s="42">
        <v>6</v>
      </c>
      <c r="B2808" s="43" t="s">
        <v>1038</v>
      </c>
      <c r="C2808" s="43">
        <v>1</v>
      </c>
      <c r="D2808" s="43" t="s">
        <v>1039</v>
      </c>
      <c r="E2808" s="43">
        <v>8</v>
      </c>
      <c r="F2808" s="43" t="s">
        <v>1175</v>
      </c>
      <c r="G2808" s="44">
        <v>11</v>
      </c>
      <c r="H2808" s="43" t="s">
        <v>66</v>
      </c>
      <c r="I2808" s="45">
        <v>11</v>
      </c>
      <c r="J2808" s="45" t="s">
        <v>72</v>
      </c>
      <c r="K2808" s="41">
        <v>593</v>
      </c>
      <c r="L2808" s="41">
        <v>603</v>
      </c>
      <c r="M2808" s="41">
        <f>K2808-L2808</f>
        <v>-10</v>
      </c>
      <c r="N2808" s="45" t="s">
        <v>1179</v>
      </c>
      <c r="O2808" s="41"/>
      <c r="P2808" s="46"/>
      <c r="Q2808" s="47"/>
      <c r="R2808" s="48" t="s">
        <v>1042</v>
      </c>
      <c r="T2808">
        <v>60108</v>
      </c>
    </row>
    <row r="2809" spans="1:20" ht="18" customHeight="1" x14ac:dyDescent="0.15">
      <c r="A2809" s="42">
        <v>6</v>
      </c>
      <c r="B2809" s="43" t="s">
        <v>1038</v>
      </c>
      <c r="C2809" s="43">
        <v>1</v>
      </c>
      <c r="D2809" s="43" t="s">
        <v>1039</v>
      </c>
      <c r="E2809" s="43">
        <v>8</v>
      </c>
      <c r="F2809" s="43" t="s">
        <v>1175</v>
      </c>
      <c r="G2809" s="44">
        <v>11</v>
      </c>
      <c r="H2809" s="43" t="s">
        <v>66</v>
      </c>
      <c r="I2809" s="44">
        <v>11</v>
      </c>
      <c r="J2809" s="44" t="s">
        <v>72</v>
      </c>
      <c r="K2809" s="41"/>
      <c r="L2809" s="41"/>
      <c r="M2809" s="41"/>
      <c r="N2809" s="45" t="s">
        <v>1180</v>
      </c>
      <c r="O2809" s="41">
        <v>92210</v>
      </c>
      <c r="P2809" s="46"/>
      <c r="Q2809" s="47"/>
      <c r="R2809" s="48" t="s">
        <v>1042</v>
      </c>
      <c r="T2809">
        <v>60108</v>
      </c>
    </row>
    <row r="2810" spans="1:20" ht="18" customHeight="1" x14ac:dyDescent="0.15">
      <c r="A2810" s="42">
        <v>6</v>
      </c>
      <c r="B2810" s="43" t="s">
        <v>1038</v>
      </c>
      <c r="C2810" s="43">
        <v>1</v>
      </c>
      <c r="D2810" s="43" t="s">
        <v>1039</v>
      </c>
      <c r="E2810" s="43">
        <v>8</v>
      </c>
      <c r="F2810" s="43" t="s">
        <v>1175</v>
      </c>
      <c r="G2810" s="44">
        <v>11</v>
      </c>
      <c r="H2810" s="43" t="s">
        <v>66</v>
      </c>
      <c r="I2810" s="44">
        <v>11</v>
      </c>
      <c r="J2810" s="44" t="s">
        <v>72</v>
      </c>
      <c r="K2810" s="41"/>
      <c r="L2810" s="41"/>
      <c r="M2810" s="41"/>
      <c r="N2810" s="45" t="s">
        <v>1181</v>
      </c>
      <c r="O2810" s="41">
        <v>117794</v>
      </c>
      <c r="P2810" s="46"/>
      <c r="Q2810" s="47"/>
      <c r="R2810" s="48" t="s">
        <v>1042</v>
      </c>
      <c r="T2810">
        <v>60108</v>
      </c>
    </row>
    <row r="2811" spans="1:20" ht="18" customHeight="1" x14ac:dyDescent="0.15">
      <c r="A2811" s="42">
        <v>6</v>
      </c>
      <c r="B2811" s="43" t="s">
        <v>1038</v>
      </c>
      <c r="C2811" s="43">
        <v>1</v>
      </c>
      <c r="D2811" s="43" t="s">
        <v>1039</v>
      </c>
      <c r="E2811" s="43">
        <v>8</v>
      </c>
      <c r="F2811" s="43" t="s">
        <v>1175</v>
      </c>
      <c r="G2811" s="44">
        <v>11</v>
      </c>
      <c r="H2811" s="43" t="s">
        <v>66</v>
      </c>
      <c r="I2811" s="44">
        <v>11</v>
      </c>
      <c r="J2811" s="44" t="s">
        <v>72</v>
      </c>
      <c r="K2811" s="41"/>
      <c r="L2811" s="41"/>
      <c r="M2811" s="41"/>
      <c r="N2811" s="45" t="s">
        <v>1182</v>
      </c>
      <c r="O2811" s="41">
        <v>382420</v>
      </c>
      <c r="P2811" s="46"/>
      <c r="Q2811" s="47"/>
      <c r="R2811" s="48" t="s">
        <v>1042</v>
      </c>
      <c r="T2811">
        <v>60108</v>
      </c>
    </row>
    <row r="2812" spans="1:20" ht="18" customHeight="1" x14ac:dyDescent="0.15">
      <c r="A2812" s="42">
        <v>6</v>
      </c>
      <c r="B2812" s="43" t="s">
        <v>1038</v>
      </c>
      <c r="C2812" s="43">
        <v>1</v>
      </c>
      <c r="D2812" s="43" t="s">
        <v>1039</v>
      </c>
      <c r="E2812" s="43">
        <v>8</v>
      </c>
      <c r="F2812" s="43" t="s">
        <v>1175</v>
      </c>
      <c r="G2812" s="45">
        <v>12</v>
      </c>
      <c r="H2812" s="49" t="s">
        <v>73</v>
      </c>
      <c r="I2812" s="45"/>
      <c r="J2812" s="45"/>
      <c r="K2812" s="41"/>
      <c r="L2812" s="41"/>
      <c r="M2812" s="41"/>
      <c r="N2812" s="45"/>
      <c r="O2812" s="47"/>
      <c r="P2812" s="46"/>
      <c r="Q2812" s="47"/>
      <c r="R2812" s="48" t="s">
        <v>1042</v>
      </c>
      <c r="T2812">
        <v>60108</v>
      </c>
    </row>
    <row r="2813" spans="1:20" ht="18" customHeight="1" x14ac:dyDescent="0.15">
      <c r="A2813" s="42">
        <v>6</v>
      </c>
      <c r="B2813" s="43" t="s">
        <v>1038</v>
      </c>
      <c r="C2813" s="43">
        <v>1</v>
      </c>
      <c r="D2813" s="43" t="s">
        <v>1039</v>
      </c>
      <c r="E2813" s="43">
        <v>8</v>
      </c>
      <c r="F2813" s="43" t="s">
        <v>1175</v>
      </c>
      <c r="G2813" s="44">
        <v>12</v>
      </c>
      <c r="H2813" s="43" t="s">
        <v>73</v>
      </c>
      <c r="I2813" s="45">
        <v>13</v>
      </c>
      <c r="J2813" s="45" t="s">
        <v>1138</v>
      </c>
      <c r="K2813" s="41">
        <v>1860</v>
      </c>
      <c r="L2813" s="41">
        <v>0</v>
      </c>
      <c r="M2813" s="41">
        <f>K2813-L2813</f>
        <v>1860</v>
      </c>
      <c r="N2813" s="45" t="s">
        <v>2608</v>
      </c>
      <c r="O2813" s="41">
        <v>660000</v>
      </c>
      <c r="P2813" s="46"/>
      <c r="Q2813" s="47"/>
      <c r="R2813" s="48" t="s">
        <v>1042</v>
      </c>
      <c r="T2813">
        <v>60108</v>
      </c>
    </row>
    <row r="2814" spans="1:20" ht="18" customHeight="1" x14ac:dyDescent="0.15">
      <c r="A2814" s="42">
        <v>6</v>
      </c>
      <c r="B2814" s="43" t="s">
        <v>1038</v>
      </c>
      <c r="C2814" s="43">
        <v>1</v>
      </c>
      <c r="D2814" s="43" t="s">
        <v>1039</v>
      </c>
      <c r="E2814" s="43">
        <v>8</v>
      </c>
      <c r="F2814" s="43" t="s">
        <v>1175</v>
      </c>
      <c r="G2814" s="44">
        <v>12</v>
      </c>
      <c r="H2814" s="43" t="s">
        <v>73</v>
      </c>
      <c r="I2814" s="44">
        <v>13</v>
      </c>
      <c r="J2814" s="44" t="s">
        <v>1138</v>
      </c>
      <c r="K2814" s="41"/>
      <c r="L2814" s="41"/>
      <c r="M2814" s="41"/>
      <c r="N2814" s="45" t="s">
        <v>2609</v>
      </c>
      <c r="O2814" s="41">
        <v>1200000</v>
      </c>
      <c r="P2814" s="46"/>
      <c r="Q2814" s="47"/>
      <c r="R2814" s="48" t="s">
        <v>1042</v>
      </c>
      <c r="T2814">
        <v>60108</v>
      </c>
    </row>
    <row r="2815" spans="1:20" ht="18" customHeight="1" x14ac:dyDescent="0.15">
      <c r="A2815" s="42">
        <v>6</v>
      </c>
      <c r="B2815" s="43" t="s">
        <v>1038</v>
      </c>
      <c r="C2815" s="43">
        <v>1</v>
      </c>
      <c r="D2815" s="43" t="s">
        <v>1039</v>
      </c>
      <c r="E2815" s="43">
        <v>8</v>
      </c>
      <c r="F2815" s="43" t="s">
        <v>1175</v>
      </c>
      <c r="G2815" s="44">
        <v>12</v>
      </c>
      <c r="H2815" s="43" t="s">
        <v>73</v>
      </c>
      <c r="I2815" s="45">
        <v>31</v>
      </c>
      <c r="J2815" s="45" t="s">
        <v>209</v>
      </c>
      <c r="K2815" s="41">
        <v>594</v>
      </c>
      <c r="L2815" s="41">
        <v>594</v>
      </c>
      <c r="M2815" s="41">
        <f>K2815-L2815</f>
        <v>0</v>
      </c>
      <c r="N2815" s="45" t="s">
        <v>4078</v>
      </c>
      <c r="O2815" s="41">
        <v>594000</v>
      </c>
      <c r="P2815" s="46"/>
      <c r="Q2815" s="47"/>
      <c r="R2815" s="48" t="s">
        <v>1042</v>
      </c>
      <c r="T2815">
        <v>60108</v>
      </c>
    </row>
    <row r="2816" spans="1:20" ht="18" customHeight="1" x14ac:dyDescent="0.15">
      <c r="A2816" s="42">
        <v>6</v>
      </c>
      <c r="B2816" s="43" t="s">
        <v>1038</v>
      </c>
      <c r="C2816" s="43">
        <v>1</v>
      </c>
      <c r="D2816" s="43" t="s">
        <v>1039</v>
      </c>
      <c r="E2816" s="43">
        <v>8</v>
      </c>
      <c r="F2816" s="43" t="s">
        <v>1175</v>
      </c>
      <c r="G2816" s="44">
        <v>12</v>
      </c>
      <c r="H2816" s="43" t="s">
        <v>73</v>
      </c>
      <c r="I2816" s="45">
        <v>32</v>
      </c>
      <c r="J2816" s="45" t="s">
        <v>210</v>
      </c>
      <c r="K2816" s="41">
        <v>495</v>
      </c>
      <c r="L2816" s="41">
        <v>482</v>
      </c>
      <c r="M2816" s="41">
        <f>K2816-L2816</f>
        <v>13</v>
      </c>
      <c r="N2816" s="45" t="s">
        <v>1183</v>
      </c>
      <c r="O2816" s="41">
        <v>495000</v>
      </c>
      <c r="P2816" s="46"/>
      <c r="Q2816" s="47"/>
      <c r="R2816" s="48" t="s">
        <v>1042</v>
      </c>
      <c r="T2816">
        <v>60108</v>
      </c>
    </row>
    <row r="2817" spans="1:20" ht="18" customHeight="1" x14ac:dyDescent="0.15">
      <c r="A2817" s="42">
        <v>6</v>
      </c>
      <c r="B2817" s="43" t="s">
        <v>1038</v>
      </c>
      <c r="C2817" s="43">
        <v>1</v>
      </c>
      <c r="D2817" s="43" t="s">
        <v>1039</v>
      </c>
      <c r="E2817" s="43">
        <v>8</v>
      </c>
      <c r="F2817" s="43" t="s">
        <v>1175</v>
      </c>
      <c r="G2817" s="44">
        <v>12</v>
      </c>
      <c r="H2817" s="43" t="s">
        <v>73</v>
      </c>
      <c r="I2817" s="44">
        <v>32</v>
      </c>
      <c r="J2817" s="44" t="s">
        <v>210</v>
      </c>
      <c r="K2817" s="41"/>
      <c r="L2817" s="41"/>
      <c r="M2817" s="41"/>
      <c r="N2817" s="45" t="s">
        <v>1184</v>
      </c>
      <c r="O2817" s="41"/>
      <c r="P2817" s="46"/>
      <c r="Q2817" s="47"/>
      <c r="R2817" s="48" t="s">
        <v>1042</v>
      </c>
      <c r="T2817">
        <v>60108</v>
      </c>
    </row>
    <row r="2818" spans="1:20" ht="18" customHeight="1" x14ac:dyDescent="0.15">
      <c r="A2818" s="42">
        <v>6</v>
      </c>
      <c r="B2818" s="43" t="s">
        <v>1038</v>
      </c>
      <c r="C2818" s="43">
        <v>1</v>
      </c>
      <c r="D2818" s="43" t="s">
        <v>1039</v>
      </c>
      <c r="E2818" s="43">
        <v>8</v>
      </c>
      <c r="F2818" s="43" t="s">
        <v>1175</v>
      </c>
      <c r="G2818" s="44">
        <v>12</v>
      </c>
      <c r="H2818" s="43" t="s">
        <v>73</v>
      </c>
      <c r="I2818" s="44">
        <v>32</v>
      </c>
      <c r="J2818" s="44" t="s">
        <v>210</v>
      </c>
      <c r="K2818" s="41"/>
      <c r="L2818" s="41"/>
      <c r="M2818" s="41"/>
      <c r="N2818" s="45" t="s">
        <v>1185</v>
      </c>
      <c r="O2818" s="41"/>
      <c r="P2818" s="46"/>
      <c r="Q2818" s="47"/>
      <c r="R2818" s="48" t="s">
        <v>1042</v>
      </c>
      <c r="T2818">
        <v>60108</v>
      </c>
    </row>
    <row r="2819" spans="1:20" ht="18" customHeight="1" x14ac:dyDescent="0.15">
      <c r="A2819" s="42">
        <v>6</v>
      </c>
      <c r="B2819" s="43" t="s">
        <v>1038</v>
      </c>
      <c r="C2819" s="43">
        <v>1</v>
      </c>
      <c r="D2819" s="43" t="s">
        <v>1039</v>
      </c>
      <c r="E2819" s="43">
        <v>8</v>
      </c>
      <c r="F2819" s="43" t="s">
        <v>1175</v>
      </c>
      <c r="G2819" s="44">
        <v>12</v>
      </c>
      <c r="H2819" s="43" t="s">
        <v>73</v>
      </c>
      <c r="I2819" s="45">
        <v>33</v>
      </c>
      <c r="J2819" s="45" t="s">
        <v>219</v>
      </c>
      <c r="K2819" s="41">
        <v>2588</v>
      </c>
      <c r="L2819" s="41">
        <v>2560</v>
      </c>
      <c r="M2819" s="41">
        <f>K2819-L2819</f>
        <v>28</v>
      </c>
      <c r="N2819" s="45" t="s">
        <v>1186</v>
      </c>
      <c r="O2819" s="41">
        <v>196240</v>
      </c>
      <c r="P2819" s="46"/>
      <c r="Q2819" s="47"/>
      <c r="R2819" s="48" t="s">
        <v>1042</v>
      </c>
      <c r="T2819">
        <v>60108</v>
      </c>
    </row>
    <row r="2820" spans="1:20" ht="18" customHeight="1" x14ac:dyDescent="0.15">
      <c r="A2820" s="42">
        <v>6</v>
      </c>
      <c r="B2820" s="43" t="s">
        <v>1038</v>
      </c>
      <c r="C2820" s="43">
        <v>1</v>
      </c>
      <c r="D2820" s="43" t="s">
        <v>1039</v>
      </c>
      <c r="E2820" s="43">
        <v>8</v>
      </c>
      <c r="F2820" s="43" t="s">
        <v>1175</v>
      </c>
      <c r="G2820" s="44">
        <v>12</v>
      </c>
      <c r="H2820" s="43" t="s">
        <v>73</v>
      </c>
      <c r="I2820" s="44">
        <v>33</v>
      </c>
      <c r="J2820" s="44" t="s">
        <v>219</v>
      </c>
      <c r="K2820" s="41"/>
      <c r="L2820" s="41"/>
      <c r="M2820" s="41"/>
      <c r="N2820" s="45" t="s">
        <v>1187</v>
      </c>
      <c r="O2820" s="41">
        <v>67100</v>
      </c>
      <c r="P2820" s="46"/>
      <c r="Q2820" s="47"/>
      <c r="R2820" s="48" t="s">
        <v>1042</v>
      </c>
      <c r="T2820">
        <v>60108</v>
      </c>
    </row>
    <row r="2821" spans="1:20" ht="18" customHeight="1" x14ac:dyDescent="0.15">
      <c r="A2821" s="42">
        <v>6</v>
      </c>
      <c r="B2821" s="43" t="s">
        <v>1038</v>
      </c>
      <c r="C2821" s="43">
        <v>1</v>
      </c>
      <c r="D2821" s="43" t="s">
        <v>1039</v>
      </c>
      <c r="E2821" s="43">
        <v>8</v>
      </c>
      <c r="F2821" s="43" t="s">
        <v>1175</v>
      </c>
      <c r="G2821" s="44">
        <v>12</v>
      </c>
      <c r="H2821" s="43" t="s">
        <v>73</v>
      </c>
      <c r="I2821" s="44">
        <v>33</v>
      </c>
      <c r="J2821" s="44" t="s">
        <v>219</v>
      </c>
      <c r="K2821" s="41"/>
      <c r="L2821" s="41"/>
      <c r="M2821" s="41"/>
      <c r="N2821" s="45" t="s">
        <v>1188</v>
      </c>
      <c r="O2821" s="41">
        <v>65400</v>
      </c>
      <c r="P2821" s="46"/>
      <c r="Q2821" s="47"/>
      <c r="R2821" s="48" t="s">
        <v>1042</v>
      </c>
      <c r="T2821">
        <v>60108</v>
      </c>
    </row>
    <row r="2822" spans="1:20" ht="18" customHeight="1" x14ac:dyDescent="0.15">
      <c r="A2822" s="42">
        <v>6</v>
      </c>
      <c r="B2822" s="43" t="s">
        <v>1038</v>
      </c>
      <c r="C2822" s="43">
        <v>1</v>
      </c>
      <c r="D2822" s="43" t="s">
        <v>1039</v>
      </c>
      <c r="E2822" s="43">
        <v>8</v>
      </c>
      <c r="F2822" s="43" t="s">
        <v>1175</v>
      </c>
      <c r="G2822" s="44">
        <v>12</v>
      </c>
      <c r="H2822" s="43" t="s">
        <v>73</v>
      </c>
      <c r="I2822" s="44">
        <v>33</v>
      </c>
      <c r="J2822" s="44" t="s">
        <v>219</v>
      </c>
      <c r="K2822" s="41"/>
      <c r="L2822" s="41"/>
      <c r="M2822" s="41"/>
      <c r="N2822" s="45" t="s">
        <v>1189</v>
      </c>
      <c r="O2822" s="41">
        <v>65400</v>
      </c>
      <c r="P2822" s="46"/>
      <c r="Q2822" s="47"/>
      <c r="R2822" s="48" t="s">
        <v>1042</v>
      </c>
      <c r="T2822">
        <v>60108</v>
      </c>
    </row>
    <row r="2823" spans="1:20" ht="18" customHeight="1" x14ac:dyDescent="0.15">
      <c r="A2823" s="42">
        <v>6</v>
      </c>
      <c r="B2823" s="43" t="s">
        <v>1038</v>
      </c>
      <c r="C2823" s="43">
        <v>1</v>
      </c>
      <c r="D2823" s="43" t="s">
        <v>1039</v>
      </c>
      <c r="E2823" s="43">
        <v>8</v>
      </c>
      <c r="F2823" s="43" t="s">
        <v>1175</v>
      </c>
      <c r="G2823" s="44">
        <v>12</v>
      </c>
      <c r="H2823" s="43" t="s">
        <v>73</v>
      </c>
      <c r="I2823" s="44">
        <v>33</v>
      </c>
      <c r="J2823" s="44" t="s">
        <v>219</v>
      </c>
      <c r="K2823" s="41"/>
      <c r="L2823" s="41"/>
      <c r="M2823" s="41"/>
      <c r="N2823" s="45" t="s">
        <v>1190</v>
      </c>
      <c r="O2823" s="41">
        <v>65400</v>
      </c>
      <c r="P2823" s="46"/>
      <c r="Q2823" s="47"/>
      <c r="R2823" s="48" t="s">
        <v>1042</v>
      </c>
      <c r="T2823">
        <v>60108</v>
      </c>
    </row>
    <row r="2824" spans="1:20" ht="18" customHeight="1" x14ac:dyDescent="0.15">
      <c r="A2824" s="42">
        <v>6</v>
      </c>
      <c r="B2824" s="43" t="s">
        <v>1038</v>
      </c>
      <c r="C2824" s="43">
        <v>1</v>
      </c>
      <c r="D2824" s="43" t="s">
        <v>1039</v>
      </c>
      <c r="E2824" s="43">
        <v>8</v>
      </c>
      <c r="F2824" s="43" t="s">
        <v>1175</v>
      </c>
      <c r="G2824" s="44">
        <v>12</v>
      </c>
      <c r="H2824" s="43" t="s">
        <v>73</v>
      </c>
      <c r="I2824" s="44">
        <v>33</v>
      </c>
      <c r="J2824" s="44" t="s">
        <v>219</v>
      </c>
      <c r="K2824" s="41"/>
      <c r="L2824" s="41"/>
      <c r="M2824" s="41"/>
      <c r="N2824" s="45" t="s">
        <v>1191</v>
      </c>
      <c r="O2824" s="41">
        <v>67100</v>
      </c>
      <c r="P2824" s="46"/>
      <c r="Q2824" s="47"/>
      <c r="R2824" s="48" t="s">
        <v>1042</v>
      </c>
      <c r="T2824">
        <v>60108</v>
      </c>
    </row>
    <row r="2825" spans="1:20" ht="18" customHeight="1" x14ac:dyDescent="0.15">
      <c r="A2825" s="42">
        <v>6</v>
      </c>
      <c r="B2825" s="43" t="s">
        <v>1038</v>
      </c>
      <c r="C2825" s="43">
        <v>1</v>
      </c>
      <c r="D2825" s="43" t="s">
        <v>1039</v>
      </c>
      <c r="E2825" s="43">
        <v>8</v>
      </c>
      <c r="F2825" s="43" t="s">
        <v>1175</v>
      </c>
      <c r="G2825" s="44">
        <v>12</v>
      </c>
      <c r="H2825" s="43" t="s">
        <v>73</v>
      </c>
      <c r="I2825" s="44">
        <v>33</v>
      </c>
      <c r="J2825" s="44" t="s">
        <v>219</v>
      </c>
      <c r="K2825" s="41"/>
      <c r="L2825" s="41"/>
      <c r="M2825" s="41"/>
      <c r="N2825" s="45" t="s">
        <v>1192</v>
      </c>
      <c r="O2825" s="41">
        <v>65400</v>
      </c>
      <c r="P2825" s="46"/>
      <c r="Q2825" s="47"/>
      <c r="R2825" s="48" t="s">
        <v>1042</v>
      </c>
      <c r="T2825">
        <v>60108</v>
      </c>
    </row>
    <row r="2826" spans="1:20" ht="18" customHeight="1" x14ac:dyDescent="0.15">
      <c r="A2826" s="42">
        <v>6</v>
      </c>
      <c r="B2826" s="43" t="s">
        <v>1038</v>
      </c>
      <c r="C2826" s="43">
        <v>1</v>
      </c>
      <c r="D2826" s="43" t="s">
        <v>1039</v>
      </c>
      <c r="E2826" s="43">
        <v>8</v>
      </c>
      <c r="F2826" s="43" t="s">
        <v>1175</v>
      </c>
      <c r="G2826" s="44">
        <v>12</v>
      </c>
      <c r="H2826" s="43" t="s">
        <v>73</v>
      </c>
      <c r="I2826" s="44">
        <v>33</v>
      </c>
      <c r="J2826" s="44" t="s">
        <v>219</v>
      </c>
      <c r="K2826" s="41"/>
      <c r="L2826" s="41"/>
      <c r="M2826" s="41"/>
      <c r="N2826" s="45" t="s">
        <v>1193</v>
      </c>
      <c r="O2826" s="41">
        <v>67100</v>
      </c>
      <c r="P2826" s="46"/>
      <c r="Q2826" s="47"/>
      <c r="R2826" s="48" t="s">
        <v>1042</v>
      </c>
      <c r="T2826">
        <v>60108</v>
      </c>
    </row>
    <row r="2827" spans="1:20" ht="18" customHeight="1" x14ac:dyDescent="0.15">
      <c r="A2827" s="42">
        <v>6</v>
      </c>
      <c r="B2827" s="43" t="s">
        <v>1038</v>
      </c>
      <c r="C2827" s="43">
        <v>1</v>
      </c>
      <c r="D2827" s="43" t="s">
        <v>1039</v>
      </c>
      <c r="E2827" s="43">
        <v>8</v>
      </c>
      <c r="F2827" s="43" t="s">
        <v>1175</v>
      </c>
      <c r="G2827" s="44">
        <v>12</v>
      </c>
      <c r="H2827" s="43" t="s">
        <v>73</v>
      </c>
      <c r="I2827" s="44">
        <v>33</v>
      </c>
      <c r="J2827" s="44" t="s">
        <v>219</v>
      </c>
      <c r="K2827" s="41"/>
      <c r="L2827" s="41"/>
      <c r="M2827" s="41"/>
      <c r="N2827" s="45" t="s">
        <v>1194</v>
      </c>
      <c r="O2827" s="41">
        <v>65400</v>
      </c>
      <c r="P2827" s="46"/>
      <c r="Q2827" s="47"/>
      <c r="R2827" s="48" t="s">
        <v>1042</v>
      </c>
      <c r="T2827">
        <v>60108</v>
      </c>
    </row>
    <row r="2828" spans="1:20" ht="18" customHeight="1" x14ac:dyDescent="0.15">
      <c r="A2828" s="42">
        <v>6</v>
      </c>
      <c r="B2828" s="43" t="s">
        <v>1038</v>
      </c>
      <c r="C2828" s="43">
        <v>1</v>
      </c>
      <c r="D2828" s="43" t="s">
        <v>1039</v>
      </c>
      <c r="E2828" s="43">
        <v>8</v>
      </c>
      <c r="F2828" s="43" t="s">
        <v>1175</v>
      </c>
      <c r="G2828" s="44">
        <v>12</v>
      </c>
      <c r="H2828" s="43" t="s">
        <v>73</v>
      </c>
      <c r="I2828" s="44">
        <v>33</v>
      </c>
      <c r="J2828" s="44" t="s">
        <v>219</v>
      </c>
      <c r="K2828" s="41"/>
      <c r="L2828" s="41"/>
      <c r="M2828" s="41"/>
      <c r="N2828" s="45" t="s">
        <v>1195</v>
      </c>
      <c r="O2828" s="41">
        <v>581350</v>
      </c>
      <c r="P2828" s="46"/>
      <c r="Q2828" s="47"/>
      <c r="R2828" s="48" t="s">
        <v>1042</v>
      </c>
      <c r="T2828">
        <v>60108</v>
      </c>
    </row>
    <row r="2829" spans="1:20" ht="18" customHeight="1" x14ac:dyDescent="0.15">
      <c r="A2829" s="42">
        <v>6</v>
      </c>
      <c r="B2829" s="43" t="s">
        <v>1038</v>
      </c>
      <c r="C2829" s="43">
        <v>1</v>
      </c>
      <c r="D2829" s="43" t="s">
        <v>1039</v>
      </c>
      <c r="E2829" s="43">
        <v>8</v>
      </c>
      <c r="F2829" s="43" t="s">
        <v>1175</v>
      </c>
      <c r="G2829" s="44">
        <v>12</v>
      </c>
      <c r="H2829" s="43" t="s">
        <v>73</v>
      </c>
      <c r="I2829" s="44">
        <v>33</v>
      </c>
      <c r="J2829" s="44" t="s">
        <v>219</v>
      </c>
      <c r="K2829" s="41"/>
      <c r="L2829" s="41"/>
      <c r="M2829" s="41"/>
      <c r="N2829" s="45" t="s">
        <v>1196</v>
      </c>
      <c r="O2829" s="41"/>
      <c r="P2829" s="46"/>
      <c r="Q2829" s="47"/>
      <c r="R2829" s="48" t="s">
        <v>1042</v>
      </c>
      <c r="T2829">
        <v>60108</v>
      </c>
    </row>
    <row r="2830" spans="1:20" ht="18" customHeight="1" x14ac:dyDescent="0.15">
      <c r="A2830" s="42">
        <v>6</v>
      </c>
      <c r="B2830" s="43" t="s">
        <v>1038</v>
      </c>
      <c r="C2830" s="43">
        <v>1</v>
      </c>
      <c r="D2830" s="43" t="s">
        <v>1039</v>
      </c>
      <c r="E2830" s="43">
        <v>8</v>
      </c>
      <c r="F2830" s="43" t="s">
        <v>1175</v>
      </c>
      <c r="G2830" s="44">
        <v>12</v>
      </c>
      <c r="H2830" s="43" t="s">
        <v>73</v>
      </c>
      <c r="I2830" s="44">
        <v>33</v>
      </c>
      <c r="J2830" s="44" t="s">
        <v>219</v>
      </c>
      <c r="K2830" s="41"/>
      <c r="L2830" s="41"/>
      <c r="M2830" s="41"/>
      <c r="N2830" s="45" t="s">
        <v>1197</v>
      </c>
      <c r="O2830" s="41"/>
      <c r="P2830" s="46"/>
      <c r="Q2830" s="47"/>
      <c r="R2830" s="48" t="s">
        <v>1042</v>
      </c>
      <c r="T2830">
        <v>60108</v>
      </c>
    </row>
    <row r="2831" spans="1:20" ht="18" customHeight="1" x14ac:dyDescent="0.15">
      <c r="A2831" s="42">
        <v>6</v>
      </c>
      <c r="B2831" s="43" t="s">
        <v>1038</v>
      </c>
      <c r="C2831" s="43">
        <v>1</v>
      </c>
      <c r="D2831" s="43" t="s">
        <v>1039</v>
      </c>
      <c r="E2831" s="43">
        <v>8</v>
      </c>
      <c r="F2831" s="43" t="s">
        <v>1175</v>
      </c>
      <c r="G2831" s="44">
        <v>12</v>
      </c>
      <c r="H2831" s="43" t="s">
        <v>73</v>
      </c>
      <c r="I2831" s="44">
        <v>33</v>
      </c>
      <c r="J2831" s="44" t="s">
        <v>219</v>
      </c>
      <c r="K2831" s="41"/>
      <c r="L2831" s="41"/>
      <c r="M2831" s="41"/>
      <c r="N2831" s="45" t="s">
        <v>1198</v>
      </c>
      <c r="O2831" s="41">
        <v>205700</v>
      </c>
      <c r="P2831" s="46"/>
      <c r="Q2831" s="47"/>
      <c r="R2831" s="48" t="s">
        <v>1042</v>
      </c>
      <c r="T2831">
        <v>60108</v>
      </c>
    </row>
    <row r="2832" spans="1:20" ht="18" customHeight="1" x14ac:dyDescent="0.15">
      <c r="A2832" s="42">
        <v>6</v>
      </c>
      <c r="B2832" s="43" t="s">
        <v>1038</v>
      </c>
      <c r="C2832" s="43">
        <v>1</v>
      </c>
      <c r="D2832" s="43" t="s">
        <v>1039</v>
      </c>
      <c r="E2832" s="43">
        <v>8</v>
      </c>
      <c r="F2832" s="43" t="s">
        <v>1175</v>
      </c>
      <c r="G2832" s="44">
        <v>12</v>
      </c>
      <c r="H2832" s="43" t="s">
        <v>73</v>
      </c>
      <c r="I2832" s="44">
        <v>33</v>
      </c>
      <c r="J2832" s="44" t="s">
        <v>219</v>
      </c>
      <c r="K2832" s="41"/>
      <c r="L2832" s="41"/>
      <c r="M2832" s="41"/>
      <c r="N2832" s="45" t="s">
        <v>1199</v>
      </c>
      <c r="O2832" s="41">
        <v>194568</v>
      </c>
      <c r="P2832" s="46"/>
      <c r="Q2832" s="47"/>
      <c r="R2832" s="48" t="s">
        <v>1042</v>
      </c>
      <c r="T2832">
        <v>60108</v>
      </c>
    </row>
    <row r="2833" spans="1:20" ht="18" customHeight="1" x14ac:dyDescent="0.15">
      <c r="A2833" s="42">
        <v>6</v>
      </c>
      <c r="B2833" s="43" t="s">
        <v>1038</v>
      </c>
      <c r="C2833" s="43">
        <v>1</v>
      </c>
      <c r="D2833" s="43" t="s">
        <v>1039</v>
      </c>
      <c r="E2833" s="43">
        <v>8</v>
      </c>
      <c r="F2833" s="43" t="s">
        <v>1175</v>
      </c>
      <c r="G2833" s="44">
        <v>12</v>
      </c>
      <c r="H2833" s="43" t="s">
        <v>73</v>
      </c>
      <c r="I2833" s="44">
        <v>33</v>
      </c>
      <c r="J2833" s="44" t="s">
        <v>219</v>
      </c>
      <c r="K2833" s="41"/>
      <c r="L2833" s="41"/>
      <c r="M2833" s="41"/>
      <c r="N2833" s="45" t="s">
        <v>4079</v>
      </c>
      <c r="O2833" s="41">
        <v>660000</v>
      </c>
      <c r="P2833" s="46"/>
      <c r="Q2833" s="47"/>
      <c r="R2833" s="48" t="s">
        <v>1042</v>
      </c>
      <c r="T2833">
        <v>60108</v>
      </c>
    </row>
    <row r="2834" spans="1:20" ht="18" customHeight="1" x14ac:dyDescent="0.15">
      <c r="A2834" s="42">
        <v>6</v>
      </c>
      <c r="B2834" s="43" t="s">
        <v>1038</v>
      </c>
      <c r="C2834" s="43">
        <v>1</v>
      </c>
      <c r="D2834" s="43" t="s">
        <v>1039</v>
      </c>
      <c r="E2834" s="43">
        <v>8</v>
      </c>
      <c r="F2834" s="43" t="s">
        <v>1175</v>
      </c>
      <c r="G2834" s="44">
        <v>12</v>
      </c>
      <c r="H2834" s="43" t="s">
        <v>73</v>
      </c>
      <c r="I2834" s="44">
        <v>33</v>
      </c>
      <c r="J2834" s="44" t="s">
        <v>219</v>
      </c>
      <c r="K2834" s="41"/>
      <c r="L2834" s="41"/>
      <c r="M2834" s="41"/>
      <c r="N2834" s="45" t="s">
        <v>1200</v>
      </c>
      <c r="O2834" s="41"/>
      <c r="P2834" s="46"/>
      <c r="Q2834" s="47"/>
      <c r="R2834" s="48" t="s">
        <v>1042</v>
      </c>
      <c r="T2834">
        <v>60108</v>
      </c>
    </row>
    <row r="2835" spans="1:20" ht="18" customHeight="1" x14ac:dyDescent="0.15">
      <c r="A2835" s="42">
        <v>6</v>
      </c>
      <c r="B2835" s="43" t="s">
        <v>1038</v>
      </c>
      <c r="C2835" s="43">
        <v>1</v>
      </c>
      <c r="D2835" s="43" t="s">
        <v>1039</v>
      </c>
      <c r="E2835" s="43">
        <v>8</v>
      </c>
      <c r="F2835" s="43" t="s">
        <v>1175</v>
      </c>
      <c r="G2835" s="44">
        <v>12</v>
      </c>
      <c r="H2835" s="43" t="s">
        <v>73</v>
      </c>
      <c r="I2835" s="44">
        <v>33</v>
      </c>
      <c r="J2835" s="44" t="s">
        <v>219</v>
      </c>
      <c r="K2835" s="41"/>
      <c r="L2835" s="41"/>
      <c r="M2835" s="41"/>
      <c r="N2835" s="45" t="s">
        <v>4080</v>
      </c>
      <c r="O2835" s="41">
        <v>193600</v>
      </c>
      <c r="P2835" s="46"/>
      <c r="Q2835" s="47"/>
      <c r="R2835" s="48" t="s">
        <v>1042</v>
      </c>
      <c r="T2835">
        <v>60108</v>
      </c>
    </row>
    <row r="2836" spans="1:20" ht="18" customHeight="1" x14ac:dyDescent="0.15">
      <c r="A2836" s="42">
        <v>6</v>
      </c>
      <c r="B2836" s="43" t="s">
        <v>1038</v>
      </c>
      <c r="C2836" s="43">
        <v>1</v>
      </c>
      <c r="D2836" s="43" t="s">
        <v>1039</v>
      </c>
      <c r="E2836" s="43">
        <v>8</v>
      </c>
      <c r="F2836" s="43" t="s">
        <v>1175</v>
      </c>
      <c r="G2836" s="44">
        <v>12</v>
      </c>
      <c r="H2836" s="43" t="s">
        <v>73</v>
      </c>
      <c r="I2836" s="44">
        <v>33</v>
      </c>
      <c r="J2836" s="44" t="s">
        <v>219</v>
      </c>
      <c r="K2836" s="41"/>
      <c r="L2836" s="41"/>
      <c r="M2836" s="41"/>
      <c r="N2836" s="45" t="s">
        <v>4081</v>
      </c>
      <c r="O2836" s="41">
        <v>27500</v>
      </c>
      <c r="P2836" s="46"/>
      <c r="Q2836" s="47"/>
      <c r="R2836" s="48" t="s">
        <v>1042</v>
      </c>
      <c r="T2836">
        <v>60108</v>
      </c>
    </row>
    <row r="2837" spans="1:20" ht="18" customHeight="1" x14ac:dyDescent="0.15">
      <c r="A2837" s="42">
        <v>6</v>
      </c>
      <c r="B2837" s="43" t="s">
        <v>1038</v>
      </c>
      <c r="C2837" s="43">
        <v>1</v>
      </c>
      <c r="D2837" s="43" t="s">
        <v>1039</v>
      </c>
      <c r="E2837" s="43">
        <v>8</v>
      </c>
      <c r="F2837" s="43" t="s">
        <v>1175</v>
      </c>
      <c r="G2837" s="45">
        <v>13</v>
      </c>
      <c r="H2837" s="49" t="s">
        <v>77</v>
      </c>
      <c r="I2837" s="45"/>
      <c r="J2837" s="45"/>
      <c r="K2837" s="41"/>
      <c r="L2837" s="41"/>
      <c r="M2837" s="41"/>
      <c r="N2837" s="45"/>
      <c r="O2837" s="47"/>
      <c r="P2837" s="46"/>
      <c r="Q2837" s="47"/>
      <c r="R2837" s="48" t="s">
        <v>1042</v>
      </c>
      <c r="T2837">
        <v>60108</v>
      </c>
    </row>
    <row r="2838" spans="1:20" ht="18" customHeight="1" x14ac:dyDescent="0.15">
      <c r="A2838" s="42">
        <v>6</v>
      </c>
      <c r="B2838" s="43" t="s">
        <v>1038</v>
      </c>
      <c r="C2838" s="43">
        <v>1</v>
      </c>
      <c r="D2838" s="43" t="s">
        <v>1039</v>
      </c>
      <c r="E2838" s="43">
        <v>8</v>
      </c>
      <c r="F2838" s="43" t="s">
        <v>1175</v>
      </c>
      <c r="G2838" s="44">
        <v>13</v>
      </c>
      <c r="H2838" s="43" t="s">
        <v>77</v>
      </c>
      <c r="I2838" s="45">
        <v>2</v>
      </c>
      <c r="J2838" s="45" t="s">
        <v>136</v>
      </c>
      <c r="K2838" s="41">
        <v>38</v>
      </c>
      <c r="L2838" s="41">
        <v>38</v>
      </c>
      <c r="M2838" s="41">
        <f>K2838-L2838</f>
        <v>0</v>
      </c>
      <c r="N2838" s="45" t="s">
        <v>1201</v>
      </c>
      <c r="O2838" s="41">
        <v>37100</v>
      </c>
      <c r="P2838" s="46"/>
      <c r="Q2838" s="47"/>
      <c r="R2838" s="48" t="s">
        <v>1042</v>
      </c>
      <c r="T2838">
        <v>60108</v>
      </c>
    </row>
    <row r="2839" spans="1:20" ht="18" customHeight="1" x14ac:dyDescent="0.15">
      <c r="A2839" s="42">
        <v>6</v>
      </c>
      <c r="B2839" s="43" t="s">
        <v>1038</v>
      </c>
      <c r="C2839" s="43">
        <v>1</v>
      </c>
      <c r="D2839" s="43" t="s">
        <v>1039</v>
      </c>
      <c r="E2839" s="43">
        <v>8</v>
      </c>
      <c r="F2839" s="43" t="s">
        <v>1175</v>
      </c>
      <c r="G2839" s="45">
        <v>14</v>
      </c>
      <c r="H2839" s="49" t="s">
        <v>233</v>
      </c>
      <c r="I2839" s="45"/>
      <c r="J2839" s="45"/>
      <c r="K2839" s="41"/>
      <c r="L2839" s="41"/>
      <c r="M2839" s="41"/>
      <c r="N2839" s="45"/>
      <c r="O2839" s="47"/>
      <c r="P2839" s="46"/>
      <c r="Q2839" s="47"/>
      <c r="R2839" s="48" t="s">
        <v>1042</v>
      </c>
      <c r="T2839">
        <v>60108</v>
      </c>
    </row>
    <row r="2840" spans="1:20" ht="18" customHeight="1" x14ac:dyDescent="0.15">
      <c r="A2840" s="42">
        <v>6</v>
      </c>
      <c r="B2840" s="43" t="s">
        <v>1038</v>
      </c>
      <c r="C2840" s="43">
        <v>1</v>
      </c>
      <c r="D2840" s="43" t="s">
        <v>1039</v>
      </c>
      <c r="E2840" s="43">
        <v>8</v>
      </c>
      <c r="F2840" s="43" t="s">
        <v>1175</v>
      </c>
      <c r="G2840" s="44">
        <v>14</v>
      </c>
      <c r="H2840" s="43" t="s">
        <v>233</v>
      </c>
      <c r="I2840" s="45">
        <v>1</v>
      </c>
      <c r="J2840" s="45" t="s">
        <v>361</v>
      </c>
      <c r="K2840" s="41">
        <v>10663</v>
      </c>
      <c r="L2840" s="41">
        <v>2775</v>
      </c>
      <c r="M2840" s="41">
        <f>K2840-L2840</f>
        <v>7888</v>
      </c>
      <c r="N2840" s="45" t="s">
        <v>2610</v>
      </c>
      <c r="O2840" s="41">
        <v>10662300</v>
      </c>
      <c r="P2840" s="46"/>
      <c r="Q2840" s="47"/>
      <c r="R2840" s="48" t="s">
        <v>1042</v>
      </c>
      <c r="T2840">
        <v>60108</v>
      </c>
    </row>
    <row r="2841" spans="1:20" ht="18" customHeight="1" x14ac:dyDescent="0.15">
      <c r="A2841" s="42">
        <v>6</v>
      </c>
      <c r="B2841" s="43" t="s">
        <v>1038</v>
      </c>
      <c r="C2841" s="43">
        <v>1</v>
      </c>
      <c r="D2841" s="43" t="s">
        <v>1039</v>
      </c>
      <c r="E2841" s="43">
        <v>8</v>
      </c>
      <c r="F2841" s="43" t="s">
        <v>1175</v>
      </c>
      <c r="G2841" s="44">
        <v>14</v>
      </c>
      <c r="H2841" s="43" t="s">
        <v>233</v>
      </c>
      <c r="I2841" s="45">
        <v>2</v>
      </c>
      <c r="J2841" s="45" t="s">
        <v>234</v>
      </c>
      <c r="K2841" s="41">
        <v>11000</v>
      </c>
      <c r="L2841" s="41">
        <v>0</v>
      </c>
      <c r="M2841" s="41">
        <f>K2841-L2841</f>
        <v>11000</v>
      </c>
      <c r="N2841" s="45" t="s">
        <v>2611</v>
      </c>
      <c r="O2841" s="41">
        <v>11000000</v>
      </c>
      <c r="P2841" s="46"/>
      <c r="Q2841" s="47"/>
      <c r="R2841" s="48" t="s">
        <v>1042</v>
      </c>
      <c r="T2841">
        <v>60108</v>
      </c>
    </row>
    <row r="2842" spans="1:20" ht="18" customHeight="1" x14ac:dyDescent="0.15">
      <c r="A2842" s="42">
        <v>6</v>
      </c>
      <c r="B2842" s="43" t="s">
        <v>1038</v>
      </c>
      <c r="C2842" s="43">
        <v>1</v>
      </c>
      <c r="D2842" s="43" t="s">
        <v>1039</v>
      </c>
      <c r="E2842" s="43">
        <v>8</v>
      </c>
      <c r="F2842" s="43" t="s">
        <v>1175</v>
      </c>
      <c r="G2842" s="45">
        <v>15</v>
      </c>
      <c r="H2842" s="49" t="s">
        <v>235</v>
      </c>
      <c r="I2842" s="45"/>
      <c r="J2842" s="45"/>
      <c r="K2842" s="41"/>
      <c r="L2842" s="41"/>
      <c r="M2842" s="41"/>
      <c r="N2842" s="45"/>
      <c r="O2842" s="47"/>
      <c r="P2842" s="46"/>
      <c r="Q2842" s="47"/>
      <c r="R2842" s="48" t="s">
        <v>1042</v>
      </c>
      <c r="T2842">
        <v>60108</v>
      </c>
    </row>
    <row r="2843" spans="1:20" ht="18" customHeight="1" x14ac:dyDescent="0.15">
      <c r="A2843" s="42">
        <v>6</v>
      </c>
      <c r="B2843" s="43" t="s">
        <v>1038</v>
      </c>
      <c r="C2843" s="43">
        <v>1</v>
      </c>
      <c r="D2843" s="43" t="s">
        <v>1039</v>
      </c>
      <c r="E2843" s="43">
        <v>8</v>
      </c>
      <c r="F2843" s="43" t="s">
        <v>1175</v>
      </c>
      <c r="G2843" s="44">
        <v>15</v>
      </c>
      <c r="H2843" s="43" t="s">
        <v>235</v>
      </c>
      <c r="I2843" s="45">
        <v>11</v>
      </c>
      <c r="J2843" s="45" t="s">
        <v>965</v>
      </c>
      <c r="K2843" s="41">
        <v>83</v>
      </c>
      <c r="L2843" s="41">
        <v>55</v>
      </c>
      <c r="M2843" s="41">
        <f>K2843-L2843</f>
        <v>28</v>
      </c>
      <c r="N2843" s="45" t="s">
        <v>4082</v>
      </c>
      <c r="O2843" s="41">
        <v>82500</v>
      </c>
      <c r="P2843" s="46"/>
      <c r="Q2843" s="47"/>
      <c r="R2843" s="48" t="s">
        <v>1042</v>
      </c>
      <c r="T2843">
        <v>60108</v>
      </c>
    </row>
    <row r="2844" spans="1:20" ht="18" customHeight="1" x14ac:dyDescent="0.15">
      <c r="A2844" s="42">
        <v>6</v>
      </c>
      <c r="B2844" s="43" t="s">
        <v>1038</v>
      </c>
      <c r="C2844" s="43">
        <v>1</v>
      </c>
      <c r="D2844" s="43" t="s">
        <v>1039</v>
      </c>
      <c r="E2844" s="43">
        <v>8</v>
      </c>
      <c r="F2844" s="43" t="s">
        <v>1175</v>
      </c>
      <c r="G2844" s="45">
        <v>17</v>
      </c>
      <c r="H2844" s="49" t="s">
        <v>79</v>
      </c>
      <c r="I2844" s="45"/>
      <c r="J2844" s="45"/>
      <c r="K2844" s="41"/>
      <c r="L2844" s="41"/>
      <c r="M2844" s="41"/>
      <c r="N2844" s="45"/>
      <c r="O2844" s="47"/>
      <c r="P2844" s="46"/>
      <c r="Q2844" s="47"/>
      <c r="R2844" s="48" t="s">
        <v>1042</v>
      </c>
      <c r="T2844">
        <v>60108</v>
      </c>
    </row>
    <row r="2845" spans="1:20" ht="18" customHeight="1" x14ac:dyDescent="0.15">
      <c r="A2845" s="42">
        <v>6</v>
      </c>
      <c r="B2845" s="43" t="s">
        <v>1038</v>
      </c>
      <c r="C2845" s="43">
        <v>1</v>
      </c>
      <c r="D2845" s="43" t="s">
        <v>1039</v>
      </c>
      <c r="E2845" s="43">
        <v>8</v>
      </c>
      <c r="F2845" s="43" t="s">
        <v>1175</v>
      </c>
      <c r="G2845" s="44">
        <v>17</v>
      </c>
      <c r="H2845" s="43" t="s">
        <v>79</v>
      </c>
      <c r="I2845" s="45">
        <v>11</v>
      </c>
      <c r="J2845" s="45" t="s">
        <v>80</v>
      </c>
      <c r="K2845" s="41">
        <v>300</v>
      </c>
      <c r="L2845" s="41">
        <v>300</v>
      </c>
      <c r="M2845" s="41">
        <f>K2845-L2845</f>
        <v>0</v>
      </c>
      <c r="N2845" s="45" t="s">
        <v>1202</v>
      </c>
      <c r="O2845" s="41">
        <v>300000</v>
      </c>
      <c r="P2845" s="46"/>
      <c r="Q2845" s="47"/>
      <c r="R2845" s="48" t="s">
        <v>1042</v>
      </c>
      <c r="T2845">
        <v>60108</v>
      </c>
    </row>
    <row r="2846" spans="1:20" ht="18" customHeight="1" x14ac:dyDescent="0.15">
      <c r="A2846" s="24">
        <v>6</v>
      </c>
      <c r="B2846" s="25" t="s">
        <v>1038</v>
      </c>
      <c r="C2846" s="26">
        <v>2</v>
      </c>
      <c r="D2846" s="26" t="s">
        <v>2313</v>
      </c>
      <c r="E2846" s="27"/>
      <c r="F2846" s="26"/>
      <c r="G2846" s="27"/>
      <c r="H2846" s="26"/>
      <c r="I2846" s="27"/>
      <c r="J2846" s="27"/>
      <c r="K2846" s="23">
        <f>IF(C2846="",SUMIFS($K2847:$K$5362,$A2847:$A$5362,A2846,$E2847:$E$5362,""),IF(E2846="",SUMIFS($K2847:$K$5362,$A2847:$A$5362,A2846,$C2847:$C$5362,C2846,$G2847:$G$5362,""),IF(G2846="",SUMIFS($K2847:$K$5362,$A2847:$A$5362,A2846,$C2847:$C$5362,C2846,$E2847:$E$5362,E2846,$R2847:$R$5362,R2846),IF(I2846="",SUMIFS($K2847:$K$5362,$A2847:$A$5362,A2846,$C2847:$C$5362,C2846,$E2847:$E$5362,E2846,$G2847:$G$5362,G2846,$R2847:$R$5362,R2846),0))))</f>
        <v>69866</v>
      </c>
      <c r="L2846" s="23">
        <f>IF(C2846="",SUMIFS($L2847:$L$5362,$A2847:$A$5362,A2846,$E2847:$E$5362,""),IF(E2846="",SUMIFS($L2847:$L$5362,$A2847:$A$5362,A2846,$C2847:$C$5362,C2846,$G2847:$G$5362,""),IF(G2846="",SUMIFS($L2847:$L$5362,$A2847:$A$5362,A2846,$C2847:$C$5362,C2846,$E2847:$E$5362,E2846,$R2847:$R$5362,R2846),IF(I2846="",SUMIFS($L2847:$L$5362,$A2847:$A$5362,A2846,$C2847:$C$5362,C2846,$E2847:$E$5362,E2846,$G2847:$G$5362,G2846,$R2847:$R$5362,R2846),0))))</f>
        <v>56493</v>
      </c>
      <c r="M2846" s="23">
        <f t="shared" ref="M2846:M2847" si="75">K2846-L2846</f>
        <v>13373</v>
      </c>
      <c r="N2846" s="28"/>
      <c r="O2846" s="29"/>
      <c r="P2846" s="30"/>
      <c r="Q2846" s="23">
        <f>IF(C2846="",SUMIFS($Q2847:$Q$5362,$A2847:$A$5362,A2846,$E2847:$E$5362,""),IF(E2846="",SUMIFS($Q2847:$Q$5362,$A2847:$A$5362,A2846,$C2847:$C$5362,C2846,$G2847:$G$5362,""),IF(G2846="",SUMIFS($Q2847:$Q$5362,$A2847:$A$5362,A2846,$C2847:$C$5362,C2846,$E2847:$E$5362,E2846,$R2847:$R$5362,R2846),IF(I2846="",SUMIFS($Q2847:$Q$5362,$A2847:$A$5362,A2846,$C2847:$C$5362,C2846,$E2847:$E$5362,E2846,$G2847:$G$5362,G2846,$R2847:$R$5362,R2846),0))))</f>
        <v>24759</v>
      </c>
      <c r="R2846" s="31"/>
      <c r="T2846">
        <v>60201</v>
      </c>
    </row>
    <row r="2847" spans="1:20" ht="18" customHeight="1" x14ac:dyDescent="0.15">
      <c r="A2847" s="24">
        <v>6</v>
      </c>
      <c r="B2847" s="25" t="s">
        <v>2220</v>
      </c>
      <c r="C2847" s="34">
        <v>2</v>
      </c>
      <c r="D2847" s="25" t="s">
        <v>1203</v>
      </c>
      <c r="E2847" s="35">
        <v>1</v>
      </c>
      <c r="F2847" s="36" t="s">
        <v>2248</v>
      </c>
      <c r="G2847" s="35"/>
      <c r="H2847" s="36"/>
      <c r="I2847" s="35"/>
      <c r="J2847" s="35"/>
      <c r="K2847" s="32">
        <f>IF(C2847="",SUMIFS($K2848:$K$5362,$A2848:$A$5362,A2847,$E2848:$E$5362,""),IF(E2847="",SUMIFS($K2848:$K$5362,$A2848:$A$5362,A2847,$C2848:$C$5362,C2847,$G2848:$G$5362,""),IF(G2847="",SUMIFS($K2848:$K$5362,$A2848:$A$5362,A2847,$C2848:$C$5362,C2847,$E2848:$E$5362,E2847,$R2848:$R$5362,R2847),IF(I2847="",SUMIFS($K2848:$K$5362,$A2848:$A$5362,A2847,$C2848:$C$5362,C2847,$E2848:$E$5362,E2847,$G2848:$G$5362,G2847,$R2848:$R$5362,R2847),0))))</f>
        <v>5740</v>
      </c>
      <c r="L2847" s="32">
        <f>IF(C2847="",SUMIFS($L2848:$L$5362,$A2848:$A$5362,A2847,$E2848:$E$5362,""),IF(E2847="",SUMIFS($L2848:$L$5362,$A2848:$A$5362,A2847,$C2848:$C$5362,C2847,$G2848:$G$5362,""),IF(G2847="",SUMIFS($L2848:$L$5362,$A2848:$A$5362,A2847,$C2848:$C$5362,C2847,$E2848:$E$5362,E2847,$R2848:$R$5362,R2847),IF(I2847="",SUMIFS($L2848:$L$5362,$A2848:$A$5362,A2847,$C2848:$C$5362,C2847,$E2848:$E$5362,E2847,$G2848:$G$5362,G2847,$R2848:$R$5362,R2847),0))))</f>
        <v>5720</v>
      </c>
      <c r="M2847" s="32">
        <f t="shared" si="75"/>
        <v>20</v>
      </c>
      <c r="N2847" s="37"/>
      <c r="O2847" s="38"/>
      <c r="P2847" s="39"/>
      <c r="Q2847" s="33">
        <f>IF(C2847="",SUMIFS($Q2848:$Q$5362,$A2848:$A$5362,A2847,$E2848:$E$5362,""),IF(E2847="",SUMIFS($Q2848:$Q$5362,$A2848:$A$5362,A2847,$C2848:$C$5362,C2847,$G2848:$G$5362,""),IF(G2847="",SUMIFS($Q2848:$Q$5362,$A2848:$A$5362,A2847,$C2848:$C$5362,C2847,$E2848:$E$5362,E2847,$R2848:$R$5362,R2847),IF(I2847="",SUMIFS($Q2848:$Q$5362,$A2848:$A$5362,A2847,$C2848:$C$5362,C2847,$E2848:$E$5362,E2847,$G2848:$G$5362,G2847,$R2848:$R$5362,R2847),0))))</f>
        <v>0</v>
      </c>
      <c r="R2847" s="40" t="s">
        <v>2242</v>
      </c>
      <c r="T2847">
        <v>60201</v>
      </c>
    </row>
    <row r="2848" spans="1:20" ht="18" customHeight="1" x14ac:dyDescent="0.15">
      <c r="A2848" s="42">
        <v>6</v>
      </c>
      <c r="B2848" s="43" t="s">
        <v>1038</v>
      </c>
      <c r="C2848" s="43">
        <v>2</v>
      </c>
      <c r="D2848" s="43" t="s">
        <v>1203</v>
      </c>
      <c r="E2848" s="43">
        <v>1</v>
      </c>
      <c r="F2848" s="43" t="s">
        <v>1204</v>
      </c>
      <c r="G2848" s="45">
        <v>2</v>
      </c>
      <c r="H2848" s="49" t="s">
        <v>10</v>
      </c>
      <c r="I2848" s="45"/>
      <c r="J2848" s="45"/>
      <c r="K2848" s="41"/>
      <c r="L2848" s="41"/>
      <c r="M2848" s="41"/>
      <c r="N2848" s="45"/>
      <c r="O2848" s="47"/>
      <c r="P2848" s="46"/>
      <c r="Q2848" s="47"/>
      <c r="R2848" s="48" t="s">
        <v>1042</v>
      </c>
      <c r="T2848">
        <v>60201</v>
      </c>
    </row>
    <row r="2849" spans="1:20" ht="18" customHeight="1" x14ac:dyDescent="0.15">
      <c r="A2849" s="42">
        <v>6</v>
      </c>
      <c r="B2849" s="43" t="s">
        <v>1038</v>
      </c>
      <c r="C2849" s="43">
        <v>2</v>
      </c>
      <c r="D2849" s="43" t="s">
        <v>1203</v>
      </c>
      <c r="E2849" s="43">
        <v>1</v>
      </c>
      <c r="F2849" s="43" t="s">
        <v>1204</v>
      </c>
      <c r="G2849" s="44">
        <v>2</v>
      </c>
      <c r="H2849" s="43" t="s">
        <v>10</v>
      </c>
      <c r="I2849" s="45">
        <v>3</v>
      </c>
      <c r="J2849" s="45" t="s">
        <v>11</v>
      </c>
      <c r="K2849" s="41">
        <v>2944</v>
      </c>
      <c r="L2849" s="41">
        <v>2888</v>
      </c>
      <c r="M2849" s="41">
        <f>K2849-L2849</f>
        <v>56</v>
      </c>
      <c r="N2849" s="45" t="s">
        <v>21</v>
      </c>
      <c r="O2849" s="41">
        <v>2943600</v>
      </c>
      <c r="P2849" s="46"/>
      <c r="Q2849" s="47"/>
      <c r="R2849" s="48" t="s">
        <v>1042</v>
      </c>
      <c r="T2849">
        <v>60201</v>
      </c>
    </row>
    <row r="2850" spans="1:20" ht="18" customHeight="1" x14ac:dyDescent="0.15">
      <c r="A2850" s="42">
        <v>6</v>
      </c>
      <c r="B2850" s="43" t="s">
        <v>1038</v>
      </c>
      <c r="C2850" s="43">
        <v>2</v>
      </c>
      <c r="D2850" s="43" t="s">
        <v>1203</v>
      </c>
      <c r="E2850" s="43">
        <v>1</v>
      </c>
      <c r="F2850" s="43" t="s">
        <v>1204</v>
      </c>
      <c r="G2850" s="45">
        <v>3</v>
      </c>
      <c r="H2850" s="49" t="s">
        <v>13</v>
      </c>
      <c r="I2850" s="45"/>
      <c r="J2850" s="45"/>
      <c r="K2850" s="41"/>
      <c r="L2850" s="41"/>
      <c r="M2850" s="41"/>
      <c r="N2850" s="45"/>
      <c r="O2850" s="47"/>
      <c r="P2850" s="46"/>
      <c r="Q2850" s="47"/>
      <c r="R2850" s="48" t="s">
        <v>1042</v>
      </c>
      <c r="T2850">
        <v>60201</v>
      </c>
    </row>
    <row r="2851" spans="1:20" ht="18" customHeight="1" x14ac:dyDescent="0.15">
      <c r="A2851" s="42">
        <v>6</v>
      </c>
      <c r="B2851" s="43" t="s">
        <v>1038</v>
      </c>
      <c r="C2851" s="43">
        <v>2</v>
      </c>
      <c r="D2851" s="43" t="s">
        <v>1203</v>
      </c>
      <c r="E2851" s="43">
        <v>1</v>
      </c>
      <c r="F2851" s="43" t="s">
        <v>1204</v>
      </c>
      <c r="G2851" s="44">
        <v>3</v>
      </c>
      <c r="H2851" s="43" t="s">
        <v>13</v>
      </c>
      <c r="I2851" s="45">
        <v>33</v>
      </c>
      <c r="J2851" s="45" t="s">
        <v>20</v>
      </c>
      <c r="K2851" s="41">
        <v>190</v>
      </c>
      <c r="L2851" s="41">
        <v>190</v>
      </c>
      <c r="M2851" s="41">
        <f>K2851-L2851</f>
        <v>0</v>
      </c>
      <c r="N2851" s="45" t="s">
        <v>21</v>
      </c>
      <c r="O2851" s="41">
        <v>189600</v>
      </c>
      <c r="P2851" s="46"/>
      <c r="Q2851" s="47"/>
      <c r="R2851" s="48" t="s">
        <v>1042</v>
      </c>
      <c r="T2851">
        <v>60201</v>
      </c>
    </row>
    <row r="2852" spans="1:20" ht="18" customHeight="1" x14ac:dyDescent="0.15">
      <c r="A2852" s="42">
        <v>6</v>
      </c>
      <c r="B2852" s="43" t="s">
        <v>1038</v>
      </c>
      <c r="C2852" s="43">
        <v>2</v>
      </c>
      <c r="D2852" s="43" t="s">
        <v>1203</v>
      </c>
      <c r="E2852" s="43">
        <v>1</v>
      </c>
      <c r="F2852" s="43" t="s">
        <v>1204</v>
      </c>
      <c r="G2852" s="44">
        <v>3</v>
      </c>
      <c r="H2852" s="43" t="s">
        <v>13</v>
      </c>
      <c r="I2852" s="45">
        <v>35</v>
      </c>
      <c r="J2852" s="45" t="s">
        <v>22</v>
      </c>
      <c r="K2852" s="41">
        <v>288</v>
      </c>
      <c r="L2852" s="41">
        <v>288</v>
      </c>
      <c r="M2852" s="41">
        <f>K2852-L2852</f>
        <v>0</v>
      </c>
      <c r="N2852" s="45" t="s">
        <v>3393</v>
      </c>
      <c r="O2852" s="41">
        <v>288000</v>
      </c>
      <c r="P2852" s="46"/>
      <c r="Q2852" s="47"/>
      <c r="R2852" s="48" t="s">
        <v>1042</v>
      </c>
      <c r="T2852">
        <v>60201</v>
      </c>
    </row>
    <row r="2853" spans="1:20" ht="18" customHeight="1" x14ac:dyDescent="0.15">
      <c r="A2853" s="42">
        <v>6</v>
      </c>
      <c r="B2853" s="43" t="s">
        <v>1038</v>
      </c>
      <c r="C2853" s="43">
        <v>2</v>
      </c>
      <c r="D2853" s="43" t="s">
        <v>1203</v>
      </c>
      <c r="E2853" s="43">
        <v>1</v>
      </c>
      <c r="F2853" s="43" t="s">
        <v>1204</v>
      </c>
      <c r="G2853" s="44">
        <v>3</v>
      </c>
      <c r="H2853" s="43" t="s">
        <v>13</v>
      </c>
      <c r="I2853" s="45">
        <v>39</v>
      </c>
      <c r="J2853" s="45" t="s">
        <v>24</v>
      </c>
      <c r="K2853" s="41">
        <v>623</v>
      </c>
      <c r="L2853" s="41">
        <v>611</v>
      </c>
      <c r="M2853" s="41">
        <f>K2853-L2853</f>
        <v>12</v>
      </c>
      <c r="N2853" s="45" t="s">
        <v>21</v>
      </c>
      <c r="O2853" s="41">
        <v>622454</v>
      </c>
      <c r="P2853" s="46"/>
      <c r="Q2853" s="47"/>
      <c r="R2853" s="48" t="s">
        <v>1042</v>
      </c>
      <c r="T2853">
        <v>60201</v>
      </c>
    </row>
    <row r="2854" spans="1:20" ht="18" customHeight="1" x14ac:dyDescent="0.15">
      <c r="A2854" s="42">
        <v>6</v>
      </c>
      <c r="B2854" s="43" t="s">
        <v>1038</v>
      </c>
      <c r="C2854" s="43">
        <v>2</v>
      </c>
      <c r="D2854" s="43" t="s">
        <v>1203</v>
      </c>
      <c r="E2854" s="43">
        <v>1</v>
      </c>
      <c r="F2854" s="43" t="s">
        <v>1204</v>
      </c>
      <c r="G2854" s="44">
        <v>3</v>
      </c>
      <c r="H2854" s="43" t="s">
        <v>13</v>
      </c>
      <c r="I2854" s="45">
        <v>40</v>
      </c>
      <c r="J2854" s="45" t="s">
        <v>25</v>
      </c>
      <c r="K2854" s="41">
        <v>464</v>
      </c>
      <c r="L2854" s="41">
        <v>456</v>
      </c>
      <c r="M2854" s="41">
        <f>K2854-L2854</f>
        <v>8</v>
      </c>
      <c r="N2854" s="45" t="s">
        <v>21</v>
      </c>
      <c r="O2854" s="41">
        <v>463790</v>
      </c>
      <c r="P2854" s="46"/>
      <c r="Q2854" s="47"/>
      <c r="R2854" s="48" t="s">
        <v>1042</v>
      </c>
      <c r="T2854">
        <v>60201</v>
      </c>
    </row>
    <row r="2855" spans="1:20" ht="18" customHeight="1" x14ac:dyDescent="0.15">
      <c r="A2855" s="42">
        <v>6</v>
      </c>
      <c r="B2855" s="43" t="s">
        <v>1038</v>
      </c>
      <c r="C2855" s="43">
        <v>2</v>
      </c>
      <c r="D2855" s="43" t="s">
        <v>1203</v>
      </c>
      <c r="E2855" s="43">
        <v>1</v>
      </c>
      <c r="F2855" s="43" t="s">
        <v>1204</v>
      </c>
      <c r="G2855" s="44">
        <v>3</v>
      </c>
      <c r="H2855" s="43" t="s">
        <v>13</v>
      </c>
      <c r="I2855" s="45">
        <v>41</v>
      </c>
      <c r="J2855" s="45" t="s">
        <v>26</v>
      </c>
      <c r="K2855" s="41">
        <v>51</v>
      </c>
      <c r="L2855" s="41">
        <v>51</v>
      </c>
      <c r="M2855" s="41">
        <f>K2855-L2855</f>
        <v>0</v>
      </c>
      <c r="N2855" s="45" t="s">
        <v>21</v>
      </c>
      <c r="O2855" s="41">
        <v>51000</v>
      </c>
      <c r="P2855" s="46"/>
      <c r="Q2855" s="47"/>
      <c r="R2855" s="48" t="s">
        <v>1042</v>
      </c>
      <c r="T2855">
        <v>60201</v>
      </c>
    </row>
    <row r="2856" spans="1:20" ht="18" customHeight="1" x14ac:dyDescent="0.15">
      <c r="A2856" s="42">
        <v>6</v>
      </c>
      <c r="B2856" s="43" t="s">
        <v>1038</v>
      </c>
      <c r="C2856" s="43">
        <v>2</v>
      </c>
      <c r="D2856" s="43" t="s">
        <v>1203</v>
      </c>
      <c r="E2856" s="43">
        <v>1</v>
      </c>
      <c r="F2856" s="43" t="s">
        <v>1204</v>
      </c>
      <c r="G2856" s="45">
        <v>4</v>
      </c>
      <c r="H2856" s="49" t="s">
        <v>27</v>
      </c>
      <c r="I2856" s="45"/>
      <c r="J2856" s="45"/>
      <c r="K2856" s="41"/>
      <c r="L2856" s="41"/>
      <c r="M2856" s="41"/>
      <c r="N2856" s="45"/>
      <c r="O2856" s="47"/>
      <c r="P2856" s="46"/>
      <c r="Q2856" s="47"/>
      <c r="R2856" s="48" t="s">
        <v>1042</v>
      </c>
      <c r="T2856">
        <v>60201</v>
      </c>
    </row>
    <row r="2857" spans="1:20" ht="18" customHeight="1" x14ac:dyDescent="0.15">
      <c r="A2857" s="42">
        <v>6</v>
      </c>
      <c r="B2857" s="43" t="s">
        <v>1038</v>
      </c>
      <c r="C2857" s="43">
        <v>2</v>
      </c>
      <c r="D2857" s="43" t="s">
        <v>1203</v>
      </c>
      <c r="E2857" s="43">
        <v>1</v>
      </c>
      <c r="F2857" s="43" t="s">
        <v>1204</v>
      </c>
      <c r="G2857" s="44">
        <v>4</v>
      </c>
      <c r="H2857" s="43" t="s">
        <v>27</v>
      </c>
      <c r="I2857" s="45">
        <v>31</v>
      </c>
      <c r="J2857" s="45" t="s">
        <v>29</v>
      </c>
      <c r="K2857" s="41">
        <v>932</v>
      </c>
      <c r="L2857" s="41">
        <v>887</v>
      </c>
      <c r="M2857" s="41">
        <f>K2857-L2857</f>
        <v>45</v>
      </c>
      <c r="N2857" s="45" t="s">
        <v>21</v>
      </c>
      <c r="O2857" s="41">
        <v>931165</v>
      </c>
      <c r="P2857" s="46"/>
      <c r="Q2857" s="47"/>
      <c r="R2857" s="48" t="s">
        <v>1042</v>
      </c>
      <c r="T2857">
        <v>60201</v>
      </c>
    </row>
    <row r="2858" spans="1:20" ht="18" customHeight="1" x14ac:dyDescent="0.15">
      <c r="A2858" s="42">
        <v>6</v>
      </c>
      <c r="B2858" s="43" t="s">
        <v>1038</v>
      </c>
      <c r="C2858" s="43">
        <v>2</v>
      </c>
      <c r="D2858" s="43" t="s">
        <v>1203</v>
      </c>
      <c r="E2858" s="43">
        <v>1</v>
      </c>
      <c r="F2858" s="43" t="s">
        <v>1204</v>
      </c>
      <c r="G2858" s="45">
        <v>8</v>
      </c>
      <c r="H2858" s="49" t="s">
        <v>33</v>
      </c>
      <c r="I2858" s="45"/>
      <c r="J2858" s="45"/>
      <c r="K2858" s="41"/>
      <c r="L2858" s="41"/>
      <c r="M2858" s="41"/>
      <c r="N2858" s="45"/>
      <c r="O2858" s="47"/>
      <c r="P2858" s="46"/>
      <c r="Q2858" s="47"/>
      <c r="R2858" s="48" t="s">
        <v>1042</v>
      </c>
      <c r="T2858">
        <v>60201</v>
      </c>
    </row>
    <row r="2859" spans="1:20" ht="18" customHeight="1" x14ac:dyDescent="0.15">
      <c r="A2859" s="42">
        <v>6</v>
      </c>
      <c r="B2859" s="43" t="s">
        <v>1038</v>
      </c>
      <c r="C2859" s="43">
        <v>2</v>
      </c>
      <c r="D2859" s="43" t="s">
        <v>1203</v>
      </c>
      <c r="E2859" s="43">
        <v>1</v>
      </c>
      <c r="F2859" s="43" t="s">
        <v>1204</v>
      </c>
      <c r="G2859" s="44">
        <v>8</v>
      </c>
      <c r="H2859" s="43" t="s">
        <v>33</v>
      </c>
      <c r="I2859" s="45">
        <v>2</v>
      </c>
      <c r="J2859" s="45" t="s">
        <v>46</v>
      </c>
      <c r="K2859" s="41">
        <v>8</v>
      </c>
      <c r="L2859" s="41">
        <v>8</v>
      </c>
      <c r="M2859" s="41">
        <f>K2859-L2859</f>
        <v>0</v>
      </c>
      <c r="N2859" s="45" t="s">
        <v>3394</v>
      </c>
      <c r="O2859" s="41">
        <v>7200</v>
      </c>
      <c r="P2859" s="46"/>
      <c r="Q2859" s="47"/>
      <c r="R2859" s="48" t="s">
        <v>1042</v>
      </c>
      <c r="T2859">
        <v>60201</v>
      </c>
    </row>
    <row r="2860" spans="1:20" ht="18" customHeight="1" x14ac:dyDescent="0.15">
      <c r="A2860" s="42">
        <v>6</v>
      </c>
      <c r="B2860" s="43" t="s">
        <v>1038</v>
      </c>
      <c r="C2860" s="43">
        <v>2</v>
      </c>
      <c r="D2860" s="43" t="s">
        <v>1203</v>
      </c>
      <c r="E2860" s="43">
        <v>1</v>
      </c>
      <c r="F2860" s="43" t="s">
        <v>1204</v>
      </c>
      <c r="G2860" s="44">
        <v>8</v>
      </c>
      <c r="H2860" s="43" t="s">
        <v>33</v>
      </c>
      <c r="I2860" s="45">
        <v>3</v>
      </c>
      <c r="J2860" s="45" t="s">
        <v>48</v>
      </c>
      <c r="K2860" s="41">
        <v>91</v>
      </c>
      <c r="L2860" s="41">
        <v>91</v>
      </c>
      <c r="M2860" s="41">
        <f>K2860-L2860</f>
        <v>0</v>
      </c>
      <c r="N2860" s="45" t="s">
        <v>3395</v>
      </c>
      <c r="O2860" s="41">
        <v>74300</v>
      </c>
      <c r="P2860" s="46"/>
      <c r="Q2860" s="47"/>
      <c r="R2860" s="48" t="s">
        <v>1042</v>
      </c>
      <c r="T2860">
        <v>60201</v>
      </c>
    </row>
    <row r="2861" spans="1:20" ht="18" customHeight="1" x14ac:dyDescent="0.15">
      <c r="A2861" s="42">
        <v>6</v>
      </c>
      <c r="B2861" s="43" t="s">
        <v>1038</v>
      </c>
      <c r="C2861" s="43">
        <v>2</v>
      </c>
      <c r="D2861" s="43" t="s">
        <v>1203</v>
      </c>
      <c r="E2861" s="43">
        <v>1</v>
      </c>
      <c r="F2861" s="43" t="s">
        <v>1204</v>
      </c>
      <c r="G2861" s="44">
        <v>8</v>
      </c>
      <c r="H2861" s="43" t="s">
        <v>33</v>
      </c>
      <c r="I2861" s="44">
        <v>3</v>
      </c>
      <c r="J2861" s="44" t="s">
        <v>48</v>
      </c>
      <c r="K2861" s="41"/>
      <c r="L2861" s="41"/>
      <c r="M2861" s="41"/>
      <c r="N2861" s="45" t="s">
        <v>3396</v>
      </c>
      <c r="O2861" s="41">
        <v>16600</v>
      </c>
      <c r="P2861" s="46"/>
      <c r="Q2861" s="47"/>
      <c r="R2861" s="48" t="s">
        <v>1042</v>
      </c>
      <c r="T2861">
        <v>60201</v>
      </c>
    </row>
    <row r="2862" spans="1:20" ht="18" customHeight="1" x14ac:dyDescent="0.15">
      <c r="A2862" s="42">
        <v>6</v>
      </c>
      <c r="B2862" s="43" t="s">
        <v>1038</v>
      </c>
      <c r="C2862" s="43">
        <v>2</v>
      </c>
      <c r="D2862" s="43" t="s">
        <v>1203</v>
      </c>
      <c r="E2862" s="43">
        <v>1</v>
      </c>
      <c r="F2862" s="43" t="s">
        <v>1204</v>
      </c>
      <c r="G2862" s="45">
        <v>10</v>
      </c>
      <c r="H2862" s="49" t="s">
        <v>54</v>
      </c>
      <c r="I2862" s="45"/>
      <c r="J2862" s="45"/>
      <c r="K2862" s="41"/>
      <c r="L2862" s="41"/>
      <c r="M2862" s="41"/>
      <c r="N2862" s="45"/>
      <c r="O2862" s="47"/>
      <c r="P2862" s="46"/>
      <c r="Q2862" s="47"/>
      <c r="R2862" s="48" t="s">
        <v>1042</v>
      </c>
      <c r="T2862">
        <v>60201</v>
      </c>
    </row>
    <row r="2863" spans="1:20" ht="18" customHeight="1" x14ac:dyDescent="0.15">
      <c r="A2863" s="42">
        <v>6</v>
      </c>
      <c r="B2863" s="43" t="s">
        <v>1038</v>
      </c>
      <c r="C2863" s="43">
        <v>2</v>
      </c>
      <c r="D2863" s="43" t="s">
        <v>1203</v>
      </c>
      <c r="E2863" s="43">
        <v>1</v>
      </c>
      <c r="F2863" s="43" t="s">
        <v>1204</v>
      </c>
      <c r="G2863" s="44">
        <v>10</v>
      </c>
      <c r="H2863" s="43" t="s">
        <v>54</v>
      </c>
      <c r="I2863" s="45">
        <v>1</v>
      </c>
      <c r="J2863" s="45" t="s">
        <v>55</v>
      </c>
      <c r="K2863" s="41">
        <v>40</v>
      </c>
      <c r="L2863" s="41">
        <v>40</v>
      </c>
      <c r="M2863" s="41">
        <f>K2863-L2863</f>
        <v>0</v>
      </c>
      <c r="N2863" s="45" t="s">
        <v>1205</v>
      </c>
      <c r="O2863" s="41">
        <v>40000</v>
      </c>
      <c r="P2863" s="46"/>
      <c r="Q2863" s="47"/>
      <c r="R2863" s="48" t="s">
        <v>1042</v>
      </c>
      <c r="T2863">
        <v>60201</v>
      </c>
    </row>
    <row r="2864" spans="1:20" ht="18" customHeight="1" x14ac:dyDescent="0.15">
      <c r="A2864" s="42">
        <v>6</v>
      </c>
      <c r="B2864" s="43" t="s">
        <v>1038</v>
      </c>
      <c r="C2864" s="43">
        <v>2</v>
      </c>
      <c r="D2864" s="43" t="s">
        <v>1203</v>
      </c>
      <c r="E2864" s="43">
        <v>1</v>
      </c>
      <c r="F2864" s="43" t="s">
        <v>1204</v>
      </c>
      <c r="G2864" s="45">
        <v>11</v>
      </c>
      <c r="H2864" s="49" t="s">
        <v>66</v>
      </c>
      <c r="I2864" s="45"/>
      <c r="J2864" s="45"/>
      <c r="K2864" s="41"/>
      <c r="L2864" s="41"/>
      <c r="M2864" s="41"/>
      <c r="N2864" s="45"/>
      <c r="O2864" s="47"/>
      <c r="P2864" s="46"/>
      <c r="Q2864" s="47"/>
      <c r="R2864" s="48" t="s">
        <v>1042</v>
      </c>
      <c r="T2864">
        <v>60201</v>
      </c>
    </row>
    <row r="2865" spans="1:20" ht="18" customHeight="1" x14ac:dyDescent="0.15">
      <c r="A2865" s="42">
        <v>6</v>
      </c>
      <c r="B2865" s="43" t="s">
        <v>1038</v>
      </c>
      <c r="C2865" s="43">
        <v>2</v>
      </c>
      <c r="D2865" s="43" t="s">
        <v>1203</v>
      </c>
      <c r="E2865" s="43">
        <v>1</v>
      </c>
      <c r="F2865" s="43" t="s">
        <v>1204</v>
      </c>
      <c r="G2865" s="44">
        <v>11</v>
      </c>
      <c r="H2865" s="43" t="s">
        <v>66</v>
      </c>
      <c r="I2865" s="45">
        <v>1</v>
      </c>
      <c r="J2865" s="45" t="s">
        <v>67</v>
      </c>
      <c r="K2865" s="41">
        <v>11</v>
      </c>
      <c r="L2865" s="41">
        <v>11</v>
      </c>
      <c r="M2865" s="41">
        <f>K2865-L2865</f>
        <v>0</v>
      </c>
      <c r="N2865" s="45" t="s">
        <v>3397</v>
      </c>
      <c r="O2865" s="41">
        <v>6720</v>
      </c>
      <c r="P2865" s="46"/>
      <c r="Q2865" s="47"/>
      <c r="R2865" s="48" t="s">
        <v>1042</v>
      </c>
      <c r="T2865">
        <v>60201</v>
      </c>
    </row>
    <row r="2866" spans="1:20" ht="18" customHeight="1" x14ac:dyDescent="0.15">
      <c r="A2866" s="42">
        <v>6</v>
      </c>
      <c r="B2866" s="43" t="s">
        <v>1038</v>
      </c>
      <c r="C2866" s="43">
        <v>2</v>
      </c>
      <c r="D2866" s="43" t="s">
        <v>1203</v>
      </c>
      <c r="E2866" s="43">
        <v>1</v>
      </c>
      <c r="F2866" s="43" t="s">
        <v>1204</v>
      </c>
      <c r="G2866" s="44">
        <v>11</v>
      </c>
      <c r="H2866" s="43" t="s">
        <v>66</v>
      </c>
      <c r="I2866" s="44">
        <v>1</v>
      </c>
      <c r="J2866" s="44" t="s">
        <v>67</v>
      </c>
      <c r="K2866" s="41"/>
      <c r="L2866" s="41"/>
      <c r="M2866" s="41"/>
      <c r="N2866" s="45" t="s">
        <v>3398</v>
      </c>
      <c r="O2866" s="41">
        <v>4200</v>
      </c>
      <c r="P2866" s="46"/>
      <c r="Q2866" s="47"/>
      <c r="R2866" s="48" t="s">
        <v>1042</v>
      </c>
      <c r="T2866">
        <v>60201</v>
      </c>
    </row>
    <row r="2867" spans="1:20" ht="18" customHeight="1" x14ac:dyDescent="0.15">
      <c r="A2867" s="42">
        <v>6</v>
      </c>
      <c r="B2867" s="43" t="s">
        <v>1038</v>
      </c>
      <c r="C2867" s="43">
        <v>2</v>
      </c>
      <c r="D2867" s="43" t="s">
        <v>1203</v>
      </c>
      <c r="E2867" s="43">
        <v>1</v>
      </c>
      <c r="F2867" s="43" t="s">
        <v>1204</v>
      </c>
      <c r="G2867" s="45">
        <v>13</v>
      </c>
      <c r="H2867" s="49" t="s">
        <v>77</v>
      </c>
      <c r="I2867" s="45"/>
      <c r="J2867" s="45"/>
      <c r="K2867" s="41"/>
      <c r="L2867" s="41"/>
      <c r="M2867" s="41"/>
      <c r="N2867" s="45"/>
      <c r="O2867" s="47"/>
      <c r="P2867" s="46"/>
      <c r="Q2867" s="47"/>
      <c r="R2867" s="48" t="s">
        <v>1042</v>
      </c>
      <c r="T2867">
        <v>60201</v>
      </c>
    </row>
    <row r="2868" spans="1:20" ht="18" customHeight="1" x14ac:dyDescent="0.15">
      <c r="A2868" s="42">
        <v>6</v>
      </c>
      <c r="B2868" s="43" t="s">
        <v>1038</v>
      </c>
      <c r="C2868" s="43">
        <v>2</v>
      </c>
      <c r="D2868" s="43" t="s">
        <v>1203</v>
      </c>
      <c r="E2868" s="43">
        <v>1</v>
      </c>
      <c r="F2868" s="43" t="s">
        <v>1204</v>
      </c>
      <c r="G2868" s="44">
        <v>13</v>
      </c>
      <c r="H2868" s="43" t="s">
        <v>77</v>
      </c>
      <c r="I2868" s="45">
        <v>1</v>
      </c>
      <c r="J2868" s="45" t="s">
        <v>699</v>
      </c>
      <c r="K2868" s="41">
        <v>10</v>
      </c>
      <c r="L2868" s="41">
        <v>10</v>
      </c>
      <c r="M2868" s="41">
        <f>K2868-L2868</f>
        <v>0</v>
      </c>
      <c r="N2868" s="45" t="s">
        <v>1141</v>
      </c>
      <c r="O2868" s="41">
        <v>10000</v>
      </c>
      <c r="P2868" s="46"/>
      <c r="Q2868" s="47"/>
      <c r="R2868" s="48" t="s">
        <v>1042</v>
      </c>
      <c r="T2868">
        <v>60201</v>
      </c>
    </row>
    <row r="2869" spans="1:20" ht="18" customHeight="1" x14ac:dyDescent="0.15">
      <c r="A2869" s="42">
        <v>6</v>
      </c>
      <c r="B2869" s="43" t="s">
        <v>1038</v>
      </c>
      <c r="C2869" s="43">
        <v>2</v>
      </c>
      <c r="D2869" s="43" t="s">
        <v>1203</v>
      </c>
      <c r="E2869" s="43">
        <v>1</v>
      </c>
      <c r="F2869" s="43" t="s">
        <v>1204</v>
      </c>
      <c r="G2869" s="45">
        <v>18</v>
      </c>
      <c r="H2869" s="49" t="s">
        <v>81</v>
      </c>
      <c r="I2869" s="45"/>
      <c r="J2869" s="45"/>
      <c r="K2869" s="41"/>
      <c r="L2869" s="41"/>
      <c r="M2869" s="41"/>
      <c r="N2869" s="45"/>
      <c r="O2869" s="47"/>
      <c r="P2869" s="46"/>
      <c r="Q2869" s="47"/>
      <c r="R2869" s="48" t="s">
        <v>1042</v>
      </c>
      <c r="T2869">
        <v>60201</v>
      </c>
    </row>
    <row r="2870" spans="1:20" ht="18" customHeight="1" x14ac:dyDescent="0.15">
      <c r="A2870" s="42">
        <v>6</v>
      </c>
      <c r="B2870" s="43" t="s">
        <v>1038</v>
      </c>
      <c r="C2870" s="43">
        <v>2</v>
      </c>
      <c r="D2870" s="43" t="s">
        <v>1203</v>
      </c>
      <c r="E2870" s="43">
        <v>1</v>
      </c>
      <c r="F2870" s="43" t="s">
        <v>1204</v>
      </c>
      <c r="G2870" s="44">
        <v>18</v>
      </c>
      <c r="H2870" s="43" t="s">
        <v>81</v>
      </c>
      <c r="I2870" s="45">
        <v>11</v>
      </c>
      <c r="J2870" s="45" t="s">
        <v>82</v>
      </c>
      <c r="K2870" s="41">
        <v>88</v>
      </c>
      <c r="L2870" s="41">
        <v>189</v>
      </c>
      <c r="M2870" s="41">
        <f>K2870-L2870</f>
        <v>-101</v>
      </c>
      <c r="N2870" s="45" t="s">
        <v>1206</v>
      </c>
      <c r="O2870" s="41">
        <v>3000</v>
      </c>
      <c r="P2870" s="46"/>
      <c r="Q2870" s="47"/>
      <c r="R2870" s="48" t="s">
        <v>1042</v>
      </c>
      <c r="T2870">
        <v>60201</v>
      </c>
    </row>
    <row r="2871" spans="1:20" ht="18" customHeight="1" x14ac:dyDescent="0.15">
      <c r="A2871" s="42">
        <v>6</v>
      </c>
      <c r="B2871" s="43" t="s">
        <v>1038</v>
      </c>
      <c r="C2871" s="43">
        <v>2</v>
      </c>
      <c r="D2871" s="43" t="s">
        <v>1203</v>
      </c>
      <c r="E2871" s="43">
        <v>1</v>
      </c>
      <c r="F2871" s="43" t="s">
        <v>1204</v>
      </c>
      <c r="G2871" s="44">
        <v>18</v>
      </c>
      <c r="H2871" s="43" t="s">
        <v>81</v>
      </c>
      <c r="I2871" s="44">
        <v>11</v>
      </c>
      <c r="J2871" s="44" t="s">
        <v>82</v>
      </c>
      <c r="K2871" s="41"/>
      <c r="L2871" s="41"/>
      <c r="M2871" s="41"/>
      <c r="N2871" s="45" t="s">
        <v>1207</v>
      </c>
      <c r="O2871" s="41">
        <v>2500</v>
      </c>
      <c r="P2871" s="46"/>
      <c r="Q2871" s="47"/>
      <c r="R2871" s="48" t="s">
        <v>1042</v>
      </c>
      <c r="T2871">
        <v>60201</v>
      </c>
    </row>
    <row r="2872" spans="1:20" ht="18" customHeight="1" x14ac:dyDescent="0.15">
      <c r="A2872" s="42">
        <v>6</v>
      </c>
      <c r="B2872" s="43" t="s">
        <v>1038</v>
      </c>
      <c r="C2872" s="43">
        <v>2</v>
      </c>
      <c r="D2872" s="43" t="s">
        <v>1203</v>
      </c>
      <c r="E2872" s="43">
        <v>1</v>
      </c>
      <c r="F2872" s="43" t="s">
        <v>1204</v>
      </c>
      <c r="G2872" s="44">
        <v>18</v>
      </c>
      <c r="H2872" s="43" t="s">
        <v>81</v>
      </c>
      <c r="I2872" s="44">
        <v>11</v>
      </c>
      <c r="J2872" s="44" t="s">
        <v>82</v>
      </c>
      <c r="K2872" s="41"/>
      <c r="L2872" s="41"/>
      <c r="M2872" s="41"/>
      <c r="N2872" s="45" t="s">
        <v>1208</v>
      </c>
      <c r="O2872" s="41">
        <v>20000</v>
      </c>
      <c r="P2872" s="46"/>
      <c r="Q2872" s="47"/>
      <c r="R2872" s="48" t="s">
        <v>1042</v>
      </c>
      <c r="T2872">
        <v>60201</v>
      </c>
    </row>
    <row r="2873" spans="1:20" ht="18" customHeight="1" x14ac:dyDescent="0.15">
      <c r="A2873" s="42">
        <v>6</v>
      </c>
      <c r="B2873" s="43" t="s">
        <v>1038</v>
      </c>
      <c r="C2873" s="43">
        <v>2</v>
      </c>
      <c r="D2873" s="43" t="s">
        <v>1203</v>
      </c>
      <c r="E2873" s="43">
        <v>1</v>
      </c>
      <c r="F2873" s="43" t="s">
        <v>1204</v>
      </c>
      <c r="G2873" s="44">
        <v>18</v>
      </c>
      <c r="H2873" s="43" t="s">
        <v>81</v>
      </c>
      <c r="I2873" s="44">
        <v>11</v>
      </c>
      <c r="J2873" s="44" t="s">
        <v>82</v>
      </c>
      <c r="K2873" s="41"/>
      <c r="L2873" s="41"/>
      <c r="M2873" s="41"/>
      <c r="N2873" s="45" t="s">
        <v>1209</v>
      </c>
      <c r="O2873" s="41">
        <v>35000</v>
      </c>
      <c r="P2873" s="46"/>
      <c r="Q2873" s="47"/>
      <c r="R2873" s="48" t="s">
        <v>1042</v>
      </c>
      <c r="T2873">
        <v>60201</v>
      </c>
    </row>
    <row r="2874" spans="1:20" ht="18" customHeight="1" x14ac:dyDescent="0.15">
      <c r="A2874" s="42">
        <v>6</v>
      </c>
      <c r="B2874" s="43" t="s">
        <v>1038</v>
      </c>
      <c r="C2874" s="43">
        <v>2</v>
      </c>
      <c r="D2874" s="43" t="s">
        <v>1203</v>
      </c>
      <c r="E2874" s="43">
        <v>1</v>
      </c>
      <c r="F2874" s="43" t="s">
        <v>1204</v>
      </c>
      <c r="G2874" s="44">
        <v>18</v>
      </c>
      <c r="H2874" s="43" t="s">
        <v>81</v>
      </c>
      <c r="I2874" s="44">
        <v>11</v>
      </c>
      <c r="J2874" s="44" t="s">
        <v>82</v>
      </c>
      <c r="K2874" s="41"/>
      <c r="L2874" s="41"/>
      <c r="M2874" s="41"/>
      <c r="N2874" s="45" t="s">
        <v>1210</v>
      </c>
      <c r="O2874" s="41">
        <v>27000</v>
      </c>
      <c r="P2874" s="46"/>
      <c r="Q2874" s="47"/>
      <c r="R2874" s="48" t="s">
        <v>1042</v>
      </c>
      <c r="T2874">
        <v>60201</v>
      </c>
    </row>
    <row r="2875" spans="1:20" ht="18" customHeight="1" x14ac:dyDescent="0.15">
      <c r="A2875" s="24">
        <v>6</v>
      </c>
      <c r="B2875" s="25" t="s">
        <v>2220</v>
      </c>
      <c r="C2875" s="34">
        <v>2</v>
      </c>
      <c r="D2875" s="25" t="s">
        <v>1203</v>
      </c>
      <c r="E2875" s="35">
        <v>2</v>
      </c>
      <c r="F2875" s="36" t="s">
        <v>2249</v>
      </c>
      <c r="G2875" s="35"/>
      <c r="H2875" s="36"/>
      <c r="I2875" s="35"/>
      <c r="J2875" s="35"/>
      <c r="K2875" s="32">
        <f>IF(C2875="",SUMIFS($K2876:$K$5362,$A2876:$A$5362,A2875,$E2876:$E$5362,""),IF(E2875="",SUMIFS($K2876:$K$5362,$A2876:$A$5362,A2875,$C2876:$C$5362,C2875,$G2876:$G$5362,""),IF(G2875="",SUMIFS($K2876:$K$5362,$A2876:$A$5362,A2875,$C2876:$C$5362,C2875,$E2876:$E$5362,E2875,$R2876:$R$5362,R2875),IF(I2875="",SUMIFS($K2876:$K$5362,$A2876:$A$5362,A2875,$C2876:$C$5362,C2875,$E2876:$E$5362,E2875,$G2876:$G$5362,G2875,$R2876:$R$5362,R2875),0))))</f>
        <v>57396</v>
      </c>
      <c r="L2875" s="32">
        <f>IF(C2875="",SUMIFS($L2876:$L$5362,$A2876:$A$5362,A2875,$E2876:$E$5362,""),IF(E2875="",SUMIFS($L2876:$L$5362,$A2876:$A$5362,A2875,$C2876:$C$5362,C2875,$G2876:$G$5362,""),IF(G2875="",SUMIFS($L2876:$L$5362,$A2876:$A$5362,A2875,$C2876:$C$5362,C2875,$E2876:$E$5362,E2875,$R2876:$R$5362,R2875),IF(I2875="",SUMIFS($L2876:$L$5362,$A2876:$A$5362,A2875,$C2876:$C$5362,C2875,$E2876:$E$5362,E2875,$G2876:$G$5362,G2875,$R2876:$R$5362,R2875),0))))</f>
        <v>44583</v>
      </c>
      <c r="M2875" s="32">
        <f t="shared" ref="M2875" si="76">K2875-L2875</f>
        <v>12813</v>
      </c>
      <c r="N2875" s="37"/>
      <c r="O2875" s="38"/>
      <c r="P2875" s="39"/>
      <c r="Q2875" s="33">
        <f>IF(C2875="",SUMIFS($Q2876:$Q$5362,$A2876:$A$5362,A2875,$E2876:$E$5362,""),IF(E2875="",SUMIFS($Q2876:$Q$5362,$A2876:$A$5362,A2875,$C2876:$C$5362,C2875,$G2876:$G$5362,""),IF(G2875="",SUMIFS($Q2876:$Q$5362,$A2876:$A$5362,A2875,$C2876:$C$5362,C2875,$E2876:$E$5362,E2875,$R2876:$R$5362,R2875),IF(I2875="",SUMIFS($Q2876:$Q$5362,$A2876:$A$5362,A2875,$C2876:$C$5362,C2875,$E2876:$E$5362,E2875,$G2876:$G$5362,G2875,$R2876:$R$5362,R2875),0))))</f>
        <v>18029</v>
      </c>
      <c r="R2875" s="40" t="s">
        <v>2242</v>
      </c>
      <c r="T2875">
        <v>60202</v>
      </c>
    </row>
    <row r="2876" spans="1:20" ht="18" customHeight="1" x14ac:dyDescent="0.15">
      <c r="A2876" s="42">
        <v>6</v>
      </c>
      <c r="B2876" s="43" t="s">
        <v>1038</v>
      </c>
      <c r="C2876" s="43">
        <v>2</v>
      </c>
      <c r="D2876" s="43" t="s">
        <v>1203</v>
      </c>
      <c r="E2876" s="43">
        <v>2</v>
      </c>
      <c r="F2876" s="43" t="s">
        <v>1211</v>
      </c>
      <c r="G2876" s="45">
        <v>8</v>
      </c>
      <c r="H2876" s="49" t="s">
        <v>33</v>
      </c>
      <c r="I2876" s="45"/>
      <c r="J2876" s="45"/>
      <c r="K2876" s="41"/>
      <c r="L2876" s="41"/>
      <c r="M2876" s="41"/>
      <c r="N2876" s="45"/>
      <c r="O2876" s="47"/>
      <c r="P2876" s="46" t="s">
        <v>4731</v>
      </c>
      <c r="Q2876" s="47">
        <v>6429</v>
      </c>
      <c r="R2876" s="48" t="s">
        <v>1042</v>
      </c>
      <c r="T2876">
        <v>60202</v>
      </c>
    </row>
    <row r="2877" spans="1:20" ht="18" customHeight="1" x14ac:dyDescent="0.15">
      <c r="A2877" s="42">
        <v>6</v>
      </c>
      <c r="B2877" s="43" t="s">
        <v>1038</v>
      </c>
      <c r="C2877" s="43">
        <v>2</v>
      </c>
      <c r="D2877" s="43" t="s">
        <v>1203</v>
      </c>
      <c r="E2877" s="43">
        <v>2</v>
      </c>
      <c r="F2877" s="43" t="s">
        <v>1211</v>
      </c>
      <c r="G2877" s="44">
        <v>8</v>
      </c>
      <c r="H2877" s="43" t="s">
        <v>33</v>
      </c>
      <c r="I2877" s="45">
        <v>2</v>
      </c>
      <c r="J2877" s="45" t="s">
        <v>46</v>
      </c>
      <c r="K2877" s="41">
        <v>8</v>
      </c>
      <c r="L2877" s="41">
        <v>8</v>
      </c>
      <c r="M2877" s="41">
        <f>K2877-L2877</f>
        <v>0</v>
      </c>
      <c r="N2877" s="45" t="s">
        <v>4083</v>
      </c>
      <c r="O2877" s="41">
        <v>7200</v>
      </c>
      <c r="P2877" s="46" t="s">
        <v>4732</v>
      </c>
      <c r="Q2877" s="47">
        <v>11600</v>
      </c>
      <c r="R2877" s="48" t="s">
        <v>1042</v>
      </c>
      <c r="T2877">
        <v>60202</v>
      </c>
    </row>
    <row r="2878" spans="1:20" ht="18" customHeight="1" x14ac:dyDescent="0.15">
      <c r="A2878" s="42">
        <v>6</v>
      </c>
      <c r="B2878" s="43" t="s">
        <v>1038</v>
      </c>
      <c r="C2878" s="43">
        <v>2</v>
      </c>
      <c r="D2878" s="43" t="s">
        <v>1203</v>
      </c>
      <c r="E2878" s="43">
        <v>2</v>
      </c>
      <c r="F2878" s="43" t="s">
        <v>1211</v>
      </c>
      <c r="G2878" s="45">
        <v>10</v>
      </c>
      <c r="H2878" s="49" t="s">
        <v>54</v>
      </c>
      <c r="I2878" s="45"/>
      <c r="J2878" s="45"/>
      <c r="K2878" s="41"/>
      <c r="L2878" s="41"/>
      <c r="M2878" s="41"/>
      <c r="N2878" s="45"/>
      <c r="O2878" s="47"/>
      <c r="P2878" s="46" t="s">
        <v>4733</v>
      </c>
      <c r="Q2878" s="47"/>
      <c r="R2878" s="48" t="s">
        <v>1042</v>
      </c>
      <c r="T2878">
        <v>60202</v>
      </c>
    </row>
    <row r="2879" spans="1:20" ht="18" customHeight="1" x14ac:dyDescent="0.15">
      <c r="A2879" s="42">
        <v>6</v>
      </c>
      <c r="B2879" s="43" t="s">
        <v>1038</v>
      </c>
      <c r="C2879" s="43">
        <v>2</v>
      </c>
      <c r="D2879" s="43" t="s">
        <v>1203</v>
      </c>
      <c r="E2879" s="43">
        <v>2</v>
      </c>
      <c r="F2879" s="43" t="s">
        <v>1211</v>
      </c>
      <c r="G2879" s="44">
        <v>10</v>
      </c>
      <c r="H2879" s="43" t="s">
        <v>54</v>
      </c>
      <c r="I2879" s="45">
        <v>1</v>
      </c>
      <c r="J2879" s="45" t="s">
        <v>55</v>
      </c>
      <c r="K2879" s="41">
        <v>118</v>
      </c>
      <c r="L2879" s="41">
        <v>118</v>
      </c>
      <c r="M2879" s="41">
        <f>K2879-L2879</f>
        <v>0</v>
      </c>
      <c r="N2879" s="45" t="s">
        <v>1212</v>
      </c>
      <c r="O2879" s="41">
        <v>90000</v>
      </c>
      <c r="P2879" s="46"/>
      <c r="Q2879" s="47"/>
      <c r="R2879" s="48" t="s">
        <v>1042</v>
      </c>
      <c r="T2879">
        <v>60202</v>
      </c>
    </row>
    <row r="2880" spans="1:20" ht="18" customHeight="1" x14ac:dyDescent="0.15">
      <c r="A2880" s="42">
        <v>6</v>
      </c>
      <c r="B2880" s="43" t="s">
        <v>1038</v>
      </c>
      <c r="C2880" s="43">
        <v>2</v>
      </c>
      <c r="D2880" s="43" t="s">
        <v>1203</v>
      </c>
      <c r="E2880" s="43">
        <v>2</v>
      </c>
      <c r="F2880" s="43" t="s">
        <v>1211</v>
      </c>
      <c r="G2880" s="44">
        <v>10</v>
      </c>
      <c r="H2880" s="43" t="s">
        <v>54</v>
      </c>
      <c r="I2880" s="44">
        <v>1</v>
      </c>
      <c r="J2880" s="44" t="s">
        <v>55</v>
      </c>
      <c r="K2880" s="41"/>
      <c r="L2880" s="41"/>
      <c r="M2880" s="41"/>
      <c r="N2880" s="45" t="s">
        <v>1213</v>
      </c>
      <c r="O2880" s="41">
        <v>28000</v>
      </c>
      <c r="P2880" s="46"/>
      <c r="Q2880" s="47"/>
      <c r="R2880" s="48" t="s">
        <v>1042</v>
      </c>
      <c r="T2880">
        <v>60202</v>
      </c>
    </row>
    <row r="2881" spans="1:20" ht="18" customHeight="1" x14ac:dyDescent="0.15">
      <c r="A2881" s="42">
        <v>6</v>
      </c>
      <c r="B2881" s="43" t="s">
        <v>1038</v>
      </c>
      <c r="C2881" s="43">
        <v>2</v>
      </c>
      <c r="D2881" s="43" t="s">
        <v>1203</v>
      </c>
      <c r="E2881" s="43">
        <v>2</v>
      </c>
      <c r="F2881" s="43" t="s">
        <v>1211</v>
      </c>
      <c r="G2881" s="44">
        <v>10</v>
      </c>
      <c r="H2881" s="43" t="s">
        <v>54</v>
      </c>
      <c r="I2881" s="45">
        <v>2</v>
      </c>
      <c r="J2881" s="45" t="s">
        <v>193</v>
      </c>
      <c r="K2881" s="41">
        <v>162</v>
      </c>
      <c r="L2881" s="41">
        <v>133</v>
      </c>
      <c r="M2881" s="41">
        <f>K2881-L2881</f>
        <v>29</v>
      </c>
      <c r="N2881" s="45" t="s">
        <v>3399</v>
      </c>
      <c r="O2881" s="41">
        <v>128700</v>
      </c>
      <c r="P2881" s="46"/>
      <c r="Q2881" s="47"/>
      <c r="R2881" s="48" t="s">
        <v>1042</v>
      </c>
      <c r="T2881">
        <v>60202</v>
      </c>
    </row>
    <row r="2882" spans="1:20" ht="18" customHeight="1" x14ac:dyDescent="0.15">
      <c r="A2882" s="42">
        <v>6</v>
      </c>
      <c r="B2882" s="43" t="s">
        <v>1038</v>
      </c>
      <c r="C2882" s="43">
        <v>2</v>
      </c>
      <c r="D2882" s="43" t="s">
        <v>1203</v>
      </c>
      <c r="E2882" s="43">
        <v>2</v>
      </c>
      <c r="F2882" s="43" t="s">
        <v>1211</v>
      </c>
      <c r="G2882" s="44">
        <v>10</v>
      </c>
      <c r="H2882" s="43" t="s">
        <v>54</v>
      </c>
      <c r="I2882" s="44">
        <v>2</v>
      </c>
      <c r="J2882" s="44" t="s">
        <v>193</v>
      </c>
      <c r="K2882" s="41"/>
      <c r="L2882" s="41"/>
      <c r="M2882" s="41"/>
      <c r="N2882" s="45" t="s">
        <v>3400</v>
      </c>
      <c r="O2882" s="41">
        <v>33000</v>
      </c>
      <c r="P2882" s="46"/>
      <c r="Q2882" s="47"/>
      <c r="R2882" s="48" t="s">
        <v>1042</v>
      </c>
      <c r="T2882">
        <v>60202</v>
      </c>
    </row>
    <row r="2883" spans="1:20" ht="18" customHeight="1" x14ac:dyDescent="0.15">
      <c r="A2883" s="42">
        <v>6</v>
      </c>
      <c r="B2883" s="43" t="s">
        <v>1038</v>
      </c>
      <c r="C2883" s="43">
        <v>2</v>
      </c>
      <c r="D2883" s="43" t="s">
        <v>1203</v>
      </c>
      <c r="E2883" s="43">
        <v>2</v>
      </c>
      <c r="F2883" s="43" t="s">
        <v>1211</v>
      </c>
      <c r="G2883" s="44">
        <v>10</v>
      </c>
      <c r="H2883" s="43" t="s">
        <v>54</v>
      </c>
      <c r="I2883" s="45">
        <v>6</v>
      </c>
      <c r="J2883" s="45" t="s">
        <v>195</v>
      </c>
      <c r="K2883" s="41">
        <v>250</v>
      </c>
      <c r="L2883" s="41">
        <v>250</v>
      </c>
      <c r="M2883" s="41">
        <f>K2883-L2883</f>
        <v>0</v>
      </c>
      <c r="N2883" s="45" t="s">
        <v>1214</v>
      </c>
      <c r="O2883" s="41">
        <v>150000</v>
      </c>
      <c r="P2883" s="46"/>
      <c r="Q2883" s="47"/>
      <c r="R2883" s="48" t="s">
        <v>1042</v>
      </c>
      <c r="T2883">
        <v>60202</v>
      </c>
    </row>
    <row r="2884" spans="1:20" ht="18" customHeight="1" x14ac:dyDescent="0.15">
      <c r="A2884" s="42">
        <v>6</v>
      </c>
      <c r="B2884" s="43" t="s">
        <v>1038</v>
      </c>
      <c r="C2884" s="43">
        <v>2</v>
      </c>
      <c r="D2884" s="43" t="s">
        <v>1203</v>
      </c>
      <c r="E2884" s="43">
        <v>2</v>
      </c>
      <c r="F2884" s="43" t="s">
        <v>1211</v>
      </c>
      <c r="G2884" s="44">
        <v>10</v>
      </c>
      <c r="H2884" s="43" t="s">
        <v>54</v>
      </c>
      <c r="I2884" s="44">
        <v>6</v>
      </c>
      <c r="J2884" s="44" t="s">
        <v>195</v>
      </c>
      <c r="K2884" s="41"/>
      <c r="L2884" s="41"/>
      <c r="M2884" s="41"/>
      <c r="N2884" s="45" t="s">
        <v>1215</v>
      </c>
      <c r="O2884" s="41">
        <v>100000</v>
      </c>
      <c r="P2884" s="46"/>
      <c r="Q2884" s="47"/>
      <c r="R2884" s="48" t="s">
        <v>1042</v>
      </c>
      <c r="T2884">
        <v>60202</v>
      </c>
    </row>
    <row r="2885" spans="1:20" ht="18" customHeight="1" x14ac:dyDescent="0.15">
      <c r="A2885" s="42">
        <v>6</v>
      </c>
      <c r="B2885" s="43" t="s">
        <v>1038</v>
      </c>
      <c r="C2885" s="43">
        <v>2</v>
      </c>
      <c r="D2885" s="43" t="s">
        <v>1203</v>
      </c>
      <c r="E2885" s="43">
        <v>2</v>
      </c>
      <c r="F2885" s="43" t="s">
        <v>1211</v>
      </c>
      <c r="G2885" s="45">
        <v>11</v>
      </c>
      <c r="H2885" s="49" t="s">
        <v>66</v>
      </c>
      <c r="I2885" s="45"/>
      <c r="J2885" s="45"/>
      <c r="K2885" s="41"/>
      <c r="L2885" s="41"/>
      <c r="M2885" s="41"/>
      <c r="N2885" s="45"/>
      <c r="O2885" s="47"/>
      <c r="P2885" s="46"/>
      <c r="Q2885" s="47"/>
      <c r="R2885" s="48" t="s">
        <v>1042</v>
      </c>
      <c r="T2885">
        <v>60202</v>
      </c>
    </row>
    <row r="2886" spans="1:20" ht="18" customHeight="1" x14ac:dyDescent="0.15">
      <c r="A2886" s="42">
        <v>6</v>
      </c>
      <c r="B2886" s="43" t="s">
        <v>1038</v>
      </c>
      <c r="C2886" s="43">
        <v>2</v>
      </c>
      <c r="D2886" s="43" t="s">
        <v>1203</v>
      </c>
      <c r="E2886" s="43">
        <v>2</v>
      </c>
      <c r="F2886" s="43" t="s">
        <v>1211</v>
      </c>
      <c r="G2886" s="44">
        <v>11</v>
      </c>
      <c r="H2886" s="43" t="s">
        <v>66</v>
      </c>
      <c r="I2886" s="45">
        <v>1</v>
      </c>
      <c r="J2886" s="45" t="s">
        <v>67</v>
      </c>
      <c r="K2886" s="41">
        <v>16</v>
      </c>
      <c r="L2886" s="41">
        <v>16</v>
      </c>
      <c r="M2886" s="41">
        <f>K2886-L2886</f>
        <v>0</v>
      </c>
      <c r="N2886" s="45" t="s">
        <v>3155</v>
      </c>
      <c r="O2886" s="41">
        <v>8400</v>
      </c>
      <c r="P2886" s="46"/>
      <c r="Q2886" s="47"/>
      <c r="R2886" s="48" t="s">
        <v>1042</v>
      </c>
      <c r="T2886">
        <v>60202</v>
      </c>
    </row>
    <row r="2887" spans="1:20" ht="18" customHeight="1" x14ac:dyDescent="0.15">
      <c r="A2887" s="42">
        <v>6</v>
      </c>
      <c r="B2887" s="43" t="s">
        <v>1038</v>
      </c>
      <c r="C2887" s="43">
        <v>2</v>
      </c>
      <c r="D2887" s="43" t="s">
        <v>1203</v>
      </c>
      <c r="E2887" s="43">
        <v>2</v>
      </c>
      <c r="F2887" s="43" t="s">
        <v>1211</v>
      </c>
      <c r="G2887" s="44">
        <v>11</v>
      </c>
      <c r="H2887" s="43" t="s">
        <v>66</v>
      </c>
      <c r="I2887" s="44">
        <v>1</v>
      </c>
      <c r="J2887" s="44" t="s">
        <v>67</v>
      </c>
      <c r="K2887" s="41"/>
      <c r="L2887" s="41"/>
      <c r="M2887" s="41"/>
      <c r="N2887" s="45" t="s">
        <v>3401</v>
      </c>
      <c r="O2887" s="41">
        <v>7000</v>
      </c>
      <c r="P2887" s="46"/>
      <c r="Q2887" s="47"/>
      <c r="R2887" s="48" t="s">
        <v>1042</v>
      </c>
      <c r="T2887">
        <v>60202</v>
      </c>
    </row>
    <row r="2888" spans="1:20" ht="18" customHeight="1" x14ac:dyDescent="0.15">
      <c r="A2888" s="42">
        <v>6</v>
      </c>
      <c r="B2888" s="43" t="s">
        <v>1038</v>
      </c>
      <c r="C2888" s="43">
        <v>2</v>
      </c>
      <c r="D2888" s="43" t="s">
        <v>1203</v>
      </c>
      <c r="E2888" s="43">
        <v>2</v>
      </c>
      <c r="F2888" s="43" t="s">
        <v>1211</v>
      </c>
      <c r="G2888" s="44">
        <v>11</v>
      </c>
      <c r="H2888" s="43" t="s">
        <v>66</v>
      </c>
      <c r="I2888" s="45">
        <v>3</v>
      </c>
      <c r="J2888" s="45" t="s">
        <v>70</v>
      </c>
      <c r="K2888" s="41">
        <v>797</v>
      </c>
      <c r="L2888" s="41">
        <v>779</v>
      </c>
      <c r="M2888" s="41">
        <f>K2888-L2888</f>
        <v>18</v>
      </c>
      <c r="N2888" s="45" t="s">
        <v>3402</v>
      </c>
      <c r="O2888" s="41">
        <v>585000</v>
      </c>
      <c r="P2888" s="46"/>
      <c r="Q2888" s="47"/>
      <c r="R2888" s="48" t="s">
        <v>1042</v>
      </c>
      <c r="T2888">
        <v>60202</v>
      </c>
    </row>
    <row r="2889" spans="1:20" ht="18" customHeight="1" x14ac:dyDescent="0.15">
      <c r="A2889" s="42">
        <v>6</v>
      </c>
      <c r="B2889" s="43" t="s">
        <v>1038</v>
      </c>
      <c r="C2889" s="43">
        <v>2</v>
      </c>
      <c r="D2889" s="43" t="s">
        <v>1203</v>
      </c>
      <c r="E2889" s="43">
        <v>2</v>
      </c>
      <c r="F2889" s="43" t="s">
        <v>1211</v>
      </c>
      <c r="G2889" s="44">
        <v>11</v>
      </c>
      <c r="H2889" s="43" t="s">
        <v>66</v>
      </c>
      <c r="I2889" s="44">
        <v>3</v>
      </c>
      <c r="J2889" s="44" t="s">
        <v>70</v>
      </c>
      <c r="K2889" s="41"/>
      <c r="L2889" s="41"/>
      <c r="M2889" s="41"/>
      <c r="N2889" s="45" t="s">
        <v>3403</v>
      </c>
      <c r="O2889" s="41">
        <v>194000</v>
      </c>
      <c r="P2889" s="46"/>
      <c r="Q2889" s="47"/>
      <c r="R2889" s="48" t="s">
        <v>1042</v>
      </c>
      <c r="T2889">
        <v>60202</v>
      </c>
    </row>
    <row r="2890" spans="1:20" ht="18" customHeight="1" x14ac:dyDescent="0.15">
      <c r="A2890" s="42">
        <v>6</v>
      </c>
      <c r="B2890" s="43" t="s">
        <v>1038</v>
      </c>
      <c r="C2890" s="43">
        <v>2</v>
      </c>
      <c r="D2890" s="43" t="s">
        <v>1203</v>
      </c>
      <c r="E2890" s="43">
        <v>2</v>
      </c>
      <c r="F2890" s="43" t="s">
        <v>1211</v>
      </c>
      <c r="G2890" s="44">
        <v>11</v>
      </c>
      <c r="H2890" s="43" t="s">
        <v>66</v>
      </c>
      <c r="I2890" s="44">
        <v>3</v>
      </c>
      <c r="J2890" s="44" t="s">
        <v>70</v>
      </c>
      <c r="K2890" s="41"/>
      <c r="L2890" s="41"/>
      <c r="M2890" s="41"/>
      <c r="N2890" s="45" t="s">
        <v>2612</v>
      </c>
      <c r="O2890" s="41">
        <v>8650</v>
      </c>
      <c r="P2890" s="46"/>
      <c r="Q2890" s="47"/>
      <c r="R2890" s="48" t="s">
        <v>1042</v>
      </c>
      <c r="T2890">
        <v>60202</v>
      </c>
    </row>
    <row r="2891" spans="1:20" ht="18" customHeight="1" x14ac:dyDescent="0.15">
      <c r="A2891" s="42">
        <v>6</v>
      </c>
      <c r="B2891" s="43" t="s">
        <v>1038</v>
      </c>
      <c r="C2891" s="43">
        <v>2</v>
      </c>
      <c r="D2891" s="43" t="s">
        <v>1203</v>
      </c>
      <c r="E2891" s="43">
        <v>2</v>
      </c>
      <c r="F2891" s="43" t="s">
        <v>1211</v>
      </c>
      <c r="G2891" s="44">
        <v>11</v>
      </c>
      <c r="H2891" s="43" t="s">
        <v>66</v>
      </c>
      <c r="I2891" s="44">
        <v>3</v>
      </c>
      <c r="J2891" s="44" t="s">
        <v>70</v>
      </c>
      <c r="K2891" s="41"/>
      <c r="L2891" s="41"/>
      <c r="M2891" s="41"/>
      <c r="N2891" s="45" t="s">
        <v>2613</v>
      </c>
      <c r="O2891" s="41">
        <v>8650</v>
      </c>
      <c r="P2891" s="46"/>
      <c r="Q2891" s="47"/>
      <c r="R2891" s="48" t="s">
        <v>1042</v>
      </c>
      <c r="T2891">
        <v>60202</v>
      </c>
    </row>
    <row r="2892" spans="1:20" ht="18" customHeight="1" x14ac:dyDescent="0.15">
      <c r="A2892" s="42">
        <v>6</v>
      </c>
      <c r="B2892" s="43" t="s">
        <v>1038</v>
      </c>
      <c r="C2892" s="43">
        <v>2</v>
      </c>
      <c r="D2892" s="43" t="s">
        <v>1203</v>
      </c>
      <c r="E2892" s="43">
        <v>2</v>
      </c>
      <c r="F2892" s="43" t="s">
        <v>1211</v>
      </c>
      <c r="G2892" s="44">
        <v>11</v>
      </c>
      <c r="H2892" s="43" t="s">
        <v>66</v>
      </c>
      <c r="I2892" s="45">
        <v>11</v>
      </c>
      <c r="J2892" s="45" t="s">
        <v>72</v>
      </c>
      <c r="K2892" s="41">
        <v>951</v>
      </c>
      <c r="L2892" s="41">
        <v>340</v>
      </c>
      <c r="M2892" s="41">
        <f>K2892-L2892</f>
        <v>611</v>
      </c>
      <c r="N2892" s="45" t="s">
        <v>2614</v>
      </c>
      <c r="O2892" s="41">
        <v>345561</v>
      </c>
      <c r="P2892" s="46"/>
      <c r="Q2892" s="47"/>
      <c r="R2892" s="48" t="s">
        <v>1042</v>
      </c>
      <c r="T2892">
        <v>60202</v>
      </c>
    </row>
    <row r="2893" spans="1:20" ht="18" customHeight="1" x14ac:dyDescent="0.15">
      <c r="A2893" s="42">
        <v>6</v>
      </c>
      <c r="B2893" s="43" t="s">
        <v>1038</v>
      </c>
      <c r="C2893" s="43">
        <v>2</v>
      </c>
      <c r="D2893" s="43" t="s">
        <v>1203</v>
      </c>
      <c r="E2893" s="43">
        <v>2</v>
      </c>
      <c r="F2893" s="43" t="s">
        <v>1211</v>
      </c>
      <c r="G2893" s="44">
        <v>11</v>
      </c>
      <c r="H2893" s="43" t="s">
        <v>66</v>
      </c>
      <c r="I2893" s="44">
        <v>11</v>
      </c>
      <c r="J2893" s="44" t="s">
        <v>72</v>
      </c>
      <c r="K2893" s="41"/>
      <c r="L2893" s="41"/>
      <c r="M2893" s="41"/>
      <c r="N2893" s="45" t="s">
        <v>2615</v>
      </c>
      <c r="O2893" s="41">
        <v>143244</v>
      </c>
      <c r="P2893" s="46"/>
      <c r="Q2893" s="47"/>
      <c r="R2893" s="48" t="s">
        <v>1042</v>
      </c>
      <c r="T2893">
        <v>60202</v>
      </c>
    </row>
    <row r="2894" spans="1:20" ht="18" customHeight="1" x14ac:dyDescent="0.15">
      <c r="A2894" s="42">
        <v>6</v>
      </c>
      <c r="B2894" s="43" t="s">
        <v>1038</v>
      </c>
      <c r="C2894" s="43">
        <v>2</v>
      </c>
      <c r="D2894" s="43" t="s">
        <v>1203</v>
      </c>
      <c r="E2894" s="43">
        <v>2</v>
      </c>
      <c r="F2894" s="43" t="s">
        <v>1211</v>
      </c>
      <c r="G2894" s="44">
        <v>11</v>
      </c>
      <c r="H2894" s="43" t="s">
        <v>66</v>
      </c>
      <c r="I2894" s="44">
        <v>11</v>
      </c>
      <c r="J2894" s="44" t="s">
        <v>72</v>
      </c>
      <c r="K2894" s="41"/>
      <c r="L2894" s="41"/>
      <c r="M2894" s="41"/>
      <c r="N2894" s="45" t="s">
        <v>2616</v>
      </c>
      <c r="O2894" s="41">
        <v>396616</v>
      </c>
      <c r="P2894" s="46"/>
      <c r="Q2894" s="47"/>
      <c r="R2894" s="48" t="s">
        <v>1042</v>
      </c>
      <c r="T2894">
        <v>60202</v>
      </c>
    </row>
    <row r="2895" spans="1:20" ht="18" customHeight="1" x14ac:dyDescent="0.15">
      <c r="A2895" s="42">
        <v>6</v>
      </c>
      <c r="B2895" s="43" t="s">
        <v>1038</v>
      </c>
      <c r="C2895" s="43">
        <v>2</v>
      </c>
      <c r="D2895" s="43" t="s">
        <v>1203</v>
      </c>
      <c r="E2895" s="43">
        <v>2</v>
      </c>
      <c r="F2895" s="43" t="s">
        <v>1211</v>
      </c>
      <c r="G2895" s="44">
        <v>11</v>
      </c>
      <c r="H2895" s="43" t="s">
        <v>66</v>
      </c>
      <c r="I2895" s="44">
        <v>11</v>
      </c>
      <c r="J2895" s="44" t="s">
        <v>72</v>
      </c>
      <c r="K2895" s="41"/>
      <c r="L2895" s="41"/>
      <c r="M2895" s="41"/>
      <c r="N2895" s="45" t="s">
        <v>2617</v>
      </c>
      <c r="O2895" s="41">
        <v>19730</v>
      </c>
      <c r="P2895" s="46"/>
      <c r="Q2895" s="47"/>
      <c r="R2895" s="48" t="s">
        <v>1042</v>
      </c>
      <c r="T2895">
        <v>60202</v>
      </c>
    </row>
    <row r="2896" spans="1:20" ht="18" customHeight="1" x14ac:dyDescent="0.15">
      <c r="A2896" s="42">
        <v>6</v>
      </c>
      <c r="B2896" s="43" t="s">
        <v>1038</v>
      </c>
      <c r="C2896" s="43">
        <v>2</v>
      </c>
      <c r="D2896" s="43" t="s">
        <v>1203</v>
      </c>
      <c r="E2896" s="43">
        <v>2</v>
      </c>
      <c r="F2896" s="43" t="s">
        <v>1211</v>
      </c>
      <c r="G2896" s="44">
        <v>11</v>
      </c>
      <c r="H2896" s="43" t="s">
        <v>66</v>
      </c>
      <c r="I2896" s="44">
        <v>11</v>
      </c>
      <c r="J2896" s="44" t="s">
        <v>72</v>
      </c>
      <c r="K2896" s="41"/>
      <c r="L2896" s="41"/>
      <c r="M2896" s="41"/>
      <c r="N2896" s="45" t="s">
        <v>1216</v>
      </c>
      <c r="O2896" s="41">
        <v>12290</v>
      </c>
      <c r="P2896" s="46"/>
      <c r="Q2896" s="47"/>
      <c r="R2896" s="48" t="s">
        <v>1042</v>
      </c>
      <c r="T2896">
        <v>60202</v>
      </c>
    </row>
    <row r="2897" spans="1:20" ht="18" customHeight="1" x14ac:dyDescent="0.15">
      <c r="A2897" s="42">
        <v>6</v>
      </c>
      <c r="B2897" s="43" t="s">
        <v>1038</v>
      </c>
      <c r="C2897" s="43">
        <v>2</v>
      </c>
      <c r="D2897" s="43" t="s">
        <v>1203</v>
      </c>
      <c r="E2897" s="43">
        <v>2</v>
      </c>
      <c r="F2897" s="43" t="s">
        <v>1211</v>
      </c>
      <c r="G2897" s="44">
        <v>11</v>
      </c>
      <c r="H2897" s="43" t="s">
        <v>66</v>
      </c>
      <c r="I2897" s="44">
        <v>11</v>
      </c>
      <c r="J2897" s="44" t="s">
        <v>72</v>
      </c>
      <c r="K2897" s="41"/>
      <c r="L2897" s="41"/>
      <c r="M2897" s="41"/>
      <c r="N2897" s="45" t="s">
        <v>2618</v>
      </c>
      <c r="O2897" s="41">
        <v>19730</v>
      </c>
      <c r="P2897" s="46"/>
      <c r="Q2897" s="47"/>
      <c r="R2897" s="48" t="s">
        <v>1042</v>
      </c>
      <c r="T2897">
        <v>60202</v>
      </c>
    </row>
    <row r="2898" spans="1:20" ht="18" customHeight="1" x14ac:dyDescent="0.15">
      <c r="A2898" s="42">
        <v>6</v>
      </c>
      <c r="B2898" s="43" t="s">
        <v>1038</v>
      </c>
      <c r="C2898" s="43">
        <v>2</v>
      </c>
      <c r="D2898" s="43" t="s">
        <v>1203</v>
      </c>
      <c r="E2898" s="43">
        <v>2</v>
      </c>
      <c r="F2898" s="43" t="s">
        <v>1211</v>
      </c>
      <c r="G2898" s="44">
        <v>11</v>
      </c>
      <c r="H2898" s="43" t="s">
        <v>66</v>
      </c>
      <c r="I2898" s="44">
        <v>11</v>
      </c>
      <c r="J2898" s="44" t="s">
        <v>72</v>
      </c>
      <c r="K2898" s="41"/>
      <c r="L2898" s="41"/>
      <c r="M2898" s="41"/>
      <c r="N2898" s="45" t="s">
        <v>1217</v>
      </c>
      <c r="O2898" s="41">
        <v>13190</v>
      </c>
      <c r="P2898" s="46"/>
      <c r="Q2898" s="47"/>
      <c r="R2898" s="48" t="s">
        <v>1042</v>
      </c>
      <c r="T2898">
        <v>60202</v>
      </c>
    </row>
    <row r="2899" spans="1:20" ht="18" customHeight="1" x14ac:dyDescent="0.15">
      <c r="A2899" s="42">
        <v>6</v>
      </c>
      <c r="B2899" s="43" t="s">
        <v>1038</v>
      </c>
      <c r="C2899" s="43">
        <v>2</v>
      </c>
      <c r="D2899" s="43" t="s">
        <v>1203</v>
      </c>
      <c r="E2899" s="43">
        <v>2</v>
      </c>
      <c r="F2899" s="43" t="s">
        <v>1211</v>
      </c>
      <c r="G2899" s="45">
        <v>12</v>
      </c>
      <c r="H2899" s="49" t="s">
        <v>73</v>
      </c>
      <c r="I2899" s="45"/>
      <c r="J2899" s="45"/>
      <c r="K2899" s="41"/>
      <c r="L2899" s="41"/>
      <c r="M2899" s="41"/>
      <c r="N2899" s="45"/>
      <c r="O2899" s="47"/>
      <c r="P2899" s="46"/>
      <c r="Q2899" s="47"/>
      <c r="R2899" s="48" t="s">
        <v>1042</v>
      </c>
      <c r="T2899">
        <v>60202</v>
      </c>
    </row>
    <row r="2900" spans="1:20" ht="18" customHeight="1" x14ac:dyDescent="0.15">
      <c r="A2900" s="42">
        <v>6</v>
      </c>
      <c r="B2900" s="43" t="s">
        <v>1038</v>
      </c>
      <c r="C2900" s="43">
        <v>2</v>
      </c>
      <c r="D2900" s="43" t="s">
        <v>1203</v>
      </c>
      <c r="E2900" s="43">
        <v>2</v>
      </c>
      <c r="F2900" s="43" t="s">
        <v>1211</v>
      </c>
      <c r="G2900" s="44">
        <v>12</v>
      </c>
      <c r="H2900" s="43" t="s">
        <v>73</v>
      </c>
      <c r="I2900" s="45">
        <v>12</v>
      </c>
      <c r="J2900" s="45" t="s">
        <v>1138</v>
      </c>
      <c r="K2900" s="41">
        <v>11600</v>
      </c>
      <c r="L2900" s="41">
        <v>0</v>
      </c>
      <c r="M2900" s="41">
        <f>K2900-L2900</f>
        <v>11600</v>
      </c>
      <c r="N2900" s="45" t="s">
        <v>7512</v>
      </c>
      <c r="O2900" s="41">
        <v>11600000</v>
      </c>
      <c r="P2900" s="46"/>
      <c r="Q2900" s="47"/>
      <c r="R2900" s="48" t="s">
        <v>1042</v>
      </c>
      <c r="T2900">
        <v>60202</v>
      </c>
    </row>
    <row r="2901" spans="1:20" ht="18" customHeight="1" x14ac:dyDescent="0.15">
      <c r="A2901" s="42">
        <v>6</v>
      </c>
      <c r="B2901" s="43" t="s">
        <v>1038</v>
      </c>
      <c r="C2901" s="43">
        <v>2</v>
      </c>
      <c r="D2901" s="43" t="s">
        <v>1203</v>
      </c>
      <c r="E2901" s="43">
        <v>2</v>
      </c>
      <c r="F2901" s="43" t="s">
        <v>1211</v>
      </c>
      <c r="G2901" s="44">
        <v>12</v>
      </c>
      <c r="H2901" s="43" t="s">
        <v>73</v>
      </c>
      <c r="I2901" s="45">
        <v>13</v>
      </c>
      <c r="J2901" s="45" t="s">
        <v>1218</v>
      </c>
      <c r="K2901" s="41">
        <v>22677</v>
      </c>
      <c r="L2901" s="41">
        <v>22713</v>
      </c>
      <c r="M2901" s="41">
        <f>K2901-L2901</f>
        <v>-36</v>
      </c>
      <c r="N2901" s="45" t="s">
        <v>1219</v>
      </c>
      <c r="O2901" s="41">
        <v>4560000</v>
      </c>
      <c r="P2901" s="46"/>
      <c r="Q2901" s="47"/>
      <c r="R2901" s="48" t="s">
        <v>1042</v>
      </c>
      <c r="T2901">
        <v>60202</v>
      </c>
    </row>
    <row r="2902" spans="1:20" ht="18" customHeight="1" x14ac:dyDescent="0.15">
      <c r="A2902" s="42">
        <v>6</v>
      </c>
      <c r="B2902" s="43" t="s">
        <v>1038</v>
      </c>
      <c r="C2902" s="43">
        <v>2</v>
      </c>
      <c r="D2902" s="43" t="s">
        <v>1203</v>
      </c>
      <c r="E2902" s="43">
        <v>2</v>
      </c>
      <c r="F2902" s="43" t="s">
        <v>1211</v>
      </c>
      <c r="G2902" s="44">
        <v>12</v>
      </c>
      <c r="H2902" s="43" t="s">
        <v>73</v>
      </c>
      <c r="I2902" s="44">
        <v>13</v>
      </c>
      <c r="J2902" s="44" t="s">
        <v>1218</v>
      </c>
      <c r="K2902" s="41"/>
      <c r="L2902" s="41"/>
      <c r="M2902" s="41"/>
      <c r="N2902" s="45" t="s">
        <v>2619</v>
      </c>
      <c r="O2902" s="41">
        <v>1699000</v>
      </c>
      <c r="P2902" s="46"/>
      <c r="Q2902" s="47"/>
      <c r="R2902" s="48" t="s">
        <v>1042</v>
      </c>
      <c r="T2902">
        <v>60202</v>
      </c>
    </row>
    <row r="2903" spans="1:20" ht="18" customHeight="1" x14ac:dyDescent="0.15">
      <c r="A2903" s="42">
        <v>6</v>
      </c>
      <c r="B2903" s="43" t="s">
        <v>1038</v>
      </c>
      <c r="C2903" s="43">
        <v>2</v>
      </c>
      <c r="D2903" s="43" t="s">
        <v>1203</v>
      </c>
      <c r="E2903" s="43">
        <v>2</v>
      </c>
      <c r="F2903" s="43" t="s">
        <v>1211</v>
      </c>
      <c r="G2903" s="44">
        <v>12</v>
      </c>
      <c r="H2903" s="43" t="s">
        <v>73</v>
      </c>
      <c r="I2903" s="44">
        <v>13</v>
      </c>
      <c r="J2903" s="44" t="s">
        <v>1218</v>
      </c>
      <c r="K2903" s="41"/>
      <c r="L2903" s="41"/>
      <c r="M2903" s="41"/>
      <c r="N2903" s="45" t="s">
        <v>2620</v>
      </c>
      <c r="O2903" s="41">
        <v>800000</v>
      </c>
      <c r="P2903" s="46"/>
      <c r="Q2903" s="47"/>
      <c r="R2903" s="48" t="s">
        <v>1042</v>
      </c>
      <c r="T2903">
        <v>60202</v>
      </c>
    </row>
    <row r="2904" spans="1:20" ht="18" customHeight="1" x14ac:dyDescent="0.15">
      <c r="A2904" s="42">
        <v>6</v>
      </c>
      <c r="B2904" s="43" t="s">
        <v>1038</v>
      </c>
      <c r="C2904" s="43">
        <v>2</v>
      </c>
      <c r="D2904" s="43" t="s">
        <v>1203</v>
      </c>
      <c r="E2904" s="43">
        <v>2</v>
      </c>
      <c r="F2904" s="43" t="s">
        <v>1211</v>
      </c>
      <c r="G2904" s="44">
        <v>12</v>
      </c>
      <c r="H2904" s="43" t="s">
        <v>73</v>
      </c>
      <c r="I2904" s="44">
        <v>13</v>
      </c>
      <c r="J2904" s="44" t="s">
        <v>1218</v>
      </c>
      <c r="K2904" s="41"/>
      <c r="L2904" s="41"/>
      <c r="M2904" s="41"/>
      <c r="N2904" s="45" t="s">
        <v>2621</v>
      </c>
      <c r="O2904" s="41">
        <v>1664000</v>
      </c>
      <c r="P2904" s="46"/>
      <c r="Q2904" s="47"/>
      <c r="R2904" s="48" t="s">
        <v>1042</v>
      </c>
      <c r="T2904">
        <v>60202</v>
      </c>
    </row>
    <row r="2905" spans="1:20" ht="18" customHeight="1" x14ac:dyDescent="0.15">
      <c r="A2905" s="42">
        <v>6</v>
      </c>
      <c r="B2905" s="43" t="s">
        <v>1038</v>
      </c>
      <c r="C2905" s="43">
        <v>2</v>
      </c>
      <c r="D2905" s="43" t="s">
        <v>1203</v>
      </c>
      <c r="E2905" s="43">
        <v>2</v>
      </c>
      <c r="F2905" s="43" t="s">
        <v>1211</v>
      </c>
      <c r="G2905" s="44">
        <v>12</v>
      </c>
      <c r="H2905" s="43" t="s">
        <v>73</v>
      </c>
      <c r="I2905" s="44">
        <v>13</v>
      </c>
      <c r="J2905" s="44" t="s">
        <v>1218</v>
      </c>
      <c r="K2905" s="41"/>
      <c r="L2905" s="41"/>
      <c r="M2905" s="41"/>
      <c r="N2905" s="45" t="s">
        <v>2622</v>
      </c>
      <c r="O2905" s="41">
        <v>3245000</v>
      </c>
      <c r="P2905" s="46"/>
      <c r="Q2905" s="47"/>
      <c r="R2905" s="48" t="s">
        <v>1042</v>
      </c>
      <c r="T2905">
        <v>60202</v>
      </c>
    </row>
    <row r="2906" spans="1:20" ht="18" customHeight="1" x14ac:dyDescent="0.15">
      <c r="A2906" s="42">
        <v>6</v>
      </c>
      <c r="B2906" s="43" t="s">
        <v>1038</v>
      </c>
      <c r="C2906" s="43">
        <v>2</v>
      </c>
      <c r="D2906" s="43" t="s">
        <v>1203</v>
      </c>
      <c r="E2906" s="43">
        <v>2</v>
      </c>
      <c r="F2906" s="43" t="s">
        <v>1211</v>
      </c>
      <c r="G2906" s="44">
        <v>12</v>
      </c>
      <c r="H2906" s="43" t="s">
        <v>73</v>
      </c>
      <c r="I2906" s="44">
        <v>13</v>
      </c>
      <c r="J2906" s="44" t="s">
        <v>1218</v>
      </c>
      <c r="K2906" s="41"/>
      <c r="L2906" s="41"/>
      <c r="M2906" s="41"/>
      <c r="N2906" s="45" t="s">
        <v>2623</v>
      </c>
      <c r="O2906" s="41">
        <v>3071000</v>
      </c>
      <c r="P2906" s="46"/>
      <c r="Q2906" s="47"/>
      <c r="R2906" s="48" t="s">
        <v>1042</v>
      </c>
      <c r="T2906">
        <v>60202</v>
      </c>
    </row>
    <row r="2907" spans="1:20" ht="18" customHeight="1" x14ac:dyDescent="0.15">
      <c r="A2907" s="42">
        <v>6</v>
      </c>
      <c r="B2907" s="43" t="s">
        <v>1038</v>
      </c>
      <c r="C2907" s="43">
        <v>2</v>
      </c>
      <c r="D2907" s="43" t="s">
        <v>1203</v>
      </c>
      <c r="E2907" s="43">
        <v>2</v>
      </c>
      <c r="F2907" s="43" t="s">
        <v>1211</v>
      </c>
      <c r="G2907" s="44">
        <v>12</v>
      </c>
      <c r="H2907" s="43" t="s">
        <v>73</v>
      </c>
      <c r="I2907" s="44">
        <v>13</v>
      </c>
      <c r="J2907" s="44" t="s">
        <v>1218</v>
      </c>
      <c r="K2907" s="41"/>
      <c r="L2907" s="41"/>
      <c r="M2907" s="41"/>
      <c r="N2907" s="45" t="s">
        <v>2624</v>
      </c>
      <c r="O2907" s="41">
        <v>838000</v>
      </c>
      <c r="P2907" s="46"/>
      <c r="Q2907" s="47"/>
      <c r="R2907" s="48" t="s">
        <v>1042</v>
      </c>
      <c r="T2907">
        <v>60202</v>
      </c>
    </row>
    <row r="2908" spans="1:20" ht="18" customHeight="1" x14ac:dyDescent="0.15">
      <c r="A2908" s="42">
        <v>6</v>
      </c>
      <c r="B2908" s="43" t="s">
        <v>1038</v>
      </c>
      <c r="C2908" s="43">
        <v>2</v>
      </c>
      <c r="D2908" s="43" t="s">
        <v>1203</v>
      </c>
      <c r="E2908" s="43">
        <v>2</v>
      </c>
      <c r="F2908" s="43" t="s">
        <v>1211</v>
      </c>
      <c r="G2908" s="44">
        <v>12</v>
      </c>
      <c r="H2908" s="43" t="s">
        <v>73</v>
      </c>
      <c r="I2908" s="44">
        <v>13</v>
      </c>
      <c r="J2908" s="44" t="s">
        <v>1218</v>
      </c>
      <c r="K2908" s="41"/>
      <c r="L2908" s="41"/>
      <c r="M2908" s="41"/>
      <c r="N2908" s="45" t="s">
        <v>1220</v>
      </c>
      <c r="O2908" s="41">
        <v>800000</v>
      </c>
      <c r="P2908" s="46"/>
      <c r="Q2908" s="47"/>
      <c r="R2908" s="48" t="s">
        <v>1042</v>
      </c>
      <c r="T2908">
        <v>60202</v>
      </c>
    </row>
    <row r="2909" spans="1:20" ht="18" customHeight="1" x14ac:dyDescent="0.15">
      <c r="A2909" s="42">
        <v>6</v>
      </c>
      <c r="B2909" s="43" t="s">
        <v>1038</v>
      </c>
      <c r="C2909" s="43">
        <v>2</v>
      </c>
      <c r="D2909" s="43" t="s">
        <v>1203</v>
      </c>
      <c r="E2909" s="43">
        <v>2</v>
      </c>
      <c r="F2909" s="43" t="s">
        <v>1211</v>
      </c>
      <c r="G2909" s="44">
        <v>12</v>
      </c>
      <c r="H2909" s="43" t="s">
        <v>73</v>
      </c>
      <c r="I2909" s="44">
        <v>13</v>
      </c>
      <c r="J2909" s="44" t="s">
        <v>1218</v>
      </c>
      <c r="K2909" s="41"/>
      <c r="L2909" s="41"/>
      <c r="M2909" s="41"/>
      <c r="N2909" s="45" t="s">
        <v>1221</v>
      </c>
      <c r="O2909" s="41">
        <v>2000000</v>
      </c>
      <c r="P2909" s="46"/>
      <c r="Q2909" s="47"/>
      <c r="R2909" s="48" t="s">
        <v>1042</v>
      </c>
      <c r="T2909">
        <v>60202</v>
      </c>
    </row>
    <row r="2910" spans="1:20" ht="18" customHeight="1" x14ac:dyDescent="0.15">
      <c r="A2910" s="42">
        <v>6</v>
      </c>
      <c r="B2910" s="43" t="s">
        <v>1038</v>
      </c>
      <c r="C2910" s="43">
        <v>2</v>
      </c>
      <c r="D2910" s="43" t="s">
        <v>1203</v>
      </c>
      <c r="E2910" s="43">
        <v>2</v>
      </c>
      <c r="F2910" s="43" t="s">
        <v>1211</v>
      </c>
      <c r="G2910" s="44">
        <v>12</v>
      </c>
      <c r="H2910" s="43" t="s">
        <v>73</v>
      </c>
      <c r="I2910" s="44">
        <v>13</v>
      </c>
      <c r="J2910" s="44" t="s">
        <v>1218</v>
      </c>
      <c r="K2910" s="41"/>
      <c r="L2910" s="41"/>
      <c r="M2910" s="41"/>
      <c r="N2910" s="45" t="s">
        <v>1222</v>
      </c>
      <c r="O2910" s="41">
        <v>2000000</v>
      </c>
      <c r="P2910" s="46"/>
      <c r="Q2910" s="47"/>
      <c r="R2910" s="48" t="s">
        <v>1042</v>
      </c>
      <c r="T2910">
        <v>60202</v>
      </c>
    </row>
    <row r="2911" spans="1:20" ht="18" customHeight="1" x14ac:dyDescent="0.15">
      <c r="A2911" s="42">
        <v>6</v>
      </c>
      <c r="B2911" s="43" t="s">
        <v>1038</v>
      </c>
      <c r="C2911" s="43">
        <v>2</v>
      </c>
      <c r="D2911" s="43" t="s">
        <v>1203</v>
      </c>
      <c r="E2911" s="43">
        <v>2</v>
      </c>
      <c r="F2911" s="43" t="s">
        <v>1211</v>
      </c>
      <c r="G2911" s="44">
        <v>12</v>
      </c>
      <c r="H2911" s="43" t="s">
        <v>73</v>
      </c>
      <c r="I2911" s="44">
        <v>13</v>
      </c>
      <c r="J2911" s="44" t="s">
        <v>1218</v>
      </c>
      <c r="K2911" s="41"/>
      <c r="L2911" s="41"/>
      <c r="M2911" s="41"/>
      <c r="N2911" s="45" t="s">
        <v>1223</v>
      </c>
      <c r="O2911" s="41">
        <v>2000000</v>
      </c>
      <c r="P2911" s="46"/>
      <c r="Q2911" s="47"/>
      <c r="R2911" s="48" t="s">
        <v>1042</v>
      </c>
      <c r="T2911">
        <v>60202</v>
      </c>
    </row>
    <row r="2912" spans="1:20" ht="18" customHeight="1" x14ac:dyDescent="0.15">
      <c r="A2912" s="42">
        <v>6</v>
      </c>
      <c r="B2912" s="43" t="s">
        <v>1038</v>
      </c>
      <c r="C2912" s="43">
        <v>2</v>
      </c>
      <c r="D2912" s="43" t="s">
        <v>1203</v>
      </c>
      <c r="E2912" s="43">
        <v>2</v>
      </c>
      <c r="F2912" s="43" t="s">
        <v>1211</v>
      </c>
      <c r="G2912" s="44">
        <v>12</v>
      </c>
      <c r="H2912" s="43" t="s">
        <v>73</v>
      </c>
      <c r="I2912" s="45">
        <v>21</v>
      </c>
      <c r="J2912" s="45" t="s">
        <v>1224</v>
      </c>
      <c r="K2912" s="41">
        <v>4800</v>
      </c>
      <c r="L2912" s="41">
        <v>4399</v>
      </c>
      <c r="M2912" s="41">
        <f>K2912-L2912</f>
        <v>401</v>
      </c>
      <c r="N2912" s="45" t="s">
        <v>1225</v>
      </c>
      <c r="O2912" s="41"/>
      <c r="P2912" s="46"/>
      <c r="Q2912" s="47"/>
      <c r="R2912" s="48" t="s">
        <v>1042</v>
      </c>
      <c r="T2912">
        <v>60202</v>
      </c>
    </row>
    <row r="2913" spans="1:20" ht="18" customHeight="1" x14ac:dyDescent="0.15">
      <c r="A2913" s="42">
        <v>6</v>
      </c>
      <c r="B2913" s="43" t="s">
        <v>1038</v>
      </c>
      <c r="C2913" s="43">
        <v>2</v>
      </c>
      <c r="D2913" s="43" t="s">
        <v>1203</v>
      </c>
      <c r="E2913" s="43">
        <v>2</v>
      </c>
      <c r="F2913" s="43" t="s">
        <v>1211</v>
      </c>
      <c r="G2913" s="44">
        <v>12</v>
      </c>
      <c r="H2913" s="43" t="s">
        <v>73</v>
      </c>
      <c r="I2913" s="44">
        <v>21</v>
      </c>
      <c r="J2913" s="44" t="s">
        <v>1224</v>
      </c>
      <c r="K2913" s="41"/>
      <c r="L2913" s="41"/>
      <c r="M2913" s="41"/>
      <c r="N2913" s="45" t="s">
        <v>2625</v>
      </c>
      <c r="O2913" s="41">
        <v>4800000</v>
      </c>
      <c r="P2913" s="46"/>
      <c r="Q2913" s="47"/>
      <c r="R2913" s="48" t="s">
        <v>1042</v>
      </c>
      <c r="T2913">
        <v>60202</v>
      </c>
    </row>
    <row r="2914" spans="1:20" ht="18" customHeight="1" x14ac:dyDescent="0.15">
      <c r="A2914" s="42">
        <v>6</v>
      </c>
      <c r="B2914" s="43" t="s">
        <v>1038</v>
      </c>
      <c r="C2914" s="43">
        <v>2</v>
      </c>
      <c r="D2914" s="43" t="s">
        <v>1203</v>
      </c>
      <c r="E2914" s="43">
        <v>2</v>
      </c>
      <c r="F2914" s="43" t="s">
        <v>1211</v>
      </c>
      <c r="G2914" s="44">
        <v>12</v>
      </c>
      <c r="H2914" s="43" t="s">
        <v>73</v>
      </c>
      <c r="I2914" s="45">
        <v>51</v>
      </c>
      <c r="J2914" s="45" t="s">
        <v>133</v>
      </c>
      <c r="K2914" s="41">
        <v>3200</v>
      </c>
      <c r="L2914" s="41">
        <v>297</v>
      </c>
      <c r="M2914" s="41">
        <f>K2914-L2914</f>
        <v>2903</v>
      </c>
      <c r="N2914" s="45" t="s">
        <v>2626</v>
      </c>
      <c r="O2914" s="41">
        <v>3200000</v>
      </c>
      <c r="P2914" s="46"/>
      <c r="Q2914" s="47"/>
      <c r="R2914" s="48" t="s">
        <v>1042</v>
      </c>
      <c r="T2914">
        <v>60202</v>
      </c>
    </row>
    <row r="2915" spans="1:20" ht="18" customHeight="1" x14ac:dyDescent="0.15">
      <c r="A2915" s="42">
        <v>6</v>
      </c>
      <c r="B2915" s="43" t="s">
        <v>1038</v>
      </c>
      <c r="C2915" s="43">
        <v>2</v>
      </c>
      <c r="D2915" s="43" t="s">
        <v>1203</v>
      </c>
      <c r="E2915" s="43">
        <v>2</v>
      </c>
      <c r="F2915" s="43" t="s">
        <v>1211</v>
      </c>
      <c r="G2915" s="45">
        <v>13</v>
      </c>
      <c r="H2915" s="49" t="s">
        <v>77</v>
      </c>
      <c r="I2915" s="45"/>
      <c r="J2915" s="45"/>
      <c r="K2915" s="41"/>
      <c r="L2915" s="41"/>
      <c r="M2915" s="41"/>
      <c r="N2915" s="45"/>
      <c r="O2915" s="47"/>
      <c r="P2915" s="46"/>
      <c r="Q2915" s="47"/>
      <c r="R2915" s="48" t="s">
        <v>1042</v>
      </c>
      <c r="T2915">
        <v>60202</v>
      </c>
    </row>
    <row r="2916" spans="1:20" ht="18" customHeight="1" x14ac:dyDescent="0.15">
      <c r="A2916" s="42">
        <v>6</v>
      </c>
      <c r="B2916" s="43" t="s">
        <v>1038</v>
      </c>
      <c r="C2916" s="43">
        <v>2</v>
      </c>
      <c r="D2916" s="43" t="s">
        <v>1203</v>
      </c>
      <c r="E2916" s="43">
        <v>2</v>
      </c>
      <c r="F2916" s="43" t="s">
        <v>1211</v>
      </c>
      <c r="G2916" s="44">
        <v>13</v>
      </c>
      <c r="H2916" s="43" t="s">
        <v>77</v>
      </c>
      <c r="I2916" s="45">
        <v>1</v>
      </c>
      <c r="J2916" s="45" t="s">
        <v>78</v>
      </c>
      <c r="K2916" s="41">
        <v>10</v>
      </c>
      <c r="L2916" s="41">
        <v>10</v>
      </c>
      <c r="M2916" s="41">
        <f>K2916-L2916</f>
        <v>0</v>
      </c>
      <c r="N2916" s="45" t="s">
        <v>1141</v>
      </c>
      <c r="O2916" s="41">
        <v>10000</v>
      </c>
      <c r="P2916" s="46"/>
      <c r="Q2916" s="47"/>
      <c r="R2916" s="48" t="s">
        <v>1042</v>
      </c>
      <c r="T2916">
        <v>60202</v>
      </c>
    </row>
    <row r="2917" spans="1:20" ht="18" customHeight="1" x14ac:dyDescent="0.15">
      <c r="A2917" s="42">
        <v>6</v>
      </c>
      <c r="B2917" s="43" t="s">
        <v>1038</v>
      </c>
      <c r="C2917" s="43">
        <v>2</v>
      </c>
      <c r="D2917" s="43" t="s">
        <v>1203</v>
      </c>
      <c r="E2917" s="43">
        <v>2</v>
      </c>
      <c r="F2917" s="43" t="s">
        <v>1211</v>
      </c>
      <c r="G2917" s="44">
        <v>13</v>
      </c>
      <c r="H2917" s="43" t="s">
        <v>77</v>
      </c>
      <c r="I2917" s="45">
        <v>11</v>
      </c>
      <c r="J2917" s="45" t="s">
        <v>1142</v>
      </c>
      <c r="K2917" s="41">
        <v>700</v>
      </c>
      <c r="L2917" s="41">
        <v>700</v>
      </c>
      <c r="M2917" s="41">
        <f>K2917-L2917</f>
        <v>0</v>
      </c>
      <c r="N2917" s="45" t="s">
        <v>3404</v>
      </c>
      <c r="O2917" s="41">
        <v>350000</v>
      </c>
      <c r="P2917" s="46"/>
      <c r="Q2917" s="47"/>
      <c r="R2917" s="48" t="s">
        <v>1042</v>
      </c>
      <c r="T2917">
        <v>60202</v>
      </c>
    </row>
    <row r="2918" spans="1:20" ht="18" customHeight="1" x14ac:dyDescent="0.15">
      <c r="A2918" s="42">
        <v>6</v>
      </c>
      <c r="B2918" s="43" t="s">
        <v>1038</v>
      </c>
      <c r="C2918" s="43">
        <v>2</v>
      </c>
      <c r="D2918" s="43" t="s">
        <v>1203</v>
      </c>
      <c r="E2918" s="43">
        <v>2</v>
      </c>
      <c r="F2918" s="43" t="s">
        <v>1211</v>
      </c>
      <c r="G2918" s="44">
        <v>13</v>
      </c>
      <c r="H2918" s="43" t="s">
        <v>77</v>
      </c>
      <c r="I2918" s="44">
        <v>11</v>
      </c>
      <c r="J2918" s="44" t="s">
        <v>1142</v>
      </c>
      <c r="K2918" s="41"/>
      <c r="L2918" s="41"/>
      <c r="M2918" s="41"/>
      <c r="N2918" s="45" t="s">
        <v>4084</v>
      </c>
      <c r="O2918" s="41">
        <v>350000</v>
      </c>
      <c r="P2918" s="46"/>
      <c r="Q2918" s="47"/>
      <c r="R2918" s="48" t="s">
        <v>1042</v>
      </c>
      <c r="T2918">
        <v>60202</v>
      </c>
    </row>
    <row r="2919" spans="1:20" ht="18" customHeight="1" x14ac:dyDescent="0.15">
      <c r="A2919" s="42">
        <v>6</v>
      </c>
      <c r="B2919" s="43" t="s">
        <v>1038</v>
      </c>
      <c r="C2919" s="43">
        <v>2</v>
      </c>
      <c r="D2919" s="43" t="s">
        <v>1203</v>
      </c>
      <c r="E2919" s="43">
        <v>2</v>
      </c>
      <c r="F2919" s="43" t="s">
        <v>1211</v>
      </c>
      <c r="G2919" s="45">
        <v>14</v>
      </c>
      <c r="H2919" s="49" t="s">
        <v>233</v>
      </c>
      <c r="I2919" s="45"/>
      <c r="J2919" s="45"/>
      <c r="K2919" s="41"/>
      <c r="L2919" s="41"/>
      <c r="M2919" s="41"/>
      <c r="N2919" s="45"/>
      <c r="O2919" s="47"/>
      <c r="P2919" s="46"/>
      <c r="Q2919" s="47"/>
      <c r="R2919" s="48" t="s">
        <v>1042</v>
      </c>
      <c r="T2919">
        <v>60202</v>
      </c>
    </row>
    <row r="2920" spans="1:20" ht="18" customHeight="1" x14ac:dyDescent="0.15">
      <c r="A2920" s="42">
        <v>6</v>
      </c>
      <c r="B2920" s="43" t="s">
        <v>1038</v>
      </c>
      <c r="C2920" s="43">
        <v>2</v>
      </c>
      <c r="D2920" s="43" t="s">
        <v>1203</v>
      </c>
      <c r="E2920" s="43">
        <v>2</v>
      </c>
      <c r="F2920" s="43" t="s">
        <v>1211</v>
      </c>
      <c r="G2920" s="44">
        <v>14</v>
      </c>
      <c r="H2920" s="43" t="s">
        <v>233</v>
      </c>
      <c r="I2920" s="45">
        <v>1</v>
      </c>
      <c r="J2920" s="45" t="s">
        <v>361</v>
      </c>
      <c r="K2920" s="41">
        <v>1000</v>
      </c>
      <c r="L2920" s="41">
        <v>0</v>
      </c>
      <c r="M2920" s="41">
        <f>K2920-L2920</f>
        <v>1000</v>
      </c>
      <c r="N2920" s="45" t="s">
        <v>2627</v>
      </c>
      <c r="O2920" s="41">
        <v>1000000</v>
      </c>
      <c r="P2920" s="46"/>
      <c r="Q2920" s="47"/>
      <c r="R2920" s="48" t="s">
        <v>1042</v>
      </c>
      <c r="T2920">
        <v>60202</v>
      </c>
    </row>
    <row r="2921" spans="1:20" ht="18" customHeight="1" x14ac:dyDescent="0.15">
      <c r="A2921" s="42">
        <v>6</v>
      </c>
      <c r="B2921" s="43" t="s">
        <v>1038</v>
      </c>
      <c r="C2921" s="43">
        <v>2</v>
      </c>
      <c r="D2921" s="43" t="s">
        <v>1203</v>
      </c>
      <c r="E2921" s="43">
        <v>2</v>
      </c>
      <c r="F2921" s="43" t="s">
        <v>1211</v>
      </c>
      <c r="G2921" s="45">
        <v>15</v>
      </c>
      <c r="H2921" s="49" t="s">
        <v>235</v>
      </c>
      <c r="I2921" s="45"/>
      <c r="J2921" s="45"/>
      <c r="K2921" s="41"/>
      <c r="L2921" s="41"/>
      <c r="M2921" s="41"/>
      <c r="N2921" s="45"/>
      <c r="O2921" s="47"/>
      <c r="P2921" s="46"/>
      <c r="Q2921" s="47"/>
      <c r="R2921" s="48" t="s">
        <v>1042</v>
      </c>
      <c r="T2921">
        <v>60202</v>
      </c>
    </row>
    <row r="2922" spans="1:20" ht="18" customHeight="1" x14ac:dyDescent="0.15">
      <c r="A2922" s="42">
        <v>6</v>
      </c>
      <c r="B2922" s="43" t="s">
        <v>1038</v>
      </c>
      <c r="C2922" s="43">
        <v>2</v>
      </c>
      <c r="D2922" s="43" t="s">
        <v>1203</v>
      </c>
      <c r="E2922" s="43">
        <v>2</v>
      </c>
      <c r="F2922" s="43" t="s">
        <v>1211</v>
      </c>
      <c r="G2922" s="44">
        <v>15</v>
      </c>
      <c r="H2922" s="43" t="s">
        <v>235</v>
      </c>
      <c r="I2922" s="45">
        <v>1</v>
      </c>
      <c r="J2922" s="45" t="s">
        <v>236</v>
      </c>
      <c r="K2922" s="41">
        <v>882</v>
      </c>
      <c r="L2922" s="41">
        <v>882</v>
      </c>
      <c r="M2922" s="41">
        <f>K2922-L2922</f>
        <v>0</v>
      </c>
      <c r="N2922" s="45" t="s">
        <v>4085</v>
      </c>
      <c r="O2922" s="41">
        <v>182000</v>
      </c>
      <c r="P2922" s="46"/>
      <c r="Q2922" s="47"/>
      <c r="R2922" s="48" t="s">
        <v>1042</v>
      </c>
      <c r="T2922">
        <v>60202</v>
      </c>
    </row>
    <row r="2923" spans="1:20" ht="18" customHeight="1" x14ac:dyDescent="0.15">
      <c r="A2923" s="42">
        <v>6</v>
      </c>
      <c r="B2923" s="43" t="s">
        <v>1038</v>
      </c>
      <c r="C2923" s="43">
        <v>2</v>
      </c>
      <c r="D2923" s="43" t="s">
        <v>1203</v>
      </c>
      <c r="E2923" s="43">
        <v>2</v>
      </c>
      <c r="F2923" s="43" t="s">
        <v>1211</v>
      </c>
      <c r="G2923" s="44">
        <v>15</v>
      </c>
      <c r="H2923" s="43" t="s">
        <v>235</v>
      </c>
      <c r="I2923" s="44">
        <v>1</v>
      </c>
      <c r="J2923" s="44" t="s">
        <v>236</v>
      </c>
      <c r="K2923" s="41"/>
      <c r="L2923" s="41"/>
      <c r="M2923" s="41"/>
      <c r="N2923" s="45" t="s">
        <v>4086</v>
      </c>
      <c r="O2923" s="41">
        <v>700000</v>
      </c>
      <c r="P2923" s="46"/>
      <c r="Q2923" s="47"/>
      <c r="R2923" s="48" t="s">
        <v>1042</v>
      </c>
      <c r="T2923">
        <v>60202</v>
      </c>
    </row>
    <row r="2924" spans="1:20" ht="18" customHeight="1" x14ac:dyDescent="0.15">
      <c r="A2924" s="42">
        <v>6</v>
      </c>
      <c r="B2924" s="43" t="s">
        <v>1038</v>
      </c>
      <c r="C2924" s="43">
        <v>2</v>
      </c>
      <c r="D2924" s="43" t="s">
        <v>1203</v>
      </c>
      <c r="E2924" s="43">
        <v>2</v>
      </c>
      <c r="F2924" s="43" t="s">
        <v>1211</v>
      </c>
      <c r="G2924" s="45">
        <v>18</v>
      </c>
      <c r="H2924" s="49" t="s">
        <v>81</v>
      </c>
      <c r="I2924" s="45"/>
      <c r="J2924" s="45"/>
      <c r="K2924" s="41"/>
      <c r="L2924" s="41"/>
      <c r="M2924" s="41"/>
      <c r="N2924" s="45"/>
      <c r="O2924" s="47"/>
      <c r="P2924" s="46"/>
      <c r="Q2924" s="47"/>
      <c r="R2924" s="48" t="s">
        <v>1042</v>
      </c>
      <c r="T2924">
        <v>60202</v>
      </c>
    </row>
    <row r="2925" spans="1:20" ht="18" customHeight="1" x14ac:dyDescent="0.15">
      <c r="A2925" s="42">
        <v>6</v>
      </c>
      <c r="B2925" s="43" t="s">
        <v>1038</v>
      </c>
      <c r="C2925" s="43">
        <v>2</v>
      </c>
      <c r="D2925" s="43" t="s">
        <v>1203</v>
      </c>
      <c r="E2925" s="43">
        <v>2</v>
      </c>
      <c r="F2925" s="43" t="s">
        <v>1211</v>
      </c>
      <c r="G2925" s="44">
        <v>18</v>
      </c>
      <c r="H2925" s="43" t="s">
        <v>81</v>
      </c>
      <c r="I2925" s="45">
        <v>11</v>
      </c>
      <c r="J2925" s="45" t="s">
        <v>82</v>
      </c>
      <c r="K2925" s="41">
        <v>335</v>
      </c>
      <c r="L2925" s="41">
        <v>342</v>
      </c>
      <c r="M2925" s="41">
        <f>K2925-L2925</f>
        <v>-7</v>
      </c>
      <c r="N2925" s="45" t="s">
        <v>1226</v>
      </c>
      <c r="O2925" s="41">
        <v>193000</v>
      </c>
      <c r="P2925" s="46"/>
      <c r="Q2925" s="47"/>
      <c r="R2925" s="48" t="s">
        <v>1042</v>
      </c>
      <c r="T2925">
        <v>60202</v>
      </c>
    </row>
    <row r="2926" spans="1:20" ht="18" customHeight="1" x14ac:dyDescent="0.15">
      <c r="A2926" s="42">
        <v>6</v>
      </c>
      <c r="B2926" s="43" t="s">
        <v>1038</v>
      </c>
      <c r="C2926" s="43">
        <v>2</v>
      </c>
      <c r="D2926" s="43" t="s">
        <v>1203</v>
      </c>
      <c r="E2926" s="43">
        <v>2</v>
      </c>
      <c r="F2926" s="43" t="s">
        <v>1211</v>
      </c>
      <c r="G2926" s="44">
        <v>18</v>
      </c>
      <c r="H2926" s="43" t="s">
        <v>81</v>
      </c>
      <c r="I2926" s="44">
        <v>11</v>
      </c>
      <c r="J2926" s="44" t="s">
        <v>82</v>
      </c>
      <c r="K2926" s="41"/>
      <c r="L2926" s="41"/>
      <c r="M2926" s="41"/>
      <c r="N2926" s="45" t="s">
        <v>1227</v>
      </c>
      <c r="O2926" s="41">
        <v>42000</v>
      </c>
      <c r="P2926" s="46"/>
      <c r="Q2926" s="47"/>
      <c r="R2926" s="48" t="s">
        <v>1042</v>
      </c>
      <c r="T2926">
        <v>60202</v>
      </c>
    </row>
    <row r="2927" spans="1:20" ht="18" customHeight="1" x14ac:dyDescent="0.15">
      <c r="A2927" s="42">
        <v>6</v>
      </c>
      <c r="B2927" s="43" t="s">
        <v>1038</v>
      </c>
      <c r="C2927" s="43">
        <v>2</v>
      </c>
      <c r="D2927" s="43" t="s">
        <v>1203</v>
      </c>
      <c r="E2927" s="43">
        <v>2</v>
      </c>
      <c r="F2927" s="43" t="s">
        <v>1211</v>
      </c>
      <c r="G2927" s="44">
        <v>18</v>
      </c>
      <c r="H2927" s="43" t="s">
        <v>81</v>
      </c>
      <c r="I2927" s="44">
        <v>11</v>
      </c>
      <c r="J2927" s="44" t="s">
        <v>82</v>
      </c>
      <c r="K2927" s="41"/>
      <c r="L2927" s="41"/>
      <c r="M2927" s="41"/>
      <c r="N2927" s="45" t="s">
        <v>1228</v>
      </c>
      <c r="O2927" s="41">
        <v>100000</v>
      </c>
      <c r="P2927" s="46"/>
      <c r="Q2927" s="47"/>
      <c r="R2927" s="48" t="s">
        <v>1042</v>
      </c>
      <c r="T2927">
        <v>60202</v>
      </c>
    </row>
    <row r="2928" spans="1:20" ht="18" customHeight="1" x14ac:dyDescent="0.15">
      <c r="A2928" s="42">
        <v>6</v>
      </c>
      <c r="B2928" s="43" t="s">
        <v>1038</v>
      </c>
      <c r="C2928" s="43">
        <v>2</v>
      </c>
      <c r="D2928" s="43" t="s">
        <v>1203</v>
      </c>
      <c r="E2928" s="43">
        <v>2</v>
      </c>
      <c r="F2928" s="43" t="s">
        <v>1211</v>
      </c>
      <c r="G2928" s="44">
        <v>18</v>
      </c>
      <c r="H2928" s="43" t="s">
        <v>81</v>
      </c>
      <c r="I2928" s="45">
        <v>21</v>
      </c>
      <c r="J2928" s="45" t="s">
        <v>395</v>
      </c>
      <c r="K2928" s="41">
        <v>68</v>
      </c>
      <c r="L2928" s="41">
        <v>68</v>
      </c>
      <c r="M2928" s="41">
        <f>K2928-L2928</f>
        <v>0</v>
      </c>
      <c r="N2928" s="45" t="s">
        <v>1229</v>
      </c>
      <c r="O2928" s="41">
        <v>68000</v>
      </c>
      <c r="P2928" s="46"/>
      <c r="Q2928" s="47"/>
      <c r="R2928" s="48" t="s">
        <v>1042</v>
      </c>
      <c r="T2928">
        <v>60202</v>
      </c>
    </row>
    <row r="2929" spans="1:20" ht="18" customHeight="1" x14ac:dyDescent="0.15">
      <c r="A2929" s="42">
        <v>6</v>
      </c>
      <c r="B2929" s="43" t="s">
        <v>1038</v>
      </c>
      <c r="C2929" s="43">
        <v>2</v>
      </c>
      <c r="D2929" s="43" t="s">
        <v>1203</v>
      </c>
      <c r="E2929" s="43">
        <v>2</v>
      </c>
      <c r="F2929" s="43" t="s">
        <v>1211</v>
      </c>
      <c r="G2929" s="44">
        <v>18</v>
      </c>
      <c r="H2929" s="43" t="s">
        <v>81</v>
      </c>
      <c r="I2929" s="45">
        <v>22</v>
      </c>
      <c r="J2929" s="45" t="s">
        <v>1230</v>
      </c>
      <c r="K2929" s="41">
        <v>300</v>
      </c>
      <c r="L2929" s="41">
        <v>300</v>
      </c>
      <c r="M2929" s="41">
        <f>K2929-L2929</f>
        <v>0</v>
      </c>
      <c r="N2929" s="45" t="s">
        <v>3405</v>
      </c>
      <c r="O2929" s="41">
        <v>300000</v>
      </c>
      <c r="P2929" s="46"/>
      <c r="Q2929" s="47"/>
      <c r="R2929" s="48" t="s">
        <v>1042</v>
      </c>
      <c r="T2929">
        <v>60202</v>
      </c>
    </row>
    <row r="2930" spans="1:20" ht="18" customHeight="1" x14ac:dyDescent="0.15">
      <c r="A2930" s="42">
        <v>6</v>
      </c>
      <c r="B2930" s="43" t="s">
        <v>1038</v>
      </c>
      <c r="C2930" s="43">
        <v>2</v>
      </c>
      <c r="D2930" s="43" t="s">
        <v>1203</v>
      </c>
      <c r="E2930" s="43">
        <v>2</v>
      </c>
      <c r="F2930" s="43" t="s">
        <v>1211</v>
      </c>
      <c r="G2930" s="44">
        <v>18</v>
      </c>
      <c r="H2930" s="43" t="s">
        <v>81</v>
      </c>
      <c r="I2930" s="45">
        <v>31</v>
      </c>
      <c r="J2930" s="45" t="s">
        <v>318</v>
      </c>
      <c r="K2930" s="41">
        <v>120</v>
      </c>
      <c r="L2930" s="41">
        <v>120</v>
      </c>
      <c r="M2930" s="41">
        <f>K2930-L2930</f>
        <v>0</v>
      </c>
      <c r="N2930" s="45" t="s">
        <v>1231</v>
      </c>
      <c r="O2930" s="41">
        <v>120000</v>
      </c>
      <c r="P2930" s="46"/>
      <c r="Q2930" s="47"/>
      <c r="R2930" s="48" t="s">
        <v>1042</v>
      </c>
      <c r="T2930">
        <v>60202</v>
      </c>
    </row>
    <row r="2931" spans="1:20" ht="18" customHeight="1" x14ac:dyDescent="0.15">
      <c r="A2931" s="42">
        <v>6</v>
      </c>
      <c r="B2931" s="43" t="s">
        <v>1038</v>
      </c>
      <c r="C2931" s="43">
        <v>2</v>
      </c>
      <c r="D2931" s="43" t="s">
        <v>1203</v>
      </c>
      <c r="E2931" s="43">
        <v>2</v>
      </c>
      <c r="F2931" s="43" t="s">
        <v>1211</v>
      </c>
      <c r="G2931" s="45">
        <v>24</v>
      </c>
      <c r="H2931" s="49" t="s">
        <v>247</v>
      </c>
      <c r="I2931" s="45"/>
      <c r="J2931" s="45"/>
      <c r="K2931" s="41"/>
      <c r="L2931" s="41"/>
      <c r="M2931" s="41"/>
      <c r="N2931" s="45"/>
      <c r="O2931" s="47"/>
      <c r="P2931" s="46"/>
      <c r="Q2931" s="47"/>
      <c r="R2931" s="48" t="s">
        <v>1042</v>
      </c>
      <c r="T2931">
        <v>60202</v>
      </c>
    </row>
    <row r="2932" spans="1:20" ht="18" customHeight="1" x14ac:dyDescent="0.15">
      <c r="A2932" s="42">
        <v>6</v>
      </c>
      <c r="B2932" s="43" t="s">
        <v>1038</v>
      </c>
      <c r="C2932" s="43">
        <v>2</v>
      </c>
      <c r="D2932" s="43" t="s">
        <v>1203</v>
      </c>
      <c r="E2932" s="43">
        <v>2</v>
      </c>
      <c r="F2932" s="43" t="s">
        <v>1211</v>
      </c>
      <c r="G2932" s="44">
        <v>24</v>
      </c>
      <c r="H2932" s="43" t="s">
        <v>247</v>
      </c>
      <c r="I2932" s="45">
        <v>1</v>
      </c>
      <c r="J2932" s="45" t="s">
        <v>1232</v>
      </c>
      <c r="K2932" s="41">
        <v>9387</v>
      </c>
      <c r="L2932" s="41">
        <v>13108</v>
      </c>
      <c r="M2932" s="41">
        <f>K2932-L2932</f>
        <v>-3721</v>
      </c>
      <c r="N2932" s="45" t="s">
        <v>1233</v>
      </c>
      <c r="O2932" s="41"/>
      <c r="P2932" s="46"/>
      <c r="Q2932" s="47"/>
      <c r="R2932" s="48" t="s">
        <v>1042</v>
      </c>
      <c r="T2932">
        <v>60202</v>
      </c>
    </row>
    <row r="2933" spans="1:20" ht="18" customHeight="1" x14ac:dyDescent="0.15">
      <c r="A2933" s="42">
        <v>6</v>
      </c>
      <c r="B2933" s="43" t="s">
        <v>1038</v>
      </c>
      <c r="C2933" s="43">
        <v>2</v>
      </c>
      <c r="D2933" s="43" t="s">
        <v>1203</v>
      </c>
      <c r="E2933" s="43">
        <v>2</v>
      </c>
      <c r="F2933" s="43" t="s">
        <v>1211</v>
      </c>
      <c r="G2933" s="44">
        <v>24</v>
      </c>
      <c r="H2933" s="43" t="s">
        <v>247</v>
      </c>
      <c r="I2933" s="44">
        <v>1</v>
      </c>
      <c r="J2933" s="44" t="s">
        <v>1232</v>
      </c>
      <c r="K2933" s="41"/>
      <c r="L2933" s="41"/>
      <c r="M2933" s="41"/>
      <c r="N2933" s="45" t="s">
        <v>2628</v>
      </c>
      <c r="O2933" s="41">
        <v>9387000</v>
      </c>
      <c r="P2933" s="46"/>
      <c r="Q2933" s="47"/>
      <c r="R2933" s="48" t="s">
        <v>1042</v>
      </c>
      <c r="T2933">
        <v>60202</v>
      </c>
    </row>
    <row r="2934" spans="1:20" ht="18" customHeight="1" x14ac:dyDescent="0.15">
      <c r="A2934" s="42">
        <v>6</v>
      </c>
      <c r="B2934" s="43" t="s">
        <v>1038</v>
      </c>
      <c r="C2934" s="43">
        <v>2</v>
      </c>
      <c r="D2934" s="43" t="s">
        <v>1203</v>
      </c>
      <c r="E2934" s="43">
        <v>2</v>
      </c>
      <c r="F2934" s="43" t="s">
        <v>1211</v>
      </c>
      <c r="G2934" s="45">
        <v>26</v>
      </c>
      <c r="H2934" s="49" t="s">
        <v>244</v>
      </c>
      <c r="I2934" s="45"/>
      <c r="J2934" s="45"/>
      <c r="K2934" s="41"/>
      <c r="L2934" s="41"/>
      <c r="M2934" s="41"/>
      <c r="N2934" s="45"/>
      <c r="O2934" s="47"/>
      <c r="P2934" s="46"/>
      <c r="Q2934" s="47"/>
      <c r="R2934" s="48" t="s">
        <v>1042</v>
      </c>
      <c r="T2934">
        <v>60202</v>
      </c>
    </row>
    <row r="2935" spans="1:20" ht="18" customHeight="1" x14ac:dyDescent="0.15">
      <c r="A2935" s="42">
        <v>6</v>
      </c>
      <c r="B2935" s="43" t="s">
        <v>1038</v>
      </c>
      <c r="C2935" s="43">
        <v>2</v>
      </c>
      <c r="D2935" s="43" t="s">
        <v>1203</v>
      </c>
      <c r="E2935" s="43">
        <v>2</v>
      </c>
      <c r="F2935" s="43" t="s">
        <v>1211</v>
      </c>
      <c r="G2935" s="44">
        <v>26</v>
      </c>
      <c r="H2935" s="43" t="s">
        <v>244</v>
      </c>
      <c r="I2935" s="45">
        <v>1</v>
      </c>
      <c r="J2935" s="45" t="s">
        <v>245</v>
      </c>
      <c r="K2935" s="41">
        <v>15</v>
      </c>
      <c r="L2935" s="41">
        <v>0</v>
      </c>
      <c r="M2935" s="41">
        <f>K2935-L2935</f>
        <v>15</v>
      </c>
      <c r="N2935" s="45" t="s">
        <v>2629</v>
      </c>
      <c r="O2935" s="41">
        <v>8200</v>
      </c>
      <c r="P2935" s="46"/>
      <c r="Q2935" s="47"/>
      <c r="R2935" s="48" t="s">
        <v>1042</v>
      </c>
      <c r="T2935">
        <v>60202</v>
      </c>
    </row>
    <row r="2936" spans="1:20" ht="18" customHeight="1" x14ac:dyDescent="0.15">
      <c r="A2936" s="42">
        <v>6</v>
      </c>
      <c r="B2936" s="43" t="s">
        <v>1038</v>
      </c>
      <c r="C2936" s="43">
        <v>2</v>
      </c>
      <c r="D2936" s="43" t="s">
        <v>1203</v>
      </c>
      <c r="E2936" s="43">
        <v>2</v>
      </c>
      <c r="F2936" s="43" t="s">
        <v>1211</v>
      </c>
      <c r="G2936" s="44">
        <v>26</v>
      </c>
      <c r="H2936" s="43" t="s">
        <v>244</v>
      </c>
      <c r="I2936" s="44">
        <v>1</v>
      </c>
      <c r="J2936" s="44" t="s">
        <v>245</v>
      </c>
      <c r="K2936" s="41"/>
      <c r="L2936" s="41"/>
      <c r="M2936" s="41"/>
      <c r="N2936" s="45" t="s">
        <v>2630</v>
      </c>
      <c r="O2936" s="41">
        <v>6600</v>
      </c>
      <c r="P2936" s="46"/>
      <c r="Q2936" s="47"/>
      <c r="R2936" s="48" t="s">
        <v>1042</v>
      </c>
      <c r="T2936">
        <v>60202</v>
      </c>
    </row>
    <row r="2937" spans="1:20" ht="18" customHeight="1" x14ac:dyDescent="0.15">
      <c r="A2937" s="24">
        <v>6</v>
      </c>
      <c r="B2937" s="25" t="s">
        <v>2220</v>
      </c>
      <c r="C2937" s="34">
        <v>2</v>
      </c>
      <c r="D2937" s="25" t="s">
        <v>1203</v>
      </c>
      <c r="E2937" s="35">
        <v>3</v>
      </c>
      <c r="F2937" s="36" t="s">
        <v>2250</v>
      </c>
      <c r="G2937" s="35"/>
      <c r="H2937" s="36"/>
      <c r="I2937" s="35"/>
      <c r="J2937" s="35"/>
      <c r="K2937" s="32">
        <f>IF(C2937="",SUMIFS($K2938:$K$5362,$A2938:$A$5362,A2937,$E2938:$E$5362,""),IF(E2937="",SUMIFS($K2938:$K$5362,$A2938:$A$5362,A2937,$C2938:$C$5362,C2937,$G2938:$G$5362,""),IF(G2937="",SUMIFS($K2938:$K$5362,$A2938:$A$5362,A2937,$C2938:$C$5362,C2937,$E2938:$E$5362,E2937,$R2938:$R$5362,R2937),IF(I2937="",SUMIFS($K2938:$K$5362,$A2938:$A$5362,A2937,$C2938:$C$5362,C2937,$E2938:$E$5362,E2937,$G2938:$G$5362,G2937,$R2938:$R$5362,R2937),0))))</f>
        <v>6730</v>
      </c>
      <c r="L2937" s="32">
        <f>IF(C2937="",SUMIFS($L2938:$L$5362,$A2938:$A$5362,A2937,$E2938:$E$5362,""),IF(E2937="",SUMIFS($L2938:$L$5362,$A2938:$A$5362,A2937,$C2938:$C$5362,C2937,$G2938:$G$5362,""),IF(G2937="",SUMIFS($L2938:$L$5362,$A2938:$A$5362,A2937,$C2938:$C$5362,C2937,$E2938:$E$5362,E2937,$R2938:$R$5362,R2937),IF(I2937="",SUMIFS($L2938:$L$5362,$A2938:$A$5362,A2937,$C2938:$C$5362,C2937,$E2938:$E$5362,E2937,$G2938:$G$5362,G2937,$R2938:$R$5362,R2937),0))))</f>
        <v>6190</v>
      </c>
      <c r="M2937" s="32">
        <f t="shared" ref="M2937" si="77">K2937-L2937</f>
        <v>540</v>
      </c>
      <c r="N2937" s="37"/>
      <c r="O2937" s="38"/>
      <c r="P2937" s="39"/>
      <c r="Q2937" s="33">
        <f>IF(C2937="",SUMIFS($Q2938:$Q$5362,$A2938:$A$5362,A2937,$E2938:$E$5362,""),IF(E2937="",SUMIFS($Q2938:$Q$5362,$A2938:$A$5362,A2937,$C2938:$C$5362,C2937,$G2938:$G$5362,""),IF(G2937="",SUMIFS($Q2938:$Q$5362,$A2938:$A$5362,A2937,$C2938:$C$5362,C2937,$E2938:$E$5362,E2937,$R2938:$R$5362,R2937),IF(I2937="",SUMIFS($Q2938:$Q$5362,$A2938:$A$5362,A2937,$C2938:$C$5362,C2937,$E2938:$E$5362,E2937,$G2938:$G$5362,G2937,$R2938:$R$5362,R2937),0))))</f>
        <v>6730</v>
      </c>
      <c r="R2937" s="40" t="s">
        <v>2242</v>
      </c>
      <c r="T2937">
        <v>60203</v>
      </c>
    </row>
    <row r="2938" spans="1:20" ht="18" customHeight="1" x14ac:dyDescent="0.15">
      <c r="A2938" s="42">
        <v>6</v>
      </c>
      <c r="B2938" s="43" t="s">
        <v>1038</v>
      </c>
      <c r="C2938" s="43">
        <v>2</v>
      </c>
      <c r="D2938" s="43" t="s">
        <v>1203</v>
      </c>
      <c r="E2938" s="43">
        <v>3</v>
      </c>
      <c r="F2938" s="43" t="s">
        <v>1234</v>
      </c>
      <c r="G2938" s="45">
        <v>12</v>
      </c>
      <c r="H2938" s="49" t="s">
        <v>73</v>
      </c>
      <c r="I2938" s="45"/>
      <c r="J2938" s="45"/>
      <c r="K2938" s="41"/>
      <c r="L2938" s="41"/>
      <c r="M2938" s="41"/>
      <c r="N2938" s="45"/>
      <c r="O2938" s="47"/>
      <c r="P2938" s="46" t="s">
        <v>1234</v>
      </c>
      <c r="Q2938" s="47">
        <v>6730</v>
      </c>
      <c r="R2938" s="48" t="s">
        <v>1042</v>
      </c>
      <c r="T2938">
        <v>60203</v>
      </c>
    </row>
    <row r="2939" spans="1:20" ht="18" customHeight="1" x14ac:dyDescent="0.15">
      <c r="A2939" s="42">
        <v>6</v>
      </c>
      <c r="B2939" s="43" t="s">
        <v>1038</v>
      </c>
      <c r="C2939" s="43">
        <v>2</v>
      </c>
      <c r="D2939" s="43" t="s">
        <v>1203</v>
      </c>
      <c r="E2939" s="43">
        <v>3</v>
      </c>
      <c r="F2939" s="43" t="s">
        <v>1234</v>
      </c>
      <c r="G2939" s="44">
        <v>12</v>
      </c>
      <c r="H2939" s="43" t="s">
        <v>73</v>
      </c>
      <c r="I2939" s="45">
        <v>1</v>
      </c>
      <c r="J2939" s="45" t="s">
        <v>1235</v>
      </c>
      <c r="K2939" s="41">
        <v>6730</v>
      </c>
      <c r="L2939" s="41">
        <v>6190</v>
      </c>
      <c r="M2939" s="41">
        <f>K2939-L2939</f>
        <v>540</v>
      </c>
      <c r="N2939" s="45" t="s">
        <v>1236</v>
      </c>
      <c r="O2939" s="41"/>
      <c r="P2939" s="46"/>
      <c r="Q2939" s="47"/>
      <c r="R2939" s="48" t="s">
        <v>1042</v>
      </c>
      <c r="T2939">
        <v>60203</v>
      </c>
    </row>
    <row r="2940" spans="1:20" ht="18" customHeight="1" x14ac:dyDescent="0.15">
      <c r="A2940" s="42">
        <v>6</v>
      </c>
      <c r="B2940" s="43" t="s">
        <v>1038</v>
      </c>
      <c r="C2940" s="43">
        <v>2</v>
      </c>
      <c r="D2940" s="43" t="s">
        <v>1203</v>
      </c>
      <c r="E2940" s="43">
        <v>3</v>
      </c>
      <c r="F2940" s="43" t="s">
        <v>1234</v>
      </c>
      <c r="G2940" s="44">
        <v>12</v>
      </c>
      <c r="H2940" s="43" t="s">
        <v>73</v>
      </c>
      <c r="I2940" s="44">
        <v>1</v>
      </c>
      <c r="J2940" s="44" t="s">
        <v>1235</v>
      </c>
      <c r="K2940" s="41"/>
      <c r="L2940" s="41"/>
      <c r="M2940" s="41"/>
      <c r="N2940" s="45" t="s">
        <v>2631</v>
      </c>
      <c r="O2940" s="41">
        <v>1730000</v>
      </c>
      <c r="P2940" s="46"/>
      <c r="Q2940" s="47"/>
      <c r="R2940" s="48" t="s">
        <v>1042</v>
      </c>
      <c r="T2940">
        <v>60203</v>
      </c>
    </row>
    <row r="2941" spans="1:20" ht="18" customHeight="1" x14ac:dyDescent="0.15">
      <c r="A2941" s="42">
        <v>6</v>
      </c>
      <c r="B2941" s="43" t="s">
        <v>1038</v>
      </c>
      <c r="C2941" s="43">
        <v>2</v>
      </c>
      <c r="D2941" s="43" t="s">
        <v>1203</v>
      </c>
      <c r="E2941" s="43">
        <v>3</v>
      </c>
      <c r="F2941" s="43" t="s">
        <v>1234</v>
      </c>
      <c r="G2941" s="44">
        <v>12</v>
      </c>
      <c r="H2941" s="43" t="s">
        <v>73</v>
      </c>
      <c r="I2941" s="44">
        <v>1</v>
      </c>
      <c r="J2941" s="44" t="s">
        <v>1235</v>
      </c>
      <c r="K2941" s="41"/>
      <c r="L2941" s="41"/>
      <c r="M2941" s="41"/>
      <c r="N2941" s="45" t="s">
        <v>2632</v>
      </c>
      <c r="O2941" s="41">
        <v>5000000</v>
      </c>
      <c r="P2941" s="46"/>
      <c r="Q2941" s="47"/>
      <c r="R2941" s="48" t="s">
        <v>1042</v>
      </c>
      <c r="T2941">
        <v>60203</v>
      </c>
    </row>
    <row r="2942" spans="1:20" ht="18" customHeight="1" x14ac:dyDescent="0.15">
      <c r="A2942" s="16">
        <v>7</v>
      </c>
      <c r="B2942" s="17" t="s">
        <v>1237</v>
      </c>
      <c r="C2942" s="17"/>
      <c r="D2942" s="17"/>
      <c r="E2942" s="18"/>
      <c r="F2942" s="17"/>
      <c r="G2942" s="18"/>
      <c r="H2942" s="17"/>
      <c r="I2942" s="18"/>
      <c r="J2942" s="18"/>
      <c r="K2942" s="15">
        <f>IF(C2942="",SUMIFS($K2943:$K$5362,$A2943:$A$5362,A2942,$E2943:$E$5362,""),IF(E2942="",SUMIFS($K2943:$K$5362,$A2943:$A$5362,A2942,$C2943:$C$5362,C2942,$G2943:$G$5362,""),IF(G2942="",SUMIFS($K2943:$K$5362,$A2943:$A$5362,A2942,$C2943:$C$5362,C2942,$E2943:$E$5362,E2942,$R2943:$R$5362,R2942),IF(I2942="",SUMIFS($K2943:$K$5362,$A2943:$A$5362,A2942,$C2943:$C$5362,C2942,$E2943:$E$5362,E2942,$G2943:$G$5362,G2942,$R2943:$R$5362,R2942),0))))</f>
        <v>323486</v>
      </c>
      <c r="L2942" s="15">
        <f>IF(C2942="",SUMIFS($L2943:$L$5362,$A2943:$A$5362,A2942,$E2943:$E$5362,""),IF(E2942="",SUMIFS($L2943:$L$5362,$A2943:$A$5362,A2942,$C2943:$C$5362,C2942,$G2943:$G$5362,""),IF(G2942="",SUMIFS($L2943:$L$5362,$A2943:$A$5362,A2942,$C2943:$C$5362,C2942,$E2943:$E$5362,E2942,$R2943:$R$5362,R2942),IF(I2942="",SUMIFS($L2943:$L$5362,$A2943:$A$5362,A2942,$C2943:$C$5362,C2942,$E2943:$E$5362,E2942,$G2943:$G$5362,G2942,$R2943:$R$5362,R2942),0))))</f>
        <v>161862</v>
      </c>
      <c r="M2942" s="15">
        <f>K2942-L2942</f>
        <v>161624</v>
      </c>
      <c r="N2942" s="19"/>
      <c r="O2942" s="20"/>
      <c r="P2942" s="21"/>
      <c r="Q2942" s="15">
        <f>IF(C2942="",SUMIFS($Q2943:$Q$5362,$A2943:$A$5362,A2942,$E2943:$E$5362,""),IF(E2942="",SUMIFS($Q2943:$Q$5362,$A2943:$A$5362,A2942,$C2943:$C$5362,C2942,$G2943:$G$5362,""),IF(G2942="",SUMIFS($Q2943:$Q$5362,$A2943:$A$5362,A2942,$C2943:$C$5362,C2942,$E2943:$E$5362,E2942,$R2943:$R$5362,R2942),IF(I2942="",SUMIFS($Q2943:$Q$5362,$A2943:$A$5362,A2942,$C2943:$C$5362,C2942,$E2943:$E$5362,E2942,$G2943:$G$5362,G2942,$R2943:$R$5362,R2942),0))))</f>
        <v>183864</v>
      </c>
      <c r="R2942" s="22"/>
      <c r="T2942">
        <v>70101</v>
      </c>
    </row>
    <row r="2943" spans="1:20" ht="18" customHeight="1" x14ac:dyDescent="0.15">
      <c r="A2943" s="24">
        <v>7</v>
      </c>
      <c r="B2943" s="25" t="s">
        <v>1237</v>
      </c>
      <c r="C2943" s="26">
        <v>1</v>
      </c>
      <c r="D2943" s="26" t="s">
        <v>2183</v>
      </c>
      <c r="E2943" s="27"/>
      <c r="F2943" s="26"/>
      <c r="G2943" s="27"/>
      <c r="H2943" s="26"/>
      <c r="I2943" s="27"/>
      <c r="J2943" s="27"/>
      <c r="K2943" s="23">
        <f>IF(C2943="",SUMIFS($K2944:$K$5362,$A2944:$A$5362,A2943,$E2944:$E$5362,""),IF(E2943="",SUMIFS($K2944:$K$5362,$A2944:$A$5362,A2943,$C2944:$C$5362,C2943,$G2944:$G$5362,""),IF(G2943="",SUMIFS($K2944:$K$5362,$A2944:$A$5362,A2943,$C2944:$C$5362,C2943,$E2944:$E$5362,E2943,$R2944:$R$5362,R2943),IF(I2943="",SUMIFS($K2944:$K$5362,$A2944:$A$5362,A2943,$C2944:$C$5362,C2943,$E2944:$E$5362,E2943,$G2944:$G$5362,G2943,$R2944:$R$5362,R2943),0))))</f>
        <v>323486</v>
      </c>
      <c r="L2943" s="23">
        <f>IF(C2943="",SUMIFS($L2944:$L$5362,$A2944:$A$5362,A2943,$E2944:$E$5362,""),IF(E2943="",SUMIFS($L2944:$L$5362,$A2944:$A$5362,A2943,$C2944:$C$5362,C2943,$G2944:$G$5362,""),IF(G2943="",SUMIFS($L2944:$L$5362,$A2944:$A$5362,A2943,$C2944:$C$5362,C2943,$E2944:$E$5362,E2943,$R2944:$R$5362,R2943),IF(I2943="",SUMIFS($L2944:$L$5362,$A2944:$A$5362,A2943,$C2944:$C$5362,C2943,$E2944:$E$5362,E2943,$G2944:$G$5362,G2943,$R2944:$R$5362,R2943),0))))</f>
        <v>161862</v>
      </c>
      <c r="M2943" s="23">
        <f t="shared" ref="M2943:M2944" si="78">K2943-L2943</f>
        <v>161624</v>
      </c>
      <c r="N2943" s="28"/>
      <c r="O2943" s="29"/>
      <c r="P2943" s="30"/>
      <c r="Q2943" s="23">
        <f>IF(C2943="",SUMIFS($Q2944:$Q$5362,$A2944:$A$5362,A2943,$E2944:$E$5362,""),IF(E2943="",SUMIFS($Q2944:$Q$5362,$A2944:$A$5362,A2943,$C2944:$C$5362,C2943,$G2944:$G$5362,""),IF(G2943="",SUMIFS($Q2944:$Q$5362,$A2944:$A$5362,A2943,$C2944:$C$5362,C2943,$E2944:$E$5362,E2943,$R2944:$R$5362,R2943),IF(I2943="",SUMIFS($Q2944:$Q$5362,$A2944:$A$5362,A2943,$C2944:$C$5362,C2943,$E2944:$E$5362,E2943,$G2944:$G$5362,G2943,$R2944:$R$5362,R2943),0))))</f>
        <v>183864</v>
      </c>
      <c r="R2943" s="31"/>
      <c r="T2943">
        <v>70101</v>
      </c>
    </row>
    <row r="2944" spans="1:20" ht="18" customHeight="1" x14ac:dyDescent="0.15">
      <c r="A2944" s="24">
        <v>7</v>
      </c>
      <c r="B2944" s="25" t="s">
        <v>2183</v>
      </c>
      <c r="C2944" s="34">
        <v>1</v>
      </c>
      <c r="D2944" s="25" t="s">
        <v>1237</v>
      </c>
      <c r="E2944" s="35">
        <v>1</v>
      </c>
      <c r="F2944" s="36" t="s">
        <v>2251</v>
      </c>
      <c r="G2944" s="35"/>
      <c r="H2944" s="36"/>
      <c r="I2944" s="35"/>
      <c r="J2944" s="35"/>
      <c r="K2944" s="32">
        <f>IF(C2944="",SUMIFS($K2945:$K$5362,$A2945:$A$5362,A2944,$E2945:$E$5362,""),IF(E2944="",SUMIFS($K2945:$K$5362,$A2945:$A$5362,A2944,$C2945:$C$5362,C2944,$G2945:$G$5362,""),IF(G2944="",SUMIFS($K2945:$K$5362,$A2945:$A$5362,A2944,$C2945:$C$5362,C2944,$E2945:$E$5362,E2944,$R2945:$R$5362,R2944),IF(I2944="",SUMIFS($K2945:$K$5362,$A2945:$A$5362,A2944,$C2945:$C$5362,C2944,$E2945:$E$5362,E2944,$G2945:$G$5362,G2944,$R2945:$R$5362,R2944),0))))</f>
        <v>85457</v>
      </c>
      <c r="L2944" s="32">
        <f>IF(C2944="",SUMIFS($L2945:$L$5362,$A2945:$A$5362,A2944,$E2945:$E$5362,""),IF(E2944="",SUMIFS($L2945:$L$5362,$A2945:$A$5362,A2944,$C2945:$C$5362,C2944,$G2945:$G$5362,""),IF(G2944="",SUMIFS($L2945:$L$5362,$A2945:$A$5362,A2944,$C2945:$C$5362,C2944,$E2945:$E$5362,E2944,$R2945:$R$5362,R2944),IF(I2944="",SUMIFS($L2945:$L$5362,$A2945:$A$5362,A2944,$C2945:$C$5362,C2944,$E2945:$E$5362,E2944,$G2945:$G$5362,G2944,$R2945:$R$5362,R2944),0))))</f>
        <v>60993</v>
      </c>
      <c r="M2944" s="32">
        <f t="shared" si="78"/>
        <v>24464</v>
      </c>
      <c r="N2944" s="37"/>
      <c r="O2944" s="38"/>
      <c r="P2944" s="39"/>
      <c r="Q2944" s="33">
        <f>IF(C2944="",SUMIFS($Q2945:$Q$5362,$A2945:$A$5362,A2944,$E2945:$E$5362,""),IF(E2944="",SUMIFS($Q2945:$Q$5362,$A2945:$A$5362,A2944,$C2945:$C$5362,C2944,$G2945:$G$5362,""),IF(G2944="",SUMIFS($Q2945:$Q$5362,$A2945:$A$5362,A2944,$C2945:$C$5362,C2944,$E2945:$E$5362,E2944,$R2945:$R$5362,R2944),IF(I2944="",SUMIFS($Q2945:$Q$5362,$A2945:$A$5362,A2944,$C2945:$C$5362,C2944,$E2945:$E$5362,E2944,$G2945:$G$5362,G2944,$R2945:$R$5362,R2944),0))))</f>
        <v>39146</v>
      </c>
      <c r="R2944" s="40" t="s">
        <v>2207</v>
      </c>
      <c r="T2944">
        <v>70101</v>
      </c>
    </row>
    <row r="2945" spans="1:20" ht="18" customHeight="1" x14ac:dyDescent="0.15">
      <c r="A2945" s="42">
        <v>7</v>
      </c>
      <c r="B2945" s="43" t="s">
        <v>1237</v>
      </c>
      <c r="C2945" s="43">
        <v>1</v>
      </c>
      <c r="D2945" s="43" t="s">
        <v>1237</v>
      </c>
      <c r="E2945" s="43">
        <v>1</v>
      </c>
      <c r="F2945" s="43" t="s">
        <v>1238</v>
      </c>
      <c r="G2945" s="45">
        <v>2</v>
      </c>
      <c r="H2945" s="49" t="s">
        <v>10</v>
      </c>
      <c r="I2945" s="45"/>
      <c r="J2945" s="45"/>
      <c r="K2945" s="41"/>
      <c r="L2945" s="41"/>
      <c r="M2945" s="41"/>
      <c r="N2945" s="45"/>
      <c r="O2945" s="47"/>
      <c r="P2945" s="46" t="s">
        <v>4555</v>
      </c>
      <c r="Q2945" s="47">
        <v>18960</v>
      </c>
      <c r="R2945" s="48" t="s">
        <v>254</v>
      </c>
      <c r="T2945">
        <v>70101</v>
      </c>
    </row>
    <row r="2946" spans="1:20" ht="18" customHeight="1" x14ac:dyDescent="0.15">
      <c r="A2946" s="42">
        <v>7</v>
      </c>
      <c r="B2946" s="43" t="s">
        <v>1237</v>
      </c>
      <c r="C2946" s="43">
        <v>1</v>
      </c>
      <c r="D2946" s="43" t="s">
        <v>1237</v>
      </c>
      <c r="E2946" s="43">
        <v>1</v>
      </c>
      <c r="F2946" s="43" t="s">
        <v>1238</v>
      </c>
      <c r="G2946" s="44">
        <v>2</v>
      </c>
      <c r="H2946" s="43" t="s">
        <v>10</v>
      </c>
      <c r="I2946" s="45">
        <v>3</v>
      </c>
      <c r="J2946" s="45" t="s">
        <v>11</v>
      </c>
      <c r="K2946" s="41">
        <v>9424</v>
      </c>
      <c r="L2946" s="41">
        <v>12564</v>
      </c>
      <c r="M2946" s="41">
        <f>K2946-L2946</f>
        <v>-3140</v>
      </c>
      <c r="N2946" s="45" t="s">
        <v>1555</v>
      </c>
      <c r="O2946" s="41">
        <v>9423600</v>
      </c>
      <c r="P2946" s="46" t="s">
        <v>4556</v>
      </c>
      <c r="Q2946" s="47"/>
      <c r="R2946" s="48" t="s">
        <v>254</v>
      </c>
      <c r="T2946">
        <v>70101</v>
      </c>
    </row>
    <row r="2947" spans="1:20" ht="18" customHeight="1" x14ac:dyDescent="0.15">
      <c r="A2947" s="42">
        <v>7</v>
      </c>
      <c r="B2947" s="43" t="s">
        <v>1237</v>
      </c>
      <c r="C2947" s="43">
        <v>1</v>
      </c>
      <c r="D2947" s="43" t="s">
        <v>1237</v>
      </c>
      <c r="E2947" s="43">
        <v>1</v>
      </c>
      <c r="F2947" s="43" t="s">
        <v>1238</v>
      </c>
      <c r="G2947" s="45">
        <v>3</v>
      </c>
      <c r="H2947" s="49" t="s">
        <v>13</v>
      </c>
      <c r="I2947" s="45"/>
      <c r="J2947" s="45"/>
      <c r="K2947" s="41"/>
      <c r="L2947" s="41"/>
      <c r="M2947" s="41"/>
      <c r="N2947" s="45"/>
      <c r="O2947" s="47"/>
      <c r="P2947" s="46" t="s">
        <v>4557</v>
      </c>
      <c r="Q2947" s="47"/>
      <c r="R2947" s="48" t="s">
        <v>254</v>
      </c>
      <c r="T2947">
        <v>70101</v>
      </c>
    </row>
    <row r="2948" spans="1:20" ht="18" customHeight="1" x14ac:dyDescent="0.15">
      <c r="A2948" s="42">
        <v>7</v>
      </c>
      <c r="B2948" s="43" t="s">
        <v>1237</v>
      </c>
      <c r="C2948" s="43">
        <v>1</v>
      </c>
      <c r="D2948" s="43" t="s">
        <v>1237</v>
      </c>
      <c r="E2948" s="43">
        <v>1</v>
      </c>
      <c r="F2948" s="43" t="s">
        <v>1238</v>
      </c>
      <c r="G2948" s="44">
        <v>3</v>
      </c>
      <c r="H2948" s="43" t="s">
        <v>13</v>
      </c>
      <c r="I2948" s="45">
        <v>31</v>
      </c>
      <c r="J2948" s="45" t="s">
        <v>18</v>
      </c>
      <c r="K2948" s="41">
        <v>318</v>
      </c>
      <c r="L2948" s="41">
        <v>198</v>
      </c>
      <c r="M2948" s="41">
        <f>K2948-L2948</f>
        <v>120</v>
      </c>
      <c r="N2948" s="45" t="s">
        <v>1240</v>
      </c>
      <c r="O2948" s="41">
        <v>318000</v>
      </c>
      <c r="P2948" s="46" t="s">
        <v>4734</v>
      </c>
      <c r="Q2948" s="47">
        <v>186</v>
      </c>
      <c r="R2948" s="48" t="s">
        <v>254</v>
      </c>
      <c r="T2948">
        <v>70101</v>
      </c>
    </row>
    <row r="2949" spans="1:20" ht="18" customHeight="1" x14ac:dyDescent="0.15">
      <c r="A2949" s="42">
        <v>7</v>
      </c>
      <c r="B2949" s="43" t="s">
        <v>1237</v>
      </c>
      <c r="C2949" s="43">
        <v>1</v>
      </c>
      <c r="D2949" s="43" t="s">
        <v>1237</v>
      </c>
      <c r="E2949" s="43">
        <v>1</v>
      </c>
      <c r="F2949" s="43" t="s">
        <v>1238</v>
      </c>
      <c r="G2949" s="44">
        <v>3</v>
      </c>
      <c r="H2949" s="43" t="s">
        <v>13</v>
      </c>
      <c r="I2949" s="45">
        <v>32</v>
      </c>
      <c r="J2949" s="45" t="s">
        <v>98</v>
      </c>
      <c r="K2949" s="41">
        <v>336</v>
      </c>
      <c r="L2949" s="41">
        <v>240</v>
      </c>
      <c r="M2949" s="41">
        <f>K2949-L2949</f>
        <v>96</v>
      </c>
      <c r="N2949" s="45" t="s">
        <v>21</v>
      </c>
      <c r="O2949" s="41">
        <v>336000</v>
      </c>
      <c r="P2949" s="46" t="s">
        <v>4735</v>
      </c>
      <c r="Q2949" s="47"/>
      <c r="R2949" s="48" t="s">
        <v>254</v>
      </c>
      <c r="T2949">
        <v>70101</v>
      </c>
    </row>
    <row r="2950" spans="1:20" ht="18" customHeight="1" x14ac:dyDescent="0.15">
      <c r="A2950" s="42">
        <v>7</v>
      </c>
      <c r="B2950" s="43" t="s">
        <v>1237</v>
      </c>
      <c r="C2950" s="43">
        <v>1</v>
      </c>
      <c r="D2950" s="43" t="s">
        <v>1237</v>
      </c>
      <c r="E2950" s="43">
        <v>1</v>
      </c>
      <c r="F2950" s="43" t="s">
        <v>1238</v>
      </c>
      <c r="G2950" s="44">
        <v>3</v>
      </c>
      <c r="H2950" s="43" t="s">
        <v>13</v>
      </c>
      <c r="I2950" s="45">
        <v>33</v>
      </c>
      <c r="J2950" s="45" t="s">
        <v>20</v>
      </c>
      <c r="K2950" s="41">
        <v>249</v>
      </c>
      <c r="L2950" s="41">
        <v>48</v>
      </c>
      <c r="M2950" s="41">
        <f>K2950-L2950</f>
        <v>201</v>
      </c>
      <c r="N2950" s="45" t="s">
        <v>1240</v>
      </c>
      <c r="O2950" s="41">
        <v>248400</v>
      </c>
      <c r="P2950" s="46" t="s">
        <v>4736</v>
      </c>
      <c r="Q2950" s="47"/>
      <c r="R2950" s="48" t="s">
        <v>254</v>
      </c>
      <c r="T2950">
        <v>70101</v>
      </c>
    </row>
    <row r="2951" spans="1:20" ht="18" customHeight="1" x14ac:dyDescent="0.15">
      <c r="A2951" s="42">
        <v>7</v>
      </c>
      <c r="B2951" s="43" t="s">
        <v>1237</v>
      </c>
      <c r="C2951" s="43">
        <v>1</v>
      </c>
      <c r="D2951" s="43" t="s">
        <v>1237</v>
      </c>
      <c r="E2951" s="43">
        <v>1</v>
      </c>
      <c r="F2951" s="43" t="s">
        <v>1238</v>
      </c>
      <c r="G2951" s="44">
        <v>3</v>
      </c>
      <c r="H2951" s="43" t="s">
        <v>13</v>
      </c>
      <c r="I2951" s="45">
        <v>35</v>
      </c>
      <c r="J2951" s="45" t="s">
        <v>22</v>
      </c>
      <c r="K2951" s="41">
        <v>1110</v>
      </c>
      <c r="L2951" s="41">
        <v>705</v>
      </c>
      <c r="M2951" s="41">
        <f>K2951-L2951</f>
        <v>405</v>
      </c>
      <c r="N2951" s="45" t="s">
        <v>4087</v>
      </c>
      <c r="O2951" s="41">
        <v>200000</v>
      </c>
      <c r="P2951" s="46" t="s">
        <v>4737</v>
      </c>
      <c r="Q2951" s="47"/>
      <c r="R2951" s="48" t="s">
        <v>254</v>
      </c>
      <c r="T2951">
        <v>70101</v>
      </c>
    </row>
    <row r="2952" spans="1:20" ht="18" customHeight="1" x14ac:dyDescent="0.15">
      <c r="A2952" s="42">
        <v>7</v>
      </c>
      <c r="B2952" s="43" t="s">
        <v>1237</v>
      </c>
      <c r="C2952" s="43">
        <v>1</v>
      </c>
      <c r="D2952" s="43" t="s">
        <v>1237</v>
      </c>
      <c r="E2952" s="43">
        <v>1</v>
      </c>
      <c r="F2952" s="43" t="s">
        <v>1238</v>
      </c>
      <c r="G2952" s="44">
        <v>3</v>
      </c>
      <c r="H2952" s="43" t="s">
        <v>13</v>
      </c>
      <c r="I2952" s="44">
        <v>35</v>
      </c>
      <c r="J2952" s="44" t="s">
        <v>22</v>
      </c>
      <c r="K2952" s="41"/>
      <c r="L2952" s="41"/>
      <c r="M2952" s="41"/>
      <c r="N2952" s="45" t="s">
        <v>4088</v>
      </c>
      <c r="O2952" s="41">
        <v>420000</v>
      </c>
      <c r="P2952" s="46" t="s">
        <v>4738</v>
      </c>
      <c r="Q2952" s="47">
        <v>20000</v>
      </c>
      <c r="R2952" s="48" t="s">
        <v>254</v>
      </c>
      <c r="T2952">
        <v>70101</v>
      </c>
    </row>
    <row r="2953" spans="1:20" ht="18" customHeight="1" x14ac:dyDescent="0.15">
      <c r="A2953" s="42">
        <v>7</v>
      </c>
      <c r="B2953" s="43" t="s">
        <v>1237</v>
      </c>
      <c r="C2953" s="43">
        <v>1</v>
      </c>
      <c r="D2953" s="43" t="s">
        <v>1237</v>
      </c>
      <c r="E2953" s="43">
        <v>1</v>
      </c>
      <c r="F2953" s="43" t="s">
        <v>1238</v>
      </c>
      <c r="G2953" s="44">
        <v>3</v>
      </c>
      <c r="H2953" s="43" t="s">
        <v>13</v>
      </c>
      <c r="I2953" s="44">
        <v>35</v>
      </c>
      <c r="J2953" s="44" t="s">
        <v>22</v>
      </c>
      <c r="K2953" s="41"/>
      <c r="L2953" s="41"/>
      <c r="M2953" s="41"/>
      <c r="N2953" s="45" t="s">
        <v>4089</v>
      </c>
      <c r="O2953" s="41">
        <v>300000</v>
      </c>
      <c r="P2953" s="46" t="s">
        <v>4739</v>
      </c>
      <c r="Q2953" s="47"/>
      <c r="R2953" s="48" t="s">
        <v>254</v>
      </c>
      <c r="T2953">
        <v>70101</v>
      </c>
    </row>
    <row r="2954" spans="1:20" ht="18" customHeight="1" x14ac:dyDescent="0.15">
      <c r="A2954" s="42">
        <v>7</v>
      </c>
      <c r="B2954" s="43" t="s">
        <v>1237</v>
      </c>
      <c r="C2954" s="43">
        <v>1</v>
      </c>
      <c r="D2954" s="43" t="s">
        <v>1237</v>
      </c>
      <c r="E2954" s="43">
        <v>1</v>
      </c>
      <c r="F2954" s="43" t="s">
        <v>1238</v>
      </c>
      <c r="G2954" s="44">
        <v>3</v>
      </c>
      <c r="H2954" s="43" t="s">
        <v>13</v>
      </c>
      <c r="I2954" s="44">
        <v>35</v>
      </c>
      <c r="J2954" s="44" t="s">
        <v>22</v>
      </c>
      <c r="K2954" s="41"/>
      <c r="L2954" s="41"/>
      <c r="M2954" s="41"/>
      <c r="N2954" s="45" t="s">
        <v>4090</v>
      </c>
      <c r="O2954" s="41">
        <v>190000</v>
      </c>
      <c r="P2954" s="46"/>
      <c r="Q2954" s="47"/>
      <c r="R2954" s="48" t="s">
        <v>254</v>
      </c>
      <c r="T2954">
        <v>70101</v>
      </c>
    </row>
    <row r="2955" spans="1:20" ht="18" customHeight="1" x14ac:dyDescent="0.15">
      <c r="A2955" s="42">
        <v>7</v>
      </c>
      <c r="B2955" s="43" t="s">
        <v>1237</v>
      </c>
      <c r="C2955" s="43">
        <v>1</v>
      </c>
      <c r="D2955" s="43" t="s">
        <v>1237</v>
      </c>
      <c r="E2955" s="43">
        <v>1</v>
      </c>
      <c r="F2955" s="43" t="s">
        <v>1238</v>
      </c>
      <c r="G2955" s="44">
        <v>3</v>
      </c>
      <c r="H2955" s="43" t="s">
        <v>13</v>
      </c>
      <c r="I2955" s="44">
        <v>35</v>
      </c>
      <c r="J2955" s="44" t="s">
        <v>22</v>
      </c>
      <c r="K2955" s="41"/>
      <c r="L2955" s="41"/>
      <c r="M2955" s="41"/>
      <c r="N2955" s="45" t="s">
        <v>2633</v>
      </c>
      <c r="O2955" s="41"/>
      <c r="P2955" s="46"/>
      <c r="Q2955" s="47"/>
      <c r="R2955" s="48" t="s">
        <v>254</v>
      </c>
      <c r="T2955">
        <v>70101</v>
      </c>
    </row>
    <row r="2956" spans="1:20" ht="18" customHeight="1" x14ac:dyDescent="0.15">
      <c r="A2956" s="42">
        <v>7</v>
      </c>
      <c r="B2956" s="43" t="s">
        <v>1237</v>
      </c>
      <c r="C2956" s="43">
        <v>1</v>
      </c>
      <c r="D2956" s="43" t="s">
        <v>1237</v>
      </c>
      <c r="E2956" s="43">
        <v>1</v>
      </c>
      <c r="F2956" s="43" t="s">
        <v>1238</v>
      </c>
      <c r="G2956" s="44">
        <v>3</v>
      </c>
      <c r="H2956" s="43" t="s">
        <v>13</v>
      </c>
      <c r="I2956" s="45">
        <v>39</v>
      </c>
      <c r="J2956" s="45" t="s">
        <v>24</v>
      </c>
      <c r="K2956" s="41">
        <v>2155</v>
      </c>
      <c r="L2956" s="41">
        <v>2825</v>
      </c>
      <c r="M2956" s="41">
        <f>K2956-L2956</f>
        <v>-670</v>
      </c>
      <c r="N2956" s="45" t="s">
        <v>1555</v>
      </c>
      <c r="O2956" s="41">
        <v>2154774</v>
      </c>
      <c r="P2956" s="46"/>
      <c r="Q2956" s="47"/>
      <c r="R2956" s="48" t="s">
        <v>254</v>
      </c>
      <c r="T2956">
        <v>70101</v>
      </c>
    </row>
    <row r="2957" spans="1:20" ht="18" customHeight="1" x14ac:dyDescent="0.15">
      <c r="A2957" s="42">
        <v>7</v>
      </c>
      <c r="B2957" s="43" t="s">
        <v>1237</v>
      </c>
      <c r="C2957" s="43">
        <v>1</v>
      </c>
      <c r="D2957" s="43" t="s">
        <v>1237</v>
      </c>
      <c r="E2957" s="43">
        <v>1</v>
      </c>
      <c r="F2957" s="43" t="s">
        <v>1238</v>
      </c>
      <c r="G2957" s="44">
        <v>3</v>
      </c>
      <c r="H2957" s="43" t="s">
        <v>13</v>
      </c>
      <c r="I2957" s="45">
        <v>40</v>
      </c>
      <c r="J2957" s="45" t="s">
        <v>25</v>
      </c>
      <c r="K2957" s="41">
        <v>1556</v>
      </c>
      <c r="L2957" s="41">
        <v>2074</v>
      </c>
      <c r="M2957" s="41">
        <f>K2957-L2957</f>
        <v>-518</v>
      </c>
      <c r="N2957" s="45" t="s">
        <v>1555</v>
      </c>
      <c r="O2957" s="41">
        <v>1555168</v>
      </c>
      <c r="P2957" s="46"/>
      <c r="Q2957" s="47"/>
      <c r="R2957" s="48" t="s">
        <v>254</v>
      </c>
      <c r="T2957">
        <v>70101</v>
      </c>
    </row>
    <row r="2958" spans="1:20" ht="18" customHeight="1" x14ac:dyDescent="0.15">
      <c r="A2958" s="42">
        <v>7</v>
      </c>
      <c r="B2958" s="43" t="s">
        <v>1237</v>
      </c>
      <c r="C2958" s="43">
        <v>1</v>
      </c>
      <c r="D2958" s="43" t="s">
        <v>1237</v>
      </c>
      <c r="E2958" s="43">
        <v>1</v>
      </c>
      <c r="F2958" s="43" t="s">
        <v>1238</v>
      </c>
      <c r="G2958" s="44">
        <v>3</v>
      </c>
      <c r="H2958" s="43" t="s">
        <v>13</v>
      </c>
      <c r="I2958" s="45">
        <v>41</v>
      </c>
      <c r="J2958" s="45" t="s">
        <v>26</v>
      </c>
      <c r="K2958" s="41">
        <v>215</v>
      </c>
      <c r="L2958" s="41">
        <v>228</v>
      </c>
      <c r="M2958" s="41">
        <f>K2958-L2958</f>
        <v>-13</v>
      </c>
      <c r="N2958" s="45" t="s">
        <v>1555</v>
      </c>
      <c r="O2958" s="41">
        <v>214800</v>
      </c>
      <c r="P2958" s="46"/>
      <c r="Q2958" s="47"/>
      <c r="R2958" s="48" t="s">
        <v>254</v>
      </c>
      <c r="T2958">
        <v>70101</v>
      </c>
    </row>
    <row r="2959" spans="1:20" ht="18" customHeight="1" x14ac:dyDescent="0.15">
      <c r="A2959" s="42">
        <v>7</v>
      </c>
      <c r="B2959" s="43" t="s">
        <v>1237</v>
      </c>
      <c r="C2959" s="43">
        <v>1</v>
      </c>
      <c r="D2959" s="43" t="s">
        <v>1237</v>
      </c>
      <c r="E2959" s="43">
        <v>1</v>
      </c>
      <c r="F2959" s="43" t="s">
        <v>1238</v>
      </c>
      <c r="G2959" s="45">
        <v>4</v>
      </c>
      <c r="H2959" s="49" t="s">
        <v>27</v>
      </c>
      <c r="I2959" s="45"/>
      <c r="J2959" s="45"/>
      <c r="K2959" s="41"/>
      <c r="L2959" s="41"/>
      <c r="M2959" s="41"/>
      <c r="N2959" s="45"/>
      <c r="O2959" s="47"/>
      <c r="P2959" s="46"/>
      <c r="Q2959" s="47"/>
      <c r="R2959" s="48" t="s">
        <v>254</v>
      </c>
      <c r="T2959">
        <v>70101</v>
      </c>
    </row>
    <row r="2960" spans="1:20" ht="18" customHeight="1" x14ac:dyDescent="0.15">
      <c r="A2960" s="42">
        <v>7</v>
      </c>
      <c r="B2960" s="43" t="s">
        <v>1237</v>
      </c>
      <c r="C2960" s="43">
        <v>1</v>
      </c>
      <c r="D2960" s="43" t="s">
        <v>1237</v>
      </c>
      <c r="E2960" s="43">
        <v>1</v>
      </c>
      <c r="F2960" s="43" t="s">
        <v>1238</v>
      </c>
      <c r="G2960" s="44">
        <v>4</v>
      </c>
      <c r="H2960" s="43" t="s">
        <v>27</v>
      </c>
      <c r="I2960" s="45">
        <v>31</v>
      </c>
      <c r="J2960" s="45" t="s">
        <v>29</v>
      </c>
      <c r="K2960" s="41">
        <v>2864</v>
      </c>
      <c r="L2960" s="41">
        <v>4083</v>
      </c>
      <c r="M2960" s="41">
        <f>K2960-L2960</f>
        <v>-1219</v>
      </c>
      <c r="N2960" s="45" t="s">
        <v>1555</v>
      </c>
      <c r="O2960" s="41">
        <v>2863528</v>
      </c>
      <c r="P2960" s="46"/>
      <c r="Q2960" s="47"/>
      <c r="R2960" s="48" t="s">
        <v>254</v>
      </c>
      <c r="T2960">
        <v>70101</v>
      </c>
    </row>
    <row r="2961" spans="1:20" ht="18" customHeight="1" x14ac:dyDescent="0.15">
      <c r="A2961" s="42">
        <v>7</v>
      </c>
      <c r="B2961" s="43" t="s">
        <v>1237</v>
      </c>
      <c r="C2961" s="43">
        <v>1</v>
      </c>
      <c r="D2961" s="43" t="s">
        <v>1237</v>
      </c>
      <c r="E2961" s="43">
        <v>1</v>
      </c>
      <c r="F2961" s="43" t="s">
        <v>1238</v>
      </c>
      <c r="G2961" s="45">
        <v>11</v>
      </c>
      <c r="H2961" s="49" t="s">
        <v>66</v>
      </c>
      <c r="I2961" s="45"/>
      <c r="J2961" s="45"/>
      <c r="K2961" s="41"/>
      <c r="L2961" s="41"/>
      <c r="M2961" s="41"/>
      <c r="N2961" s="45"/>
      <c r="O2961" s="47"/>
      <c r="P2961" s="46"/>
      <c r="Q2961" s="47"/>
      <c r="R2961" s="48" t="s">
        <v>254</v>
      </c>
      <c r="T2961">
        <v>70101</v>
      </c>
    </row>
    <row r="2962" spans="1:20" ht="18" customHeight="1" x14ac:dyDescent="0.15">
      <c r="A2962" s="42">
        <v>7</v>
      </c>
      <c r="B2962" s="43" t="s">
        <v>1237</v>
      </c>
      <c r="C2962" s="43">
        <v>1</v>
      </c>
      <c r="D2962" s="43" t="s">
        <v>1237</v>
      </c>
      <c r="E2962" s="43">
        <v>1</v>
      </c>
      <c r="F2962" s="43" t="s">
        <v>1238</v>
      </c>
      <c r="G2962" s="44">
        <v>11</v>
      </c>
      <c r="H2962" s="43" t="s">
        <v>66</v>
      </c>
      <c r="I2962" s="45">
        <v>3</v>
      </c>
      <c r="J2962" s="45" t="s">
        <v>70</v>
      </c>
      <c r="K2962" s="41">
        <v>100</v>
      </c>
      <c r="L2962" s="41">
        <v>0</v>
      </c>
      <c r="M2962" s="41">
        <f>K2962-L2962</f>
        <v>100</v>
      </c>
      <c r="N2962" s="45" t="s">
        <v>2634</v>
      </c>
      <c r="O2962" s="41">
        <v>100000</v>
      </c>
      <c r="P2962" s="46"/>
      <c r="Q2962" s="47"/>
      <c r="R2962" s="48" t="s">
        <v>254</v>
      </c>
      <c r="T2962">
        <v>70101</v>
      </c>
    </row>
    <row r="2963" spans="1:20" ht="18" customHeight="1" x14ac:dyDescent="0.15">
      <c r="A2963" s="42">
        <v>7</v>
      </c>
      <c r="B2963" s="43" t="s">
        <v>1237</v>
      </c>
      <c r="C2963" s="43">
        <v>1</v>
      </c>
      <c r="D2963" s="43" t="s">
        <v>1237</v>
      </c>
      <c r="E2963" s="43">
        <v>1</v>
      </c>
      <c r="F2963" s="43" t="s">
        <v>1238</v>
      </c>
      <c r="G2963" s="44">
        <v>11</v>
      </c>
      <c r="H2963" s="43" t="s">
        <v>66</v>
      </c>
      <c r="I2963" s="44">
        <v>3</v>
      </c>
      <c r="J2963" s="44" t="s">
        <v>70</v>
      </c>
      <c r="K2963" s="41"/>
      <c r="L2963" s="41"/>
      <c r="M2963" s="41"/>
      <c r="N2963" s="45" t="s">
        <v>2430</v>
      </c>
      <c r="O2963" s="41"/>
      <c r="P2963" s="46"/>
      <c r="Q2963" s="47"/>
      <c r="R2963" s="48" t="s">
        <v>254</v>
      </c>
      <c r="T2963">
        <v>70101</v>
      </c>
    </row>
    <row r="2964" spans="1:20" ht="18" customHeight="1" x14ac:dyDescent="0.15">
      <c r="A2964" s="42">
        <v>7</v>
      </c>
      <c r="B2964" s="43" t="s">
        <v>1237</v>
      </c>
      <c r="C2964" s="43">
        <v>1</v>
      </c>
      <c r="D2964" s="43" t="s">
        <v>1237</v>
      </c>
      <c r="E2964" s="43">
        <v>1</v>
      </c>
      <c r="F2964" s="43" t="s">
        <v>1238</v>
      </c>
      <c r="G2964" s="44">
        <v>11</v>
      </c>
      <c r="H2964" s="43" t="s">
        <v>66</v>
      </c>
      <c r="I2964" s="45">
        <v>11</v>
      </c>
      <c r="J2964" s="45" t="s">
        <v>72</v>
      </c>
      <c r="K2964" s="41">
        <v>0</v>
      </c>
      <c r="L2964" s="41">
        <v>30</v>
      </c>
      <c r="M2964" s="41">
        <f>K2964-L2964</f>
        <v>-30</v>
      </c>
      <c r="N2964" s="45"/>
      <c r="O2964" s="41"/>
      <c r="P2964" s="46"/>
      <c r="Q2964" s="47"/>
      <c r="R2964" s="48" t="s">
        <v>254</v>
      </c>
      <c r="T2964">
        <v>70101</v>
      </c>
    </row>
    <row r="2965" spans="1:20" ht="18" customHeight="1" x14ac:dyDescent="0.15">
      <c r="A2965" s="42">
        <v>7</v>
      </c>
      <c r="B2965" s="43" t="s">
        <v>1237</v>
      </c>
      <c r="C2965" s="43">
        <v>1</v>
      </c>
      <c r="D2965" s="43" t="s">
        <v>1237</v>
      </c>
      <c r="E2965" s="43">
        <v>1</v>
      </c>
      <c r="F2965" s="43" t="s">
        <v>1238</v>
      </c>
      <c r="G2965" s="45">
        <v>13</v>
      </c>
      <c r="H2965" s="49" t="s">
        <v>77</v>
      </c>
      <c r="I2965" s="45"/>
      <c r="J2965" s="45"/>
      <c r="K2965" s="41"/>
      <c r="L2965" s="41"/>
      <c r="M2965" s="41"/>
      <c r="N2965" s="45"/>
      <c r="O2965" s="47"/>
      <c r="P2965" s="46"/>
      <c r="Q2965" s="47"/>
      <c r="R2965" s="48" t="s">
        <v>254</v>
      </c>
      <c r="T2965">
        <v>70101</v>
      </c>
    </row>
    <row r="2966" spans="1:20" ht="18" customHeight="1" x14ac:dyDescent="0.15">
      <c r="A2966" s="42">
        <v>7</v>
      </c>
      <c r="B2966" s="43" t="s">
        <v>1237</v>
      </c>
      <c r="C2966" s="43">
        <v>1</v>
      </c>
      <c r="D2966" s="43" t="s">
        <v>1237</v>
      </c>
      <c r="E2966" s="43">
        <v>1</v>
      </c>
      <c r="F2966" s="43" t="s">
        <v>1238</v>
      </c>
      <c r="G2966" s="44">
        <v>13</v>
      </c>
      <c r="H2966" s="43" t="s">
        <v>77</v>
      </c>
      <c r="I2966" s="45">
        <v>1</v>
      </c>
      <c r="J2966" s="45" t="s">
        <v>78</v>
      </c>
      <c r="K2966" s="41">
        <v>10</v>
      </c>
      <c r="L2966" s="41">
        <v>394</v>
      </c>
      <c r="M2966" s="41">
        <f>K2966-L2966</f>
        <v>-384</v>
      </c>
      <c r="N2966" s="45" t="s">
        <v>1241</v>
      </c>
      <c r="O2966" s="41">
        <v>10000</v>
      </c>
      <c r="P2966" s="46"/>
      <c r="Q2966" s="47"/>
      <c r="R2966" s="48" t="s">
        <v>254</v>
      </c>
      <c r="T2966">
        <v>70101</v>
      </c>
    </row>
    <row r="2967" spans="1:20" ht="18" customHeight="1" x14ac:dyDescent="0.15">
      <c r="A2967" s="42">
        <v>7</v>
      </c>
      <c r="B2967" s="43" t="s">
        <v>1237</v>
      </c>
      <c r="C2967" s="43">
        <v>1</v>
      </c>
      <c r="D2967" s="43" t="s">
        <v>1237</v>
      </c>
      <c r="E2967" s="43">
        <v>1</v>
      </c>
      <c r="F2967" s="43" t="s">
        <v>1238</v>
      </c>
      <c r="G2967" s="45">
        <v>18</v>
      </c>
      <c r="H2967" s="49" t="s">
        <v>81</v>
      </c>
      <c r="I2967" s="45"/>
      <c r="J2967" s="45"/>
      <c r="K2967" s="41"/>
      <c r="L2967" s="41"/>
      <c r="M2967" s="41"/>
      <c r="N2967" s="45"/>
      <c r="O2967" s="47"/>
      <c r="P2967" s="46"/>
      <c r="Q2967" s="47"/>
      <c r="R2967" s="48" t="s">
        <v>254</v>
      </c>
      <c r="T2967">
        <v>70101</v>
      </c>
    </row>
    <row r="2968" spans="1:20" ht="18" customHeight="1" x14ac:dyDescent="0.15">
      <c r="A2968" s="42">
        <v>7</v>
      </c>
      <c r="B2968" s="43" t="s">
        <v>1237</v>
      </c>
      <c r="C2968" s="43">
        <v>1</v>
      </c>
      <c r="D2968" s="43" t="s">
        <v>1237</v>
      </c>
      <c r="E2968" s="43">
        <v>1</v>
      </c>
      <c r="F2968" s="43" t="s">
        <v>1238</v>
      </c>
      <c r="G2968" s="44">
        <v>18</v>
      </c>
      <c r="H2968" s="43" t="s">
        <v>81</v>
      </c>
      <c r="I2968" s="45">
        <v>11</v>
      </c>
      <c r="J2968" s="45" t="s">
        <v>82</v>
      </c>
      <c r="K2968" s="41">
        <v>83</v>
      </c>
      <c r="L2968" s="41">
        <v>86</v>
      </c>
      <c r="M2968" s="41">
        <f>K2968-L2968</f>
        <v>-3</v>
      </c>
      <c r="N2968" s="45" t="s">
        <v>1242</v>
      </c>
      <c r="O2968" s="41">
        <v>30000</v>
      </c>
      <c r="P2968" s="46"/>
      <c r="Q2968" s="47"/>
      <c r="R2968" s="48" t="s">
        <v>254</v>
      </c>
      <c r="T2968">
        <v>70101</v>
      </c>
    </row>
    <row r="2969" spans="1:20" ht="18" customHeight="1" x14ac:dyDescent="0.15">
      <c r="A2969" s="42">
        <v>7</v>
      </c>
      <c r="B2969" s="43" t="s">
        <v>1237</v>
      </c>
      <c r="C2969" s="43">
        <v>1</v>
      </c>
      <c r="D2969" s="43" t="s">
        <v>1237</v>
      </c>
      <c r="E2969" s="43">
        <v>1</v>
      </c>
      <c r="F2969" s="43" t="s">
        <v>1238</v>
      </c>
      <c r="G2969" s="44">
        <v>18</v>
      </c>
      <c r="H2969" s="43" t="s">
        <v>81</v>
      </c>
      <c r="I2969" s="44">
        <v>11</v>
      </c>
      <c r="J2969" s="44" t="s">
        <v>82</v>
      </c>
      <c r="K2969" s="41"/>
      <c r="L2969" s="41"/>
      <c r="M2969" s="41"/>
      <c r="N2969" s="45" t="s">
        <v>1243</v>
      </c>
      <c r="O2969" s="41">
        <v>53000</v>
      </c>
      <c r="P2969" s="46"/>
      <c r="Q2969" s="47"/>
      <c r="R2969" s="48" t="s">
        <v>254</v>
      </c>
      <c r="T2969">
        <v>70101</v>
      </c>
    </row>
    <row r="2970" spans="1:20" ht="18" customHeight="1" x14ac:dyDescent="0.15">
      <c r="A2970" s="42">
        <v>7</v>
      </c>
      <c r="B2970" s="43" t="s">
        <v>1237</v>
      </c>
      <c r="C2970" s="43">
        <v>1</v>
      </c>
      <c r="D2970" s="43" t="s">
        <v>1237</v>
      </c>
      <c r="E2970" s="43">
        <v>1</v>
      </c>
      <c r="F2970" s="43" t="s">
        <v>1238</v>
      </c>
      <c r="G2970" s="44">
        <v>18</v>
      </c>
      <c r="H2970" s="43" t="s">
        <v>81</v>
      </c>
      <c r="I2970" s="45">
        <v>21</v>
      </c>
      <c r="J2970" s="45" t="s">
        <v>395</v>
      </c>
      <c r="K2970" s="41">
        <v>14300</v>
      </c>
      <c r="L2970" s="41">
        <v>14300</v>
      </c>
      <c r="M2970" s="41">
        <f>K2970-L2970</f>
        <v>0</v>
      </c>
      <c r="N2970" s="45" t="s">
        <v>7539</v>
      </c>
      <c r="O2970" s="41">
        <v>9000000</v>
      </c>
      <c r="P2970" s="46"/>
      <c r="Q2970" s="47"/>
      <c r="R2970" s="48" t="s">
        <v>254</v>
      </c>
      <c r="T2970">
        <v>70101</v>
      </c>
    </row>
    <row r="2971" spans="1:20" ht="18" customHeight="1" x14ac:dyDescent="0.15">
      <c r="A2971" s="42">
        <v>7</v>
      </c>
      <c r="B2971" s="43" t="s">
        <v>1237</v>
      </c>
      <c r="C2971" s="43">
        <v>1</v>
      </c>
      <c r="D2971" s="43" t="s">
        <v>1237</v>
      </c>
      <c r="E2971" s="43">
        <v>1</v>
      </c>
      <c r="F2971" s="43" t="s">
        <v>1238</v>
      </c>
      <c r="G2971" s="44">
        <v>18</v>
      </c>
      <c r="H2971" s="43" t="s">
        <v>81</v>
      </c>
      <c r="I2971" s="44">
        <v>21</v>
      </c>
      <c r="J2971" s="44" t="s">
        <v>395</v>
      </c>
      <c r="K2971" s="41"/>
      <c r="L2971" s="41"/>
      <c r="M2971" s="41"/>
      <c r="N2971" s="45" t="s">
        <v>1244</v>
      </c>
      <c r="O2971" s="41"/>
      <c r="P2971" s="46"/>
      <c r="Q2971" s="47"/>
      <c r="R2971" s="48" t="s">
        <v>254</v>
      </c>
      <c r="T2971">
        <v>70101</v>
      </c>
    </row>
    <row r="2972" spans="1:20" ht="18" customHeight="1" x14ac:dyDescent="0.15">
      <c r="A2972" s="42">
        <v>7</v>
      </c>
      <c r="B2972" s="43" t="s">
        <v>1237</v>
      </c>
      <c r="C2972" s="43">
        <v>1</v>
      </c>
      <c r="D2972" s="43" t="s">
        <v>1237</v>
      </c>
      <c r="E2972" s="43">
        <v>1</v>
      </c>
      <c r="F2972" s="43" t="s">
        <v>1238</v>
      </c>
      <c r="G2972" s="44">
        <v>18</v>
      </c>
      <c r="H2972" s="43" t="s">
        <v>81</v>
      </c>
      <c r="I2972" s="44">
        <v>21</v>
      </c>
      <c r="J2972" s="44" t="s">
        <v>395</v>
      </c>
      <c r="K2972" s="41"/>
      <c r="L2972" s="41"/>
      <c r="M2972" s="41"/>
      <c r="N2972" s="45" t="s">
        <v>1245</v>
      </c>
      <c r="O2972" s="41"/>
      <c r="P2972" s="46"/>
      <c r="Q2972" s="47"/>
      <c r="R2972" s="48" t="s">
        <v>254</v>
      </c>
      <c r="T2972">
        <v>70101</v>
      </c>
    </row>
    <row r="2973" spans="1:20" ht="18" customHeight="1" x14ac:dyDescent="0.15">
      <c r="A2973" s="42">
        <v>7</v>
      </c>
      <c r="B2973" s="43" t="s">
        <v>1237</v>
      </c>
      <c r="C2973" s="43">
        <v>1</v>
      </c>
      <c r="D2973" s="43" t="s">
        <v>1237</v>
      </c>
      <c r="E2973" s="43">
        <v>1</v>
      </c>
      <c r="F2973" s="43" t="s">
        <v>1238</v>
      </c>
      <c r="G2973" s="44">
        <v>18</v>
      </c>
      <c r="H2973" s="43" t="s">
        <v>81</v>
      </c>
      <c r="I2973" s="44">
        <v>21</v>
      </c>
      <c r="J2973" s="44" t="s">
        <v>395</v>
      </c>
      <c r="K2973" s="41"/>
      <c r="L2973" s="41"/>
      <c r="M2973" s="41"/>
      <c r="N2973" s="45" t="s">
        <v>1246</v>
      </c>
      <c r="O2973" s="41">
        <v>500000</v>
      </c>
      <c r="P2973" s="46"/>
      <c r="Q2973" s="47"/>
      <c r="R2973" s="48" t="s">
        <v>254</v>
      </c>
      <c r="T2973">
        <v>70101</v>
      </c>
    </row>
    <row r="2974" spans="1:20" ht="18" customHeight="1" x14ac:dyDescent="0.15">
      <c r="A2974" s="42">
        <v>7</v>
      </c>
      <c r="B2974" s="43" t="s">
        <v>1237</v>
      </c>
      <c r="C2974" s="43">
        <v>1</v>
      </c>
      <c r="D2974" s="43" t="s">
        <v>1237</v>
      </c>
      <c r="E2974" s="43">
        <v>1</v>
      </c>
      <c r="F2974" s="43" t="s">
        <v>1238</v>
      </c>
      <c r="G2974" s="44">
        <v>18</v>
      </c>
      <c r="H2974" s="43" t="s">
        <v>81</v>
      </c>
      <c r="I2974" s="44">
        <v>21</v>
      </c>
      <c r="J2974" s="44" t="s">
        <v>395</v>
      </c>
      <c r="K2974" s="41"/>
      <c r="L2974" s="41"/>
      <c r="M2974" s="41"/>
      <c r="N2974" s="45" t="s">
        <v>1247</v>
      </c>
      <c r="O2974" s="41"/>
      <c r="P2974" s="46"/>
      <c r="Q2974" s="47"/>
      <c r="R2974" s="48" t="s">
        <v>254</v>
      </c>
      <c r="T2974">
        <v>70101</v>
      </c>
    </row>
    <row r="2975" spans="1:20" ht="18" customHeight="1" x14ac:dyDescent="0.15">
      <c r="A2975" s="42">
        <v>7</v>
      </c>
      <c r="B2975" s="43" t="s">
        <v>1237</v>
      </c>
      <c r="C2975" s="43">
        <v>1</v>
      </c>
      <c r="D2975" s="43" t="s">
        <v>1237</v>
      </c>
      <c r="E2975" s="43">
        <v>1</v>
      </c>
      <c r="F2975" s="43" t="s">
        <v>1238</v>
      </c>
      <c r="G2975" s="44">
        <v>18</v>
      </c>
      <c r="H2975" s="43" t="s">
        <v>81</v>
      </c>
      <c r="I2975" s="44">
        <v>21</v>
      </c>
      <c r="J2975" s="44" t="s">
        <v>395</v>
      </c>
      <c r="K2975" s="41"/>
      <c r="L2975" s="41"/>
      <c r="M2975" s="41"/>
      <c r="N2975" s="45" t="s">
        <v>1248</v>
      </c>
      <c r="O2975" s="41"/>
      <c r="P2975" s="46"/>
      <c r="Q2975" s="47"/>
      <c r="R2975" s="48" t="s">
        <v>254</v>
      </c>
      <c r="T2975">
        <v>70101</v>
      </c>
    </row>
    <row r="2976" spans="1:20" ht="18" customHeight="1" x14ac:dyDescent="0.15">
      <c r="A2976" s="42">
        <v>7</v>
      </c>
      <c r="B2976" s="43" t="s">
        <v>1237</v>
      </c>
      <c r="C2976" s="43">
        <v>1</v>
      </c>
      <c r="D2976" s="43" t="s">
        <v>1237</v>
      </c>
      <c r="E2976" s="43">
        <v>1</v>
      </c>
      <c r="F2976" s="43" t="s">
        <v>1238</v>
      </c>
      <c r="G2976" s="44">
        <v>18</v>
      </c>
      <c r="H2976" s="43" t="s">
        <v>81</v>
      </c>
      <c r="I2976" s="44">
        <v>21</v>
      </c>
      <c r="J2976" s="44" t="s">
        <v>395</v>
      </c>
      <c r="K2976" s="41"/>
      <c r="L2976" s="41"/>
      <c r="M2976" s="41"/>
      <c r="N2976" s="45" t="s">
        <v>2635</v>
      </c>
      <c r="O2976" s="41">
        <v>2500000</v>
      </c>
      <c r="P2976" s="46"/>
      <c r="Q2976" s="47"/>
      <c r="R2976" s="48" t="s">
        <v>254</v>
      </c>
      <c r="T2976">
        <v>70101</v>
      </c>
    </row>
    <row r="2977" spans="1:20" ht="18" customHeight="1" x14ac:dyDescent="0.15">
      <c r="A2977" s="42">
        <v>7</v>
      </c>
      <c r="B2977" s="43" t="s">
        <v>1237</v>
      </c>
      <c r="C2977" s="43">
        <v>1</v>
      </c>
      <c r="D2977" s="43" t="s">
        <v>1237</v>
      </c>
      <c r="E2977" s="43">
        <v>1</v>
      </c>
      <c r="F2977" s="43" t="s">
        <v>1238</v>
      </c>
      <c r="G2977" s="44">
        <v>18</v>
      </c>
      <c r="H2977" s="43" t="s">
        <v>81</v>
      </c>
      <c r="I2977" s="44">
        <v>21</v>
      </c>
      <c r="J2977" s="44" t="s">
        <v>395</v>
      </c>
      <c r="K2977" s="41"/>
      <c r="L2977" s="41"/>
      <c r="M2977" s="41"/>
      <c r="N2977" s="45" t="s">
        <v>2636</v>
      </c>
      <c r="O2977" s="41"/>
      <c r="P2977" s="46"/>
      <c r="Q2977" s="47"/>
      <c r="R2977" s="48" t="s">
        <v>254</v>
      </c>
      <c r="T2977">
        <v>70101</v>
      </c>
    </row>
    <row r="2978" spans="1:20" ht="18" customHeight="1" x14ac:dyDescent="0.15">
      <c r="A2978" s="42">
        <v>7</v>
      </c>
      <c r="B2978" s="43" t="s">
        <v>1237</v>
      </c>
      <c r="C2978" s="43">
        <v>1</v>
      </c>
      <c r="D2978" s="43" t="s">
        <v>1237</v>
      </c>
      <c r="E2978" s="43">
        <v>1</v>
      </c>
      <c r="F2978" s="43" t="s">
        <v>1238</v>
      </c>
      <c r="G2978" s="44">
        <v>18</v>
      </c>
      <c r="H2978" s="43" t="s">
        <v>81</v>
      </c>
      <c r="I2978" s="44">
        <v>21</v>
      </c>
      <c r="J2978" s="44" t="s">
        <v>395</v>
      </c>
      <c r="K2978" s="41"/>
      <c r="L2978" s="41"/>
      <c r="M2978" s="41"/>
      <c r="N2978" s="45" t="s">
        <v>1249</v>
      </c>
      <c r="O2978" s="41">
        <v>800000</v>
      </c>
      <c r="P2978" s="46"/>
      <c r="Q2978" s="47"/>
      <c r="R2978" s="48" t="s">
        <v>254</v>
      </c>
      <c r="T2978">
        <v>70101</v>
      </c>
    </row>
    <row r="2979" spans="1:20" ht="18" customHeight="1" x14ac:dyDescent="0.15">
      <c r="A2979" s="42">
        <v>7</v>
      </c>
      <c r="B2979" s="43" t="s">
        <v>1237</v>
      </c>
      <c r="C2979" s="43">
        <v>1</v>
      </c>
      <c r="D2979" s="43" t="s">
        <v>1237</v>
      </c>
      <c r="E2979" s="43">
        <v>1</v>
      </c>
      <c r="F2979" s="43" t="s">
        <v>1238</v>
      </c>
      <c r="G2979" s="44">
        <v>18</v>
      </c>
      <c r="H2979" s="43" t="s">
        <v>81</v>
      </c>
      <c r="I2979" s="44">
        <v>21</v>
      </c>
      <c r="J2979" s="44" t="s">
        <v>395</v>
      </c>
      <c r="K2979" s="41"/>
      <c r="L2979" s="41"/>
      <c r="M2979" s="41"/>
      <c r="N2979" s="45" t="s">
        <v>2637</v>
      </c>
      <c r="O2979" s="41"/>
      <c r="P2979" s="46"/>
      <c r="Q2979" s="47"/>
      <c r="R2979" s="48" t="s">
        <v>254</v>
      </c>
      <c r="T2979">
        <v>70101</v>
      </c>
    </row>
    <row r="2980" spans="1:20" ht="18" customHeight="1" x14ac:dyDescent="0.15">
      <c r="A2980" s="42">
        <v>7</v>
      </c>
      <c r="B2980" s="43" t="s">
        <v>1237</v>
      </c>
      <c r="C2980" s="43">
        <v>1</v>
      </c>
      <c r="D2980" s="43" t="s">
        <v>1237</v>
      </c>
      <c r="E2980" s="43">
        <v>1</v>
      </c>
      <c r="F2980" s="43" t="s">
        <v>1238</v>
      </c>
      <c r="G2980" s="44">
        <v>18</v>
      </c>
      <c r="H2980" s="43" t="s">
        <v>81</v>
      </c>
      <c r="I2980" s="44">
        <v>21</v>
      </c>
      <c r="J2980" s="44" t="s">
        <v>395</v>
      </c>
      <c r="K2980" s="41"/>
      <c r="L2980" s="41"/>
      <c r="M2980" s="41"/>
      <c r="N2980" s="45" t="s">
        <v>1250</v>
      </c>
      <c r="O2980" s="41">
        <v>1500000</v>
      </c>
      <c r="P2980" s="46"/>
      <c r="Q2980" s="47"/>
      <c r="R2980" s="48" t="s">
        <v>254</v>
      </c>
      <c r="T2980">
        <v>70101</v>
      </c>
    </row>
    <row r="2981" spans="1:20" ht="18" customHeight="1" x14ac:dyDescent="0.15">
      <c r="A2981" s="42">
        <v>7</v>
      </c>
      <c r="B2981" s="43" t="s">
        <v>1237</v>
      </c>
      <c r="C2981" s="43">
        <v>1</v>
      </c>
      <c r="D2981" s="43" t="s">
        <v>1237</v>
      </c>
      <c r="E2981" s="43">
        <v>1</v>
      </c>
      <c r="F2981" s="43" t="s">
        <v>1238</v>
      </c>
      <c r="G2981" s="44">
        <v>18</v>
      </c>
      <c r="H2981" s="43" t="s">
        <v>81</v>
      </c>
      <c r="I2981" s="44">
        <v>21</v>
      </c>
      <c r="J2981" s="44" t="s">
        <v>395</v>
      </c>
      <c r="K2981" s="41"/>
      <c r="L2981" s="41"/>
      <c r="M2981" s="41"/>
      <c r="N2981" s="45" t="s">
        <v>2638</v>
      </c>
      <c r="O2981" s="41"/>
      <c r="P2981" s="46"/>
      <c r="Q2981" s="47"/>
      <c r="R2981" s="48" t="s">
        <v>254</v>
      </c>
      <c r="T2981">
        <v>70101</v>
      </c>
    </row>
    <row r="2982" spans="1:20" ht="18" customHeight="1" x14ac:dyDescent="0.15">
      <c r="A2982" s="42">
        <v>7</v>
      </c>
      <c r="B2982" s="43" t="s">
        <v>1237</v>
      </c>
      <c r="C2982" s="43">
        <v>1</v>
      </c>
      <c r="D2982" s="43" t="s">
        <v>1237</v>
      </c>
      <c r="E2982" s="43">
        <v>1</v>
      </c>
      <c r="F2982" s="43" t="s">
        <v>1238</v>
      </c>
      <c r="G2982" s="44">
        <v>18</v>
      </c>
      <c r="H2982" s="43" t="s">
        <v>81</v>
      </c>
      <c r="I2982" s="44">
        <v>21</v>
      </c>
      <c r="J2982" s="44" t="s">
        <v>395</v>
      </c>
      <c r="K2982" s="41"/>
      <c r="L2982" s="41"/>
      <c r="M2982" s="41"/>
      <c r="N2982" s="45" t="s">
        <v>2639</v>
      </c>
      <c r="O2982" s="41"/>
      <c r="P2982" s="46"/>
      <c r="Q2982" s="47"/>
      <c r="R2982" s="48" t="s">
        <v>254</v>
      </c>
      <c r="T2982">
        <v>70101</v>
      </c>
    </row>
    <row r="2983" spans="1:20" ht="18" customHeight="1" x14ac:dyDescent="0.15">
      <c r="A2983" s="42">
        <v>7</v>
      </c>
      <c r="B2983" s="43" t="s">
        <v>1237</v>
      </c>
      <c r="C2983" s="43">
        <v>1</v>
      </c>
      <c r="D2983" s="43" t="s">
        <v>1237</v>
      </c>
      <c r="E2983" s="43">
        <v>1</v>
      </c>
      <c r="F2983" s="43" t="s">
        <v>1238</v>
      </c>
      <c r="G2983" s="44">
        <v>18</v>
      </c>
      <c r="H2983" s="43" t="s">
        <v>81</v>
      </c>
      <c r="I2983" s="44">
        <v>21</v>
      </c>
      <c r="J2983" s="44" t="s">
        <v>395</v>
      </c>
      <c r="K2983" s="41"/>
      <c r="L2983" s="41"/>
      <c r="M2983" s="41"/>
      <c r="N2983" s="45" t="s">
        <v>2640</v>
      </c>
      <c r="O2983" s="41"/>
      <c r="P2983" s="46"/>
      <c r="Q2983" s="47"/>
      <c r="R2983" s="48" t="s">
        <v>254</v>
      </c>
      <c r="T2983">
        <v>70101</v>
      </c>
    </row>
    <row r="2984" spans="1:20" ht="18" customHeight="1" x14ac:dyDescent="0.15">
      <c r="A2984" s="42">
        <v>7</v>
      </c>
      <c r="B2984" s="43" t="s">
        <v>1237</v>
      </c>
      <c r="C2984" s="43">
        <v>1</v>
      </c>
      <c r="D2984" s="43" t="s">
        <v>1237</v>
      </c>
      <c r="E2984" s="43">
        <v>1</v>
      </c>
      <c r="F2984" s="43" t="s">
        <v>1238</v>
      </c>
      <c r="G2984" s="44">
        <v>18</v>
      </c>
      <c r="H2984" s="43" t="s">
        <v>81</v>
      </c>
      <c r="I2984" s="45">
        <v>31</v>
      </c>
      <c r="J2984" s="45" t="s">
        <v>318</v>
      </c>
      <c r="K2984" s="41">
        <v>32737</v>
      </c>
      <c r="L2984" s="41">
        <v>3218</v>
      </c>
      <c r="M2984" s="41">
        <f>K2984-L2984</f>
        <v>29519</v>
      </c>
      <c r="N2984" s="45" t="s">
        <v>1251</v>
      </c>
      <c r="O2984" s="41">
        <v>1500000</v>
      </c>
      <c r="P2984" s="46"/>
      <c r="Q2984" s="47"/>
      <c r="R2984" s="48" t="s">
        <v>254</v>
      </c>
      <c r="T2984">
        <v>70101</v>
      </c>
    </row>
    <row r="2985" spans="1:20" ht="18" customHeight="1" x14ac:dyDescent="0.15">
      <c r="A2985" s="42">
        <v>7</v>
      </c>
      <c r="B2985" s="43" t="s">
        <v>1237</v>
      </c>
      <c r="C2985" s="43">
        <v>1</v>
      </c>
      <c r="D2985" s="43" t="s">
        <v>1237</v>
      </c>
      <c r="E2985" s="43">
        <v>1</v>
      </c>
      <c r="F2985" s="43" t="s">
        <v>1238</v>
      </c>
      <c r="G2985" s="44">
        <v>18</v>
      </c>
      <c r="H2985" s="43" t="s">
        <v>81</v>
      </c>
      <c r="I2985" s="44">
        <v>31</v>
      </c>
      <c r="J2985" s="44" t="s">
        <v>318</v>
      </c>
      <c r="K2985" s="41"/>
      <c r="L2985" s="41"/>
      <c r="M2985" s="41"/>
      <c r="N2985" s="45" t="s">
        <v>1252</v>
      </c>
      <c r="O2985" s="41"/>
      <c r="P2985" s="46"/>
      <c r="Q2985" s="47"/>
      <c r="R2985" s="48" t="s">
        <v>254</v>
      </c>
      <c r="T2985">
        <v>70101</v>
      </c>
    </row>
    <row r="2986" spans="1:20" ht="18" customHeight="1" x14ac:dyDescent="0.15">
      <c r="A2986" s="42">
        <v>7</v>
      </c>
      <c r="B2986" s="43" t="s">
        <v>1237</v>
      </c>
      <c r="C2986" s="43">
        <v>1</v>
      </c>
      <c r="D2986" s="43" t="s">
        <v>1237</v>
      </c>
      <c r="E2986" s="43">
        <v>1</v>
      </c>
      <c r="F2986" s="43" t="s">
        <v>1238</v>
      </c>
      <c r="G2986" s="44">
        <v>18</v>
      </c>
      <c r="H2986" s="43" t="s">
        <v>81</v>
      </c>
      <c r="I2986" s="44">
        <v>31</v>
      </c>
      <c r="J2986" s="44" t="s">
        <v>318</v>
      </c>
      <c r="K2986" s="41"/>
      <c r="L2986" s="41"/>
      <c r="M2986" s="41"/>
      <c r="N2986" s="45" t="s">
        <v>1253</v>
      </c>
      <c r="O2986" s="41">
        <v>400000</v>
      </c>
      <c r="P2986" s="46"/>
      <c r="Q2986" s="47"/>
      <c r="R2986" s="48" t="s">
        <v>254</v>
      </c>
      <c r="T2986">
        <v>70101</v>
      </c>
    </row>
    <row r="2987" spans="1:20" ht="18" customHeight="1" x14ac:dyDescent="0.15">
      <c r="A2987" s="42">
        <v>7</v>
      </c>
      <c r="B2987" s="43" t="s">
        <v>1237</v>
      </c>
      <c r="C2987" s="43">
        <v>1</v>
      </c>
      <c r="D2987" s="43" t="s">
        <v>1237</v>
      </c>
      <c r="E2987" s="43">
        <v>1</v>
      </c>
      <c r="F2987" s="43" t="s">
        <v>1238</v>
      </c>
      <c r="G2987" s="44">
        <v>18</v>
      </c>
      <c r="H2987" s="43" t="s">
        <v>81</v>
      </c>
      <c r="I2987" s="44">
        <v>31</v>
      </c>
      <c r="J2987" s="44" t="s">
        <v>318</v>
      </c>
      <c r="K2987" s="41"/>
      <c r="L2987" s="41"/>
      <c r="M2987" s="41"/>
      <c r="N2987" s="45" t="s">
        <v>2641</v>
      </c>
      <c r="O2987" s="41"/>
      <c r="P2987" s="46"/>
      <c r="Q2987" s="47"/>
      <c r="R2987" s="48" t="s">
        <v>254</v>
      </c>
      <c r="T2987">
        <v>70101</v>
      </c>
    </row>
    <row r="2988" spans="1:20" ht="18" customHeight="1" x14ac:dyDescent="0.15">
      <c r="A2988" s="42">
        <v>7</v>
      </c>
      <c r="B2988" s="43" t="s">
        <v>1237</v>
      </c>
      <c r="C2988" s="43">
        <v>1</v>
      </c>
      <c r="D2988" s="43" t="s">
        <v>1237</v>
      </c>
      <c r="E2988" s="43">
        <v>1</v>
      </c>
      <c r="F2988" s="43" t="s">
        <v>1238</v>
      </c>
      <c r="G2988" s="44">
        <v>18</v>
      </c>
      <c r="H2988" s="43" t="s">
        <v>81</v>
      </c>
      <c r="I2988" s="44">
        <v>31</v>
      </c>
      <c r="J2988" s="44" t="s">
        <v>318</v>
      </c>
      <c r="K2988" s="41"/>
      <c r="L2988" s="41"/>
      <c r="M2988" s="41"/>
      <c r="N2988" s="45" t="s">
        <v>1254</v>
      </c>
      <c r="O2988" s="41">
        <v>100000</v>
      </c>
      <c r="P2988" s="46"/>
      <c r="Q2988" s="47"/>
      <c r="R2988" s="48" t="s">
        <v>254</v>
      </c>
      <c r="T2988">
        <v>70101</v>
      </c>
    </row>
    <row r="2989" spans="1:20" ht="18" customHeight="1" x14ac:dyDescent="0.15">
      <c r="A2989" s="42">
        <v>7</v>
      </c>
      <c r="B2989" s="43" t="s">
        <v>1237</v>
      </c>
      <c r="C2989" s="43">
        <v>1</v>
      </c>
      <c r="D2989" s="43" t="s">
        <v>1237</v>
      </c>
      <c r="E2989" s="43">
        <v>1</v>
      </c>
      <c r="F2989" s="43" t="s">
        <v>1238</v>
      </c>
      <c r="G2989" s="44">
        <v>18</v>
      </c>
      <c r="H2989" s="43" t="s">
        <v>81</v>
      </c>
      <c r="I2989" s="44">
        <v>31</v>
      </c>
      <c r="J2989" s="44" t="s">
        <v>318</v>
      </c>
      <c r="K2989" s="41"/>
      <c r="L2989" s="41"/>
      <c r="M2989" s="41"/>
      <c r="N2989" s="45" t="s">
        <v>2642</v>
      </c>
      <c r="O2989" s="41"/>
      <c r="P2989" s="46"/>
      <c r="Q2989" s="47"/>
      <c r="R2989" s="48" t="s">
        <v>254</v>
      </c>
      <c r="T2989">
        <v>70101</v>
      </c>
    </row>
    <row r="2990" spans="1:20" ht="18" customHeight="1" x14ac:dyDescent="0.15">
      <c r="A2990" s="42">
        <v>7</v>
      </c>
      <c r="B2990" s="43" t="s">
        <v>1237</v>
      </c>
      <c r="C2990" s="43">
        <v>1</v>
      </c>
      <c r="D2990" s="43" t="s">
        <v>1237</v>
      </c>
      <c r="E2990" s="43">
        <v>1</v>
      </c>
      <c r="F2990" s="43" t="s">
        <v>1238</v>
      </c>
      <c r="G2990" s="44">
        <v>18</v>
      </c>
      <c r="H2990" s="43" t="s">
        <v>81</v>
      </c>
      <c r="I2990" s="44">
        <v>31</v>
      </c>
      <c r="J2990" s="44" t="s">
        <v>318</v>
      </c>
      <c r="K2990" s="41"/>
      <c r="L2990" s="41"/>
      <c r="M2990" s="41"/>
      <c r="N2990" s="45" t="s">
        <v>1255</v>
      </c>
      <c r="O2990" s="41">
        <v>737000</v>
      </c>
      <c r="P2990" s="46"/>
      <c r="Q2990" s="47"/>
      <c r="R2990" s="48" t="s">
        <v>254</v>
      </c>
      <c r="T2990">
        <v>70101</v>
      </c>
    </row>
    <row r="2991" spans="1:20" ht="18" customHeight="1" x14ac:dyDescent="0.15">
      <c r="A2991" s="42">
        <v>7</v>
      </c>
      <c r="B2991" s="43" t="s">
        <v>1237</v>
      </c>
      <c r="C2991" s="43">
        <v>1</v>
      </c>
      <c r="D2991" s="43" t="s">
        <v>1237</v>
      </c>
      <c r="E2991" s="43">
        <v>1</v>
      </c>
      <c r="F2991" s="43" t="s">
        <v>1238</v>
      </c>
      <c r="G2991" s="44">
        <v>18</v>
      </c>
      <c r="H2991" s="43" t="s">
        <v>81</v>
      </c>
      <c r="I2991" s="44">
        <v>31</v>
      </c>
      <c r="J2991" s="44" t="s">
        <v>318</v>
      </c>
      <c r="K2991" s="41"/>
      <c r="L2991" s="41"/>
      <c r="M2991" s="41"/>
      <c r="N2991" s="45" t="s">
        <v>2643</v>
      </c>
      <c r="O2991" s="41"/>
      <c r="P2991" s="46"/>
      <c r="Q2991" s="47"/>
      <c r="R2991" s="48" t="s">
        <v>254</v>
      </c>
      <c r="T2991">
        <v>70101</v>
      </c>
    </row>
    <row r="2992" spans="1:20" ht="18" customHeight="1" x14ac:dyDescent="0.15">
      <c r="A2992" s="42">
        <v>7</v>
      </c>
      <c r="B2992" s="43" t="s">
        <v>1237</v>
      </c>
      <c r="C2992" s="43">
        <v>1</v>
      </c>
      <c r="D2992" s="43" t="s">
        <v>1237</v>
      </c>
      <c r="E2992" s="43">
        <v>1</v>
      </c>
      <c r="F2992" s="43" t="s">
        <v>1238</v>
      </c>
      <c r="G2992" s="44">
        <v>18</v>
      </c>
      <c r="H2992" s="43" t="s">
        <v>81</v>
      </c>
      <c r="I2992" s="44">
        <v>31</v>
      </c>
      <c r="J2992" s="44" t="s">
        <v>318</v>
      </c>
      <c r="K2992" s="41"/>
      <c r="L2992" s="41"/>
      <c r="M2992" s="41"/>
      <c r="N2992" s="45" t="s">
        <v>7524</v>
      </c>
      <c r="O2992" s="41">
        <v>30000000</v>
      </c>
      <c r="P2992" s="46"/>
      <c r="Q2992" s="47"/>
      <c r="R2992" s="48" t="s">
        <v>254</v>
      </c>
      <c r="T2992">
        <v>70101</v>
      </c>
    </row>
    <row r="2993" spans="1:20" ht="18" customHeight="1" x14ac:dyDescent="0.15">
      <c r="A2993" s="42">
        <v>7</v>
      </c>
      <c r="B2993" s="43" t="s">
        <v>1237</v>
      </c>
      <c r="C2993" s="43">
        <v>1</v>
      </c>
      <c r="D2993" s="43" t="s">
        <v>1237</v>
      </c>
      <c r="E2993" s="43">
        <v>1</v>
      </c>
      <c r="F2993" s="43" t="s">
        <v>1238</v>
      </c>
      <c r="G2993" s="44">
        <v>18</v>
      </c>
      <c r="H2993" s="43" t="s">
        <v>81</v>
      </c>
      <c r="I2993" s="44">
        <v>31</v>
      </c>
      <c r="J2993" s="44" t="s">
        <v>318</v>
      </c>
      <c r="K2993" s="41"/>
      <c r="L2993" s="41"/>
      <c r="M2993" s="41"/>
      <c r="N2993" s="45" t="s">
        <v>7525</v>
      </c>
      <c r="O2993" s="41"/>
      <c r="P2993" s="46"/>
      <c r="Q2993" s="47"/>
      <c r="R2993" s="48" t="s">
        <v>254</v>
      </c>
      <c r="T2993">
        <v>70101</v>
      </c>
    </row>
    <row r="2994" spans="1:20" ht="18" customHeight="1" x14ac:dyDescent="0.15">
      <c r="A2994" s="42">
        <v>7</v>
      </c>
      <c r="B2994" s="43" t="s">
        <v>1237</v>
      </c>
      <c r="C2994" s="43">
        <v>1</v>
      </c>
      <c r="D2994" s="43" t="s">
        <v>1237</v>
      </c>
      <c r="E2994" s="43">
        <v>1</v>
      </c>
      <c r="F2994" s="43" t="s">
        <v>1238</v>
      </c>
      <c r="G2994" s="45">
        <v>20</v>
      </c>
      <c r="H2994" s="49" t="s">
        <v>834</v>
      </c>
      <c r="I2994" s="45"/>
      <c r="J2994" s="45"/>
      <c r="K2994" s="41"/>
      <c r="L2994" s="41"/>
      <c r="M2994" s="41"/>
      <c r="N2994" s="45"/>
      <c r="O2994" s="47"/>
      <c r="P2994" s="46"/>
      <c r="Q2994" s="47"/>
      <c r="R2994" s="48" t="s">
        <v>254</v>
      </c>
      <c r="T2994">
        <v>70101</v>
      </c>
    </row>
    <row r="2995" spans="1:20" ht="18" customHeight="1" x14ac:dyDescent="0.15">
      <c r="A2995" s="42">
        <v>7</v>
      </c>
      <c r="B2995" s="43" t="s">
        <v>1237</v>
      </c>
      <c r="C2995" s="43">
        <v>1</v>
      </c>
      <c r="D2995" s="43" t="s">
        <v>1237</v>
      </c>
      <c r="E2995" s="43">
        <v>1</v>
      </c>
      <c r="F2995" s="43" t="s">
        <v>1238</v>
      </c>
      <c r="G2995" s="44">
        <v>20</v>
      </c>
      <c r="H2995" s="43" t="s">
        <v>834</v>
      </c>
      <c r="I2995" s="45">
        <v>31</v>
      </c>
      <c r="J2995" s="45" t="s">
        <v>1256</v>
      </c>
      <c r="K2995" s="41">
        <v>20000</v>
      </c>
      <c r="L2995" s="41">
        <v>20000</v>
      </c>
      <c r="M2995" s="41">
        <f>K2995-L2995</f>
        <v>0</v>
      </c>
      <c r="N2995" s="45" t="s">
        <v>1256</v>
      </c>
      <c r="O2995" s="41">
        <v>20000000</v>
      </c>
      <c r="P2995" s="46"/>
      <c r="Q2995" s="47"/>
      <c r="R2995" s="48" t="s">
        <v>254</v>
      </c>
      <c r="T2995">
        <v>70101</v>
      </c>
    </row>
    <row r="2996" spans="1:20" ht="18" customHeight="1" x14ac:dyDescent="0.15">
      <c r="A2996" s="42">
        <v>7</v>
      </c>
      <c r="B2996" s="43" t="s">
        <v>1237</v>
      </c>
      <c r="C2996" s="43">
        <v>1</v>
      </c>
      <c r="D2996" s="43" t="s">
        <v>1237</v>
      </c>
      <c r="E2996" s="43">
        <v>1</v>
      </c>
      <c r="F2996" s="43" t="s">
        <v>1238</v>
      </c>
      <c r="G2996" s="44">
        <v>20</v>
      </c>
      <c r="H2996" s="43" t="s">
        <v>834</v>
      </c>
      <c r="I2996" s="44">
        <v>31</v>
      </c>
      <c r="J2996" s="44" t="s">
        <v>1256</v>
      </c>
      <c r="K2996" s="41"/>
      <c r="L2996" s="41"/>
      <c r="M2996" s="41"/>
      <c r="N2996" s="45" t="s">
        <v>2644</v>
      </c>
      <c r="O2996" s="41"/>
      <c r="P2996" s="46"/>
      <c r="Q2996" s="47"/>
      <c r="R2996" s="48" t="s">
        <v>254</v>
      </c>
      <c r="T2996">
        <v>70101</v>
      </c>
    </row>
    <row r="2997" spans="1:20" ht="18" customHeight="1" x14ac:dyDescent="0.15">
      <c r="A2997" s="42">
        <v>7</v>
      </c>
      <c r="B2997" s="43" t="s">
        <v>1237</v>
      </c>
      <c r="C2997" s="43">
        <v>1</v>
      </c>
      <c r="D2997" s="43" t="s">
        <v>1237</v>
      </c>
      <c r="E2997" s="43">
        <v>1</v>
      </c>
      <c r="F2997" s="43" t="s">
        <v>1238</v>
      </c>
      <c r="G2997" s="44">
        <v>20</v>
      </c>
      <c r="H2997" s="43" t="s">
        <v>834</v>
      </c>
      <c r="I2997" s="44">
        <v>31</v>
      </c>
      <c r="J2997" s="44" t="s">
        <v>1256</v>
      </c>
      <c r="K2997" s="41"/>
      <c r="L2997" s="41"/>
      <c r="M2997" s="41"/>
      <c r="N2997" s="45" t="s">
        <v>2645</v>
      </c>
      <c r="O2997" s="41"/>
      <c r="P2997" s="46"/>
      <c r="Q2997" s="47"/>
      <c r="R2997" s="48" t="s">
        <v>254</v>
      </c>
      <c r="T2997">
        <v>70101</v>
      </c>
    </row>
    <row r="2998" spans="1:20" ht="18" customHeight="1" x14ac:dyDescent="0.15">
      <c r="A2998" s="24">
        <v>7</v>
      </c>
      <c r="B2998" s="25" t="s">
        <v>2183</v>
      </c>
      <c r="C2998" s="34">
        <v>1</v>
      </c>
      <c r="D2998" s="25" t="s">
        <v>1237</v>
      </c>
      <c r="E2998" s="35">
        <v>2</v>
      </c>
      <c r="F2998" s="36" t="s">
        <v>2252</v>
      </c>
      <c r="G2998" s="35"/>
      <c r="H2998" s="36"/>
      <c r="I2998" s="35"/>
      <c r="J2998" s="35"/>
      <c r="K2998" s="32">
        <f>IF(C2998="",SUMIFS($K2999:$K$5362,$A2999:$A$5362,A2998,$E2999:$E$5362,""),IF(E2998="",SUMIFS($K2999:$K$5362,$A2999:$A$5362,A2998,$C2999:$C$5362,C2998,$G2999:$G$5362,""),IF(G2998="",SUMIFS($K2999:$K$5362,$A2999:$A$5362,A2998,$C2999:$C$5362,C2998,$E2999:$E$5362,E2998,$R2999:$R$5362,R2998),IF(I2998="",SUMIFS($K2999:$K$5362,$A2999:$A$5362,A2998,$C2999:$C$5362,C2998,$E2999:$E$5362,E2998,$G2999:$G$5362,G2998,$R2999:$R$5362,R2998),0))))</f>
        <v>44907</v>
      </c>
      <c r="L2998" s="32">
        <f>IF(C2998="",SUMIFS($L2999:$L$5362,$A2999:$A$5362,A2998,$E2999:$E$5362,""),IF(E2998="",SUMIFS($L2999:$L$5362,$A2999:$A$5362,A2998,$C2999:$C$5362,C2998,$G2999:$G$5362,""),IF(G2998="",SUMIFS($L2999:$L$5362,$A2999:$A$5362,A2998,$C2999:$C$5362,C2998,$E2999:$E$5362,E2998,$R2999:$R$5362,R2998),IF(I2998="",SUMIFS($L2999:$L$5362,$A2999:$A$5362,A2998,$C2999:$C$5362,C2998,$E2999:$E$5362,E2998,$G2999:$G$5362,G2998,$R2999:$R$5362,R2998),0))))</f>
        <v>30177</v>
      </c>
      <c r="M2998" s="32">
        <f t="shared" ref="M2998" si="79">K2998-L2998</f>
        <v>14730</v>
      </c>
      <c r="N2998" s="37"/>
      <c r="O2998" s="38"/>
      <c r="P2998" s="39"/>
      <c r="Q2998" s="33">
        <f>IF(C2998="",SUMIFS($Q2999:$Q$5362,$A2999:$A$5362,A2998,$E2999:$E$5362,""),IF(E2998="",SUMIFS($Q2999:$Q$5362,$A2999:$A$5362,A2998,$C2999:$C$5362,C2998,$G2999:$G$5362,""),IF(G2998="",SUMIFS($Q2999:$Q$5362,$A2999:$A$5362,A2998,$C2999:$C$5362,C2998,$E2999:$E$5362,E2998,$R2999:$R$5362,R2998),IF(I2998="",SUMIFS($Q2999:$Q$5362,$A2999:$A$5362,A2998,$C2999:$C$5362,C2998,$E2999:$E$5362,E2998,$G2999:$G$5362,G2998,$R2999:$R$5362,R2998),0))))</f>
        <v>13856</v>
      </c>
      <c r="R2998" s="40" t="s">
        <v>2207</v>
      </c>
      <c r="T2998">
        <v>70102</v>
      </c>
    </row>
    <row r="2999" spans="1:20" ht="18" customHeight="1" x14ac:dyDescent="0.15">
      <c r="A2999" s="42">
        <v>7</v>
      </c>
      <c r="B2999" s="43" t="s">
        <v>1237</v>
      </c>
      <c r="C2999" s="43">
        <v>1</v>
      </c>
      <c r="D2999" s="43" t="s">
        <v>1237</v>
      </c>
      <c r="E2999" s="43">
        <v>2</v>
      </c>
      <c r="F2999" s="43" t="s">
        <v>1257</v>
      </c>
      <c r="G2999" s="45">
        <v>7</v>
      </c>
      <c r="H2999" s="49" t="s">
        <v>30</v>
      </c>
      <c r="I2999" s="45"/>
      <c r="J2999" s="45"/>
      <c r="K2999" s="41"/>
      <c r="L2999" s="41"/>
      <c r="M2999" s="41"/>
      <c r="N2999" s="45"/>
      <c r="O2999" s="47"/>
      <c r="P2999" s="46" t="s">
        <v>4555</v>
      </c>
      <c r="Q2999" s="47">
        <v>13606</v>
      </c>
      <c r="R2999" s="48" t="s">
        <v>254</v>
      </c>
      <c r="T2999">
        <v>70102</v>
      </c>
    </row>
    <row r="3000" spans="1:20" ht="18" customHeight="1" x14ac:dyDescent="0.15">
      <c r="A3000" s="42">
        <v>7</v>
      </c>
      <c r="B3000" s="43" t="s">
        <v>1237</v>
      </c>
      <c r="C3000" s="43">
        <v>1</v>
      </c>
      <c r="D3000" s="43" t="s">
        <v>1237</v>
      </c>
      <c r="E3000" s="43">
        <v>2</v>
      </c>
      <c r="F3000" s="43" t="s">
        <v>1257</v>
      </c>
      <c r="G3000" s="44">
        <v>7</v>
      </c>
      <c r="H3000" s="43" t="s">
        <v>30</v>
      </c>
      <c r="I3000" s="45">
        <v>11</v>
      </c>
      <c r="J3000" s="45" t="s">
        <v>31</v>
      </c>
      <c r="K3000" s="41">
        <v>502</v>
      </c>
      <c r="L3000" s="41">
        <v>502</v>
      </c>
      <c r="M3000" s="41">
        <f>K3000-L3000</f>
        <v>0</v>
      </c>
      <c r="N3000" s="45" t="s">
        <v>1258</v>
      </c>
      <c r="O3000" s="41">
        <v>100000</v>
      </c>
      <c r="P3000" s="46" t="s">
        <v>4556</v>
      </c>
      <c r="Q3000" s="47"/>
      <c r="R3000" s="48" t="s">
        <v>254</v>
      </c>
      <c r="T3000">
        <v>70102</v>
      </c>
    </row>
    <row r="3001" spans="1:20" ht="18" customHeight="1" x14ac:dyDescent="0.15">
      <c r="A3001" s="42">
        <v>7</v>
      </c>
      <c r="B3001" s="43" t="s">
        <v>1237</v>
      </c>
      <c r="C3001" s="43">
        <v>1</v>
      </c>
      <c r="D3001" s="43" t="s">
        <v>1237</v>
      </c>
      <c r="E3001" s="43">
        <v>2</v>
      </c>
      <c r="F3001" s="43" t="s">
        <v>1257</v>
      </c>
      <c r="G3001" s="44">
        <v>7</v>
      </c>
      <c r="H3001" s="43" t="s">
        <v>30</v>
      </c>
      <c r="I3001" s="44">
        <v>11</v>
      </c>
      <c r="J3001" s="44" t="s">
        <v>31</v>
      </c>
      <c r="K3001" s="41"/>
      <c r="L3001" s="41"/>
      <c r="M3001" s="41"/>
      <c r="N3001" s="45" t="s">
        <v>4091</v>
      </c>
      <c r="O3001" s="41">
        <v>42000</v>
      </c>
      <c r="P3001" s="46" t="s">
        <v>4557</v>
      </c>
      <c r="Q3001" s="47"/>
      <c r="R3001" s="48" t="s">
        <v>254</v>
      </c>
      <c r="T3001">
        <v>70102</v>
      </c>
    </row>
    <row r="3002" spans="1:20" ht="18" customHeight="1" x14ac:dyDescent="0.15">
      <c r="A3002" s="42">
        <v>7</v>
      </c>
      <c r="B3002" s="43" t="s">
        <v>1237</v>
      </c>
      <c r="C3002" s="43">
        <v>1</v>
      </c>
      <c r="D3002" s="43" t="s">
        <v>1237</v>
      </c>
      <c r="E3002" s="43">
        <v>2</v>
      </c>
      <c r="F3002" s="43" t="s">
        <v>1257</v>
      </c>
      <c r="G3002" s="44">
        <v>7</v>
      </c>
      <c r="H3002" s="43" t="s">
        <v>30</v>
      </c>
      <c r="I3002" s="44">
        <v>11</v>
      </c>
      <c r="J3002" s="44" t="s">
        <v>31</v>
      </c>
      <c r="K3002" s="41"/>
      <c r="L3002" s="41"/>
      <c r="M3002" s="41"/>
      <c r="N3002" s="45" t="s">
        <v>1259</v>
      </c>
      <c r="O3002" s="41"/>
      <c r="P3002" s="46" t="s">
        <v>4740</v>
      </c>
      <c r="Q3002" s="47">
        <v>250</v>
      </c>
      <c r="R3002" s="48" t="s">
        <v>254</v>
      </c>
      <c r="T3002">
        <v>70102</v>
      </c>
    </row>
    <row r="3003" spans="1:20" ht="18" customHeight="1" x14ac:dyDescent="0.15">
      <c r="A3003" s="42">
        <v>7</v>
      </c>
      <c r="B3003" s="43" t="s">
        <v>1237</v>
      </c>
      <c r="C3003" s="43">
        <v>1</v>
      </c>
      <c r="D3003" s="43" t="s">
        <v>1237</v>
      </c>
      <c r="E3003" s="43">
        <v>2</v>
      </c>
      <c r="F3003" s="43" t="s">
        <v>1257</v>
      </c>
      <c r="G3003" s="44">
        <v>7</v>
      </c>
      <c r="H3003" s="43" t="s">
        <v>30</v>
      </c>
      <c r="I3003" s="44">
        <v>11</v>
      </c>
      <c r="J3003" s="44" t="s">
        <v>31</v>
      </c>
      <c r="K3003" s="41"/>
      <c r="L3003" s="41"/>
      <c r="M3003" s="41"/>
      <c r="N3003" s="45" t="s">
        <v>4092</v>
      </c>
      <c r="O3003" s="41">
        <v>180000</v>
      </c>
      <c r="P3003" s="46"/>
      <c r="Q3003" s="47"/>
      <c r="R3003" s="48" t="s">
        <v>254</v>
      </c>
      <c r="T3003">
        <v>70102</v>
      </c>
    </row>
    <row r="3004" spans="1:20" ht="18" customHeight="1" x14ac:dyDescent="0.15">
      <c r="A3004" s="42">
        <v>7</v>
      </c>
      <c r="B3004" s="43" t="s">
        <v>1237</v>
      </c>
      <c r="C3004" s="43">
        <v>1</v>
      </c>
      <c r="D3004" s="43" t="s">
        <v>1237</v>
      </c>
      <c r="E3004" s="43">
        <v>2</v>
      </c>
      <c r="F3004" s="43" t="s">
        <v>1257</v>
      </c>
      <c r="G3004" s="44">
        <v>7</v>
      </c>
      <c r="H3004" s="43" t="s">
        <v>30</v>
      </c>
      <c r="I3004" s="44">
        <v>11</v>
      </c>
      <c r="J3004" s="44" t="s">
        <v>31</v>
      </c>
      <c r="K3004" s="41"/>
      <c r="L3004" s="41"/>
      <c r="M3004" s="41"/>
      <c r="N3004" s="45" t="s">
        <v>4093</v>
      </c>
      <c r="O3004" s="41">
        <v>180000</v>
      </c>
      <c r="P3004" s="46"/>
      <c r="Q3004" s="47"/>
      <c r="R3004" s="48" t="s">
        <v>254</v>
      </c>
      <c r="T3004">
        <v>70102</v>
      </c>
    </row>
    <row r="3005" spans="1:20" ht="18" customHeight="1" x14ac:dyDescent="0.15">
      <c r="A3005" s="42">
        <v>7</v>
      </c>
      <c r="B3005" s="43" t="s">
        <v>1237</v>
      </c>
      <c r="C3005" s="43">
        <v>1</v>
      </c>
      <c r="D3005" s="43" t="s">
        <v>1237</v>
      </c>
      <c r="E3005" s="43">
        <v>2</v>
      </c>
      <c r="F3005" s="43" t="s">
        <v>1257</v>
      </c>
      <c r="G3005" s="44">
        <v>7</v>
      </c>
      <c r="H3005" s="43" t="s">
        <v>30</v>
      </c>
      <c r="I3005" s="45">
        <v>31</v>
      </c>
      <c r="J3005" s="45" t="s">
        <v>265</v>
      </c>
      <c r="K3005" s="41">
        <v>369</v>
      </c>
      <c r="L3005" s="41">
        <v>262</v>
      </c>
      <c r="M3005" s="41">
        <f>K3005-L3005</f>
        <v>107</v>
      </c>
      <c r="N3005" s="45" t="s">
        <v>7505</v>
      </c>
      <c r="O3005" s="41"/>
      <c r="P3005" s="46"/>
      <c r="Q3005" s="47"/>
      <c r="R3005" s="48" t="s">
        <v>254</v>
      </c>
      <c r="T3005">
        <v>70102</v>
      </c>
    </row>
    <row r="3006" spans="1:20" ht="18" customHeight="1" x14ac:dyDescent="0.15">
      <c r="A3006" s="42">
        <v>7</v>
      </c>
      <c r="B3006" s="43" t="s">
        <v>1237</v>
      </c>
      <c r="C3006" s="43">
        <v>1</v>
      </c>
      <c r="D3006" s="43" t="s">
        <v>1237</v>
      </c>
      <c r="E3006" s="43">
        <v>2</v>
      </c>
      <c r="F3006" s="43" t="s">
        <v>1257</v>
      </c>
      <c r="G3006" s="44">
        <v>7</v>
      </c>
      <c r="H3006" s="43" t="s">
        <v>30</v>
      </c>
      <c r="I3006" s="44">
        <v>31</v>
      </c>
      <c r="J3006" s="44" t="s">
        <v>265</v>
      </c>
      <c r="K3006" s="41"/>
      <c r="L3006" s="41"/>
      <c r="M3006" s="41"/>
      <c r="N3006" s="45" t="s">
        <v>4094</v>
      </c>
      <c r="O3006" s="41">
        <v>240000</v>
      </c>
      <c r="P3006" s="46"/>
      <c r="Q3006" s="47"/>
      <c r="R3006" s="48" t="s">
        <v>254</v>
      </c>
      <c r="T3006">
        <v>70102</v>
      </c>
    </row>
    <row r="3007" spans="1:20" ht="18" customHeight="1" x14ac:dyDescent="0.15">
      <c r="A3007" s="42">
        <v>7</v>
      </c>
      <c r="B3007" s="43" t="s">
        <v>1237</v>
      </c>
      <c r="C3007" s="43">
        <v>1</v>
      </c>
      <c r="D3007" s="43" t="s">
        <v>1237</v>
      </c>
      <c r="E3007" s="43">
        <v>2</v>
      </c>
      <c r="F3007" s="43" t="s">
        <v>1257</v>
      </c>
      <c r="G3007" s="44">
        <v>7</v>
      </c>
      <c r="H3007" s="43" t="s">
        <v>30</v>
      </c>
      <c r="I3007" s="44">
        <v>31</v>
      </c>
      <c r="J3007" s="44" t="s">
        <v>265</v>
      </c>
      <c r="K3007" s="41"/>
      <c r="L3007" s="41"/>
      <c r="M3007" s="41"/>
      <c r="N3007" s="45" t="s">
        <v>1260</v>
      </c>
      <c r="O3007" s="41"/>
      <c r="P3007" s="46"/>
      <c r="Q3007" s="47"/>
      <c r="R3007" s="48" t="s">
        <v>254</v>
      </c>
      <c r="T3007">
        <v>70102</v>
      </c>
    </row>
    <row r="3008" spans="1:20" ht="18" customHeight="1" x14ac:dyDescent="0.15">
      <c r="A3008" s="42">
        <v>7</v>
      </c>
      <c r="B3008" s="43" t="s">
        <v>1237</v>
      </c>
      <c r="C3008" s="43">
        <v>1</v>
      </c>
      <c r="D3008" s="43" t="s">
        <v>1237</v>
      </c>
      <c r="E3008" s="43">
        <v>2</v>
      </c>
      <c r="F3008" s="43" t="s">
        <v>1257</v>
      </c>
      <c r="G3008" s="44">
        <v>7</v>
      </c>
      <c r="H3008" s="43" t="s">
        <v>30</v>
      </c>
      <c r="I3008" s="44">
        <v>31</v>
      </c>
      <c r="J3008" s="44" t="s">
        <v>265</v>
      </c>
      <c r="K3008" s="41"/>
      <c r="L3008" s="41"/>
      <c r="M3008" s="41"/>
      <c r="N3008" s="45" t="s">
        <v>4095</v>
      </c>
      <c r="O3008" s="41">
        <v>129000</v>
      </c>
      <c r="P3008" s="46"/>
      <c r="Q3008" s="47"/>
      <c r="R3008" s="48" t="s">
        <v>254</v>
      </c>
      <c r="T3008">
        <v>70102</v>
      </c>
    </row>
    <row r="3009" spans="1:20" ht="18" customHeight="1" x14ac:dyDescent="0.15">
      <c r="A3009" s="42">
        <v>7</v>
      </c>
      <c r="B3009" s="43" t="s">
        <v>1237</v>
      </c>
      <c r="C3009" s="43">
        <v>1</v>
      </c>
      <c r="D3009" s="43" t="s">
        <v>1237</v>
      </c>
      <c r="E3009" s="43">
        <v>2</v>
      </c>
      <c r="F3009" s="43" t="s">
        <v>1257</v>
      </c>
      <c r="G3009" s="45">
        <v>8</v>
      </c>
      <c r="H3009" s="49" t="s">
        <v>33</v>
      </c>
      <c r="I3009" s="45"/>
      <c r="J3009" s="45"/>
      <c r="K3009" s="41"/>
      <c r="L3009" s="41"/>
      <c r="M3009" s="41"/>
      <c r="N3009" s="45"/>
      <c r="O3009" s="47"/>
      <c r="P3009" s="46"/>
      <c r="Q3009" s="47"/>
      <c r="R3009" s="48" t="s">
        <v>254</v>
      </c>
      <c r="T3009">
        <v>70102</v>
      </c>
    </row>
    <row r="3010" spans="1:20" ht="18" customHeight="1" x14ac:dyDescent="0.15">
      <c r="A3010" s="42">
        <v>7</v>
      </c>
      <c r="B3010" s="43" t="s">
        <v>1237</v>
      </c>
      <c r="C3010" s="43">
        <v>1</v>
      </c>
      <c r="D3010" s="43" t="s">
        <v>1237</v>
      </c>
      <c r="E3010" s="43">
        <v>2</v>
      </c>
      <c r="F3010" s="43" t="s">
        <v>1257</v>
      </c>
      <c r="G3010" s="44">
        <v>8</v>
      </c>
      <c r="H3010" s="43" t="s">
        <v>33</v>
      </c>
      <c r="I3010" s="45">
        <v>2</v>
      </c>
      <c r="J3010" s="45" t="s">
        <v>46</v>
      </c>
      <c r="K3010" s="41">
        <v>345</v>
      </c>
      <c r="L3010" s="41">
        <v>345</v>
      </c>
      <c r="M3010" s="41">
        <f>K3010-L3010</f>
        <v>0</v>
      </c>
      <c r="N3010" s="45" t="s">
        <v>1261</v>
      </c>
      <c r="O3010" s="41"/>
      <c r="P3010" s="46"/>
      <c r="Q3010" s="47"/>
      <c r="R3010" s="48" t="s">
        <v>254</v>
      </c>
      <c r="T3010">
        <v>70102</v>
      </c>
    </row>
    <row r="3011" spans="1:20" ht="18" customHeight="1" x14ac:dyDescent="0.15">
      <c r="A3011" s="42">
        <v>7</v>
      </c>
      <c r="B3011" s="43" t="s">
        <v>1237</v>
      </c>
      <c r="C3011" s="43">
        <v>1</v>
      </c>
      <c r="D3011" s="43" t="s">
        <v>1237</v>
      </c>
      <c r="E3011" s="43">
        <v>2</v>
      </c>
      <c r="F3011" s="43" t="s">
        <v>1257</v>
      </c>
      <c r="G3011" s="44">
        <v>8</v>
      </c>
      <c r="H3011" s="43" t="s">
        <v>33</v>
      </c>
      <c r="I3011" s="44">
        <v>2</v>
      </c>
      <c r="J3011" s="44" t="s">
        <v>46</v>
      </c>
      <c r="K3011" s="41"/>
      <c r="L3011" s="41"/>
      <c r="M3011" s="41"/>
      <c r="N3011" s="45" t="s">
        <v>3406</v>
      </c>
      <c r="O3011" s="41">
        <v>4800</v>
      </c>
      <c r="P3011" s="46"/>
      <c r="Q3011" s="47"/>
      <c r="R3011" s="48" t="s">
        <v>254</v>
      </c>
      <c r="T3011">
        <v>70102</v>
      </c>
    </row>
    <row r="3012" spans="1:20" ht="18" customHeight="1" x14ac:dyDescent="0.15">
      <c r="A3012" s="42">
        <v>7</v>
      </c>
      <c r="B3012" s="43" t="s">
        <v>1237</v>
      </c>
      <c r="C3012" s="43">
        <v>1</v>
      </c>
      <c r="D3012" s="43" t="s">
        <v>1237</v>
      </c>
      <c r="E3012" s="43">
        <v>2</v>
      </c>
      <c r="F3012" s="43" t="s">
        <v>1257</v>
      </c>
      <c r="G3012" s="44">
        <v>8</v>
      </c>
      <c r="H3012" s="43" t="s">
        <v>33</v>
      </c>
      <c r="I3012" s="44">
        <v>2</v>
      </c>
      <c r="J3012" s="44" t="s">
        <v>46</v>
      </c>
      <c r="K3012" s="41"/>
      <c r="L3012" s="41"/>
      <c r="M3012" s="41"/>
      <c r="N3012" s="45" t="s">
        <v>3407</v>
      </c>
      <c r="O3012" s="41">
        <v>4000</v>
      </c>
      <c r="P3012" s="46"/>
      <c r="Q3012" s="47"/>
      <c r="R3012" s="48" t="s">
        <v>254</v>
      </c>
      <c r="T3012">
        <v>70102</v>
      </c>
    </row>
    <row r="3013" spans="1:20" ht="18" customHeight="1" x14ac:dyDescent="0.15">
      <c r="A3013" s="42">
        <v>7</v>
      </c>
      <c r="B3013" s="43" t="s">
        <v>1237</v>
      </c>
      <c r="C3013" s="43">
        <v>1</v>
      </c>
      <c r="D3013" s="43" t="s">
        <v>1237</v>
      </c>
      <c r="E3013" s="43">
        <v>2</v>
      </c>
      <c r="F3013" s="43" t="s">
        <v>1257</v>
      </c>
      <c r="G3013" s="44">
        <v>8</v>
      </c>
      <c r="H3013" s="43" t="s">
        <v>33</v>
      </c>
      <c r="I3013" s="44">
        <v>2</v>
      </c>
      <c r="J3013" s="44" t="s">
        <v>46</v>
      </c>
      <c r="K3013" s="41"/>
      <c r="L3013" s="41"/>
      <c r="M3013" s="41"/>
      <c r="N3013" s="45" t="s">
        <v>3408</v>
      </c>
      <c r="O3013" s="41">
        <v>8400</v>
      </c>
      <c r="P3013" s="46"/>
      <c r="Q3013" s="47"/>
      <c r="R3013" s="48" t="s">
        <v>254</v>
      </c>
      <c r="T3013">
        <v>70102</v>
      </c>
    </row>
    <row r="3014" spans="1:20" ht="18" customHeight="1" x14ac:dyDescent="0.15">
      <c r="A3014" s="42">
        <v>7</v>
      </c>
      <c r="B3014" s="43" t="s">
        <v>1237</v>
      </c>
      <c r="C3014" s="43">
        <v>1</v>
      </c>
      <c r="D3014" s="43" t="s">
        <v>1237</v>
      </c>
      <c r="E3014" s="43">
        <v>2</v>
      </c>
      <c r="F3014" s="43" t="s">
        <v>1257</v>
      </c>
      <c r="G3014" s="44">
        <v>8</v>
      </c>
      <c r="H3014" s="43" t="s">
        <v>33</v>
      </c>
      <c r="I3014" s="44">
        <v>2</v>
      </c>
      <c r="J3014" s="44" t="s">
        <v>46</v>
      </c>
      <c r="K3014" s="41"/>
      <c r="L3014" s="41"/>
      <c r="M3014" s="41"/>
      <c r="N3014" s="45" t="s">
        <v>3409</v>
      </c>
      <c r="O3014" s="41">
        <v>7200</v>
      </c>
      <c r="P3014" s="46"/>
      <c r="Q3014" s="47"/>
      <c r="R3014" s="48" t="s">
        <v>254</v>
      </c>
      <c r="T3014">
        <v>70102</v>
      </c>
    </row>
    <row r="3015" spans="1:20" ht="18" customHeight="1" x14ac:dyDescent="0.15">
      <c r="A3015" s="42">
        <v>7</v>
      </c>
      <c r="B3015" s="43" t="s">
        <v>1237</v>
      </c>
      <c r="C3015" s="43">
        <v>1</v>
      </c>
      <c r="D3015" s="43" t="s">
        <v>1237</v>
      </c>
      <c r="E3015" s="43">
        <v>2</v>
      </c>
      <c r="F3015" s="43" t="s">
        <v>1257</v>
      </c>
      <c r="G3015" s="44">
        <v>8</v>
      </c>
      <c r="H3015" s="43" t="s">
        <v>33</v>
      </c>
      <c r="I3015" s="44">
        <v>2</v>
      </c>
      <c r="J3015" s="44" t="s">
        <v>46</v>
      </c>
      <c r="K3015" s="41"/>
      <c r="L3015" s="41"/>
      <c r="M3015" s="41"/>
      <c r="N3015" s="45" t="s">
        <v>3410</v>
      </c>
      <c r="O3015" s="41">
        <v>46800</v>
      </c>
      <c r="P3015" s="46"/>
      <c r="Q3015" s="47"/>
      <c r="R3015" s="48" t="s">
        <v>254</v>
      </c>
      <c r="T3015">
        <v>70102</v>
      </c>
    </row>
    <row r="3016" spans="1:20" ht="18" customHeight="1" x14ac:dyDescent="0.15">
      <c r="A3016" s="42">
        <v>7</v>
      </c>
      <c r="B3016" s="43" t="s">
        <v>1237</v>
      </c>
      <c r="C3016" s="43">
        <v>1</v>
      </c>
      <c r="D3016" s="43" t="s">
        <v>1237</v>
      </c>
      <c r="E3016" s="43">
        <v>2</v>
      </c>
      <c r="F3016" s="43" t="s">
        <v>1257</v>
      </c>
      <c r="G3016" s="44">
        <v>8</v>
      </c>
      <c r="H3016" s="43" t="s">
        <v>33</v>
      </c>
      <c r="I3016" s="44">
        <v>2</v>
      </c>
      <c r="J3016" s="44" t="s">
        <v>46</v>
      </c>
      <c r="K3016" s="41"/>
      <c r="L3016" s="41"/>
      <c r="M3016" s="41"/>
      <c r="N3016" s="45" t="s">
        <v>1262</v>
      </c>
      <c r="O3016" s="41"/>
      <c r="P3016" s="46"/>
      <c r="Q3016" s="47"/>
      <c r="R3016" s="48" t="s">
        <v>254</v>
      </c>
      <c r="T3016">
        <v>70102</v>
      </c>
    </row>
    <row r="3017" spans="1:20" ht="18" customHeight="1" x14ac:dyDescent="0.15">
      <c r="A3017" s="42">
        <v>7</v>
      </c>
      <c r="B3017" s="43" t="s">
        <v>1237</v>
      </c>
      <c r="C3017" s="43">
        <v>1</v>
      </c>
      <c r="D3017" s="43" t="s">
        <v>1237</v>
      </c>
      <c r="E3017" s="43">
        <v>2</v>
      </c>
      <c r="F3017" s="43" t="s">
        <v>1257</v>
      </c>
      <c r="G3017" s="44">
        <v>8</v>
      </c>
      <c r="H3017" s="43" t="s">
        <v>33</v>
      </c>
      <c r="I3017" s="44">
        <v>2</v>
      </c>
      <c r="J3017" s="44" t="s">
        <v>46</v>
      </c>
      <c r="K3017" s="41"/>
      <c r="L3017" s="41"/>
      <c r="M3017" s="41"/>
      <c r="N3017" s="45" t="s">
        <v>3411</v>
      </c>
      <c r="O3017" s="41">
        <v>8400</v>
      </c>
      <c r="P3017" s="46"/>
      <c r="Q3017" s="47"/>
      <c r="R3017" s="48" t="s">
        <v>254</v>
      </c>
      <c r="T3017">
        <v>70102</v>
      </c>
    </row>
    <row r="3018" spans="1:20" ht="18" customHeight="1" x14ac:dyDescent="0.15">
      <c r="A3018" s="42">
        <v>7</v>
      </c>
      <c r="B3018" s="43" t="s">
        <v>1237</v>
      </c>
      <c r="C3018" s="43">
        <v>1</v>
      </c>
      <c r="D3018" s="43" t="s">
        <v>1237</v>
      </c>
      <c r="E3018" s="43">
        <v>2</v>
      </c>
      <c r="F3018" s="43" t="s">
        <v>1257</v>
      </c>
      <c r="G3018" s="44">
        <v>8</v>
      </c>
      <c r="H3018" s="43" t="s">
        <v>33</v>
      </c>
      <c r="I3018" s="44">
        <v>2</v>
      </c>
      <c r="J3018" s="44" t="s">
        <v>46</v>
      </c>
      <c r="K3018" s="41"/>
      <c r="L3018" s="41"/>
      <c r="M3018" s="41"/>
      <c r="N3018" s="45" t="s">
        <v>3412</v>
      </c>
      <c r="O3018" s="41">
        <v>210600</v>
      </c>
      <c r="P3018" s="46"/>
      <c r="Q3018" s="47"/>
      <c r="R3018" s="48" t="s">
        <v>254</v>
      </c>
      <c r="T3018">
        <v>70102</v>
      </c>
    </row>
    <row r="3019" spans="1:20" ht="18" customHeight="1" x14ac:dyDescent="0.15">
      <c r="A3019" s="42">
        <v>7</v>
      </c>
      <c r="B3019" s="43" t="s">
        <v>1237</v>
      </c>
      <c r="C3019" s="43">
        <v>1</v>
      </c>
      <c r="D3019" s="43" t="s">
        <v>1237</v>
      </c>
      <c r="E3019" s="43">
        <v>2</v>
      </c>
      <c r="F3019" s="43" t="s">
        <v>1257</v>
      </c>
      <c r="G3019" s="44">
        <v>8</v>
      </c>
      <c r="H3019" s="43" t="s">
        <v>33</v>
      </c>
      <c r="I3019" s="44">
        <v>2</v>
      </c>
      <c r="J3019" s="44" t="s">
        <v>46</v>
      </c>
      <c r="K3019" s="41"/>
      <c r="L3019" s="41"/>
      <c r="M3019" s="41"/>
      <c r="N3019" s="45" t="s">
        <v>1263</v>
      </c>
      <c r="O3019" s="41"/>
      <c r="P3019" s="46"/>
      <c r="Q3019" s="47"/>
      <c r="R3019" s="48" t="s">
        <v>254</v>
      </c>
      <c r="T3019">
        <v>70102</v>
      </c>
    </row>
    <row r="3020" spans="1:20" ht="18" customHeight="1" x14ac:dyDescent="0.15">
      <c r="A3020" s="42">
        <v>7</v>
      </c>
      <c r="B3020" s="43" t="s">
        <v>1237</v>
      </c>
      <c r="C3020" s="43">
        <v>1</v>
      </c>
      <c r="D3020" s="43" t="s">
        <v>1237</v>
      </c>
      <c r="E3020" s="43">
        <v>2</v>
      </c>
      <c r="F3020" s="43" t="s">
        <v>1257</v>
      </c>
      <c r="G3020" s="44">
        <v>8</v>
      </c>
      <c r="H3020" s="43" t="s">
        <v>33</v>
      </c>
      <c r="I3020" s="44">
        <v>2</v>
      </c>
      <c r="J3020" s="44" t="s">
        <v>46</v>
      </c>
      <c r="K3020" s="41"/>
      <c r="L3020" s="41"/>
      <c r="M3020" s="41"/>
      <c r="N3020" s="45" t="s">
        <v>2646</v>
      </c>
      <c r="O3020" s="41"/>
      <c r="P3020" s="46"/>
      <c r="Q3020" s="47"/>
      <c r="R3020" s="48" t="s">
        <v>254</v>
      </c>
      <c r="T3020">
        <v>70102</v>
      </c>
    </row>
    <row r="3021" spans="1:20" ht="18" customHeight="1" x14ac:dyDescent="0.15">
      <c r="A3021" s="42">
        <v>7</v>
      </c>
      <c r="B3021" s="43" t="s">
        <v>1237</v>
      </c>
      <c r="C3021" s="43">
        <v>1</v>
      </c>
      <c r="D3021" s="43" t="s">
        <v>1237</v>
      </c>
      <c r="E3021" s="43">
        <v>2</v>
      </c>
      <c r="F3021" s="43" t="s">
        <v>1257</v>
      </c>
      <c r="G3021" s="44">
        <v>8</v>
      </c>
      <c r="H3021" s="43" t="s">
        <v>33</v>
      </c>
      <c r="I3021" s="44">
        <v>2</v>
      </c>
      <c r="J3021" s="44" t="s">
        <v>46</v>
      </c>
      <c r="K3021" s="41"/>
      <c r="L3021" s="41"/>
      <c r="M3021" s="41"/>
      <c r="N3021" s="45" t="s">
        <v>3413</v>
      </c>
      <c r="O3021" s="41">
        <v>54600</v>
      </c>
      <c r="P3021" s="46"/>
      <c r="Q3021" s="47"/>
      <c r="R3021" s="48" t="s">
        <v>254</v>
      </c>
      <c r="T3021">
        <v>70102</v>
      </c>
    </row>
    <row r="3022" spans="1:20" ht="18" customHeight="1" x14ac:dyDescent="0.15">
      <c r="A3022" s="42">
        <v>7</v>
      </c>
      <c r="B3022" s="43" t="s">
        <v>1237</v>
      </c>
      <c r="C3022" s="43">
        <v>1</v>
      </c>
      <c r="D3022" s="43" t="s">
        <v>1237</v>
      </c>
      <c r="E3022" s="43">
        <v>2</v>
      </c>
      <c r="F3022" s="43" t="s">
        <v>1257</v>
      </c>
      <c r="G3022" s="45">
        <v>10</v>
      </c>
      <c r="H3022" s="49" t="s">
        <v>54</v>
      </c>
      <c r="I3022" s="45"/>
      <c r="J3022" s="45"/>
      <c r="K3022" s="41"/>
      <c r="L3022" s="41"/>
      <c r="M3022" s="41"/>
      <c r="N3022" s="45"/>
      <c r="O3022" s="47"/>
      <c r="P3022" s="46"/>
      <c r="Q3022" s="47"/>
      <c r="R3022" s="48" t="s">
        <v>254</v>
      </c>
      <c r="T3022">
        <v>70102</v>
      </c>
    </row>
    <row r="3023" spans="1:20" ht="18" customHeight="1" x14ac:dyDescent="0.15">
      <c r="A3023" s="42">
        <v>7</v>
      </c>
      <c r="B3023" s="43" t="s">
        <v>1237</v>
      </c>
      <c r="C3023" s="43">
        <v>1</v>
      </c>
      <c r="D3023" s="43" t="s">
        <v>1237</v>
      </c>
      <c r="E3023" s="43">
        <v>2</v>
      </c>
      <c r="F3023" s="43" t="s">
        <v>1257</v>
      </c>
      <c r="G3023" s="44">
        <v>10</v>
      </c>
      <c r="H3023" s="43" t="s">
        <v>54</v>
      </c>
      <c r="I3023" s="45">
        <v>1</v>
      </c>
      <c r="J3023" s="45" t="s">
        <v>55</v>
      </c>
      <c r="K3023" s="41">
        <v>470</v>
      </c>
      <c r="L3023" s="41">
        <v>320</v>
      </c>
      <c r="M3023" s="41">
        <f>K3023-L3023</f>
        <v>150</v>
      </c>
      <c r="N3023" s="45" t="s">
        <v>1264</v>
      </c>
      <c r="O3023" s="41"/>
      <c r="P3023" s="46"/>
      <c r="Q3023" s="47"/>
      <c r="R3023" s="48" t="s">
        <v>254</v>
      </c>
      <c r="T3023">
        <v>70102</v>
      </c>
    </row>
    <row r="3024" spans="1:20" ht="18" customHeight="1" x14ac:dyDescent="0.15">
      <c r="A3024" s="42">
        <v>7</v>
      </c>
      <c r="B3024" s="43" t="s">
        <v>1237</v>
      </c>
      <c r="C3024" s="43">
        <v>1</v>
      </c>
      <c r="D3024" s="43" t="s">
        <v>1237</v>
      </c>
      <c r="E3024" s="43">
        <v>2</v>
      </c>
      <c r="F3024" s="43" t="s">
        <v>1257</v>
      </c>
      <c r="G3024" s="44">
        <v>10</v>
      </c>
      <c r="H3024" s="43" t="s">
        <v>54</v>
      </c>
      <c r="I3024" s="44">
        <v>1</v>
      </c>
      <c r="J3024" s="44" t="s">
        <v>55</v>
      </c>
      <c r="K3024" s="41"/>
      <c r="L3024" s="41"/>
      <c r="M3024" s="41"/>
      <c r="N3024" s="45" t="s">
        <v>1265</v>
      </c>
      <c r="O3024" s="41">
        <v>350000</v>
      </c>
      <c r="P3024" s="46"/>
      <c r="Q3024" s="47"/>
      <c r="R3024" s="48" t="s">
        <v>254</v>
      </c>
      <c r="T3024">
        <v>70102</v>
      </c>
    </row>
    <row r="3025" spans="1:20" ht="18" customHeight="1" x14ac:dyDescent="0.15">
      <c r="A3025" s="42">
        <v>7</v>
      </c>
      <c r="B3025" s="43" t="s">
        <v>1237</v>
      </c>
      <c r="C3025" s="43">
        <v>1</v>
      </c>
      <c r="D3025" s="43" t="s">
        <v>1237</v>
      </c>
      <c r="E3025" s="43">
        <v>2</v>
      </c>
      <c r="F3025" s="43" t="s">
        <v>1257</v>
      </c>
      <c r="G3025" s="44">
        <v>10</v>
      </c>
      <c r="H3025" s="43" t="s">
        <v>54</v>
      </c>
      <c r="I3025" s="44">
        <v>1</v>
      </c>
      <c r="J3025" s="44" t="s">
        <v>55</v>
      </c>
      <c r="K3025" s="41"/>
      <c r="L3025" s="41"/>
      <c r="M3025" s="41"/>
      <c r="N3025" s="45" t="s">
        <v>1266</v>
      </c>
      <c r="O3025" s="41"/>
      <c r="P3025" s="46"/>
      <c r="Q3025" s="47"/>
      <c r="R3025" s="48" t="s">
        <v>254</v>
      </c>
      <c r="T3025">
        <v>70102</v>
      </c>
    </row>
    <row r="3026" spans="1:20" ht="18" customHeight="1" x14ac:dyDescent="0.15">
      <c r="A3026" s="42">
        <v>7</v>
      </c>
      <c r="B3026" s="43" t="s">
        <v>1237</v>
      </c>
      <c r="C3026" s="43">
        <v>1</v>
      </c>
      <c r="D3026" s="43" t="s">
        <v>1237</v>
      </c>
      <c r="E3026" s="43">
        <v>2</v>
      </c>
      <c r="F3026" s="43" t="s">
        <v>1257</v>
      </c>
      <c r="G3026" s="44">
        <v>10</v>
      </c>
      <c r="H3026" s="43" t="s">
        <v>54</v>
      </c>
      <c r="I3026" s="44">
        <v>1</v>
      </c>
      <c r="J3026" s="44" t="s">
        <v>55</v>
      </c>
      <c r="K3026" s="41"/>
      <c r="L3026" s="41"/>
      <c r="M3026" s="41"/>
      <c r="N3026" s="45" t="s">
        <v>1267</v>
      </c>
      <c r="O3026" s="41"/>
      <c r="P3026" s="46"/>
      <c r="Q3026" s="47"/>
      <c r="R3026" s="48" t="s">
        <v>254</v>
      </c>
      <c r="T3026">
        <v>70102</v>
      </c>
    </row>
    <row r="3027" spans="1:20" ht="18" customHeight="1" x14ac:dyDescent="0.15">
      <c r="A3027" s="42">
        <v>7</v>
      </c>
      <c r="B3027" s="43" t="s">
        <v>1237</v>
      </c>
      <c r="C3027" s="43">
        <v>1</v>
      </c>
      <c r="D3027" s="43" t="s">
        <v>1237</v>
      </c>
      <c r="E3027" s="43">
        <v>2</v>
      </c>
      <c r="F3027" s="43" t="s">
        <v>1257</v>
      </c>
      <c r="G3027" s="44">
        <v>10</v>
      </c>
      <c r="H3027" s="43" t="s">
        <v>54</v>
      </c>
      <c r="I3027" s="44">
        <v>1</v>
      </c>
      <c r="J3027" s="44" t="s">
        <v>55</v>
      </c>
      <c r="K3027" s="41"/>
      <c r="L3027" s="41"/>
      <c r="M3027" s="41"/>
      <c r="N3027" s="45" t="s">
        <v>4096</v>
      </c>
      <c r="O3027" s="41">
        <v>120000</v>
      </c>
      <c r="P3027" s="46"/>
      <c r="Q3027" s="47"/>
      <c r="R3027" s="48" t="s">
        <v>254</v>
      </c>
      <c r="T3027">
        <v>70102</v>
      </c>
    </row>
    <row r="3028" spans="1:20" ht="18" customHeight="1" x14ac:dyDescent="0.15">
      <c r="A3028" s="42">
        <v>7</v>
      </c>
      <c r="B3028" s="43" t="s">
        <v>1237</v>
      </c>
      <c r="C3028" s="43">
        <v>1</v>
      </c>
      <c r="D3028" s="43" t="s">
        <v>1237</v>
      </c>
      <c r="E3028" s="43">
        <v>2</v>
      </c>
      <c r="F3028" s="43" t="s">
        <v>1257</v>
      </c>
      <c r="G3028" s="44">
        <v>10</v>
      </c>
      <c r="H3028" s="43" t="s">
        <v>54</v>
      </c>
      <c r="I3028" s="45">
        <v>2</v>
      </c>
      <c r="J3028" s="45" t="s">
        <v>193</v>
      </c>
      <c r="K3028" s="41">
        <v>119</v>
      </c>
      <c r="L3028" s="41">
        <v>98</v>
      </c>
      <c r="M3028" s="41">
        <f>K3028-L3028</f>
        <v>21</v>
      </c>
      <c r="N3028" s="45" t="s">
        <v>1268</v>
      </c>
      <c r="O3028" s="41"/>
      <c r="P3028" s="46"/>
      <c r="Q3028" s="47"/>
      <c r="R3028" s="48" t="s">
        <v>254</v>
      </c>
      <c r="T3028">
        <v>70102</v>
      </c>
    </row>
    <row r="3029" spans="1:20" ht="18" customHeight="1" x14ac:dyDescent="0.15">
      <c r="A3029" s="42">
        <v>7</v>
      </c>
      <c r="B3029" s="43" t="s">
        <v>1237</v>
      </c>
      <c r="C3029" s="43">
        <v>1</v>
      </c>
      <c r="D3029" s="43" t="s">
        <v>1237</v>
      </c>
      <c r="E3029" s="43">
        <v>2</v>
      </c>
      <c r="F3029" s="43" t="s">
        <v>1257</v>
      </c>
      <c r="G3029" s="44">
        <v>10</v>
      </c>
      <c r="H3029" s="43" t="s">
        <v>54</v>
      </c>
      <c r="I3029" s="44">
        <v>2</v>
      </c>
      <c r="J3029" s="44" t="s">
        <v>193</v>
      </c>
      <c r="K3029" s="41"/>
      <c r="L3029" s="41"/>
      <c r="M3029" s="41"/>
      <c r="N3029" s="45" t="s">
        <v>4097</v>
      </c>
      <c r="O3029" s="41">
        <v>118800</v>
      </c>
      <c r="P3029" s="46"/>
      <c r="Q3029" s="47"/>
      <c r="R3029" s="48" t="s">
        <v>254</v>
      </c>
      <c r="T3029">
        <v>70102</v>
      </c>
    </row>
    <row r="3030" spans="1:20" ht="18" customHeight="1" x14ac:dyDescent="0.15">
      <c r="A3030" s="42">
        <v>7</v>
      </c>
      <c r="B3030" s="43" t="s">
        <v>1237</v>
      </c>
      <c r="C3030" s="43">
        <v>1</v>
      </c>
      <c r="D3030" s="43" t="s">
        <v>1237</v>
      </c>
      <c r="E3030" s="43">
        <v>2</v>
      </c>
      <c r="F3030" s="43" t="s">
        <v>1257</v>
      </c>
      <c r="G3030" s="44">
        <v>10</v>
      </c>
      <c r="H3030" s="43" t="s">
        <v>54</v>
      </c>
      <c r="I3030" s="44">
        <v>2</v>
      </c>
      <c r="J3030" s="44" t="s">
        <v>193</v>
      </c>
      <c r="K3030" s="41"/>
      <c r="L3030" s="41"/>
      <c r="M3030" s="41"/>
      <c r="N3030" s="45" t="s">
        <v>1269</v>
      </c>
      <c r="O3030" s="41"/>
      <c r="P3030" s="46"/>
      <c r="Q3030" s="47"/>
      <c r="R3030" s="48" t="s">
        <v>254</v>
      </c>
      <c r="T3030">
        <v>70102</v>
      </c>
    </row>
    <row r="3031" spans="1:20" ht="18" customHeight="1" x14ac:dyDescent="0.15">
      <c r="A3031" s="42">
        <v>7</v>
      </c>
      <c r="B3031" s="43" t="s">
        <v>1237</v>
      </c>
      <c r="C3031" s="43">
        <v>1</v>
      </c>
      <c r="D3031" s="43" t="s">
        <v>1237</v>
      </c>
      <c r="E3031" s="43">
        <v>2</v>
      </c>
      <c r="F3031" s="43" t="s">
        <v>1257</v>
      </c>
      <c r="G3031" s="44">
        <v>10</v>
      </c>
      <c r="H3031" s="43" t="s">
        <v>54</v>
      </c>
      <c r="I3031" s="45">
        <v>4</v>
      </c>
      <c r="J3031" s="45" t="s">
        <v>65</v>
      </c>
      <c r="K3031" s="41">
        <v>2945</v>
      </c>
      <c r="L3031" s="41">
        <v>2019</v>
      </c>
      <c r="M3031" s="41">
        <f>K3031-L3031</f>
        <v>926</v>
      </c>
      <c r="N3031" s="45" t="s">
        <v>2647</v>
      </c>
      <c r="O3031" s="41">
        <v>1000000</v>
      </c>
      <c r="P3031" s="46"/>
      <c r="Q3031" s="47"/>
      <c r="R3031" s="48" t="s">
        <v>254</v>
      </c>
      <c r="T3031">
        <v>70102</v>
      </c>
    </row>
    <row r="3032" spans="1:20" ht="18" customHeight="1" x14ac:dyDescent="0.15">
      <c r="A3032" s="42">
        <v>7</v>
      </c>
      <c r="B3032" s="43" t="s">
        <v>1237</v>
      </c>
      <c r="C3032" s="43">
        <v>1</v>
      </c>
      <c r="D3032" s="43" t="s">
        <v>1237</v>
      </c>
      <c r="E3032" s="43">
        <v>2</v>
      </c>
      <c r="F3032" s="43" t="s">
        <v>1257</v>
      </c>
      <c r="G3032" s="44">
        <v>10</v>
      </c>
      <c r="H3032" s="43" t="s">
        <v>54</v>
      </c>
      <c r="I3032" s="44">
        <v>4</v>
      </c>
      <c r="J3032" s="44" t="s">
        <v>65</v>
      </c>
      <c r="K3032" s="41"/>
      <c r="L3032" s="41"/>
      <c r="M3032" s="41"/>
      <c r="N3032" s="45" t="s">
        <v>2430</v>
      </c>
      <c r="O3032" s="41"/>
      <c r="P3032" s="46"/>
      <c r="Q3032" s="47"/>
      <c r="R3032" s="48" t="s">
        <v>254</v>
      </c>
      <c r="T3032">
        <v>70102</v>
      </c>
    </row>
    <row r="3033" spans="1:20" ht="18" customHeight="1" x14ac:dyDescent="0.15">
      <c r="A3033" s="42">
        <v>7</v>
      </c>
      <c r="B3033" s="43" t="s">
        <v>1237</v>
      </c>
      <c r="C3033" s="43">
        <v>1</v>
      </c>
      <c r="D3033" s="43" t="s">
        <v>1237</v>
      </c>
      <c r="E3033" s="43">
        <v>2</v>
      </c>
      <c r="F3033" s="43" t="s">
        <v>1257</v>
      </c>
      <c r="G3033" s="44">
        <v>10</v>
      </c>
      <c r="H3033" s="43" t="s">
        <v>54</v>
      </c>
      <c r="I3033" s="44">
        <v>4</v>
      </c>
      <c r="J3033" s="44" t="s">
        <v>65</v>
      </c>
      <c r="K3033" s="41"/>
      <c r="L3033" s="41"/>
      <c r="M3033" s="41"/>
      <c r="N3033" s="45" t="s">
        <v>2648</v>
      </c>
      <c r="O3033" s="41">
        <v>505000</v>
      </c>
      <c r="P3033" s="46"/>
      <c r="Q3033" s="47"/>
      <c r="R3033" s="48" t="s">
        <v>254</v>
      </c>
      <c r="T3033">
        <v>70102</v>
      </c>
    </row>
    <row r="3034" spans="1:20" ht="18" customHeight="1" x14ac:dyDescent="0.15">
      <c r="A3034" s="42">
        <v>7</v>
      </c>
      <c r="B3034" s="43" t="s">
        <v>1237</v>
      </c>
      <c r="C3034" s="43">
        <v>1</v>
      </c>
      <c r="D3034" s="43" t="s">
        <v>1237</v>
      </c>
      <c r="E3034" s="43">
        <v>2</v>
      </c>
      <c r="F3034" s="43" t="s">
        <v>1257</v>
      </c>
      <c r="G3034" s="44">
        <v>10</v>
      </c>
      <c r="H3034" s="43" t="s">
        <v>54</v>
      </c>
      <c r="I3034" s="44">
        <v>4</v>
      </c>
      <c r="J3034" s="44" t="s">
        <v>65</v>
      </c>
      <c r="K3034" s="41"/>
      <c r="L3034" s="41"/>
      <c r="M3034" s="41"/>
      <c r="N3034" s="45" t="s">
        <v>2430</v>
      </c>
      <c r="O3034" s="41"/>
      <c r="P3034" s="46"/>
      <c r="Q3034" s="47"/>
      <c r="R3034" s="48" t="s">
        <v>254</v>
      </c>
      <c r="T3034">
        <v>70102</v>
      </c>
    </row>
    <row r="3035" spans="1:20" ht="18" customHeight="1" x14ac:dyDescent="0.15">
      <c r="A3035" s="42">
        <v>7</v>
      </c>
      <c r="B3035" s="43" t="s">
        <v>1237</v>
      </c>
      <c r="C3035" s="43">
        <v>1</v>
      </c>
      <c r="D3035" s="43" t="s">
        <v>1237</v>
      </c>
      <c r="E3035" s="43">
        <v>2</v>
      </c>
      <c r="F3035" s="43" t="s">
        <v>1257</v>
      </c>
      <c r="G3035" s="44">
        <v>10</v>
      </c>
      <c r="H3035" s="43" t="s">
        <v>54</v>
      </c>
      <c r="I3035" s="44">
        <v>4</v>
      </c>
      <c r="J3035" s="44" t="s">
        <v>65</v>
      </c>
      <c r="K3035" s="41"/>
      <c r="L3035" s="41"/>
      <c r="M3035" s="41"/>
      <c r="N3035" s="45" t="s">
        <v>2649</v>
      </c>
      <c r="O3035" s="41">
        <v>297000</v>
      </c>
      <c r="P3035" s="46"/>
      <c r="Q3035" s="47"/>
      <c r="R3035" s="48" t="s">
        <v>254</v>
      </c>
      <c r="T3035">
        <v>70102</v>
      </c>
    </row>
    <row r="3036" spans="1:20" ht="18" customHeight="1" x14ac:dyDescent="0.15">
      <c r="A3036" s="42">
        <v>7</v>
      </c>
      <c r="B3036" s="43" t="s">
        <v>1237</v>
      </c>
      <c r="C3036" s="43">
        <v>1</v>
      </c>
      <c r="D3036" s="43" t="s">
        <v>1237</v>
      </c>
      <c r="E3036" s="43">
        <v>2</v>
      </c>
      <c r="F3036" s="43" t="s">
        <v>1257</v>
      </c>
      <c r="G3036" s="44">
        <v>10</v>
      </c>
      <c r="H3036" s="43" t="s">
        <v>54</v>
      </c>
      <c r="I3036" s="44">
        <v>4</v>
      </c>
      <c r="J3036" s="44" t="s">
        <v>65</v>
      </c>
      <c r="K3036" s="41"/>
      <c r="L3036" s="41"/>
      <c r="M3036" s="41"/>
      <c r="N3036" s="45" t="s">
        <v>2650</v>
      </c>
      <c r="O3036" s="41">
        <v>795000</v>
      </c>
      <c r="P3036" s="46"/>
      <c r="Q3036" s="47"/>
      <c r="R3036" s="48" t="s">
        <v>254</v>
      </c>
      <c r="T3036">
        <v>70102</v>
      </c>
    </row>
    <row r="3037" spans="1:20" ht="18" customHeight="1" x14ac:dyDescent="0.15">
      <c r="A3037" s="42">
        <v>7</v>
      </c>
      <c r="B3037" s="43" t="s">
        <v>1237</v>
      </c>
      <c r="C3037" s="43">
        <v>1</v>
      </c>
      <c r="D3037" s="43" t="s">
        <v>1237</v>
      </c>
      <c r="E3037" s="43">
        <v>2</v>
      </c>
      <c r="F3037" s="43" t="s">
        <v>1257</v>
      </c>
      <c r="G3037" s="44">
        <v>10</v>
      </c>
      <c r="H3037" s="43" t="s">
        <v>54</v>
      </c>
      <c r="I3037" s="44">
        <v>4</v>
      </c>
      <c r="J3037" s="44" t="s">
        <v>65</v>
      </c>
      <c r="K3037" s="41"/>
      <c r="L3037" s="41"/>
      <c r="M3037" s="41"/>
      <c r="N3037" s="45" t="s">
        <v>1270</v>
      </c>
      <c r="O3037" s="41">
        <v>290400</v>
      </c>
      <c r="P3037" s="46"/>
      <c r="Q3037" s="47"/>
      <c r="R3037" s="48" t="s">
        <v>254</v>
      </c>
      <c r="T3037">
        <v>70102</v>
      </c>
    </row>
    <row r="3038" spans="1:20" ht="18" customHeight="1" x14ac:dyDescent="0.15">
      <c r="A3038" s="42">
        <v>7</v>
      </c>
      <c r="B3038" s="43" t="s">
        <v>1237</v>
      </c>
      <c r="C3038" s="43">
        <v>1</v>
      </c>
      <c r="D3038" s="43" t="s">
        <v>1237</v>
      </c>
      <c r="E3038" s="43">
        <v>2</v>
      </c>
      <c r="F3038" s="43" t="s">
        <v>1257</v>
      </c>
      <c r="G3038" s="44">
        <v>10</v>
      </c>
      <c r="H3038" s="43" t="s">
        <v>54</v>
      </c>
      <c r="I3038" s="44">
        <v>4</v>
      </c>
      <c r="J3038" s="44" t="s">
        <v>65</v>
      </c>
      <c r="K3038" s="41"/>
      <c r="L3038" s="41"/>
      <c r="M3038" s="41"/>
      <c r="N3038" s="45" t="s">
        <v>2651</v>
      </c>
      <c r="O3038" s="41">
        <v>57000</v>
      </c>
      <c r="P3038" s="46"/>
      <c r="Q3038" s="47"/>
      <c r="R3038" s="48" t="s">
        <v>254</v>
      </c>
      <c r="T3038">
        <v>70102</v>
      </c>
    </row>
    <row r="3039" spans="1:20" ht="18" customHeight="1" x14ac:dyDescent="0.15">
      <c r="A3039" s="42">
        <v>7</v>
      </c>
      <c r="B3039" s="43" t="s">
        <v>1237</v>
      </c>
      <c r="C3039" s="43">
        <v>1</v>
      </c>
      <c r="D3039" s="43" t="s">
        <v>1237</v>
      </c>
      <c r="E3039" s="43">
        <v>2</v>
      </c>
      <c r="F3039" s="43" t="s">
        <v>1257</v>
      </c>
      <c r="G3039" s="44">
        <v>10</v>
      </c>
      <c r="H3039" s="43" t="s">
        <v>54</v>
      </c>
      <c r="I3039" s="45">
        <v>6</v>
      </c>
      <c r="J3039" s="45" t="s">
        <v>195</v>
      </c>
      <c r="K3039" s="41">
        <v>150</v>
      </c>
      <c r="L3039" s="41">
        <v>150</v>
      </c>
      <c r="M3039" s="41">
        <f>K3039-L3039</f>
        <v>0</v>
      </c>
      <c r="N3039" s="45" t="s">
        <v>1271</v>
      </c>
      <c r="O3039" s="41"/>
      <c r="P3039" s="46"/>
      <c r="Q3039" s="47"/>
      <c r="R3039" s="48" t="s">
        <v>254</v>
      </c>
      <c r="T3039">
        <v>70102</v>
      </c>
    </row>
    <row r="3040" spans="1:20" ht="18" customHeight="1" x14ac:dyDescent="0.15">
      <c r="A3040" s="42">
        <v>7</v>
      </c>
      <c r="B3040" s="43" t="s">
        <v>1237</v>
      </c>
      <c r="C3040" s="43">
        <v>1</v>
      </c>
      <c r="D3040" s="43" t="s">
        <v>1237</v>
      </c>
      <c r="E3040" s="43">
        <v>2</v>
      </c>
      <c r="F3040" s="43" t="s">
        <v>1257</v>
      </c>
      <c r="G3040" s="44">
        <v>10</v>
      </c>
      <c r="H3040" s="43" t="s">
        <v>54</v>
      </c>
      <c r="I3040" s="44">
        <v>6</v>
      </c>
      <c r="J3040" s="44" t="s">
        <v>195</v>
      </c>
      <c r="K3040" s="41"/>
      <c r="L3040" s="41"/>
      <c r="M3040" s="41"/>
      <c r="N3040" s="45" t="s">
        <v>1272</v>
      </c>
      <c r="O3040" s="41">
        <v>150000</v>
      </c>
      <c r="P3040" s="46"/>
      <c r="Q3040" s="47"/>
      <c r="R3040" s="48" t="s">
        <v>254</v>
      </c>
      <c r="T3040">
        <v>70102</v>
      </c>
    </row>
    <row r="3041" spans="1:20" ht="18" customHeight="1" x14ac:dyDescent="0.15">
      <c r="A3041" s="42">
        <v>7</v>
      </c>
      <c r="B3041" s="43" t="s">
        <v>1237</v>
      </c>
      <c r="C3041" s="43">
        <v>1</v>
      </c>
      <c r="D3041" s="43" t="s">
        <v>1237</v>
      </c>
      <c r="E3041" s="43">
        <v>2</v>
      </c>
      <c r="F3041" s="43" t="s">
        <v>1257</v>
      </c>
      <c r="G3041" s="45">
        <v>11</v>
      </c>
      <c r="H3041" s="49" t="s">
        <v>66</v>
      </c>
      <c r="I3041" s="45"/>
      <c r="J3041" s="45"/>
      <c r="K3041" s="41"/>
      <c r="L3041" s="41"/>
      <c r="M3041" s="41"/>
      <c r="N3041" s="45"/>
      <c r="O3041" s="47"/>
      <c r="P3041" s="46"/>
      <c r="Q3041" s="47"/>
      <c r="R3041" s="48" t="s">
        <v>254</v>
      </c>
      <c r="T3041">
        <v>70102</v>
      </c>
    </row>
    <row r="3042" spans="1:20" ht="18" customHeight="1" x14ac:dyDescent="0.15">
      <c r="A3042" s="42">
        <v>7</v>
      </c>
      <c r="B3042" s="43" t="s">
        <v>1237</v>
      </c>
      <c r="C3042" s="43">
        <v>1</v>
      </c>
      <c r="D3042" s="43" t="s">
        <v>1237</v>
      </c>
      <c r="E3042" s="43">
        <v>2</v>
      </c>
      <c r="F3042" s="43" t="s">
        <v>1257</v>
      </c>
      <c r="G3042" s="44">
        <v>11</v>
      </c>
      <c r="H3042" s="43" t="s">
        <v>66</v>
      </c>
      <c r="I3042" s="45">
        <v>1</v>
      </c>
      <c r="J3042" s="45" t="s">
        <v>67</v>
      </c>
      <c r="K3042" s="41">
        <v>100</v>
      </c>
      <c r="L3042" s="41">
        <v>100</v>
      </c>
      <c r="M3042" s="41">
        <f>K3042-L3042</f>
        <v>0</v>
      </c>
      <c r="N3042" s="45" t="s">
        <v>1273</v>
      </c>
      <c r="O3042" s="41">
        <v>70000</v>
      </c>
      <c r="P3042" s="46"/>
      <c r="Q3042" s="47"/>
      <c r="R3042" s="48" t="s">
        <v>254</v>
      </c>
      <c r="T3042">
        <v>70102</v>
      </c>
    </row>
    <row r="3043" spans="1:20" ht="18" customHeight="1" x14ac:dyDescent="0.15">
      <c r="A3043" s="42">
        <v>7</v>
      </c>
      <c r="B3043" s="43" t="s">
        <v>1237</v>
      </c>
      <c r="C3043" s="43">
        <v>1</v>
      </c>
      <c r="D3043" s="43" t="s">
        <v>1237</v>
      </c>
      <c r="E3043" s="43">
        <v>2</v>
      </c>
      <c r="F3043" s="43" t="s">
        <v>1257</v>
      </c>
      <c r="G3043" s="44">
        <v>11</v>
      </c>
      <c r="H3043" s="43" t="s">
        <v>66</v>
      </c>
      <c r="I3043" s="44">
        <v>1</v>
      </c>
      <c r="J3043" s="44" t="s">
        <v>67</v>
      </c>
      <c r="K3043" s="41"/>
      <c r="L3043" s="41"/>
      <c r="M3043" s="41"/>
      <c r="N3043" s="45" t="s">
        <v>1274</v>
      </c>
      <c r="O3043" s="41">
        <v>30000</v>
      </c>
      <c r="P3043" s="46"/>
      <c r="Q3043" s="47"/>
      <c r="R3043" s="48" t="s">
        <v>254</v>
      </c>
      <c r="T3043">
        <v>70102</v>
      </c>
    </row>
    <row r="3044" spans="1:20" ht="18" customHeight="1" x14ac:dyDescent="0.15">
      <c r="A3044" s="42">
        <v>7</v>
      </c>
      <c r="B3044" s="43" t="s">
        <v>1237</v>
      </c>
      <c r="C3044" s="43">
        <v>1</v>
      </c>
      <c r="D3044" s="43" t="s">
        <v>1237</v>
      </c>
      <c r="E3044" s="43">
        <v>2</v>
      </c>
      <c r="F3044" s="43" t="s">
        <v>1257</v>
      </c>
      <c r="G3044" s="44">
        <v>11</v>
      </c>
      <c r="H3044" s="43" t="s">
        <v>66</v>
      </c>
      <c r="I3044" s="45">
        <v>2</v>
      </c>
      <c r="J3044" s="45" t="s">
        <v>69</v>
      </c>
      <c r="K3044" s="41">
        <v>11535</v>
      </c>
      <c r="L3044" s="41">
        <v>3698</v>
      </c>
      <c r="M3044" s="41">
        <f>K3044-L3044</f>
        <v>7837</v>
      </c>
      <c r="N3044" s="45" t="s">
        <v>2652</v>
      </c>
      <c r="O3044" s="41">
        <v>495000</v>
      </c>
      <c r="P3044" s="46"/>
      <c r="Q3044" s="47"/>
      <c r="R3044" s="48" t="s">
        <v>254</v>
      </c>
      <c r="T3044">
        <v>70102</v>
      </c>
    </row>
    <row r="3045" spans="1:20" ht="18" customHeight="1" x14ac:dyDescent="0.15">
      <c r="A3045" s="42">
        <v>7</v>
      </c>
      <c r="B3045" s="43" t="s">
        <v>1237</v>
      </c>
      <c r="C3045" s="43">
        <v>1</v>
      </c>
      <c r="D3045" s="43" t="s">
        <v>1237</v>
      </c>
      <c r="E3045" s="43">
        <v>2</v>
      </c>
      <c r="F3045" s="43" t="s">
        <v>1257</v>
      </c>
      <c r="G3045" s="44">
        <v>11</v>
      </c>
      <c r="H3045" s="43" t="s">
        <v>66</v>
      </c>
      <c r="I3045" s="44">
        <v>2</v>
      </c>
      <c r="J3045" s="44" t="s">
        <v>69</v>
      </c>
      <c r="K3045" s="41"/>
      <c r="L3045" s="41"/>
      <c r="M3045" s="41"/>
      <c r="N3045" s="45" t="s">
        <v>2430</v>
      </c>
      <c r="O3045" s="41"/>
      <c r="P3045" s="46"/>
      <c r="Q3045" s="47"/>
      <c r="R3045" s="48" t="s">
        <v>254</v>
      </c>
      <c r="T3045">
        <v>70102</v>
      </c>
    </row>
    <row r="3046" spans="1:20" ht="18" customHeight="1" x14ac:dyDescent="0.15">
      <c r="A3046" s="42">
        <v>7</v>
      </c>
      <c r="B3046" s="43" t="s">
        <v>1237</v>
      </c>
      <c r="C3046" s="43">
        <v>1</v>
      </c>
      <c r="D3046" s="43" t="s">
        <v>1237</v>
      </c>
      <c r="E3046" s="43">
        <v>2</v>
      </c>
      <c r="F3046" s="43" t="s">
        <v>1257</v>
      </c>
      <c r="G3046" s="44">
        <v>11</v>
      </c>
      <c r="H3046" s="43" t="s">
        <v>66</v>
      </c>
      <c r="I3046" s="44">
        <v>2</v>
      </c>
      <c r="J3046" s="44" t="s">
        <v>69</v>
      </c>
      <c r="K3046" s="41"/>
      <c r="L3046" s="41"/>
      <c r="M3046" s="41"/>
      <c r="N3046" s="45" t="s">
        <v>2653</v>
      </c>
      <c r="O3046" s="41">
        <v>6600000</v>
      </c>
      <c r="P3046" s="46"/>
      <c r="Q3046" s="47"/>
      <c r="R3046" s="48" t="s">
        <v>254</v>
      </c>
      <c r="T3046">
        <v>70102</v>
      </c>
    </row>
    <row r="3047" spans="1:20" ht="18" customHeight="1" x14ac:dyDescent="0.15">
      <c r="A3047" s="42">
        <v>7</v>
      </c>
      <c r="B3047" s="43" t="s">
        <v>1237</v>
      </c>
      <c r="C3047" s="43">
        <v>1</v>
      </c>
      <c r="D3047" s="43" t="s">
        <v>1237</v>
      </c>
      <c r="E3047" s="43">
        <v>2</v>
      </c>
      <c r="F3047" s="43" t="s">
        <v>1257</v>
      </c>
      <c r="G3047" s="44">
        <v>11</v>
      </c>
      <c r="H3047" s="43" t="s">
        <v>66</v>
      </c>
      <c r="I3047" s="44">
        <v>2</v>
      </c>
      <c r="J3047" s="44" t="s">
        <v>69</v>
      </c>
      <c r="K3047" s="41"/>
      <c r="L3047" s="41"/>
      <c r="M3047" s="41"/>
      <c r="N3047" s="45" t="s">
        <v>2430</v>
      </c>
      <c r="O3047" s="41"/>
      <c r="P3047" s="46"/>
      <c r="Q3047" s="47"/>
      <c r="R3047" s="48" t="s">
        <v>254</v>
      </c>
      <c r="T3047">
        <v>70102</v>
      </c>
    </row>
    <row r="3048" spans="1:20" ht="18" customHeight="1" x14ac:dyDescent="0.15">
      <c r="A3048" s="42">
        <v>7</v>
      </c>
      <c r="B3048" s="43" t="s">
        <v>1237</v>
      </c>
      <c r="C3048" s="43">
        <v>1</v>
      </c>
      <c r="D3048" s="43" t="s">
        <v>1237</v>
      </c>
      <c r="E3048" s="43">
        <v>2</v>
      </c>
      <c r="F3048" s="43" t="s">
        <v>1257</v>
      </c>
      <c r="G3048" s="44">
        <v>11</v>
      </c>
      <c r="H3048" s="43" t="s">
        <v>66</v>
      </c>
      <c r="I3048" s="44">
        <v>2</v>
      </c>
      <c r="J3048" s="44" t="s">
        <v>69</v>
      </c>
      <c r="K3048" s="41"/>
      <c r="L3048" s="41"/>
      <c r="M3048" s="41"/>
      <c r="N3048" s="45" t="s">
        <v>2654</v>
      </c>
      <c r="O3048" s="41"/>
      <c r="P3048" s="46"/>
      <c r="Q3048" s="47"/>
      <c r="R3048" s="48" t="s">
        <v>254</v>
      </c>
      <c r="T3048">
        <v>70102</v>
      </c>
    </row>
    <row r="3049" spans="1:20" ht="18" customHeight="1" x14ac:dyDescent="0.15">
      <c r="A3049" s="42">
        <v>7</v>
      </c>
      <c r="B3049" s="43" t="s">
        <v>1237</v>
      </c>
      <c r="C3049" s="43">
        <v>1</v>
      </c>
      <c r="D3049" s="43" t="s">
        <v>1237</v>
      </c>
      <c r="E3049" s="43">
        <v>2</v>
      </c>
      <c r="F3049" s="43" t="s">
        <v>1257</v>
      </c>
      <c r="G3049" s="44">
        <v>11</v>
      </c>
      <c r="H3049" s="43" t="s">
        <v>66</v>
      </c>
      <c r="I3049" s="44">
        <v>2</v>
      </c>
      <c r="J3049" s="44" t="s">
        <v>69</v>
      </c>
      <c r="K3049" s="41"/>
      <c r="L3049" s="41"/>
      <c r="M3049" s="41"/>
      <c r="N3049" s="45" t="s">
        <v>2655</v>
      </c>
      <c r="O3049" s="41">
        <v>4000000</v>
      </c>
      <c r="P3049" s="46"/>
      <c r="Q3049" s="47"/>
      <c r="R3049" s="48" t="s">
        <v>254</v>
      </c>
      <c r="T3049">
        <v>70102</v>
      </c>
    </row>
    <row r="3050" spans="1:20" ht="18" customHeight="1" x14ac:dyDescent="0.15">
      <c r="A3050" s="42">
        <v>7</v>
      </c>
      <c r="B3050" s="43" t="s">
        <v>1237</v>
      </c>
      <c r="C3050" s="43">
        <v>1</v>
      </c>
      <c r="D3050" s="43" t="s">
        <v>1237</v>
      </c>
      <c r="E3050" s="43">
        <v>2</v>
      </c>
      <c r="F3050" s="43" t="s">
        <v>1257</v>
      </c>
      <c r="G3050" s="44">
        <v>11</v>
      </c>
      <c r="H3050" s="43" t="s">
        <v>66</v>
      </c>
      <c r="I3050" s="44">
        <v>2</v>
      </c>
      <c r="J3050" s="44" t="s">
        <v>69</v>
      </c>
      <c r="K3050" s="41"/>
      <c r="L3050" s="41"/>
      <c r="M3050" s="41"/>
      <c r="N3050" s="45" t="s">
        <v>2430</v>
      </c>
      <c r="O3050" s="41"/>
      <c r="P3050" s="46"/>
      <c r="Q3050" s="47"/>
      <c r="R3050" s="48" t="s">
        <v>254</v>
      </c>
      <c r="T3050">
        <v>70102</v>
      </c>
    </row>
    <row r="3051" spans="1:20" ht="18" customHeight="1" x14ac:dyDescent="0.15">
      <c r="A3051" s="42">
        <v>7</v>
      </c>
      <c r="B3051" s="43" t="s">
        <v>1237</v>
      </c>
      <c r="C3051" s="43">
        <v>1</v>
      </c>
      <c r="D3051" s="43" t="s">
        <v>1237</v>
      </c>
      <c r="E3051" s="43">
        <v>2</v>
      </c>
      <c r="F3051" s="43" t="s">
        <v>1257</v>
      </c>
      <c r="G3051" s="44">
        <v>11</v>
      </c>
      <c r="H3051" s="43" t="s">
        <v>66</v>
      </c>
      <c r="I3051" s="44">
        <v>2</v>
      </c>
      <c r="J3051" s="44" t="s">
        <v>69</v>
      </c>
      <c r="K3051" s="41"/>
      <c r="L3051" s="41"/>
      <c r="M3051" s="41"/>
      <c r="N3051" s="45" t="s">
        <v>1275</v>
      </c>
      <c r="O3051" s="41">
        <v>440000</v>
      </c>
      <c r="P3051" s="46"/>
      <c r="Q3051" s="47"/>
      <c r="R3051" s="48" t="s">
        <v>254</v>
      </c>
      <c r="T3051">
        <v>70102</v>
      </c>
    </row>
    <row r="3052" spans="1:20" ht="18" customHeight="1" x14ac:dyDescent="0.15">
      <c r="A3052" s="42">
        <v>7</v>
      </c>
      <c r="B3052" s="43" t="s">
        <v>1237</v>
      </c>
      <c r="C3052" s="43">
        <v>1</v>
      </c>
      <c r="D3052" s="43" t="s">
        <v>1237</v>
      </c>
      <c r="E3052" s="43">
        <v>2</v>
      </c>
      <c r="F3052" s="43" t="s">
        <v>1257</v>
      </c>
      <c r="G3052" s="44">
        <v>11</v>
      </c>
      <c r="H3052" s="43" t="s">
        <v>66</v>
      </c>
      <c r="I3052" s="45">
        <v>3</v>
      </c>
      <c r="J3052" s="45" t="s">
        <v>70</v>
      </c>
      <c r="K3052" s="41">
        <v>284</v>
      </c>
      <c r="L3052" s="41">
        <v>144</v>
      </c>
      <c r="M3052" s="41">
        <f>K3052-L3052</f>
        <v>140</v>
      </c>
      <c r="N3052" s="45" t="s">
        <v>2656</v>
      </c>
      <c r="O3052" s="41">
        <v>240000</v>
      </c>
      <c r="P3052" s="46"/>
      <c r="Q3052" s="47"/>
      <c r="R3052" s="48" t="s">
        <v>254</v>
      </c>
      <c r="T3052">
        <v>70102</v>
      </c>
    </row>
    <row r="3053" spans="1:20" ht="18" customHeight="1" x14ac:dyDescent="0.15">
      <c r="A3053" s="42">
        <v>7</v>
      </c>
      <c r="B3053" s="43" t="s">
        <v>1237</v>
      </c>
      <c r="C3053" s="43">
        <v>1</v>
      </c>
      <c r="D3053" s="43" t="s">
        <v>1237</v>
      </c>
      <c r="E3053" s="43">
        <v>2</v>
      </c>
      <c r="F3053" s="43" t="s">
        <v>1257</v>
      </c>
      <c r="G3053" s="44">
        <v>11</v>
      </c>
      <c r="H3053" s="43" t="s">
        <v>66</v>
      </c>
      <c r="I3053" s="44">
        <v>3</v>
      </c>
      <c r="J3053" s="44" t="s">
        <v>70</v>
      </c>
      <c r="K3053" s="41"/>
      <c r="L3053" s="41"/>
      <c r="M3053" s="41"/>
      <c r="N3053" s="45" t="s">
        <v>2657</v>
      </c>
      <c r="O3053" s="41"/>
      <c r="P3053" s="46"/>
      <c r="Q3053" s="47"/>
      <c r="R3053" s="48" t="s">
        <v>254</v>
      </c>
      <c r="T3053">
        <v>70102</v>
      </c>
    </row>
    <row r="3054" spans="1:20" ht="18" customHeight="1" x14ac:dyDescent="0.15">
      <c r="A3054" s="42">
        <v>7</v>
      </c>
      <c r="B3054" s="43" t="s">
        <v>1237</v>
      </c>
      <c r="C3054" s="43">
        <v>1</v>
      </c>
      <c r="D3054" s="43" t="s">
        <v>1237</v>
      </c>
      <c r="E3054" s="43">
        <v>2</v>
      </c>
      <c r="F3054" s="43" t="s">
        <v>1257</v>
      </c>
      <c r="G3054" s="44">
        <v>11</v>
      </c>
      <c r="H3054" s="43" t="s">
        <v>66</v>
      </c>
      <c r="I3054" s="44">
        <v>3</v>
      </c>
      <c r="J3054" s="44" t="s">
        <v>70</v>
      </c>
      <c r="K3054" s="41"/>
      <c r="L3054" s="41"/>
      <c r="M3054" s="41"/>
      <c r="N3054" s="45" t="s">
        <v>1276</v>
      </c>
      <c r="O3054" s="41">
        <v>44000</v>
      </c>
      <c r="P3054" s="46"/>
      <c r="Q3054" s="47"/>
      <c r="R3054" s="48" t="s">
        <v>254</v>
      </c>
      <c r="T3054">
        <v>70102</v>
      </c>
    </row>
    <row r="3055" spans="1:20" ht="18" customHeight="1" x14ac:dyDescent="0.15">
      <c r="A3055" s="42">
        <v>7</v>
      </c>
      <c r="B3055" s="43" t="s">
        <v>1237</v>
      </c>
      <c r="C3055" s="43">
        <v>1</v>
      </c>
      <c r="D3055" s="43" t="s">
        <v>1237</v>
      </c>
      <c r="E3055" s="43">
        <v>2</v>
      </c>
      <c r="F3055" s="43" t="s">
        <v>1257</v>
      </c>
      <c r="G3055" s="44">
        <v>11</v>
      </c>
      <c r="H3055" s="43" t="s">
        <v>66</v>
      </c>
      <c r="I3055" s="45">
        <v>11</v>
      </c>
      <c r="J3055" s="45" t="s">
        <v>72</v>
      </c>
      <c r="K3055" s="41">
        <v>41</v>
      </c>
      <c r="L3055" s="41">
        <v>11</v>
      </c>
      <c r="M3055" s="41">
        <f>K3055-L3055</f>
        <v>30</v>
      </c>
      <c r="N3055" s="45" t="s">
        <v>1277</v>
      </c>
      <c r="O3055" s="41">
        <v>11000</v>
      </c>
      <c r="P3055" s="46"/>
      <c r="Q3055" s="47"/>
      <c r="R3055" s="48" t="s">
        <v>254</v>
      </c>
      <c r="T3055">
        <v>70102</v>
      </c>
    </row>
    <row r="3056" spans="1:20" ht="18" customHeight="1" x14ac:dyDescent="0.15">
      <c r="A3056" s="42">
        <v>7</v>
      </c>
      <c r="B3056" s="43" t="s">
        <v>1237</v>
      </c>
      <c r="C3056" s="43">
        <v>1</v>
      </c>
      <c r="D3056" s="43" t="s">
        <v>1237</v>
      </c>
      <c r="E3056" s="43">
        <v>2</v>
      </c>
      <c r="F3056" s="43" t="s">
        <v>1257</v>
      </c>
      <c r="G3056" s="44">
        <v>11</v>
      </c>
      <c r="H3056" s="43" t="s">
        <v>66</v>
      </c>
      <c r="I3056" s="44">
        <v>11</v>
      </c>
      <c r="J3056" s="44" t="s">
        <v>72</v>
      </c>
      <c r="K3056" s="41"/>
      <c r="L3056" s="41"/>
      <c r="M3056" s="41"/>
      <c r="N3056" s="45" t="s">
        <v>2658</v>
      </c>
      <c r="O3056" s="41">
        <v>29710</v>
      </c>
      <c r="P3056" s="46"/>
      <c r="Q3056" s="47"/>
      <c r="R3056" s="48" t="s">
        <v>254</v>
      </c>
      <c r="T3056">
        <v>70102</v>
      </c>
    </row>
    <row r="3057" spans="1:20" ht="18" customHeight="1" x14ac:dyDescent="0.15">
      <c r="A3057" s="42">
        <v>7</v>
      </c>
      <c r="B3057" s="43" t="s">
        <v>1237</v>
      </c>
      <c r="C3057" s="43">
        <v>1</v>
      </c>
      <c r="D3057" s="43" t="s">
        <v>1237</v>
      </c>
      <c r="E3057" s="43">
        <v>2</v>
      </c>
      <c r="F3057" s="43" t="s">
        <v>1257</v>
      </c>
      <c r="G3057" s="45">
        <v>12</v>
      </c>
      <c r="H3057" s="49" t="s">
        <v>73</v>
      </c>
      <c r="I3057" s="45"/>
      <c r="J3057" s="45"/>
      <c r="K3057" s="41"/>
      <c r="L3057" s="41"/>
      <c r="M3057" s="41"/>
      <c r="N3057" s="45"/>
      <c r="O3057" s="47"/>
      <c r="P3057" s="46"/>
      <c r="Q3057" s="47"/>
      <c r="R3057" s="48" t="s">
        <v>254</v>
      </c>
      <c r="T3057">
        <v>70102</v>
      </c>
    </row>
    <row r="3058" spans="1:20" ht="18" customHeight="1" x14ac:dyDescent="0.15">
      <c r="A3058" s="42">
        <v>7</v>
      </c>
      <c r="B3058" s="43" t="s">
        <v>1237</v>
      </c>
      <c r="C3058" s="43">
        <v>1</v>
      </c>
      <c r="D3058" s="43" t="s">
        <v>1237</v>
      </c>
      <c r="E3058" s="43">
        <v>2</v>
      </c>
      <c r="F3058" s="43" t="s">
        <v>1257</v>
      </c>
      <c r="G3058" s="44">
        <v>12</v>
      </c>
      <c r="H3058" s="43" t="s">
        <v>73</v>
      </c>
      <c r="I3058" s="45">
        <v>21</v>
      </c>
      <c r="J3058" s="45" t="s">
        <v>74</v>
      </c>
      <c r="K3058" s="41">
        <v>1980</v>
      </c>
      <c r="L3058" s="41">
        <v>4425</v>
      </c>
      <c r="M3058" s="41">
        <f>K3058-L3058</f>
        <v>-2445</v>
      </c>
      <c r="N3058" s="45" t="s">
        <v>1278</v>
      </c>
      <c r="O3058" s="41">
        <v>1210000</v>
      </c>
      <c r="P3058" s="46"/>
      <c r="Q3058" s="47"/>
      <c r="R3058" s="48" t="s">
        <v>254</v>
      </c>
      <c r="T3058">
        <v>70102</v>
      </c>
    </row>
    <row r="3059" spans="1:20" ht="18" customHeight="1" x14ac:dyDescent="0.15">
      <c r="A3059" s="42">
        <v>7</v>
      </c>
      <c r="B3059" s="43" t="s">
        <v>1237</v>
      </c>
      <c r="C3059" s="43">
        <v>1</v>
      </c>
      <c r="D3059" s="43" t="s">
        <v>1237</v>
      </c>
      <c r="E3059" s="43">
        <v>2</v>
      </c>
      <c r="F3059" s="43" t="s">
        <v>1257</v>
      </c>
      <c r="G3059" s="44">
        <v>12</v>
      </c>
      <c r="H3059" s="43" t="s">
        <v>73</v>
      </c>
      <c r="I3059" s="44">
        <v>21</v>
      </c>
      <c r="J3059" s="44" t="s">
        <v>74</v>
      </c>
      <c r="K3059" s="41"/>
      <c r="L3059" s="41"/>
      <c r="M3059" s="41"/>
      <c r="N3059" s="45" t="s">
        <v>2659</v>
      </c>
      <c r="O3059" s="41"/>
      <c r="P3059" s="46"/>
      <c r="Q3059" s="47"/>
      <c r="R3059" s="48" t="s">
        <v>254</v>
      </c>
      <c r="T3059">
        <v>70102</v>
      </c>
    </row>
    <row r="3060" spans="1:20" ht="18" customHeight="1" x14ac:dyDescent="0.15">
      <c r="A3060" s="42">
        <v>7</v>
      </c>
      <c r="B3060" s="43" t="s">
        <v>1237</v>
      </c>
      <c r="C3060" s="43">
        <v>1</v>
      </c>
      <c r="D3060" s="43" t="s">
        <v>1237</v>
      </c>
      <c r="E3060" s="43">
        <v>2</v>
      </c>
      <c r="F3060" s="43" t="s">
        <v>1257</v>
      </c>
      <c r="G3060" s="44">
        <v>12</v>
      </c>
      <c r="H3060" s="43" t="s">
        <v>73</v>
      </c>
      <c r="I3060" s="44">
        <v>21</v>
      </c>
      <c r="J3060" s="44" t="s">
        <v>74</v>
      </c>
      <c r="K3060" s="41"/>
      <c r="L3060" s="41"/>
      <c r="M3060" s="41"/>
      <c r="N3060" s="45" t="s">
        <v>1279</v>
      </c>
      <c r="O3060" s="41">
        <v>770000</v>
      </c>
      <c r="P3060" s="46"/>
      <c r="Q3060" s="47"/>
      <c r="R3060" s="48" t="s">
        <v>254</v>
      </c>
      <c r="T3060">
        <v>70102</v>
      </c>
    </row>
    <row r="3061" spans="1:20" ht="18" customHeight="1" x14ac:dyDescent="0.15">
      <c r="A3061" s="42">
        <v>7</v>
      </c>
      <c r="B3061" s="43" t="s">
        <v>1237</v>
      </c>
      <c r="C3061" s="43">
        <v>1</v>
      </c>
      <c r="D3061" s="43" t="s">
        <v>1237</v>
      </c>
      <c r="E3061" s="43">
        <v>2</v>
      </c>
      <c r="F3061" s="43" t="s">
        <v>1257</v>
      </c>
      <c r="G3061" s="44">
        <v>12</v>
      </c>
      <c r="H3061" s="43" t="s">
        <v>73</v>
      </c>
      <c r="I3061" s="44">
        <v>21</v>
      </c>
      <c r="J3061" s="44" t="s">
        <v>74</v>
      </c>
      <c r="K3061" s="41"/>
      <c r="L3061" s="41"/>
      <c r="M3061" s="41"/>
      <c r="N3061" s="45" t="s">
        <v>1280</v>
      </c>
      <c r="O3061" s="41"/>
      <c r="P3061" s="46"/>
      <c r="Q3061" s="47"/>
      <c r="R3061" s="48" t="s">
        <v>254</v>
      </c>
      <c r="T3061">
        <v>70102</v>
      </c>
    </row>
    <row r="3062" spans="1:20" ht="18" customHeight="1" x14ac:dyDescent="0.15">
      <c r="A3062" s="42">
        <v>7</v>
      </c>
      <c r="B3062" s="43" t="s">
        <v>1237</v>
      </c>
      <c r="C3062" s="43">
        <v>1</v>
      </c>
      <c r="D3062" s="43" t="s">
        <v>1237</v>
      </c>
      <c r="E3062" s="43">
        <v>2</v>
      </c>
      <c r="F3062" s="43" t="s">
        <v>1257</v>
      </c>
      <c r="G3062" s="45">
        <v>13</v>
      </c>
      <c r="H3062" s="49" t="s">
        <v>77</v>
      </c>
      <c r="I3062" s="45"/>
      <c r="J3062" s="45"/>
      <c r="K3062" s="41"/>
      <c r="L3062" s="41"/>
      <c r="M3062" s="41"/>
      <c r="N3062" s="45"/>
      <c r="O3062" s="47"/>
      <c r="P3062" s="46"/>
      <c r="Q3062" s="47"/>
      <c r="R3062" s="48" t="s">
        <v>254</v>
      </c>
      <c r="T3062">
        <v>70102</v>
      </c>
    </row>
    <row r="3063" spans="1:20" ht="18" customHeight="1" x14ac:dyDescent="0.15">
      <c r="A3063" s="42">
        <v>7</v>
      </c>
      <c r="B3063" s="43" t="s">
        <v>1237</v>
      </c>
      <c r="C3063" s="43">
        <v>1</v>
      </c>
      <c r="D3063" s="43" t="s">
        <v>1237</v>
      </c>
      <c r="E3063" s="43">
        <v>2</v>
      </c>
      <c r="F3063" s="43" t="s">
        <v>1257</v>
      </c>
      <c r="G3063" s="44">
        <v>13</v>
      </c>
      <c r="H3063" s="43" t="s">
        <v>77</v>
      </c>
      <c r="I3063" s="45">
        <v>1</v>
      </c>
      <c r="J3063" s="45" t="s">
        <v>78</v>
      </c>
      <c r="K3063" s="41">
        <v>745</v>
      </c>
      <c r="L3063" s="41">
        <v>361</v>
      </c>
      <c r="M3063" s="41">
        <f>K3063-L3063</f>
        <v>384</v>
      </c>
      <c r="N3063" s="45" t="s">
        <v>1281</v>
      </c>
      <c r="O3063" s="41">
        <v>40000</v>
      </c>
      <c r="P3063" s="46"/>
      <c r="Q3063" s="47"/>
      <c r="R3063" s="48" t="s">
        <v>254</v>
      </c>
      <c r="T3063">
        <v>70102</v>
      </c>
    </row>
    <row r="3064" spans="1:20" ht="18" customHeight="1" x14ac:dyDescent="0.15">
      <c r="A3064" s="42">
        <v>7</v>
      </c>
      <c r="B3064" s="43" t="s">
        <v>1237</v>
      </c>
      <c r="C3064" s="43">
        <v>1</v>
      </c>
      <c r="D3064" s="43" t="s">
        <v>1237</v>
      </c>
      <c r="E3064" s="43">
        <v>2</v>
      </c>
      <c r="F3064" s="43" t="s">
        <v>1257</v>
      </c>
      <c r="G3064" s="44">
        <v>13</v>
      </c>
      <c r="H3064" s="43" t="s">
        <v>77</v>
      </c>
      <c r="I3064" s="44">
        <v>1</v>
      </c>
      <c r="J3064" s="44" t="s">
        <v>78</v>
      </c>
      <c r="K3064" s="41"/>
      <c r="L3064" s="41"/>
      <c r="M3064" s="41"/>
      <c r="N3064" s="45" t="s">
        <v>1282</v>
      </c>
      <c r="O3064" s="41">
        <v>210000</v>
      </c>
      <c r="P3064" s="46"/>
      <c r="Q3064" s="47"/>
      <c r="R3064" s="48" t="s">
        <v>254</v>
      </c>
      <c r="T3064">
        <v>70102</v>
      </c>
    </row>
    <row r="3065" spans="1:20" ht="18" customHeight="1" x14ac:dyDescent="0.15">
      <c r="A3065" s="42">
        <v>7</v>
      </c>
      <c r="B3065" s="43" t="s">
        <v>1237</v>
      </c>
      <c r="C3065" s="43">
        <v>1</v>
      </c>
      <c r="D3065" s="43" t="s">
        <v>1237</v>
      </c>
      <c r="E3065" s="43">
        <v>2</v>
      </c>
      <c r="F3065" s="43" t="s">
        <v>1257</v>
      </c>
      <c r="G3065" s="44">
        <v>13</v>
      </c>
      <c r="H3065" s="43" t="s">
        <v>77</v>
      </c>
      <c r="I3065" s="44">
        <v>1</v>
      </c>
      <c r="J3065" s="44" t="s">
        <v>78</v>
      </c>
      <c r="K3065" s="41"/>
      <c r="L3065" s="41"/>
      <c r="M3065" s="41"/>
      <c r="N3065" s="45" t="s">
        <v>1283</v>
      </c>
      <c r="O3065" s="41"/>
      <c r="P3065" s="46"/>
      <c r="Q3065" s="47"/>
      <c r="R3065" s="48" t="s">
        <v>254</v>
      </c>
      <c r="T3065">
        <v>70102</v>
      </c>
    </row>
    <row r="3066" spans="1:20" ht="18" customHeight="1" x14ac:dyDescent="0.15">
      <c r="A3066" s="42">
        <v>7</v>
      </c>
      <c r="B3066" s="43" t="s">
        <v>1237</v>
      </c>
      <c r="C3066" s="43">
        <v>1</v>
      </c>
      <c r="D3066" s="43" t="s">
        <v>1237</v>
      </c>
      <c r="E3066" s="43">
        <v>2</v>
      </c>
      <c r="F3066" s="43" t="s">
        <v>1257</v>
      </c>
      <c r="G3066" s="44">
        <v>13</v>
      </c>
      <c r="H3066" s="43" t="s">
        <v>77</v>
      </c>
      <c r="I3066" s="44">
        <v>1</v>
      </c>
      <c r="J3066" s="44" t="s">
        <v>78</v>
      </c>
      <c r="K3066" s="41"/>
      <c r="L3066" s="41"/>
      <c r="M3066" s="41"/>
      <c r="N3066" s="45" t="s">
        <v>1284</v>
      </c>
      <c r="O3066" s="41">
        <v>111000</v>
      </c>
      <c r="P3066" s="46"/>
      <c r="Q3066" s="47"/>
      <c r="R3066" s="48" t="s">
        <v>254</v>
      </c>
      <c r="T3066">
        <v>70102</v>
      </c>
    </row>
    <row r="3067" spans="1:20" ht="18" customHeight="1" x14ac:dyDescent="0.15">
      <c r="A3067" s="42">
        <v>7</v>
      </c>
      <c r="B3067" s="43" t="s">
        <v>1237</v>
      </c>
      <c r="C3067" s="43">
        <v>1</v>
      </c>
      <c r="D3067" s="43" t="s">
        <v>1237</v>
      </c>
      <c r="E3067" s="43">
        <v>2</v>
      </c>
      <c r="F3067" s="43" t="s">
        <v>1257</v>
      </c>
      <c r="G3067" s="44">
        <v>13</v>
      </c>
      <c r="H3067" s="43" t="s">
        <v>77</v>
      </c>
      <c r="I3067" s="44">
        <v>1</v>
      </c>
      <c r="J3067" s="44" t="s">
        <v>78</v>
      </c>
      <c r="K3067" s="41"/>
      <c r="L3067" s="41"/>
      <c r="M3067" s="41"/>
      <c r="N3067" s="45" t="s">
        <v>2660</v>
      </c>
      <c r="O3067" s="41">
        <v>384000</v>
      </c>
      <c r="P3067" s="46"/>
      <c r="Q3067" s="47"/>
      <c r="R3067" s="48" t="s">
        <v>254</v>
      </c>
      <c r="T3067">
        <v>70102</v>
      </c>
    </row>
    <row r="3068" spans="1:20" ht="18" customHeight="1" x14ac:dyDescent="0.15">
      <c r="A3068" s="42">
        <v>7</v>
      </c>
      <c r="B3068" s="43" t="s">
        <v>1237</v>
      </c>
      <c r="C3068" s="43">
        <v>1</v>
      </c>
      <c r="D3068" s="43" t="s">
        <v>1237</v>
      </c>
      <c r="E3068" s="43">
        <v>2</v>
      </c>
      <c r="F3068" s="43" t="s">
        <v>1257</v>
      </c>
      <c r="G3068" s="44">
        <v>13</v>
      </c>
      <c r="H3068" s="43" t="s">
        <v>77</v>
      </c>
      <c r="I3068" s="44">
        <v>1</v>
      </c>
      <c r="J3068" s="44" t="s">
        <v>78</v>
      </c>
      <c r="K3068" s="41"/>
      <c r="L3068" s="41"/>
      <c r="M3068" s="41"/>
      <c r="N3068" s="45" t="s">
        <v>2661</v>
      </c>
      <c r="O3068" s="41"/>
      <c r="P3068" s="46"/>
      <c r="Q3068" s="47"/>
      <c r="R3068" s="48" t="s">
        <v>254</v>
      </c>
      <c r="T3068">
        <v>70102</v>
      </c>
    </row>
    <row r="3069" spans="1:20" ht="18" customHeight="1" x14ac:dyDescent="0.15">
      <c r="A3069" s="42">
        <v>7</v>
      </c>
      <c r="B3069" s="43" t="s">
        <v>1237</v>
      </c>
      <c r="C3069" s="43">
        <v>1</v>
      </c>
      <c r="D3069" s="43" t="s">
        <v>1237</v>
      </c>
      <c r="E3069" s="43">
        <v>2</v>
      </c>
      <c r="F3069" s="43" t="s">
        <v>1257</v>
      </c>
      <c r="G3069" s="44">
        <v>13</v>
      </c>
      <c r="H3069" s="43" t="s">
        <v>77</v>
      </c>
      <c r="I3069" s="45">
        <v>21</v>
      </c>
      <c r="J3069" s="45" t="s">
        <v>304</v>
      </c>
      <c r="K3069" s="41">
        <v>30</v>
      </c>
      <c r="L3069" s="41">
        <v>30</v>
      </c>
      <c r="M3069" s="41">
        <f>K3069-L3069</f>
        <v>0</v>
      </c>
      <c r="N3069" s="45" t="s">
        <v>1285</v>
      </c>
      <c r="O3069" s="41">
        <v>30000</v>
      </c>
      <c r="P3069" s="46"/>
      <c r="Q3069" s="47"/>
      <c r="R3069" s="48" t="s">
        <v>254</v>
      </c>
      <c r="T3069">
        <v>70102</v>
      </c>
    </row>
    <row r="3070" spans="1:20" ht="18" customHeight="1" x14ac:dyDescent="0.15">
      <c r="A3070" s="42">
        <v>7</v>
      </c>
      <c r="B3070" s="43" t="s">
        <v>1237</v>
      </c>
      <c r="C3070" s="43">
        <v>1</v>
      </c>
      <c r="D3070" s="43" t="s">
        <v>1237</v>
      </c>
      <c r="E3070" s="43">
        <v>2</v>
      </c>
      <c r="F3070" s="43" t="s">
        <v>1257</v>
      </c>
      <c r="G3070" s="45">
        <v>18</v>
      </c>
      <c r="H3070" s="49" t="s">
        <v>81</v>
      </c>
      <c r="I3070" s="45"/>
      <c r="J3070" s="45"/>
      <c r="K3070" s="41"/>
      <c r="L3070" s="41"/>
      <c r="M3070" s="41"/>
      <c r="N3070" s="45"/>
      <c r="O3070" s="47"/>
      <c r="P3070" s="46"/>
      <c r="Q3070" s="47"/>
      <c r="R3070" s="48" t="s">
        <v>254</v>
      </c>
      <c r="T3070">
        <v>70102</v>
      </c>
    </row>
    <row r="3071" spans="1:20" ht="18" customHeight="1" x14ac:dyDescent="0.15">
      <c r="A3071" s="42">
        <v>7</v>
      </c>
      <c r="B3071" s="43" t="s">
        <v>1237</v>
      </c>
      <c r="C3071" s="43">
        <v>1</v>
      </c>
      <c r="D3071" s="43" t="s">
        <v>1237</v>
      </c>
      <c r="E3071" s="43">
        <v>2</v>
      </c>
      <c r="F3071" s="43" t="s">
        <v>1257</v>
      </c>
      <c r="G3071" s="44">
        <v>18</v>
      </c>
      <c r="H3071" s="43" t="s">
        <v>81</v>
      </c>
      <c r="I3071" s="45">
        <v>11</v>
      </c>
      <c r="J3071" s="45" t="s">
        <v>82</v>
      </c>
      <c r="K3071" s="41">
        <v>1042</v>
      </c>
      <c r="L3071" s="41">
        <v>1012</v>
      </c>
      <c r="M3071" s="41">
        <f>K3071-L3071</f>
        <v>30</v>
      </c>
      <c r="N3071" s="45" t="s">
        <v>1286</v>
      </c>
      <c r="O3071" s="41">
        <v>20000</v>
      </c>
      <c r="P3071" s="46"/>
      <c r="Q3071" s="47"/>
      <c r="R3071" s="48" t="s">
        <v>254</v>
      </c>
      <c r="T3071">
        <v>70102</v>
      </c>
    </row>
    <row r="3072" spans="1:20" ht="18" customHeight="1" x14ac:dyDescent="0.15">
      <c r="A3072" s="42">
        <v>7</v>
      </c>
      <c r="B3072" s="43" t="s">
        <v>1237</v>
      </c>
      <c r="C3072" s="43">
        <v>1</v>
      </c>
      <c r="D3072" s="43" t="s">
        <v>1237</v>
      </c>
      <c r="E3072" s="43">
        <v>2</v>
      </c>
      <c r="F3072" s="43" t="s">
        <v>1257</v>
      </c>
      <c r="G3072" s="44">
        <v>18</v>
      </c>
      <c r="H3072" s="43" t="s">
        <v>81</v>
      </c>
      <c r="I3072" s="44">
        <v>11</v>
      </c>
      <c r="J3072" s="44" t="s">
        <v>82</v>
      </c>
      <c r="K3072" s="41"/>
      <c r="L3072" s="41"/>
      <c r="M3072" s="41"/>
      <c r="N3072" s="45" t="s">
        <v>1287</v>
      </c>
      <c r="O3072" s="41">
        <v>270000</v>
      </c>
      <c r="P3072" s="46"/>
      <c r="Q3072" s="47"/>
      <c r="R3072" s="48" t="s">
        <v>254</v>
      </c>
      <c r="T3072">
        <v>70102</v>
      </c>
    </row>
    <row r="3073" spans="1:20" ht="18" customHeight="1" x14ac:dyDescent="0.15">
      <c r="A3073" s="42">
        <v>7</v>
      </c>
      <c r="B3073" s="43" t="s">
        <v>1237</v>
      </c>
      <c r="C3073" s="43">
        <v>1</v>
      </c>
      <c r="D3073" s="43" t="s">
        <v>1237</v>
      </c>
      <c r="E3073" s="43">
        <v>2</v>
      </c>
      <c r="F3073" s="43" t="s">
        <v>1257</v>
      </c>
      <c r="G3073" s="44">
        <v>18</v>
      </c>
      <c r="H3073" s="43" t="s">
        <v>81</v>
      </c>
      <c r="I3073" s="44">
        <v>11</v>
      </c>
      <c r="J3073" s="44" t="s">
        <v>82</v>
      </c>
      <c r="K3073" s="41"/>
      <c r="L3073" s="41"/>
      <c r="M3073" s="41"/>
      <c r="N3073" s="45" t="s">
        <v>1288</v>
      </c>
      <c r="O3073" s="41">
        <v>225000</v>
      </c>
      <c r="P3073" s="46"/>
      <c r="Q3073" s="47"/>
      <c r="R3073" s="48" t="s">
        <v>254</v>
      </c>
      <c r="T3073">
        <v>70102</v>
      </c>
    </row>
    <row r="3074" spans="1:20" ht="18" customHeight="1" x14ac:dyDescent="0.15">
      <c r="A3074" s="42">
        <v>7</v>
      </c>
      <c r="B3074" s="43" t="s">
        <v>1237</v>
      </c>
      <c r="C3074" s="43">
        <v>1</v>
      </c>
      <c r="D3074" s="43" t="s">
        <v>1237</v>
      </c>
      <c r="E3074" s="43">
        <v>2</v>
      </c>
      <c r="F3074" s="43" t="s">
        <v>1257</v>
      </c>
      <c r="G3074" s="44">
        <v>18</v>
      </c>
      <c r="H3074" s="43" t="s">
        <v>81</v>
      </c>
      <c r="I3074" s="44">
        <v>11</v>
      </c>
      <c r="J3074" s="44" t="s">
        <v>82</v>
      </c>
      <c r="K3074" s="41"/>
      <c r="L3074" s="41"/>
      <c r="M3074" s="41"/>
      <c r="N3074" s="45" t="s">
        <v>1289</v>
      </c>
      <c r="O3074" s="41">
        <v>20000</v>
      </c>
      <c r="P3074" s="46"/>
      <c r="Q3074" s="47"/>
      <c r="R3074" s="48" t="s">
        <v>254</v>
      </c>
      <c r="T3074">
        <v>70102</v>
      </c>
    </row>
    <row r="3075" spans="1:20" ht="18" customHeight="1" x14ac:dyDescent="0.15">
      <c r="A3075" s="42">
        <v>7</v>
      </c>
      <c r="B3075" s="43" t="s">
        <v>1237</v>
      </c>
      <c r="C3075" s="43">
        <v>1</v>
      </c>
      <c r="D3075" s="43" t="s">
        <v>1237</v>
      </c>
      <c r="E3075" s="43">
        <v>2</v>
      </c>
      <c r="F3075" s="43" t="s">
        <v>1257</v>
      </c>
      <c r="G3075" s="44">
        <v>18</v>
      </c>
      <c r="H3075" s="43" t="s">
        <v>81</v>
      </c>
      <c r="I3075" s="44">
        <v>11</v>
      </c>
      <c r="J3075" s="44" t="s">
        <v>82</v>
      </c>
      <c r="K3075" s="41"/>
      <c r="L3075" s="41"/>
      <c r="M3075" s="41"/>
      <c r="N3075" s="45" t="s">
        <v>1290</v>
      </c>
      <c r="O3075" s="41">
        <v>200000</v>
      </c>
      <c r="P3075" s="46"/>
      <c r="Q3075" s="47"/>
      <c r="R3075" s="48" t="s">
        <v>254</v>
      </c>
      <c r="T3075">
        <v>70102</v>
      </c>
    </row>
    <row r="3076" spans="1:20" ht="18" customHeight="1" x14ac:dyDescent="0.15">
      <c r="A3076" s="42">
        <v>7</v>
      </c>
      <c r="B3076" s="43" t="s">
        <v>1237</v>
      </c>
      <c r="C3076" s="43">
        <v>1</v>
      </c>
      <c r="D3076" s="43" t="s">
        <v>1237</v>
      </c>
      <c r="E3076" s="43">
        <v>2</v>
      </c>
      <c r="F3076" s="43" t="s">
        <v>1257</v>
      </c>
      <c r="G3076" s="44">
        <v>18</v>
      </c>
      <c r="H3076" s="43" t="s">
        <v>81</v>
      </c>
      <c r="I3076" s="44">
        <v>11</v>
      </c>
      <c r="J3076" s="44" t="s">
        <v>82</v>
      </c>
      <c r="K3076" s="41"/>
      <c r="L3076" s="41"/>
      <c r="M3076" s="41"/>
      <c r="N3076" s="45" t="s">
        <v>1291</v>
      </c>
      <c r="O3076" s="41">
        <v>100000</v>
      </c>
      <c r="P3076" s="46"/>
      <c r="Q3076" s="47"/>
      <c r="R3076" s="48" t="s">
        <v>254</v>
      </c>
      <c r="T3076">
        <v>70102</v>
      </c>
    </row>
    <row r="3077" spans="1:20" ht="18" customHeight="1" x14ac:dyDescent="0.15">
      <c r="A3077" s="42">
        <v>7</v>
      </c>
      <c r="B3077" s="43" t="s">
        <v>1237</v>
      </c>
      <c r="C3077" s="43">
        <v>1</v>
      </c>
      <c r="D3077" s="43" t="s">
        <v>1237</v>
      </c>
      <c r="E3077" s="43">
        <v>2</v>
      </c>
      <c r="F3077" s="43" t="s">
        <v>1257</v>
      </c>
      <c r="G3077" s="44">
        <v>18</v>
      </c>
      <c r="H3077" s="43" t="s">
        <v>81</v>
      </c>
      <c r="I3077" s="44">
        <v>11</v>
      </c>
      <c r="J3077" s="44" t="s">
        <v>82</v>
      </c>
      <c r="K3077" s="41"/>
      <c r="L3077" s="41"/>
      <c r="M3077" s="41"/>
      <c r="N3077" s="45" t="s">
        <v>1292</v>
      </c>
      <c r="O3077" s="41">
        <v>5000</v>
      </c>
      <c r="P3077" s="46"/>
      <c r="Q3077" s="47"/>
      <c r="R3077" s="48" t="s">
        <v>254</v>
      </c>
      <c r="T3077">
        <v>70102</v>
      </c>
    </row>
    <row r="3078" spans="1:20" ht="18" customHeight="1" x14ac:dyDescent="0.15">
      <c r="A3078" s="42">
        <v>7</v>
      </c>
      <c r="B3078" s="43" t="s">
        <v>1237</v>
      </c>
      <c r="C3078" s="43">
        <v>1</v>
      </c>
      <c r="D3078" s="43" t="s">
        <v>1237</v>
      </c>
      <c r="E3078" s="43">
        <v>2</v>
      </c>
      <c r="F3078" s="43" t="s">
        <v>1257</v>
      </c>
      <c r="G3078" s="44">
        <v>18</v>
      </c>
      <c r="H3078" s="43" t="s">
        <v>81</v>
      </c>
      <c r="I3078" s="44">
        <v>11</v>
      </c>
      <c r="J3078" s="44" t="s">
        <v>82</v>
      </c>
      <c r="K3078" s="41"/>
      <c r="L3078" s="41"/>
      <c r="M3078" s="41"/>
      <c r="N3078" s="45" t="s">
        <v>1293</v>
      </c>
      <c r="O3078" s="41">
        <v>10000</v>
      </c>
      <c r="P3078" s="46"/>
      <c r="Q3078" s="47"/>
      <c r="R3078" s="48" t="s">
        <v>254</v>
      </c>
      <c r="T3078">
        <v>70102</v>
      </c>
    </row>
    <row r="3079" spans="1:20" ht="18" customHeight="1" x14ac:dyDescent="0.15">
      <c r="A3079" s="42">
        <v>7</v>
      </c>
      <c r="B3079" s="43" t="s">
        <v>1237</v>
      </c>
      <c r="C3079" s="43">
        <v>1</v>
      </c>
      <c r="D3079" s="43" t="s">
        <v>1237</v>
      </c>
      <c r="E3079" s="43">
        <v>2</v>
      </c>
      <c r="F3079" s="43" t="s">
        <v>1257</v>
      </c>
      <c r="G3079" s="44">
        <v>18</v>
      </c>
      <c r="H3079" s="43" t="s">
        <v>81</v>
      </c>
      <c r="I3079" s="44">
        <v>11</v>
      </c>
      <c r="J3079" s="44" t="s">
        <v>82</v>
      </c>
      <c r="K3079" s="41"/>
      <c r="L3079" s="41"/>
      <c r="M3079" s="41"/>
      <c r="N3079" s="45" t="s">
        <v>1294</v>
      </c>
      <c r="O3079" s="41">
        <v>4000</v>
      </c>
      <c r="P3079" s="46"/>
      <c r="Q3079" s="47"/>
      <c r="R3079" s="48" t="s">
        <v>254</v>
      </c>
      <c r="T3079">
        <v>70102</v>
      </c>
    </row>
    <row r="3080" spans="1:20" ht="18" customHeight="1" x14ac:dyDescent="0.15">
      <c r="A3080" s="42">
        <v>7</v>
      </c>
      <c r="B3080" s="43" t="s">
        <v>1237</v>
      </c>
      <c r="C3080" s="43">
        <v>1</v>
      </c>
      <c r="D3080" s="43" t="s">
        <v>1237</v>
      </c>
      <c r="E3080" s="43">
        <v>2</v>
      </c>
      <c r="F3080" s="43" t="s">
        <v>1257</v>
      </c>
      <c r="G3080" s="44">
        <v>18</v>
      </c>
      <c r="H3080" s="43" t="s">
        <v>81</v>
      </c>
      <c r="I3080" s="44">
        <v>11</v>
      </c>
      <c r="J3080" s="44" t="s">
        <v>82</v>
      </c>
      <c r="K3080" s="41"/>
      <c r="L3080" s="41"/>
      <c r="M3080" s="41"/>
      <c r="N3080" s="45" t="s">
        <v>1295</v>
      </c>
      <c r="O3080" s="41">
        <v>8000</v>
      </c>
      <c r="P3080" s="46"/>
      <c r="Q3080" s="47"/>
      <c r="R3080" s="48" t="s">
        <v>254</v>
      </c>
      <c r="T3080">
        <v>70102</v>
      </c>
    </row>
    <row r="3081" spans="1:20" ht="18" customHeight="1" x14ac:dyDescent="0.15">
      <c r="A3081" s="42">
        <v>7</v>
      </c>
      <c r="B3081" s="43" t="s">
        <v>1237</v>
      </c>
      <c r="C3081" s="43">
        <v>1</v>
      </c>
      <c r="D3081" s="43" t="s">
        <v>1237</v>
      </c>
      <c r="E3081" s="43">
        <v>2</v>
      </c>
      <c r="F3081" s="43" t="s">
        <v>1257</v>
      </c>
      <c r="G3081" s="44">
        <v>18</v>
      </c>
      <c r="H3081" s="43" t="s">
        <v>81</v>
      </c>
      <c r="I3081" s="44">
        <v>11</v>
      </c>
      <c r="J3081" s="44" t="s">
        <v>82</v>
      </c>
      <c r="K3081" s="41"/>
      <c r="L3081" s="41"/>
      <c r="M3081" s="41"/>
      <c r="N3081" s="45" t="s">
        <v>1296</v>
      </c>
      <c r="O3081" s="41">
        <v>20000</v>
      </c>
      <c r="P3081" s="46"/>
      <c r="Q3081" s="47"/>
      <c r="R3081" s="48" t="s">
        <v>254</v>
      </c>
      <c r="T3081">
        <v>70102</v>
      </c>
    </row>
    <row r="3082" spans="1:20" ht="18" customHeight="1" x14ac:dyDescent="0.15">
      <c r="A3082" s="42">
        <v>7</v>
      </c>
      <c r="B3082" s="43" t="s">
        <v>1237</v>
      </c>
      <c r="C3082" s="43">
        <v>1</v>
      </c>
      <c r="D3082" s="43" t="s">
        <v>1237</v>
      </c>
      <c r="E3082" s="43">
        <v>2</v>
      </c>
      <c r="F3082" s="43" t="s">
        <v>1257</v>
      </c>
      <c r="G3082" s="44">
        <v>18</v>
      </c>
      <c r="H3082" s="43" t="s">
        <v>81</v>
      </c>
      <c r="I3082" s="44">
        <v>11</v>
      </c>
      <c r="J3082" s="44" t="s">
        <v>82</v>
      </c>
      <c r="K3082" s="41"/>
      <c r="L3082" s="41"/>
      <c r="M3082" s="41"/>
      <c r="N3082" s="45" t="s">
        <v>1297</v>
      </c>
      <c r="O3082" s="41">
        <v>50000</v>
      </c>
      <c r="P3082" s="46"/>
      <c r="Q3082" s="47"/>
      <c r="R3082" s="48" t="s">
        <v>254</v>
      </c>
      <c r="T3082">
        <v>70102</v>
      </c>
    </row>
    <row r="3083" spans="1:20" ht="18" customHeight="1" x14ac:dyDescent="0.15">
      <c r="A3083" s="42">
        <v>7</v>
      </c>
      <c r="B3083" s="43" t="s">
        <v>1237</v>
      </c>
      <c r="C3083" s="43">
        <v>1</v>
      </c>
      <c r="D3083" s="43" t="s">
        <v>1237</v>
      </c>
      <c r="E3083" s="43">
        <v>2</v>
      </c>
      <c r="F3083" s="43" t="s">
        <v>1257</v>
      </c>
      <c r="G3083" s="44">
        <v>18</v>
      </c>
      <c r="H3083" s="43" t="s">
        <v>81</v>
      </c>
      <c r="I3083" s="44">
        <v>11</v>
      </c>
      <c r="J3083" s="44" t="s">
        <v>82</v>
      </c>
      <c r="K3083" s="41"/>
      <c r="L3083" s="41"/>
      <c r="M3083" s="41"/>
      <c r="N3083" s="45" t="s">
        <v>1298</v>
      </c>
      <c r="O3083" s="41">
        <v>10000</v>
      </c>
      <c r="P3083" s="46"/>
      <c r="Q3083" s="47"/>
      <c r="R3083" s="48" t="s">
        <v>254</v>
      </c>
      <c r="T3083">
        <v>70102</v>
      </c>
    </row>
    <row r="3084" spans="1:20" ht="18" customHeight="1" x14ac:dyDescent="0.15">
      <c r="A3084" s="42">
        <v>7</v>
      </c>
      <c r="B3084" s="43" t="s">
        <v>1237</v>
      </c>
      <c r="C3084" s="43">
        <v>1</v>
      </c>
      <c r="D3084" s="43" t="s">
        <v>1237</v>
      </c>
      <c r="E3084" s="43">
        <v>2</v>
      </c>
      <c r="F3084" s="43" t="s">
        <v>1257</v>
      </c>
      <c r="G3084" s="44">
        <v>18</v>
      </c>
      <c r="H3084" s="43" t="s">
        <v>81</v>
      </c>
      <c r="I3084" s="44">
        <v>11</v>
      </c>
      <c r="J3084" s="44" t="s">
        <v>82</v>
      </c>
      <c r="K3084" s="41"/>
      <c r="L3084" s="41"/>
      <c r="M3084" s="41"/>
      <c r="N3084" s="45" t="s">
        <v>2662</v>
      </c>
      <c r="O3084" s="41">
        <v>100000</v>
      </c>
      <c r="P3084" s="46"/>
      <c r="Q3084" s="47"/>
      <c r="R3084" s="48" t="s">
        <v>254</v>
      </c>
      <c r="T3084">
        <v>70102</v>
      </c>
    </row>
    <row r="3085" spans="1:20" ht="18" customHeight="1" x14ac:dyDescent="0.15">
      <c r="A3085" s="42">
        <v>7</v>
      </c>
      <c r="B3085" s="43" t="s">
        <v>1237</v>
      </c>
      <c r="C3085" s="43">
        <v>1</v>
      </c>
      <c r="D3085" s="43" t="s">
        <v>1237</v>
      </c>
      <c r="E3085" s="43">
        <v>2</v>
      </c>
      <c r="F3085" s="43" t="s">
        <v>1257</v>
      </c>
      <c r="G3085" s="44">
        <v>18</v>
      </c>
      <c r="H3085" s="43" t="s">
        <v>81</v>
      </c>
      <c r="I3085" s="45">
        <v>21</v>
      </c>
      <c r="J3085" s="45" t="s">
        <v>395</v>
      </c>
      <c r="K3085" s="41">
        <v>24200</v>
      </c>
      <c r="L3085" s="41">
        <v>16700</v>
      </c>
      <c r="M3085" s="41">
        <f>K3085-L3085</f>
        <v>7500</v>
      </c>
      <c r="N3085" s="45" t="s">
        <v>1299</v>
      </c>
      <c r="O3085" s="41">
        <v>15100000</v>
      </c>
      <c r="P3085" s="46"/>
      <c r="Q3085" s="47"/>
      <c r="R3085" s="48" t="s">
        <v>254</v>
      </c>
      <c r="T3085">
        <v>70102</v>
      </c>
    </row>
    <row r="3086" spans="1:20" ht="18" customHeight="1" x14ac:dyDescent="0.15">
      <c r="A3086" s="42">
        <v>7</v>
      </c>
      <c r="B3086" s="43" t="s">
        <v>1237</v>
      </c>
      <c r="C3086" s="43">
        <v>1</v>
      </c>
      <c r="D3086" s="43" t="s">
        <v>1237</v>
      </c>
      <c r="E3086" s="43">
        <v>2</v>
      </c>
      <c r="F3086" s="43" t="s">
        <v>1257</v>
      </c>
      <c r="G3086" s="44">
        <v>18</v>
      </c>
      <c r="H3086" s="43" t="s">
        <v>81</v>
      </c>
      <c r="I3086" s="44">
        <v>21</v>
      </c>
      <c r="J3086" s="44" t="s">
        <v>395</v>
      </c>
      <c r="K3086" s="41"/>
      <c r="L3086" s="41"/>
      <c r="M3086" s="41"/>
      <c r="N3086" s="45" t="s">
        <v>2663</v>
      </c>
      <c r="O3086" s="41"/>
      <c r="P3086" s="46"/>
      <c r="Q3086" s="47"/>
      <c r="R3086" s="48" t="s">
        <v>254</v>
      </c>
      <c r="T3086">
        <v>70102</v>
      </c>
    </row>
    <row r="3087" spans="1:20" ht="18" customHeight="1" x14ac:dyDescent="0.15">
      <c r="A3087" s="42">
        <v>7</v>
      </c>
      <c r="B3087" s="43" t="s">
        <v>1237</v>
      </c>
      <c r="C3087" s="43">
        <v>1</v>
      </c>
      <c r="D3087" s="43" t="s">
        <v>1237</v>
      </c>
      <c r="E3087" s="43">
        <v>2</v>
      </c>
      <c r="F3087" s="43" t="s">
        <v>1257</v>
      </c>
      <c r="G3087" s="44">
        <v>18</v>
      </c>
      <c r="H3087" s="43" t="s">
        <v>81</v>
      </c>
      <c r="I3087" s="44">
        <v>21</v>
      </c>
      <c r="J3087" s="44" t="s">
        <v>395</v>
      </c>
      <c r="K3087" s="41"/>
      <c r="L3087" s="41"/>
      <c r="M3087" s="41"/>
      <c r="N3087" s="45" t="s">
        <v>2664</v>
      </c>
      <c r="O3087" s="41"/>
      <c r="P3087" s="46"/>
      <c r="Q3087" s="47"/>
      <c r="R3087" s="48" t="s">
        <v>254</v>
      </c>
      <c r="T3087">
        <v>70102</v>
      </c>
    </row>
    <row r="3088" spans="1:20" ht="18" customHeight="1" x14ac:dyDescent="0.15">
      <c r="A3088" s="42">
        <v>7</v>
      </c>
      <c r="B3088" s="43" t="s">
        <v>1237</v>
      </c>
      <c r="C3088" s="43">
        <v>1</v>
      </c>
      <c r="D3088" s="43" t="s">
        <v>1237</v>
      </c>
      <c r="E3088" s="43">
        <v>2</v>
      </c>
      <c r="F3088" s="43" t="s">
        <v>1257</v>
      </c>
      <c r="G3088" s="44">
        <v>18</v>
      </c>
      <c r="H3088" s="43" t="s">
        <v>81</v>
      </c>
      <c r="I3088" s="44">
        <v>21</v>
      </c>
      <c r="J3088" s="44" t="s">
        <v>395</v>
      </c>
      <c r="K3088" s="41"/>
      <c r="L3088" s="41"/>
      <c r="M3088" s="41"/>
      <c r="N3088" s="45" t="s">
        <v>1300</v>
      </c>
      <c r="O3088" s="41">
        <v>50000</v>
      </c>
      <c r="P3088" s="46"/>
      <c r="Q3088" s="47"/>
      <c r="R3088" s="48" t="s">
        <v>254</v>
      </c>
      <c r="T3088">
        <v>70102</v>
      </c>
    </row>
    <row r="3089" spans="1:20" ht="18" customHeight="1" x14ac:dyDescent="0.15">
      <c r="A3089" s="42">
        <v>7</v>
      </c>
      <c r="B3089" s="43" t="s">
        <v>1237</v>
      </c>
      <c r="C3089" s="43">
        <v>1</v>
      </c>
      <c r="D3089" s="43" t="s">
        <v>1237</v>
      </c>
      <c r="E3089" s="43">
        <v>2</v>
      </c>
      <c r="F3089" s="43" t="s">
        <v>1257</v>
      </c>
      <c r="G3089" s="44">
        <v>18</v>
      </c>
      <c r="H3089" s="43" t="s">
        <v>81</v>
      </c>
      <c r="I3089" s="44">
        <v>21</v>
      </c>
      <c r="J3089" s="44" t="s">
        <v>395</v>
      </c>
      <c r="K3089" s="41"/>
      <c r="L3089" s="41"/>
      <c r="M3089" s="41"/>
      <c r="N3089" s="45" t="s">
        <v>1301</v>
      </c>
      <c r="O3089" s="41">
        <v>50000</v>
      </c>
      <c r="P3089" s="46"/>
      <c r="Q3089" s="47"/>
      <c r="R3089" s="48" t="s">
        <v>254</v>
      </c>
      <c r="T3089">
        <v>70102</v>
      </c>
    </row>
    <row r="3090" spans="1:20" ht="18" customHeight="1" x14ac:dyDescent="0.15">
      <c r="A3090" s="42">
        <v>7</v>
      </c>
      <c r="B3090" s="43" t="s">
        <v>1237</v>
      </c>
      <c r="C3090" s="43">
        <v>1</v>
      </c>
      <c r="D3090" s="43" t="s">
        <v>1237</v>
      </c>
      <c r="E3090" s="43">
        <v>2</v>
      </c>
      <c r="F3090" s="43" t="s">
        <v>1257</v>
      </c>
      <c r="G3090" s="44">
        <v>18</v>
      </c>
      <c r="H3090" s="43" t="s">
        <v>81</v>
      </c>
      <c r="I3090" s="44">
        <v>21</v>
      </c>
      <c r="J3090" s="44" t="s">
        <v>395</v>
      </c>
      <c r="K3090" s="41"/>
      <c r="L3090" s="41"/>
      <c r="M3090" s="41"/>
      <c r="N3090" s="45" t="s">
        <v>7526</v>
      </c>
      <c r="O3090" s="41">
        <v>9000000</v>
      </c>
      <c r="P3090" s="46"/>
      <c r="Q3090" s="47"/>
      <c r="R3090" s="48" t="s">
        <v>254</v>
      </c>
      <c r="T3090">
        <v>70102</v>
      </c>
    </row>
    <row r="3091" spans="1:20" ht="18" customHeight="1" x14ac:dyDescent="0.15">
      <c r="A3091" s="42">
        <v>7</v>
      </c>
      <c r="B3091" s="43" t="s">
        <v>1237</v>
      </c>
      <c r="C3091" s="43">
        <v>1</v>
      </c>
      <c r="D3091" s="43" t="s">
        <v>1237</v>
      </c>
      <c r="E3091" s="43">
        <v>2</v>
      </c>
      <c r="F3091" s="43" t="s">
        <v>1257</v>
      </c>
      <c r="G3091" s="44">
        <v>18</v>
      </c>
      <c r="H3091" s="43" t="s">
        <v>81</v>
      </c>
      <c r="I3091" s="44">
        <v>21</v>
      </c>
      <c r="J3091" s="44" t="s">
        <v>395</v>
      </c>
      <c r="K3091" s="41"/>
      <c r="L3091" s="41"/>
      <c r="M3091" s="41"/>
      <c r="N3091" s="45" t="s">
        <v>2430</v>
      </c>
      <c r="O3091" s="41"/>
      <c r="P3091" s="46"/>
      <c r="Q3091" s="47"/>
      <c r="R3091" s="48" t="s">
        <v>254</v>
      </c>
      <c r="T3091">
        <v>70102</v>
      </c>
    </row>
    <row r="3092" spans="1:20" ht="18" customHeight="1" x14ac:dyDescent="0.15">
      <c r="A3092" s="42">
        <v>7</v>
      </c>
      <c r="B3092" s="43" t="s">
        <v>1237</v>
      </c>
      <c r="C3092" s="43">
        <v>1</v>
      </c>
      <c r="D3092" s="43" t="s">
        <v>1237</v>
      </c>
      <c r="E3092" s="43">
        <v>2</v>
      </c>
      <c r="F3092" s="43" t="s">
        <v>1257</v>
      </c>
      <c r="G3092" s="44">
        <v>18</v>
      </c>
      <c r="H3092" s="43" t="s">
        <v>81</v>
      </c>
      <c r="I3092" s="44">
        <v>21</v>
      </c>
      <c r="J3092" s="44" t="s">
        <v>395</v>
      </c>
      <c r="K3092" s="41"/>
      <c r="L3092" s="41"/>
      <c r="M3092" s="41"/>
      <c r="N3092" s="45" t="s">
        <v>7527</v>
      </c>
      <c r="O3092" s="41"/>
      <c r="P3092" s="46"/>
      <c r="Q3092" s="47"/>
      <c r="R3092" s="48" t="s">
        <v>254</v>
      </c>
      <c r="T3092">
        <v>70102</v>
      </c>
    </row>
    <row r="3093" spans="1:20" ht="18" customHeight="1" x14ac:dyDescent="0.15">
      <c r="A3093" s="42">
        <v>7</v>
      </c>
      <c r="B3093" s="43" t="s">
        <v>1237</v>
      </c>
      <c r="C3093" s="43">
        <v>1</v>
      </c>
      <c r="D3093" s="43" t="s">
        <v>1237</v>
      </c>
      <c r="E3093" s="43">
        <v>2</v>
      </c>
      <c r="F3093" s="43" t="s">
        <v>1257</v>
      </c>
      <c r="G3093" s="44">
        <v>18</v>
      </c>
      <c r="H3093" s="43" t="s">
        <v>81</v>
      </c>
      <c r="I3093" s="44">
        <v>21</v>
      </c>
      <c r="J3093" s="44" t="s">
        <v>395</v>
      </c>
      <c r="K3093" s="41"/>
      <c r="L3093" s="41"/>
      <c r="M3093" s="41"/>
      <c r="N3093" s="45" t="s">
        <v>2665</v>
      </c>
      <c r="O3093" s="41"/>
      <c r="P3093" s="46"/>
      <c r="Q3093" s="47"/>
      <c r="R3093" s="48" t="s">
        <v>254</v>
      </c>
      <c r="T3093">
        <v>70102</v>
      </c>
    </row>
    <row r="3094" spans="1:20" ht="18" customHeight="1" x14ac:dyDescent="0.15">
      <c r="A3094" s="42">
        <v>7</v>
      </c>
      <c r="B3094" s="43" t="s">
        <v>1237</v>
      </c>
      <c r="C3094" s="43">
        <v>1</v>
      </c>
      <c r="D3094" s="43" t="s">
        <v>1237</v>
      </c>
      <c r="E3094" s="43">
        <v>2</v>
      </c>
      <c r="F3094" s="43" t="s">
        <v>1257</v>
      </c>
      <c r="G3094" s="44">
        <v>18</v>
      </c>
      <c r="H3094" s="43" t="s">
        <v>81</v>
      </c>
      <c r="I3094" s="45">
        <v>31</v>
      </c>
      <c r="J3094" s="45" t="s">
        <v>318</v>
      </c>
      <c r="K3094" s="41">
        <v>50</v>
      </c>
      <c r="L3094" s="41">
        <v>0</v>
      </c>
      <c r="M3094" s="41">
        <f>K3094-L3094</f>
        <v>50</v>
      </c>
      <c r="N3094" s="45" t="s">
        <v>2666</v>
      </c>
      <c r="O3094" s="41">
        <v>50000</v>
      </c>
      <c r="P3094" s="46"/>
      <c r="Q3094" s="47"/>
      <c r="R3094" s="48" t="s">
        <v>254</v>
      </c>
      <c r="T3094">
        <v>70102</v>
      </c>
    </row>
    <row r="3095" spans="1:20" ht="18" customHeight="1" x14ac:dyDescent="0.15">
      <c r="A3095" s="24">
        <v>7</v>
      </c>
      <c r="B3095" s="25" t="s">
        <v>2183</v>
      </c>
      <c r="C3095" s="34">
        <v>1</v>
      </c>
      <c r="D3095" s="25" t="s">
        <v>1237</v>
      </c>
      <c r="E3095" s="35">
        <v>3</v>
      </c>
      <c r="F3095" s="36" t="s">
        <v>2253</v>
      </c>
      <c r="G3095" s="35"/>
      <c r="H3095" s="36"/>
      <c r="I3095" s="35"/>
      <c r="J3095" s="35"/>
      <c r="K3095" s="32">
        <f>IF(C3095="",SUMIFS($K3096:$K$5362,$A3096:$A$5362,A3095,$E3096:$E$5362,""),IF(E3095="",SUMIFS($K3096:$K$5362,$A3096:$A$5362,A3095,$C3096:$C$5362,C3095,$G3096:$G$5362,""),IF(G3095="",SUMIFS($K3096:$K$5362,$A3096:$A$5362,A3095,$C3096:$C$5362,C3095,$E3096:$E$5362,E3095,$R3096:$R$5362,R3095),IF(I3095="",SUMIFS($K3096:$K$5362,$A3096:$A$5362,A3095,$C3096:$C$5362,C3095,$E3096:$E$5362,E3095,$G3096:$G$5362,G3095,$R3096:$R$5362,R3095),0))))</f>
        <v>129082</v>
      </c>
      <c r="L3095" s="32">
        <f>IF(C3095="",SUMIFS($L3096:$L$5362,$A3096:$A$5362,A3095,$E3096:$E$5362,""),IF(E3095="",SUMIFS($L3096:$L$5362,$A3096:$A$5362,A3095,$C3096:$C$5362,C3095,$G3096:$G$5362,""),IF(G3095="",SUMIFS($L3096:$L$5362,$A3096:$A$5362,A3095,$C3096:$C$5362,C3095,$E3096:$E$5362,E3095,$R3096:$R$5362,R3095),IF(I3095="",SUMIFS($L3096:$L$5362,$A3096:$A$5362,A3095,$C3096:$C$5362,C3095,$E3096:$E$5362,E3095,$G3096:$G$5362,G3095,$R3096:$R$5362,R3095),0))))</f>
        <v>70652</v>
      </c>
      <c r="M3095" s="32">
        <f t="shared" ref="M3095" si="80">K3095-L3095</f>
        <v>58430</v>
      </c>
      <c r="N3095" s="37"/>
      <c r="O3095" s="38"/>
      <c r="P3095" s="39"/>
      <c r="Q3095" s="33">
        <f>IF(C3095="",SUMIFS($Q3096:$Q$5362,$A3096:$A$5362,A3095,$E3096:$E$5362,""),IF(E3095="",SUMIFS($Q3096:$Q$5362,$A3096:$A$5362,A3095,$C3096:$C$5362,C3095,$G3096:$G$5362,""),IF(G3095="",SUMIFS($Q3096:$Q$5362,$A3096:$A$5362,A3095,$C3096:$C$5362,C3095,$E3096:$E$5362,E3095,$R3096:$R$5362,R3095),IF(I3095="",SUMIFS($Q3096:$Q$5362,$A3096:$A$5362,A3095,$C3096:$C$5362,C3095,$E3096:$E$5362,E3095,$G3096:$G$5362,G3095,$R3096:$R$5362,R3095),0))))</f>
        <v>90545</v>
      </c>
      <c r="R3095" s="40" t="s">
        <v>2207</v>
      </c>
      <c r="T3095">
        <v>70103</v>
      </c>
    </row>
    <row r="3096" spans="1:20" ht="18" customHeight="1" x14ac:dyDescent="0.15">
      <c r="A3096" s="42">
        <v>7</v>
      </c>
      <c r="B3096" s="43" t="s">
        <v>1237</v>
      </c>
      <c r="C3096" s="43">
        <v>1</v>
      </c>
      <c r="D3096" s="43" t="s">
        <v>1237</v>
      </c>
      <c r="E3096" s="43">
        <v>3</v>
      </c>
      <c r="F3096" s="43" t="s">
        <v>1302</v>
      </c>
      <c r="G3096" s="45">
        <v>10</v>
      </c>
      <c r="H3096" s="49" t="s">
        <v>54</v>
      </c>
      <c r="I3096" s="45"/>
      <c r="J3096" s="45"/>
      <c r="K3096" s="41"/>
      <c r="L3096" s="41"/>
      <c r="M3096" s="41"/>
      <c r="N3096" s="45"/>
      <c r="O3096" s="47"/>
      <c r="P3096" s="46" t="s">
        <v>4555</v>
      </c>
      <c r="Q3096" s="47">
        <v>945</v>
      </c>
      <c r="R3096" s="48" t="s">
        <v>254</v>
      </c>
      <c r="T3096">
        <v>70103</v>
      </c>
    </row>
    <row r="3097" spans="1:20" ht="18" customHeight="1" x14ac:dyDescent="0.15">
      <c r="A3097" s="42">
        <v>7</v>
      </c>
      <c r="B3097" s="43" t="s">
        <v>1237</v>
      </c>
      <c r="C3097" s="43">
        <v>1</v>
      </c>
      <c r="D3097" s="43" t="s">
        <v>1237</v>
      </c>
      <c r="E3097" s="43">
        <v>3</v>
      </c>
      <c r="F3097" s="43" t="s">
        <v>1302</v>
      </c>
      <c r="G3097" s="44">
        <v>10</v>
      </c>
      <c r="H3097" s="43" t="s">
        <v>54</v>
      </c>
      <c r="I3097" s="45">
        <v>1</v>
      </c>
      <c r="J3097" s="45" t="s">
        <v>55</v>
      </c>
      <c r="K3097" s="41">
        <v>90</v>
      </c>
      <c r="L3097" s="41">
        <v>90</v>
      </c>
      <c r="M3097" s="41">
        <f>K3097-L3097</f>
        <v>0</v>
      </c>
      <c r="N3097" s="45" t="s">
        <v>1303</v>
      </c>
      <c r="O3097" s="41">
        <v>90000</v>
      </c>
      <c r="P3097" s="46" t="s">
        <v>4556</v>
      </c>
      <c r="Q3097" s="47"/>
      <c r="R3097" s="48" t="s">
        <v>254</v>
      </c>
      <c r="T3097">
        <v>70103</v>
      </c>
    </row>
    <row r="3098" spans="1:20" ht="18" customHeight="1" x14ac:dyDescent="0.15">
      <c r="A3098" s="42">
        <v>7</v>
      </c>
      <c r="B3098" s="43" t="s">
        <v>1237</v>
      </c>
      <c r="C3098" s="43">
        <v>1</v>
      </c>
      <c r="D3098" s="43" t="s">
        <v>1237</v>
      </c>
      <c r="E3098" s="43">
        <v>3</v>
      </c>
      <c r="F3098" s="43" t="s">
        <v>1302</v>
      </c>
      <c r="G3098" s="44">
        <v>10</v>
      </c>
      <c r="H3098" s="43" t="s">
        <v>54</v>
      </c>
      <c r="I3098" s="45">
        <v>5</v>
      </c>
      <c r="J3098" s="45" t="s">
        <v>194</v>
      </c>
      <c r="K3098" s="41">
        <v>372</v>
      </c>
      <c r="L3098" s="41">
        <v>372</v>
      </c>
      <c r="M3098" s="41">
        <f>K3098-L3098</f>
        <v>0</v>
      </c>
      <c r="N3098" s="45" t="s">
        <v>4098</v>
      </c>
      <c r="O3098" s="41">
        <v>372000</v>
      </c>
      <c r="P3098" s="46" t="s">
        <v>4557</v>
      </c>
      <c r="Q3098" s="47"/>
      <c r="R3098" s="48" t="s">
        <v>254</v>
      </c>
      <c r="T3098">
        <v>70103</v>
      </c>
    </row>
    <row r="3099" spans="1:20" ht="18" customHeight="1" x14ac:dyDescent="0.15">
      <c r="A3099" s="42">
        <v>7</v>
      </c>
      <c r="B3099" s="43" t="s">
        <v>1237</v>
      </c>
      <c r="C3099" s="43">
        <v>1</v>
      </c>
      <c r="D3099" s="43" t="s">
        <v>1237</v>
      </c>
      <c r="E3099" s="43">
        <v>3</v>
      </c>
      <c r="F3099" s="43" t="s">
        <v>1302</v>
      </c>
      <c r="G3099" s="44">
        <v>10</v>
      </c>
      <c r="H3099" s="43" t="s">
        <v>54</v>
      </c>
      <c r="I3099" s="45">
        <v>6</v>
      </c>
      <c r="J3099" s="45" t="s">
        <v>195</v>
      </c>
      <c r="K3099" s="41">
        <v>3500</v>
      </c>
      <c r="L3099" s="41">
        <v>2900</v>
      </c>
      <c r="M3099" s="41">
        <f>K3099-L3099</f>
        <v>600</v>
      </c>
      <c r="N3099" s="45" t="s">
        <v>1304</v>
      </c>
      <c r="O3099" s="41"/>
      <c r="P3099" s="46" t="s">
        <v>4741</v>
      </c>
      <c r="Q3099" s="47">
        <v>89600</v>
      </c>
      <c r="R3099" s="48" t="s">
        <v>254</v>
      </c>
      <c r="T3099">
        <v>70103</v>
      </c>
    </row>
    <row r="3100" spans="1:20" ht="18" customHeight="1" x14ac:dyDescent="0.15">
      <c r="A3100" s="42">
        <v>7</v>
      </c>
      <c r="B3100" s="43" t="s">
        <v>1237</v>
      </c>
      <c r="C3100" s="43">
        <v>1</v>
      </c>
      <c r="D3100" s="43" t="s">
        <v>1237</v>
      </c>
      <c r="E3100" s="43">
        <v>3</v>
      </c>
      <c r="F3100" s="43" t="s">
        <v>1302</v>
      </c>
      <c r="G3100" s="44">
        <v>10</v>
      </c>
      <c r="H3100" s="43" t="s">
        <v>54</v>
      </c>
      <c r="I3100" s="44">
        <v>6</v>
      </c>
      <c r="J3100" s="44" t="s">
        <v>195</v>
      </c>
      <c r="K3100" s="41"/>
      <c r="L3100" s="41"/>
      <c r="M3100" s="41"/>
      <c r="N3100" s="45" t="s">
        <v>1305</v>
      </c>
      <c r="O3100" s="41">
        <v>2400000</v>
      </c>
      <c r="P3100" s="46" t="s">
        <v>4742</v>
      </c>
      <c r="Q3100" s="47"/>
      <c r="R3100" s="48" t="s">
        <v>254</v>
      </c>
      <c r="T3100">
        <v>70103</v>
      </c>
    </row>
    <row r="3101" spans="1:20" ht="18" customHeight="1" x14ac:dyDescent="0.15">
      <c r="A3101" s="42">
        <v>7</v>
      </c>
      <c r="B3101" s="43" t="s">
        <v>1237</v>
      </c>
      <c r="C3101" s="43">
        <v>1</v>
      </c>
      <c r="D3101" s="43" t="s">
        <v>1237</v>
      </c>
      <c r="E3101" s="43">
        <v>3</v>
      </c>
      <c r="F3101" s="43" t="s">
        <v>1302</v>
      </c>
      <c r="G3101" s="44">
        <v>10</v>
      </c>
      <c r="H3101" s="43" t="s">
        <v>54</v>
      </c>
      <c r="I3101" s="44">
        <v>6</v>
      </c>
      <c r="J3101" s="44" t="s">
        <v>195</v>
      </c>
      <c r="K3101" s="41"/>
      <c r="L3101" s="41"/>
      <c r="M3101" s="41"/>
      <c r="N3101" s="45" t="s">
        <v>2667</v>
      </c>
      <c r="O3101" s="41"/>
      <c r="P3101" s="46"/>
      <c r="Q3101" s="47"/>
      <c r="R3101" s="48" t="s">
        <v>254</v>
      </c>
      <c r="T3101">
        <v>70103</v>
      </c>
    </row>
    <row r="3102" spans="1:20" ht="18" customHeight="1" x14ac:dyDescent="0.15">
      <c r="A3102" s="42">
        <v>7</v>
      </c>
      <c r="B3102" s="43" t="s">
        <v>1237</v>
      </c>
      <c r="C3102" s="43">
        <v>1</v>
      </c>
      <c r="D3102" s="43" t="s">
        <v>1237</v>
      </c>
      <c r="E3102" s="43">
        <v>3</v>
      </c>
      <c r="F3102" s="43" t="s">
        <v>1302</v>
      </c>
      <c r="G3102" s="44">
        <v>10</v>
      </c>
      <c r="H3102" s="43" t="s">
        <v>54</v>
      </c>
      <c r="I3102" s="44">
        <v>6</v>
      </c>
      <c r="J3102" s="44" t="s">
        <v>195</v>
      </c>
      <c r="K3102" s="41"/>
      <c r="L3102" s="41"/>
      <c r="M3102" s="41"/>
      <c r="N3102" s="45" t="s">
        <v>1306</v>
      </c>
      <c r="O3102" s="41">
        <v>700000</v>
      </c>
      <c r="P3102" s="46"/>
      <c r="Q3102" s="47"/>
      <c r="R3102" s="48" t="s">
        <v>254</v>
      </c>
      <c r="T3102">
        <v>70103</v>
      </c>
    </row>
    <row r="3103" spans="1:20" ht="18" customHeight="1" x14ac:dyDescent="0.15">
      <c r="A3103" s="42">
        <v>7</v>
      </c>
      <c r="B3103" s="43" t="s">
        <v>1237</v>
      </c>
      <c r="C3103" s="43">
        <v>1</v>
      </c>
      <c r="D3103" s="43" t="s">
        <v>1237</v>
      </c>
      <c r="E3103" s="43">
        <v>3</v>
      </c>
      <c r="F3103" s="43" t="s">
        <v>1302</v>
      </c>
      <c r="G3103" s="44">
        <v>10</v>
      </c>
      <c r="H3103" s="43" t="s">
        <v>54</v>
      </c>
      <c r="I3103" s="44">
        <v>6</v>
      </c>
      <c r="J3103" s="44" t="s">
        <v>195</v>
      </c>
      <c r="K3103" s="41"/>
      <c r="L3103" s="41"/>
      <c r="M3103" s="41"/>
      <c r="N3103" s="45" t="s">
        <v>2668</v>
      </c>
      <c r="O3103" s="41"/>
      <c r="P3103" s="46"/>
      <c r="Q3103" s="47"/>
      <c r="R3103" s="48" t="s">
        <v>254</v>
      </c>
      <c r="T3103">
        <v>70103</v>
      </c>
    </row>
    <row r="3104" spans="1:20" ht="18" customHeight="1" x14ac:dyDescent="0.15">
      <c r="A3104" s="42">
        <v>7</v>
      </c>
      <c r="B3104" s="43" t="s">
        <v>1237</v>
      </c>
      <c r="C3104" s="43">
        <v>1</v>
      </c>
      <c r="D3104" s="43" t="s">
        <v>1237</v>
      </c>
      <c r="E3104" s="43">
        <v>3</v>
      </c>
      <c r="F3104" s="43" t="s">
        <v>1302</v>
      </c>
      <c r="G3104" s="44">
        <v>10</v>
      </c>
      <c r="H3104" s="43" t="s">
        <v>54</v>
      </c>
      <c r="I3104" s="44">
        <v>6</v>
      </c>
      <c r="J3104" s="44" t="s">
        <v>195</v>
      </c>
      <c r="K3104" s="41"/>
      <c r="L3104" s="41"/>
      <c r="M3104" s="41"/>
      <c r="N3104" s="45" t="s">
        <v>1307</v>
      </c>
      <c r="O3104" s="41">
        <v>400000</v>
      </c>
      <c r="P3104" s="46"/>
      <c r="Q3104" s="47"/>
      <c r="R3104" s="48" t="s">
        <v>254</v>
      </c>
      <c r="T3104">
        <v>70103</v>
      </c>
    </row>
    <row r="3105" spans="1:20" ht="18" customHeight="1" x14ac:dyDescent="0.15">
      <c r="A3105" s="42">
        <v>7</v>
      </c>
      <c r="B3105" s="43" t="s">
        <v>1237</v>
      </c>
      <c r="C3105" s="43">
        <v>1</v>
      </c>
      <c r="D3105" s="43" t="s">
        <v>1237</v>
      </c>
      <c r="E3105" s="43">
        <v>3</v>
      </c>
      <c r="F3105" s="43" t="s">
        <v>1302</v>
      </c>
      <c r="G3105" s="44">
        <v>10</v>
      </c>
      <c r="H3105" s="43" t="s">
        <v>54</v>
      </c>
      <c r="I3105" s="44">
        <v>6</v>
      </c>
      <c r="J3105" s="44" t="s">
        <v>195</v>
      </c>
      <c r="K3105" s="41"/>
      <c r="L3105" s="41"/>
      <c r="M3105" s="41"/>
      <c r="N3105" s="45" t="s">
        <v>2669</v>
      </c>
      <c r="O3105" s="41"/>
      <c r="P3105" s="46"/>
      <c r="Q3105" s="47"/>
      <c r="R3105" s="48" t="s">
        <v>254</v>
      </c>
      <c r="T3105">
        <v>70103</v>
      </c>
    </row>
    <row r="3106" spans="1:20" ht="18" customHeight="1" x14ac:dyDescent="0.15">
      <c r="A3106" s="42">
        <v>7</v>
      </c>
      <c r="B3106" s="43" t="s">
        <v>1237</v>
      </c>
      <c r="C3106" s="43">
        <v>1</v>
      </c>
      <c r="D3106" s="43" t="s">
        <v>1237</v>
      </c>
      <c r="E3106" s="43">
        <v>3</v>
      </c>
      <c r="F3106" s="43" t="s">
        <v>1302</v>
      </c>
      <c r="G3106" s="44">
        <v>10</v>
      </c>
      <c r="H3106" s="43" t="s">
        <v>54</v>
      </c>
      <c r="I3106" s="44">
        <v>6</v>
      </c>
      <c r="J3106" s="44" t="s">
        <v>195</v>
      </c>
      <c r="K3106" s="41"/>
      <c r="L3106" s="41"/>
      <c r="M3106" s="41"/>
      <c r="N3106" s="45" t="s">
        <v>1308</v>
      </c>
      <c r="O3106" s="41"/>
      <c r="P3106" s="46"/>
      <c r="Q3106" s="47"/>
      <c r="R3106" s="48" t="s">
        <v>254</v>
      </c>
      <c r="T3106">
        <v>70103</v>
      </c>
    </row>
    <row r="3107" spans="1:20" ht="18" customHeight="1" x14ac:dyDescent="0.15">
      <c r="A3107" s="42">
        <v>7</v>
      </c>
      <c r="B3107" s="43" t="s">
        <v>1237</v>
      </c>
      <c r="C3107" s="43">
        <v>1</v>
      </c>
      <c r="D3107" s="43" t="s">
        <v>1237</v>
      </c>
      <c r="E3107" s="43">
        <v>3</v>
      </c>
      <c r="F3107" s="43" t="s">
        <v>1302</v>
      </c>
      <c r="G3107" s="44">
        <v>10</v>
      </c>
      <c r="H3107" s="43" t="s">
        <v>54</v>
      </c>
      <c r="I3107" s="44">
        <v>6</v>
      </c>
      <c r="J3107" s="44" t="s">
        <v>195</v>
      </c>
      <c r="K3107" s="41"/>
      <c r="L3107" s="41"/>
      <c r="M3107" s="41"/>
      <c r="N3107" s="45" t="s">
        <v>1309</v>
      </c>
      <c r="O3107" s="41"/>
      <c r="P3107" s="46"/>
      <c r="Q3107" s="47"/>
      <c r="R3107" s="48" t="s">
        <v>254</v>
      </c>
      <c r="T3107">
        <v>70103</v>
      </c>
    </row>
    <row r="3108" spans="1:20" ht="18" customHeight="1" x14ac:dyDescent="0.15">
      <c r="A3108" s="42">
        <v>7</v>
      </c>
      <c r="B3108" s="43" t="s">
        <v>1237</v>
      </c>
      <c r="C3108" s="43">
        <v>1</v>
      </c>
      <c r="D3108" s="43" t="s">
        <v>1237</v>
      </c>
      <c r="E3108" s="43">
        <v>3</v>
      </c>
      <c r="F3108" s="43" t="s">
        <v>1302</v>
      </c>
      <c r="G3108" s="45">
        <v>11</v>
      </c>
      <c r="H3108" s="49" t="s">
        <v>66</v>
      </c>
      <c r="I3108" s="45"/>
      <c r="J3108" s="45"/>
      <c r="K3108" s="41"/>
      <c r="L3108" s="41"/>
      <c r="M3108" s="41"/>
      <c r="N3108" s="45"/>
      <c r="O3108" s="47"/>
      <c r="P3108" s="46"/>
      <c r="Q3108" s="47"/>
      <c r="R3108" s="48" t="s">
        <v>254</v>
      </c>
      <c r="T3108">
        <v>70103</v>
      </c>
    </row>
    <row r="3109" spans="1:20" ht="18" customHeight="1" x14ac:dyDescent="0.15">
      <c r="A3109" s="42">
        <v>7</v>
      </c>
      <c r="B3109" s="43" t="s">
        <v>1237</v>
      </c>
      <c r="C3109" s="43">
        <v>1</v>
      </c>
      <c r="D3109" s="43" t="s">
        <v>1237</v>
      </c>
      <c r="E3109" s="43">
        <v>3</v>
      </c>
      <c r="F3109" s="43" t="s">
        <v>1302</v>
      </c>
      <c r="G3109" s="44">
        <v>11</v>
      </c>
      <c r="H3109" s="43" t="s">
        <v>66</v>
      </c>
      <c r="I3109" s="45">
        <v>1</v>
      </c>
      <c r="J3109" s="45" t="s">
        <v>67</v>
      </c>
      <c r="K3109" s="41">
        <v>60</v>
      </c>
      <c r="L3109" s="41">
        <v>60</v>
      </c>
      <c r="M3109" s="41">
        <f>K3109-L3109</f>
        <v>0</v>
      </c>
      <c r="N3109" s="45" t="s">
        <v>2670</v>
      </c>
      <c r="O3109" s="41">
        <v>59400</v>
      </c>
      <c r="P3109" s="46"/>
      <c r="Q3109" s="47"/>
      <c r="R3109" s="48" t="s">
        <v>254</v>
      </c>
      <c r="T3109">
        <v>70103</v>
      </c>
    </row>
    <row r="3110" spans="1:20" ht="18" customHeight="1" x14ac:dyDescent="0.15">
      <c r="A3110" s="42">
        <v>7</v>
      </c>
      <c r="B3110" s="43" t="s">
        <v>1237</v>
      </c>
      <c r="C3110" s="43">
        <v>1</v>
      </c>
      <c r="D3110" s="43" t="s">
        <v>1237</v>
      </c>
      <c r="E3110" s="43">
        <v>3</v>
      </c>
      <c r="F3110" s="43" t="s">
        <v>1302</v>
      </c>
      <c r="G3110" s="44">
        <v>11</v>
      </c>
      <c r="H3110" s="43" t="s">
        <v>66</v>
      </c>
      <c r="I3110" s="45">
        <v>3</v>
      </c>
      <c r="J3110" s="45" t="s">
        <v>70</v>
      </c>
      <c r="K3110" s="41">
        <v>0</v>
      </c>
      <c r="L3110" s="41">
        <v>300</v>
      </c>
      <c r="M3110" s="41">
        <f>K3110-L3110</f>
        <v>-300</v>
      </c>
      <c r="N3110" s="45"/>
      <c r="O3110" s="41"/>
      <c r="P3110" s="46"/>
      <c r="Q3110" s="47"/>
      <c r="R3110" s="48" t="s">
        <v>254</v>
      </c>
      <c r="T3110">
        <v>70103</v>
      </c>
    </row>
    <row r="3111" spans="1:20" ht="18" customHeight="1" x14ac:dyDescent="0.15">
      <c r="A3111" s="42">
        <v>7</v>
      </c>
      <c r="B3111" s="43" t="s">
        <v>1237</v>
      </c>
      <c r="C3111" s="43">
        <v>1</v>
      </c>
      <c r="D3111" s="43" t="s">
        <v>1237</v>
      </c>
      <c r="E3111" s="43">
        <v>3</v>
      </c>
      <c r="F3111" s="43" t="s">
        <v>1302</v>
      </c>
      <c r="G3111" s="44">
        <v>11</v>
      </c>
      <c r="H3111" s="43" t="s">
        <v>66</v>
      </c>
      <c r="I3111" s="45">
        <v>11</v>
      </c>
      <c r="J3111" s="45" t="s">
        <v>72</v>
      </c>
      <c r="K3111" s="41">
        <v>913</v>
      </c>
      <c r="L3111" s="41">
        <v>1058</v>
      </c>
      <c r="M3111" s="41">
        <f>K3111-L3111</f>
        <v>-145</v>
      </c>
      <c r="N3111" s="45" t="s">
        <v>1310</v>
      </c>
      <c r="O3111" s="41">
        <v>60839</v>
      </c>
      <c r="P3111" s="46"/>
      <c r="Q3111" s="47"/>
      <c r="R3111" s="48" t="s">
        <v>254</v>
      </c>
      <c r="T3111">
        <v>70103</v>
      </c>
    </row>
    <row r="3112" spans="1:20" ht="18" customHeight="1" x14ac:dyDescent="0.15">
      <c r="A3112" s="42">
        <v>7</v>
      </c>
      <c r="B3112" s="43" t="s">
        <v>1237</v>
      </c>
      <c r="C3112" s="43">
        <v>1</v>
      </c>
      <c r="D3112" s="43" t="s">
        <v>1237</v>
      </c>
      <c r="E3112" s="43">
        <v>3</v>
      </c>
      <c r="F3112" s="43" t="s">
        <v>1302</v>
      </c>
      <c r="G3112" s="44">
        <v>11</v>
      </c>
      <c r="H3112" s="43" t="s">
        <v>66</v>
      </c>
      <c r="I3112" s="44">
        <v>11</v>
      </c>
      <c r="J3112" s="44" t="s">
        <v>72</v>
      </c>
      <c r="K3112" s="41"/>
      <c r="L3112" s="41"/>
      <c r="M3112" s="41"/>
      <c r="N3112" s="45" t="s">
        <v>1311</v>
      </c>
      <c r="O3112" s="41">
        <v>26622</v>
      </c>
      <c r="P3112" s="46"/>
      <c r="Q3112" s="47"/>
      <c r="R3112" s="48" t="s">
        <v>254</v>
      </c>
      <c r="T3112">
        <v>70103</v>
      </c>
    </row>
    <row r="3113" spans="1:20" ht="18" customHeight="1" x14ac:dyDescent="0.15">
      <c r="A3113" s="42">
        <v>7</v>
      </c>
      <c r="B3113" s="43" t="s">
        <v>1237</v>
      </c>
      <c r="C3113" s="43">
        <v>1</v>
      </c>
      <c r="D3113" s="43" t="s">
        <v>1237</v>
      </c>
      <c r="E3113" s="43">
        <v>3</v>
      </c>
      <c r="F3113" s="43" t="s">
        <v>1302</v>
      </c>
      <c r="G3113" s="44">
        <v>11</v>
      </c>
      <c r="H3113" s="43" t="s">
        <v>66</v>
      </c>
      <c r="I3113" s="44">
        <v>11</v>
      </c>
      <c r="J3113" s="44" t="s">
        <v>72</v>
      </c>
      <c r="K3113" s="41"/>
      <c r="L3113" s="41"/>
      <c r="M3113" s="41"/>
      <c r="N3113" s="45" t="s">
        <v>1312</v>
      </c>
      <c r="O3113" s="41">
        <v>584040</v>
      </c>
      <c r="P3113" s="46"/>
      <c r="Q3113" s="47"/>
      <c r="R3113" s="48" t="s">
        <v>254</v>
      </c>
      <c r="T3113">
        <v>70103</v>
      </c>
    </row>
    <row r="3114" spans="1:20" ht="18" customHeight="1" x14ac:dyDescent="0.15">
      <c r="A3114" s="42">
        <v>7</v>
      </c>
      <c r="B3114" s="43" t="s">
        <v>1237</v>
      </c>
      <c r="C3114" s="43">
        <v>1</v>
      </c>
      <c r="D3114" s="43" t="s">
        <v>1237</v>
      </c>
      <c r="E3114" s="43">
        <v>3</v>
      </c>
      <c r="F3114" s="43" t="s">
        <v>1302</v>
      </c>
      <c r="G3114" s="44">
        <v>11</v>
      </c>
      <c r="H3114" s="43" t="s">
        <v>66</v>
      </c>
      <c r="I3114" s="44">
        <v>11</v>
      </c>
      <c r="J3114" s="44" t="s">
        <v>72</v>
      </c>
      <c r="K3114" s="41"/>
      <c r="L3114" s="41"/>
      <c r="M3114" s="41"/>
      <c r="N3114" s="45" t="s">
        <v>1313</v>
      </c>
      <c r="O3114" s="41">
        <v>225421</v>
      </c>
      <c r="P3114" s="46"/>
      <c r="Q3114" s="47"/>
      <c r="R3114" s="48" t="s">
        <v>254</v>
      </c>
      <c r="T3114">
        <v>70103</v>
      </c>
    </row>
    <row r="3115" spans="1:20" ht="18" customHeight="1" x14ac:dyDescent="0.15">
      <c r="A3115" s="42">
        <v>7</v>
      </c>
      <c r="B3115" s="43" t="s">
        <v>1237</v>
      </c>
      <c r="C3115" s="43">
        <v>1</v>
      </c>
      <c r="D3115" s="43" t="s">
        <v>1237</v>
      </c>
      <c r="E3115" s="43">
        <v>3</v>
      </c>
      <c r="F3115" s="43" t="s">
        <v>1302</v>
      </c>
      <c r="G3115" s="44">
        <v>11</v>
      </c>
      <c r="H3115" s="43" t="s">
        <v>66</v>
      </c>
      <c r="I3115" s="44">
        <v>11</v>
      </c>
      <c r="J3115" s="44" t="s">
        <v>72</v>
      </c>
      <c r="K3115" s="41"/>
      <c r="L3115" s="41"/>
      <c r="M3115" s="41"/>
      <c r="N3115" s="45" t="s">
        <v>1314</v>
      </c>
      <c r="O3115" s="41">
        <v>15211</v>
      </c>
      <c r="P3115" s="46"/>
      <c r="Q3115" s="47"/>
      <c r="R3115" s="48" t="s">
        <v>254</v>
      </c>
      <c r="T3115">
        <v>70103</v>
      </c>
    </row>
    <row r="3116" spans="1:20" ht="18" customHeight="1" x14ac:dyDescent="0.15">
      <c r="A3116" s="42">
        <v>7</v>
      </c>
      <c r="B3116" s="43" t="s">
        <v>1237</v>
      </c>
      <c r="C3116" s="43">
        <v>1</v>
      </c>
      <c r="D3116" s="43" t="s">
        <v>1237</v>
      </c>
      <c r="E3116" s="43">
        <v>3</v>
      </c>
      <c r="F3116" s="43" t="s">
        <v>1302</v>
      </c>
      <c r="G3116" s="45">
        <v>12</v>
      </c>
      <c r="H3116" s="49" t="s">
        <v>73</v>
      </c>
      <c r="I3116" s="45"/>
      <c r="J3116" s="45"/>
      <c r="K3116" s="41"/>
      <c r="L3116" s="41"/>
      <c r="M3116" s="41"/>
      <c r="N3116" s="45"/>
      <c r="O3116" s="47"/>
      <c r="P3116" s="46"/>
      <c r="Q3116" s="47"/>
      <c r="R3116" s="48" t="s">
        <v>254</v>
      </c>
      <c r="T3116">
        <v>70103</v>
      </c>
    </row>
    <row r="3117" spans="1:20" ht="18" customHeight="1" x14ac:dyDescent="0.15">
      <c r="A3117" s="42">
        <v>7</v>
      </c>
      <c r="B3117" s="43" t="s">
        <v>1237</v>
      </c>
      <c r="C3117" s="43">
        <v>1</v>
      </c>
      <c r="D3117" s="43" t="s">
        <v>1237</v>
      </c>
      <c r="E3117" s="43">
        <v>3</v>
      </c>
      <c r="F3117" s="43" t="s">
        <v>1302</v>
      </c>
      <c r="G3117" s="44">
        <v>12</v>
      </c>
      <c r="H3117" s="43" t="s">
        <v>73</v>
      </c>
      <c r="I3117" s="45">
        <v>31</v>
      </c>
      <c r="J3117" s="45" t="s">
        <v>210</v>
      </c>
      <c r="K3117" s="41">
        <v>20500</v>
      </c>
      <c r="L3117" s="41">
        <v>20500</v>
      </c>
      <c r="M3117" s="41">
        <f>K3117-L3117</f>
        <v>0</v>
      </c>
      <c r="N3117" s="45" t="s">
        <v>2671</v>
      </c>
      <c r="O3117" s="41">
        <v>6500000</v>
      </c>
      <c r="P3117" s="46"/>
      <c r="Q3117" s="47"/>
      <c r="R3117" s="48" t="s">
        <v>254</v>
      </c>
      <c r="T3117">
        <v>70103</v>
      </c>
    </row>
    <row r="3118" spans="1:20" ht="18" customHeight="1" x14ac:dyDescent="0.15">
      <c r="A3118" s="42">
        <v>7</v>
      </c>
      <c r="B3118" s="43" t="s">
        <v>1237</v>
      </c>
      <c r="C3118" s="43">
        <v>1</v>
      </c>
      <c r="D3118" s="43" t="s">
        <v>1237</v>
      </c>
      <c r="E3118" s="43">
        <v>3</v>
      </c>
      <c r="F3118" s="43" t="s">
        <v>1302</v>
      </c>
      <c r="G3118" s="44">
        <v>12</v>
      </c>
      <c r="H3118" s="43" t="s">
        <v>73</v>
      </c>
      <c r="I3118" s="44">
        <v>31</v>
      </c>
      <c r="J3118" s="44" t="s">
        <v>210</v>
      </c>
      <c r="K3118" s="41"/>
      <c r="L3118" s="41"/>
      <c r="M3118" s="41"/>
      <c r="N3118" s="45" t="s">
        <v>2672</v>
      </c>
      <c r="O3118" s="41">
        <v>2000000</v>
      </c>
      <c r="P3118" s="46"/>
      <c r="Q3118" s="47"/>
      <c r="R3118" s="48" t="s">
        <v>254</v>
      </c>
      <c r="T3118">
        <v>70103</v>
      </c>
    </row>
    <row r="3119" spans="1:20" ht="18" customHeight="1" x14ac:dyDescent="0.15">
      <c r="A3119" s="42">
        <v>7</v>
      </c>
      <c r="B3119" s="43" t="s">
        <v>1237</v>
      </c>
      <c r="C3119" s="43">
        <v>1</v>
      </c>
      <c r="D3119" s="43" t="s">
        <v>1237</v>
      </c>
      <c r="E3119" s="43">
        <v>3</v>
      </c>
      <c r="F3119" s="43" t="s">
        <v>1302</v>
      </c>
      <c r="G3119" s="44">
        <v>12</v>
      </c>
      <c r="H3119" s="43" t="s">
        <v>73</v>
      </c>
      <c r="I3119" s="44">
        <v>31</v>
      </c>
      <c r="J3119" s="44" t="s">
        <v>210</v>
      </c>
      <c r="K3119" s="41"/>
      <c r="L3119" s="41"/>
      <c r="M3119" s="41"/>
      <c r="N3119" s="45" t="s">
        <v>2673</v>
      </c>
      <c r="O3119" s="41">
        <v>12000000</v>
      </c>
      <c r="P3119" s="46"/>
      <c r="Q3119" s="47"/>
      <c r="R3119" s="48" t="s">
        <v>254</v>
      </c>
      <c r="T3119">
        <v>70103</v>
      </c>
    </row>
    <row r="3120" spans="1:20" ht="18" customHeight="1" x14ac:dyDescent="0.15">
      <c r="A3120" s="42">
        <v>7</v>
      </c>
      <c r="B3120" s="43" t="s">
        <v>1237</v>
      </c>
      <c r="C3120" s="43">
        <v>1</v>
      </c>
      <c r="D3120" s="43" t="s">
        <v>1237</v>
      </c>
      <c r="E3120" s="43">
        <v>3</v>
      </c>
      <c r="F3120" s="43" t="s">
        <v>1302</v>
      </c>
      <c r="G3120" s="44">
        <v>12</v>
      </c>
      <c r="H3120" s="43" t="s">
        <v>73</v>
      </c>
      <c r="I3120" s="45">
        <v>33</v>
      </c>
      <c r="J3120" s="45" t="s">
        <v>219</v>
      </c>
      <c r="K3120" s="41">
        <v>88</v>
      </c>
      <c r="L3120" s="41">
        <v>0</v>
      </c>
      <c r="M3120" s="41">
        <f>K3120-L3120</f>
        <v>88</v>
      </c>
      <c r="N3120" s="45" t="s">
        <v>2674</v>
      </c>
      <c r="O3120" s="41">
        <v>88000</v>
      </c>
      <c r="P3120" s="46"/>
      <c r="Q3120" s="47"/>
      <c r="R3120" s="48" t="s">
        <v>254</v>
      </c>
      <c r="T3120">
        <v>70103</v>
      </c>
    </row>
    <row r="3121" spans="1:20" ht="18" customHeight="1" x14ac:dyDescent="0.15">
      <c r="A3121" s="42">
        <v>7</v>
      </c>
      <c r="B3121" s="43" t="s">
        <v>1237</v>
      </c>
      <c r="C3121" s="43">
        <v>1</v>
      </c>
      <c r="D3121" s="43" t="s">
        <v>1237</v>
      </c>
      <c r="E3121" s="43">
        <v>3</v>
      </c>
      <c r="F3121" s="43" t="s">
        <v>1302</v>
      </c>
      <c r="G3121" s="44">
        <v>12</v>
      </c>
      <c r="H3121" s="43" t="s">
        <v>73</v>
      </c>
      <c r="I3121" s="45">
        <v>34</v>
      </c>
      <c r="J3121" s="45" t="s">
        <v>74</v>
      </c>
      <c r="K3121" s="41">
        <v>0</v>
      </c>
      <c r="L3121" s="41">
        <v>66</v>
      </c>
      <c r="M3121" s="41">
        <f>K3121-L3121</f>
        <v>-66</v>
      </c>
      <c r="N3121" s="45"/>
      <c r="O3121" s="41"/>
      <c r="P3121" s="46"/>
      <c r="Q3121" s="47"/>
      <c r="R3121" s="48" t="s">
        <v>254</v>
      </c>
      <c r="T3121">
        <v>70103</v>
      </c>
    </row>
    <row r="3122" spans="1:20" ht="18" customHeight="1" x14ac:dyDescent="0.15">
      <c r="A3122" s="42">
        <v>7</v>
      </c>
      <c r="B3122" s="43" t="s">
        <v>1237</v>
      </c>
      <c r="C3122" s="43">
        <v>1</v>
      </c>
      <c r="D3122" s="43" t="s">
        <v>1237</v>
      </c>
      <c r="E3122" s="43">
        <v>3</v>
      </c>
      <c r="F3122" s="43" t="s">
        <v>1302</v>
      </c>
      <c r="G3122" s="44">
        <v>12</v>
      </c>
      <c r="H3122" s="43" t="s">
        <v>73</v>
      </c>
      <c r="I3122" s="45">
        <v>61</v>
      </c>
      <c r="J3122" s="45" t="s">
        <v>1315</v>
      </c>
      <c r="K3122" s="41">
        <v>234</v>
      </c>
      <c r="L3122" s="41">
        <v>61</v>
      </c>
      <c r="M3122" s="41">
        <f>K3122-L3122</f>
        <v>173</v>
      </c>
      <c r="N3122" s="45" t="s">
        <v>2675</v>
      </c>
      <c r="O3122" s="41">
        <v>60500</v>
      </c>
      <c r="P3122" s="46"/>
      <c r="Q3122" s="47"/>
      <c r="R3122" s="48" t="s">
        <v>254</v>
      </c>
      <c r="T3122">
        <v>70103</v>
      </c>
    </row>
    <row r="3123" spans="1:20" ht="18" customHeight="1" x14ac:dyDescent="0.15">
      <c r="A3123" s="42">
        <v>7</v>
      </c>
      <c r="B3123" s="43" t="s">
        <v>1237</v>
      </c>
      <c r="C3123" s="43">
        <v>1</v>
      </c>
      <c r="D3123" s="43" t="s">
        <v>1237</v>
      </c>
      <c r="E3123" s="43">
        <v>3</v>
      </c>
      <c r="F3123" s="43" t="s">
        <v>1302</v>
      </c>
      <c r="G3123" s="44">
        <v>12</v>
      </c>
      <c r="H3123" s="43" t="s">
        <v>73</v>
      </c>
      <c r="I3123" s="44">
        <v>61</v>
      </c>
      <c r="J3123" s="44" t="s">
        <v>1315</v>
      </c>
      <c r="K3123" s="41"/>
      <c r="L3123" s="41"/>
      <c r="M3123" s="41"/>
      <c r="N3123" s="45" t="s">
        <v>1316</v>
      </c>
      <c r="O3123" s="41"/>
      <c r="P3123" s="46"/>
      <c r="Q3123" s="47"/>
      <c r="R3123" s="48" t="s">
        <v>254</v>
      </c>
      <c r="T3123">
        <v>70103</v>
      </c>
    </row>
    <row r="3124" spans="1:20" ht="18" customHeight="1" x14ac:dyDescent="0.15">
      <c r="A3124" s="42">
        <v>7</v>
      </c>
      <c r="B3124" s="43" t="s">
        <v>1237</v>
      </c>
      <c r="C3124" s="43">
        <v>1</v>
      </c>
      <c r="D3124" s="43" t="s">
        <v>1237</v>
      </c>
      <c r="E3124" s="43">
        <v>3</v>
      </c>
      <c r="F3124" s="43" t="s">
        <v>1302</v>
      </c>
      <c r="G3124" s="44">
        <v>12</v>
      </c>
      <c r="H3124" s="43" t="s">
        <v>73</v>
      </c>
      <c r="I3124" s="44">
        <v>61</v>
      </c>
      <c r="J3124" s="44" t="s">
        <v>1315</v>
      </c>
      <c r="K3124" s="41"/>
      <c r="L3124" s="41"/>
      <c r="M3124" s="41"/>
      <c r="N3124" s="45" t="s">
        <v>2676</v>
      </c>
      <c r="O3124" s="41">
        <v>172700</v>
      </c>
      <c r="P3124" s="46"/>
      <c r="Q3124" s="47"/>
      <c r="R3124" s="48" t="s">
        <v>254</v>
      </c>
      <c r="T3124">
        <v>70103</v>
      </c>
    </row>
    <row r="3125" spans="1:20" ht="18" customHeight="1" x14ac:dyDescent="0.15">
      <c r="A3125" s="42">
        <v>7</v>
      </c>
      <c r="B3125" s="43" t="s">
        <v>1237</v>
      </c>
      <c r="C3125" s="43">
        <v>1</v>
      </c>
      <c r="D3125" s="43" t="s">
        <v>1237</v>
      </c>
      <c r="E3125" s="43">
        <v>3</v>
      </c>
      <c r="F3125" s="43" t="s">
        <v>1302</v>
      </c>
      <c r="G3125" s="44">
        <v>12</v>
      </c>
      <c r="H3125" s="43" t="s">
        <v>73</v>
      </c>
      <c r="I3125" s="44">
        <v>61</v>
      </c>
      <c r="J3125" s="44" t="s">
        <v>1315</v>
      </c>
      <c r="K3125" s="41"/>
      <c r="L3125" s="41"/>
      <c r="M3125" s="41"/>
      <c r="N3125" s="45" t="s">
        <v>1317</v>
      </c>
      <c r="O3125" s="41"/>
      <c r="P3125" s="46"/>
      <c r="Q3125" s="47"/>
      <c r="R3125" s="48" t="s">
        <v>254</v>
      </c>
      <c r="T3125">
        <v>70103</v>
      </c>
    </row>
    <row r="3126" spans="1:20" ht="18" customHeight="1" x14ac:dyDescent="0.15">
      <c r="A3126" s="42">
        <v>7</v>
      </c>
      <c r="B3126" s="43" t="s">
        <v>1237</v>
      </c>
      <c r="C3126" s="43">
        <v>1</v>
      </c>
      <c r="D3126" s="43" t="s">
        <v>1237</v>
      </c>
      <c r="E3126" s="43">
        <v>3</v>
      </c>
      <c r="F3126" s="43" t="s">
        <v>1302</v>
      </c>
      <c r="G3126" s="45">
        <v>13</v>
      </c>
      <c r="H3126" s="49" t="s">
        <v>77</v>
      </c>
      <c r="I3126" s="45"/>
      <c r="J3126" s="45"/>
      <c r="K3126" s="41"/>
      <c r="L3126" s="41"/>
      <c r="M3126" s="41"/>
      <c r="N3126" s="45"/>
      <c r="O3126" s="47"/>
      <c r="P3126" s="46"/>
      <c r="Q3126" s="47"/>
      <c r="R3126" s="48" t="s">
        <v>254</v>
      </c>
      <c r="T3126">
        <v>70103</v>
      </c>
    </row>
    <row r="3127" spans="1:20" ht="18" customHeight="1" x14ac:dyDescent="0.15">
      <c r="A3127" s="42">
        <v>7</v>
      </c>
      <c r="B3127" s="43" t="s">
        <v>1237</v>
      </c>
      <c r="C3127" s="43">
        <v>1</v>
      </c>
      <c r="D3127" s="43" t="s">
        <v>1237</v>
      </c>
      <c r="E3127" s="43">
        <v>3</v>
      </c>
      <c r="F3127" s="43" t="s">
        <v>1302</v>
      </c>
      <c r="G3127" s="44">
        <v>13</v>
      </c>
      <c r="H3127" s="43" t="s">
        <v>77</v>
      </c>
      <c r="I3127" s="45">
        <v>11</v>
      </c>
      <c r="J3127" s="45" t="s">
        <v>1142</v>
      </c>
      <c r="K3127" s="41">
        <v>0</v>
      </c>
      <c r="L3127" s="41">
        <v>200</v>
      </c>
      <c r="M3127" s="41">
        <f>K3127-L3127</f>
        <v>-200</v>
      </c>
      <c r="N3127" s="45"/>
      <c r="O3127" s="41"/>
      <c r="P3127" s="46"/>
      <c r="Q3127" s="47"/>
      <c r="R3127" s="48" t="s">
        <v>254</v>
      </c>
      <c r="T3127">
        <v>70103</v>
      </c>
    </row>
    <row r="3128" spans="1:20" ht="18" customHeight="1" x14ac:dyDescent="0.15">
      <c r="A3128" s="42">
        <v>7</v>
      </c>
      <c r="B3128" s="43" t="s">
        <v>1237</v>
      </c>
      <c r="C3128" s="43">
        <v>1</v>
      </c>
      <c r="D3128" s="43" t="s">
        <v>1237</v>
      </c>
      <c r="E3128" s="43">
        <v>3</v>
      </c>
      <c r="F3128" s="43" t="s">
        <v>1302</v>
      </c>
      <c r="G3128" s="44">
        <v>13</v>
      </c>
      <c r="H3128" s="43" t="s">
        <v>77</v>
      </c>
      <c r="I3128" s="45">
        <v>21</v>
      </c>
      <c r="J3128" s="45" t="s">
        <v>226</v>
      </c>
      <c r="K3128" s="41">
        <v>3748</v>
      </c>
      <c r="L3128" s="41">
        <v>3748</v>
      </c>
      <c r="M3128" s="41">
        <f>K3128-L3128</f>
        <v>0</v>
      </c>
      <c r="N3128" s="45" t="s">
        <v>1318</v>
      </c>
      <c r="O3128" s="41">
        <v>2792384</v>
      </c>
      <c r="P3128" s="46"/>
      <c r="Q3128" s="47"/>
      <c r="R3128" s="48" t="s">
        <v>254</v>
      </c>
      <c r="T3128">
        <v>70103</v>
      </c>
    </row>
    <row r="3129" spans="1:20" ht="18" customHeight="1" x14ac:dyDescent="0.15">
      <c r="A3129" s="42">
        <v>7</v>
      </c>
      <c r="B3129" s="43" t="s">
        <v>1237</v>
      </c>
      <c r="C3129" s="43">
        <v>1</v>
      </c>
      <c r="D3129" s="43" t="s">
        <v>1237</v>
      </c>
      <c r="E3129" s="43">
        <v>3</v>
      </c>
      <c r="F3129" s="43" t="s">
        <v>1302</v>
      </c>
      <c r="G3129" s="44">
        <v>13</v>
      </c>
      <c r="H3129" s="43" t="s">
        <v>77</v>
      </c>
      <c r="I3129" s="44">
        <v>21</v>
      </c>
      <c r="J3129" s="44" t="s">
        <v>226</v>
      </c>
      <c r="K3129" s="41"/>
      <c r="L3129" s="41"/>
      <c r="M3129" s="41"/>
      <c r="N3129" s="45" t="s">
        <v>1319</v>
      </c>
      <c r="O3129" s="41">
        <v>767000</v>
      </c>
      <c r="P3129" s="46"/>
      <c r="Q3129" s="47"/>
      <c r="R3129" s="48" t="s">
        <v>254</v>
      </c>
      <c r="T3129">
        <v>70103</v>
      </c>
    </row>
    <row r="3130" spans="1:20" ht="18" customHeight="1" x14ac:dyDescent="0.15">
      <c r="A3130" s="42">
        <v>7</v>
      </c>
      <c r="B3130" s="43" t="s">
        <v>1237</v>
      </c>
      <c r="C3130" s="43">
        <v>1</v>
      </c>
      <c r="D3130" s="43" t="s">
        <v>1237</v>
      </c>
      <c r="E3130" s="43">
        <v>3</v>
      </c>
      <c r="F3130" s="43" t="s">
        <v>1302</v>
      </c>
      <c r="G3130" s="44">
        <v>13</v>
      </c>
      <c r="H3130" s="43" t="s">
        <v>77</v>
      </c>
      <c r="I3130" s="44">
        <v>21</v>
      </c>
      <c r="J3130" s="44" t="s">
        <v>226</v>
      </c>
      <c r="K3130" s="41"/>
      <c r="L3130" s="41"/>
      <c r="M3130" s="41"/>
      <c r="N3130" s="45" t="s">
        <v>1320</v>
      </c>
      <c r="O3130" s="41">
        <v>188200</v>
      </c>
      <c r="P3130" s="46"/>
      <c r="Q3130" s="47"/>
      <c r="R3130" s="48" t="s">
        <v>254</v>
      </c>
      <c r="T3130">
        <v>70103</v>
      </c>
    </row>
    <row r="3131" spans="1:20" ht="18" customHeight="1" x14ac:dyDescent="0.15">
      <c r="A3131" s="42">
        <v>7</v>
      </c>
      <c r="B3131" s="43" t="s">
        <v>1237</v>
      </c>
      <c r="C3131" s="43">
        <v>1</v>
      </c>
      <c r="D3131" s="43" t="s">
        <v>1237</v>
      </c>
      <c r="E3131" s="43">
        <v>3</v>
      </c>
      <c r="F3131" s="43" t="s">
        <v>1302</v>
      </c>
      <c r="G3131" s="45">
        <v>14</v>
      </c>
      <c r="H3131" s="49" t="s">
        <v>233</v>
      </c>
      <c r="I3131" s="45"/>
      <c r="J3131" s="45"/>
      <c r="K3131" s="41"/>
      <c r="L3131" s="41"/>
      <c r="M3131" s="41"/>
      <c r="N3131" s="45"/>
      <c r="O3131" s="47"/>
      <c r="P3131" s="46"/>
      <c r="Q3131" s="47"/>
      <c r="R3131" s="48" t="s">
        <v>254</v>
      </c>
      <c r="T3131">
        <v>70103</v>
      </c>
    </row>
    <row r="3132" spans="1:20" ht="18" customHeight="1" x14ac:dyDescent="0.15">
      <c r="A3132" s="42">
        <v>7</v>
      </c>
      <c r="B3132" s="43" t="s">
        <v>1237</v>
      </c>
      <c r="C3132" s="43">
        <v>1</v>
      </c>
      <c r="D3132" s="43" t="s">
        <v>1237</v>
      </c>
      <c r="E3132" s="43">
        <v>3</v>
      </c>
      <c r="F3132" s="43" t="s">
        <v>1302</v>
      </c>
      <c r="G3132" s="44">
        <v>14</v>
      </c>
      <c r="H3132" s="43" t="s">
        <v>233</v>
      </c>
      <c r="I3132" s="45">
        <v>1</v>
      </c>
      <c r="J3132" s="45" t="s">
        <v>361</v>
      </c>
      <c r="K3132" s="41">
        <v>53008</v>
      </c>
      <c r="L3132" s="41">
        <v>34572</v>
      </c>
      <c r="M3132" s="41">
        <f>K3132-L3132</f>
        <v>18436</v>
      </c>
      <c r="N3132" s="45" t="s">
        <v>1321</v>
      </c>
      <c r="O3132" s="41"/>
      <c r="P3132" s="46"/>
      <c r="Q3132" s="47"/>
      <c r="R3132" s="48" t="s">
        <v>254</v>
      </c>
      <c r="T3132">
        <v>70103</v>
      </c>
    </row>
    <row r="3133" spans="1:20" ht="18" customHeight="1" x14ac:dyDescent="0.15">
      <c r="A3133" s="42">
        <v>7</v>
      </c>
      <c r="B3133" s="43" t="s">
        <v>1237</v>
      </c>
      <c r="C3133" s="43">
        <v>1</v>
      </c>
      <c r="D3133" s="43" t="s">
        <v>1237</v>
      </c>
      <c r="E3133" s="43">
        <v>3</v>
      </c>
      <c r="F3133" s="43" t="s">
        <v>1302</v>
      </c>
      <c r="G3133" s="44">
        <v>14</v>
      </c>
      <c r="H3133" s="43" t="s">
        <v>233</v>
      </c>
      <c r="I3133" s="44">
        <v>1</v>
      </c>
      <c r="J3133" s="44" t="s">
        <v>361</v>
      </c>
      <c r="K3133" s="41"/>
      <c r="L3133" s="41"/>
      <c r="M3133" s="41"/>
      <c r="N3133" s="45" t="s">
        <v>2677</v>
      </c>
      <c r="O3133" s="41">
        <v>32810250</v>
      </c>
      <c r="P3133" s="46"/>
      <c r="Q3133" s="47"/>
      <c r="R3133" s="48" t="s">
        <v>254</v>
      </c>
      <c r="T3133">
        <v>70103</v>
      </c>
    </row>
    <row r="3134" spans="1:20" ht="18" customHeight="1" x14ac:dyDescent="0.15">
      <c r="A3134" s="42">
        <v>7</v>
      </c>
      <c r="B3134" s="43" t="s">
        <v>1237</v>
      </c>
      <c r="C3134" s="43">
        <v>1</v>
      </c>
      <c r="D3134" s="43" t="s">
        <v>1237</v>
      </c>
      <c r="E3134" s="43">
        <v>3</v>
      </c>
      <c r="F3134" s="43" t="s">
        <v>1302</v>
      </c>
      <c r="G3134" s="44">
        <v>14</v>
      </c>
      <c r="H3134" s="43" t="s">
        <v>233</v>
      </c>
      <c r="I3134" s="44">
        <v>1</v>
      </c>
      <c r="J3134" s="44" t="s">
        <v>361</v>
      </c>
      <c r="K3134" s="41"/>
      <c r="L3134" s="41"/>
      <c r="M3134" s="41"/>
      <c r="N3134" s="45" t="s">
        <v>2678</v>
      </c>
      <c r="O3134" s="41">
        <v>1584000</v>
      </c>
      <c r="P3134" s="46"/>
      <c r="Q3134" s="47"/>
      <c r="R3134" s="48" t="s">
        <v>254</v>
      </c>
      <c r="T3134">
        <v>70103</v>
      </c>
    </row>
    <row r="3135" spans="1:20" ht="18" customHeight="1" x14ac:dyDescent="0.15">
      <c r="A3135" s="42">
        <v>7</v>
      </c>
      <c r="B3135" s="43" t="s">
        <v>1237</v>
      </c>
      <c r="C3135" s="43">
        <v>1</v>
      </c>
      <c r="D3135" s="43" t="s">
        <v>1237</v>
      </c>
      <c r="E3135" s="43">
        <v>3</v>
      </c>
      <c r="F3135" s="43" t="s">
        <v>1302</v>
      </c>
      <c r="G3135" s="44">
        <v>14</v>
      </c>
      <c r="H3135" s="43" t="s">
        <v>233</v>
      </c>
      <c r="I3135" s="44">
        <v>1</v>
      </c>
      <c r="J3135" s="44" t="s">
        <v>361</v>
      </c>
      <c r="K3135" s="41"/>
      <c r="L3135" s="41"/>
      <c r="M3135" s="41"/>
      <c r="N3135" s="45" t="s">
        <v>2679</v>
      </c>
      <c r="O3135" s="41">
        <v>5830000</v>
      </c>
      <c r="P3135" s="46"/>
      <c r="Q3135" s="47"/>
      <c r="R3135" s="48" t="s">
        <v>254</v>
      </c>
      <c r="T3135">
        <v>70103</v>
      </c>
    </row>
    <row r="3136" spans="1:20" ht="18" customHeight="1" x14ac:dyDescent="0.15">
      <c r="A3136" s="42">
        <v>7</v>
      </c>
      <c r="B3136" s="43" t="s">
        <v>1237</v>
      </c>
      <c r="C3136" s="43">
        <v>1</v>
      </c>
      <c r="D3136" s="43" t="s">
        <v>1237</v>
      </c>
      <c r="E3136" s="43">
        <v>3</v>
      </c>
      <c r="F3136" s="43" t="s">
        <v>1302</v>
      </c>
      <c r="G3136" s="44">
        <v>14</v>
      </c>
      <c r="H3136" s="43" t="s">
        <v>233</v>
      </c>
      <c r="I3136" s="44">
        <v>1</v>
      </c>
      <c r="J3136" s="44" t="s">
        <v>361</v>
      </c>
      <c r="K3136" s="41"/>
      <c r="L3136" s="41"/>
      <c r="M3136" s="41"/>
      <c r="N3136" s="45" t="s">
        <v>2680</v>
      </c>
      <c r="O3136" s="41">
        <v>3036000</v>
      </c>
      <c r="P3136" s="46"/>
      <c r="Q3136" s="47"/>
      <c r="R3136" s="48" t="s">
        <v>254</v>
      </c>
      <c r="T3136">
        <v>70103</v>
      </c>
    </row>
    <row r="3137" spans="1:20" ht="18" customHeight="1" x14ac:dyDescent="0.15">
      <c r="A3137" s="42">
        <v>7</v>
      </c>
      <c r="B3137" s="43" t="s">
        <v>1237</v>
      </c>
      <c r="C3137" s="43">
        <v>1</v>
      </c>
      <c r="D3137" s="43" t="s">
        <v>1237</v>
      </c>
      <c r="E3137" s="43">
        <v>3</v>
      </c>
      <c r="F3137" s="43" t="s">
        <v>1302</v>
      </c>
      <c r="G3137" s="44">
        <v>14</v>
      </c>
      <c r="H3137" s="43" t="s">
        <v>233</v>
      </c>
      <c r="I3137" s="44">
        <v>1</v>
      </c>
      <c r="J3137" s="44" t="s">
        <v>361</v>
      </c>
      <c r="K3137" s="41"/>
      <c r="L3137" s="41"/>
      <c r="M3137" s="41"/>
      <c r="N3137" s="45" t="s">
        <v>2681</v>
      </c>
      <c r="O3137" s="41">
        <v>2145000</v>
      </c>
      <c r="P3137" s="46"/>
      <c r="Q3137" s="47"/>
      <c r="R3137" s="48" t="s">
        <v>254</v>
      </c>
      <c r="T3137">
        <v>70103</v>
      </c>
    </row>
    <row r="3138" spans="1:20" ht="18" customHeight="1" x14ac:dyDescent="0.15">
      <c r="A3138" s="42">
        <v>7</v>
      </c>
      <c r="B3138" s="43" t="s">
        <v>1237</v>
      </c>
      <c r="C3138" s="43">
        <v>1</v>
      </c>
      <c r="D3138" s="43" t="s">
        <v>1237</v>
      </c>
      <c r="E3138" s="43">
        <v>3</v>
      </c>
      <c r="F3138" s="43" t="s">
        <v>1302</v>
      </c>
      <c r="G3138" s="44">
        <v>14</v>
      </c>
      <c r="H3138" s="43" t="s">
        <v>233</v>
      </c>
      <c r="I3138" s="44">
        <v>1</v>
      </c>
      <c r="J3138" s="44" t="s">
        <v>361</v>
      </c>
      <c r="K3138" s="41"/>
      <c r="L3138" s="41"/>
      <c r="M3138" s="41"/>
      <c r="N3138" s="45" t="s">
        <v>2682</v>
      </c>
      <c r="O3138" s="41">
        <v>3323100</v>
      </c>
      <c r="P3138" s="46"/>
      <c r="Q3138" s="47"/>
      <c r="R3138" s="48" t="s">
        <v>254</v>
      </c>
      <c r="T3138">
        <v>70103</v>
      </c>
    </row>
    <row r="3139" spans="1:20" ht="18" customHeight="1" x14ac:dyDescent="0.15">
      <c r="A3139" s="42">
        <v>7</v>
      </c>
      <c r="B3139" s="43" t="s">
        <v>1237</v>
      </c>
      <c r="C3139" s="43">
        <v>1</v>
      </c>
      <c r="D3139" s="43" t="s">
        <v>1237</v>
      </c>
      <c r="E3139" s="43">
        <v>3</v>
      </c>
      <c r="F3139" s="43" t="s">
        <v>1302</v>
      </c>
      <c r="G3139" s="44">
        <v>14</v>
      </c>
      <c r="H3139" s="43" t="s">
        <v>233</v>
      </c>
      <c r="I3139" s="44">
        <v>1</v>
      </c>
      <c r="J3139" s="44" t="s">
        <v>361</v>
      </c>
      <c r="K3139" s="41"/>
      <c r="L3139" s="41"/>
      <c r="M3139" s="41"/>
      <c r="N3139" s="45" t="s">
        <v>2683</v>
      </c>
      <c r="O3139" s="41">
        <v>1278900</v>
      </c>
      <c r="P3139" s="46"/>
      <c r="Q3139" s="47"/>
      <c r="R3139" s="48" t="s">
        <v>254</v>
      </c>
      <c r="T3139">
        <v>70103</v>
      </c>
    </row>
    <row r="3140" spans="1:20" ht="18" customHeight="1" x14ac:dyDescent="0.15">
      <c r="A3140" s="42">
        <v>7</v>
      </c>
      <c r="B3140" s="43" t="s">
        <v>1237</v>
      </c>
      <c r="C3140" s="43">
        <v>1</v>
      </c>
      <c r="D3140" s="43" t="s">
        <v>1237</v>
      </c>
      <c r="E3140" s="43">
        <v>3</v>
      </c>
      <c r="F3140" s="43" t="s">
        <v>1302</v>
      </c>
      <c r="G3140" s="44">
        <v>14</v>
      </c>
      <c r="H3140" s="43" t="s">
        <v>233</v>
      </c>
      <c r="I3140" s="44">
        <v>1</v>
      </c>
      <c r="J3140" s="44" t="s">
        <v>361</v>
      </c>
      <c r="K3140" s="41"/>
      <c r="L3140" s="41"/>
      <c r="M3140" s="41"/>
      <c r="N3140" s="45" t="s">
        <v>1322</v>
      </c>
      <c r="O3140" s="41"/>
      <c r="P3140" s="46"/>
      <c r="Q3140" s="47"/>
      <c r="R3140" s="48" t="s">
        <v>254</v>
      </c>
      <c r="T3140">
        <v>70103</v>
      </c>
    </row>
    <row r="3141" spans="1:20" ht="18" customHeight="1" x14ac:dyDescent="0.15">
      <c r="A3141" s="42">
        <v>7</v>
      </c>
      <c r="B3141" s="43" t="s">
        <v>1237</v>
      </c>
      <c r="C3141" s="43">
        <v>1</v>
      </c>
      <c r="D3141" s="43" t="s">
        <v>1237</v>
      </c>
      <c r="E3141" s="43">
        <v>3</v>
      </c>
      <c r="F3141" s="43" t="s">
        <v>1302</v>
      </c>
      <c r="G3141" s="44">
        <v>14</v>
      </c>
      <c r="H3141" s="43" t="s">
        <v>233</v>
      </c>
      <c r="I3141" s="44">
        <v>1</v>
      </c>
      <c r="J3141" s="44" t="s">
        <v>361</v>
      </c>
      <c r="K3141" s="41"/>
      <c r="L3141" s="41"/>
      <c r="M3141" s="41"/>
      <c r="N3141" s="45" t="s">
        <v>1323</v>
      </c>
      <c r="O3141" s="41">
        <v>3000000</v>
      </c>
      <c r="P3141" s="46"/>
      <c r="Q3141" s="47"/>
      <c r="R3141" s="48" t="s">
        <v>254</v>
      </c>
      <c r="T3141">
        <v>70103</v>
      </c>
    </row>
    <row r="3142" spans="1:20" ht="18" customHeight="1" x14ac:dyDescent="0.15">
      <c r="A3142" s="42">
        <v>7</v>
      </c>
      <c r="B3142" s="43" t="s">
        <v>1237</v>
      </c>
      <c r="C3142" s="43">
        <v>1</v>
      </c>
      <c r="D3142" s="43" t="s">
        <v>1237</v>
      </c>
      <c r="E3142" s="43">
        <v>3</v>
      </c>
      <c r="F3142" s="43" t="s">
        <v>1302</v>
      </c>
      <c r="G3142" s="44">
        <v>14</v>
      </c>
      <c r="H3142" s="43" t="s">
        <v>233</v>
      </c>
      <c r="I3142" s="44">
        <v>1</v>
      </c>
      <c r="J3142" s="44" t="s">
        <v>361</v>
      </c>
      <c r="K3142" s="41"/>
      <c r="L3142" s="41"/>
      <c r="M3142" s="41"/>
      <c r="N3142" s="45" t="s">
        <v>1324</v>
      </c>
      <c r="O3142" s="41"/>
      <c r="P3142" s="46"/>
      <c r="Q3142" s="47"/>
      <c r="R3142" s="48" t="s">
        <v>254</v>
      </c>
      <c r="T3142">
        <v>70103</v>
      </c>
    </row>
    <row r="3143" spans="1:20" ht="18" customHeight="1" x14ac:dyDescent="0.15">
      <c r="A3143" s="42">
        <v>7</v>
      </c>
      <c r="B3143" s="43" t="s">
        <v>1237</v>
      </c>
      <c r="C3143" s="43">
        <v>1</v>
      </c>
      <c r="D3143" s="43" t="s">
        <v>1237</v>
      </c>
      <c r="E3143" s="43">
        <v>3</v>
      </c>
      <c r="F3143" s="43" t="s">
        <v>1302</v>
      </c>
      <c r="G3143" s="45">
        <v>15</v>
      </c>
      <c r="H3143" s="49" t="s">
        <v>235</v>
      </c>
      <c r="I3143" s="45"/>
      <c r="J3143" s="45"/>
      <c r="K3143" s="41"/>
      <c r="L3143" s="41"/>
      <c r="M3143" s="41"/>
      <c r="N3143" s="45"/>
      <c r="O3143" s="47"/>
      <c r="P3143" s="46"/>
      <c r="Q3143" s="47"/>
      <c r="R3143" s="48" t="s">
        <v>254</v>
      </c>
      <c r="T3143">
        <v>70103</v>
      </c>
    </row>
    <row r="3144" spans="1:20" ht="18" customHeight="1" x14ac:dyDescent="0.15">
      <c r="A3144" s="42">
        <v>7</v>
      </c>
      <c r="B3144" s="43" t="s">
        <v>1237</v>
      </c>
      <c r="C3144" s="43">
        <v>1</v>
      </c>
      <c r="D3144" s="43" t="s">
        <v>1237</v>
      </c>
      <c r="E3144" s="43">
        <v>3</v>
      </c>
      <c r="F3144" s="43" t="s">
        <v>1302</v>
      </c>
      <c r="G3144" s="44">
        <v>15</v>
      </c>
      <c r="H3144" s="43" t="s">
        <v>235</v>
      </c>
      <c r="I3144" s="45">
        <v>1</v>
      </c>
      <c r="J3144" s="45" t="s">
        <v>236</v>
      </c>
      <c r="K3144" s="41">
        <v>4233</v>
      </c>
      <c r="L3144" s="41">
        <v>2790</v>
      </c>
      <c r="M3144" s="41">
        <f>K3144-L3144</f>
        <v>1443</v>
      </c>
      <c r="N3144" s="45" t="s">
        <v>1325</v>
      </c>
      <c r="O3144" s="41">
        <v>1500000</v>
      </c>
      <c r="P3144" s="46"/>
      <c r="Q3144" s="47"/>
      <c r="R3144" s="48" t="s">
        <v>254</v>
      </c>
      <c r="T3144">
        <v>70103</v>
      </c>
    </row>
    <row r="3145" spans="1:20" ht="18" customHeight="1" x14ac:dyDescent="0.15">
      <c r="A3145" s="42">
        <v>7</v>
      </c>
      <c r="B3145" s="43" t="s">
        <v>1237</v>
      </c>
      <c r="C3145" s="43">
        <v>1</v>
      </c>
      <c r="D3145" s="43" t="s">
        <v>1237</v>
      </c>
      <c r="E3145" s="43">
        <v>3</v>
      </c>
      <c r="F3145" s="43" t="s">
        <v>1302</v>
      </c>
      <c r="G3145" s="44">
        <v>15</v>
      </c>
      <c r="H3145" s="43" t="s">
        <v>235</v>
      </c>
      <c r="I3145" s="44">
        <v>1</v>
      </c>
      <c r="J3145" s="44" t="s">
        <v>236</v>
      </c>
      <c r="K3145" s="41"/>
      <c r="L3145" s="41"/>
      <c r="M3145" s="41"/>
      <c r="N3145" s="45" t="s">
        <v>1326</v>
      </c>
      <c r="O3145" s="41"/>
      <c r="P3145" s="46"/>
      <c r="Q3145" s="47"/>
      <c r="R3145" s="48" t="s">
        <v>254</v>
      </c>
      <c r="T3145">
        <v>70103</v>
      </c>
    </row>
    <row r="3146" spans="1:20" ht="18" customHeight="1" x14ac:dyDescent="0.15">
      <c r="A3146" s="42">
        <v>7</v>
      </c>
      <c r="B3146" s="43" t="s">
        <v>1237</v>
      </c>
      <c r="C3146" s="43">
        <v>1</v>
      </c>
      <c r="D3146" s="43" t="s">
        <v>1237</v>
      </c>
      <c r="E3146" s="43">
        <v>3</v>
      </c>
      <c r="F3146" s="43" t="s">
        <v>1302</v>
      </c>
      <c r="G3146" s="44">
        <v>15</v>
      </c>
      <c r="H3146" s="43" t="s">
        <v>235</v>
      </c>
      <c r="I3146" s="44">
        <v>1</v>
      </c>
      <c r="J3146" s="44" t="s">
        <v>236</v>
      </c>
      <c r="K3146" s="41"/>
      <c r="L3146" s="41"/>
      <c r="M3146" s="41"/>
      <c r="N3146" s="45" t="s">
        <v>1327</v>
      </c>
      <c r="O3146" s="41"/>
      <c r="P3146" s="46"/>
      <c r="Q3146" s="47"/>
      <c r="R3146" s="48" t="s">
        <v>254</v>
      </c>
      <c r="T3146">
        <v>70103</v>
      </c>
    </row>
    <row r="3147" spans="1:20" ht="18" customHeight="1" x14ac:dyDescent="0.15">
      <c r="A3147" s="42">
        <v>7</v>
      </c>
      <c r="B3147" s="43" t="s">
        <v>1237</v>
      </c>
      <c r="C3147" s="43">
        <v>1</v>
      </c>
      <c r="D3147" s="43" t="s">
        <v>1237</v>
      </c>
      <c r="E3147" s="43">
        <v>3</v>
      </c>
      <c r="F3147" s="43" t="s">
        <v>1302</v>
      </c>
      <c r="G3147" s="44">
        <v>15</v>
      </c>
      <c r="H3147" s="43" t="s">
        <v>235</v>
      </c>
      <c r="I3147" s="44">
        <v>1</v>
      </c>
      <c r="J3147" s="44" t="s">
        <v>236</v>
      </c>
      <c r="K3147" s="41"/>
      <c r="L3147" s="41"/>
      <c r="M3147" s="41"/>
      <c r="N3147" s="45" t="s">
        <v>2684</v>
      </c>
      <c r="O3147" s="41">
        <v>2732400</v>
      </c>
      <c r="P3147" s="46"/>
      <c r="Q3147" s="47"/>
      <c r="R3147" s="48" t="s">
        <v>254</v>
      </c>
      <c r="T3147">
        <v>70103</v>
      </c>
    </row>
    <row r="3148" spans="1:20" ht="18" customHeight="1" x14ac:dyDescent="0.15">
      <c r="A3148" s="42">
        <v>7</v>
      </c>
      <c r="B3148" s="43" t="s">
        <v>1237</v>
      </c>
      <c r="C3148" s="43">
        <v>1</v>
      </c>
      <c r="D3148" s="43" t="s">
        <v>1237</v>
      </c>
      <c r="E3148" s="43">
        <v>3</v>
      </c>
      <c r="F3148" s="43" t="s">
        <v>1302</v>
      </c>
      <c r="G3148" s="45">
        <v>17</v>
      </c>
      <c r="H3148" s="49" t="s">
        <v>79</v>
      </c>
      <c r="I3148" s="45"/>
      <c r="J3148" s="45"/>
      <c r="K3148" s="41"/>
      <c r="L3148" s="41"/>
      <c r="M3148" s="41"/>
      <c r="N3148" s="45"/>
      <c r="O3148" s="47"/>
      <c r="P3148" s="46"/>
      <c r="Q3148" s="47"/>
      <c r="R3148" s="48" t="s">
        <v>254</v>
      </c>
      <c r="T3148">
        <v>70103</v>
      </c>
    </row>
    <row r="3149" spans="1:20" ht="18" customHeight="1" x14ac:dyDescent="0.15">
      <c r="A3149" s="42">
        <v>7</v>
      </c>
      <c r="B3149" s="43" t="s">
        <v>1237</v>
      </c>
      <c r="C3149" s="43">
        <v>1</v>
      </c>
      <c r="D3149" s="43" t="s">
        <v>1237</v>
      </c>
      <c r="E3149" s="43">
        <v>3</v>
      </c>
      <c r="F3149" s="43" t="s">
        <v>1302</v>
      </c>
      <c r="G3149" s="44">
        <v>17</v>
      </c>
      <c r="H3149" s="43" t="s">
        <v>79</v>
      </c>
      <c r="I3149" s="45">
        <v>31</v>
      </c>
      <c r="J3149" s="45" t="s">
        <v>241</v>
      </c>
      <c r="K3149" s="41">
        <v>40646</v>
      </c>
      <c r="L3149" s="41">
        <v>3745</v>
      </c>
      <c r="M3149" s="41">
        <f>K3149-L3149</f>
        <v>36901</v>
      </c>
      <c r="N3149" s="45" t="s">
        <v>1328</v>
      </c>
      <c r="O3149" s="41"/>
      <c r="P3149" s="46"/>
      <c r="Q3149" s="47"/>
      <c r="R3149" s="48" t="s">
        <v>254</v>
      </c>
      <c r="T3149">
        <v>70103</v>
      </c>
    </row>
    <row r="3150" spans="1:20" ht="18" customHeight="1" x14ac:dyDescent="0.15">
      <c r="A3150" s="42">
        <v>7</v>
      </c>
      <c r="B3150" s="43" t="s">
        <v>1237</v>
      </c>
      <c r="C3150" s="43">
        <v>1</v>
      </c>
      <c r="D3150" s="43" t="s">
        <v>1237</v>
      </c>
      <c r="E3150" s="43">
        <v>3</v>
      </c>
      <c r="F3150" s="43" t="s">
        <v>1302</v>
      </c>
      <c r="G3150" s="44">
        <v>17</v>
      </c>
      <c r="H3150" s="43" t="s">
        <v>79</v>
      </c>
      <c r="I3150" s="44">
        <v>31</v>
      </c>
      <c r="J3150" s="44" t="s">
        <v>241</v>
      </c>
      <c r="K3150" s="41"/>
      <c r="L3150" s="41"/>
      <c r="M3150" s="41"/>
      <c r="N3150" s="45" t="s">
        <v>2685</v>
      </c>
      <c r="O3150" s="41">
        <v>39600000</v>
      </c>
      <c r="P3150" s="46"/>
      <c r="Q3150" s="47"/>
      <c r="R3150" s="48" t="s">
        <v>254</v>
      </c>
      <c r="T3150">
        <v>70103</v>
      </c>
    </row>
    <row r="3151" spans="1:20" ht="18" customHeight="1" x14ac:dyDescent="0.15">
      <c r="A3151" s="42">
        <v>7</v>
      </c>
      <c r="B3151" s="43" t="s">
        <v>1237</v>
      </c>
      <c r="C3151" s="43">
        <v>1</v>
      </c>
      <c r="D3151" s="43" t="s">
        <v>1237</v>
      </c>
      <c r="E3151" s="43">
        <v>3</v>
      </c>
      <c r="F3151" s="43" t="s">
        <v>1302</v>
      </c>
      <c r="G3151" s="44">
        <v>17</v>
      </c>
      <c r="H3151" s="43" t="s">
        <v>79</v>
      </c>
      <c r="I3151" s="44">
        <v>31</v>
      </c>
      <c r="J3151" s="44" t="s">
        <v>241</v>
      </c>
      <c r="K3151" s="41"/>
      <c r="L3151" s="41"/>
      <c r="M3151" s="41"/>
      <c r="N3151" s="45" t="s">
        <v>2686</v>
      </c>
      <c r="O3151" s="41">
        <v>445148</v>
      </c>
      <c r="P3151" s="46"/>
      <c r="Q3151" s="47"/>
      <c r="R3151" s="48" t="s">
        <v>254</v>
      </c>
      <c r="T3151">
        <v>70103</v>
      </c>
    </row>
    <row r="3152" spans="1:20" ht="18" customHeight="1" x14ac:dyDescent="0.15">
      <c r="A3152" s="42">
        <v>7</v>
      </c>
      <c r="B3152" s="43" t="s">
        <v>1237</v>
      </c>
      <c r="C3152" s="43">
        <v>1</v>
      </c>
      <c r="D3152" s="43" t="s">
        <v>1237</v>
      </c>
      <c r="E3152" s="43">
        <v>3</v>
      </c>
      <c r="F3152" s="43" t="s">
        <v>1302</v>
      </c>
      <c r="G3152" s="44">
        <v>17</v>
      </c>
      <c r="H3152" s="43" t="s">
        <v>79</v>
      </c>
      <c r="I3152" s="44">
        <v>31</v>
      </c>
      <c r="J3152" s="44" t="s">
        <v>241</v>
      </c>
      <c r="K3152" s="41"/>
      <c r="L3152" s="41"/>
      <c r="M3152" s="41"/>
      <c r="N3152" s="45" t="s">
        <v>1329</v>
      </c>
      <c r="O3152" s="41">
        <v>600000</v>
      </c>
      <c r="P3152" s="46"/>
      <c r="Q3152" s="47"/>
      <c r="R3152" s="48" t="s">
        <v>254</v>
      </c>
      <c r="T3152">
        <v>70103</v>
      </c>
    </row>
    <row r="3153" spans="1:20" ht="18" customHeight="1" x14ac:dyDescent="0.15">
      <c r="A3153" s="42">
        <v>7</v>
      </c>
      <c r="B3153" s="43" t="s">
        <v>1237</v>
      </c>
      <c r="C3153" s="43">
        <v>1</v>
      </c>
      <c r="D3153" s="43" t="s">
        <v>1237</v>
      </c>
      <c r="E3153" s="43">
        <v>3</v>
      </c>
      <c r="F3153" s="43" t="s">
        <v>1302</v>
      </c>
      <c r="G3153" s="45">
        <v>18</v>
      </c>
      <c r="H3153" s="49" t="s">
        <v>81</v>
      </c>
      <c r="I3153" s="45"/>
      <c r="J3153" s="45"/>
      <c r="K3153" s="41"/>
      <c r="L3153" s="41"/>
      <c r="M3153" s="41"/>
      <c r="N3153" s="45"/>
      <c r="O3153" s="47"/>
      <c r="P3153" s="46"/>
      <c r="Q3153" s="47"/>
      <c r="R3153" s="48" t="s">
        <v>254</v>
      </c>
      <c r="T3153">
        <v>70103</v>
      </c>
    </row>
    <row r="3154" spans="1:20" ht="18" customHeight="1" x14ac:dyDescent="0.15">
      <c r="A3154" s="42">
        <v>7</v>
      </c>
      <c r="B3154" s="43" t="s">
        <v>1237</v>
      </c>
      <c r="C3154" s="43">
        <v>1</v>
      </c>
      <c r="D3154" s="43" t="s">
        <v>1237</v>
      </c>
      <c r="E3154" s="43">
        <v>3</v>
      </c>
      <c r="F3154" s="43" t="s">
        <v>1302</v>
      </c>
      <c r="G3154" s="44">
        <v>18</v>
      </c>
      <c r="H3154" s="43" t="s">
        <v>81</v>
      </c>
      <c r="I3154" s="45">
        <v>31</v>
      </c>
      <c r="J3154" s="45" t="s">
        <v>318</v>
      </c>
      <c r="K3154" s="41">
        <v>1690</v>
      </c>
      <c r="L3154" s="41">
        <v>190</v>
      </c>
      <c r="M3154" s="41">
        <f>K3154-L3154</f>
        <v>1500</v>
      </c>
      <c r="N3154" s="45" t="s">
        <v>1330</v>
      </c>
      <c r="O3154" s="41">
        <v>190000</v>
      </c>
      <c r="P3154" s="46"/>
      <c r="Q3154" s="47"/>
      <c r="R3154" s="48" t="s">
        <v>254</v>
      </c>
      <c r="T3154">
        <v>70103</v>
      </c>
    </row>
    <row r="3155" spans="1:20" ht="18" customHeight="1" x14ac:dyDescent="0.15">
      <c r="A3155" s="42">
        <v>7</v>
      </c>
      <c r="B3155" s="43" t="s">
        <v>1237</v>
      </c>
      <c r="C3155" s="43">
        <v>1</v>
      </c>
      <c r="D3155" s="43" t="s">
        <v>1237</v>
      </c>
      <c r="E3155" s="43">
        <v>3</v>
      </c>
      <c r="F3155" s="43" t="s">
        <v>1302</v>
      </c>
      <c r="G3155" s="44">
        <v>18</v>
      </c>
      <c r="H3155" s="43" t="s">
        <v>81</v>
      </c>
      <c r="I3155" s="44">
        <v>31</v>
      </c>
      <c r="J3155" s="44" t="s">
        <v>318</v>
      </c>
      <c r="K3155" s="41"/>
      <c r="L3155" s="41"/>
      <c r="M3155" s="41"/>
      <c r="N3155" s="45" t="s">
        <v>2687</v>
      </c>
      <c r="O3155" s="41">
        <v>1500000</v>
      </c>
      <c r="P3155" s="46"/>
      <c r="Q3155" s="47"/>
      <c r="R3155" s="48" t="s">
        <v>254</v>
      </c>
      <c r="T3155">
        <v>70103</v>
      </c>
    </row>
    <row r="3156" spans="1:20" ht="18" customHeight="1" x14ac:dyDescent="0.15">
      <c r="A3156" s="42">
        <v>7</v>
      </c>
      <c r="B3156" s="43" t="s">
        <v>1237</v>
      </c>
      <c r="C3156" s="43">
        <v>1</v>
      </c>
      <c r="D3156" s="43" t="s">
        <v>1237</v>
      </c>
      <c r="E3156" s="43">
        <v>3</v>
      </c>
      <c r="F3156" s="43" t="s">
        <v>1302</v>
      </c>
      <c r="G3156" s="44">
        <v>18</v>
      </c>
      <c r="H3156" s="43" t="s">
        <v>81</v>
      </c>
      <c r="I3156" s="44">
        <v>31</v>
      </c>
      <c r="J3156" s="44" t="s">
        <v>318</v>
      </c>
      <c r="K3156" s="41"/>
      <c r="L3156" s="41"/>
      <c r="M3156" s="41"/>
      <c r="N3156" s="45" t="s">
        <v>2430</v>
      </c>
      <c r="O3156" s="41"/>
      <c r="P3156" s="46"/>
      <c r="Q3156" s="47"/>
      <c r="R3156" s="48" t="s">
        <v>254</v>
      </c>
      <c r="T3156">
        <v>70103</v>
      </c>
    </row>
    <row r="3157" spans="1:20" ht="18" customHeight="1" x14ac:dyDescent="0.15">
      <c r="A3157" s="24">
        <v>7</v>
      </c>
      <c r="B3157" s="25" t="s">
        <v>2183</v>
      </c>
      <c r="C3157" s="34">
        <v>1</v>
      </c>
      <c r="D3157" s="25" t="s">
        <v>1237</v>
      </c>
      <c r="E3157" s="35">
        <v>4</v>
      </c>
      <c r="F3157" s="36" t="s">
        <v>2254</v>
      </c>
      <c r="G3157" s="35"/>
      <c r="H3157" s="36"/>
      <c r="I3157" s="35"/>
      <c r="J3157" s="35"/>
      <c r="K3157" s="32">
        <f>IF(C3157="",SUMIFS($K3158:$K$5362,$A3158:$A$5362,A3157,$E3158:$E$5362,""),IF(E3157="",SUMIFS($K3158:$K$5362,$A3158:$A$5362,A3157,$C3158:$C$5362,C3157,$G3158:$G$5362,""),IF(G3157="",SUMIFS($K3158:$K$5362,$A3158:$A$5362,A3157,$C3158:$C$5362,C3157,$E3158:$E$5362,E3157,$R3158:$R$5362,R3157),IF(I3157="",SUMIFS($K3158:$K$5362,$A3158:$A$5362,A3157,$C3158:$C$5362,C3157,$E3158:$E$5362,E3157,$G3158:$G$5362,G3157,$R3158:$R$5362,R3157),0))))</f>
        <v>40</v>
      </c>
      <c r="L3157" s="32">
        <f>IF(C3157="",SUMIFS($L3158:$L$5362,$A3158:$A$5362,A3157,$E3158:$E$5362,""),IF(E3157="",SUMIFS($L3158:$L$5362,$A3158:$A$5362,A3157,$C3158:$C$5362,C3157,$G3158:$G$5362,""),IF(G3157="",SUMIFS($L3158:$L$5362,$A3158:$A$5362,A3157,$C3158:$C$5362,C3157,$E3158:$E$5362,E3157,$R3158:$R$5362,R3157),IF(I3157="",SUMIFS($L3158:$L$5362,$A3158:$A$5362,A3157,$C3158:$C$5362,C3157,$E3158:$E$5362,E3157,$G3158:$G$5362,G3157,$R3158:$R$5362,R3157),0))))</f>
        <v>40</v>
      </c>
      <c r="M3157" s="32">
        <f t="shared" ref="M3157" si="81">K3157-L3157</f>
        <v>0</v>
      </c>
      <c r="N3157" s="37"/>
      <c r="O3157" s="38"/>
      <c r="P3157" s="39"/>
      <c r="Q3157" s="33">
        <f>IF(C3157="",SUMIFS($Q3158:$Q$5362,$A3158:$A$5362,A3157,$E3158:$E$5362,""),IF(E3157="",SUMIFS($Q3158:$Q$5362,$A3158:$A$5362,A3157,$C3158:$C$5362,C3157,$G3158:$G$5362,""),IF(G3157="",SUMIFS($Q3158:$Q$5362,$A3158:$A$5362,A3157,$C3158:$C$5362,C3157,$E3158:$E$5362,E3157,$R3158:$R$5362,R3157),IF(I3157="",SUMIFS($Q3158:$Q$5362,$A3158:$A$5362,A3157,$C3158:$C$5362,C3157,$E3158:$E$5362,E3157,$G3158:$G$5362,G3157,$R3158:$R$5362,R3157),0))))</f>
        <v>2</v>
      </c>
      <c r="R3157" s="40" t="s">
        <v>2207</v>
      </c>
      <c r="T3157">
        <v>70104</v>
      </c>
    </row>
    <row r="3158" spans="1:20" ht="18" customHeight="1" x14ac:dyDescent="0.15">
      <c r="A3158" s="42">
        <v>7</v>
      </c>
      <c r="B3158" s="43" t="s">
        <v>1237</v>
      </c>
      <c r="C3158" s="43">
        <v>1</v>
      </c>
      <c r="D3158" s="43" t="s">
        <v>1237</v>
      </c>
      <c r="E3158" s="43">
        <v>4</v>
      </c>
      <c r="F3158" s="43" t="s">
        <v>1331</v>
      </c>
      <c r="G3158" s="45">
        <v>24</v>
      </c>
      <c r="H3158" s="49" t="s">
        <v>247</v>
      </c>
      <c r="I3158" s="45"/>
      <c r="J3158" s="45"/>
      <c r="K3158" s="41"/>
      <c r="L3158" s="41"/>
      <c r="M3158" s="41"/>
      <c r="N3158" s="45"/>
      <c r="O3158" s="47"/>
      <c r="P3158" s="46" t="s">
        <v>4743</v>
      </c>
      <c r="Q3158" s="47">
        <v>2</v>
      </c>
      <c r="R3158" s="48" t="s">
        <v>254</v>
      </c>
      <c r="T3158">
        <v>70104</v>
      </c>
    </row>
    <row r="3159" spans="1:20" ht="18" customHeight="1" x14ac:dyDescent="0.15">
      <c r="A3159" s="42">
        <v>7</v>
      </c>
      <c r="B3159" s="43" t="s">
        <v>1237</v>
      </c>
      <c r="C3159" s="43">
        <v>1</v>
      </c>
      <c r="D3159" s="43" t="s">
        <v>1237</v>
      </c>
      <c r="E3159" s="43">
        <v>4</v>
      </c>
      <c r="F3159" s="43" t="s">
        <v>1331</v>
      </c>
      <c r="G3159" s="44">
        <v>24</v>
      </c>
      <c r="H3159" s="43" t="s">
        <v>247</v>
      </c>
      <c r="I3159" s="45">
        <v>8</v>
      </c>
      <c r="J3159" s="45" t="s">
        <v>1332</v>
      </c>
      <c r="K3159" s="41">
        <v>40</v>
      </c>
      <c r="L3159" s="41">
        <v>40</v>
      </c>
      <c r="M3159" s="41">
        <f>K3159-L3159</f>
        <v>0</v>
      </c>
      <c r="N3159" s="45" t="s">
        <v>2688</v>
      </c>
      <c r="O3159" s="41">
        <v>40000</v>
      </c>
      <c r="P3159" s="46"/>
      <c r="Q3159" s="47"/>
      <c r="R3159" s="48" t="s">
        <v>254</v>
      </c>
      <c r="T3159">
        <v>70104</v>
      </c>
    </row>
    <row r="3160" spans="1:20" ht="18" customHeight="1" x14ac:dyDescent="0.15">
      <c r="A3160" s="24">
        <v>7</v>
      </c>
      <c r="B3160" s="25" t="s">
        <v>2183</v>
      </c>
      <c r="C3160" s="34">
        <v>1</v>
      </c>
      <c r="D3160" s="25" t="s">
        <v>1237</v>
      </c>
      <c r="E3160" s="35">
        <v>6</v>
      </c>
      <c r="F3160" s="36" t="s">
        <v>2906</v>
      </c>
      <c r="G3160" s="35"/>
      <c r="H3160" s="36"/>
      <c r="I3160" s="35"/>
      <c r="J3160" s="35"/>
      <c r="K3160" s="32">
        <f>IF(C3160="",SUMIFS($K3161:$K$5362,$A3161:$A$5362,A3160,$E3161:$E$5362,""),IF(E3160="",SUMIFS($K3161:$K$5362,$A3161:$A$5362,A3160,$C3161:$C$5362,C3160,$G3161:$G$5362,""),IF(G3160="",SUMIFS($K3161:$K$5362,$A3161:$A$5362,A3160,$C3161:$C$5362,C3160,$E3161:$E$5362,E3160,$R3161:$R$5362,R3160),IF(I3160="",SUMIFS($K3161:$K$5362,$A3161:$A$5362,A3160,$C3161:$C$5362,C3160,$E3161:$E$5362,E3160,$G3161:$G$5362,G3160,$R3161:$R$5362,R3160),0))))</f>
        <v>64000</v>
      </c>
      <c r="L3160" s="32">
        <f>IF(C3160="",SUMIFS($L3161:$L$5362,$A3161:$A$5362,A3160,$E3161:$E$5362,""),IF(E3160="",SUMIFS($L3161:$L$5362,$A3161:$A$5362,A3160,$C3161:$C$5362,C3160,$G3161:$G$5362,""),IF(G3160="",SUMIFS($L3161:$L$5362,$A3161:$A$5362,A3160,$C3161:$C$5362,C3160,$E3161:$E$5362,E3160,$R3161:$R$5362,R3160),IF(I3160="",SUMIFS($L3161:$L$5362,$A3161:$A$5362,A3160,$C3161:$C$5362,C3160,$E3161:$E$5362,E3160,$G3161:$G$5362,G3160,$R3161:$R$5362,R3160),0))))</f>
        <v>0</v>
      </c>
      <c r="M3160" s="32">
        <f t="shared" ref="M3160" si="82">K3160-L3160</f>
        <v>64000</v>
      </c>
      <c r="N3160" s="37"/>
      <c r="O3160" s="38"/>
      <c r="P3160" s="39"/>
      <c r="Q3160" s="33">
        <f>IF(C3160="",SUMIFS($Q3161:$Q$5362,$A3161:$A$5362,A3160,$E3161:$E$5362,""),IF(E3160="",SUMIFS($Q3161:$Q$5362,$A3161:$A$5362,A3160,$C3161:$C$5362,C3160,$G3161:$G$5362,""),IF(G3160="",SUMIFS($Q3161:$Q$5362,$A3161:$A$5362,A3160,$C3161:$C$5362,C3160,$E3161:$E$5362,E3160,$R3161:$R$5362,R3160),IF(I3160="",SUMIFS($Q3161:$Q$5362,$A3161:$A$5362,A3160,$C3161:$C$5362,C3160,$E3161:$E$5362,E3160,$G3161:$G$5362,G3160,$R3161:$R$5362,R3160),0))))</f>
        <v>40315</v>
      </c>
      <c r="R3160" s="40" t="s">
        <v>2207</v>
      </c>
      <c r="T3160">
        <v>70106</v>
      </c>
    </row>
    <row r="3161" spans="1:20" ht="18" customHeight="1" x14ac:dyDescent="0.15">
      <c r="A3161" s="42">
        <v>7</v>
      </c>
      <c r="B3161" s="43" t="s">
        <v>1237</v>
      </c>
      <c r="C3161" s="43">
        <v>1</v>
      </c>
      <c r="D3161" s="43" t="s">
        <v>1237</v>
      </c>
      <c r="E3161" s="43">
        <v>6</v>
      </c>
      <c r="F3161" s="43" t="s">
        <v>2689</v>
      </c>
      <c r="G3161" s="45">
        <v>18</v>
      </c>
      <c r="H3161" s="49" t="s">
        <v>81</v>
      </c>
      <c r="I3161" s="45"/>
      <c r="J3161" s="45"/>
      <c r="K3161" s="41"/>
      <c r="L3161" s="41"/>
      <c r="M3161" s="41"/>
      <c r="N3161" s="45"/>
      <c r="O3161" s="47"/>
      <c r="P3161" s="46" t="s">
        <v>4555</v>
      </c>
      <c r="Q3161" s="47">
        <v>40315</v>
      </c>
      <c r="R3161" s="48" t="s">
        <v>254</v>
      </c>
      <c r="T3161">
        <v>70106</v>
      </c>
    </row>
    <row r="3162" spans="1:20" ht="18" customHeight="1" x14ac:dyDescent="0.15">
      <c r="A3162" s="42">
        <v>7</v>
      </c>
      <c r="B3162" s="43" t="s">
        <v>1237</v>
      </c>
      <c r="C3162" s="43">
        <v>1</v>
      </c>
      <c r="D3162" s="43" t="s">
        <v>1237</v>
      </c>
      <c r="E3162" s="43">
        <v>6</v>
      </c>
      <c r="F3162" s="43" t="s">
        <v>2689</v>
      </c>
      <c r="G3162" s="44">
        <v>18</v>
      </c>
      <c r="H3162" s="43" t="s">
        <v>81</v>
      </c>
      <c r="I3162" s="45">
        <v>21</v>
      </c>
      <c r="J3162" s="45" t="s">
        <v>395</v>
      </c>
      <c r="K3162" s="41">
        <v>64000</v>
      </c>
      <c r="L3162" s="41">
        <v>0</v>
      </c>
      <c r="M3162" s="41">
        <f>K3162-L3162</f>
        <v>64000</v>
      </c>
      <c r="N3162" s="45" t="s">
        <v>7528</v>
      </c>
      <c r="O3162" s="41">
        <v>64000000</v>
      </c>
      <c r="P3162" s="46" t="s">
        <v>4556</v>
      </c>
      <c r="Q3162" s="47"/>
      <c r="R3162" s="48" t="s">
        <v>254</v>
      </c>
      <c r="T3162">
        <v>70106</v>
      </c>
    </row>
    <row r="3163" spans="1:20" ht="18" customHeight="1" x14ac:dyDescent="0.15">
      <c r="A3163" s="42">
        <v>7</v>
      </c>
      <c r="B3163" s="43" t="s">
        <v>1237</v>
      </c>
      <c r="C3163" s="43">
        <v>1</v>
      </c>
      <c r="D3163" s="43" t="s">
        <v>1237</v>
      </c>
      <c r="E3163" s="43">
        <v>6</v>
      </c>
      <c r="F3163" s="43" t="s">
        <v>2689</v>
      </c>
      <c r="G3163" s="44">
        <v>18</v>
      </c>
      <c r="H3163" s="43" t="s">
        <v>81</v>
      </c>
      <c r="I3163" s="44">
        <v>21</v>
      </c>
      <c r="J3163" s="44" t="s">
        <v>395</v>
      </c>
      <c r="K3163" s="41"/>
      <c r="L3163" s="41"/>
      <c r="M3163" s="41"/>
      <c r="N3163" s="45" t="s">
        <v>2430</v>
      </c>
      <c r="O3163" s="41"/>
      <c r="P3163" s="46" t="s">
        <v>4557</v>
      </c>
      <c r="Q3163" s="47"/>
      <c r="R3163" s="48" t="s">
        <v>254</v>
      </c>
      <c r="T3163">
        <v>70106</v>
      </c>
    </row>
    <row r="3164" spans="1:20" ht="18" customHeight="1" x14ac:dyDescent="0.15">
      <c r="A3164" s="42">
        <v>7</v>
      </c>
      <c r="B3164" s="43" t="s">
        <v>1237</v>
      </c>
      <c r="C3164" s="43">
        <v>1</v>
      </c>
      <c r="D3164" s="43" t="s">
        <v>1237</v>
      </c>
      <c r="E3164" s="43">
        <v>6</v>
      </c>
      <c r="F3164" s="43" t="s">
        <v>2689</v>
      </c>
      <c r="G3164" s="44">
        <v>18</v>
      </c>
      <c r="H3164" s="43" t="s">
        <v>81</v>
      </c>
      <c r="I3164" s="44">
        <v>21</v>
      </c>
      <c r="J3164" s="44" t="s">
        <v>395</v>
      </c>
      <c r="K3164" s="41"/>
      <c r="L3164" s="41"/>
      <c r="M3164" s="41"/>
      <c r="N3164" s="45" t="s">
        <v>7529</v>
      </c>
      <c r="O3164" s="41"/>
      <c r="P3164" s="46"/>
      <c r="Q3164" s="47"/>
      <c r="R3164" s="48" t="s">
        <v>254</v>
      </c>
      <c r="T3164">
        <v>70106</v>
      </c>
    </row>
    <row r="3165" spans="1:20" ht="18" customHeight="1" x14ac:dyDescent="0.15">
      <c r="A3165" s="42">
        <v>7</v>
      </c>
      <c r="B3165" s="43" t="s">
        <v>1237</v>
      </c>
      <c r="C3165" s="43">
        <v>1</v>
      </c>
      <c r="D3165" s="43" t="s">
        <v>1237</v>
      </c>
      <c r="E3165" s="43">
        <v>6</v>
      </c>
      <c r="F3165" s="43" t="s">
        <v>2689</v>
      </c>
      <c r="G3165" s="44">
        <v>18</v>
      </c>
      <c r="H3165" s="43" t="s">
        <v>81</v>
      </c>
      <c r="I3165" s="44">
        <v>21</v>
      </c>
      <c r="J3165" s="44" t="s">
        <v>395</v>
      </c>
      <c r="K3165" s="41"/>
      <c r="L3165" s="41"/>
      <c r="M3165" s="41"/>
      <c r="N3165" s="45" t="s">
        <v>2690</v>
      </c>
      <c r="O3165" s="41"/>
      <c r="P3165" s="46"/>
      <c r="Q3165" s="47"/>
      <c r="R3165" s="48" t="s">
        <v>254</v>
      </c>
      <c r="T3165">
        <v>70106</v>
      </c>
    </row>
    <row r="3166" spans="1:20" ht="18" customHeight="1" x14ac:dyDescent="0.15">
      <c r="A3166" s="16">
        <v>8</v>
      </c>
      <c r="B3166" s="17" t="s">
        <v>1333</v>
      </c>
      <c r="C3166" s="17"/>
      <c r="D3166" s="17"/>
      <c r="E3166" s="18"/>
      <c r="F3166" s="17"/>
      <c r="G3166" s="18"/>
      <c r="H3166" s="17"/>
      <c r="I3166" s="18"/>
      <c r="J3166" s="18"/>
      <c r="K3166" s="15">
        <f>IF(C3166="",SUMIFS($K3167:$K$5362,$A3167:$A$5362,A3166,$E3167:$E$5362,""),IF(E3166="",SUMIFS($K3167:$K$5362,$A3167:$A$5362,A3166,$C3167:$C$5362,C3166,$G3167:$G$5362,""),IF(G3166="",SUMIFS($K3167:$K$5362,$A3167:$A$5362,A3166,$C3167:$C$5362,C3166,$E3167:$E$5362,E3166,$R3167:$R$5362,R3166),IF(I3166="",SUMIFS($K3167:$K$5362,$A3167:$A$5362,A3166,$C3167:$C$5362,C3166,$E3167:$E$5362,E3166,$G3167:$G$5362,G3166,$R3167:$R$5362,R3166),0))))</f>
        <v>604810</v>
      </c>
      <c r="L3166" s="15">
        <f>IF(C3166="",SUMIFS($L3167:$L$5362,$A3167:$A$5362,A3166,$E3167:$E$5362,""),IF(E3166="",SUMIFS($L3167:$L$5362,$A3167:$A$5362,A3166,$C3167:$C$5362,C3166,$G3167:$G$5362,""),IF(G3166="",SUMIFS($L3167:$L$5362,$A3167:$A$5362,A3166,$C3167:$C$5362,C3166,$E3167:$E$5362,E3166,$R3167:$R$5362,R3166),IF(I3166="",SUMIFS($L3167:$L$5362,$A3167:$A$5362,A3166,$C3167:$C$5362,C3166,$E3167:$E$5362,E3166,$G3167:$G$5362,G3166,$R3167:$R$5362,R3166),0))))</f>
        <v>540699</v>
      </c>
      <c r="M3166" s="15">
        <f>K3166-L3166</f>
        <v>64111</v>
      </c>
      <c r="N3166" s="19"/>
      <c r="O3166" s="20"/>
      <c r="P3166" s="21"/>
      <c r="Q3166" s="15">
        <f>IF(C3166="",SUMIFS($Q3167:$Q$5362,$A3167:$A$5362,A3166,$E3167:$E$5362,""),IF(E3166="",SUMIFS($Q3167:$Q$5362,$A3167:$A$5362,A3166,$C3167:$C$5362,C3166,$G3167:$G$5362,""),IF(G3166="",SUMIFS($Q3167:$Q$5362,$A3167:$A$5362,A3166,$C3167:$C$5362,C3166,$E3167:$E$5362,E3166,$R3167:$R$5362,R3166),IF(I3166="",SUMIFS($Q3167:$Q$5362,$A3167:$A$5362,A3166,$C3167:$C$5362,C3166,$E3167:$E$5362,E3166,$G3167:$G$5362,G3166,$R3167:$R$5362,R3166),0))))</f>
        <v>220509</v>
      </c>
      <c r="R3166" s="22"/>
      <c r="T3166">
        <v>80101</v>
      </c>
    </row>
    <row r="3167" spans="1:20" ht="18" customHeight="1" x14ac:dyDescent="0.15">
      <c r="A3167" s="24">
        <v>8</v>
      </c>
      <c r="B3167" s="25" t="s">
        <v>1333</v>
      </c>
      <c r="C3167" s="26">
        <v>1</v>
      </c>
      <c r="D3167" s="26" t="s">
        <v>2184</v>
      </c>
      <c r="E3167" s="27"/>
      <c r="F3167" s="26"/>
      <c r="G3167" s="27"/>
      <c r="H3167" s="26"/>
      <c r="I3167" s="27"/>
      <c r="J3167" s="27"/>
      <c r="K3167" s="23">
        <f>IF(C3167="",SUMIFS($K3168:$K$5362,$A3168:$A$5362,A3167,$E3168:$E$5362,""),IF(E3167="",SUMIFS($K3168:$K$5362,$A3168:$A$5362,A3167,$C3168:$C$5362,C3167,$G3168:$G$5362,""),IF(G3167="",SUMIFS($K3168:$K$5362,$A3168:$A$5362,A3167,$C3168:$C$5362,C3167,$E3168:$E$5362,E3167,$R3168:$R$5362,R3167),IF(I3167="",SUMIFS($K3168:$K$5362,$A3168:$A$5362,A3167,$C3168:$C$5362,C3167,$E3168:$E$5362,E3167,$G3168:$G$5362,G3167,$R3168:$R$5362,R3167),0))))</f>
        <v>12300</v>
      </c>
      <c r="L3167" s="23">
        <f>IF(C3167="",SUMIFS($L3168:$L$5362,$A3168:$A$5362,A3167,$E3168:$E$5362,""),IF(E3167="",SUMIFS($L3168:$L$5362,$A3168:$A$5362,A3167,$C3168:$C$5362,C3167,$G3168:$G$5362,""),IF(G3167="",SUMIFS($L3168:$L$5362,$A3168:$A$5362,A3167,$C3168:$C$5362,C3167,$E3168:$E$5362,E3167,$R3168:$R$5362,R3167),IF(I3167="",SUMIFS($L3168:$L$5362,$A3168:$A$5362,A3167,$C3168:$C$5362,C3167,$E3168:$E$5362,E3167,$G3168:$G$5362,G3167,$R3168:$R$5362,R3167),0))))</f>
        <v>12206</v>
      </c>
      <c r="M3167" s="23">
        <f t="shared" ref="M3167:M3168" si="83">K3167-L3167</f>
        <v>94</v>
      </c>
      <c r="N3167" s="28"/>
      <c r="O3167" s="29"/>
      <c r="P3167" s="30"/>
      <c r="Q3167" s="23">
        <f>IF(C3167="",SUMIFS($Q3168:$Q$5362,$A3168:$A$5362,A3167,$E3168:$E$5362,""),IF(E3167="",SUMIFS($Q3168:$Q$5362,$A3168:$A$5362,A3167,$C3168:$C$5362,C3167,$G3168:$G$5362,""),IF(G3167="",SUMIFS($Q3168:$Q$5362,$A3168:$A$5362,A3167,$C3168:$C$5362,C3167,$E3168:$E$5362,E3167,$R3168:$R$5362,R3167),IF(I3167="",SUMIFS($Q3168:$Q$5362,$A3168:$A$5362,A3167,$C3168:$C$5362,C3167,$E3168:$E$5362,E3167,$G3168:$G$5362,G3167,$R3168:$R$5362,R3167),0))))</f>
        <v>1672</v>
      </c>
      <c r="R3167" s="31"/>
      <c r="T3167">
        <v>80101</v>
      </c>
    </row>
    <row r="3168" spans="1:20" ht="18" customHeight="1" x14ac:dyDescent="0.15">
      <c r="A3168" s="24">
        <v>8</v>
      </c>
      <c r="B3168" s="25" t="s">
        <v>2255</v>
      </c>
      <c r="C3168" s="34">
        <v>1</v>
      </c>
      <c r="D3168" s="25" t="s">
        <v>1334</v>
      </c>
      <c r="E3168" s="35">
        <v>1</v>
      </c>
      <c r="F3168" s="36" t="s">
        <v>2256</v>
      </c>
      <c r="G3168" s="35"/>
      <c r="H3168" s="36"/>
      <c r="I3168" s="35"/>
      <c r="J3168" s="35"/>
      <c r="K3168" s="32">
        <f>IF(C3168="",SUMIFS($K3169:$K$5362,$A3169:$A$5362,A3168,$E3169:$E$5362,""),IF(E3168="",SUMIFS($K3169:$K$5362,$A3169:$A$5362,A3168,$C3169:$C$5362,C3168,$G3169:$G$5362,""),IF(G3168="",SUMIFS($K3169:$K$5362,$A3169:$A$5362,A3168,$C3169:$C$5362,C3168,$E3169:$E$5362,E3168,$R3169:$R$5362,R3168),IF(I3168="",SUMIFS($K3169:$K$5362,$A3169:$A$5362,A3168,$C3169:$C$5362,C3168,$E3169:$E$5362,E3168,$G3169:$G$5362,G3168,$R3169:$R$5362,R3168),0))))</f>
        <v>12300</v>
      </c>
      <c r="L3168" s="32">
        <f>IF(C3168="",SUMIFS($L3169:$L$5362,$A3169:$A$5362,A3168,$E3169:$E$5362,""),IF(E3168="",SUMIFS($L3169:$L$5362,$A3169:$A$5362,A3168,$C3169:$C$5362,C3168,$G3169:$G$5362,""),IF(G3168="",SUMIFS($L3169:$L$5362,$A3169:$A$5362,A3168,$C3169:$C$5362,C3168,$E3169:$E$5362,E3168,$R3169:$R$5362,R3168),IF(I3168="",SUMIFS($L3169:$L$5362,$A3169:$A$5362,A3168,$C3169:$C$5362,C3168,$E3169:$E$5362,E3168,$G3169:$G$5362,G3168,$R3169:$R$5362,R3168),0))))</f>
        <v>12206</v>
      </c>
      <c r="M3168" s="32">
        <f t="shared" si="83"/>
        <v>94</v>
      </c>
      <c r="N3168" s="37"/>
      <c r="O3168" s="38"/>
      <c r="P3168" s="39"/>
      <c r="Q3168" s="33">
        <f>IF(C3168="",SUMIFS($Q3169:$Q$5362,$A3169:$A$5362,A3168,$E3169:$E$5362,""),IF(E3168="",SUMIFS($Q3169:$Q$5362,$A3169:$A$5362,A3168,$C3169:$C$5362,C3168,$G3169:$G$5362,""),IF(G3168="",SUMIFS($Q3169:$Q$5362,$A3169:$A$5362,A3168,$C3169:$C$5362,C3168,$E3169:$E$5362,E3168,$R3169:$R$5362,R3168),IF(I3168="",SUMIFS($Q3169:$Q$5362,$A3169:$A$5362,A3168,$C3169:$C$5362,C3168,$E3169:$E$5362,E3168,$G3169:$G$5362,G3168,$R3169:$R$5362,R3168),0))))</f>
        <v>1672</v>
      </c>
      <c r="R3168" s="40" t="s">
        <v>2257</v>
      </c>
      <c r="T3168">
        <v>80101</v>
      </c>
    </row>
    <row r="3169" spans="1:20" ht="18" customHeight="1" x14ac:dyDescent="0.15">
      <c r="A3169" s="42">
        <v>8</v>
      </c>
      <c r="B3169" s="43" t="s">
        <v>1333</v>
      </c>
      <c r="C3169" s="43">
        <v>1</v>
      </c>
      <c r="D3169" s="43" t="s">
        <v>1334</v>
      </c>
      <c r="E3169" s="43">
        <v>1</v>
      </c>
      <c r="F3169" s="43" t="s">
        <v>1335</v>
      </c>
      <c r="G3169" s="45">
        <v>2</v>
      </c>
      <c r="H3169" s="49" t="s">
        <v>10</v>
      </c>
      <c r="I3169" s="45"/>
      <c r="J3169" s="45"/>
      <c r="K3169" s="41"/>
      <c r="L3169" s="41"/>
      <c r="M3169" s="41"/>
      <c r="N3169" s="45"/>
      <c r="O3169" s="47"/>
      <c r="P3169" s="46" t="s">
        <v>4744</v>
      </c>
      <c r="Q3169" s="47">
        <v>71</v>
      </c>
      <c r="R3169" s="48" t="s">
        <v>1336</v>
      </c>
      <c r="T3169">
        <v>80101</v>
      </c>
    </row>
    <row r="3170" spans="1:20" ht="18" customHeight="1" x14ac:dyDescent="0.15">
      <c r="A3170" s="42">
        <v>8</v>
      </c>
      <c r="B3170" s="43" t="s">
        <v>1333</v>
      </c>
      <c r="C3170" s="43">
        <v>1</v>
      </c>
      <c r="D3170" s="43" t="s">
        <v>1334</v>
      </c>
      <c r="E3170" s="43">
        <v>1</v>
      </c>
      <c r="F3170" s="43" t="s">
        <v>1335</v>
      </c>
      <c r="G3170" s="44">
        <v>2</v>
      </c>
      <c r="H3170" s="43" t="s">
        <v>10</v>
      </c>
      <c r="I3170" s="45">
        <v>3</v>
      </c>
      <c r="J3170" s="45" t="s">
        <v>11</v>
      </c>
      <c r="K3170" s="41">
        <v>4853</v>
      </c>
      <c r="L3170" s="41">
        <v>4839</v>
      </c>
      <c r="M3170" s="41">
        <f>K3170-L3170</f>
        <v>14</v>
      </c>
      <c r="N3170" s="45" t="s">
        <v>107</v>
      </c>
      <c r="O3170" s="41">
        <v>4852800</v>
      </c>
      <c r="P3170" s="46" t="s">
        <v>4745</v>
      </c>
      <c r="Q3170" s="47"/>
      <c r="R3170" s="48" t="s">
        <v>1336</v>
      </c>
      <c r="T3170">
        <v>80101</v>
      </c>
    </row>
    <row r="3171" spans="1:20" ht="18" customHeight="1" x14ac:dyDescent="0.15">
      <c r="A3171" s="42">
        <v>8</v>
      </c>
      <c r="B3171" s="43" t="s">
        <v>1333</v>
      </c>
      <c r="C3171" s="43">
        <v>1</v>
      </c>
      <c r="D3171" s="43" t="s">
        <v>1334</v>
      </c>
      <c r="E3171" s="43">
        <v>1</v>
      </c>
      <c r="F3171" s="43" t="s">
        <v>1335</v>
      </c>
      <c r="G3171" s="45">
        <v>3</v>
      </c>
      <c r="H3171" s="49" t="s">
        <v>13</v>
      </c>
      <c r="I3171" s="45"/>
      <c r="J3171" s="45"/>
      <c r="K3171" s="41"/>
      <c r="L3171" s="41"/>
      <c r="M3171" s="41"/>
      <c r="N3171" s="45"/>
      <c r="O3171" s="47"/>
      <c r="P3171" s="46" t="s">
        <v>4746</v>
      </c>
      <c r="Q3171" s="47">
        <v>500</v>
      </c>
      <c r="R3171" s="48" t="s">
        <v>1336</v>
      </c>
      <c r="T3171">
        <v>80101</v>
      </c>
    </row>
    <row r="3172" spans="1:20" ht="18" customHeight="1" x14ac:dyDescent="0.15">
      <c r="A3172" s="42">
        <v>8</v>
      </c>
      <c r="B3172" s="43" t="s">
        <v>1333</v>
      </c>
      <c r="C3172" s="43">
        <v>1</v>
      </c>
      <c r="D3172" s="43" t="s">
        <v>1334</v>
      </c>
      <c r="E3172" s="43">
        <v>1</v>
      </c>
      <c r="F3172" s="43" t="s">
        <v>1335</v>
      </c>
      <c r="G3172" s="44">
        <v>3</v>
      </c>
      <c r="H3172" s="43" t="s">
        <v>13</v>
      </c>
      <c r="I3172" s="45">
        <v>31</v>
      </c>
      <c r="J3172" s="45" t="s">
        <v>18</v>
      </c>
      <c r="K3172" s="41">
        <v>78</v>
      </c>
      <c r="L3172" s="41">
        <v>78</v>
      </c>
      <c r="M3172" s="41">
        <f t="shared" ref="M3172:M3177" si="84">K3172-L3172</f>
        <v>0</v>
      </c>
      <c r="N3172" s="45" t="s">
        <v>107</v>
      </c>
      <c r="O3172" s="41">
        <v>78000</v>
      </c>
      <c r="P3172" s="46" t="s">
        <v>4745</v>
      </c>
      <c r="Q3172" s="47"/>
      <c r="R3172" s="48" t="s">
        <v>1336</v>
      </c>
      <c r="T3172">
        <v>80101</v>
      </c>
    </row>
    <row r="3173" spans="1:20" ht="18" customHeight="1" x14ac:dyDescent="0.15">
      <c r="A3173" s="42">
        <v>8</v>
      </c>
      <c r="B3173" s="43" t="s">
        <v>1333</v>
      </c>
      <c r="C3173" s="43">
        <v>1</v>
      </c>
      <c r="D3173" s="43" t="s">
        <v>1334</v>
      </c>
      <c r="E3173" s="43">
        <v>1</v>
      </c>
      <c r="F3173" s="43" t="s">
        <v>1335</v>
      </c>
      <c r="G3173" s="44">
        <v>3</v>
      </c>
      <c r="H3173" s="43" t="s">
        <v>13</v>
      </c>
      <c r="I3173" s="45">
        <v>33</v>
      </c>
      <c r="J3173" s="45" t="s">
        <v>20</v>
      </c>
      <c r="K3173" s="41">
        <v>24</v>
      </c>
      <c r="L3173" s="41">
        <v>24</v>
      </c>
      <c r="M3173" s="41">
        <f t="shared" si="84"/>
        <v>0</v>
      </c>
      <c r="N3173" s="45" t="s">
        <v>107</v>
      </c>
      <c r="O3173" s="41">
        <v>24000</v>
      </c>
      <c r="P3173" s="46" t="s">
        <v>4748</v>
      </c>
      <c r="Q3173" s="47">
        <v>625</v>
      </c>
      <c r="R3173" s="48" t="s">
        <v>1336</v>
      </c>
      <c r="T3173">
        <v>80101</v>
      </c>
    </row>
    <row r="3174" spans="1:20" ht="18" customHeight="1" x14ac:dyDescent="0.15">
      <c r="A3174" s="42">
        <v>8</v>
      </c>
      <c r="B3174" s="43" t="s">
        <v>1333</v>
      </c>
      <c r="C3174" s="43">
        <v>1</v>
      </c>
      <c r="D3174" s="43" t="s">
        <v>1334</v>
      </c>
      <c r="E3174" s="43">
        <v>1</v>
      </c>
      <c r="F3174" s="43" t="s">
        <v>1335</v>
      </c>
      <c r="G3174" s="44">
        <v>3</v>
      </c>
      <c r="H3174" s="43" t="s">
        <v>13</v>
      </c>
      <c r="I3174" s="45">
        <v>38</v>
      </c>
      <c r="J3174" s="45" t="s">
        <v>23</v>
      </c>
      <c r="K3174" s="41">
        <v>714</v>
      </c>
      <c r="L3174" s="41">
        <v>714</v>
      </c>
      <c r="M3174" s="41">
        <f t="shared" si="84"/>
        <v>0</v>
      </c>
      <c r="N3174" s="45" t="s">
        <v>107</v>
      </c>
      <c r="O3174" s="41">
        <v>714000</v>
      </c>
      <c r="P3174" s="46" t="s">
        <v>4749</v>
      </c>
      <c r="Q3174" s="47"/>
      <c r="R3174" s="48" t="s">
        <v>1336</v>
      </c>
      <c r="T3174">
        <v>80101</v>
      </c>
    </row>
    <row r="3175" spans="1:20" ht="18" customHeight="1" x14ac:dyDescent="0.15">
      <c r="A3175" s="42">
        <v>8</v>
      </c>
      <c r="B3175" s="43" t="s">
        <v>1333</v>
      </c>
      <c r="C3175" s="43">
        <v>1</v>
      </c>
      <c r="D3175" s="43" t="s">
        <v>1334</v>
      </c>
      <c r="E3175" s="43">
        <v>1</v>
      </c>
      <c r="F3175" s="43" t="s">
        <v>1335</v>
      </c>
      <c r="G3175" s="44">
        <v>3</v>
      </c>
      <c r="H3175" s="43" t="s">
        <v>13</v>
      </c>
      <c r="I3175" s="45">
        <v>39</v>
      </c>
      <c r="J3175" s="45" t="s">
        <v>24</v>
      </c>
      <c r="K3175" s="41">
        <v>1202</v>
      </c>
      <c r="L3175" s="41">
        <v>1199</v>
      </c>
      <c r="M3175" s="41">
        <f t="shared" si="84"/>
        <v>3</v>
      </c>
      <c r="N3175" s="45" t="s">
        <v>107</v>
      </c>
      <c r="O3175" s="41">
        <v>1201598</v>
      </c>
      <c r="P3175" s="46" t="s">
        <v>4675</v>
      </c>
      <c r="Q3175" s="47"/>
      <c r="R3175" s="48" t="s">
        <v>1336</v>
      </c>
      <c r="T3175">
        <v>80101</v>
      </c>
    </row>
    <row r="3176" spans="1:20" ht="18" customHeight="1" x14ac:dyDescent="0.15">
      <c r="A3176" s="42">
        <v>8</v>
      </c>
      <c r="B3176" s="43" t="s">
        <v>1333</v>
      </c>
      <c r="C3176" s="43">
        <v>1</v>
      </c>
      <c r="D3176" s="43" t="s">
        <v>1334</v>
      </c>
      <c r="E3176" s="43">
        <v>1</v>
      </c>
      <c r="F3176" s="43" t="s">
        <v>1335</v>
      </c>
      <c r="G3176" s="44">
        <v>3</v>
      </c>
      <c r="H3176" s="43" t="s">
        <v>13</v>
      </c>
      <c r="I3176" s="45">
        <v>40</v>
      </c>
      <c r="J3176" s="45" t="s">
        <v>25</v>
      </c>
      <c r="K3176" s="41">
        <v>883</v>
      </c>
      <c r="L3176" s="41">
        <v>881</v>
      </c>
      <c r="M3176" s="41">
        <f t="shared" si="84"/>
        <v>2</v>
      </c>
      <c r="N3176" s="45" t="s">
        <v>107</v>
      </c>
      <c r="O3176" s="41">
        <v>882958</v>
      </c>
      <c r="P3176" s="46" t="s">
        <v>4750</v>
      </c>
      <c r="Q3176" s="47">
        <v>185</v>
      </c>
      <c r="R3176" s="48" t="s">
        <v>1336</v>
      </c>
      <c r="T3176">
        <v>80101</v>
      </c>
    </row>
    <row r="3177" spans="1:20" ht="18" customHeight="1" x14ac:dyDescent="0.15">
      <c r="A3177" s="42">
        <v>8</v>
      </c>
      <c r="B3177" s="43" t="s">
        <v>1333</v>
      </c>
      <c r="C3177" s="43">
        <v>1</v>
      </c>
      <c r="D3177" s="43" t="s">
        <v>1334</v>
      </c>
      <c r="E3177" s="43">
        <v>1</v>
      </c>
      <c r="F3177" s="43" t="s">
        <v>1335</v>
      </c>
      <c r="G3177" s="44">
        <v>3</v>
      </c>
      <c r="H3177" s="43" t="s">
        <v>13</v>
      </c>
      <c r="I3177" s="45">
        <v>41</v>
      </c>
      <c r="J3177" s="45" t="s">
        <v>26</v>
      </c>
      <c r="K3177" s="41">
        <v>89</v>
      </c>
      <c r="L3177" s="41">
        <v>89</v>
      </c>
      <c r="M3177" s="41">
        <f t="shared" si="84"/>
        <v>0</v>
      </c>
      <c r="N3177" s="45" t="s">
        <v>107</v>
      </c>
      <c r="O3177" s="41">
        <v>89000</v>
      </c>
      <c r="P3177" s="46" t="s">
        <v>4751</v>
      </c>
      <c r="Q3177" s="47"/>
      <c r="R3177" s="48" t="s">
        <v>1336</v>
      </c>
      <c r="T3177">
        <v>80101</v>
      </c>
    </row>
    <row r="3178" spans="1:20" ht="18" customHeight="1" x14ac:dyDescent="0.15">
      <c r="A3178" s="42">
        <v>8</v>
      </c>
      <c r="B3178" s="43" t="s">
        <v>1333</v>
      </c>
      <c r="C3178" s="43">
        <v>1</v>
      </c>
      <c r="D3178" s="43" t="s">
        <v>1334</v>
      </c>
      <c r="E3178" s="43">
        <v>1</v>
      </c>
      <c r="F3178" s="43" t="s">
        <v>1335</v>
      </c>
      <c r="G3178" s="45">
        <v>4</v>
      </c>
      <c r="H3178" s="49" t="s">
        <v>27</v>
      </c>
      <c r="I3178" s="45"/>
      <c r="J3178" s="45"/>
      <c r="K3178" s="41"/>
      <c r="L3178" s="41"/>
      <c r="M3178" s="41"/>
      <c r="N3178" s="45"/>
      <c r="O3178" s="47"/>
      <c r="P3178" s="46" t="s">
        <v>4609</v>
      </c>
      <c r="Q3178" s="47"/>
      <c r="R3178" s="48" t="s">
        <v>1336</v>
      </c>
      <c r="T3178">
        <v>80101</v>
      </c>
    </row>
    <row r="3179" spans="1:20" ht="18" customHeight="1" x14ac:dyDescent="0.15">
      <c r="A3179" s="42">
        <v>8</v>
      </c>
      <c r="B3179" s="43" t="s">
        <v>1333</v>
      </c>
      <c r="C3179" s="43">
        <v>1</v>
      </c>
      <c r="D3179" s="43" t="s">
        <v>1334</v>
      </c>
      <c r="E3179" s="43">
        <v>1</v>
      </c>
      <c r="F3179" s="43" t="s">
        <v>1335</v>
      </c>
      <c r="G3179" s="44">
        <v>4</v>
      </c>
      <c r="H3179" s="43" t="s">
        <v>27</v>
      </c>
      <c r="I3179" s="45">
        <v>31</v>
      </c>
      <c r="J3179" s="45" t="s">
        <v>29</v>
      </c>
      <c r="K3179" s="41">
        <v>1683</v>
      </c>
      <c r="L3179" s="41">
        <v>1607</v>
      </c>
      <c r="M3179" s="41">
        <f>K3179-L3179</f>
        <v>76</v>
      </c>
      <c r="N3179" s="45" t="s">
        <v>107</v>
      </c>
      <c r="O3179" s="41">
        <v>1682100</v>
      </c>
      <c r="P3179" s="46" t="s">
        <v>4752</v>
      </c>
      <c r="Q3179" s="47">
        <v>35</v>
      </c>
      <c r="R3179" s="48" t="s">
        <v>1336</v>
      </c>
      <c r="T3179">
        <v>80101</v>
      </c>
    </row>
    <row r="3180" spans="1:20" ht="18" customHeight="1" x14ac:dyDescent="0.15">
      <c r="A3180" s="42">
        <v>8</v>
      </c>
      <c r="B3180" s="43" t="s">
        <v>1333</v>
      </c>
      <c r="C3180" s="43">
        <v>1</v>
      </c>
      <c r="D3180" s="43" t="s">
        <v>1334</v>
      </c>
      <c r="E3180" s="43">
        <v>1</v>
      </c>
      <c r="F3180" s="43" t="s">
        <v>1335</v>
      </c>
      <c r="G3180" s="45">
        <v>8</v>
      </c>
      <c r="H3180" s="49" t="s">
        <v>33</v>
      </c>
      <c r="I3180" s="45"/>
      <c r="J3180" s="45"/>
      <c r="K3180" s="41"/>
      <c r="L3180" s="41"/>
      <c r="M3180" s="41"/>
      <c r="N3180" s="45"/>
      <c r="O3180" s="47"/>
      <c r="P3180" s="46" t="s">
        <v>4627</v>
      </c>
      <c r="Q3180" s="47"/>
      <c r="R3180" s="48" t="s">
        <v>1336</v>
      </c>
      <c r="T3180">
        <v>80101</v>
      </c>
    </row>
    <row r="3181" spans="1:20" ht="18" customHeight="1" x14ac:dyDescent="0.15">
      <c r="A3181" s="42">
        <v>8</v>
      </c>
      <c r="B3181" s="43" t="s">
        <v>1333</v>
      </c>
      <c r="C3181" s="43">
        <v>1</v>
      </c>
      <c r="D3181" s="43" t="s">
        <v>1334</v>
      </c>
      <c r="E3181" s="43">
        <v>1</v>
      </c>
      <c r="F3181" s="43" t="s">
        <v>1335</v>
      </c>
      <c r="G3181" s="44">
        <v>8</v>
      </c>
      <c r="H3181" s="43" t="s">
        <v>33</v>
      </c>
      <c r="I3181" s="45">
        <v>2</v>
      </c>
      <c r="J3181" s="45" t="s">
        <v>46</v>
      </c>
      <c r="K3181" s="41">
        <v>12</v>
      </c>
      <c r="L3181" s="41">
        <v>12</v>
      </c>
      <c r="M3181" s="41">
        <f>K3181-L3181</f>
        <v>0</v>
      </c>
      <c r="N3181" s="45" t="s">
        <v>1337</v>
      </c>
      <c r="O3181" s="41">
        <v>11400</v>
      </c>
      <c r="P3181" s="46" t="s">
        <v>4754</v>
      </c>
      <c r="Q3181" s="47">
        <v>250</v>
      </c>
      <c r="R3181" s="48" t="s">
        <v>1336</v>
      </c>
      <c r="T3181">
        <v>80101</v>
      </c>
    </row>
    <row r="3182" spans="1:20" ht="18" customHeight="1" x14ac:dyDescent="0.15">
      <c r="A3182" s="42">
        <v>8</v>
      </c>
      <c r="B3182" s="43" t="s">
        <v>1333</v>
      </c>
      <c r="C3182" s="43">
        <v>1</v>
      </c>
      <c r="D3182" s="43" t="s">
        <v>1334</v>
      </c>
      <c r="E3182" s="43">
        <v>1</v>
      </c>
      <c r="F3182" s="43" t="s">
        <v>1335</v>
      </c>
      <c r="G3182" s="45">
        <v>10</v>
      </c>
      <c r="H3182" s="49" t="s">
        <v>54</v>
      </c>
      <c r="I3182" s="45"/>
      <c r="J3182" s="45"/>
      <c r="K3182" s="41"/>
      <c r="L3182" s="41"/>
      <c r="M3182" s="41"/>
      <c r="N3182" s="45"/>
      <c r="O3182" s="47"/>
      <c r="P3182" s="46" t="s">
        <v>4753</v>
      </c>
      <c r="Q3182" s="47"/>
      <c r="R3182" s="48" t="s">
        <v>1336</v>
      </c>
      <c r="T3182">
        <v>80101</v>
      </c>
    </row>
    <row r="3183" spans="1:20" ht="18" customHeight="1" x14ac:dyDescent="0.15">
      <c r="A3183" s="42">
        <v>8</v>
      </c>
      <c r="B3183" s="43" t="s">
        <v>1333</v>
      </c>
      <c r="C3183" s="43">
        <v>1</v>
      </c>
      <c r="D3183" s="43" t="s">
        <v>1334</v>
      </c>
      <c r="E3183" s="43">
        <v>1</v>
      </c>
      <c r="F3183" s="43" t="s">
        <v>1335</v>
      </c>
      <c r="G3183" s="44">
        <v>10</v>
      </c>
      <c r="H3183" s="43" t="s">
        <v>54</v>
      </c>
      <c r="I3183" s="45">
        <v>1</v>
      </c>
      <c r="J3183" s="45" t="s">
        <v>55</v>
      </c>
      <c r="K3183" s="41">
        <v>80</v>
      </c>
      <c r="L3183" s="41">
        <v>80</v>
      </c>
      <c r="M3183" s="41">
        <f>K3183-L3183</f>
        <v>0</v>
      </c>
      <c r="N3183" s="45" t="s">
        <v>1338</v>
      </c>
      <c r="O3183" s="41">
        <v>80000</v>
      </c>
      <c r="P3183" s="46" t="s">
        <v>4538</v>
      </c>
      <c r="Q3183" s="47">
        <v>6</v>
      </c>
      <c r="R3183" s="48" t="s">
        <v>1336</v>
      </c>
      <c r="T3183">
        <v>80101</v>
      </c>
    </row>
    <row r="3184" spans="1:20" ht="18" customHeight="1" x14ac:dyDescent="0.15">
      <c r="A3184" s="42">
        <v>8</v>
      </c>
      <c r="B3184" s="43" t="s">
        <v>1333</v>
      </c>
      <c r="C3184" s="43">
        <v>1</v>
      </c>
      <c r="D3184" s="43" t="s">
        <v>1334</v>
      </c>
      <c r="E3184" s="43">
        <v>1</v>
      </c>
      <c r="F3184" s="43" t="s">
        <v>1335</v>
      </c>
      <c r="G3184" s="45">
        <v>12</v>
      </c>
      <c r="H3184" s="49" t="s">
        <v>73</v>
      </c>
      <c r="I3184" s="45"/>
      <c r="J3184" s="45"/>
      <c r="K3184" s="41"/>
      <c r="L3184" s="41"/>
      <c r="M3184" s="41"/>
      <c r="N3184" s="45"/>
      <c r="O3184" s="47"/>
      <c r="P3184" s="46"/>
      <c r="Q3184" s="47"/>
      <c r="R3184" s="48" t="s">
        <v>1336</v>
      </c>
      <c r="T3184">
        <v>80101</v>
      </c>
    </row>
    <row r="3185" spans="1:20" ht="18" customHeight="1" x14ac:dyDescent="0.15">
      <c r="A3185" s="42">
        <v>8</v>
      </c>
      <c r="B3185" s="43" t="s">
        <v>1333</v>
      </c>
      <c r="C3185" s="43">
        <v>1</v>
      </c>
      <c r="D3185" s="43" t="s">
        <v>1334</v>
      </c>
      <c r="E3185" s="43">
        <v>1</v>
      </c>
      <c r="F3185" s="43" t="s">
        <v>1335</v>
      </c>
      <c r="G3185" s="44">
        <v>12</v>
      </c>
      <c r="H3185" s="43" t="s">
        <v>73</v>
      </c>
      <c r="I3185" s="45">
        <v>13</v>
      </c>
      <c r="J3185" s="45" t="s">
        <v>1138</v>
      </c>
      <c r="K3185" s="41">
        <v>143</v>
      </c>
      <c r="L3185" s="41">
        <v>143</v>
      </c>
      <c r="M3185" s="41">
        <f>K3185-L3185</f>
        <v>0</v>
      </c>
      <c r="N3185" s="45" t="s">
        <v>1340</v>
      </c>
      <c r="O3185" s="41"/>
      <c r="P3185" s="46"/>
      <c r="Q3185" s="47"/>
      <c r="R3185" s="48" t="s">
        <v>1336</v>
      </c>
      <c r="T3185">
        <v>80101</v>
      </c>
    </row>
    <row r="3186" spans="1:20" ht="18" customHeight="1" x14ac:dyDescent="0.15">
      <c r="A3186" s="42">
        <v>8</v>
      </c>
      <c r="B3186" s="43" t="s">
        <v>1333</v>
      </c>
      <c r="C3186" s="43">
        <v>1</v>
      </c>
      <c r="D3186" s="43" t="s">
        <v>1334</v>
      </c>
      <c r="E3186" s="43">
        <v>1</v>
      </c>
      <c r="F3186" s="43" t="s">
        <v>1335</v>
      </c>
      <c r="G3186" s="44">
        <v>12</v>
      </c>
      <c r="H3186" s="43" t="s">
        <v>73</v>
      </c>
      <c r="I3186" s="44">
        <v>13</v>
      </c>
      <c r="J3186" s="44" t="s">
        <v>1138</v>
      </c>
      <c r="K3186" s="41"/>
      <c r="L3186" s="41"/>
      <c r="M3186" s="41"/>
      <c r="N3186" s="45" t="s">
        <v>1341</v>
      </c>
      <c r="O3186" s="41"/>
      <c r="P3186" s="46"/>
      <c r="Q3186" s="47"/>
      <c r="R3186" s="48" t="s">
        <v>1336</v>
      </c>
      <c r="T3186">
        <v>80101</v>
      </c>
    </row>
    <row r="3187" spans="1:20" ht="18" customHeight="1" x14ac:dyDescent="0.15">
      <c r="A3187" s="42">
        <v>8</v>
      </c>
      <c r="B3187" s="43" t="s">
        <v>1333</v>
      </c>
      <c r="C3187" s="43">
        <v>1</v>
      </c>
      <c r="D3187" s="43" t="s">
        <v>1334</v>
      </c>
      <c r="E3187" s="43">
        <v>1</v>
      </c>
      <c r="F3187" s="43" t="s">
        <v>1335</v>
      </c>
      <c r="G3187" s="44">
        <v>12</v>
      </c>
      <c r="H3187" s="43" t="s">
        <v>73</v>
      </c>
      <c r="I3187" s="44">
        <v>13</v>
      </c>
      <c r="J3187" s="44" t="s">
        <v>1138</v>
      </c>
      <c r="K3187" s="41"/>
      <c r="L3187" s="41"/>
      <c r="M3187" s="41"/>
      <c r="N3187" s="45" t="s">
        <v>1342</v>
      </c>
      <c r="O3187" s="41">
        <v>142400</v>
      </c>
      <c r="P3187" s="46"/>
      <c r="Q3187" s="47"/>
      <c r="R3187" s="48" t="s">
        <v>1336</v>
      </c>
      <c r="T3187">
        <v>80101</v>
      </c>
    </row>
    <row r="3188" spans="1:20" ht="18" customHeight="1" x14ac:dyDescent="0.15">
      <c r="A3188" s="42">
        <v>8</v>
      </c>
      <c r="B3188" s="43" t="s">
        <v>1333</v>
      </c>
      <c r="C3188" s="43">
        <v>1</v>
      </c>
      <c r="D3188" s="43" t="s">
        <v>1334</v>
      </c>
      <c r="E3188" s="43">
        <v>1</v>
      </c>
      <c r="F3188" s="43" t="s">
        <v>1335</v>
      </c>
      <c r="G3188" s="44">
        <v>12</v>
      </c>
      <c r="H3188" s="43" t="s">
        <v>73</v>
      </c>
      <c r="I3188" s="44">
        <v>13</v>
      </c>
      <c r="J3188" s="44" t="s">
        <v>1138</v>
      </c>
      <c r="K3188" s="41"/>
      <c r="L3188" s="41"/>
      <c r="M3188" s="41"/>
      <c r="N3188" s="45" t="s">
        <v>1343</v>
      </c>
      <c r="O3188" s="41"/>
      <c r="P3188" s="46"/>
      <c r="Q3188" s="47"/>
      <c r="R3188" s="48" t="s">
        <v>1336</v>
      </c>
      <c r="T3188">
        <v>80101</v>
      </c>
    </row>
    <row r="3189" spans="1:20" ht="18" customHeight="1" x14ac:dyDescent="0.15">
      <c r="A3189" s="42">
        <v>8</v>
      </c>
      <c r="B3189" s="43" t="s">
        <v>1333</v>
      </c>
      <c r="C3189" s="43">
        <v>1</v>
      </c>
      <c r="D3189" s="43" t="s">
        <v>1334</v>
      </c>
      <c r="E3189" s="43">
        <v>1</v>
      </c>
      <c r="F3189" s="43" t="s">
        <v>1335</v>
      </c>
      <c r="G3189" s="45">
        <v>13</v>
      </c>
      <c r="H3189" s="49" t="s">
        <v>77</v>
      </c>
      <c r="I3189" s="45"/>
      <c r="J3189" s="45"/>
      <c r="K3189" s="41"/>
      <c r="L3189" s="41"/>
      <c r="M3189" s="41"/>
      <c r="N3189" s="45"/>
      <c r="O3189" s="47"/>
      <c r="P3189" s="46"/>
      <c r="Q3189" s="47"/>
      <c r="R3189" s="48" t="s">
        <v>1336</v>
      </c>
      <c r="T3189">
        <v>80101</v>
      </c>
    </row>
    <row r="3190" spans="1:20" ht="18" customHeight="1" x14ac:dyDescent="0.15">
      <c r="A3190" s="42">
        <v>8</v>
      </c>
      <c r="B3190" s="43" t="s">
        <v>1333</v>
      </c>
      <c r="C3190" s="43">
        <v>1</v>
      </c>
      <c r="D3190" s="43" t="s">
        <v>1334</v>
      </c>
      <c r="E3190" s="43">
        <v>1</v>
      </c>
      <c r="F3190" s="43" t="s">
        <v>1335</v>
      </c>
      <c r="G3190" s="44">
        <v>13</v>
      </c>
      <c r="H3190" s="43" t="s">
        <v>77</v>
      </c>
      <c r="I3190" s="45">
        <v>1</v>
      </c>
      <c r="J3190" s="45" t="s">
        <v>78</v>
      </c>
      <c r="K3190" s="41">
        <v>10</v>
      </c>
      <c r="L3190" s="41">
        <v>10</v>
      </c>
      <c r="M3190" s="41">
        <f>K3190-L3190</f>
        <v>0</v>
      </c>
      <c r="N3190" s="45" t="s">
        <v>1344</v>
      </c>
      <c r="O3190" s="41">
        <v>10000</v>
      </c>
      <c r="P3190" s="46"/>
      <c r="Q3190" s="47"/>
      <c r="R3190" s="48" t="s">
        <v>1336</v>
      </c>
      <c r="T3190">
        <v>80101</v>
      </c>
    </row>
    <row r="3191" spans="1:20" ht="18" customHeight="1" x14ac:dyDescent="0.15">
      <c r="A3191" s="42">
        <v>8</v>
      </c>
      <c r="B3191" s="43" t="s">
        <v>1333</v>
      </c>
      <c r="C3191" s="43">
        <v>1</v>
      </c>
      <c r="D3191" s="43" t="s">
        <v>1334</v>
      </c>
      <c r="E3191" s="43">
        <v>1</v>
      </c>
      <c r="F3191" s="43" t="s">
        <v>1335</v>
      </c>
      <c r="G3191" s="45">
        <v>18</v>
      </c>
      <c r="H3191" s="49" t="s">
        <v>81</v>
      </c>
      <c r="I3191" s="45"/>
      <c r="J3191" s="45"/>
      <c r="K3191" s="41"/>
      <c r="L3191" s="41"/>
      <c r="M3191" s="41"/>
      <c r="N3191" s="45"/>
      <c r="O3191" s="47"/>
      <c r="P3191" s="46"/>
      <c r="Q3191" s="47"/>
      <c r="R3191" s="48" t="s">
        <v>1336</v>
      </c>
      <c r="T3191">
        <v>80101</v>
      </c>
    </row>
    <row r="3192" spans="1:20" ht="18" customHeight="1" x14ac:dyDescent="0.15">
      <c r="A3192" s="42">
        <v>8</v>
      </c>
      <c r="B3192" s="43" t="s">
        <v>1333</v>
      </c>
      <c r="C3192" s="43">
        <v>1</v>
      </c>
      <c r="D3192" s="43" t="s">
        <v>1334</v>
      </c>
      <c r="E3192" s="43">
        <v>1</v>
      </c>
      <c r="F3192" s="43" t="s">
        <v>1335</v>
      </c>
      <c r="G3192" s="44">
        <v>18</v>
      </c>
      <c r="H3192" s="43" t="s">
        <v>81</v>
      </c>
      <c r="I3192" s="45">
        <v>11</v>
      </c>
      <c r="J3192" s="45" t="s">
        <v>82</v>
      </c>
      <c r="K3192" s="41">
        <v>129</v>
      </c>
      <c r="L3192" s="41">
        <v>130</v>
      </c>
      <c r="M3192" s="41">
        <f>K3192-L3192</f>
        <v>-1</v>
      </c>
      <c r="N3192" s="45" t="s">
        <v>1345</v>
      </c>
      <c r="O3192" s="41">
        <v>10000</v>
      </c>
      <c r="P3192" s="46"/>
      <c r="Q3192" s="47"/>
      <c r="R3192" s="48" t="s">
        <v>1336</v>
      </c>
      <c r="T3192">
        <v>80101</v>
      </c>
    </row>
    <row r="3193" spans="1:20" ht="18" customHeight="1" x14ac:dyDescent="0.15">
      <c r="A3193" s="42">
        <v>8</v>
      </c>
      <c r="B3193" s="43" t="s">
        <v>1333</v>
      </c>
      <c r="C3193" s="43">
        <v>1</v>
      </c>
      <c r="D3193" s="43" t="s">
        <v>1334</v>
      </c>
      <c r="E3193" s="43">
        <v>1</v>
      </c>
      <c r="F3193" s="43" t="s">
        <v>1335</v>
      </c>
      <c r="G3193" s="44">
        <v>18</v>
      </c>
      <c r="H3193" s="43" t="s">
        <v>81</v>
      </c>
      <c r="I3193" s="44">
        <v>11</v>
      </c>
      <c r="J3193" s="44" t="s">
        <v>82</v>
      </c>
      <c r="K3193" s="41"/>
      <c r="L3193" s="41"/>
      <c r="M3193" s="41"/>
      <c r="N3193" s="45" t="s">
        <v>1346</v>
      </c>
      <c r="O3193" s="41">
        <v>15390</v>
      </c>
      <c r="P3193" s="46"/>
      <c r="Q3193" s="47"/>
      <c r="R3193" s="48" t="s">
        <v>1336</v>
      </c>
      <c r="T3193">
        <v>80101</v>
      </c>
    </row>
    <row r="3194" spans="1:20" ht="18" customHeight="1" x14ac:dyDescent="0.15">
      <c r="A3194" s="42">
        <v>8</v>
      </c>
      <c r="B3194" s="43" t="s">
        <v>1333</v>
      </c>
      <c r="C3194" s="43">
        <v>1</v>
      </c>
      <c r="D3194" s="43" t="s">
        <v>1334</v>
      </c>
      <c r="E3194" s="43">
        <v>1</v>
      </c>
      <c r="F3194" s="43" t="s">
        <v>1335</v>
      </c>
      <c r="G3194" s="44">
        <v>18</v>
      </c>
      <c r="H3194" s="43" t="s">
        <v>81</v>
      </c>
      <c r="I3194" s="44">
        <v>11</v>
      </c>
      <c r="J3194" s="44" t="s">
        <v>82</v>
      </c>
      <c r="K3194" s="41"/>
      <c r="L3194" s="41"/>
      <c r="M3194" s="41"/>
      <c r="N3194" s="45" t="s">
        <v>1347</v>
      </c>
      <c r="O3194" s="41">
        <v>3960</v>
      </c>
      <c r="P3194" s="46"/>
      <c r="Q3194" s="47"/>
      <c r="R3194" s="48" t="s">
        <v>1336</v>
      </c>
      <c r="T3194">
        <v>80101</v>
      </c>
    </row>
    <row r="3195" spans="1:20" ht="18" customHeight="1" x14ac:dyDescent="0.15">
      <c r="A3195" s="42">
        <v>8</v>
      </c>
      <c r="B3195" s="43" t="s">
        <v>1333</v>
      </c>
      <c r="C3195" s="43">
        <v>1</v>
      </c>
      <c r="D3195" s="43" t="s">
        <v>1334</v>
      </c>
      <c r="E3195" s="43">
        <v>1</v>
      </c>
      <c r="F3195" s="43" t="s">
        <v>1335</v>
      </c>
      <c r="G3195" s="44">
        <v>18</v>
      </c>
      <c r="H3195" s="43" t="s">
        <v>81</v>
      </c>
      <c r="I3195" s="44">
        <v>11</v>
      </c>
      <c r="J3195" s="44" t="s">
        <v>82</v>
      </c>
      <c r="K3195" s="41"/>
      <c r="L3195" s="41"/>
      <c r="M3195" s="41"/>
      <c r="N3195" s="45" t="s">
        <v>1348</v>
      </c>
      <c r="O3195" s="41">
        <v>15000</v>
      </c>
      <c r="P3195" s="46"/>
      <c r="Q3195" s="47"/>
      <c r="R3195" s="48" t="s">
        <v>1336</v>
      </c>
      <c r="T3195">
        <v>80101</v>
      </c>
    </row>
    <row r="3196" spans="1:20" ht="18" customHeight="1" x14ac:dyDescent="0.15">
      <c r="A3196" s="42">
        <v>8</v>
      </c>
      <c r="B3196" s="43" t="s">
        <v>1333</v>
      </c>
      <c r="C3196" s="43">
        <v>1</v>
      </c>
      <c r="D3196" s="43" t="s">
        <v>1334</v>
      </c>
      <c r="E3196" s="43">
        <v>1</v>
      </c>
      <c r="F3196" s="43" t="s">
        <v>1335</v>
      </c>
      <c r="G3196" s="44">
        <v>18</v>
      </c>
      <c r="H3196" s="43" t="s">
        <v>81</v>
      </c>
      <c r="I3196" s="44">
        <v>11</v>
      </c>
      <c r="J3196" s="44" t="s">
        <v>82</v>
      </c>
      <c r="K3196" s="41"/>
      <c r="L3196" s="41"/>
      <c r="M3196" s="41"/>
      <c r="N3196" s="45" t="s">
        <v>1349</v>
      </c>
      <c r="O3196" s="41">
        <v>40000</v>
      </c>
      <c r="P3196" s="46"/>
      <c r="Q3196" s="47"/>
      <c r="R3196" s="48" t="s">
        <v>1336</v>
      </c>
      <c r="T3196">
        <v>80101</v>
      </c>
    </row>
    <row r="3197" spans="1:20" ht="18" customHeight="1" x14ac:dyDescent="0.15">
      <c r="A3197" s="42">
        <v>8</v>
      </c>
      <c r="B3197" s="43" t="s">
        <v>1333</v>
      </c>
      <c r="C3197" s="43">
        <v>1</v>
      </c>
      <c r="D3197" s="43" t="s">
        <v>1334</v>
      </c>
      <c r="E3197" s="43">
        <v>1</v>
      </c>
      <c r="F3197" s="43" t="s">
        <v>1335</v>
      </c>
      <c r="G3197" s="44">
        <v>18</v>
      </c>
      <c r="H3197" s="43" t="s">
        <v>81</v>
      </c>
      <c r="I3197" s="44">
        <v>11</v>
      </c>
      <c r="J3197" s="44" t="s">
        <v>82</v>
      </c>
      <c r="K3197" s="41"/>
      <c r="L3197" s="41"/>
      <c r="M3197" s="41"/>
      <c r="N3197" s="45" t="s">
        <v>1350</v>
      </c>
      <c r="O3197" s="41">
        <v>34200</v>
      </c>
      <c r="P3197" s="46"/>
      <c r="Q3197" s="47"/>
      <c r="R3197" s="48" t="s">
        <v>1336</v>
      </c>
      <c r="T3197">
        <v>80101</v>
      </c>
    </row>
    <row r="3198" spans="1:20" ht="18" customHeight="1" x14ac:dyDescent="0.15">
      <c r="A3198" s="42">
        <v>8</v>
      </c>
      <c r="B3198" s="43" t="s">
        <v>1333</v>
      </c>
      <c r="C3198" s="43">
        <v>1</v>
      </c>
      <c r="D3198" s="43" t="s">
        <v>1334</v>
      </c>
      <c r="E3198" s="43">
        <v>1</v>
      </c>
      <c r="F3198" s="43" t="s">
        <v>1335</v>
      </c>
      <c r="G3198" s="44">
        <v>18</v>
      </c>
      <c r="H3198" s="43" t="s">
        <v>81</v>
      </c>
      <c r="I3198" s="44">
        <v>11</v>
      </c>
      <c r="J3198" s="44" t="s">
        <v>82</v>
      </c>
      <c r="K3198" s="41"/>
      <c r="L3198" s="41"/>
      <c r="M3198" s="41"/>
      <c r="N3198" s="45" t="s">
        <v>1351</v>
      </c>
      <c r="O3198" s="41">
        <v>10000</v>
      </c>
      <c r="P3198" s="46"/>
      <c r="Q3198" s="47"/>
      <c r="R3198" s="48" t="s">
        <v>1336</v>
      </c>
      <c r="T3198">
        <v>80101</v>
      </c>
    </row>
    <row r="3199" spans="1:20" ht="18" customHeight="1" x14ac:dyDescent="0.15">
      <c r="A3199" s="42">
        <v>8</v>
      </c>
      <c r="B3199" s="43" t="s">
        <v>1333</v>
      </c>
      <c r="C3199" s="43">
        <v>1</v>
      </c>
      <c r="D3199" s="43" t="s">
        <v>1334</v>
      </c>
      <c r="E3199" s="43">
        <v>1</v>
      </c>
      <c r="F3199" s="43" t="s">
        <v>1335</v>
      </c>
      <c r="G3199" s="44">
        <v>18</v>
      </c>
      <c r="H3199" s="43" t="s">
        <v>81</v>
      </c>
      <c r="I3199" s="45">
        <v>31</v>
      </c>
      <c r="J3199" s="45" t="s">
        <v>318</v>
      </c>
      <c r="K3199" s="41">
        <v>2350</v>
      </c>
      <c r="L3199" s="41">
        <v>2350</v>
      </c>
      <c r="M3199" s="41">
        <f>K3199-L3199</f>
        <v>0</v>
      </c>
      <c r="N3199" s="45" t="s">
        <v>1352</v>
      </c>
      <c r="O3199" s="41">
        <v>1100000</v>
      </c>
      <c r="P3199" s="46"/>
      <c r="Q3199" s="47"/>
      <c r="R3199" s="48" t="s">
        <v>1336</v>
      </c>
      <c r="T3199">
        <v>80101</v>
      </c>
    </row>
    <row r="3200" spans="1:20" ht="18" customHeight="1" x14ac:dyDescent="0.15">
      <c r="A3200" s="42">
        <v>8</v>
      </c>
      <c r="B3200" s="43" t="s">
        <v>1333</v>
      </c>
      <c r="C3200" s="43">
        <v>1</v>
      </c>
      <c r="D3200" s="43" t="s">
        <v>1334</v>
      </c>
      <c r="E3200" s="43">
        <v>1</v>
      </c>
      <c r="F3200" s="43" t="s">
        <v>1335</v>
      </c>
      <c r="G3200" s="44">
        <v>18</v>
      </c>
      <c r="H3200" s="43" t="s">
        <v>81</v>
      </c>
      <c r="I3200" s="44">
        <v>31</v>
      </c>
      <c r="J3200" s="44" t="s">
        <v>318</v>
      </c>
      <c r="K3200" s="41"/>
      <c r="L3200" s="41"/>
      <c r="M3200" s="41"/>
      <c r="N3200" s="45" t="s">
        <v>1353</v>
      </c>
      <c r="O3200" s="41"/>
      <c r="P3200" s="46"/>
      <c r="Q3200" s="47"/>
      <c r="R3200" s="48" t="s">
        <v>1336</v>
      </c>
      <c r="T3200">
        <v>80101</v>
      </c>
    </row>
    <row r="3201" spans="1:20" ht="18" customHeight="1" x14ac:dyDescent="0.15">
      <c r="A3201" s="42">
        <v>8</v>
      </c>
      <c r="B3201" s="43" t="s">
        <v>1333</v>
      </c>
      <c r="C3201" s="43">
        <v>1</v>
      </c>
      <c r="D3201" s="43" t="s">
        <v>1334</v>
      </c>
      <c r="E3201" s="43">
        <v>1</v>
      </c>
      <c r="F3201" s="43" t="s">
        <v>1335</v>
      </c>
      <c r="G3201" s="44">
        <v>18</v>
      </c>
      <c r="H3201" s="43" t="s">
        <v>81</v>
      </c>
      <c r="I3201" s="44">
        <v>31</v>
      </c>
      <c r="J3201" s="44" t="s">
        <v>318</v>
      </c>
      <c r="K3201" s="41"/>
      <c r="L3201" s="41"/>
      <c r="M3201" s="41"/>
      <c r="N3201" s="45" t="s">
        <v>1354</v>
      </c>
      <c r="O3201" s="41"/>
      <c r="P3201" s="46"/>
      <c r="Q3201" s="47"/>
      <c r="R3201" s="48" t="s">
        <v>1336</v>
      </c>
      <c r="T3201">
        <v>80101</v>
      </c>
    </row>
    <row r="3202" spans="1:20" ht="18" customHeight="1" x14ac:dyDescent="0.15">
      <c r="A3202" s="42">
        <v>8</v>
      </c>
      <c r="B3202" s="43" t="s">
        <v>1333</v>
      </c>
      <c r="C3202" s="43">
        <v>1</v>
      </c>
      <c r="D3202" s="43" t="s">
        <v>1334</v>
      </c>
      <c r="E3202" s="43">
        <v>1</v>
      </c>
      <c r="F3202" s="43" t="s">
        <v>1335</v>
      </c>
      <c r="G3202" s="44">
        <v>18</v>
      </c>
      <c r="H3202" s="43" t="s">
        <v>81</v>
      </c>
      <c r="I3202" s="44">
        <v>31</v>
      </c>
      <c r="J3202" s="44" t="s">
        <v>318</v>
      </c>
      <c r="K3202" s="41"/>
      <c r="L3202" s="41"/>
      <c r="M3202" s="41"/>
      <c r="N3202" s="45" t="s">
        <v>1355</v>
      </c>
      <c r="O3202" s="41"/>
      <c r="P3202" s="46"/>
      <c r="Q3202" s="47"/>
      <c r="R3202" s="48" t="s">
        <v>1336</v>
      </c>
      <c r="T3202">
        <v>80101</v>
      </c>
    </row>
    <row r="3203" spans="1:20" ht="18" customHeight="1" x14ac:dyDescent="0.15">
      <c r="A3203" s="42">
        <v>8</v>
      </c>
      <c r="B3203" s="43" t="s">
        <v>1333</v>
      </c>
      <c r="C3203" s="43">
        <v>1</v>
      </c>
      <c r="D3203" s="43" t="s">
        <v>1334</v>
      </c>
      <c r="E3203" s="43">
        <v>1</v>
      </c>
      <c r="F3203" s="43" t="s">
        <v>1335</v>
      </c>
      <c r="G3203" s="44">
        <v>18</v>
      </c>
      <c r="H3203" s="43" t="s">
        <v>81</v>
      </c>
      <c r="I3203" s="44">
        <v>31</v>
      </c>
      <c r="J3203" s="44" t="s">
        <v>318</v>
      </c>
      <c r="K3203" s="41"/>
      <c r="L3203" s="41"/>
      <c r="M3203" s="41"/>
      <c r="N3203" s="45" t="s">
        <v>1356</v>
      </c>
      <c r="O3203" s="41"/>
      <c r="P3203" s="46"/>
      <c r="Q3203" s="47"/>
      <c r="R3203" s="48" t="s">
        <v>1336</v>
      </c>
      <c r="T3203">
        <v>80101</v>
      </c>
    </row>
    <row r="3204" spans="1:20" ht="18" customHeight="1" x14ac:dyDescent="0.15">
      <c r="A3204" s="42">
        <v>8</v>
      </c>
      <c r="B3204" s="43" t="s">
        <v>1333</v>
      </c>
      <c r="C3204" s="43">
        <v>1</v>
      </c>
      <c r="D3204" s="43" t="s">
        <v>1334</v>
      </c>
      <c r="E3204" s="43">
        <v>1</v>
      </c>
      <c r="F3204" s="43" t="s">
        <v>1335</v>
      </c>
      <c r="G3204" s="44">
        <v>18</v>
      </c>
      <c r="H3204" s="43" t="s">
        <v>81</v>
      </c>
      <c r="I3204" s="44">
        <v>31</v>
      </c>
      <c r="J3204" s="44" t="s">
        <v>318</v>
      </c>
      <c r="K3204" s="41"/>
      <c r="L3204" s="41"/>
      <c r="M3204" s="41"/>
      <c r="N3204" s="45" t="s">
        <v>1357</v>
      </c>
      <c r="O3204" s="41">
        <v>750000</v>
      </c>
      <c r="P3204" s="46"/>
      <c r="Q3204" s="47"/>
      <c r="R3204" s="48" t="s">
        <v>1336</v>
      </c>
      <c r="T3204">
        <v>80101</v>
      </c>
    </row>
    <row r="3205" spans="1:20" ht="18" customHeight="1" x14ac:dyDescent="0.15">
      <c r="A3205" s="42">
        <v>8</v>
      </c>
      <c r="B3205" s="43" t="s">
        <v>1333</v>
      </c>
      <c r="C3205" s="43">
        <v>1</v>
      </c>
      <c r="D3205" s="43" t="s">
        <v>1334</v>
      </c>
      <c r="E3205" s="43">
        <v>1</v>
      </c>
      <c r="F3205" s="43" t="s">
        <v>1335</v>
      </c>
      <c r="G3205" s="44">
        <v>18</v>
      </c>
      <c r="H3205" s="43" t="s">
        <v>81</v>
      </c>
      <c r="I3205" s="44">
        <v>31</v>
      </c>
      <c r="J3205" s="44" t="s">
        <v>318</v>
      </c>
      <c r="K3205" s="41"/>
      <c r="L3205" s="41"/>
      <c r="M3205" s="41"/>
      <c r="N3205" s="45" t="s">
        <v>1358</v>
      </c>
      <c r="O3205" s="41"/>
      <c r="P3205" s="46"/>
      <c r="Q3205" s="47"/>
      <c r="R3205" s="48" t="s">
        <v>1336</v>
      </c>
      <c r="T3205">
        <v>80101</v>
      </c>
    </row>
    <row r="3206" spans="1:20" ht="18" customHeight="1" x14ac:dyDescent="0.15">
      <c r="A3206" s="42">
        <v>8</v>
      </c>
      <c r="B3206" s="43" t="s">
        <v>1333</v>
      </c>
      <c r="C3206" s="43">
        <v>1</v>
      </c>
      <c r="D3206" s="43" t="s">
        <v>1334</v>
      </c>
      <c r="E3206" s="43">
        <v>1</v>
      </c>
      <c r="F3206" s="43" t="s">
        <v>1335</v>
      </c>
      <c r="G3206" s="44">
        <v>18</v>
      </c>
      <c r="H3206" s="43" t="s">
        <v>81</v>
      </c>
      <c r="I3206" s="44">
        <v>31</v>
      </c>
      <c r="J3206" s="44" t="s">
        <v>318</v>
      </c>
      <c r="K3206" s="41"/>
      <c r="L3206" s="41"/>
      <c r="M3206" s="41"/>
      <c r="N3206" s="45" t="s">
        <v>1359</v>
      </c>
      <c r="O3206" s="41"/>
      <c r="P3206" s="46"/>
      <c r="Q3206" s="47"/>
      <c r="R3206" s="48" t="s">
        <v>1336</v>
      </c>
      <c r="T3206">
        <v>80101</v>
      </c>
    </row>
    <row r="3207" spans="1:20" ht="18" customHeight="1" x14ac:dyDescent="0.15">
      <c r="A3207" s="42">
        <v>8</v>
      </c>
      <c r="B3207" s="43" t="s">
        <v>1333</v>
      </c>
      <c r="C3207" s="43">
        <v>1</v>
      </c>
      <c r="D3207" s="43" t="s">
        <v>1334</v>
      </c>
      <c r="E3207" s="43">
        <v>1</v>
      </c>
      <c r="F3207" s="43" t="s">
        <v>1335</v>
      </c>
      <c r="G3207" s="44">
        <v>18</v>
      </c>
      <c r="H3207" s="43" t="s">
        <v>81</v>
      </c>
      <c r="I3207" s="44">
        <v>31</v>
      </c>
      <c r="J3207" s="44" t="s">
        <v>318</v>
      </c>
      <c r="K3207" s="41"/>
      <c r="L3207" s="41"/>
      <c r="M3207" s="41"/>
      <c r="N3207" s="45" t="s">
        <v>1360</v>
      </c>
      <c r="O3207" s="41">
        <v>500000</v>
      </c>
      <c r="P3207" s="46"/>
      <c r="Q3207" s="47"/>
      <c r="R3207" s="48" t="s">
        <v>1336</v>
      </c>
      <c r="T3207">
        <v>80101</v>
      </c>
    </row>
    <row r="3208" spans="1:20" ht="18" customHeight="1" x14ac:dyDescent="0.15">
      <c r="A3208" s="42">
        <v>8</v>
      </c>
      <c r="B3208" s="43" t="s">
        <v>1333</v>
      </c>
      <c r="C3208" s="43">
        <v>1</v>
      </c>
      <c r="D3208" s="43" t="s">
        <v>1334</v>
      </c>
      <c r="E3208" s="43">
        <v>1</v>
      </c>
      <c r="F3208" s="43" t="s">
        <v>1335</v>
      </c>
      <c r="G3208" s="44">
        <v>18</v>
      </c>
      <c r="H3208" s="43" t="s">
        <v>81</v>
      </c>
      <c r="I3208" s="44">
        <v>31</v>
      </c>
      <c r="J3208" s="44" t="s">
        <v>318</v>
      </c>
      <c r="K3208" s="41"/>
      <c r="L3208" s="41"/>
      <c r="M3208" s="41"/>
      <c r="N3208" s="45" t="s">
        <v>1361</v>
      </c>
      <c r="O3208" s="41"/>
      <c r="P3208" s="46"/>
      <c r="Q3208" s="47"/>
      <c r="R3208" s="48" t="s">
        <v>1336</v>
      </c>
      <c r="T3208">
        <v>80101</v>
      </c>
    </row>
    <row r="3209" spans="1:20" ht="18" customHeight="1" x14ac:dyDescent="0.15">
      <c r="A3209" s="42">
        <v>8</v>
      </c>
      <c r="B3209" s="43" t="s">
        <v>1333</v>
      </c>
      <c r="C3209" s="43">
        <v>1</v>
      </c>
      <c r="D3209" s="43" t="s">
        <v>1334</v>
      </c>
      <c r="E3209" s="43">
        <v>1</v>
      </c>
      <c r="F3209" s="43" t="s">
        <v>1335</v>
      </c>
      <c r="G3209" s="44">
        <v>18</v>
      </c>
      <c r="H3209" s="43" t="s">
        <v>81</v>
      </c>
      <c r="I3209" s="44">
        <v>31</v>
      </c>
      <c r="J3209" s="44" t="s">
        <v>318</v>
      </c>
      <c r="K3209" s="41"/>
      <c r="L3209" s="41"/>
      <c r="M3209" s="41"/>
      <c r="N3209" s="45" t="s">
        <v>1362</v>
      </c>
      <c r="O3209" s="41"/>
      <c r="P3209" s="46"/>
      <c r="Q3209" s="47"/>
      <c r="R3209" s="48" t="s">
        <v>1336</v>
      </c>
      <c r="T3209">
        <v>80101</v>
      </c>
    </row>
    <row r="3210" spans="1:20" ht="18" customHeight="1" x14ac:dyDescent="0.15">
      <c r="A3210" s="42">
        <v>8</v>
      </c>
      <c r="B3210" s="43" t="s">
        <v>1333</v>
      </c>
      <c r="C3210" s="43">
        <v>1</v>
      </c>
      <c r="D3210" s="43" t="s">
        <v>1334</v>
      </c>
      <c r="E3210" s="43">
        <v>1</v>
      </c>
      <c r="F3210" s="43" t="s">
        <v>1335</v>
      </c>
      <c r="G3210" s="45">
        <v>27</v>
      </c>
      <c r="H3210" s="49" t="s">
        <v>681</v>
      </c>
      <c r="I3210" s="45"/>
      <c r="J3210" s="45"/>
      <c r="K3210" s="41"/>
      <c r="L3210" s="41"/>
      <c r="M3210" s="41"/>
      <c r="N3210" s="45"/>
      <c r="O3210" s="47"/>
      <c r="P3210" s="46"/>
      <c r="Q3210" s="47"/>
      <c r="R3210" s="48" t="s">
        <v>1336</v>
      </c>
      <c r="T3210">
        <v>80101</v>
      </c>
    </row>
    <row r="3211" spans="1:20" ht="18" customHeight="1" x14ac:dyDescent="0.15">
      <c r="A3211" s="42">
        <v>8</v>
      </c>
      <c r="B3211" s="43" t="s">
        <v>1333</v>
      </c>
      <c r="C3211" s="43">
        <v>1</v>
      </c>
      <c r="D3211" s="43" t="s">
        <v>1334</v>
      </c>
      <c r="E3211" s="43">
        <v>1</v>
      </c>
      <c r="F3211" s="43" t="s">
        <v>1335</v>
      </c>
      <c r="G3211" s="44">
        <v>27</v>
      </c>
      <c r="H3211" s="43" t="s">
        <v>681</v>
      </c>
      <c r="I3211" s="45">
        <v>71</v>
      </c>
      <c r="J3211" s="45" t="s">
        <v>1363</v>
      </c>
      <c r="K3211" s="41">
        <v>50</v>
      </c>
      <c r="L3211" s="41">
        <v>50</v>
      </c>
      <c r="M3211" s="41">
        <f>K3211-L3211</f>
        <v>0</v>
      </c>
      <c r="N3211" s="45" t="s">
        <v>2691</v>
      </c>
      <c r="O3211" s="41">
        <v>50000</v>
      </c>
      <c r="P3211" s="46"/>
      <c r="Q3211" s="47"/>
      <c r="R3211" s="48" t="s">
        <v>1336</v>
      </c>
      <c r="T3211">
        <v>80101</v>
      </c>
    </row>
    <row r="3212" spans="1:20" ht="18" customHeight="1" x14ac:dyDescent="0.15">
      <c r="A3212" s="24">
        <v>8</v>
      </c>
      <c r="B3212" s="25" t="s">
        <v>1333</v>
      </c>
      <c r="C3212" s="26">
        <v>2</v>
      </c>
      <c r="D3212" s="26" t="s">
        <v>2185</v>
      </c>
      <c r="E3212" s="27"/>
      <c r="F3212" s="26"/>
      <c r="G3212" s="27"/>
      <c r="H3212" s="26"/>
      <c r="I3212" s="27"/>
      <c r="J3212" s="27"/>
      <c r="K3212" s="23">
        <f>IF(C3212="",SUMIFS($K3213:$K$5362,$A3213:$A$5362,A3212,$E3213:$E$5362,""),IF(E3212="",SUMIFS($K3213:$K$5362,$A3213:$A$5362,A3212,$C3213:$C$5362,C3212,$G3213:$G$5362,""),IF(G3212="",SUMIFS($K3213:$K$5362,$A3213:$A$5362,A3212,$C3213:$C$5362,C3212,$E3213:$E$5362,E3212,$R3213:$R$5362,R3212),IF(I3212="",SUMIFS($K3213:$K$5362,$A3213:$A$5362,A3212,$C3213:$C$5362,C3212,$E3213:$E$5362,E3212,$G3213:$G$5362,G3212,$R3213:$R$5362,R3212),0))))</f>
        <v>306960</v>
      </c>
      <c r="L3212" s="23">
        <f>IF(C3212="",SUMIFS($L3213:$L$5362,$A3213:$A$5362,A3212,$E3213:$E$5362,""),IF(E3212="",SUMIFS($L3213:$L$5362,$A3213:$A$5362,A3212,$C3213:$C$5362,C3212,$G3213:$G$5362,""),IF(G3212="",SUMIFS($L3213:$L$5362,$A3213:$A$5362,A3212,$C3213:$C$5362,C3212,$E3213:$E$5362,E3212,$R3213:$R$5362,R3212),IF(I3212="",SUMIFS($L3213:$L$5362,$A3213:$A$5362,A3212,$C3213:$C$5362,C3212,$E3213:$E$5362,E3212,$G3213:$G$5362,G3212,$R3213:$R$5362,R3212),0))))</f>
        <v>246518</v>
      </c>
      <c r="M3212" s="23">
        <f t="shared" ref="M3212:M3213" si="85">K3212-L3212</f>
        <v>60442</v>
      </c>
      <c r="N3212" s="28"/>
      <c r="O3212" s="29"/>
      <c r="P3212" s="30"/>
      <c r="Q3212" s="23">
        <f>IF(C3212="",SUMIFS($Q3213:$Q$5362,$A3213:$A$5362,A3212,$E3213:$E$5362,""),IF(E3212="",SUMIFS($Q3213:$Q$5362,$A3213:$A$5362,A3212,$C3213:$C$5362,C3212,$G3213:$G$5362,""),IF(G3212="",SUMIFS($Q3213:$Q$5362,$A3213:$A$5362,A3212,$C3213:$C$5362,C3212,$E3213:$E$5362,E3212,$R3213:$R$5362,R3212),IF(I3212="",SUMIFS($Q3213:$Q$5362,$A3213:$A$5362,A3212,$C3213:$C$5362,C3212,$E3213:$E$5362,E3212,$G3213:$G$5362,G3212,$R3213:$R$5362,R3212),0))))</f>
        <v>155909</v>
      </c>
      <c r="R3212" s="31"/>
      <c r="T3212">
        <v>80201</v>
      </c>
    </row>
    <row r="3213" spans="1:20" ht="18" customHeight="1" x14ac:dyDescent="0.15">
      <c r="A3213" s="24">
        <v>8</v>
      </c>
      <c r="B3213" s="25" t="s">
        <v>2255</v>
      </c>
      <c r="C3213" s="34">
        <v>2</v>
      </c>
      <c r="D3213" s="25" t="s">
        <v>1364</v>
      </c>
      <c r="E3213" s="35">
        <v>1</v>
      </c>
      <c r="F3213" s="36" t="s">
        <v>2258</v>
      </c>
      <c r="G3213" s="35"/>
      <c r="H3213" s="36"/>
      <c r="I3213" s="35"/>
      <c r="J3213" s="35"/>
      <c r="K3213" s="32">
        <f>IF(C3213="",SUMIFS($K3214:$K$5362,$A3214:$A$5362,A3213,$E3214:$E$5362,""),IF(E3213="",SUMIFS($K3214:$K$5362,$A3214:$A$5362,A3213,$C3214:$C$5362,C3213,$G3214:$G$5362,""),IF(G3213="",SUMIFS($K3214:$K$5362,$A3214:$A$5362,A3213,$C3214:$C$5362,C3213,$E3214:$E$5362,E3213,$R3214:$R$5362,R3213),IF(I3213="",SUMIFS($K3214:$K$5362,$A3214:$A$5362,A3213,$C3214:$C$5362,C3213,$E3214:$E$5362,E3213,$G3214:$G$5362,G3213,$R3214:$R$5362,R3213),0))))</f>
        <v>29802</v>
      </c>
      <c r="L3213" s="32">
        <f>IF(C3213="",SUMIFS($L3214:$L$5362,$A3214:$A$5362,A3213,$E3214:$E$5362,""),IF(E3213="",SUMIFS($L3214:$L$5362,$A3214:$A$5362,A3213,$C3214:$C$5362,C3213,$G3214:$G$5362,""),IF(G3213="",SUMIFS($L3214:$L$5362,$A3214:$A$5362,A3213,$C3214:$C$5362,C3213,$E3214:$E$5362,E3213,$R3214:$R$5362,R3213),IF(I3213="",SUMIFS($L3214:$L$5362,$A3214:$A$5362,A3213,$C3214:$C$5362,C3213,$E3214:$E$5362,E3213,$G3214:$G$5362,G3213,$R3214:$R$5362,R3213),0))))</f>
        <v>24817</v>
      </c>
      <c r="M3213" s="32">
        <f t="shared" si="85"/>
        <v>4985</v>
      </c>
      <c r="N3213" s="37"/>
      <c r="O3213" s="38"/>
      <c r="P3213" s="39"/>
      <c r="Q3213" s="33">
        <f>IF(C3213="",SUMIFS($Q3214:$Q$5362,$A3214:$A$5362,A3213,$E3214:$E$5362,""),IF(E3213="",SUMIFS($Q3214:$Q$5362,$A3214:$A$5362,A3213,$C3214:$C$5362,C3213,$G3214:$G$5362,""),IF(G3213="",SUMIFS($Q3214:$Q$5362,$A3214:$A$5362,A3213,$C3214:$C$5362,C3213,$E3214:$E$5362,E3213,$R3214:$R$5362,R3213),IF(I3213="",SUMIFS($Q3214:$Q$5362,$A3214:$A$5362,A3213,$C3214:$C$5362,C3213,$E3214:$E$5362,E3213,$G3214:$G$5362,G3213,$R3214:$R$5362,R3213),0))))</f>
        <v>0</v>
      </c>
      <c r="R3213" s="40" t="s">
        <v>2257</v>
      </c>
      <c r="T3213">
        <v>80201</v>
      </c>
    </row>
    <row r="3214" spans="1:20" ht="18" customHeight="1" x14ac:dyDescent="0.15">
      <c r="A3214" s="42">
        <v>8</v>
      </c>
      <c r="B3214" s="43" t="s">
        <v>1333</v>
      </c>
      <c r="C3214" s="43">
        <v>2</v>
      </c>
      <c r="D3214" s="43" t="s">
        <v>1364</v>
      </c>
      <c r="E3214" s="43">
        <v>1</v>
      </c>
      <c r="F3214" s="43" t="s">
        <v>1365</v>
      </c>
      <c r="G3214" s="45">
        <v>2</v>
      </c>
      <c r="H3214" s="49" t="s">
        <v>10</v>
      </c>
      <c r="I3214" s="45"/>
      <c r="J3214" s="45"/>
      <c r="K3214" s="41"/>
      <c r="L3214" s="41"/>
      <c r="M3214" s="41"/>
      <c r="N3214" s="45"/>
      <c r="O3214" s="47"/>
      <c r="P3214" s="46"/>
      <c r="Q3214" s="47"/>
      <c r="R3214" s="48" t="s">
        <v>1336</v>
      </c>
      <c r="T3214">
        <v>80201</v>
      </c>
    </row>
    <row r="3215" spans="1:20" ht="18" customHeight="1" x14ac:dyDescent="0.15">
      <c r="A3215" s="42">
        <v>8</v>
      </c>
      <c r="B3215" s="43" t="s">
        <v>1333</v>
      </c>
      <c r="C3215" s="43">
        <v>2</v>
      </c>
      <c r="D3215" s="43" t="s">
        <v>1364</v>
      </c>
      <c r="E3215" s="43">
        <v>1</v>
      </c>
      <c r="F3215" s="43" t="s">
        <v>1365</v>
      </c>
      <c r="G3215" s="44">
        <v>2</v>
      </c>
      <c r="H3215" s="43" t="s">
        <v>10</v>
      </c>
      <c r="I3215" s="45">
        <v>3</v>
      </c>
      <c r="J3215" s="45" t="s">
        <v>11</v>
      </c>
      <c r="K3215" s="41">
        <v>10660</v>
      </c>
      <c r="L3215" s="41">
        <v>8013</v>
      </c>
      <c r="M3215" s="41">
        <f>K3215-L3215</f>
        <v>2647</v>
      </c>
      <c r="N3215" s="45" t="s">
        <v>1555</v>
      </c>
      <c r="O3215" s="41">
        <v>10659300</v>
      </c>
      <c r="P3215" s="46"/>
      <c r="Q3215" s="47"/>
      <c r="R3215" s="48" t="s">
        <v>1336</v>
      </c>
      <c r="T3215">
        <v>80201</v>
      </c>
    </row>
    <row r="3216" spans="1:20" ht="18" customHeight="1" x14ac:dyDescent="0.15">
      <c r="A3216" s="42">
        <v>8</v>
      </c>
      <c r="B3216" s="43" t="s">
        <v>1333</v>
      </c>
      <c r="C3216" s="43">
        <v>2</v>
      </c>
      <c r="D3216" s="43" t="s">
        <v>1364</v>
      </c>
      <c r="E3216" s="43">
        <v>1</v>
      </c>
      <c r="F3216" s="43" t="s">
        <v>1365</v>
      </c>
      <c r="G3216" s="45">
        <v>3</v>
      </c>
      <c r="H3216" s="49" t="s">
        <v>13</v>
      </c>
      <c r="I3216" s="45"/>
      <c r="J3216" s="45"/>
      <c r="K3216" s="41"/>
      <c r="L3216" s="41"/>
      <c r="M3216" s="41"/>
      <c r="N3216" s="45"/>
      <c r="O3216" s="47"/>
      <c r="P3216" s="46"/>
      <c r="Q3216" s="47"/>
      <c r="R3216" s="48" t="s">
        <v>1336</v>
      </c>
      <c r="T3216">
        <v>80201</v>
      </c>
    </row>
    <row r="3217" spans="1:20" ht="18" customHeight="1" x14ac:dyDescent="0.15">
      <c r="A3217" s="42">
        <v>8</v>
      </c>
      <c r="B3217" s="43" t="s">
        <v>1333</v>
      </c>
      <c r="C3217" s="43">
        <v>2</v>
      </c>
      <c r="D3217" s="43" t="s">
        <v>1364</v>
      </c>
      <c r="E3217" s="43">
        <v>1</v>
      </c>
      <c r="F3217" s="43" t="s">
        <v>1365</v>
      </c>
      <c r="G3217" s="44">
        <v>3</v>
      </c>
      <c r="H3217" s="43" t="s">
        <v>13</v>
      </c>
      <c r="I3217" s="45">
        <v>31</v>
      </c>
      <c r="J3217" s="45" t="s">
        <v>18</v>
      </c>
      <c r="K3217" s="41">
        <v>378</v>
      </c>
      <c r="L3217" s="41">
        <v>378</v>
      </c>
      <c r="M3217" s="41">
        <f>K3217-L3217</f>
        <v>0</v>
      </c>
      <c r="N3217" s="45" t="s">
        <v>107</v>
      </c>
      <c r="O3217" s="41">
        <v>378000</v>
      </c>
      <c r="P3217" s="46"/>
      <c r="Q3217" s="47"/>
      <c r="R3217" s="48" t="s">
        <v>1336</v>
      </c>
      <c r="T3217">
        <v>80201</v>
      </c>
    </row>
    <row r="3218" spans="1:20" ht="18" customHeight="1" x14ac:dyDescent="0.15">
      <c r="A3218" s="42">
        <v>8</v>
      </c>
      <c r="B3218" s="43" t="s">
        <v>1333</v>
      </c>
      <c r="C3218" s="43">
        <v>2</v>
      </c>
      <c r="D3218" s="43" t="s">
        <v>1364</v>
      </c>
      <c r="E3218" s="43">
        <v>1</v>
      </c>
      <c r="F3218" s="43" t="s">
        <v>1365</v>
      </c>
      <c r="G3218" s="44">
        <v>3</v>
      </c>
      <c r="H3218" s="43" t="s">
        <v>13</v>
      </c>
      <c r="I3218" s="45">
        <v>33</v>
      </c>
      <c r="J3218" s="45" t="s">
        <v>20</v>
      </c>
      <c r="K3218" s="41">
        <v>48</v>
      </c>
      <c r="L3218" s="41">
        <v>24</v>
      </c>
      <c r="M3218" s="41">
        <f>K3218-L3218</f>
        <v>24</v>
      </c>
      <c r="N3218" s="45" t="s">
        <v>1240</v>
      </c>
      <c r="O3218" s="41">
        <v>48000</v>
      </c>
      <c r="P3218" s="46"/>
      <c r="Q3218" s="47"/>
      <c r="R3218" s="48" t="s">
        <v>1336</v>
      </c>
      <c r="T3218">
        <v>80201</v>
      </c>
    </row>
    <row r="3219" spans="1:20" ht="18" customHeight="1" x14ac:dyDescent="0.15">
      <c r="A3219" s="42">
        <v>8</v>
      </c>
      <c r="B3219" s="43" t="s">
        <v>1333</v>
      </c>
      <c r="C3219" s="43">
        <v>2</v>
      </c>
      <c r="D3219" s="43" t="s">
        <v>1364</v>
      </c>
      <c r="E3219" s="43">
        <v>1</v>
      </c>
      <c r="F3219" s="43" t="s">
        <v>1365</v>
      </c>
      <c r="G3219" s="44">
        <v>3</v>
      </c>
      <c r="H3219" s="43" t="s">
        <v>13</v>
      </c>
      <c r="I3219" s="45">
        <v>35</v>
      </c>
      <c r="J3219" s="45" t="s">
        <v>22</v>
      </c>
      <c r="K3219" s="41">
        <v>1211</v>
      </c>
      <c r="L3219" s="41">
        <v>1215</v>
      </c>
      <c r="M3219" s="41">
        <f>K3219-L3219</f>
        <v>-4</v>
      </c>
      <c r="N3219" s="45" t="s">
        <v>2692</v>
      </c>
      <c r="O3219" s="41"/>
      <c r="P3219" s="46"/>
      <c r="Q3219" s="47"/>
      <c r="R3219" s="48" t="s">
        <v>1336</v>
      </c>
      <c r="T3219">
        <v>80201</v>
      </c>
    </row>
    <row r="3220" spans="1:20" ht="18" customHeight="1" x14ac:dyDescent="0.15">
      <c r="A3220" s="42">
        <v>8</v>
      </c>
      <c r="B3220" s="43" t="s">
        <v>1333</v>
      </c>
      <c r="C3220" s="43">
        <v>2</v>
      </c>
      <c r="D3220" s="43" t="s">
        <v>1364</v>
      </c>
      <c r="E3220" s="43">
        <v>1</v>
      </c>
      <c r="F3220" s="43" t="s">
        <v>1365</v>
      </c>
      <c r="G3220" s="44">
        <v>3</v>
      </c>
      <c r="H3220" s="43" t="s">
        <v>13</v>
      </c>
      <c r="I3220" s="44">
        <v>35</v>
      </c>
      <c r="J3220" s="44" t="s">
        <v>22</v>
      </c>
      <c r="K3220" s="41"/>
      <c r="L3220" s="41"/>
      <c r="M3220" s="41"/>
      <c r="N3220" s="45" t="s">
        <v>2693</v>
      </c>
      <c r="O3220" s="41">
        <v>1210560</v>
      </c>
      <c r="P3220" s="46"/>
      <c r="Q3220" s="47"/>
      <c r="R3220" s="48" t="s">
        <v>1336</v>
      </c>
      <c r="T3220">
        <v>80201</v>
      </c>
    </row>
    <row r="3221" spans="1:20" ht="18" customHeight="1" x14ac:dyDescent="0.15">
      <c r="A3221" s="42">
        <v>8</v>
      </c>
      <c r="B3221" s="43" t="s">
        <v>1333</v>
      </c>
      <c r="C3221" s="43">
        <v>2</v>
      </c>
      <c r="D3221" s="43" t="s">
        <v>1364</v>
      </c>
      <c r="E3221" s="43">
        <v>1</v>
      </c>
      <c r="F3221" s="43" t="s">
        <v>1365</v>
      </c>
      <c r="G3221" s="44">
        <v>3</v>
      </c>
      <c r="H3221" s="43" t="s">
        <v>13</v>
      </c>
      <c r="I3221" s="45">
        <v>38</v>
      </c>
      <c r="J3221" s="45" t="s">
        <v>23</v>
      </c>
      <c r="K3221" s="41">
        <v>572</v>
      </c>
      <c r="L3221" s="41">
        <v>0</v>
      </c>
      <c r="M3221" s="41">
        <f>K3221-L3221</f>
        <v>572</v>
      </c>
      <c r="N3221" s="45" t="s">
        <v>21</v>
      </c>
      <c r="O3221" s="41">
        <v>571200</v>
      </c>
      <c r="P3221" s="46"/>
      <c r="Q3221" s="47"/>
      <c r="R3221" s="48" t="s">
        <v>1336</v>
      </c>
      <c r="T3221">
        <v>80201</v>
      </c>
    </row>
    <row r="3222" spans="1:20" ht="18" customHeight="1" x14ac:dyDescent="0.15">
      <c r="A3222" s="42">
        <v>8</v>
      </c>
      <c r="B3222" s="43" t="s">
        <v>1333</v>
      </c>
      <c r="C3222" s="43">
        <v>2</v>
      </c>
      <c r="D3222" s="43" t="s">
        <v>1364</v>
      </c>
      <c r="E3222" s="43">
        <v>1</v>
      </c>
      <c r="F3222" s="43" t="s">
        <v>1365</v>
      </c>
      <c r="G3222" s="44">
        <v>3</v>
      </c>
      <c r="H3222" s="43" t="s">
        <v>13</v>
      </c>
      <c r="I3222" s="45">
        <v>39</v>
      </c>
      <c r="J3222" s="45" t="s">
        <v>24</v>
      </c>
      <c r="K3222" s="41">
        <v>2528</v>
      </c>
      <c r="L3222" s="41">
        <v>1912</v>
      </c>
      <c r="M3222" s="41">
        <f>K3222-L3222</f>
        <v>616</v>
      </c>
      <c r="N3222" s="45" t="s">
        <v>1555</v>
      </c>
      <c r="O3222" s="41">
        <v>2527482</v>
      </c>
      <c r="P3222" s="46"/>
      <c r="Q3222" s="47"/>
      <c r="R3222" s="48" t="s">
        <v>1336</v>
      </c>
      <c r="T3222">
        <v>80201</v>
      </c>
    </row>
    <row r="3223" spans="1:20" ht="18" customHeight="1" x14ac:dyDescent="0.15">
      <c r="A3223" s="42">
        <v>8</v>
      </c>
      <c r="B3223" s="43" t="s">
        <v>1333</v>
      </c>
      <c r="C3223" s="43">
        <v>2</v>
      </c>
      <c r="D3223" s="43" t="s">
        <v>1364</v>
      </c>
      <c r="E3223" s="43">
        <v>1</v>
      </c>
      <c r="F3223" s="43" t="s">
        <v>1365</v>
      </c>
      <c r="G3223" s="44">
        <v>3</v>
      </c>
      <c r="H3223" s="43" t="s">
        <v>13</v>
      </c>
      <c r="I3223" s="45">
        <v>40</v>
      </c>
      <c r="J3223" s="45" t="s">
        <v>25</v>
      </c>
      <c r="K3223" s="41">
        <v>1824</v>
      </c>
      <c r="L3223" s="41">
        <v>1365</v>
      </c>
      <c r="M3223" s="41">
        <f>K3223-L3223</f>
        <v>459</v>
      </c>
      <c r="N3223" s="45" t="s">
        <v>1555</v>
      </c>
      <c r="O3223" s="41">
        <v>1823372</v>
      </c>
      <c r="P3223" s="46"/>
      <c r="Q3223" s="47"/>
      <c r="R3223" s="48" t="s">
        <v>1336</v>
      </c>
      <c r="T3223">
        <v>80201</v>
      </c>
    </row>
    <row r="3224" spans="1:20" ht="18" customHeight="1" x14ac:dyDescent="0.15">
      <c r="A3224" s="42">
        <v>8</v>
      </c>
      <c r="B3224" s="43" t="s">
        <v>1333</v>
      </c>
      <c r="C3224" s="43">
        <v>2</v>
      </c>
      <c r="D3224" s="43" t="s">
        <v>1364</v>
      </c>
      <c r="E3224" s="43">
        <v>1</v>
      </c>
      <c r="F3224" s="43" t="s">
        <v>1365</v>
      </c>
      <c r="G3224" s="44">
        <v>3</v>
      </c>
      <c r="H3224" s="43" t="s">
        <v>13</v>
      </c>
      <c r="I3224" s="45">
        <v>41</v>
      </c>
      <c r="J3224" s="45" t="s">
        <v>26</v>
      </c>
      <c r="K3224" s="41">
        <v>139</v>
      </c>
      <c r="L3224" s="41">
        <v>140</v>
      </c>
      <c r="M3224" s="41">
        <f>K3224-L3224</f>
        <v>-1</v>
      </c>
      <c r="N3224" s="45" t="s">
        <v>1555</v>
      </c>
      <c r="O3224" s="41">
        <v>138800</v>
      </c>
      <c r="P3224" s="46"/>
      <c r="Q3224" s="47"/>
      <c r="R3224" s="48" t="s">
        <v>1336</v>
      </c>
      <c r="T3224">
        <v>80201</v>
      </c>
    </row>
    <row r="3225" spans="1:20" ht="18" customHeight="1" x14ac:dyDescent="0.15">
      <c r="A3225" s="42">
        <v>8</v>
      </c>
      <c r="B3225" s="43" t="s">
        <v>1333</v>
      </c>
      <c r="C3225" s="43">
        <v>2</v>
      </c>
      <c r="D3225" s="43" t="s">
        <v>1364</v>
      </c>
      <c r="E3225" s="43">
        <v>1</v>
      </c>
      <c r="F3225" s="43" t="s">
        <v>1365</v>
      </c>
      <c r="G3225" s="45">
        <v>4</v>
      </c>
      <c r="H3225" s="49" t="s">
        <v>27</v>
      </c>
      <c r="I3225" s="45"/>
      <c r="J3225" s="45"/>
      <c r="K3225" s="41"/>
      <c r="L3225" s="41"/>
      <c r="M3225" s="41"/>
      <c r="N3225" s="45"/>
      <c r="O3225" s="47"/>
      <c r="P3225" s="46"/>
      <c r="Q3225" s="47"/>
      <c r="R3225" s="48" t="s">
        <v>1336</v>
      </c>
      <c r="T3225">
        <v>80201</v>
      </c>
    </row>
    <row r="3226" spans="1:20" ht="18" customHeight="1" x14ac:dyDescent="0.15">
      <c r="A3226" s="42">
        <v>8</v>
      </c>
      <c r="B3226" s="43" t="s">
        <v>1333</v>
      </c>
      <c r="C3226" s="43">
        <v>2</v>
      </c>
      <c r="D3226" s="43" t="s">
        <v>1364</v>
      </c>
      <c r="E3226" s="43">
        <v>1</v>
      </c>
      <c r="F3226" s="43" t="s">
        <v>1365</v>
      </c>
      <c r="G3226" s="44">
        <v>4</v>
      </c>
      <c r="H3226" s="43" t="s">
        <v>27</v>
      </c>
      <c r="I3226" s="45">
        <v>31</v>
      </c>
      <c r="J3226" s="45" t="s">
        <v>29</v>
      </c>
      <c r="K3226" s="41">
        <v>3585</v>
      </c>
      <c r="L3226" s="41">
        <v>2929</v>
      </c>
      <c r="M3226" s="41">
        <f>K3226-L3226</f>
        <v>656</v>
      </c>
      <c r="N3226" s="45" t="s">
        <v>1555</v>
      </c>
      <c r="O3226" s="41">
        <v>3584057</v>
      </c>
      <c r="P3226" s="46"/>
      <c r="Q3226" s="47"/>
      <c r="R3226" s="48" t="s">
        <v>1336</v>
      </c>
      <c r="T3226">
        <v>80201</v>
      </c>
    </row>
    <row r="3227" spans="1:20" ht="18" customHeight="1" x14ac:dyDescent="0.15">
      <c r="A3227" s="42">
        <v>8</v>
      </c>
      <c r="B3227" s="43" t="s">
        <v>1333</v>
      </c>
      <c r="C3227" s="43">
        <v>2</v>
      </c>
      <c r="D3227" s="43" t="s">
        <v>1364</v>
      </c>
      <c r="E3227" s="43">
        <v>1</v>
      </c>
      <c r="F3227" s="43" t="s">
        <v>1365</v>
      </c>
      <c r="G3227" s="45">
        <v>8</v>
      </c>
      <c r="H3227" s="49" t="s">
        <v>33</v>
      </c>
      <c r="I3227" s="45"/>
      <c r="J3227" s="45"/>
      <c r="K3227" s="41"/>
      <c r="L3227" s="41"/>
      <c r="M3227" s="41"/>
      <c r="N3227" s="45"/>
      <c r="O3227" s="47"/>
      <c r="P3227" s="46"/>
      <c r="Q3227" s="47"/>
      <c r="R3227" s="48" t="s">
        <v>1336</v>
      </c>
      <c r="T3227">
        <v>80201</v>
      </c>
    </row>
    <row r="3228" spans="1:20" ht="18" customHeight="1" x14ac:dyDescent="0.15">
      <c r="A3228" s="42">
        <v>8</v>
      </c>
      <c r="B3228" s="43" t="s">
        <v>1333</v>
      </c>
      <c r="C3228" s="43">
        <v>2</v>
      </c>
      <c r="D3228" s="43" t="s">
        <v>1364</v>
      </c>
      <c r="E3228" s="43">
        <v>1</v>
      </c>
      <c r="F3228" s="43" t="s">
        <v>1365</v>
      </c>
      <c r="G3228" s="44">
        <v>8</v>
      </c>
      <c r="H3228" s="43" t="s">
        <v>33</v>
      </c>
      <c r="I3228" s="45">
        <v>2</v>
      </c>
      <c r="J3228" s="45" t="s">
        <v>46</v>
      </c>
      <c r="K3228" s="41">
        <v>8</v>
      </c>
      <c r="L3228" s="41">
        <v>8</v>
      </c>
      <c r="M3228" s="41">
        <f>K3228-L3228</f>
        <v>0</v>
      </c>
      <c r="N3228" s="45" t="s">
        <v>3414</v>
      </c>
      <c r="O3228" s="41">
        <v>7200</v>
      </c>
      <c r="P3228" s="46"/>
      <c r="Q3228" s="47"/>
      <c r="R3228" s="48" t="s">
        <v>1336</v>
      </c>
      <c r="T3228">
        <v>80201</v>
      </c>
    </row>
    <row r="3229" spans="1:20" ht="18" customHeight="1" x14ac:dyDescent="0.15">
      <c r="A3229" s="42">
        <v>8</v>
      </c>
      <c r="B3229" s="43" t="s">
        <v>1333</v>
      </c>
      <c r="C3229" s="43">
        <v>2</v>
      </c>
      <c r="D3229" s="43" t="s">
        <v>1364</v>
      </c>
      <c r="E3229" s="43">
        <v>1</v>
      </c>
      <c r="F3229" s="43" t="s">
        <v>1365</v>
      </c>
      <c r="G3229" s="45">
        <v>10</v>
      </c>
      <c r="H3229" s="49" t="s">
        <v>54</v>
      </c>
      <c r="I3229" s="45"/>
      <c r="J3229" s="45"/>
      <c r="K3229" s="41"/>
      <c r="L3229" s="41"/>
      <c r="M3229" s="41"/>
      <c r="N3229" s="45"/>
      <c r="O3229" s="47"/>
      <c r="P3229" s="46"/>
      <c r="Q3229" s="47"/>
      <c r="R3229" s="48" t="s">
        <v>1336</v>
      </c>
      <c r="T3229">
        <v>80201</v>
      </c>
    </row>
    <row r="3230" spans="1:20" ht="18" customHeight="1" x14ac:dyDescent="0.15">
      <c r="A3230" s="42">
        <v>8</v>
      </c>
      <c r="B3230" s="43" t="s">
        <v>1333</v>
      </c>
      <c r="C3230" s="43">
        <v>2</v>
      </c>
      <c r="D3230" s="43" t="s">
        <v>1364</v>
      </c>
      <c r="E3230" s="43">
        <v>1</v>
      </c>
      <c r="F3230" s="43" t="s">
        <v>1365</v>
      </c>
      <c r="G3230" s="44">
        <v>10</v>
      </c>
      <c r="H3230" s="43" t="s">
        <v>54</v>
      </c>
      <c r="I3230" s="45">
        <v>1</v>
      </c>
      <c r="J3230" s="45" t="s">
        <v>55</v>
      </c>
      <c r="K3230" s="41">
        <v>830</v>
      </c>
      <c r="L3230" s="41">
        <v>830</v>
      </c>
      <c r="M3230" s="41">
        <f>K3230-L3230</f>
        <v>0</v>
      </c>
      <c r="N3230" s="45" t="s">
        <v>1366</v>
      </c>
      <c r="O3230" s="41">
        <v>360000</v>
      </c>
      <c r="P3230" s="46"/>
      <c r="Q3230" s="47"/>
      <c r="R3230" s="48" t="s">
        <v>1336</v>
      </c>
      <c r="T3230">
        <v>80201</v>
      </c>
    </row>
    <row r="3231" spans="1:20" ht="18" customHeight="1" x14ac:dyDescent="0.15">
      <c r="A3231" s="42">
        <v>8</v>
      </c>
      <c r="B3231" s="43" t="s">
        <v>1333</v>
      </c>
      <c r="C3231" s="43">
        <v>2</v>
      </c>
      <c r="D3231" s="43" t="s">
        <v>1364</v>
      </c>
      <c r="E3231" s="43">
        <v>1</v>
      </c>
      <c r="F3231" s="43" t="s">
        <v>1365</v>
      </c>
      <c r="G3231" s="44">
        <v>10</v>
      </c>
      <c r="H3231" s="43" t="s">
        <v>54</v>
      </c>
      <c r="I3231" s="44">
        <v>1</v>
      </c>
      <c r="J3231" s="44" t="s">
        <v>55</v>
      </c>
      <c r="K3231" s="41"/>
      <c r="L3231" s="41"/>
      <c r="M3231" s="41"/>
      <c r="N3231" s="45" t="s">
        <v>1367</v>
      </c>
      <c r="O3231" s="41">
        <v>330000</v>
      </c>
      <c r="P3231" s="46"/>
      <c r="Q3231" s="47"/>
      <c r="R3231" s="48" t="s">
        <v>1336</v>
      </c>
      <c r="T3231">
        <v>80201</v>
      </c>
    </row>
    <row r="3232" spans="1:20" ht="18" customHeight="1" x14ac:dyDescent="0.15">
      <c r="A3232" s="42">
        <v>8</v>
      </c>
      <c r="B3232" s="43" t="s">
        <v>1333</v>
      </c>
      <c r="C3232" s="43">
        <v>2</v>
      </c>
      <c r="D3232" s="43" t="s">
        <v>1364</v>
      </c>
      <c r="E3232" s="43">
        <v>1</v>
      </c>
      <c r="F3232" s="43" t="s">
        <v>1365</v>
      </c>
      <c r="G3232" s="44">
        <v>10</v>
      </c>
      <c r="H3232" s="43" t="s">
        <v>54</v>
      </c>
      <c r="I3232" s="44">
        <v>1</v>
      </c>
      <c r="J3232" s="44" t="s">
        <v>55</v>
      </c>
      <c r="K3232" s="41"/>
      <c r="L3232" s="41"/>
      <c r="M3232" s="41"/>
      <c r="N3232" s="45" t="s">
        <v>1368</v>
      </c>
      <c r="O3232" s="41">
        <v>140000</v>
      </c>
      <c r="P3232" s="46"/>
      <c r="Q3232" s="47"/>
      <c r="R3232" s="48" t="s">
        <v>1336</v>
      </c>
      <c r="T3232">
        <v>80201</v>
      </c>
    </row>
    <row r="3233" spans="1:20" ht="18" customHeight="1" x14ac:dyDescent="0.15">
      <c r="A3233" s="42">
        <v>8</v>
      </c>
      <c r="B3233" s="43" t="s">
        <v>1333</v>
      </c>
      <c r="C3233" s="43">
        <v>2</v>
      </c>
      <c r="D3233" s="43" t="s">
        <v>1364</v>
      </c>
      <c r="E3233" s="43">
        <v>1</v>
      </c>
      <c r="F3233" s="43" t="s">
        <v>1365</v>
      </c>
      <c r="G3233" s="44">
        <v>10</v>
      </c>
      <c r="H3233" s="43" t="s">
        <v>54</v>
      </c>
      <c r="I3233" s="45">
        <v>2</v>
      </c>
      <c r="J3233" s="45" t="s">
        <v>193</v>
      </c>
      <c r="K3233" s="41">
        <v>855</v>
      </c>
      <c r="L3233" s="41">
        <v>694</v>
      </c>
      <c r="M3233" s="41">
        <f>K3233-L3233</f>
        <v>161</v>
      </c>
      <c r="N3233" s="45" t="s">
        <v>2694</v>
      </c>
      <c r="O3233" s="41">
        <v>198000</v>
      </c>
      <c r="P3233" s="46"/>
      <c r="Q3233" s="47"/>
      <c r="R3233" s="48" t="s">
        <v>1336</v>
      </c>
      <c r="T3233">
        <v>80201</v>
      </c>
    </row>
    <row r="3234" spans="1:20" ht="18" customHeight="1" x14ac:dyDescent="0.15">
      <c r="A3234" s="42">
        <v>8</v>
      </c>
      <c r="B3234" s="43" t="s">
        <v>1333</v>
      </c>
      <c r="C3234" s="43">
        <v>2</v>
      </c>
      <c r="D3234" s="43" t="s">
        <v>1364</v>
      </c>
      <c r="E3234" s="43">
        <v>1</v>
      </c>
      <c r="F3234" s="43" t="s">
        <v>1365</v>
      </c>
      <c r="G3234" s="44">
        <v>10</v>
      </c>
      <c r="H3234" s="43" t="s">
        <v>54</v>
      </c>
      <c r="I3234" s="44">
        <v>2</v>
      </c>
      <c r="J3234" s="44" t="s">
        <v>193</v>
      </c>
      <c r="K3234" s="41"/>
      <c r="L3234" s="41"/>
      <c r="M3234" s="41"/>
      <c r="N3234" s="45" t="s">
        <v>2695</v>
      </c>
      <c r="O3234" s="41">
        <v>99000</v>
      </c>
      <c r="P3234" s="46"/>
      <c r="Q3234" s="47"/>
      <c r="R3234" s="48" t="s">
        <v>1336</v>
      </c>
      <c r="T3234">
        <v>80201</v>
      </c>
    </row>
    <row r="3235" spans="1:20" ht="18" customHeight="1" x14ac:dyDescent="0.15">
      <c r="A3235" s="42">
        <v>8</v>
      </c>
      <c r="B3235" s="43" t="s">
        <v>1333</v>
      </c>
      <c r="C3235" s="43">
        <v>2</v>
      </c>
      <c r="D3235" s="43" t="s">
        <v>1364</v>
      </c>
      <c r="E3235" s="43">
        <v>1</v>
      </c>
      <c r="F3235" s="43" t="s">
        <v>1365</v>
      </c>
      <c r="G3235" s="44">
        <v>10</v>
      </c>
      <c r="H3235" s="43" t="s">
        <v>54</v>
      </c>
      <c r="I3235" s="44">
        <v>2</v>
      </c>
      <c r="J3235" s="44" t="s">
        <v>193</v>
      </c>
      <c r="K3235" s="41"/>
      <c r="L3235" s="41"/>
      <c r="M3235" s="41"/>
      <c r="N3235" s="45" t="s">
        <v>2696</v>
      </c>
      <c r="O3235" s="41">
        <v>118800</v>
      </c>
      <c r="P3235" s="46"/>
      <c r="Q3235" s="47"/>
      <c r="R3235" s="48" t="s">
        <v>1336</v>
      </c>
      <c r="T3235">
        <v>80201</v>
      </c>
    </row>
    <row r="3236" spans="1:20" ht="18" customHeight="1" x14ac:dyDescent="0.15">
      <c r="A3236" s="42">
        <v>8</v>
      </c>
      <c r="B3236" s="43" t="s">
        <v>1333</v>
      </c>
      <c r="C3236" s="43">
        <v>2</v>
      </c>
      <c r="D3236" s="43" t="s">
        <v>1364</v>
      </c>
      <c r="E3236" s="43">
        <v>1</v>
      </c>
      <c r="F3236" s="43" t="s">
        <v>1365</v>
      </c>
      <c r="G3236" s="44">
        <v>10</v>
      </c>
      <c r="H3236" s="43" t="s">
        <v>54</v>
      </c>
      <c r="I3236" s="44">
        <v>2</v>
      </c>
      <c r="J3236" s="44" t="s">
        <v>193</v>
      </c>
      <c r="K3236" s="41"/>
      <c r="L3236" s="41"/>
      <c r="M3236" s="41"/>
      <c r="N3236" s="45" t="s">
        <v>2697</v>
      </c>
      <c r="O3236" s="41">
        <v>166880</v>
      </c>
      <c r="P3236" s="46"/>
      <c r="Q3236" s="47"/>
      <c r="R3236" s="48" t="s">
        <v>1336</v>
      </c>
      <c r="T3236">
        <v>80201</v>
      </c>
    </row>
    <row r="3237" spans="1:20" ht="18" customHeight="1" x14ac:dyDescent="0.15">
      <c r="A3237" s="42">
        <v>8</v>
      </c>
      <c r="B3237" s="43" t="s">
        <v>1333</v>
      </c>
      <c r="C3237" s="43">
        <v>2</v>
      </c>
      <c r="D3237" s="43" t="s">
        <v>1364</v>
      </c>
      <c r="E3237" s="43">
        <v>1</v>
      </c>
      <c r="F3237" s="43" t="s">
        <v>1365</v>
      </c>
      <c r="G3237" s="44">
        <v>10</v>
      </c>
      <c r="H3237" s="43" t="s">
        <v>54</v>
      </c>
      <c r="I3237" s="44">
        <v>2</v>
      </c>
      <c r="J3237" s="44" t="s">
        <v>193</v>
      </c>
      <c r="K3237" s="41"/>
      <c r="L3237" s="41"/>
      <c r="M3237" s="41"/>
      <c r="N3237" s="45" t="s">
        <v>2698</v>
      </c>
      <c r="O3237" s="41">
        <v>238400</v>
      </c>
      <c r="P3237" s="46"/>
      <c r="Q3237" s="47"/>
      <c r="R3237" s="48" t="s">
        <v>1336</v>
      </c>
      <c r="T3237">
        <v>80201</v>
      </c>
    </row>
    <row r="3238" spans="1:20" ht="18" customHeight="1" x14ac:dyDescent="0.15">
      <c r="A3238" s="42">
        <v>8</v>
      </c>
      <c r="B3238" s="43" t="s">
        <v>1333</v>
      </c>
      <c r="C3238" s="43">
        <v>2</v>
      </c>
      <c r="D3238" s="43" t="s">
        <v>1364</v>
      </c>
      <c r="E3238" s="43">
        <v>1</v>
      </c>
      <c r="F3238" s="43" t="s">
        <v>1365</v>
      </c>
      <c r="G3238" s="44">
        <v>10</v>
      </c>
      <c r="H3238" s="43" t="s">
        <v>54</v>
      </c>
      <c r="I3238" s="44">
        <v>2</v>
      </c>
      <c r="J3238" s="44" t="s">
        <v>193</v>
      </c>
      <c r="K3238" s="41"/>
      <c r="L3238" s="41"/>
      <c r="M3238" s="41"/>
      <c r="N3238" s="45" t="s">
        <v>2699</v>
      </c>
      <c r="O3238" s="41">
        <v>33000</v>
      </c>
      <c r="P3238" s="46"/>
      <c r="Q3238" s="47"/>
      <c r="R3238" s="48" t="s">
        <v>1336</v>
      </c>
      <c r="T3238">
        <v>80201</v>
      </c>
    </row>
    <row r="3239" spans="1:20" ht="18" customHeight="1" x14ac:dyDescent="0.15">
      <c r="A3239" s="42">
        <v>8</v>
      </c>
      <c r="B3239" s="43" t="s">
        <v>1333</v>
      </c>
      <c r="C3239" s="43">
        <v>2</v>
      </c>
      <c r="D3239" s="43" t="s">
        <v>1364</v>
      </c>
      <c r="E3239" s="43">
        <v>1</v>
      </c>
      <c r="F3239" s="43" t="s">
        <v>1365</v>
      </c>
      <c r="G3239" s="44">
        <v>10</v>
      </c>
      <c r="H3239" s="43" t="s">
        <v>54</v>
      </c>
      <c r="I3239" s="45">
        <v>6</v>
      </c>
      <c r="J3239" s="45" t="s">
        <v>195</v>
      </c>
      <c r="K3239" s="41">
        <v>4500</v>
      </c>
      <c r="L3239" s="41">
        <v>4500</v>
      </c>
      <c r="M3239" s="41">
        <f>K3239-L3239</f>
        <v>0</v>
      </c>
      <c r="N3239" s="45" t="s">
        <v>1369</v>
      </c>
      <c r="O3239" s="41">
        <v>4500000</v>
      </c>
      <c r="P3239" s="46"/>
      <c r="Q3239" s="47"/>
      <c r="R3239" s="48" t="s">
        <v>1336</v>
      </c>
      <c r="T3239">
        <v>80201</v>
      </c>
    </row>
    <row r="3240" spans="1:20" ht="18" customHeight="1" x14ac:dyDescent="0.15">
      <c r="A3240" s="42">
        <v>8</v>
      </c>
      <c r="B3240" s="43" t="s">
        <v>1333</v>
      </c>
      <c r="C3240" s="43">
        <v>2</v>
      </c>
      <c r="D3240" s="43" t="s">
        <v>1364</v>
      </c>
      <c r="E3240" s="43">
        <v>1</v>
      </c>
      <c r="F3240" s="43" t="s">
        <v>1365</v>
      </c>
      <c r="G3240" s="44">
        <v>10</v>
      </c>
      <c r="H3240" s="43" t="s">
        <v>54</v>
      </c>
      <c r="I3240" s="44">
        <v>6</v>
      </c>
      <c r="J3240" s="44" t="s">
        <v>195</v>
      </c>
      <c r="K3240" s="41"/>
      <c r="L3240" s="41"/>
      <c r="M3240" s="41"/>
      <c r="N3240" s="45" t="s">
        <v>2700</v>
      </c>
      <c r="O3240" s="41"/>
      <c r="P3240" s="46"/>
      <c r="Q3240" s="47"/>
      <c r="R3240" s="48" t="s">
        <v>1336</v>
      </c>
      <c r="T3240">
        <v>80201</v>
      </c>
    </row>
    <row r="3241" spans="1:20" ht="18" customHeight="1" x14ac:dyDescent="0.15">
      <c r="A3241" s="42">
        <v>8</v>
      </c>
      <c r="B3241" s="43" t="s">
        <v>1333</v>
      </c>
      <c r="C3241" s="43">
        <v>2</v>
      </c>
      <c r="D3241" s="43" t="s">
        <v>1364</v>
      </c>
      <c r="E3241" s="43">
        <v>1</v>
      </c>
      <c r="F3241" s="43" t="s">
        <v>1365</v>
      </c>
      <c r="G3241" s="45">
        <v>11</v>
      </c>
      <c r="H3241" s="49" t="s">
        <v>66</v>
      </c>
      <c r="I3241" s="45"/>
      <c r="J3241" s="45"/>
      <c r="K3241" s="41"/>
      <c r="L3241" s="41"/>
      <c r="M3241" s="41"/>
      <c r="N3241" s="45"/>
      <c r="O3241" s="47"/>
      <c r="P3241" s="46"/>
      <c r="Q3241" s="47"/>
      <c r="R3241" s="48" t="s">
        <v>1336</v>
      </c>
      <c r="T3241">
        <v>80201</v>
      </c>
    </row>
    <row r="3242" spans="1:20" ht="18" customHeight="1" x14ac:dyDescent="0.15">
      <c r="A3242" s="42">
        <v>8</v>
      </c>
      <c r="B3242" s="43" t="s">
        <v>1333</v>
      </c>
      <c r="C3242" s="43">
        <v>2</v>
      </c>
      <c r="D3242" s="43" t="s">
        <v>1364</v>
      </c>
      <c r="E3242" s="43">
        <v>1</v>
      </c>
      <c r="F3242" s="43" t="s">
        <v>1365</v>
      </c>
      <c r="G3242" s="44">
        <v>11</v>
      </c>
      <c r="H3242" s="43" t="s">
        <v>66</v>
      </c>
      <c r="I3242" s="45">
        <v>1</v>
      </c>
      <c r="J3242" s="45" t="s">
        <v>67</v>
      </c>
      <c r="K3242" s="41">
        <v>83</v>
      </c>
      <c r="L3242" s="41">
        <v>83</v>
      </c>
      <c r="M3242" s="41">
        <f>K3242-L3242</f>
        <v>0</v>
      </c>
      <c r="N3242" s="45" t="s">
        <v>4099</v>
      </c>
      <c r="O3242" s="41">
        <v>10200</v>
      </c>
      <c r="P3242" s="46"/>
      <c r="Q3242" s="47"/>
      <c r="R3242" s="48" t="s">
        <v>1336</v>
      </c>
      <c r="T3242">
        <v>80201</v>
      </c>
    </row>
    <row r="3243" spans="1:20" ht="18" customHeight="1" x14ac:dyDescent="0.15">
      <c r="A3243" s="42">
        <v>8</v>
      </c>
      <c r="B3243" s="43" t="s">
        <v>1333</v>
      </c>
      <c r="C3243" s="43">
        <v>2</v>
      </c>
      <c r="D3243" s="43" t="s">
        <v>1364</v>
      </c>
      <c r="E3243" s="43">
        <v>1</v>
      </c>
      <c r="F3243" s="43" t="s">
        <v>1365</v>
      </c>
      <c r="G3243" s="44">
        <v>11</v>
      </c>
      <c r="H3243" s="43" t="s">
        <v>66</v>
      </c>
      <c r="I3243" s="44">
        <v>1</v>
      </c>
      <c r="J3243" s="44" t="s">
        <v>67</v>
      </c>
      <c r="K3243" s="41"/>
      <c r="L3243" s="41"/>
      <c r="M3243" s="41"/>
      <c r="N3243" s="45" t="s">
        <v>1370</v>
      </c>
      <c r="O3243" s="41">
        <v>72000</v>
      </c>
      <c r="P3243" s="46"/>
      <c r="Q3243" s="47"/>
      <c r="R3243" s="48" t="s">
        <v>1336</v>
      </c>
      <c r="T3243">
        <v>80201</v>
      </c>
    </row>
    <row r="3244" spans="1:20" ht="18" customHeight="1" x14ac:dyDescent="0.15">
      <c r="A3244" s="42">
        <v>8</v>
      </c>
      <c r="B3244" s="43" t="s">
        <v>1333</v>
      </c>
      <c r="C3244" s="43">
        <v>2</v>
      </c>
      <c r="D3244" s="43" t="s">
        <v>1364</v>
      </c>
      <c r="E3244" s="43">
        <v>1</v>
      </c>
      <c r="F3244" s="43" t="s">
        <v>1365</v>
      </c>
      <c r="G3244" s="44">
        <v>11</v>
      </c>
      <c r="H3244" s="43" t="s">
        <v>66</v>
      </c>
      <c r="I3244" s="45">
        <v>3</v>
      </c>
      <c r="J3244" s="45" t="s">
        <v>70</v>
      </c>
      <c r="K3244" s="41">
        <v>53</v>
      </c>
      <c r="L3244" s="41">
        <v>36</v>
      </c>
      <c r="M3244" s="41">
        <f>K3244-L3244</f>
        <v>17</v>
      </c>
      <c r="N3244" s="45" t="s">
        <v>2701</v>
      </c>
      <c r="O3244" s="41">
        <v>46000</v>
      </c>
      <c r="P3244" s="46"/>
      <c r="Q3244" s="47"/>
      <c r="R3244" s="48" t="s">
        <v>1336</v>
      </c>
      <c r="T3244">
        <v>80201</v>
      </c>
    </row>
    <row r="3245" spans="1:20" ht="18" customHeight="1" x14ac:dyDescent="0.15">
      <c r="A3245" s="42">
        <v>8</v>
      </c>
      <c r="B3245" s="43" t="s">
        <v>1333</v>
      </c>
      <c r="C3245" s="43">
        <v>2</v>
      </c>
      <c r="D3245" s="43" t="s">
        <v>1364</v>
      </c>
      <c r="E3245" s="43">
        <v>1</v>
      </c>
      <c r="F3245" s="43" t="s">
        <v>1365</v>
      </c>
      <c r="G3245" s="44">
        <v>11</v>
      </c>
      <c r="H3245" s="43" t="s">
        <v>66</v>
      </c>
      <c r="I3245" s="44">
        <v>3</v>
      </c>
      <c r="J3245" s="44" t="s">
        <v>70</v>
      </c>
      <c r="K3245" s="41"/>
      <c r="L3245" s="41"/>
      <c r="M3245" s="41"/>
      <c r="N3245" s="45" t="s">
        <v>2702</v>
      </c>
      <c r="O3245" s="41">
        <v>6500</v>
      </c>
      <c r="P3245" s="46"/>
      <c r="Q3245" s="47"/>
      <c r="R3245" s="48" t="s">
        <v>1336</v>
      </c>
      <c r="T3245">
        <v>80201</v>
      </c>
    </row>
    <row r="3246" spans="1:20" ht="18" customHeight="1" x14ac:dyDescent="0.15">
      <c r="A3246" s="42">
        <v>8</v>
      </c>
      <c r="B3246" s="43" t="s">
        <v>1333</v>
      </c>
      <c r="C3246" s="43">
        <v>2</v>
      </c>
      <c r="D3246" s="43" t="s">
        <v>1364</v>
      </c>
      <c r="E3246" s="43">
        <v>1</v>
      </c>
      <c r="F3246" s="43" t="s">
        <v>1365</v>
      </c>
      <c r="G3246" s="44">
        <v>11</v>
      </c>
      <c r="H3246" s="43" t="s">
        <v>66</v>
      </c>
      <c r="I3246" s="45">
        <v>11</v>
      </c>
      <c r="J3246" s="45" t="s">
        <v>72</v>
      </c>
      <c r="K3246" s="41">
        <v>403</v>
      </c>
      <c r="L3246" s="41">
        <v>443</v>
      </c>
      <c r="M3246" s="41">
        <f>K3246-L3246</f>
        <v>-40</v>
      </c>
      <c r="N3246" s="45" t="s">
        <v>1371</v>
      </c>
      <c r="O3246" s="41">
        <v>69790</v>
      </c>
      <c r="P3246" s="46"/>
      <c r="Q3246" s="47"/>
      <c r="R3246" s="48" t="s">
        <v>1336</v>
      </c>
      <c r="T3246">
        <v>80201</v>
      </c>
    </row>
    <row r="3247" spans="1:20" ht="18" customHeight="1" x14ac:dyDescent="0.15">
      <c r="A3247" s="42">
        <v>8</v>
      </c>
      <c r="B3247" s="43" t="s">
        <v>1333</v>
      </c>
      <c r="C3247" s="43">
        <v>2</v>
      </c>
      <c r="D3247" s="43" t="s">
        <v>1364</v>
      </c>
      <c r="E3247" s="43">
        <v>1</v>
      </c>
      <c r="F3247" s="43" t="s">
        <v>1365</v>
      </c>
      <c r="G3247" s="44">
        <v>11</v>
      </c>
      <c r="H3247" s="43" t="s">
        <v>66</v>
      </c>
      <c r="I3247" s="44">
        <v>11</v>
      </c>
      <c r="J3247" s="44" t="s">
        <v>72</v>
      </c>
      <c r="K3247" s="41"/>
      <c r="L3247" s="41"/>
      <c r="M3247" s="41"/>
      <c r="N3247" s="45" t="s">
        <v>2703</v>
      </c>
      <c r="O3247" s="41"/>
      <c r="P3247" s="46"/>
      <c r="Q3247" s="47"/>
      <c r="R3247" s="48" t="s">
        <v>1336</v>
      </c>
      <c r="T3247">
        <v>80201</v>
      </c>
    </row>
    <row r="3248" spans="1:20" ht="18" customHeight="1" x14ac:dyDescent="0.15">
      <c r="A3248" s="42">
        <v>8</v>
      </c>
      <c r="B3248" s="43" t="s">
        <v>1333</v>
      </c>
      <c r="C3248" s="43">
        <v>2</v>
      </c>
      <c r="D3248" s="43" t="s">
        <v>1364</v>
      </c>
      <c r="E3248" s="43">
        <v>1</v>
      </c>
      <c r="F3248" s="43" t="s">
        <v>1365</v>
      </c>
      <c r="G3248" s="44">
        <v>11</v>
      </c>
      <c r="H3248" s="43" t="s">
        <v>66</v>
      </c>
      <c r="I3248" s="44">
        <v>11</v>
      </c>
      <c r="J3248" s="44" t="s">
        <v>72</v>
      </c>
      <c r="K3248" s="41"/>
      <c r="L3248" s="41"/>
      <c r="M3248" s="41"/>
      <c r="N3248" s="45" t="s">
        <v>1372</v>
      </c>
      <c r="O3248" s="41">
        <v>332490</v>
      </c>
      <c r="P3248" s="46"/>
      <c r="Q3248" s="47"/>
      <c r="R3248" s="48" t="s">
        <v>1336</v>
      </c>
      <c r="T3248">
        <v>80201</v>
      </c>
    </row>
    <row r="3249" spans="1:20" ht="18" customHeight="1" x14ac:dyDescent="0.15">
      <c r="A3249" s="42">
        <v>8</v>
      </c>
      <c r="B3249" s="43" t="s">
        <v>1333</v>
      </c>
      <c r="C3249" s="43">
        <v>2</v>
      </c>
      <c r="D3249" s="43" t="s">
        <v>1364</v>
      </c>
      <c r="E3249" s="43">
        <v>1</v>
      </c>
      <c r="F3249" s="43" t="s">
        <v>1365</v>
      </c>
      <c r="G3249" s="44">
        <v>11</v>
      </c>
      <c r="H3249" s="43" t="s">
        <v>66</v>
      </c>
      <c r="I3249" s="44">
        <v>11</v>
      </c>
      <c r="J3249" s="44" t="s">
        <v>72</v>
      </c>
      <c r="K3249" s="41"/>
      <c r="L3249" s="41"/>
      <c r="M3249" s="41"/>
      <c r="N3249" s="45" t="s">
        <v>1373</v>
      </c>
      <c r="O3249" s="41"/>
      <c r="P3249" s="46"/>
      <c r="Q3249" s="47"/>
      <c r="R3249" s="48" t="s">
        <v>1336</v>
      </c>
      <c r="T3249">
        <v>80201</v>
      </c>
    </row>
    <row r="3250" spans="1:20" ht="18" customHeight="1" x14ac:dyDescent="0.15">
      <c r="A3250" s="42">
        <v>8</v>
      </c>
      <c r="B3250" s="43" t="s">
        <v>1333</v>
      </c>
      <c r="C3250" s="43">
        <v>2</v>
      </c>
      <c r="D3250" s="43" t="s">
        <v>1364</v>
      </c>
      <c r="E3250" s="43">
        <v>1</v>
      </c>
      <c r="F3250" s="43" t="s">
        <v>1365</v>
      </c>
      <c r="G3250" s="44">
        <v>11</v>
      </c>
      <c r="H3250" s="43" t="s">
        <v>66</v>
      </c>
      <c r="I3250" s="44">
        <v>11</v>
      </c>
      <c r="J3250" s="44" t="s">
        <v>72</v>
      </c>
      <c r="K3250" s="41"/>
      <c r="L3250" s="41"/>
      <c r="M3250" s="41"/>
      <c r="N3250" s="45" t="s">
        <v>1374</v>
      </c>
      <c r="O3250" s="41"/>
      <c r="P3250" s="46"/>
      <c r="Q3250" s="47"/>
      <c r="R3250" s="48" t="s">
        <v>1336</v>
      </c>
      <c r="T3250">
        <v>80201</v>
      </c>
    </row>
    <row r="3251" spans="1:20" ht="18" customHeight="1" x14ac:dyDescent="0.15">
      <c r="A3251" s="42">
        <v>8</v>
      </c>
      <c r="B3251" s="43" t="s">
        <v>1333</v>
      </c>
      <c r="C3251" s="43">
        <v>2</v>
      </c>
      <c r="D3251" s="43" t="s">
        <v>1364</v>
      </c>
      <c r="E3251" s="43">
        <v>1</v>
      </c>
      <c r="F3251" s="43" t="s">
        <v>1365</v>
      </c>
      <c r="G3251" s="45">
        <v>12</v>
      </c>
      <c r="H3251" s="49" t="s">
        <v>73</v>
      </c>
      <c r="I3251" s="45"/>
      <c r="J3251" s="45"/>
      <c r="K3251" s="41"/>
      <c r="L3251" s="41"/>
      <c r="M3251" s="41"/>
      <c r="N3251" s="45"/>
      <c r="O3251" s="47"/>
      <c r="P3251" s="46"/>
      <c r="Q3251" s="47"/>
      <c r="R3251" s="48" t="s">
        <v>1336</v>
      </c>
      <c r="T3251">
        <v>80201</v>
      </c>
    </row>
    <row r="3252" spans="1:20" ht="18" customHeight="1" x14ac:dyDescent="0.15">
      <c r="A3252" s="42">
        <v>8</v>
      </c>
      <c r="B3252" s="43" t="s">
        <v>1333</v>
      </c>
      <c r="C3252" s="43">
        <v>2</v>
      </c>
      <c r="D3252" s="43" t="s">
        <v>1364</v>
      </c>
      <c r="E3252" s="43">
        <v>1</v>
      </c>
      <c r="F3252" s="43" t="s">
        <v>1365</v>
      </c>
      <c r="G3252" s="44">
        <v>12</v>
      </c>
      <c r="H3252" s="43" t="s">
        <v>73</v>
      </c>
      <c r="I3252" s="45">
        <v>21</v>
      </c>
      <c r="J3252" s="45" t="s">
        <v>1375</v>
      </c>
      <c r="K3252" s="41">
        <v>1500</v>
      </c>
      <c r="L3252" s="41">
        <v>1500</v>
      </c>
      <c r="M3252" s="41">
        <f>K3252-L3252</f>
        <v>0</v>
      </c>
      <c r="N3252" s="45" t="s">
        <v>2704</v>
      </c>
      <c r="O3252" s="41">
        <v>1500000</v>
      </c>
      <c r="P3252" s="46"/>
      <c r="Q3252" s="47"/>
      <c r="R3252" s="48" t="s">
        <v>1336</v>
      </c>
      <c r="T3252">
        <v>80201</v>
      </c>
    </row>
    <row r="3253" spans="1:20" ht="18" customHeight="1" x14ac:dyDescent="0.15">
      <c r="A3253" s="42">
        <v>8</v>
      </c>
      <c r="B3253" s="43" t="s">
        <v>1333</v>
      </c>
      <c r="C3253" s="43">
        <v>2</v>
      </c>
      <c r="D3253" s="43" t="s">
        <v>1364</v>
      </c>
      <c r="E3253" s="43">
        <v>1</v>
      </c>
      <c r="F3253" s="43" t="s">
        <v>1365</v>
      </c>
      <c r="G3253" s="45">
        <v>13</v>
      </c>
      <c r="H3253" s="49" t="s">
        <v>77</v>
      </c>
      <c r="I3253" s="45"/>
      <c r="J3253" s="45"/>
      <c r="K3253" s="41"/>
      <c r="L3253" s="41"/>
      <c r="M3253" s="41"/>
      <c r="N3253" s="45"/>
      <c r="O3253" s="47"/>
      <c r="P3253" s="46"/>
      <c r="Q3253" s="47"/>
      <c r="R3253" s="48" t="s">
        <v>1336</v>
      </c>
      <c r="T3253">
        <v>80201</v>
      </c>
    </row>
    <row r="3254" spans="1:20" ht="18" customHeight="1" x14ac:dyDescent="0.15">
      <c r="A3254" s="42">
        <v>8</v>
      </c>
      <c r="B3254" s="43" t="s">
        <v>1333</v>
      </c>
      <c r="C3254" s="43">
        <v>2</v>
      </c>
      <c r="D3254" s="43" t="s">
        <v>1364</v>
      </c>
      <c r="E3254" s="43">
        <v>1</v>
      </c>
      <c r="F3254" s="43" t="s">
        <v>1365</v>
      </c>
      <c r="G3254" s="44">
        <v>13</v>
      </c>
      <c r="H3254" s="43" t="s">
        <v>77</v>
      </c>
      <c r="I3254" s="45">
        <v>31</v>
      </c>
      <c r="J3254" s="45" t="s">
        <v>138</v>
      </c>
      <c r="K3254" s="41">
        <v>567</v>
      </c>
      <c r="L3254" s="41">
        <v>567</v>
      </c>
      <c r="M3254" s="41">
        <f>K3254-L3254</f>
        <v>0</v>
      </c>
      <c r="N3254" s="45" t="s">
        <v>1376</v>
      </c>
      <c r="O3254" s="41">
        <v>440000</v>
      </c>
      <c r="P3254" s="46"/>
      <c r="Q3254" s="47"/>
      <c r="R3254" s="48" t="s">
        <v>1336</v>
      </c>
      <c r="T3254">
        <v>80201</v>
      </c>
    </row>
    <row r="3255" spans="1:20" ht="18" customHeight="1" x14ac:dyDescent="0.15">
      <c r="A3255" s="42">
        <v>8</v>
      </c>
      <c r="B3255" s="43" t="s">
        <v>1333</v>
      </c>
      <c r="C3255" s="43">
        <v>2</v>
      </c>
      <c r="D3255" s="43" t="s">
        <v>1364</v>
      </c>
      <c r="E3255" s="43">
        <v>1</v>
      </c>
      <c r="F3255" s="43" t="s">
        <v>1365</v>
      </c>
      <c r="G3255" s="44">
        <v>13</v>
      </c>
      <c r="H3255" s="43" t="s">
        <v>77</v>
      </c>
      <c r="I3255" s="44">
        <v>31</v>
      </c>
      <c r="J3255" s="44" t="s">
        <v>138</v>
      </c>
      <c r="K3255" s="41"/>
      <c r="L3255" s="41"/>
      <c r="M3255" s="41"/>
      <c r="N3255" s="45" t="s">
        <v>1377</v>
      </c>
      <c r="O3255" s="41">
        <v>115500</v>
      </c>
      <c r="P3255" s="46"/>
      <c r="Q3255" s="47"/>
      <c r="R3255" s="48" t="s">
        <v>1336</v>
      </c>
      <c r="T3255">
        <v>80201</v>
      </c>
    </row>
    <row r="3256" spans="1:20" ht="18" customHeight="1" x14ac:dyDescent="0.15">
      <c r="A3256" s="42">
        <v>8</v>
      </c>
      <c r="B3256" s="43" t="s">
        <v>1333</v>
      </c>
      <c r="C3256" s="43">
        <v>2</v>
      </c>
      <c r="D3256" s="43" t="s">
        <v>1364</v>
      </c>
      <c r="E3256" s="43">
        <v>1</v>
      </c>
      <c r="F3256" s="43" t="s">
        <v>1365</v>
      </c>
      <c r="G3256" s="44">
        <v>13</v>
      </c>
      <c r="H3256" s="43" t="s">
        <v>77</v>
      </c>
      <c r="I3256" s="44">
        <v>31</v>
      </c>
      <c r="J3256" s="44" t="s">
        <v>138</v>
      </c>
      <c r="K3256" s="41"/>
      <c r="L3256" s="41"/>
      <c r="M3256" s="41"/>
      <c r="N3256" s="45" t="s">
        <v>1378</v>
      </c>
      <c r="O3256" s="41">
        <v>11000</v>
      </c>
      <c r="P3256" s="46"/>
      <c r="Q3256" s="47"/>
      <c r="R3256" s="48" t="s">
        <v>1336</v>
      </c>
      <c r="T3256">
        <v>80201</v>
      </c>
    </row>
    <row r="3257" spans="1:20" ht="18" customHeight="1" x14ac:dyDescent="0.15">
      <c r="A3257" s="42">
        <v>8</v>
      </c>
      <c r="B3257" s="43" t="s">
        <v>1333</v>
      </c>
      <c r="C3257" s="43">
        <v>2</v>
      </c>
      <c r="D3257" s="43" t="s">
        <v>1364</v>
      </c>
      <c r="E3257" s="43">
        <v>1</v>
      </c>
      <c r="F3257" s="43" t="s">
        <v>1365</v>
      </c>
      <c r="G3257" s="45">
        <v>26</v>
      </c>
      <c r="H3257" s="49" t="s">
        <v>244</v>
      </c>
      <c r="I3257" s="45"/>
      <c r="J3257" s="45"/>
      <c r="K3257" s="41"/>
      <c r="L3257" s="41"/>
      <c r="M3257" s="41"/>
      <c r="N3257" s="45"/>
      <c r="O3257" s="47"/>
      <c r="P3257" s="46"/>
      <c r="Q3257" s="47"/>
      <c r="R3257" s="48" t="s">
        <v>1336</v>
      </c>
      <c r="T3257">
        <v>80201</v>
      </c>
    </row>
    <row r="3258" spans="1:20" ht="18" customHeight="1" x14ac:dyDescent="0.15">
      <c r="A3258" s="42">
        <v>8</v>
      </c>
      <c r="B3258" s="43" t="s">
        <v>1333</v>
      </c>
      <c r="C3258" s="43">
        <v>2</v>
      </c>
      <c r="D3258" s="43" t="s">
        <v>1364</v>
      </c>
      <c r="E3258" s="43">
        <v>1</v>
      </c>
      <c r="F3258" s="43" t="s">
        <v>1365</v>
      </c>
      <c r="G3258" s="44">
        <v>26</v>
      </c>
      <c r="H3258" s="43" t="s">
        <v>244</v>
      </c>
      <c r="I3258" s="45">
        <v>1</v>
      </c>
      <c r="J3258" s="45" t="s">
        <v>245</v>
      </c>
      <c r="K3258" s="41">
        <v>58</v>
      </c>
      <c r="L3258" s="41">
        <v>180</v>
      </c>
      <c r="M3258" s="41">
        <f>K3258-L3258</f>
        <v>-122</v>
      </c>
      <c r="N3258" s="45" t="s">
        <v>2705</v>
      </c>
      <c r="O3258" s="41">
        <v>57200</v>
      </c>
      <c r="P3258" s="46"/>
      <c r="Q3258" s="47"/>
      <c r="R3258" s="48" t="s">
        <v>1336</v>
      </c>
      <c r="T3258">
        <v>80201</v>
      </c>
    </row>
    <row r="3259" spans="1:20" ht="18" customHeight="1" x14ac:dyDescent="0.15">
      <c r="A3259" s="24">
        <v>8</v>
      </c>
      <c r="B3259" s="25" t="s">
        <v>2255</v>
      </c>
      <c r="C3259" s="34">
        <v>2</v>
      </c>
      <c r="D3259" s="25" t="s">
        <v>1364</v>
      </c>
      <c r="E3259" s="35">
        <v>2</v>
      </c>
      <c r="F3259" s="36" t="s">
        <v>2334</v>
      </c>
      <c r="G3259" s="35"/>
      <c r="H3259" s="36"/>
      <c r="I3259" s="35"/>
      <c r="J3259" s="35"/>
      <c r="K3259" s="32">
        <f>IF(C3259="",SUMIFS($K3260:$K$5362,$A3260:$A$5362,A3259,$E3260:$E$5362,""),IF(E3259="",SUMIFS($K3260:$K$5362,$A3260:$A$5362,A3259,$C3260:$C$5362,C3259,$G3260:$G$5362,""),IF(G3259="",SUMIFS($K3260:$K$5362,$A3260:$A$5362,A3259,$C3260:$C$5362,C3259,$E3260:$E$5362,E3259,$R3260:$R$5362,R3259),IF(I3259="",SUMIFS($K3260:$K$5362,$A3260:$A$5362,A3259,$C3260:$C$5362,C3259,$E3260:$E$5362,E3259,$G3260:$G$5362,G3259,$R3260:$R$5362,R3259),0))))</f>
        <v>165158</v>
      </c>
      <c r="L3259" s="32">
        <f>IF(C3259="",SUMIFS($L3260:$L$5362,$A3260:$A$5362,A3259,$E3260:$E$5362,""),IF(E3259="",SUMIFS($L3260:$L$5362,$A3260:$A$5362,A3259,$C3260:$C$5362,C3259,$G3260:$G$5362,""),IF(G3259="",SUMIFS($L3260:$L$5362,$A3260:$A$5362,A3259,$C3260:$C$5362,C3259,$E3260:$E$5362,E3259,$R3260:$R$5362,R3259),IF(I3259="",SUMIFS($L3260:$L$5362,$A3260:$A$5362,A3259,$C3260:$C$5362,C3259,$E3260:$E$5362,E3259,$G3260:$G$5362,G3259,$R3260:$R$5362,R3259),0))))</f>
        <v>131401</v>
      </c>
      <c r="M3259" s="32">
        <f t="shared" ref="M3259" si="86">K3259-L3259</f>
        <v>33757</v>
      </c>
      <c r="N3259" s="37"/>
      <c r="O3259" s="38"/>
      <c r="P3259" s="39"/>
      <c r="Q3259" s="33">
        <f>IF(C3259="",SUMIFS($Q3260:$Q$5362,$A3260:$A$5362,A3259,$E3260:$E$5362,""),IF(E3259="",SUMIFS($Q3260:$Q$5362,$A3260:$A$5362,A3259,$C3260:$C$5362,C3259,$G3260:$G$5362,""),IF(G3259="",SUMIFS($Q3260:$Q$5362,$A3260:$A$5362,A3259,$C3260:$C$5362,C3259,$E3260:$E$5362,E3259,$R3260:$R$5362,R3259),IF(I3259="",SUMIFS($Q3260:$Q$5362,$A3260:$A$5362,A3259,$C3260:$C$5362,C3259,$E3260:$E$5362,E3259,$G3260:$G$5362,G3259,$R3260:$R$5362,R3259),0))))</f>
        <v>55866</v>
      </c>
      <c r="R3259" s="40" t="s">
        <v>2257</v>
      </c>
      <c r="T3259">
        <v>80202</v>
      </c>
    </row>
    <row r="3260" spans="1:20" ht="18" customHeight="1" x14ac:dyDescent="0.15">
      <c r="A3260" s="42">
        <v>8</v>
      </c>
      <c r="B3260" s="43" t="s">
        <v>1333</v>
      </c>
      <c r="C3260" s="43">
        <v>2</v>
      </c>
      <c r="D3260" s="43" t="s">
        <v>1364</v>
      </c>
      <c r="E3260" s="43">
        <v>2</v>
      </c>
      <c r="F3260" s="43" t="s">
        <v>1379</v>
      </c>
      <c r="G3260" s="45">
        <v>10</v>
      </c>
      <c r="H3260" s="49" t="s">
        <v>54</v>
      </c>
      <c r="I3260" s="45"/>
      <c r="J3260" s="45"/>
      <c r="K3260" s="41"/>
      <c r="L3260" s="41"/>
      <c r="M3260" s="41"/>
      <c r="N3260" s="45"/>
      <c r="O3260" s="47"/>
      <c r="P3260" s="46" t="s">
        <v>4756</v>
      </c>
      <c r="Q3260" s="47">
        <v>17985</v>
      </c>
      <c r="R3260" s="48" t="s">
        <v>1336</v>
      </c>
      <c r="T3260">
        <v>80202</v>
      </c>
    </row>
    <row r="3261" spans="1:20" ht="18" customHeight="1" x14ac:dyDescent="0.15">
      <c r="A3261" s="42">
        <v>8</v>
      </c>
      <c r="B3261" s="43" t="s">
        <v>1333</v>
      </c>
      <c r="C3261" s="43">
        <v>2</v>
      </c>
      <c r="D3261" s="43" t="s">
        <v>1364</v>
      </c>
      <c r="E3261" s="43">
        <v>2</v>
      </c>
      <c r="F3261" s="43" t="s">
        <v>1379</v>
      </c>
      <c r="G3261" s="44">
        <v>10</v>
      </c>
      <c r="H3261" s="43" t="s">
        <v>54</v>
      </c>
      <c r="I3261" s="45">
        <v>1</v>
      </c>
      <c r="J3261" s="45" t="s">
        <v>55</v>
      </c>
      <c r="K3261" s="41">
        <v>3618</v>
      </c>
      <c r="L3261" s="41">
        <v>3618</v>
      </c>
      <c r="M3261" s="41">
        <f>K3261-L3261</f>
        <v>0</v>
      </c>
      <c r="N3261" s="45" t="s">
        <v>1380</v>
      </c>
      <c r="O3261" s="41">
        <v>352000</v>
      </c>
      <c r="P3261" s="46" t="s">
        <v>4757</v>
      </c>
      <c r="Q3261" s="47"/>
      <c r="R3261" s="48" t="s">
        <v>1336</v>
      </c>
      <c r="T3261">
        <v>80202</v>
      </c>
    </row>
    <row r="3262" spans="1:20" ht="18" customHeight="1" x14ac:dyDescent="0.15">
      <c r="A3262" s="42">
        <v>8</v>
      </c>
      <c r="B3262" s="43" t="s">
        <v>1333</v>
      </c>
      <c r="C3262" s="43">
        <v>2</v>
      </c>
      <c r="D3262" s="43" t="s">
        <v>1364</v>
      </c>
      <c r="E3262" s="43">
        <v>2</v>
      </c>
      <c r="F3262" s="43" t="s">
        <v>1379</v>
      </c>
      <c r="G3262" s="44">
        <v>10</v>
      </c>
      <c r="H3262" s="43" t="s">
        <v>54</v>
      </c>
      <c r="I3262" s="44">
        <v>1</v>
      </c>
      <c r="J3262" s="44" t="s">
        <v>55</v>
      </c>
      <c r="K3262" s="41"/>
      <c r="L3262" s="41"/>
      <c r="M3262" s="41"/>
      <c r="N3262" s="45" t="s">
        <v>1381</v>
      </c>
      <c r="O3262" s="41">
        <v>1056000</v>
      </c>
      <c r="P3262" s="46" t="s">
        <v>4621</v>
      </c>
      <c r="Q3262" s="47"/>
      <c r="R3262" s="48" t="s">
        <v>1336</v>
      </c>
      <c r="T3262">
        <v>80202</v>
      </c>
    </row>
    <row r="3263" spans="1:20" ht="18" customHeight="1" x14ac:dyDescent="0.15">
      <c r="A3263" s="42">
        <v>8</v>
      </c>
      <c r="B3263" s="43" t="s">
        <v>1333</v>
      </c>
      <c r="C3263" s="43">
        <v>2</v>
      </c>
      <c r="D3263" s="43" t="s">
        <v>1364</v>
      </c>
      <c r="E3263" s="43">
        <v>2</v>
      </c>
      <c r="F3263" s="43" t="s">
        <v>1379</v>
      </c>
      <c r="G3263" s="44">
        <v>10</v>
      </c>
      <c r="H3263" s="43" t="s">
        <v>54</v>
      </c>
      <c r="I3263" s="44">
        <v>1</v>
      </c>
      <c r="J3263" s="44" t="s">
        <v>55</v>
      </c>
      <c r="K3263" s="41"/>
      <c r="L3263" s="41"/>
      <c r="M3263" s="41"/>
      <c r="N3263" s="45" t="s">
        <v>1382</v>
      </c>
      <c r="O3263" s="41">
        <v>330000</v>
      </c>
      <c r="P3263" s="46" t="s">
        <v>4760</v>
      </c>
      <c r="Q3263" s="47">
        <v>81</v>
      </c>
      <c r="R3263" s="48" t="s">
        <v>1336</v>
      </c>
      <c r="T3263">
        <v>80202</v>
      </c>
    </row>
    <row r="3264" spans="1:20" ht="18" customHeight="1" x14ac:dyDescent="0.15">
      <c r="A3264" s="42">
        <v>8</v>
      </c>
      <c r="B3264" s="43" t="s">
        <v>1333</v>
      </c>
      <c r="C3264" s="43">
        <v>2</v>
      </c>
      <c r="D3264" s="43" t="s">
        <v>1364</v>
      </c>
      <c r="E3264" s="43">
        <v>2</v>
      </c>
      <c r="F3264" s="43" t="s">
        <v>1379</v>
      </c>
      <c r="G3264" s="44">
        <v>10</v>
      </c>
      <c r="H3264" s="43" t="s">
        <v>54</v>
      </c>
      <c r="I3264" s="44">
        <v>1</v>
      </c>
      <c r="J3264" s="44" t="s">
        <v>55</v>
      </c>
      <c r="K3264" s="41"/>
      <c r="L3264" s="41"/>
      <c r="M3264" s="41"/>
      <c r="N3264" s="45" t="s">
        <v>1383</v>
      </c>
      <c r="O3264" s="41">
        <v>1760000</v>
      </c>
      <c r="P3264" s="46" t="s">
        <v>4759</v>
      </c>
      <c r="Q3264" s="47"/>
      <c r="R3264" s="48" t="s">
        <v>1336</v>
      </c>
      <c r="T3264">
        <v>80202</v>
      </c>
    </row>
    <row r="3265" spans="1:20" ht="18" customHeight="1" x14ac:dyDescent="0.15">
      <c r="A3265" s="42">
        <v>8</v>
      </c>
      <c r="B3265" s="43" t="s">
        <v>1333</v>
      </c>
      <c r="C3265" s="43">
        <v>2</v>
      </c>
      <c r="D3265" s="43" t="s">
        <v>1364</v>
      </c>
      <c r="E3265" s="43">
        <v>2</v>
      </c>
      <c r="F3265" s="43" t="s">
        <v>1379</v>
      </c>
      <c r="G3265" s="44">
        <v>10</v>
      </c>
      <c r="H3265" s="43" t="s">
        <v>54</v>
      </c>
      <c r="I3265" s="44">
        <v>1</v>
      </c>
      <c r="J3265" s="44" t="s">
        <v>55</v>
      </c>
      <c r="K3265" s="41"/>
      <c r="L3265" s="41"/>
      <c r="M3265" s="41"/>
      <c r="N3265" s="45" t="s">
        <v>1384</v>
      </c>
      <c r="O3265" s="41">
        <v>120000</v>
      </c>
      <c r="P3265" s="46" t="s">
        <v>4755</v>
      </c>
      <c r="Q3265" s="47">
        <v>10800</v>
      </c>
      <c r="R3265" s="48" t="s">
        <v>1336</v>
      </c>
      <c r="T3265">
        <v>80202</v>
      </c>
    </row>
    <row r="3266" spans="1:20" ht="18" customHeight="1" x14ac:dyDescent="0.15">
      <c r="A3266" s="42">
        <v>8</v>
      </c>
      <c r="B3266" s="43" t="s">
        <v>1333</v>
      </c>
      <c r="C3266" s="43">
        <v>2</v>
      </c>
      <c r="D3266" s="43" t="s">
        <v>1364</v>
      </c>
      <c r="E3266" s="43">
        <v>2</v>
      </c>
      <c r="F3266" s="43" t="s">
        <v>1379</v>
      </c>
      <c r="G3266" s="44">
        <v>10</v>
      </c>
      <c r="H3266" s="43" t="s">
        <v>54</v>
      </c>
      <c r="I3266" s="45">
        <v>5</v>
      </c>
      <c r="J3266" s="45" t="s">
        <v>194</v>
      </c>
      <c r="K3266" s="41">
        <v>2797</v>
      </c>
      <c r="L3266" s="41">
        <v>2797</v>
      </c>
      <c r="M3266" s="41">
        <f>K3266-L3266</f>
        <v>0</v>
      </c>
      <c r="N3266" s="45" t="s">
        <v>1385</v>
      </c>
      <c r="O3266" s="41">
        <v>264600</v>
      </c>
      <c r="P3266" s="46" t="s">
        <v>4758</v>
      </c>
      <c r="Q3266" s="47">
        <v>27000</v>
      </c>
      <c r="R3266" s="48" t="s">
        <v>1336</v>
      </c>
      <c r="T3266">
        <v>80202</v>
      </c>
    </row>
    <row r="3267" spans="1:20" ht="18" customHeight="1" x14ac:dyDescent="0.15">
      <c r="A3267" s="42">
        <v>8</v>
      </c>
      <c r="B3267" s="43" t="s">
        <v>1333</v>
      </c>
      <c r="C3267" s="43">
        <v>2</v>
      </c>
      <c r="D3267" s="43" t="s">
        <v>1364</v>
      </c>
      <c r="E3267" s="43">
        <v>2</v>
      </c>
      <c r="F3267" s="43" t="s">
        <v>1379</v>
      </c>
      <c r="G3267" s="44">
        <v>10</v>
      </c>
      <c r="H3267" s="43" t="s">
        <v>54</v>
      </c>
      <c r="I3267" s="44">
        <v>5</v>
      </c>
      <c r="J3267" s="44" t="s">
        <v>194</v>
      </c>
      <c r="K3267" s="41"/>
      <c r="L3267" s="41"/>
      <c r="M3267" s="41"/>
      <c r="N3267" s="45" t="s">
        <v>1386</v>
      </c>
      <c r="O3267" s="41">
        <v>2532000</v>
      </c>
      <c r="P3267" s="46"/>
      <c r="Q3267" s="47"/>
      <c r="R3267" s="48" t="s">
        <v>1336</v>
      </c>
      <c r="T3267">
        <v>80202</v>
      </c>
    </row>
    <row r="3268" spans="1:20" ht="18" customHeight="1" x14ac:dyDescent="0.15">
      <c r="A3268" s="42">
        <v>8</v>
      </c>
      <c r="B3268" s="43" t="s">
        <v>1333</v>
      </c>
      <c r="C3268" s="43">
        <v>2</v>
      </c>
      <c r="D3268" s="43" t="s">
        <v>1364</v>
      </c>
      <c r="E3268" s="43">
        <v>2</v>
      </c>
      <c r="F3268" s="43" t="s">
        <v>1379</v>
      </c>
      <c r="G3268" s="44">
        <v>10</v>
      </c>
      <c r="H3268" s="43" t="s">
        <v>54</v>
      </c>
      <c r="I3268" s="45">
        <v>6</v>
      </c>
      <c r="J3268" s="45" t="s">
        <v>195</v>
      </c>
      <c r="K3268" s="41">
        <v>3000</v>
      </c>
      <c r="L3268" s="41">
        <v>3000</v>
      </c>
      <c r="M3268" s="41">
        <f>K3268-L3268</f>
        <v>0</v>
      </c>
      <c r="N3268" s="45" t="s">
        <v>1387</v>
      </c>
      <c r="O3268" s="41">
        <v>3000000</v>
      </c>
      <c r="P3268" s="46"/>
      <c r="Q3268" s="47"/>
      <c r="R3268" s="48" t="s">
        <v>1336</v>
      </c>
      <c r="T3268">
        <v>80202</v>
      </c>
    </row>
    <row r="3269" spans="1:20" ht="18" customHeight="1" x14ac:dyDescent="0.15">
      <c r="A3269" s="42">
        <v>8</v>
      </c>
      <c r="B3269" s="43" t="s">
        <v>1333</v>
      </c>
      <c r="C3269" s="43">
        <v>2</v>
      </c>
      <c r="D3269" s="43" t="s">
        <v>1364</v>
      </c>
      <c r="E3269" s="43">
        <v>2</v>
      </c>
      <c r="F3269" s="43" t="s">
        <v>1379</v>
      </c>
      <c r="G3269" s="45">
        <v>11</v>
      </c>
      <c r="H3269" s="49" t="s">
        <v>66</v>
      </c>
      <c r="I3269" s="45"/>
      <c r="J3269" s="45"/>
      <c r="K3269" s="41"/>
      <c r="L3269" s="41"/>
      <c r="M3269" s="41"/>
      <c r="N3269" s="45"/>
      <c r="O3269" s="47"/>
      <c r="P3269" s="46"/>
      <c r="Q3269" s="47"/>
      <c r="R3269" s="48" t="s">
        <v>1336</v>
      </c>
      <c r="T3269">
        <v>80202</v>
      </c>
    </row>
    <row r="3270" spans="1:20" ht="18" customHeight="1" x14ac:dyDescent="0.15">
      <c r="A3270" s="42">
        <v>8</v>
      </c>
      <c r="B3270" s="43" t="s">
        <v>1333</v>
      </c>
      <c r="C3270" s="43">
        <v>2</v>
      </c>
      <c r="D3270" s="43" t="s">
        <v>1364</v>
      </c>
      <c r="E3270" s="43">
        <v>2</v>
      </c>
      <c r="F3270" s="43" t="s">
        <v>1379</v>
      </c>
      <c r="G3270" s="44">
        <v>11</v>
      </c>
      <c r="H3270" s="43" t="s">
        <v>66</v>
      </c>
      <c r="I3270" s="45">
        <v>3</v>
      </c>
      <c r="J3270" s="45" t="s">
        <v>70</v>
      </c>
      <c r="K3270" s="41">
        <v>1344</v>
      </c>
      <c r="L3270" s="41">
        <v>1344</v>
      </c>
      <c r="M3270" s="41">
        <f>K3270-L3270</f>
        <v>0</v>
      </c>
      <c r="N3270" s="45" t="s">
        <v>1388</v>
      </c>
      <c r="O3270" s="41">
        <v>1344000</v>
      </c>
      <c r="P3270" s="46"/>
      <c r="Q3270" s="47"/>
      <c r="R3270" s="48" t="s">
        <v>1336</v>
      </c>
      <c r="T3270">
        <v>80202</v>
      </c>
    </row>
    <row r="3271" spans="1:20" ht="18" customHeight="1" x14ac:dyDescent="0.15">
      <c r="A3271" s="42">
        <v>8</v>
      </c>
      <c r="B3271" s="43" t="s">
        <v>1333</v>
      </c>
      <c r="C3271" s="43">
        <v>2</v>
      </c>
      <c r="D3271" s="43" t="s">
        <v>1364</v>
      </c>
      <c r="E3271" s="43">
        <v>2</v>
      </c>
      <c r="F3271" s="43" t="s">
        <v>1379</v>
      </c>
      <c r="G3271" s="44">
        <v>11</v>
      </c>
      <c r="H3271" s="43" t="s">
        <v>66</v>
      </c>
      <c r="I3271" s="44">
        <v>3</v>
      </c>
      <c r="J3271" s="44" t="s">
        <v>70</v>
      </c>
      <c r="K3271" s="41"/>
      <c r="L3271" s="41"/>
      <c r="M3271" s="41"/>
      <c r="N3271" s="45" t="s">
        <v>1389</v>
      </c>
      <c r="O3271" s="41"/>
      <c r="P3271" s="46"/>
      <c r="Q3271" s="47"/>
      <c r="R3271" s="48" t="s">
        <v>1336</v>
      </c>
      <c r="T3271">
        <v>80202</v>
      </c>
    </row>
    <row r="3272" spans="1:20" ht="18" customHeight="1" x14ac:dyDescent="0.15">
      <c r="A3272" s="42">
        <v>8</v>
      </c>
      <c r="B3272" s="43" t="s">
        <v>1333</v>
      </c>
      <c r="C3272" s="43">
        <v>2</v>
      </c>
      <c r="D3272" s="43" t="s">
        <v>1364</v>
      </c>
      <c r="E3272" s="43">
        <v>2</v>
      </c>
      <c r="F3272" s="43" t="s">
        <v>1379</v>
      </c>
      <c r="G3272" s="44">
        <v>11</v>
      </c>
      <c r="H3272" s="43" t="s">
        <v>66</v>
      </c>
      <c r="I3272" s="45">
        <v>11</v>
      </c>
      <c r="J3272" s="45" t="s">
        <v>72</v>
      </c>
      <c r="K3272" s="41">
        <v>260</v>
      </c>
      <c r="L3272" s="41">
        <v>260</v>
      </c>
      <c r="M3272" s="41">
        <f>K3272-L3272</f>
        <v>0</v>
      </c>
      <c r="N3272" s="45" t="s">
        <v>2706</v>
      </c>
      <c r="O3272" s="41">
        <v>260000</v>
      </c>
      <c r="P3272" s="46"/>
      <c r="Q3272" s="47"/>
      <c r="R3272" s="48" t="s">
        <v>1336</v>
      </c>
      <c r="T3272">
        <v>80202</v>
      </c>
    </row>
    <row r="3273" spans="1:20" ht="18" customHeight="1" x14ac:dyDescent="0.15">
      <c r="A3273" s="42">
        <v>8</v>
      </c>
      <c r="B3273" s="43" t="s">
        <v>1333</v>
      </c>
      <c r="C3273" s="43">
        <v>2</v>
      </c>
      <c r="D3273" s="43" t="s">
        <v>1364</v>
      </c>
      <c r="E3273" s="43">
        <v>2</v>
      </c>
      <c r="F3273" s="43" t="s">
        <v>1379</v>
      </c>
      <c r="G3273" s="44">
        <v>11</v>
      </c>
      <c r="H3273" s="43" t="s">
        <v>66</v>
      </c>
      <c r="I3273" s="44">
        <v>11</v>
      </c>
      <c r="J3273" s="44" t="s">
        <v>72</v>
      </c>
      <c r="K3273" s="41"/>
      <c r="L3273" s="41"/>
      <c r="M3273" s="41"/>
      <c r="N3273" s="45" t="s">
        <v>1390</v>
      </c>
      <c r="O3273" s="41"/>
      <c r="P3273" s="46"/>
      <c r="Q3273" s="47"/>
      <c r="R3273" s="48" t="s">
        <v>1336</v>
      </c>
      <c r="T3273">
        <v>80202</v>
      </c>
    </row>
    <row r="3274" spans="1:20" ht="18" customHeight="1" x14ac:dyDescent="0.15">
      <c r="A3274" s="42">
        <v>8</v>
      </c>
      <c r="B3274" s="43" t="s">
        <v>1333</v>
      </c>
      <c r="C3274" s="43">
        <v>2</v>
      </c>
      <c r="D3274" s="43" t="s">
        <v>1364</v>
      </c>
      <c r="E3274" s="43">
        <v>2</v>
      </c>
      <c r="F3274" s="43" t="s">
        <v>1379</v>
      </c>
      <c r="G3274" s="45">
        <v>12</v>
      </c>
      <c r="H3274" s="49" t="s">
        <v>73</v>
      </c>
      <c r="I3274" s="45"/>
      <c r="J3274" s="45"/>
      <c r="K3274" s="41"/>
      <c r="L3274" s="41"/>
      <c r="M3274" s="41"/>
      <c r="N3274" s="45"/>
      <c r="O3274" s="47"/>
      <c r="P3274" s="46"/>
      <c r="Q3274" s="47"/>
      <c r="R3274" s="48" t="s">
        <v>1336</v>
      </c>
      <c r="T3274">
        <v>80202</v>
      </c>
    </row>
    <row r="3275" spans="1:20" ht="18" customHeight="1" x14ac:dyDescent="0.15">
      <c r="A3275" s="42">
        <v>8</v>
      </c>
      <c r="B3275" s="43" t="s">
        <v>1333</v>
      </c>
      <c r="C3275" s="43">
        <v>2</v>
      </c>
      <c r="D3275" s="43" t="s">
        <v>1364</v>
      </c>
      <c r="E3275" s="43">
        <v>2</v>
      </c>
      <c r="F3275" s="43" t="s">
        <v>1379</v>
      </c>
      <c r="G3275" s="44">
        <v>12</v>
      </c>
      <c r="H3275" s="43" t="s">
        <v>73</v>
      </c>
      <c r="I3275" s="45">
        <v>11</v>
      </c>
      <c r="J3275" s="45" t="s">
        <v>629</v>
      </c>
      <c r="K3275" s="41">
        <v>1000</v>
      </c>
      <c r="L3275" s="41">
        <v>0</v>
      </c>
      <c r="M3275" s="41">
        <f>K3275-L3275</f>
        <v>1000</v>
      </c>
      <c r="N3275" s="45" t="s">
        <v>2707</v>
      </c>
      <c r="O3275" s="41">
        <v>1000000</v>
      </c>
      <c r="P3275" s="46"/>
      <c r="Q3275" s="47"/>
      <c r="R3275" s="48" t="s">
        <v>1336</v>
      </c>
      <c r="T3275">
        <v>80202</v>
      </c>
    </row>
    <row r="3276" spans="1:20" ht="18" customHeight="1" x14ac:dyDescent="0.15">
      <c r="A3276" s="42">
        <v>8</v>
      </c>
      <c r="B3276" s="43" t="s">
        <v>1333</v>
      </c>
      <c r="C3276" s="43">
        <v>2</v>
      </c>
      <c r="D3276" s="43" t="s">
        <v>1364</v>
      </c>
      <c r="E3276" s="43">
        <v>2</v>
      </c>
      <c r="F3276" s="43" t="s">
        <v>1379</v>
      </c>
      <c r="G3276" s="44">
        <v>12</v>
      </c>
      <c r="H3276" s="43" t="s">
        <v>73</v>
      </c>
      <c r="I3276" s="45">
        <v>21</v>
      </c>
      <c r="J3276" s="45" t="s">
        <v>74</v>
      </c>
      <c r="K3276" s="41">
        <v>400</v>
      </c>
      <c r="L3276" s="41">
        <v>0</v>
      </c>
      <c r="M3276" s="41">
        <f>K3276-L3276</f>
        <v>400</v>
      </c>
      <c r="N3276" s="45" t="s">
        <v>2708</v>
      </c>
      <c r="O3276" s="41">
        <v>400000</v>
      </c>
      <c r="P3276" s="46"/>
      <c r="Q3276" s="47"/>
      <c r="R3276" s="48" t="s">
        <v>1336</v>
      </c>
      <c r="T3276">
        <v>80202</v>
      </c>
    </row>
    <row r="3277" spans="1:20" ht="18" customHeight="1" x14ac:dyDescent="0.15">
      <c r="A3277" s="42">
        <v>8</v>
      </c>
      <c r="B3277" s="43" t="s">
        <v>1333</v>
      </c>
      <c r="C3277" s="43">
        <v>2</v>
      </c>
      <c r="D3277" s="43" t="s">
        <v>1364</v>
      </c>
      <c r="E3277" s="43">
        <v>2</v>
      </c>
      <c r="F3277" s="43" t="s">
        <v>1379</v>
      </c>
      <c r="G3277" s="44">
        <v>12</v>
      </c>
      <c r="H3277" s="43" t="s">
        <v>73</v>
      </c>
      <c r="I3277" s="45">
        <v>32</v>
      </c>
      <c r="J3277" s="45" t="s">
        <v>1391</v>
      </c>
      <c r="K3277" s="41">
        <v>52372</v>
      </c>
      <c r="L3277" s="41">
        <v>48616</v>
      </c>
      <c r="M3277" s="41">
        <f>K3277-L3277</f>
        <v>3756</v>
      </c>
      <c r="N3277" s="45" t="s">
        <v>1392</v>
      </c>
      <c r="O3277" s="41"/>
      <c r="P3277" s="46"/>
      <c r="Q3277" s="47"/>
      <c r="R3277" s="48" t="s">
        <v>1336</v>
      </c>
      <c r="T3277">
        <v>80202</v>
      </c>
    </row>
    <row r="3278" spans="1:20" ht="18" customHeight="1" x14ac:dyDescent="0.15">
      <c r="A3278" s="42">
        <v>8</v>
      </c>
      <c r="B3278" s="43" t="s">
        <v>1333</v>
      </c>
      <c r="C3278" s="43">
        <v>2</v>
      </c>
      <c r="D3278" s="43" t="s">
        <v>1364</v>
      </c>
      <c r="E3278" s="43">
        <v>2</v>
      </c>
      <c r="F3278" s="43" t="s">
        <v>1379</v>
      </c>
      <c r="G3278" s="44">
        <v>12</v>
      </c>
      <c r="H3278" s="43" t="s">
        <v>73</v>
      </c>
      <c r="I3278" s="44">
        <v>32</v>
      </c>
      <c r="J3278" s="44" t="s">
        <v>1391</v>
      </c>
      <c r="K3278" s="41"/>
      <c r="L3278" s="41"/>
      <c r="M3278" s="41"/>
      <c r="N3278" s="45" t="s">
        <v>2709</v>
      </c>
      <c r="O3278" s="41">
        <v>5602750</v>
      </c>
      <c r="P3278" s="46"/>
      <c r="Q3278" s="47"/>
      <c r="R3278" s="48" t="s">
        <v>1336</v>
      </c>
      <c r="T3278">
        <v>80202</v>
      </c>
    </row>
    <row r="3279" spans="1:20" ht="18" customHeight="1" x14ac:dyDescent="0.15">
      <c r="A3279" s="42">
        <v>8</v>
      </c>
      <c r="B3279" s="43" t="s">
        <v>1333</v>
      </c>
      <c r="C3279" s="43">
        <v>2</v>
      </c>
      <c r="D3279" s="43" t="s">
        <v>1364</v>
      </c>
      <c r="E3279" s="43">
        <v>2</v>
      </c>
      <c r="F3279" s="43" t="s">
        <v>1379</v>
      </c>
      <c r="G3279" s="44">
        <v>12</v>
      </c>
      <c r="H3279" s="43" t="s">
        <v>73</v>
      </c>
      <c r="I3279" s="44">
        <v>32</v>
      </c>
      <c r="J3279" s="44" t="s">
        <v>1391</v>
      </c>
      <c r="K3279" s="41"/>
      <c r="L3279" s="41"/>
      <c r="M3279" s="41"/>
      <c r="N3279" s="45" t="s">
        <v>2710</v>
      </c>
      <c r="O3279" s="41">
        <v>19500000</v>
      </c>
      <c r="P3279" s="46"/>
      <c r="Q3279" s="47"/>
      <c r="R3279" s="48" t="s">
        <v>1336</v>
      </c>
      <c r="T3279">
        <v>80202</v>
      </c>
    </row>
    <row r="3280" spans="1:20" ht="18" customHeight="1" x14ac:dyDescent="0.15">
      <c r="A3280" s="42">
        <v>8</v>
      </c>
      <c r="B3280" s="43" t="s">
        <v>1333</v>
      </c>
      <c r="C3280" s="43">
        <v>2</v>
      </c>
      <c r="D3280" s="43" t="s">
        <v>1364</v>
      </c>
      <c r="E3280" s="43">
        <v>2</v>
      </c>
      <c r="F3280" s="43" t="s">
        <v>1379</v>
      </c>
      <c r="G3280" s="44">
        <v>12</v>
      </c>
      <c r="H3280" s="43" t="s">
        <v>73</v>
      </c>
      <c r="I3280" s="44">
        <v>32</v>
      </c>
      <c r="J3280" s="44" t="s">
        <v>1391</v>
      </c>
      <c r="K3280" s="41"/>
      <c r="L3280" s="41"/>
      <c r="M3280" s="41"/>
      <c r="N3280" s="45" t="s">
        <v>1393</v>
      </c>
      <c r="O3280" s="41">
        <v>3000000</v>
      </c>
      <c r="P3280" s="46"/>
      <c r="Q3280" s="47"/>
      <c r="R3280" s="48" t="s">
        <v>1336</v>
      </c>
      <c r="T3280">
        <v>80202</v>
      </c>
    </row>
    <row r="3281" spans="1:20" ht="18" customHeight="1" x14ac:dyDescent="0.15">
      <c r="A3281" s="42">
        <v>8</v>
      </c>
      <c r="B3281" s="43" t="s">
        <v>1333</v>
      </c>
      <c r="C3281" s="43">
        <v>2</v>
      </c>
      <c r="D3281" s="43" t="s">
        <v>1364</v>
      </c>
      <c r="E3281" s="43">
        <v>2</v>
      </c>
      <c r="F3281" s="43" t="s">
        <v>1379</v>
      </c>
      <c r="G3281" s="44">
        <v>12</v>
      </c>
      <c r="H3281" s="43" t="s">
        <v>73</v>
      </c>
      <c r="I3281" s="44">
        <v>32</v>
      </c>
      <c r="J3281" s="44" t="s">
        <v>1391</v>
      </c>
      <c r="K3281" s="41"/>
      <c r="L3281" s="41"/>
      <c r="M3281" s="41"/>
      <c r="N3281" s="45" t="s">
        <v>1394</v>
      </c>
      <c r="O3281" s="41"/>
      <c r="P3281" s="46"/>
      <c r="Q3281" s="47"/>
      <c r="R3281" s="48" t="s">
        <v>1336</v>
      </c>
      <c r="T3281">
        <v>80202</v>
      </c>
    </row>
    <row r="3282" spans="1:20" ht="18" customHeight="1" x14ac:dyDescent="0.15">
      <c r="A3282" s="42">
        <v>8</v>
      </c>
      <c r="B3282" s="43" t="s">
        <v>1333</v>
      </c>
      <c r="C3282" s="43">
        <v>2</v>
      </c>
      <c r="D3282" s="43" t="s">
        <v>1364</v>
      </c>
      <c r="E3282" s="43">
        <v>2</v>
      </c>
      <c r="F3282" s="43" t="s">
        <v>1379</v>
      </c>
      <c r="G3282" s="44">
        <v>12</v>
      </c>
      <c r="H3282" s="43" t="s">
        <v>73</v>
      </c>
      <c r="I3282" s="44">
        <v>32</v>
      </c>
      <c r="J3282" s="44" t="s">
        <v>1391</v>
      </c>
      <c r="K3282" s="41"/>
      <c r="L3282" s="41"/>
      <c r="M3282" s="41"/>
      <c r="N3282" s="45" t="s">
        <v>1395</v>
      </c>
      <c r="O3282" s="41"/>
      <c r="P3282" s="46"/>
      <c r="Q3282" s="47"/>
      <c r="R3282" s="48" t="s">
        <v>1336</v>
      </c>
      <c r="T3282">
        <v>80202</v>
      </c>
    </row>
    <row r="3283" spans="1:20" ht="18" customHeight="1" x14ac:dyDescent="0.15">
      <c r="A3283" s="42">
        <v>8</v>
      </c>
      <c r="B3283" s="43" t="s">
        <v>1333</v>
      </c>
      <c r="C3283" s="43">
        <v>2</v>
      </c>
      <c r="D3283" s="43" t="s">
        <v>1364</v>
      </c>
      <c r="E3283" s="43">
        <v>2</v>
      </c>
      <c r="F3283" s="43" t="s">
        <v>1379</v>
      </c>
      <c r="G3283" s="44">
        <v>12</v>
      </c>
      <c r="H3283" s="43" t="s">
        <v>73</v>
      </c>
      <c r="I3283" s="44">
        <v>32</v>
      </c>
      <c r="J3283" s="44" t="s">
        <v>1391</v>
      </c>
      <c r="K3283" s="41"/>
      <c r="L3283" s="41"/>
      <c r="M3283" s="41"/>
      <c r="N3283" s="45" t="s">
        <v>1396</v>
      </c>
      <c r="O3283" s="41">
        <v>2376000</v>
      </c>
      <c r="P3283" s="46"/>
      <c r="Q3283" s="47"/>
      <c r="R3283" s="48" t="s">
        <v>1336</v>
      </c>
      <c r="T3283">
        <v>80202</v>
      </c>
    </row>
    <row r="3284" spans="1:20" ht="18" customHeight="1" x14ac:dyDescent="0.15">
      <c r="A3284" s="42">
        <v>8</v>
      </c>
      <c r="B3284" s="43" t="s">
        <v>1333</v>
      </c>
      <c r="C3284" s="43">
        <v>2</v>
      </c>
      <c r="D3284" s="43" t="s">
        <v>1364</v>
      </c>
      <c r="E3284" s="43">
        <v>2</v>
      </c>
      <c r="F3284" s="43" t="s">
        <v>1379</v>
      </c>
      <c r="G3284" s="44">
        <v>12</v>
      </c>
      <c r="H3284" s="43" t="s">
        <v>73</v>
      </c>
      <c r="I3284" s="44">
        <v>32</v>
      </c>
      <c r="J3284" s="44" t="s">
        <v>1391</v>
      </c>
      <c r="K3284" s="41"/>
      <c r="L3284" s="41"/>
      <c r="M3284" s="41"/>
      <c r="N3284" s="45" t="s">
        <v>1397</v>
      </c>
      <c r="O3284" s="41">
        <v>1188000</v>
      </c>
      <c r="P3284" s="46"/>
      <c r="Q3284" s="47"/>
      <c r="R3284" s="48" t="s">
        <v>1336</v>
      </c>
      <c r="T3284">
        <v>80202</v>
      </c>
    </row>
    <row r="3285" spans="1:20" ht="18" customHeight="1" x14ac:dyDescent="0.15">
      <c r="A3285" s="42">
        <v>8</v>
      </c>
      <c r="B3285" s="43" t="s">
        <v>1333</v>
      </c>
      <c r="C3285" s="43">
        <v>2</v>
      </c>
      <c r="D3285" s="43" t="s">
        <v>1364</v>
      </c>
      <c r="E3285" s="43">
        <v>2</v>
      </c>
      <c r="F3285" s="43" t="s">
        <v>1379</v>
      </c>
      <c r="G3285" s="44">
        <v>12</v>
      </c>
      <c r="H3285" s="43" t="s">
        <v>73</v>
      </c>
      <c r="I3285" s="44">
        <v>32</v>
      </c>
      <c r="J3285" s="44" t="s">
        <v>1391</v>
      </c>
      <c r="K3285" s="41"/>
      <c r="L3285" s="41"/>
      <c r="M3285" s="41"/>
      <c r="N3285" s="45" t="s">
        <v>1398</v>
      </c>
      <c r="O3285" s="41">
        <v>2154240</v>
      </c>
      <c r="P3285" s="46"/>
      <c r="Q3285" s="47"/>
      <c r="R3285" s="48" t="s">
        <v>1336</v>
      </c>
      <c r="T3285">
        <v>80202</v>
      </c>
    </row>
    <row r="3286" spans="1:20" ht="18" customHeight="1" x14ac:dyDescent="0.15">
      <c r="A3286" s="42">
        <v>8</v>
      </c>
      <c r="B3286" s="43" t="s">
        <v>1333</v>
      </c>
      <c r="C3286" s="43">
        <v>2</v>
      </c>
      <c r="D3286" s="43" t="s">
        <v>1364</v>
      </c>
      <c r="E3286" s="43">
        <v>2</v>
      </c>
      <c r="F3286" s="43" t="s">
        <v>1379</v>
      </c>
      <c r="G3286" s="44">
        <v>12</v>
      </c>
      <c r="H3286" s="43" t="s">
        <v>73</v>
      </c>
      <c r="I3286" s="44">
        <v>32</v>
      </c>
      <c r="J3286" s="44" t="s">
        <v>1391</v>
      </c>
      <c r="K3286" s="41"/>
      <c r="L3286" s="41"/>
      <c r="M3286" s="41"/>
      <c r="N3286" s="45" t="s">
        <v>1399</v>
      </c>
      <c r="O3286" s="41">
        <v>1192400</v>
      </c>
      <c r="P3286" s="46"/>
      <c r="Q3286" s="47"/>
      <c r="R3286" s="48" t="s">
        <v>1336</v>
      </c>
      <c r="T3286">
        <v>80202</v>
      </c>
    </row>
    <row r="3287" spans="1:20" ht="18" customHeight="1" x14ac:dyDescent="0.15">
      <c r="A3287" s="42">
        <v>8</v>
      </c>
      <c r="B3287" s="43" t="s">
        <v>1333</v>
      </c>
      <c r="C3287" s="43">
        <v>2</v>
      </c>
      <c r="D3287" s="43" t="s">
        <v>1364</v>
      </c>
      <c r="E3287" s="43">
        <v>2</v>
      </c>
      <c r="F3287" s="43" t="s">
        <v>1379</v>
      </c>
      <c r="G3287" s="44">
        <v>12</v>
      </c>
      <c r="H3287" s="43" t="s">
        <v>73</v>
      </c>
      <c r="I3287" s="44">
        <v>32</v>
      </c>
      <c r="J3287" s="44" t="s">
        <v>1391</v>
      </c>
      <c r="K3287" s="41"/>
      <c r="L3287" s="41"/>
      <c r="M3287" s="41"/>
      <c r="N3287" s="45" t="s">
        <v>1400</v>
      </c>
      <c r="O3287" s="41">
        <v>2270400</v>
      </c>
      <c r="P3287" s="46"/>
      <c r="Q3287" s="47"/>
      <c r="R3287" s="48" t="s">
        <v>1336</v>
      </c>
      <c r="T3287">
        <v>80202</v>
      </c>
    </row>
    <row r="3288" spans="1:20" ht="18" customHeight="1" x14ac:dyDescent="0.15">
      <c r="A3288" s="42">
        <v>8</v>
      </c>
      <c r="B3288" s="43" t="s">
        <v>1333</v>
      </c>
      <c r="C3288" s="43">
        <v>2</v>
      </c>
      <c r="D3288" s="43" t="s">
        <v>1364</v>
      </c>
      <c r="E3288" s="43">
        <v>2</v>
      </c>
      <c r="F3288" s="43" t="s">
        <v>1379</v>
      </c>
      <c r="G3288" s="44">
        <v>12</v>
      </c>
      <c r="H3288" s="43" t="s">
        <v>73</v>
      </c>
      <c r="I3288" s="44">
        <v>32</v>
      </c>
      <c r="J3288" s="44" t="s">
        <v>1391</v>
      </c>
      <c r="K3288" s="41"/>
      <c r="L3288" s="41"/>
      <c r="M3288" s="41"/>
      <c r="N3288" s="45" t="s">
        <v>1401</v>
      </c>
      <c r="O3288" s="41">
        <v>1485000</v>
      </c>
      <c r="P3288" s="46"/>
      <c r="Q3288" s="47"/>
      <c r="R3288" s="48" t="s">
        <v>1336</v>
      </c>
      <c r="T3288">
        <v>80202</v>
      </c>
    </row>
    <row r="3289" spans="1:20" ht="18" customHeight="1" x14ac:dyDescent="0.15">
      <c r="A3289" s="42">
        <v>8</v>
      </c>
      <c r="B3289" s="43" t="s">
        <v>1333</v>
      </c>
      <c r="C3289" s="43">
        <v>2</v>
      </c>
      <c r="D3289" s="43" t="s">
        <v>1364</v>
      </c>
      <c r="E3289" s="43">
        <v>2</v>
      </c>
      <c r="F3289" s="43" t="s">
        <v>1379</v>
      </c>
      <c r="G3289" s="44">
        <v>12</v>
      </c>
      <c r="H3289" s="43" t="s">
        <v>73</v>
      </c>
      <c r="I3289" s="44">
        <v>32</v>
      </c>
      <c r="J3289" s="44" t="s">
        <v>1391</v>
      </c>
      <c r="K3289" s="41"/>
      <c r="L3289" s="41"/>
      <c r="M3289" s="41"/>
      <c r="N3289" s="45" t="s">
        <v>1402</v>
      </c>
      <c r="O3289" s="41">
        <v>1485000</v>
      </c>
      <c r="P3289" s="46"/>
      <c r="Q3289" s="47"/>
      <c r="R3289" s="48" t="s">
        <v>1336</v>
      </c>
      <c r="T3289">
        <v>80202</v>
      </c>
    </row>
    <row r="3290" spans="1:20" ht="18" customHeight="1" x14ac:dyDescent="0.15">
      <c r="A3290" s="42">
        <v>8</v>
      </c>
      <c r="B3290" s="43" t="s">
        <v>1333</v>
      </c>
      <c r="C3290" s="43">
        <v>2</v>
      </c>
      <c r="D3290" s="43" t="s">
        <v>1364</v>
      </c>
      <c r="E3290" s="43">
        <v>2</v>
      </c>
      <c r="F3290" s="43" t="s">
        <v>1379</v>
      </c>
      <c r="G3290" s="44">
        <v>12</v>
      </c>
      <c r="H3290" s="43" t="s">
        <v>73</v>
      </c>
      <c r="I3290" s="44">
        <v>32</v>
      </c>
      <c r="J3290" s="44" t="s">
        <v>1391</v>
      </c>
      <c r="K3290" s="41"/>
      <c r="L3290" s="41"/>
      <c r="M3290" s="41"/>
      <c r="N3290" s="45" t="s">
        <v>1403</v>
      </c>
      <c r="O3290" s="41">
        <v>935000</v>
      </c>
      <c r="P3290" s="46"/>
      <c r="Q3290" s="47"/>
      <c r="R3290" s="48" t="s">
        <v>1336</v>
      </c>
      <c r="T3290">
        <v>80202</v>
      </c>
    </row>
    <row r="3291" spans="1:20" ht="18" customHeight="1" x14ac:dyDescent="0.15">
      <c r="A3291" s="42">
        <v>8</v>
      </c>
      <c r="B3291" s="43" t="s">
        <v>1333</v>
      </c>
      <c r="C3291" s="43">
        <v>2</v>
      </c>
      <c r="D3291" s="43" t="s">
        <v>1364</v>
      </c>
      <c r="E3291" s="43">
        <v>2</v>
      </c>
      <c r="F3291" s="43" t="s">
        <v>1379</v>
      </c>
      <c r="G3291" s="44">
        <v>12</v>
      </c>
      <c r="H3291" s="43" t="s">
        <v>73</v>
      </c>
      <c r="I3291" s="44">
        <v>32</v>
      </c>
      <c r="J3291" s="44" t="s">
        <v>1391</v>
      </c>
      <c r="K3291" s="41"/>
      <c r="L3291" s="41"/>
      <c r="M3291" s="41"/>
      <c r="N3291" s="45" t="s">
        <v>1404</v>
      </c>
      <c r="O3291" s="41">
        <v>1188000</v>
      </c>
      <c r="P3291" s="46"/>
      <c r="Q3291" s="47"/>
      <c r="R3291" s="48" t="s">
        <v>1336</v>
      </c>
      <c r="T3291">
        <v>80202</v>
      </c>
    </row>
    <row r="3292" spans="1:20" ht="18" customHeight="1" x14ac:dyDescent="0.15">
      <c r="A3292" s="42">
        <v>8</v>
      </c>
      <c r="B3292" s="43" t="s">
        <v>1333</v>
      </c>
      <c r="C3292" s="43">
        <v>2</v>
      </c>
      <c r="D3292" s="43" t="s">
        <v>1364</v>
      </c>
      <c r="E3292" s="43">
        <v>2</v>
      </c>
      <c r="F3292" s="43" t="s">
        <v>1379</v>
      </c>
      <c r="G3292" s="44">
        <v>12</v>
      </c>
      <c r="H3292" s="43" t="s">
        <v>73</v>
      </c>
      <c r="I3292" s="44">
        <v>32</v>
      </c>
      <c r="J3292" s="44" t="s">
        <v>1391</v>
      </c>
      <c r="K3292" s="41"/>
      <c r="L3292" s="41"/>
      <c r="M3292" s="41"/>
      <c r="N3292" s="45" t="s">
        <v>1405</v>
      </c>
      <c r="O3292" s="41">
        <v>993300</v>
      </c>
      <c r="P3292" s="46"/>
      <c r="Q3292" s="47"/>
      <c r="R3292" s="48" t="s">
        <v>1336</v>
      </c>
      <c r="T3292">
        <v>80202</v>
      </c>
    </row>
    <row r="3293" spans="1:20" ht="18" customHeight="1" x14ac:dyDescent="0.15">
      <c r="A3293" s="42">
        <v>8</v>
      </c>
      <c r="B3293" s="43" t="s">
        <v>1333</v>
      </c>
      <c r="C3293" s="43">
        <v>2</v>
      </c>
      <c r="D3293" s="43" t="s">
        <v>1364</v>
      </c>
      <c r="E3293" s="43">
        <v>2</v>
      </c>
      <c r="F3293" s="43" t="s">
        <v>1379</v>
      </c>
      <c r="G3293" s="44">
        <v>12</v>
      </c>
      <c r="H3293" s="43" t="s">
        <v>73</v>
      </c>
      <c r="I3293" s="44">
        <v>32</v>
      </c>
      <c r="J3293" s="44" t="s">
        <v>1391</v>
      </c>
      <c r="K3293" s="41"/>
      <c r="L3293" s="41"/>
      <c r="M3293" s="41"/>
      <c r="N3293" s="45" t="s">
        <v>1406</v>
      </c>
      <c r="O3293" s="41">
        <v>893200</v>
      </c>
      <c r="P3293" s="46"/>
      <c r="Q3293" s="47"/>
      <c r="R3293" s="48" t="s">
        <v>1336</v>
      </c>
      <c r="T3293">
        <v>80202</v>
      </c>
    </row>
    <row r="3294" spans="1:20" ht="18" customHeight="1" x14ac:dyDescent="0.15">
      <c r="A3294" s="42">
        <v>8</v>
      </c>
      <c r="B3294" s="43" t="s">
        <v>1333</v>
      </c>
      <c r="C3294" s="43">
        <v>2</v>
      </c>
      <c r="D3294" s="43" t="s">
        <v>1364</v>
      </c>
      <c r="E3294" s="43">
        <v>2</v>
      </c>
      <c r="F3294" s="43" t="s">
        <v>1379</v>
      </c>
      <c r="G3294" s="44">
        <v>12</v>
      </c>
      <c r="H3294" s="43" t="s">
        <v>73</v>
      </c>
      <c r="I3294" s="44">
        <v>32</v>
      </c>
      <c r="J3294" s="44" t="s">
        <v>1391</v>
      </c>
      <c r="K3294" s="41"/>
      <c r="L3294" s="41"/>
      <c r="M3294" s="41"/>
      <c r="N3294" s="45" t="s">
        <v>1407</v>
      </c>
      <c r="O3294" s="41">
        <v>2464000</v>
      </c>
      <c r="P3294" s="46"/>
      <c r="Q3294" s="47"/>
      <c r="R3294" s="48" t="s">
        <v>1336</v>
      </c>
      <c r="T3294">
        <v>80202</v>
      </c>
    </row>
    <row r="3295" spans="1:20" ht="18" customHeight="1" x14ac:dyDescent="0.15">
      <c r="A3295" s="42">
        <v>8</v>
      </c>
      <c r="B3295" s="43" t="s">
        <v>1333</v>
      </c>
      <c r="C3295" s="43">
        <v>2</v>
      </c>
      <c r="D3295" s="43" t="s">
        <v>1364</v>
      </c>
      <c r="E3295" s="43">
        <v>2</v>
      </c>
      <c r="F3295" s="43" t="s">
        <v>1379</v>
      </c>
      <c r="G3295" s="44">
        <v>12</v>
      </c>
      <c r="H3295" s="43" t="s">
        <v>73</v>
      </c>
      <c r="I3295" s="44">
        <v>32</v>
      </c>
      <c r="J3295" s="44" t="s">
        <v>1391</v>
      </c>
      <c r="K3295" s="41"/>
      <c r="L3295" s="41"/>
      <c r="M3295" s="41"/>
      <c r="N3295" s="45" t="s">
        <v>1408</v>
      </c>
      <c r="O3295" s="41">
        <v>1277100</v>
      </c>
      <c r="P3295" s="46"/>
      <c r="Q3295" s="47"/>
      <c r="R3295" s="48" t="s">
        <v>1336</v>
      </c>
      <c r="T3295">
        <v>80202</v>
      </c>
    </row>
    <row r="3296" spans="1:20" ht="18" customHeight="1" x14ac:dyDescent="0.15">
      <c r="A3296" s="42">
        <v>8</v>
      </c>
      <c r="B3296" s="43" t="s">
        <v>1333</v>
      </c>
      <c r="C3296" s="43">
        <v>2</v>
      </c>
      <c r="D3296" s="43" t="s">
        <v>1364</v>
      </c>
      <c r="E3296" s="43">
        <v>2</v>
      </c>
      <c r="F3296" s="43" t="s">
        <v>1379</v>
      </c>
      <c r="G3296" s="44">
        <v>12</v>
      </c>
      <c r="H3296" s="43" t="s">
        <v>73</v>
      </c>
      <c r="I3296" s="44">
        <v>32</v>
      </c>
      <c r="J3296" s="44" t="s">
        <v>1391</v>
      </c>
      <c r="K3296" s="41"/>
      <c r="L3296" s="41"/>
      <c r="M3296" s="41"/>
      <c r="N3296" s="45" t="s">
        <v>1409</v>
      </c>
      <c r="O3296" s="41">
        <v>1188000</v>
      </c>
      <c r="P3296" s="46"/>
      <c r="Q3296" s="47"/>
      <c r="R3296" s="48" t="s">
        <v>1336</v>
      </c>
      <c r="T3296">
        <v>80202</v>
      </c>
    </row>
    <row r="3297" spans="1:20" ht="18" customHeight="1" x14ac:dyDescent="0.15">
      <c r="A3297" s="42">
        <v>8</v>
      </c>
      <c r="B3297" s="43" t="s">
        <v>1333</v>
      </c>
      <c r="C3297" s="43">
        <v>2</v>
      </c>
      <c r="D3297" s="43" t="s">
        <v>1364</v>
      </c>
      <c r="E3297" s="43">
        <v>2</v>
      </c>
      <c r="F3297" s="43" t="s">
        <v>1379</v>
      </c>
      <c r="G3297" s="44">
        <v>12</v>
      </c>
      <c r="H3297" s="43" t="s">
        <v>73</v>
      </c>
      <c r="I3297" s="44">
        <v>32</v>
      </c>
      <c r="J3297" s="44" t="s">
        <v>1391</v>
      </c>
      <c r="K3297" s="41"/>
      <c r="L3297" s="41"/>
      <c r="M3297" s="41"/>
      <c r="N3297" s="45" t="s">
        <v>1410</v>
      </c>
      <c r="O3297" s="41">
        <v>477400</v>
      </c>
      <c r="P3297" s="46"/>
      <c r="Q3297" s="47"/>
      <c r="R3297" s="48" t="s">
        <v>1336</v>
      </c>
      <c r="T3297">
        <v>80202</v>
      </c>
    </row>
    <row r="3298" spans="1:20" ht="18" customHeight="1" x14ac:dyDescent="0.15">
      <c r="A3298" s="42">
        <v>8</v>
      </c>
      <c r="B3298" s="43" t="s">
        <v>1333</v>
      </c>
      <c r="C3298" s="43">
        <v>2</v>
      </c>
      <c r="D3298" s="43" t="s">
        <v>1364</v>
      </c>
      <c r="E3298" s="43">
        <v>2</v>
      </c>
      <c r="F3298" s="43" t="s">
        <v>1379</v>
      </c>
      <c r="G3298" s="44">
        <v>12</v>
      </c>
      <c r="H3298" s="43" t="s">
        <v>73</v>
      </c>
      <c r="I3298" s="44">
        <v>32</v>
      </c>
      <c r="J3298" s="44" t="s">
        <v>1391</v>
      </c>
      <c r="K3298" s="41"/>
      <c r="L3298" s="41"/>
      <c r="M3298" s="41"/>
      <c r="N3298" s="45" t="s">
        <v>1411</v>
      </c>
      <c r="O3298" s="41">
        <v>742500</v>
      </c>
      <c r="P3298" s="46"/>
      <c r="Q3298" s="47"/>
      <c r="R3298" s="48" t="s">
        <v>1336</v>
      </c>
      <c r="T3298">
        <v>80202</v>
      </c>
    </row>
    <row r="3299" spans="1:20" ht="18" customHeight="1" x14ac:dyDescent="0.15">
      <c r="A3299" s="42">
        <v>8</v>
      </c>
      <c r="B3299" s="43" t="s">
        <v>1333</v>
      </c>
      <c r="C3299" s="43">
        <v>2</v>
      </c>
      <c r="D3299" s="43" t="s">
        <v>1364</v>
      </c>
      <c r="E3299" s="43">
        <v>2</v>
      </c>
      <c r="F3299" s="43" t="s">
        <v>1379</v>
      </c>
      <c r="G3299" s="44">
        <v>12</v>
      </c>
      <c r="H3299" s="43" t="s">
        <v>73</v>
      </c>
      <c r="I3299" s="44">
        <v>32</v>
      </c>
      <c r="J3299" s="44" t="s">
        <v>1391</v>
      </c>
      <c r="K3299" s="41"/>
      <c r="L3299" s="41"/>
      <c r="M3299" s="41"/>
      <c r="N3299" s="45" t="s">
        <v>1412</v>
      </c>
      <c r="O3299" s="41">
        <v>567600</v>
      </c>
      <c r="P3299" s="46"/>
      <c r="Q3299" s="47"/>
      <c r="R3299" s="48" t="s">
        <v>1336</v>
      </c>
      <c r="T3299">
        <v>80202</v>
      </c>
    </row>
    <row r="3300" spans="1:20" ht="18" customHeight="1" x14ac:dyDescent="0.15">
      <c r="A3300" s="42">
        <v>8</v>
      </c>
      <c r="B3300" s="43" t="s">
        <v>1333</v>
      </c>
      <c r="C3300" s="43">
        <v>2</v>
      </c>
      <c r="D3300" s="43" t="s">
        <v>1364</v>
      </c>
      <c r="E3300" s="43">
        <v>2</v>
      </c>
      <c r="F3300" s="43" t="s">
        <v>1379</v>
      </c>
      <c r="G3300" s="44">
        <v>12</v>
      </c>
      <c r="H3300" s="43" t="s">
        <v>73</v>
      </c>
      <c r="I3300" s="44">
        <v>32</v>
      </c>
      <c r="J3300" s="44" t="s">
        <v>1391</v>
      </c>
      <c r="K3300" s="41"/>
      <c r="L3300" s="41"/>
      <c r="M3300" s="41"/>
      <c r="N3300" s="45" t="s">
        <v>1413</v>
      </c>
      <c r="O3300" s="41">
        <v>1091200</v>
      </c>
      <c r="P3300" s="46"/>
      <c r="Q3300" s="47"/>
      <c r="R3300" s="48" t="s">
        <v>1336</v>
      </c>
      <c r="T3300">
        <v>80202</v>
      </c>
    </row>
    <row r="3301" spans="1:20" ht="18" customHeight="1" x14ac:dyDescent="0.15">
      <c r="A3301" s="42">
        <v>8</v>
      </c>
      <c r="B3301" s="43" t="s">
        <v>1333</v>
      </c>
      <c r="C3301" s="43">
        <v>2</v>
      </c>
      <c r="D3301" s="43" t="s">
        <v>1364</v>
      </c>
      <c r="E3301" s="43">
        <v>2</v>
      </c>
      <c r="F3301" s="43" t="s">
        <v>1379</v>
      </c>
      <c r="G3301" s="44">
        <v>12</v>
      </c>
      <c r="H3301" s="43" t="s">
        <v>73</v>
      </c>
      <c r="I3301" s="44">
        <v>32</v>
      </c>
      <c r="J3301" s="44" t="s">
        <v>1391</v>
      </c>
      <c r="K3301" s="41"/>
      <c r="L3301" s="41"/>
      <c r="M3301" s="41"/>
      <c r="N3301" s="45" t="s">
        <v>1414</v>
      </c>
      <c r="O3301" s="41">
        <v>300000</v>
      </c>
      <c r="P3301" s="46"/>
      <c r="Q3301" s="47"/>
      <c r="R3301" s="48" t="s">
        <v>1336</v>
      </c>
      <c r="T3301">
        <v>80202</v>
      </c>
    </row>
    <row r="3302" spans="1:20" ht="18" customHeight="1" x14ac:dyDescent="0.15">
      <c r="A3302" s="42">
        <v>8</v>
      </c>
      <c r="B3302" s="43" t="s">
        <v>1333</v>
      </c>
      <c r="C3302" s="43">
        <v>2</v>
      </c>
      <c r="D3302" s="43" t="s">
        <v>1364</v>
      </c>
      <c r="E3302" s="43">
        <v>2</v>
      </c>
      <c r="F3302" s="43" t="s">
        <v>1379</v>
      </c>
      <c r="G3302" s="44">
        <v>12</v>
      </c>
      <c r="H3302" s="43" t="s">
        <v>73</v>
      </c>
      <c r="I3302" s="45">
        <v>33</v>
      </c>
      <c r="J3302" s="45" t="s">
        <v>1415</v>
      </c>
      <c r="K3302" s="41">
        <v>402</v>
      </c>
      <c r="L3302" s="41">
        <v>400</v>
      </c>
      <c r="M3302" s="41">
        <f>K3302-L3302</f>
        <v>2</v>
      </c>
      <c r="N3302" s="45" t="s">
        <v>1416</v>
      </c>
      <c r="O3302" s="41">
        <v>401500</v>
      </c>
      <c r="P3302" s="46"/>
      <c r="Q3302" s="47"/>
      <c r="R3302" s="48" t="s">
        <v>1336</v>
      </c>
      <c r="T3302">
        <v>80202</v>
      </c>
    </row>
    <row r="3303" spans="1:20" ht="18" customHeight="1" x14ac:dyDescent="0.15">
      <c r="A3303" s="42">
        <v>8</v>
      </c>
      <c r="B3303" s="43" t="s">
        <v>1333</v>
      </c>
      <c r="C3303" s="43">
        <v>2</v>
      </c>
      <c r="D3303" s="43" t="s">
        <v>1364</v>
      </c>
      <c r="E3303" s="43">
        <v>2</v>
      </c>
      <c r="F3303" s="43" t="s">
        <v>1379</v>
      </c>
      <c r="G3303" s="45">
        <v>13</v>
      </c>
      <c r="H3303" s="49" t="s">
        <v>77</v>
      </c>
      <c r="I3303" s="45"/>
      <c r="J3303" s="45"/>
      <c r="K3303" s="41"/>
      <c r="L3303" s="41"/>
      <c r="M3303" s="41"/>
      <c r="N3303" s="45"/>
      <c r="O3303" s="47"/>
      <c r="P3303" s="46"/>
      <c r="Q3303" s="47"/>
      <c r="R3303" s="48" t="s">
        <v>1336</v>
      </c>
      <c r="T3303">
        <v>80202</v>
      </c>
    </row>
    <row r="3304" spans="1:20" ht="18" customHeight="1" x14ac:dyDescent="0.15">
      <c r="A3304" s="42">
        <v>8</v>
      </c>
      <c r="B3304" s="43" t="s">
        <v>1333</v>
      </c>
      <c r="C3304" s="43">
        <v>2</v>
      </c>
      <c r="D3304" s="43" t="s">
        <v>1364</v>
      </c>
      <c r="E3304" s="43">
        <v>2</v>
      </c>
      <c r="F3304" s="43" t="s">
        <v>1379</v>
      </c>
      <c r="G3304" s="44">
        <v>13</v>
      </c>
      <c r="H3304" s="43" t="s">
        <v>77</v>
      </c>
      <c r="I3304" s="45">
        <v>11</v>
      </c>
      <c r="J3304" s="45" t="s">
        <v>1142</v>
      </c>
      <c r="K3304" s="41">
        <v>21039</v>
      </c>
      <c r="L3304" s="41">
        <v>20890</v>
      </c>
      <c r="M3304" s="41">
        <f>K3304-L3304</f>
        <v>149</v>
      </c>
      <c r="N3304" s="45" t="s">
        <v>1417</v>
      </c>
      <c r="O3304" s="41">
        <v>12766600</v>
      </c>
      <c r="P3304" s="46"/>
      <c r="Q3304" s="47"/>
      <c r="R3304" s="48" t="s">
        <v>1336</v>
      </c>
      <c r="T3304">
        <v>80202</v>
      </c>
    </row>
    <row r="3305" spans="1:20" ht="18" customHeight="1" x14ac:dyDescent="0.15">
      <c r="A3305" s="42">
        <v>8</v>
      </c>
      <c r="B3305" s="43" t="s">
        <v>1333</v>
      </c>
      <c r="C3305" s="43">
        <v>2</v>
      </c>
      <c r="D3305" s="43" t="s">
        <v>1364</v>
      </c>
      <c r="E3305" s="43">
        <v>2</v>
      </c>
      <c r="F3305" s="43" t="s">
        <v>1379</v>
      </c>
      <c r="G3305" s="44">
        <v>13</v>
      </c>
      <c r="H3305" s="43" t="s">
        <v>77</v>
      </c>
      <c r="I3305" s="44">
        <v>11</v>
      </c>
      <c r="J3305" s="44" t="s">
        <v>1142</v>
      </c>
      <c r="K3305" s="41"/>
      <c r="L3305" s="41"/>
      <c r="M3305" s="41"/>
      <c r="N3305" s="45" t="s">
        <v>1418</v>
      </c>
      <c r="O3305" s="41">
        <v>4033260</v>
      </c>
      <c r="P3305" s="46"/>
      <c r="Q3305" s="47"/>
      <c r="R3305" s="48" t="s">
        <v>1336</v>
      </c>
      <c r="T3305">
        <v>80202</v>
      </c>
    </row>
    <row r="3306" spans="1:20" ht="18" customHeight="1" x14ac:dyDescent="0.15">
      <c r="A3306" s="42">
        <v>8</v>
      </c>
      <c r="B3306" s="43" t="s">
        <v>1333</v>
      </c>
      <c r="C3306" s="43">
        <v>2</v>
      </c>
      <c r="D3306" s="43" t="s">
        <v>1364</v>
      </c>
      <c r="E3306" s="43">
        <v>2</v>
      </c>
      <c r="F3306" s="43" t="s">
        <v>1379</v>
      </c>
      <c r="G3306" s="44">
        <v>13</v>
      </c>
      <c r="H3306" s="43" t="s">
        <v>77</v>
      </c>
      <c r="I3306" s="44">
        <v>11</v>
      </c>
      <c r="J3306" s="44" t="s">
        <v>1142</v>
      </c>
      <c r="K3306" s="41"/>
      <c r="L3306" s="41"/>
      <c r="M3306" s="41"/>
      <c r="N3306" s="45" t="s">
        <v>1419</v>
      </c>
      <c r="O3306" s="41">
        <v>296560</v>
      </c>
      <c r="P3306" s="46"/>
      <c r="Q3306" s="47"/>
      <c r="R3306" s="48" t="s">
        <v>1336</v>
      </c>
      <c r="T3306">
        <v>80202</v>
      </c>
    </row>
    <row r="3307" spans="1:20" ht="18" customHeight="1" x14ac:dyDescent="0.15">
      <c r="A3307" s="42">
        <v>8</v>
      </c>
      <c r="B3307" s="43" t="s">
        <v>1333</v>
      </c>
      <c r="C3307" s="43">
        <v>2</v>
      </c>
      <c r="D3307" s="43" t="s">
        <v>1364</v>
      </c>
      <c r="E3307" s="43">
        <v>2</v>
      </c>
      <c r="F3307" s="43" t="s">
        <v>1379</v>
      </c>
      <c r="G3307" s="44">
        <v>13</v>
      </c>
      <c r="H3307" s="43" t="s">
        <v>77</v>
      </c>
      <c r="I3307" s="44">
        <v>11</v>
      </c>
      <c r="J3307" s="44" t="s">
        <v>1142</v>
      </c>
      <c r="K3307" s="41"/>
      <c r="L3307" s="41"/>
      <c r="M3307" s="41"/>
      <c r="N3307" s="45" t="s">
        <v>1420</v>
      </c>
      <c r="O3307" s="41">
        <v>442500</v>
      </c>
      <c r="P3307" s="46"/>
      <c r="Q3307" s="47"/>
      <c r="R3307" s="48" t="s">
        <v>1336</v>
      </c>
      <c r="T3307">
        <v>80202</v>
      </c>
    </row>
    <row r="3308" spans="1:20" ht="18" customHeight="1" x14ac:dyDescent="0.15">
      <c r="A3308" s="42">
        <v>8</v>
      </c>
      <c r="B3308" s="43" t="s">
        <v>1333</v>
      </c>
      <c r="C3308" s="43">
        <v>2</v>
      </c>
      <c r="D3308" s="43" t="s">
        <v>1364</v>
      </c>
      <c r="E3308" s="43">
        <v>2</v>
      </c>
      <c r="F3308" s="43" t="s">
        <v>1379</v>
      </c>
      <c r="G3308" s="44">
        <v>13</v>
      </c>
      <c r="H3308" s="43" t="s">
        <v>77</v>
      </c>
      <c r="I3308" s="44">
        <v>11</v>
      </c>
      <c r="J3308" s="44" t="s">
        <v>1142</v>
      </c>
      <c r="K3308" s="41"/>
      <c r="L3308" s="41"/>
      <c r="M3308" s="41"/>
      <c r="N3308" s="45" t="s">
        <v>1421</v>
      </c>
      <c r="O3308" s="41">
        <v>3500000</v>
      </c>
      <c r="P3308" s="46"/>
      <c r="Q3308" s="47"/>
      <c r="R3308" s="48" t="s">
        <v>1336</v>
      </c>
      <c r="T3308">
        <v>80202</v>
      </c>
    </row>
    <row r="3309" spans="1:20" ht="18" customHeight="1" x14ac:dyDescent="0.15">
      <c r="A3309" s="42">
        <v>8</v>
      </c>
      <c r="B3309" s="43" t="s">
        <v>1333</v>
      </c>
      <c r="C3309" s="43">
        <v>2</v>
      </c>
      <c r="D3309" s="43" t="s">
        <v>1364</v>
      </c>
      <c r="E3309" s="43">
        <v>2</v>
      </c>
      <c r="F3309" s="43" t="s">
        <v>1379</v>
      </c>
      <c r="G3309" s="44">
        <v>13</v>
      </c>
      <c r="H3309" s="43" t="s">
        <v>77</v>
      </c>
      <c r="I3309" s="45">
        <v>21</v>
      </c>
      <c r="J3309" s="45" t="s">
        <v>226</v>
      </c>
      <c r="K3309" s="41">
        <v>98</v>
      </c>
      <c r="L3309" s="41">
        <v>98</v>
      </c>
      <c r="M3309" s="41">
        <f>K3309-L3309</f>
        <v>0</v>
      </c>
      <c r="N3309" s="45" t="s">
        <v>1422</v>
      </c>
      <c r="O3309" s="41">
        <v>60000</v>
      </c>
      <c r="P3309" s="46"/>
      <c r="Q3309" s="47"/>
      <c r="R3309" s="48" t="s">
        <v>1336</v>
      </c>
      <c r="T3309">
        <v>80202</v>
      </c>
    </row>
    <row r="3310" spans="1:20" ht="18" customHeight="1" x14ac:dyDescent="0.15">
      <c r="A3310" s="42">
        <v>8</v>
      </c>
      <c r="B3310" s="43" t="s">
        <v>1333</v>
      </c>
      <c r="C3310" s="43">
        <v>2</v>
      </c>
      <c r="D3310" s="43" t="s">
        <v>1364</v>
      </c>
      <c r="E3310" s="43">
        <v>2</v>
      </c>
      <c r="F3310" s="43" t="s">
        <v>1379</v>
      </c>
      <c r="G3310" s="44">
        <v>13</v>
      </c>
      <c r="H3310" s="43" t="s">
        <v>77</v>
      </c>
      <c r="I3310" s="44">
        <v>21</v>
      </c>
      <c r="J3310" s="44" t="s">
        <v>226</v>
      </c>
      <c r="K3310" s="41"/>
      <c r="L3310" s="41"/>
      <c r="M3310" s="41"/>
      <c r="N3310" s="45" t="s">
        <v>1423</v>
      </c>
      <c r="O3310" s="41">
        <v>37099</v>
      </c>
      <c r="P3310" s="46"/>
      <c r="Q3310" s="47"/>
      <c r="R3310" s="48" t="s">
        <v>1336</v>
      </c>
      <c r="T3310">
        <v>80202</v>
      </c>
    </row>
    <row r="3311" spans="1:20" ht="18" customHeight="1" x14ac:dyDescent="0.15">
      <c r="A3311" s="42">
        <v>8</v>
      </c>
      <c r="B3311" s="43" t="s">
        <v>1333</v>
      </c>
      <c r="C3311" s="43">
        <v>2</v>
      </c>
      <c r="D3311" s="43" t="s">
        <v>1364</v>
      </c>
      <c r="E3311" s="43">
        <v>2</v>
      </c>
      <c r="F3311" s="43" t="s">
        <v>1379</v>
      </c>
      <c r="G3311" s="45">
        <v>14</v>
      </c>
      <c r="H3311" s="49" t="s">
        <v>233</v>
      </c>
      <c r="I3311" s="45"/>
      <c r="J3311" s="45"/>
      <c r="K3311" s="41"/>
      <c r="L3311" s="41"/>
      <c r="M3311" s="41"/>
      <c r="N3311" s="45"/>
      <c r="O3311" s="47"/>
      <c r="P3311" s="46"/>
      <c r="Q3311" s="47"/>
      <c r="R3311" s="48" t="s">
        <v>1336</v>
      </c>
      <c r="T3311">
        <v>80202</v>
      </c>
    </row>
    <row r="3312" spans="1:20" ht="18" customHeight="1" x14ac:dyDescent="0.15">
      <c r="A3312" s="42">
        <v>8</v>
      </c>
      <c r="B3312" s="43" t="s">
        <v>1333</v>
      </c>
      <c r="C3312" s="43">
        <v>2</v>
      </c>
      <c r="D3312" s="43" t="s">
        <v>1364</v>
      </c>
      <c r="E3312" s="43">
        <v>2</v>
      </c>
      <c r="F3312" s="43" t="s">
        <v>1379</v>
      </c>
      <c r="G3312" s="44">
        <v>14</v>
      </c>
      <c r="H3312" s="43" t="s">
        <v>233</v>
      </c>
      <c r="I3312" s="45">
        <v>1</v>
      </c>
      <c r="J3312" s="45" t="s">
        <v>361</v>
      </c>
      <c r="K3312" s="41">
        <v>68000</v>
      </c>
      <c r="L3312" s="41">
        <v>44000</v>
      </c>
      <c r="M3312" s="41">
        <f>K3312-L3312</f>
        <v>24000</v>
      </c>
      <c r="N3312" s="45" t="s">
        <v>2711</v>
      </c>
      <c r="O3312" s="41">
        <v>7000000</v>
      </c>
      <c r="P3312" s="46"/>
      <c r="Q3312" s="47"/>
      <c r="R3312" s="48" t="s">
        <v>1336</v>
      </c>
      <c r="T3312">
        <v>80202</v>
      </c>
    </row>
    <row r="3313" spans="1:20" ht="18" customHeight="1" x14ac:dyDescent="0.15">
      <c r="A3313" s="42">
        <v>8</v>
      </c>
      <c r="B3313" s="43" t="s">
        <v>1333</v>
      </c>
      <c r="C3313" s="43">
        <v>2</v>
      </c>
      <c r="D3313" s="43" t="s">
        <v>1364</v>
      </c>
      <c r="E3313" s="43">
        <v>2</v>
      </c>
      <c r="F3313" s="43" t="s">
        <v>1379</v>
      </c>
      <c r="G3313" s="44">
        <v>14</v>
      </c>
      <c r="H3313" s="43" t="s">
        <v>233</v>
      </c>
      <c r="I3313" s="44">
        <v>1</v>
      </c>
      <c r="J3313" s="44" t="s">
        <v>361</v>
      </c>
      <c r="K3313" s="41"/>
      <c r="L3313" s="41"/>
      <c r="M3313" s="41"/>
      <c r="N3313" s="45" t="s">
        <v>2712</v>
      </c>
      <c r="O3313" s="41">
        <v>1000000</v>
      </c>
      <c r="P3313" s="46"/>
      <c r="Q3313" s="47"/>
      <c r="R3313" s="48" t="s">
        <v>1336</v>
      </c>
      <c r="T3313">
        <v>80202</v>
      </c>
    </row>
    <row r="3314" spans="1:20" ht="18" customHeight="1" x14ac:dyDescent="0.15">
      <c r="A3314" s="42">
        <v>8</v>
      </c>
      <c r="B3314" s="43" t="s">
        <v>1333</v>
      </c>
      <c r="C3314" s="43">
        <v>2</v>
      </c>
      <c r="D3314" s="43" t="s">
        <v>1364</v>
      </c>
      <c r="E3314" s="43">
        <v>2</v>
      </c>
      <c r="F3314" s="43" t="s">
        <v>1379</v>
      </c>
      <c r="G3314" s="44">
        <v>14</v>
      </c>
      <c r="H3314" s="43" t="s">
        <v>233</v>
      </c>
      <c r="I3314" s="44">
        <v>1</v>
      </c>
      <c r="J3314" s="44" t="s">
        <v>361</v>
      </c>
      <c r="K3314" s="41"/>
      <c r="L3314" s="41"/>
      <c r="M3314" s="41"/>
      <c r="N3314" s="45" t="s">
        <v>2713</v>
      </c>
      <c r="O3314" s="41"/>
      <c r="P3314" s="46"/>
      <c r="Q3314" s="47"/>
      <c r="R3314" s="48" t="s">
        <v>1336</v>
      </c>
      <c r="T3314">
        <v>80202</v>
      </c>
    </row>
    <row r="3315" spans="1:20" ht="18" customHeight="1" x14ac:dyDescent="0.15">
      <c r="A3315" s="42">
        <v>8</v>
      </c>
      <c r="B3315" s="43" t="s">
        <v>1333</v>
      </c>
      <c r="C3315" s="43">
        <v>2</v>
      </c>
      <c r="D3315" s="43" t="s">
        <v>1364</v>
      </c>
      <c r="E3315" s="43">
        <v>2</v>
      </c>
      <c r="F3315" s="43" t="s">
        <v>1379</v>
      </c>
      <c r="G3315" s="44">
        <v>14</v>
      </c>
      <c r="H3315" s="43" t="s">
        <v>233</v>
      </c>
      <c r="I3315" s="44">
        <v>1</v>
      </c>
      <c r="J3315" s="44" t="s">
        <v>361</v>
      </c>
      <c r="K3315" s="41"/>
      <c r="L3315" s="41"/>
      <c r="M3315" s="41"/>
      <c r="N3315" s="45" t="s">
        <v>7515</v>
      </c>
      <c r="O3315" s="41">
        <v>30000000</v>
      </c>
      <c r="P3315" s="46"/>
      <c r="Q3315" s="47"/>
      <c r="R3315" s="48" t="s">
        <v>1336</v>
      </c>
      <c r="T3315">
        <v>80202</v>
      </c>
    </row>
    <row r="3316" spans="1:20" ht="18" customHeight="1" x14ac:dyDescent="0.15">
      <c r="A3316" s="42">
        <v>8</v>
      </c>
      <c r="B3316" s="43" t="s">
        <v>1333</v>
      </c>
      <c r="C3316" s="43">
        <v>2</v>
      </c>
      <c r="D3316" s="43" t="s">
        <v>1364</v>
      </c>
      <c r="E3316" s="43">
        <v>2</v>
      </c>
      <c r="F3316" s="43" t="s">
        <v>1379</v>
      </c>
      <c r="G3316" s="44">
        <v>14</v>
      </c>
      <c r="H3316" s="43" t="s">
        <v>233</v>
      </c>
      <c r="I3316" s="44">
        <v>1</v>
      </c>
      <c r="J3316" s="44" t="s">
        <v>361</v>
      </c>
      <c r="K3316" s="41"/>
      <c r="L3316" s="41"/>
      <c r="M3316" s="41"/>
      <c r="N3316" s="45" t="s">
        <v>2714</v>
      </c>
      <c r="O3316" s="41"/>
      <c r="P3316" s="46"/>
      <c r="Q3316" s="47"/>
      <c r="R3316" s="48" t="s">
        <v>1336</v>
      </c>
      <c r="T3316">
        <v>80202</v>
      </c>
    </row>
    <row r="3317" spans="1:20" ht="18" customHeight="1" x14ac:dyDescent="0.15">
      <c r="A3317" s="42">
        <v>8</v>
      </c>
      <c r="B3317" s="43" t="s">
        <v>1333</v>
      </c>
      <c r="C3317" s="43">
        <v>2</v>
      </c>
      <c r="D3317" s="43" t="s">
        <v>1364</v>
      </c>
      <c r="E3317" s="43">
        <v>2</v>
      </c>
      <c r="F3317" s="43" t="s">
        <v>1379</v>
      </c>
      <c r="G3317" s="44">
        <v>14</v>
      </c>
      <c r="H3317" s="43" t="s">
        <v>233</v>
      </c>
      <c r="I3317" s="44">
        <v>1</v>
      </c>
      <c r="J3317" s="44" t="s">
        <v>361</v>
      </c>
      <c r="K3317" s="41"/>
      <c r="L3317" s="41"/>
      <c r="M3317" s="41"/>
      <c r="N3317" s="45" t="s">
        <v>7516</v>
      </c>
      <c r="O3317" s="41">
        <v>30000000</v>
      </c>
      <c r="P3317" s="46"/>
      <c r="Q3317" s="47"/>
      <c r="R3317" s="48" t="s">
        <v>1336</v>
      </c>
      <c r="T3317">
        <v>80202</v>
      </c>
    </row>
    <row r="3318" spans="1:20" ht="18" customHeight="1" x14ac:dyDescent="0.15">
      <c r="A3318" s="42">
        <v>8</v>
      </c>
      <c r="B3318" s="43" t="s">
        <v>1333</v>
      </c>
      <c r="C3318" s="43">
        <v>2</v>
      </c>
      <c r="D3318" s="43" t="s">
        <v>1364</v>
      </c>
      <c r="E3318" s="43">
        <v>2</v>
      </c>
      <c r="F3318" s="43" t="s">
        <v>1379</v>
      </c>
      <c r="G3318" s="44">
        <v>14</v>
      </c>
      <c r="H3318" s="43" t="s">
        <v>233</v>
      </c>
      <c r="I3318" s="44">
        <v>1</v>
      </c>
      <c r="J3318" s="44" t="s">
        <v>361</v>
      </c>
      <c r="K3318" s="41"/>
      <c r="L3318" s="41"/>
      <c r="M3318" s="41"/>
      <c r="N3318" s="45" t="s">
        <v>2715</v>
      </c>
      <c r="O3318" s="41"/>
      <c r="P3318" s="46"/>
      <c r="Q3318" s="47"/>
      <c r="R3318" s="48" t="s">
        <v>1336</v>
      </c>
      <c r="T3318">
        <v>80202</v>
      </c>
    </row>
    <row r="3319" spans="1:20" ht="18" customHeight="1" x14ac:dyDescent="0.15">
      <c r="A3319" s="42">
        <v>8</v>
      </c>
      <c r="B3319" s="43" t="s">
        <v>1333</v>
      </c>
      <c r="C3319" s="43">
        <v>2</v>
      </c>
      <c r="D3319" s="43" t="s">
        <v>1364</v>
      </c>
      <c r="E3319" s="43">
        <v>2</v>
      </c>
      <c r="F3319" s="43" t="s">
        <v>1379</v>
      </c>
      <c r="G3319" s="45">
        <v>15</v>
      </c>
      <c r="H3319" s="49" t="s">
        <v>235</v>
      </c>
      <c r="I3319" s="45"/>
      <c r="J3319" s="45"/>
      <c r="K3319" s="41"/>
      <c r="L3319" s="41"/>
      <c r="M3319" s="41"/>
      <c r="N3319" s="45"/>
      <c r="O3319" s="47"/>
      <c r="P3319" s="46"/>
      <c r="Q3319" s="47"/>
      <c r="R3319" s="48" t="s">
        <v>1336</v>
      </c>
      <c r="T3319">
        <v>80202</v>
      </c>
    </row>
    <row r="3320" spans="1:20" ht="18" customHeight="1" x14ac:dyDescent="0.15">
      <c r="A3320" s="42">
        <v>8</v>
      </c>
      <c r="B3320" s="43" t="s">
        <v>1333</v>
      </c>
      <c r="C3320" s="43">
        <v>2</v>
      </c>
      <c r="D3320" s="43" t="s">
        <v>1364</v>
      </c>
      <c r="E3320" s="43">
        <v>2</v>
      </c>
      <c r="F3320" s="43" t="s">
        <v>1379</v>
      </c>
      <c r="G3320" s="44">
        <v>15</v>
      </c>
      <c r="H3320" s="43" t="s">
        <v>235</v>
      </c>
      <c r="I3320" s="45">
        <v>1</v>
      </c>
      <c r="J3320" s="45" t="s">
        <v>236</v>
      </c>
      <c r="K3320" s="41">
        <v>4773</v>
      </c>
      <c r="L3320" s="41">
        <v>4690</v>
      </c>
      <c r="M3320" s="41">
        <f>K3320-L3320</f>
        <v>83</v>
      </c>
      <c r="N3320" s="45" t="s">
        <v>1424</v>
      </c>
      <c r="O3320" s="41">
        <v>1500000</v>
      </c>
      <c r="P3320" s="46"/>
      <c r="Q3320" s="47"/>
      <c r="R3320" s="48" t="s">
        <v>1336</v>
      </c>
      <c r="T3320">
        <v>80202</v>
      </c>
    </row>
    <row r="3321" spans="1:20" ht="18" customHeight="1" x14ac:dyDescent="0.15">
      <c r="A3321" s="42">
        <v>8</v>
      </c>
      <c r="B3321" s="43" t="s">
        <v>1333</v>
      </c>
      <c r="C3321" s="43">
        <v>2</v>
      </c>
      <c r="D3321" s="43" t="s">
        <v>1364</v>
      </c>
      <c r="E3321" s="43">
        <v>2</v>
      </c>
      <c r="F3321" s="43" t="s">
        <v>1379</v>
      </c>
      <c r="G3321" s="44">
        <v>15</v>
      </c>
      <c r="H3321" s="43" t="s">
        <v>235</v>
      </c>
      <c r="I3321" s="44">
        <v>1</v>
      </c>
      <c r="J3321" s="44" t="s">
        <v>236</v>
      </c>
      <c r="K3321" s="41"/>
      <c r="L3321" s="41"/>
      <c r="M3321" s="41"/>
      <c r="N3321" s="45" t="s">
        <v>2716</v>
      </c>
      <c r="O3321" s="41">
        <v>3272500</v>
      </c>
      <c r="P3321" s="46"/>
      <c r="Q3321" s="47"/>
      <c r="R3321" s="48" t="s">
        <v>1336</v>
      </c>
      <c r="T3321">
        <v>80202</v>
      </c>
    </row>
    <row r="3322" spans="1:20" ht="18" customHeight="1" x14ac:dyDescent="0.15">
      <c r="A3322" s="42">
        <v>8</v>
      </c>
      <c r="B3322" s="43" t="s">
        <v>1333</v>
      </c>
      <c r="C3322" s="43">
        <v>2</v>
      </c>
      <c r="D3322" s="43" t="s">
        <v>1364</v>
      </c>
      <c r="E3322" s="43">
        <v>2</v>
      </c>
      <c r="F3322" s="43" t="s">
        <v>1379</v>
      </c>
      <c r="G3322" s="45">
        <v>16</v>
      </c>
      <c r="H3322" s="49" t="s">
        <v>1426</v>
      </c>
      <c r="I3322" s="45"/>
      <c r="J3322" s="45"/>
      <c r="K3322" s="41"/>
      <c r="L3322" s="41"/>
      <c r="M3322" s="41"/>
      <c r="N3322" s="45"/>
      <c r="O3322" s="47"/>
      <c r="P3322" s="46"/>
      <c r="Q3322" s="47"/>
      <c r="R3322" s="48" t="s">
        <v>1336</v>
      </c>
      <c r="T3322">
        <v>80202</v>
      </c>
    </row>
    <row r="3323" spans="1:20" ht="18" customHeight="1" x14ac:dyDescent="0.15">
      <c r="A3323" s="42">
        <v>8</v>
      </c>
      <c r="B3323" s="43" t="s">
        <v>1333</v>
      </c>
      <c r="C3323" s="43">
        <v>2</v>
      </c>
      <c r="D3323" s="43" t="s">
        <v>1364</v>
      </c>
      <c r="E3323" s="43">
        <v>2</v>
      </c>
      <c r="F3323" s="43" t="s">
        <v>1379</v>
      </c>
      <c r="G3323" s="44">
        <v>16</v>
      </c>
      <c r="H3323" s="43" t="s">
        <v>1426</v>
      </c>
      <c r="I3323" s="45">
        <v>1</v>
      </c>
      <c r="J3323" s="45" t="s">
        <v>1427</v>
      </c>
      <c r="K3323" s="41">
        <v>100</v>
      </c>
      <c r="L3323" s="41">
        <v>0</v>
      </c>
      <c r="M3323" s="41">
        <f>K3323-L3323</f>
        <v>100</v>
      </c>
      <c r="N3323" s="45" t="s">
        <v>2717</v>
      </c>
      <c r="O3323" s="41">
        <v>100000</v>
      </c>
      <c r="P3323" s="46"/>
      <c r="Q3323" s="47"/>
      <c r="R3323" s="48" t="s">
        <v>1336</v>
      </c>
      <c r="T3323">
        <v>80202</v>
      </c>
    </row>
    <row r="3324" spans="1:20" ht="18" customHeight="1" x14ac:dyDescent="0.15">
      <c r="A3324" s="42">
        <v>8</v>
      </c>
      <c r="B3324" s="43" t="s">
        <v>1333</v>
      </c>
      <c r="C3324" s="43">
        <v>2</v>
      </c>
      <c r="D3324" s="43" t="s">
        <v>1364</v>
      </c>
      <c r="E3324" s="43">
        <v>2</v>
      </c>
      <c r="F3324" s="43" t="s">
        <v>1379</v>
      </c>
      <c r="G3324" s="45">
        <v>17</v>
      </c>
      <c r="H3324" s="49" t="s">
        <v>79</v>
      </c>
      <c r="I3324" s="45"/>
      <c r="J3324" s="45"/>
      <c r="K3324" s="41"/>
      <c r="L3324" s="41"/>
      <c r="M3324" s="41"/>
      <c r="N3324" s="45"/>
      <c r="O3324" s="47"/>
      <c r="P3324" s="46"/>
      <c r="Q3324" s="47"/>
      <c r="R3324" s="48" t="s">
        <v>1336</v>
      </c>
      <c r="T3324">
        <v>80202</v>
      </c>
    </row>
    <row r="3325" spans="1:20" ht="18" customHeight="1" x14ac:dyDescent="0.15">
      <c r="A3325" s="42">
        <v>8</v>
      </c>
      <c r="B3325" s="43" t="s">
        <v>1333</v>
      </c>
      <c r="C3325" s="43">
        <v>2</v>
      </c>
      <c r="D3325" s="43" t="s">
        <v>1364</v>
      </c>
      <c r="E3325" s="43">
        <v>2</v>
      </c>
      <c r="F3325" s="43" t="s">
        <v>1379</v>
      </c>
      <c r="G3325" s="44">
        <v>17</v>
      </c>
      <c r="H3325" s="43" t="s">
        <v>79</v>
      </c>
      <c r="I3325" s="45">
        <v>31</v>
      </c>
      <c r="J3325" s="45" t="s">
        <v>241</v>
      </c>
      <c r="K3325" s="41">
        <v>4000</v>
      </c>
      <c r="L3325" s="41">
        <v>0</v>
      </c>
      <c r="M3325" s="41">
        <f>K3325-L3325</f>
        <v>4000</v>
      </c>
      <c r="N3325" s="45" t="s">
        <v>2718</v>
      </c>
      <c r="O3325" s="41">
        <v>4000000</v>
      </c>
      <c r="P3325" s="46"/>
      <c r="Q3325" s="47"/>
      <c r="R3325" s="48" t="s">
        <v>1336</v>
      </c>
      <c r="T3325">
        <v>80202</v>
      </c>
    </row>
    <row r="3326" spans="1:20" ht="18" customHeight="1" x14ac:dyDescent="0.15">
      <c r="A3326" s="42">
        <v>8</v>
      </c>
      <c r="B3326" s="43" t="s">
        <v>1333</v>
      </c>
      <c r="C3326" s="43">
        <v>2</v>
      </c>
      <c r="D3326" s="43" t="s">
        <v>1364</v>
      </c>
      <c r="E3326" s="43">
        <v>2</v>
      </c>
      <c r="F3326" s="43" t="s">
        <v>1379</v>
      </c>
      <c r="G3326" s="45">
        <v>18</v>
      </c>
      <c r="H3326" s="49" t="s">
        <v>81</v>
      </c>
      <c r="I3326" s="45"/>
      <c r="J3326" s="45"/>
      <c r="K3326" s="41"/>
      <c r="L3326" s="41"/>
      <c r="M3326" s="41"/>
      <c r="N3326" s="45"/>
      <c r="O3326" s="47"/>
      <c r="P3326" s="46"/>
      <c r="Q3326" s="47"/>
      <c r="R3326" s="48" t="s">
        <v>1336</v>
      </c>
      <c r="T3326">
        <v>80202</v>
      </c>
    </row>
    <row r="3327" spans="1:20" ht="18" customHeight="1" x14ac:dyDescent="0.15">
      <c r="A3327" s="42">
        <v>8</v>
      </c>
      <c r="B3327" s="43" t="s">
        <v>1333</v>
      </c>
      <c r="C3327" s="43">
        <v>2</v>
      </c>
      <c r="D3327" s="43" t="s">
        <v>1364</v>
      </c>
      <c r="E3327" s="43">
        <v>2</v>
      </c>
      <c r="F3327" s="43" t="s">
        <v>1379</v>
      </c>
      <c r="G3327" s="44">
        <v>18</v>
      </c>
      <c r="H3327" s="43" t="s">
        <v>81</v>
      </c>
      <c r="I3327" s="45">
        <v>31</v>
      </c>
      <c r="J3327" s="45" t="s">
        <v>318</v>
      </c>
      <c r="K3327" s="41">
        <v>1955</v>
      </c>
      <c r="L3327" s="41">
        <v>1688</v>
      </c>
      <c r="M3327" s="41">
        <f>K3327-L3327</f>
        <v>267</v>
      </c>
      <c r="N3327" s="45" t="s">
        <v>2719</v>
      </c>
      <c r="O3327" s="41">
        <v>272000</v>
      </c>
      <c r="P3327" s="46"/>
      <c r="Q3327" s="47"/>
      <c r="R3327" s="48" t="s">
        <v>1336</v>
      </c>
      <c r="T3327">
        <v>80202</v>
      </c>
    </row>
    <row r="3328" spans="1:20" ht="18" customHeight="1" x14ac:dyDescent="0.15">
      <c r="A3328" s="42">
        <v>8</v>
      </c>
      <c r="B3328" s="43" t="s">
        <v>1333</v>
      </c>
      <c r="C3328" s="43">
        <v>2</v>
      </c>
      <c r="D3328" s="43" t="s">
        <v>1364</v>
      </c>
      <c r="E3328" s="43">
        <v>2</v>
      </c>
      <c r="F3328" s="43" t="s">
        <v>1379</v>
      </c>
      <c r="G3328" s="44">
        <v>18</v>
      </c>
      <c r="H3328" s="43" t="s">
        <v>81</v>
      </c>
      <c r="I3328" s="44">
        <v>31</v>
      </c>
      <c r="J3328" s="44" t="s">
        <v>318</v>
      </c>
      <c r="K3328" s="41"/>
      <c r="L3328" s="41"/>
      <c r="M3328" s="41"/>
      <c r="N3328" s="45" t="s">
        <v>2720</v>
      </c>
      <c r="O3328" s="41">
        <v>194000</v>
      </c>
      <c r="P3328" s="46"/>
      <c r="Q3328" s="47"/>
      <c r="R3328" s="48" t="s">
        <v>1336</v>
      </c>
      <c r="T3328">
        <v>80202</v>
      </c>
    </row>
    <row r="3329" spans="1:20" ht="18" customHeight="1" x14ac:dyDescent="0.15">
      <c r="A3329" s="42">
        <v>8</v>
      </c>
      <c r="B3329" s="43" t="s">
        <v>1333</v>
      </c>
      <c r="C3329" s="43">
        <v>2</v>
      </c>
      <c r="D3329" s="43" t="s">
        <v>1364</v>
      </c>
      <c r="E3329" s="43">
        <v>2</v>
      </c>
      <c r="F3329" s="43" t="s">
        <v>1379</v>
      </c>
      <c r="G3329" s="44">
        <v>18</v>
      </c>
      <c r="H3329" s="43" t="s">
        <v>81</v>
      </c>
      <c r="I3329" s="44">
        <v>31</v>
      </c>
      <c r="J3329" s="44" t="s">
        <v>318</v>
      </c>
      <c r="K3329" s="41"/>
      <c r="L3329" s="41"/>
      <c r="M3329" s="41"/>
      <c r="N3329" s="45" t="s">
        <v>2721</v>
      </c>
      <c r="O3329" s="41">
        <v>168000</v>
      </c>
      <c r="P3329" s="46"/>
      <c r="Q3329" s="47"/>
      <c r="R3329" s="48" t="s">
        <v>1336</v>
      </c>
      <c r="T3329">
        <v>80202</v>
      </c>
    </row>
    <row r="3330" spans="1:20" ht="18" customHeight="1" x14ac:dyDescent="0.15">
      <c r="A3330" s="42">
        <v>8</v>
      </c>
      <c r="B3330" s="43" t="s">
        <v>1333</v>
      </c>
      <c r="C3330" s="43">
        <v>2</v>
      </c>
      <c r="D3330" s="43" t="s">
        <v>1364</v>
      </c>
      <c r="E3330" s="43">
        <v>2</v>
      </c>
      <c r="F3330" s="43" t="s">
        <v>1379</v>
      </c>
      <c r="G3330" s="44">
        <v>18</v>
      </c>
      <c r="H3330" s="43" t="s">
        <v>81</v>
      </c>
      <c r="I3330" s="44">
        <v>31</v>
      </c>
      <c r="J3330" s="44" t="s">
        <v>318</v>
      </c>
      <c r="K3330" s="41"/>
      <c r="L3330" s="41"/>
      <c r="M3330" s="41"/>
      <c r="N3330" s="45" t="s">
        <v>2722</v>
      </c>
      <c r="O3330" s="41">
        <v>324000</v>
      </c>
      <c r="P3330" s="46"/>
      <c r="Q3330" s="47"/>
      <c r="R3330" s="48" t="s">
        <v>1336</v>
      </c>
      <c r="T3330">
        <v>80202</v>
      </c>
    </row>
    <row r="3331" spans="1:20" ht="18" customHeight="1" x14ac:dyDescent="0.15">
      <c r="A3331" s="42">
        <v>8</v>
      </c>
      <c r="B3331" s="43" t="s">
        <v>1333</v>
      </c>
      <c r="C3331" s="43">
        <v>2</v>
      </c>
      <c r="D3331" s="43" t="s">
        <v>1364</v>
      </c>
      <c r="E3331" s="43">
        <v>2</v>
      </c>
      <c r="F3331" s="43" t="s">
        <v>1379</v>
      </c>
      <c r="G3331" s="44">
        <v>18</v>
      </c>
      <c r="H3331" s="43" t="s">
        <v>81</v>
      </c>
      <c r="I3331" s="44">
        <v>31</v>
      </c>
      <c r="J3331" s="44" t="s">
        <v>318</v>
      </c>
      <c r="K3331" s="41"/>
      <c r="L3331" s="41"/>
      <c r="M3331" s="41"/>
      <c r="N3331" s="45" t="s">
        <v>2723</v>
      </c>
      <c r="O3331" s="41">
        <v>114000</v>
      </c>
      <c r="P3331" s="46"/>
      <c r="Q3331" s="47"/>
      <c r="R3331" s="48" t="s">
        <v>1336</v>
      </c>
      <c r="T3331">
        <v>80202</v>
      </c>
    </row>
    <row r="3332" spans="1:20" ht="18" customHeight="1" x14ac:dyDescent="0.15">
      <c r="A3332" s="42">
        <v>8</v>
      </c>
      <c r="B3332" s="43" t="s">
        <v>1333</v>
      </c>
      <c r="C3332" s="43">
        <v>2</v>
      </c>
      <c r="D3332" s="43" t="s">
        <v>1364</v>
      </c>
      <c r="E3332" s="43">
        <v>2</v>
      </c>
      <c r="F3332" s="43" t="s">
        <v>1379</v>
      </c>
      <c r="G3332" s="44">
        <v>18</v>
      </c>
      <c r="H3332" s="43" t="s">
        <v>81</v>
      </c>
      <c r="I3332" s="44">
        <v>31</v>
      </c>
      <c r="J3332" s="44" t="s">
        <v>318</v>
      </c>
      <c r="K3332" s="41"/>
      <c r="L3332" s="41"/>
      <c r="M3332" s="41"/>
      <c r="N3332" s="45" t="s">
        <v>2724</v>
      </c>
      <c r="O3332" s="41">
        <v>247000</v>
      </c>
      <c r="P3332" s="46"/>
      <c r="Q3332" s="47"/>
      <c r="R3332" s="48" t="s">
        <v>1336</v>
      </c>
      <c r="T3332">
        <v>80202</v>
      </c>
    </row>
    <row r="3333" spans="1:20" ht="18" customHeight="1" x14ac:dyDescent="0.15">
      <c r="A3333" s="42">
        <v>8</v>
      </c>
      <c r="B3333" s="43" t="s">
        <v>1333</v>
      </c>
      <c r="C3333" s="43">
        <v>2</v>
      </c>
      <c r="D3333" s="43" t="s">
        <v>1364</v>
      </c>
      <c r="E3333" s="43">
        <v>2</v>
      </c>
      <c r="F3333" s="43" t="s">
        <v>1379</v>
      </c>
      <c r="G3333" s="44">
        <v>18</v>
      </c>
      <c r="H3333" s="43" t="s">
        <v>81</v>
      </c>
      <c r="I3333" s="44">
        <v>31</v>
      </c>
      <c r="J3333" s="44" t="s">
        <v>318</v>
      </c>
      <c r="K3333" s="41"/>
      <c r="L3333" s="41"/>
      <c r="M3333" s="41"/>
      <c r="N3333" s="45" t="s">
        <v>2725</v>
      </c>
      <c r="O3333" s="41">
        <v>220000</v>
      </c>
      <c r="P3333" s="46"/>
      <c r="Q3333" s="47"/>
      <c r="R3333" s="48" t="s">
        <v>1336</v>
      </c>
      <c r="T3333">
        <v>80202</v>
      </c>
    </row>
    <row r="3334" spans="1:20" ht="18" customHeight="1" x14ac:dyDescent="0.15">
      <c r="A3334" s="42">
        <v>8</v>
      </c>
      <c r="B3334" s="43" t="s">
        <v>1333</v>
      </c>
      <c r="C3334" s="43">
        <v>2</v>
      </c>
      <c r="D3334" s="43" t="s">
        <v>1364</v>
      </c>
      <c r="E3334" s="43">
        <v>2</v>
      </c>
      <c r="F3334" s="43" t="s">
        <v>1379</v>
      </c>
      <c r="G3334" s="44">
        <v>18</v>
      </c>
      <c r="H3334" s="43" t="s">
        <v>81</v>
      </c>
      <c r="I3334" s="44">
        <v>31</v>
      </c>
      <c r="J3334" s="44" t="s">
        <v>318</v>
      </c>
      <c r="K3334" s="41"/>
      <c r="L3334" s="41"/>
      <c r="M3334" s="41"/>
      <c r="N3334" s="45" t="s">
        <v>2726</v>
      </c>
      <c r="O3334" s="41">
        <v>117000</v>
      </c>
      <c r="P3334" s="46"/>
      <c r="Q3334" s="47"/>
      <c r="R3334" s="48" t="s">
        <v>1336</v>
      </c>
      <c r="T3334">
        <v>80202</v>
      </c>
    </row>
    <row r="3335" spans="1:20" ht="18" customHeight="1" x14ac:dyDescent="0.15">
      <c r="A3335" s="42">
        <v>8</v>
      </c>
      <c r="B3335" s="43" t="s">
        <v>1333</v>
      </c>
      <c r="C3335" s="43">
        <v>2</v>
      </c>
      <c r="D3335" s="43" t="s">
        <v>1364</v>
      </c>
      <c r="E3335" s="43">
        <v>2</v>
      </c>
      <c r="F3335" s="43" t="s">
        <v>1379</v>
      </c>
      <c r="G3335" s="44">
        <v>18</v>
      </c>
      <c r="H3335" s="43" t="s">
        <v>81</v>
      </c>
      <c r="I3335" s="44">
        <v>31</v>
      </c>
      <c r="J3335" s="44" t="s">
        <v>318</v>
      </c>
      <c r="K3335" s="41"/>
      <c r="L3335" s="41"/>
      <c r="M3335" s="41"/>
      <c r="N3335" s="45" t="s">
        <v>2727</v>
      </c>
      <c r="O3335" s="41">
        <v>176000</v>
      </c>
      <c r="P3335" s="46"/>
      <c r="Q3335" s="47"/>
      <c r="R3335" s="48" t="s">
        <v>1336</v>
      </c>
      <c r="T3335">
        <v>80202</v>
      </c>
    </row>
    <row r="3336" spans="1:20" ht="18" customHeight="1" x14ac:dyDescent="0.15">
      <c r="A3336" s="42">
        <v>8</v>
      </c>
      <c r="B3336" s="43" t="s">
        <v>1333</v>
      </c>
      <c r="C3336" s="43">
        <v>2</v>
      </c>
      <c r="D3336" s="43" t="s">
        <v>1364</v>
      </c>
      <c r="E3336" s="43">
        <v>2</v>
      </c>
      <c r="F3336" s="43" t="s">
        <v>1379</v>
      </c>
      <c r="G3336" s="44">
        <v>18</v>
      </c>
      <c r="H3336" s="43" t="s">
        <v>81</v>
      </c>
      <c r="I3336" s="44">
        <v>31</v>
      </c>
      <c r="J3336" s="44" t="s">
        <v>318</v>
      </c>
      <c r="K3336" s="41"/>
      <c r="L3336" s="41"/>
      <c r="M3336" s="41"/>
      <c r="N3336" s="45" t="s">
        <v>2728</v>
      </c>
      <c r="O3336" s="41">
        <v>52000</v>
      </c>
      <c r="P3336" s="46"/>
      <c r="Q3336" s="47"/>
      <c r="R3336" s="48" t="s">
        <v>1336</v>
      </c>
      <c r="T3336">
        <v>80202</v>
      </c>
    </row>
    <row r="3337" spans="1:20" ht="18" customHeight="1" x14ac:dyDescent="0.15">
      <c r="A3337" s="42">
        <v>8</v>
      </c>
      <c r="B3337" s="43" t="s">
        <v>1333</v>
      </c>
      <c r="C3337" s="43">
        <v>2</v>
      </c>
      <c r="D3337" s="43" t="s">
        <v>1364</v>
      </c>
      <c r="E3337" s="43">
        <v>2</v>
      </c>
      <c r="F3337" s="43" t="s">
        <v>1379</v>
      </c>
      <c r="G3337" s="44">
        <v>18</v>
      </c>
      <c r="H3337" s="43" t="s">
        <v>81</v>
      </c>
      <c r="I3337" s="44">
        <v>31</v>
      </c>
      <c r="J3337" s="44" t="s">
        <v>318</v>
      </c>
      <c r="K3337" s="41"/>
      <c r="L3337" s="41"/>
      <c r="M3337" s="41"/>
      <c r="N3337" s="45" t="s">
        <v>2729</v>
      </c>
      <c r="O3337" s="41">
        <v>71000</v>
      </c>
      <c r="P3337" s="46"/>
      <c r="Q3337" s="47"/>
      <c r="R3337" s="48" t="s">
        <v>1336</v>
      </c>
      <c r="T3337">
        <v>80202</v>
      </c>
    </row>
    <row r="3338" spans="1:20" ht="18" customHeight="1" x14ac:dyDescent="0.15">
      <c r="A3338" s="24">
        <v>8</v>
      </c>
      <c r="B3338" s="25" t="s">
        <v>2255</v>
      </c>
      <c r="C3338" s="34">
        <v>2</v>
      </c>
      <c r="D3338" s="25" t="s">
        <v>1364</v>
      </c>
      <c r="E3338" s="35">
        <v>3</v>
      </c>
      <c r="F3338" s="36" t="s">
        <v>2259</v>
      </c>
      <c r="G3338" s="35"/>
      <c r="H3338" s="36"/>
      <c r="I3338" s="35"/>
      <c r="J3338" s="35"/>
      <c r="K3338" s="32">
        <f>IF(C3338="",SUMIFS($K3339:$K$5362,$A3339:$A$5362,A3338,$E3339:$E$5362,""),IF(E3338="",SUMIFS($K3339:$K$5362,$A3339:$A$5362,A3338,$C3339:$C$5362,C3338,$G3339:$G$5362,""),IF(G3338="",SUMIFS($K3339:$K$5362,$A3339:$A$5362,A3338,$C3339:$C$5362,C3338,$E3339:$E$5362,E3338,$R3339:$R$5362,R3338),IF(I3338="",SUMIFS($K3339:$K$5362,$A3339:$A$5362,A3338,$C3339:$C$5362,C3338,$E3339:$E$5362,E3338,$G3339:$G$5362,G3338,$R3339:$R$5362,R3338),0))))</f>
        <v>12500</v>
      </c>
      <c r="L3338" s="32">
        <f>IF(C3338="",SUMIFS($L3339:$L$5362,$A3339:$A$5362,A3338,$E3339:$E$5362,""),IF(E3338="",SUMIFS($L3339:$L$5362,$A3339:$A$5362,A3338,$C3339:$C$5362,C3338,$G3339:$G$5362,""),IF(G3338="",SUMIFS($L3339:$L$5362,$A3339:$A$5362,A3338,$C3339:$C$5362,C3338,$E3339:$E$5362,E3338,$R3339:$R$5362,R3338),IF(I3338="",SUMIFS($L3339:$L$5362,$A3339:$A$5362,A3338,$C3339:$C$5362,C3338,$E3339:$E$5362,E3338,$G3339:$G$5362,G3338,$R3339:$R$5362,R3338),0))))</f>
        <v>5500</v>
      </c>
      <c r="M3338" s="32">
        <f t="shared" ref="M3338" si="87">K3338-L3338</f>
        <v>7000</v>
      </c>
      <c r="N3338" s="37"/>
      <c r="O3338" s="38"/>
      <c r="P3338" s="39"/>
      <c r="Q3338" s="33">
        <f>IF(C3338="",SUMIFS($Q3339:$Q$5362,$A3339:$A$5362,A3338,$E3339:$E$5362,""),IF(E3338="",SUMIFS($Q3339:$Q$5362,$A3339:$A$5362,A3338,$C3339:$C$5362,C3338,$G3339:$G$5362,""),IF(G3338="",SUMIFS($Q3339:$Q$5362,$A3339:$A$5362,A3338,$C3339:$C$5362,C3338,$E3339:$E$5362,E3338,$R3339:$R$5362,R3338),IF(I3338="",SUMIFS($Q3339:$Q$5362,$A3339:$A$5362,A3338,$C3339:$C$5362,C3338,$E3339:$E$5362,E3338,$G3339:$G$5362,G3338,$R3339:$R$5362,R3338),0))))</f>
        <v>7493</v>
      </c>
      <c r="R3338" s="40" t="s">
        <v>2257</v>
      </c>
      <c r="T3338">
        <v>80203</v>
      </c>
    </row>
    <row r="3339" spans="1:20" ht="18" customHeight="1" x14ac:dyDescent="0.15">
      <c r="A3339" s="42">
        <v>8</v>
      </c>
      <c r="B3339" s="43" t="s">
        <v>1333</v>
      </c>
      <c r="C3339" s="43">
        <v>2</v>
      </c>
      <c r="D3339" s="43" t="s">
        <v>1364</v>
      </c>
      <c r="E3339" s="43">
        <v>3</v>
      </c>
      <c r="F3339" s="43" t="s">
        <v>1425</v>
      </c>
      <c r="G3339" s="45">
        <v>12</v>
      </c>
      <c r="H3339" s="49" t="s">
        <v>73</v>
      </c>
      <c r="I3339" s="45"/>
      <c r="J3339" s="45"/>
      <c r="K3339" s="41"/>
      <c r="L3339" s="41"/>
      <c r="M3339" s="41"/>
      <c r="N3339" s="45"/>
      <c r="O3339" s="47"/>
      <c r="P3339" s="46" t="s">
        <v>4761</v>
      </c>
      <c r="Q3339" s="47">
        <v>7493</v>
      </c>
      <c r="R3339" s="48" t="s">
        <v>1336</v>
      </c>
      <c r="T3339">
        <v>80203</v>
      </c>
    </row>
    <row r="3340" spans="1:20" ht="18" customHeight="1" x14ac:dyDescent="0.15">
      <c r="A3340" s="42">
        <v>8</v>
      </c>
      <c r="B3340" s="43" t="s">
        <v>1333</v>
      </c>
      <c r="C3340" s="43">
        <v>2</v>
      </c>
      <c r="D3340" s="43" t="s">
        <v>1364</v>
      </c>
      <c r="E3340" s="43">
        <v>3</v>
      </c>
      <c r="F3340" s="43" t="s">
        <v>1425</v>
      </c>
      <c r="G3340" s="44">
        <v>12</v>
      </c>
      <c r="H3340" s="43" t="s">
        <v>73</v>
      </c>
      <c r="I3340" s="45">
        <v>13</v>
      </c>
      <c r="J3340" s="45" t="s">
        <v>1138</v>
      </c>
      <c r="K3340" s="41">
        <v>12500</v>
      </c>
      <c r="L3340" s="41">
        <v>5500</v>
      </c>
      <c r="M3340" s="41">
        <f>K3340-L3340</f>
        <v>7000</v>
      </c>
      <c r="N3340" s="45" t="s">
        <v>2730</v>
      </c>
      <c r="O3340" s="41">
        <v>12500000</v>
      </c>
      <c r="P3340" s="46" t="s">
        <v>4747</v>
      </c>
      <c r="Q3340" s="47"/>
      <c r="R3340" s="48" t="s">
        <v>1336</v>
      </c>
      <c r="T3340">
        <v>80203</v>
      </c>
    </row>
    <row r="3341" spans="1:20" ht="18" customHeight="1" x14ac:dyDescent="0.15">
      <c r="A3341" s="42">
        <v>8</v>
      </c>
      <c r="B3341" s="43" t="s">
        <v>1333</v>
      </c>
      <c r="C3341" s="43">
        <v>2</v>
      </c>
      <c r="D3341" s="43" t="s">
        <v>1364</v>
      </c>
      <c r="E3341" s="43">
        <v>3</v>
      </c>
      <c r="F3341" s="43" t="s">
        <v>1425</v>
      </c>
      <c r="G3341" s="44">
        <v>12</v>
      </c>
      <c r="H3341" s="43" t="s">
        <v>73</v>
      </c>
      <c r="I3341" s="44">
        <v>13</v>
      </c>
      <c r="J3341" s="44" t="s">
        <v>1138</v>
      </c>
      <c r="K3341" s="41"/>
      <c r="L3341" s="41"/>
      <c r="M3341" s="41"/>
      <c r="N3341" s="45" t="s">
        <v>2731</v>
      </c>
      <c r="O3341" s="41"/>
      <c r="P3341" s="46"/>
      <c r="Q3341" s="47"/>
      <c r="R3341" s="48" t="s">
        <v>1336</v>
      </c>
      <c r="T3341">
        <v>80203</v>
      </c>
    </row>
    <row r="3342" spans="1:20" ht="18" customHeight="1" x14ac:dyDescent="0.15">
      <c r="A3342" s="24">
        <v>8</v>
      </c>
      <c r="B3342" s="25" t="s">
        <v>2255</v>
      </c>
      <c r="C3342" s="34">
        <v>2</v>
      </c>
      <c r="D3342" s="25" t="s">
        <v>1364</v>
      </c>
      <c r="E3342" s="35">
        <v>4</v>
      </c>
      <c r="F3342" s="36" t="s">
        <v>2335</v>
      </c>
      <c r="G3342" s="35"/>
      <c r="H3342" s="36"/>
      <c r="I3342" s="35"/>
      <c r="J3342" s="35"/>
      <c r="K3342" s="32">
        <f>IF(C3342="",SUMIFS($K3343:$K$5362,$A3343:$A$5362,A3342,$E3343:$E$5362,""),IF(E3342="",SUMIFS($K3343:$K$5362,$A3343:$A$5362,A3342,$C3343:$C$5362,C3342,$G3343:$G$5362,""),IF(G3342="",SUMIFS($K3343:$K$5362,$A3343:$A$5362,A3342,$C3343:$C$5362,C3342,$E3343:$E$5362,E3342,$R3343:$R$5362,R3342),IF(I3342="",SUMIFS($K3343:$K$5362,$A3343:$A$5362,A3342,$C3343:$C$5362,C3342,$E3343:$E$5362,E3342,$G3343:$G$5362,G3342,$R3343:$R$5362,R3342),0))))</f>
        <v>99500</v>
      </c>
      <c r="L3342" s="32">
        <f>IF(C3342="",SUMIFS($L3343:$L$5362,$A3343:$A$5362,A3342,$E3343:$E$5362,""),IF(E3342="",SUMIFS($L3343:$L$5362,$A3343:$A$5362,A3342,$C3343:$C$5362,C3342,$G3343:$G$5362,""),IF(G3342="",SUMIFS($L3343:$L$5362,$A3343:$A$5362,A3342,$C3343:$C$5362,C3342,$E3343:$E$5362,E3342,$R3343:$R$5362,R3342),IF(I3342="",SUMIFS($L3343:$L$5362,$A3343:$A$5362,A3342,$C3343:$C$5362,C3342,$E3343:$E$5362,E3342,$G3343:$G$5362,G3342,$R3343:$R$5362,R3342),0))))</f>
        <v>84800</v>
      </c>
      <c r="M3342" s="32">
        <f t="shared" ref="M3342" si="88">K3342-L3342</f>
        <v>14700</v>
      </c>
      <c r="N3342" s="37"/>
      <c r="O3342" s="38"/>
      <c r="P3342" s="39"/>
      <c r="Q3342" s="33">
        <f>IF(C3342="",SUMIFS($Q3343:$Q$5362,$A3343:$A$5362,A3342,$E3343:$E$5362,""),IF(E3342="",SUMIFS($Q3343:$Q$5362,$A3343:$A$5362,A3342,$C3343:$C$5362,C3342,$G3343:$G$5362,""),IF(G3342="",SUMIFS($Q3343:$Q$5362,$A3343:$A$5362,A3342,$C3343:$C$5362,C3342,$E3343:$E$5362,E3342,$R3343:$R$5362,R3342),IF(I3342="",SUMIFS($Q3343:$Q$5362,$A3343:$A$5362,A3342,$C3343:$C$5362,C3342,$E3343:$E$5362,E3342,$G3343:$G$5362,G3342,$R3343:$R$5362,R3342),0))))</f>
        <v>92550</v>
      </c>
      <c r="R3342" s="40" t="s">
        <v>2257</v>
      </c>
      <c r="T3342">
        <v>80204</v>
      </c>
    </row>
    <row r="3343" spans="1:20" ht="18" customHeight="1" x14ac:dyDescent="0.15">
      <c r="A3343" s="42">
        <v>8</v>
      </c>
      <c r="B3343" s="43" t="s">
        <v>1333</v>
      </c>
      <c r="C3343" s="43">
        <v>2</v>
      </c>
      <c r="D3343" s="43" t="s">
        <v>1364</v>
      </c>
      <c r="E3343" s="43">
        <v>4</v>
      </c>
      <c r="F3343" s="43" t="s">
        <v>1428</v>
      </c>
      <c r="G3343" s="45">
        <v>12</v>
      </c>
      <c r="H3343" s="49" t="s">
        <v>73</v>
      </c>
      <c r="I3343" s="45"/>
      <c r="J3343" s="45"/>
      <c r="K3343" s="41"/>
      <c r="L3343" s="41"/>
      <c r="M3343" s="41"/>
      <c r="N3343" s="45"/>
      <c r="O3343" s="47"/>
      <c r="P3343" s="46" t="s">
        <v>4761</v>
      </c>
      <c r="Q3343" s="47">
        <v>59650</v>
      </c>
      <c r="R3343" s="48" t="s">
        <v>1336</v>
      </c>
      <c r="T3343">
        <v>80204</v>
      </c>
    </row>
    <row r="3344" spans="1:20" ht="18" customHeight="1" x14ac:dyDescent="0.15">
      <c r="A3344" s="42">
        <v>8</v>
      </c>
      <c r="B3344" s="43" t="s">
        <v>1333</v>
      </c>
      <c r="C3344" s="43">
        <v>2</v>
      </c>
      <c r="D3344" s="43" t="s">
        <v>1364</v>
      </c>
      <c r="E3344" s="43">
        <v>4</v>
      </c>
      <c r="F3344" s="43" t="s">
        <v>1428</v>
      </c>
      <c r="G3344" s="44">
        <v>12</v>
      </c>
      <c r="H3344" s="43" t="s">
        <v>73</v>
      </c>
      <c r="I3344" s="45">
        <v>13</v>
      </c>
      <c r="J3344" s="45" t="s">
        <v>1429</v>
      </c>
      <c r="K3344" s="41">
        <v>19500</v>
      </c>
      <c r="L3344" s="41">
        <v>22800</v>
      </c>
      <c r="M3344" s="41">
        <f>K3344-L3344</f>
        <v>-3300</v>
      </c>
      <c r="N3344" s="45" t="s">
        <v>2732</v>
      </c>
      <c r="O3344" s="41"/>
      <c r="P3344" s="46" t="s">
        <v>4747</v>
      </c>
      <c r="Q3344" s="47"/>
      <c r="R3344" s="48" t="s">
        <v>1336</v>
      </c>
      <c r="T3344">
        <v>80204</v>
      </c>
    </row>
    <row r="3345" spans="1:20" ht="18" customHeight="1" x14ac:dyDescent="0.15">
      <c r="A3345" s="42">
        <v>8</v>
      </c>
      <c r="B3345" s="43" t="s">
        <v>1333</v>
      </c>
      <c r="C3345" s="43">
        <v>2</v>
      </c>
      <c r="D3345" s="43" t="s">
        <v>1364</v>
      </c>
      <c r="E3345" s="43">
        <v>4</v>
      </c>
      <c r="F3345" s="43" t="s">
        <v>1428</v>
      </c>
      <c r="G3345" s="44">
        <v>12</v>
      </c>
      <c r="H3345" s="43" t="s">
        <v>73</v>
      </c>
      <c r="I3345" s="44">
        <v>13</v>
      </c>
      <c r="J3345" s="44" t="s">
        <v>1429</v>
      </c>
      <c r="K3345" s="41"/>
      <c r="L3345" s="41"/>
      <c r="M3345" s="41"/>
      <c r="N3345" s="45" t="s">
        <v>2733</v>
      </c>
      <c r="O3345" s="41">
        <v>7000000</v>
      </c>
      <c r="P3345" s="46" t="s">
        <v>4762</v>
      </c>
      <c r="Q3345" s="47">
        <v>32900</v>
      </c>
      <c r="R3345" s="48" t="s">
        <v>1336</v>
      </c>
      <c r="T3345">
        <v>80204</v>
      </c>
    </row>
    <row r="3346" spans="1:20" ht="18" customHeight="1" x14ac:dyDescent="0.15">
      <c r="A3346" s="42">
        <v>8</v>
      </c>
      <c r="B3346" s="43" t="s">
        <v>1333</v>
      </c>
      <c r="C3346" s="43">
        <v>2</v>
      </c>
      <c r="D3346" s="43" t="s">
        <v>1364</v>
      </c>
      <c r="E3346" s="43">
        <v>4</v>
      </c>
      <c r="F3346" s="43" t="s">
        <v>1428</v>
      </c>
      <c r="G3346" s="44">
        <v>12</v>
      </c>
      <c r="H3346" s="43" t="s">
        <v>73</v>
      </c>
      <c r="I3346" s="44">
        <v>13</v>
      </c>
      <c r="J3346" s="44" t="s">
        <v>1429</v>
      </c>
      <c r="K3346" s="41"/>
      <c r="L3346" s="41"/>
      <c r="M3346" s="41"/>
      <c r="N3346" s="45" t="s">
        <v>2734</v>
      </c>
      <c r="O3346" s="41"/>
      <c r="P3346" s="46"/>
      <c r="Q3346" s="47"/>
      <c r="R3346" s="48" t="s">
        <v>1336</v>
      </c>
      <c r="T3346">
        <v>80204</v>
      </c>
    </row>
    <row r="3347" spans="1:20" ht="18" customHeight="1" x14ac:dyDescent="0.15">
      <c r="A3347" s="42">
        <v>8</v>
      </c>
      <c r="B3347" s="43" t="s">
        <v>1333</v>
      </c>
      <c r="C3347" s="43">
        <v>2</v>
      </c>
      <c r="D3347" s="43" t="s">
        <v>1364</v>
      </c>
      <c r="E3347" s="43">
        <v>4</v>
      </c>
      <c r="F3347" s="43" t="s">
        <v>1428</v>
      </c>
      <c r="G3347" s="44">
        <v>12</v>
      </c>
      <c r="H3347" s="43" t="s">
        <v>73</v>
      </c>
      <c r="I3347" s="44">
        <v>13</v>
      </c>
      <c r="J3347" s="44" t="s">
        <v>1429</v>
      </c>
      <c r="K3347" s="41"/>
      <c r="L3347" s="41"/>
      <c r="M3347" s="41"/>
      <c r="N3347" s="45" t="s">
        <v>2735</v>
      </c>
      <c r="O3347" s="41">
        <v>7000000</v>
      </c>
      <c r="P3347" s="46"/>
      <c r="Q3347" s="47"/>
      <c r="R3347" s="48" t="s">
        <v>1336</v>
      </c>
      <c r="T3347">
        <v>80204</v>
      </c>
    </row>
    <row r="3348" spans="1:20" ht="18" customHeight="1" x14ac:dyDescent="0.15">
      <c r="A3348" s="42">
        <v>8</v>
      </c>
      <c r="B3348" s="43" t="s">
        <v>1333</v>
      </c>
      <c r="C3348" s="43">
        <v>2</v>
      </c>
      <c r="D3348" s="43" t="s">
        <v>1364</v>
      </c>
      <c r="E3348" s="43">
        <v>4</v>
      </c>
      <c r="F3348" s="43" t="s">
        <v>1428</v>
      </c>
      <c r="G3348" s="44">
        <v>12</v>
      </c>
      <c r="H3348" s="43" t="s">
        <v>73</v>
      </c>
      <c r="I3348" s="44">
        <v>13</v>
      </c>
      <c r="J3348" s="44" t="s">
        <v>1429</v>
      </c>
      <c r="K3348" s="41"/>
      <c r="L3348" s="41"/>
      <c r="M3348" s="41"/>
      <c r="N3348" s="45" t="s">
        <v>2736</v>
      </c>
      <c r="O3348" s="41"/>
      <c r="P3348" s="46"/>
      <c r="Q3348" s="47"/>
      <c r="R3348" s="48" t="s">
        <v>1336</v>
      </c>
      <c r="T3348">
        <v>80204</v>
      </c>
    </row>
    <row r="3349" spans="1:20" ht="18" customHeight="1" x14ac:dyDescent="0.15">
      <c r="A3349" s="42">
        <v>8</v>
      </c>
      <c r="B3349" s="43" t="s">
        <v>1333</v>
      </c>
      <c r="C3349" s="43">
        <v>2</v>
      </c>
      <c r="D3349" s="43" t="s">
        <v>1364</v>
      </c>
      <c r="E3349" s="43">
        <v>4</v>
      </c>
      <c r="F3349" s="43" t="s">
        <v>1428</v>
      </c>
      <c r="G3349" s="44">
        <v>12</v>
      </c>
      <c r="H3349" s="43" t="s">
        <v>73</v>
      </c>
      <c r="I3349" s="44">
        <v>13</v>
      </c>
      <c r="J3349" s="44" t="s">
        <v>1429</v>
      </c>
      <c r="K3349" s="41"/>
      <c r="L3349" s="41"/>
      <c r="M3349" s="41"/>
      <c r="N3349" s="45" t="s">
        <v>2737</v>
      </c>
      <c r="O3349" s="41">
        <v>5500000</v>
      </c>
      <c r="P3349" s="46"/>
      <c r="Q3349" s="47"/>
      <c r="R3349" s="48" t="s">
        <v>1336</v>
      </c>
      <c r="T3349">
        <v>80204</v>
      </c>
    </row>
    <row r="3350" spans="1:20" ht="18" customHeight="1" x14ac:dyDescent="0.15">
      <c r="A3350" s="42">
        <v>8</v>
      </c>
      <c r="B3350" s="43" t="s">
        <v>1333</v>
      </c>
      <c r="C3350" s="43">
        <v>2</v>
      </c>
      <c r="D3350" s="43" t="s">
        <v>1364</v>
      </c>
      <c r="E3350" s="43">
        <v>4</v>
      </c>
      <c r="F3350" s="43" t="s">
        <v>1428</v>
      </c>
      <c r="G3350" s="44">
        <v>12</v>
      </c>
      <c r="H3350" s="43" t="s">
        <v>73</v>
      </c>
      <c r="I3350" s="44">
        <v>13</v>
      </c>
      <c r="J3350" s="44" t="s">
        <v>1429</v>
      </c>
      <c r="K3350" s="41"/>
      <c r="L3350" s="41"/>
      <c r="M3350" s="41"/>
      <c r="N3350" s="45" t="s">
        <v>2738</v>
      </c>
      <c r="O3350" s="41"/>
      <c r="P3350" s="46"/>
      <c r="Q3350" s="47"/>
      <c r="R3350" s="48" t="s">
        <v>1336</v>
      </c>
      <c r="T3350">
        <v>80204</v>
      </c>
    </row>
    <row r="3351" spans="1:20" ht="18" customHeight="1" x14ac:dyDescent="0.15">
      <c r="A3351" s="42">
        <v>8</v>
      </c>
      <c r="B3351" s="43" t="s">
        <v>1333</v>
      </c>
      <c r="C3351" s="43">
        <v>2</v>
      </c>
      <c r="D3351" s="43" t="s">
        <v>1364</v>
      </c>
      <c r="E3351" s="43">
        <v>4</v>
      </c>
      <c r="F3351" s="43" t="s">
        <v>1428</v>
      </c>
      <c r="G3351" s="44">
        <v>12</v>
      </c>
      <c r="H3351" s="43" t="s">
        <v>73</v>
      </c>
      <c r="I3351" s="44">
        <v>13</v>
      </c>
      <c r="J3351" s="44" t="s">
        <v>1429</v>
      </c>
      <c r="K3351" s="41"/>
      <c r="L3351" s="41"/>
      <c r="M3351" s="41"/>
      <c r="N3351" s="45" t="s">
        <v>1430</v>
      </c>
      <c r="O3351" s="41"/>
      <c r="P3351" s="46"/>
      <c r="Q3351" s="47"/>
      <c r="R3351" s="48" t="s">
        <v>1336</v>
      </c>
      <c r="T3351">
        <v>80204</v>
      </c>
    </row>
    <row r="3352" spans="1:20" ht="18" customHeight="1" x14ac:dyDescent="0.15">
      <c r="A3352" s="42">
        <v>8</v>
      </c>
      <c r="B3352" s="43" t="s">
        <v>1333</v>
      </c>
      <c r="C3352" s="43">
        <v>2</v>
      </c>
      <c r="D3352" s="43" t="s">
        <v>1364</v>
      </c>
      <c r="E3352" s="43">
        <v>4</v>
      </c>
      <c r="F3352" s="43" t="s">
        <v>1428</v>
      </c>
      <c r="G3352" s="44">
        <v>12</v>
      </c>
      <c r="H3352" s="43" t="s">
        <v>73</v>
      </c>
      <c r="I3352" s="44">
        <v>13</v>
      </c>
      <c r="J3352" s="44" t="s">
        <v>1429</v>
      </c>
      <c r="K3352" s="41"/>
      <c r="L3352" s="41"/>
      <c r="M3352" s="41"/>
      <c r="N3352" s="45" t="s">
        <v>2739</v>
      </c>
      <c r="O3352" s="41"/>
      <c r="P3352" s="46"/>
      <c r="Q3352" s="47"/>
      <c r="R3352" s="48" t="s">
        <v>1336</v>
      </c>
      <c r="T3352">
        <v>80204</v>
      </c>
    </row>
    <row r="3353" spans="1:20" ht="18" customHeight="1" x14ac:dyDescent="0.15">
      <c r="A3353" s="42">
        <v>8</v>
      </c>
      <c r="B3353" s="43" t="s">
        <v>1333</v>
      </c>
      <c r="C3353" s="43">
        <v>2</v>
      </c>
      <c r="D3353" s="43" t="s">
        <v>1364</v>
      </c>
      <c r="E3353" s="43">
        <v>4</v>
      </c>
      <c r="F3353" s="43" t="s">
        <v>1428</v>
      </c>
      <c r="G3353" s="45">
        <v>14</v>
      </c>
      <c r="H3353" s="49" t="s">
        <v>233</v>
      </c>
      <c r="I3353" s="45"/>
      <c r="J3353" s="45"/>
      <c r="K3353" s="41"/>
      <c r="L3353" s="41"/>
      <c r="M3353" s="41"/>
      <c r="N3353" s="45"/>
      <c r="O3353" s="47"/>
      <c r="P3353" s="46"/>
      <c r="Q3353" s="47"/>
      <c r="R3353" s="48" t="s">
        <v>1336</v>
      </c>
      <c r="T3353">
        <v>80204</v>
      </c>
    </row>
    <row r="3354" spans="1:20" ht="18" customHeight="1" x14ac:dyDescent="0.15">
      <c r="A3354" s="42">
        <v>8</v>
      </c>
      <c r="B3354" s="43" t="s">
        <v>1333</v>
      </c>
      <c r="C3354" s="43">
        <v>2</v>
      </c>
      <c r="D3354" s="43" t="s">
        <v>1364</v>
      </c>
      <c r="E3354" s="43">
        <v>4</v>
      </c>
      <c r="F3354" s="43" t="s">
        <v>1428</v>
      </c>
      <c r="G3354" s="44">
        <v>14</v>
      </c>
      <c r="H3354" s="43" t="s">
        <v>233</v>
      </c>
      <c r="I3354" s="45">
        <v>1</v>
      </c>
      <c r="J3354" s="45" t="s">
        <v>361</v>
      </c>
      <c r="K3354" s="41">
        <v>80000</v>
      </c>
      <c r="L3354" s="41">
        <v>62000</v>
      </c>
      <c r="M3354" s="41">
        <f>K3354-L3354</f>
        <v>18000</v>
      </c>
      <c r="N3354" s="45" t="s">
        <v>2732</v>
      </c>
      <c r="O3354" s="41"/>
      <c r="P3354" s="46"/>
      <c r="Q3354" s="47"/>
      <c r="R3354" s="48" t="s">
        <v>1336</v>
      </c>
      <c r="T3354">
        <v>80204</v>
      </c>
    </row>
    <row r="3355" spans="1:20" ht="18" customHeight="1" x14ac:dyDescent="0.15">
      <c r="A3355" s="42">
        <v>8</v>
      </c>
      <c r="B3355" s="43" t="s">
        <v>1333</v>
      </c>
      <c r="C3355" s="43">
        <v>2</v>
      </c>
      <c r="D3355" s="43" t="s">
        <v>1364</v>
      </c>
      <c r="E3355" s="43">
        <v>4</v>
      </c>
      <c r="F3355" s="43" t="s">
        <v>1428</v>
      </c>
      <c r="G3355" s="44">
        <v>14</v>
      </c>
      <c r="H3355" s="43" t="s">
        <v>233</v>
      </c>
      <c r="I3355" s="44">
        <v>1</v>
      </c>
      <c r="J3355" s="44" t="s">
        <v>361</v>
      </c>
      <c r="K3355" s="41"/>
      <c r="L3355" s="41"/>
      <c r="M3355" s="41"/>
      <c r="N3355" s="45" t="s">
        <v>7530</v>
      </c>
      <c r="O3355" s="41">
        <v>40000000</v>
      </c>
      <c r="P3355" s="46"/>
      <c r="Q3355" s="47"/>
      <c r="R3355" s="48" t="s">
        <v>1336</v>
      </c>
      <c r="T3355">
        <v>80204</v>
      </c>
    </row>
    <row r="3356" spans="1:20" ht="18" customHeight="1" x14ac:dyDescent="0.15">
      <c r="A3356" s="42">
        <v>8</v>
      </c>
      <c r="B3356" s="43" t="s">
        <v>1333</v>
      </c>
      <c r="C3356" s="43">
        <v>2</v>
      </c>
      <c r="D3356" s="43" t="s">
        <v>1364</v>
      </c>
      <c r="E3356" s="43">
        <v>4</v>
      </c>
      <c r="F3356" s="43" t="s">
        <v>1428</v>
      </c>
      <c r="G3356" s="44">
        <v>14</v>
      </c>
      <c r="H3356" s="43" t="s">
        <v>233</v>
      </c>
      <c r="I3356" s="44">
        <v>1</v>
      </c>
      <c r="J3356" s="44" t="s">
        <v>361</v>
      </c>
      <c r="K3356" s="41"/>
      <c r="L3356" s="41"/>
      <c r="M3356" s="41"/>
      <c r="N3356" s="45" t="s">
        <v>2740</v>
      </c>
      <c r="O3356" s="41"/>
      <c r="P3356" s="46"/>
      <c r="Q3356" s="47"/>
      <c r="R3356" s="48" t="s">
        <v>1336</v>
      </c>
      <c r="T3356">
        <v>80204</v>
      </c>
    </row>
    <row r="3357" spans="1:20" ht="18" customHeight="1" x14ac:dyDescent="0.15">
      <c r="A3357" s="42">
        <v>8</v>
      </c>
      <c r="B3357" s="43" t="s">
        <v>1333</v>
      </c>
      <c r="C3357" s="43">
        <v>2</v>
      </c>
      <c r="D3357" s="43" t="s">
        <v>1364</v>
      </c>
      <c r="E3357" s="43">
        <v>4</v>
      </c>
      <c r="F3357" s="43" t="s">
        <v>1428</v>
      </c>
      <c r="G3357" s="44">
        <v>14</v>
      </c>
      <c r="H3357" s="43" t="s">
        <v>233</v>
      </c>
      <c r="I3357" s="44">
        <v>1</v>
      </c>
      <c r="J3357" s="44" t="s">
        <v>361</v>
      </c>
      <c r="K3357" s="41"/>
      <c r="L3357" s="41"/>
      <c r="M3357" s="41"/>
      <c r="N3357" s="45" t="s">
        <v>7531</v>
      </c>
      <c r="O3357" s="41">
        <v>40000000</v>
      </c>
      <c r="P3357" s="46"/>
      <c r="Q3357" s="47"/>
      <c r="R3357" s="48" t="s">
        <v>1336</v>
      </c>
      <c r="T3357">
        <v>80204</v>
      </c>
    </row>
    <row r="3358" spans="1:20" ht="18" customHeight="1" x14ac:dyDescent="0.15">
      <c r="A3358" s="42">
        <v>8</v>
      </c>
      <c r="B3358" s="43" t="s">
        <v>1333</v>
      </c>
      <c r="C3358" s="43">
        <v>2</v>
      </c>
      <c r="D3358" s="43" t="s">
        <v>1364</v>
      </c>
      <c r="E3358" s="43">
        <v>4</v>
      </c>
      <c r="F3358" s="43" t="s">
        <v>1428</v>
      </c>
      <c r="G3358" s="44">
        <v>14</v>
      </c>
      <c r="H3358" s="43" t="s">
        <v>233</v>
      </c>
      <c r="I3358" s="44">
        <v>1</v>
      </c>
      <c r="J3358" s="44" t="s">
        <v>361</v>
      </c>
      <c r="K3358" s="41"/>
      <c r="L3358" s="41"/>
      <c r="M3358" s="41"/>
      <c r="N3358" s="45" t="s">
        <v>2741</v>
      </c>
      <c r="O3358" s="41"/>
      <c r="P3358" s="46"/>
      <c r="Q3358" s="47"/>
      <c r="R3358" s="48" t="s">
        <v>1336</v>
      </c>
      <c r="T3358">
        <v>80204</v>
      </c>
    </row>
    <row r="3359" spans="1:20" ht="18" customHeight="1" x14ac:dyDescent="0.15">
      <c r="A3359" s="24">
        <v>8</v>
      </c>
      <c r="B3359" s="25" t="s">
        <v>1333</v>
      </c>
      <c r="C3359" s="26">
        <v>3</v>
      </c>
      <c r="D3359" s="26" t="s">
        <v>2314</v>
      </c>
      <c r="E3359" s="27"/>
      <c r="F3359" s="26"/>
      <c r="G3359" s="27"/>
      <c r="H3359" s="26"/>
      <c r="I3359" s="27"/>
      <c r="J3359" s="27"/>
      <c r="K3359" s="23">
        <f>IF(C3359="",SUMIFS($K3360:$K$5362,$A3360:$A$5362,A3359,$E3360:$E$5362,""),IF(E3359="",SUMIFS($K3360:$K$5362,$A3360:$A$5362,A3359,$C3360:$C$5362,C3359,$G3360:$G$5362,""),IF(G3359="",SUMIFS($K3360:$K$5362,$A3360:$A$5362,A3359,$C3360:$C$5362,C3359,$E3360:$E$5362,E3359,$R3360:$R$5362,R3359),IF(I3359="",SUMIFS($K3360:$K$5362,$A3360:$A$5362,A3359,$C3360:$C$5362,C3359,$E3360:$E$5362,E3359,$G3360:$G$5362,G3359,$R3360:$R$5362,R3359),0))))</f>
        <v>4118</v>
      </c>
      <c r="L3359" s="23">
        <f>IF(C3359="",SUMIFS($L3360:$L$5362,$A3360:$A$5362,A3359,$E3360:$E$5362,""),IF(E3359="",SUMIFS($L3360:$L$5362,$A3360:$A$5362,A3359,$C3360:$C$5362,C3359,$G3360:$G$5362,""),IF(G3359="",SUMIFS($L3360:$L$5362,$A3360:$A$5362,A3359,$C3360:$C$5362,C3359,$E3360:$E$5362,E3359,$R3360:$R$5362,R3359),IF(I3359="",SUMIFS($L3360:$L$5362,$A3360:$A$5362,A3359,$C3360:$C$5362,C3359,$E3360:$E$5362,E3359,$G3360:$G$5362,G3359,$R3360:$R$5362,R3359),0))))</f>
        <v>3016</v>
      </c>
      <c r="M3359" s="23">
        <f t="shared" ref="M3359:M3360" si="89">K3359-L3359</f>
        <v>1102</v>
      </c>
      <c r="N3359" s="28"/>
      <c r="O3359" s="29"/>
      <c r="P3359" s="30"/>
      <c r="Q3359" s="23">
        <f>IF(C3359="",SUMIFS($Q3360:$Q$5362,$A3360:$A$5362,A3359,$E3360:$E$5362,""),IF(E3359="",SUMIFS($Q3360:$Q$5362,$A3360:$A$5362,A3359,$C3360:$C$5362,C3359,$G3360:$G$5362,""),IF(G3359="",SUMIFS($Q3360:$Q$5362,$A3360:$A$5362,A3359,$C3360:$C$5362,C3359,$E3360:$E$5362,E3359,$R3360:$R$5362,R3359),IF(I3359="",SUMIFS($Q3360:$Q$5362,$A3360:$A$5362,A3359,$C3360:$C$5362,C3359,$E3360:$E$5362,E3359,$G3360:$G$5362,G3359,$R3360:$R$5362,R3359),0))))</f>
        <v>1000</v>
      </c>
      <c r="R3359" s="31"/>
      <c r="T3359">
        <v>80301</v>
      </c>
    </row>
    <row r="3360" spans="1:20" ht="18" customHeight="1" x14ac:dyDescent="0.15">
      <c r="A3360" s="24">
        <v>8</v>
      </c>
      <c r="B3360" s="25" t="s">
        <v>2255</v>
      </c>
      <c r="C3360" s="34">
        <v>3</v>
      </c>
      <c r="D3360" s="25" t="s">
        <v>1431</v>
      </c>
      <c r="E3360" s="35">
        <v>1</v>
      </c>
      <c r="F3360" s="36" t="s">
        <v>2260</v>
      </c>
      <c r="G3360" s="35"/>
      <c r="H3360" s="36"/>
      <c r="I3360" s="35"/>
      <c r="J3360" s="35"/>
      <c r="K3360" s="32">
        <f>IF(C3360="",SUMIFS($K3361:$K$5362,$A3361:$A$5362,A3360,$E3361:$E$5362,""),IF(E3360="",SUMIFS($K3361:$K$5362,$A3361:$A$5362,A3360,$C3361:$C$5362,C3360,$G3361:$G$5362,""),IF(G3360="",SUMIFS($K3361:$K$5362,$A3361:$A$5362,A3360,$C3361:$C$5362,C3360,$E3361:$E$5362,E3360,$R3361:$R$5362,R3360),IF(I3360="",SUMIFS($K3361:$K$5362,$A3361:$A$5362,A3360,$C3361:$C$5362,C3360,$E3361:$E$5362,E3360,$G3361:$G$5362,G3360,$R3361:$R$5362,R3360),0))))</f>
        <v>4118</v>
      </c>
      <c r="L3360" s="32">
        <f>IF(C3360="",SUMIFS($L3361:$L$5362,$A3361:$A$5362,A3360,$E3361:$E$5362,""),IF(E3360="",SUMIFS($L3361:$L$5362,$A3361:$A$5362,A3360,$C3361:$C$5362,C3360,$G3361:$G$5362,""),IF(G3360="",SUMIFS($L3361:$L$5362,$A3361:$A$5362,A3360,$C3361:$C$5362,C3360,$E3361:$E$5362,E3360,$R3361:$R$5362,R3360),IF(I3360="",SUMIFS($L3361:$L$5362,$A3361:$A$5362,A3360,$C3361:$C$5362,C3360,$E3361:$E$5362,E3360,$G3361:$G$5362,G3360,$R3361:$R$5362,R3360),0))))</f>
        <v>3016</v>
      </c>
      <c r="M3360" s="32">
        <f t="shared" si="89"/>
        <v>1102</v>
      </c>
      <c r="N3360" s="37"/>
      <c r="O3360" s="38"/>
      <c r="P3360" s="39"/>
      <c r="Q3360" s="33">
        <f>IF(C3360="",SUMIFS($Q3361:$Q$5362,$A3361:$A$5362,A3360,$E3361:$E$5362,""),IF(E3360="",SUMIFS($Q3361:$Q$5362,$A3361:$A$5362,A3360,$C3361:$C$5362,C3360,$G3361:$G$5362,""),IF(G3360="",SUMIFS($Q3361:$Q$5362,$A3361:$A$5362,A3360,$C3361:$C$5362,C3360,$E3361:$E$5362,E3360,$R3361:$R$5362,R3360),IF(I3360="",SUMIFS($Q3361:$Q$5362,$A3361:$A$5362,A3360,$C3361:$C$5362,C3360,$E3361:$E$5362,E3360,$G3361:$G$5362,G3360,$R3361:$R$5362,R3360),0))))</f>
        <v>1000</v>
      </c>
      <c r="R3360" s="40" t="s">
        <v>2257</v>
      </c>
      <c r="T3360">
        <v>80301</v>
      </c>
    </row>
    <row r="3361" spans="1:20" ht="18" customHeight="1" x14ac:dyDescent="0.15">
      <c r="A3361" s="42">
        <v>8</v>
      </c>
      <c r="B3361" s="43" t="s">
        <v>1333</v>
      </c>
      <c r="C3361" s="43">
        <v>3</v>
      </c>
      <c r="D3361" s="43" t="s">
        <v>1431</v>
      </c>
      <c r="E3361" s="43">
        <v>1</v>
      </c>
      <c r="F3361" s="43" t="s">
        <v>1432</v>
      </c>
      <c r="G3361" s="45">
        <v>12</v>
      </c>
      <c r="H3361" s="49" t="s">
        <v>73</v>
      </c>
      <c r="I3361" s="45"/>
      <c r="J3361" s="45"/>
      <c r="K3361" s="41"/>
      <c r="L3361" s="41"/>
      <c r="M3361" s="41"/>
      <c r="N3361" s="45"/>
      <c r="O3361" s="47"/>
      <c r="P3361" s="46" t="s">
        <v>4763</v>
      </c>
      <c r="Q3361" s="47">
        <v>1000</v>
      </c>
      <c r="R3361" s="48" t="s">
        <v>1336</v>
      </c>
      <c r="T3361">
        <v>80301</v>
      </c>
    </row>
    <row r="3362" spans="1:20" ht="18" customHeight="1" x14ac:dyDescent="0.15">
      <c r="A3362" s="42">
        <v>8</v>
      </c>
      <c r="B3362" s="43" t="s">
        <v>1333</v>
      </c>
      <c r="C3362" s="43">
        <v>3</v>
      </c>
      <c r="D3362" s="43" t="s">
        <v>1431</v>
      </c>
      <c r="E3362" s="43">
        <v>1</v>
      </c>
      <c r="F3362" s="43" t="s">
        <v>1432</v>
      </c>
      <c r="G3362" s="44">
        <v>12</v>
      </c>
      <c r="H3362" s="43" t="s">
        <v>73</v>
      </c>
      <c r="I3362" s="45">
        <v>21</v>
      </c>
      <c r="J3362" s="45" t="s">
        <v>74</v>
      </c>
      <c r="K3362" s="41">
        <v>1000</v>
      </c>
      <c r="L3362" s="41">
        <v>1000</v>
      </c>
      <c r="M3362" s="41">
        <f>K3362-L3362</f>
        <v>0</v>
      </c>
      <c r="N3362" s="45" t="s">
        <v>1433</v>
      </c>
      <c r="O3362" s="41"/>
      <c r="P3362" s="46" t="s">
        <v>4563</v>
      </c>
      <c r="Q3362" s="47"/>
      <c r="R3362" s="48" t="s">
        <v>1336</v>
      </c>
      <c r="T3362">
        <v>80301</v>
      </c>
    </row>
    <row r="3363" spans="1:20" ht="18" customHeight="1" x14ac:dyDescent="0.15">
      <c r="A3363" s="42">
        <v>8</v>
      </c>
      <c r="B3363" s="43" t="s">
        <v>1333</v>
      </c>
      <c r="C3363" s="43">
        <v>3</v>
      </c>
      <c r="D3363" s="43" t="s">
        <v>1431</v>
      </c>
      <c r="E3363" s="43">
        <v>1</v>
      </c>
      <c r="F3363" s="43" t="s">
        <v>1432</v>
      </c>
      <c r="G3363" s="44">
        <v>12</v>
      </c>
      <c r="H3363" s="43" t="s">
        <v>73</v>
      </c>
      <c r="I3363" s="44">
        <v>21</v>
      </c>
      <c r="J3363" s="44" t="s">
        <v>74</v>
      </c>
      <c r="K3363" s="41"/>
      <c r="L3363" s="41"/>
      <c r="M3363" s="41"/>
      <c r="N3363" s="45" t="s">
        <v>1434</v>
      </c>
      <c r="O3363" s="41">
        <v>1000000</v>
      </c>
      <c r="P3363" s="46"/>
      <c r="Q3363" s="47"/>
      <c r="R3363" s="48" t="s">
        <v>1336</v>
      </c>
      <c r="T3363">
        <v>80301</v>
      </c>
    </row>
    <row r="3364" spans="1:20" ht="18" customHeight="1" x14ac:dyDescent="0.15">
      <c r="A3364" s="42">
        <v>8</v>
      </c>
      <c r="B3364" s="43" t="s">
        <v>1333</v>
      </c>
      <c r="C3364" s="43">
        <v>3</v>
      </c>
      <c r="D3364" s="43" t="s">
        <v>1431</v>
      </c>
      <c r="E3364" s="43">
        <v>1</v>
      </c>
      <c r="F3364" s="43" t="s">
        <v>1432</v>
      </c>
      <c r="G3364" s="44">
        <v>12</v>
      </c>
      <c r="H3364" s="43" t="s">
        <v>73</v>
      </c>
      <c r="I3364" s="44">
        <v>21</v>
      </c>
      <c r="J3364" s="44" t="s">
        <v>74</v>
      </c>
      <c r="K3364" s="41"/>
      <c r="L3364" s="41"/>
      <c r="M3364" s="41"/>
      <c r="N3364" s="45" t="s">
        <v>1435</v>
      </c>
      <c r="O3364" s="41"/>
      <c r="P3364" s="46"/>
      <c r="Q3364" s="47"/>
      <c r="R3364" s="48" t="s">
        <v>1336</v>
      </c>
      <c r="T3364">
        <v>80301</v>
      </c>
    </row>
    <row r="3365" spans="1:20" ht="18" customHeight="1" x14ac:dyDescent="0.15">
      <c r="A3365" s="42">
        <v>8</v>
      </c>
      <c r="B3365" s="43" t="s">
        <v>1333</v>
      </c>
      <c r="C3365" s="43">
        <v>3</v>
      </c>
      <c r="D3365" s="43" t="s">
        <v>1431</v>
      </c>
      <c r="E3365" s="43">
        <v>1</v>
      </c>
      <c r="F3365" s="43" t="s">
        <v>1432</v>
      </c>
      <c r="G3365" s="44">
        <v>12</v>
      </c>
      <c r="H3365" s="43" t="s">
        <v>73</v>
      </c>
      <c r="I3365" s="45">
        <v>32</v>
      </c>
      <c r="J3365" s="45" t="s">
        <v>210</v>
      </c>
      <c r="K3365" s="41">
        <v>2000</v>
      </c>
      <c r="L3365" s="41">
        <v>2000</v>
      </c>
      <c r="M3365" s="41">
        <f>K3365-L3365</f>
        <v>0</v>
      </c>
      <c r="N3365" s="45" t="s">
        <v>1436</v>
      </c>
      <c r="O3365" s="41">
        <v>2000000</v>
      </c>
      <c r="P3365" s="46"/>
      <c r="Q3365" s="47"/>
      <c r="R3365" s="48" t="s">
        <v>1336</v>
      </c>
      <c r="T3365">
        <v>80301</v>
      </c>
    </row>
    <row r="3366" spans="1:20" ht="18" customHeight="1" x14ac:dyDescent="0.15">
      <c r="A3366" s="42">
        <v>8</v>
      </c>
      <c r="B3366" s="43" t="s">
        <v>1333</v>
      </c>
      <c r="C3366" s="43">
        <v>3</v>
      </c>
      <c r="D3366" s="43" t="s">
        <v>1431</v>
      </c>
      <c r="E3366" s="43">
        <v>1</v>
      </c>
      <c r="F3366" s="43" t="s">
        <v>1432</v>
      </c>
      <c r="G3366" s="45">
        <v>14</v>
      </c>
      <c r="H3366" s="49" t="s">
        <v>233</v>
      </c>
      <c r="I3366" s="45"/>
      <c r="J3366" s="45"/>
      <c r="K3366" s="41"/>
      <c r="L3366" s="41"/>
      <c r="M3366" s="41"/>
      <c r="N3366" s="45"/>
      <c r="O3366" s="47"/>
      <c r="P3366" s="46"/>
      <c r="Q3366" s="47"/>
      <c r="R3366" s="48" t="s">
        <v>1336</v>
      </c>
      <c r="T3366">
        <v>80301</v>
      </c>
    </row>
    <row r="3367" spans="1:20" ht="18" customHeight="1" x14ac:dyDescent="0.15">
      <c r="A3367" s="42">
        <v>8</v>
      </c>
      <c r="B3367" s="43" t="s">
        <v>1333</v>
      </c>
      <c r="C3367" s="43">
        <v>3</v>
      </c>
      <c r="D3367" s="43" t="s">
        <v>1431</v>
      </c>
      <c r="E3367" s="43">
        <v>1</v>
      </c>
      <c r="F3367" s="43" t="s">
        <v>1432</v>
      </c>
      <c r="G3367" s="44">
        <v>14</v>
      </c>
      <c r="H3367" s="43" t="s">
        <v>233</v>
      </c>
      <c r="I3367" s="45">
        <v>1</v>
      </c>
      <c r="J3367" s="45" t="s">
        <v>361</v>
      </c>
      <c r="K3367" s="41">
        <v>1100</v>
      </c>
      <c r="L3367" s="41">
        <v>0</v>
      </c>
      <c r="M3367" s="41">
        <f>K3367-L3367</f>
        <v>1100</v>
      </c>
      <c r="N3367" s="45" t="s">
        <v>2742</v>
      </c>
      <c r="O3367" s="41">
        <v>1100000</v>
      </c>
      <c r="P3367" s="46"/>
      <c r="Q3367" s="47"/>
      <c r="R3367" s="48" t="s">
        <v>1336</v>
      </c>
      <c r="T3367">
        <v>80301</v>
      </c>
    </row>
    <row r="3368" spans="1:20" ht="18" customHeight="1" x14ac:dyDescent="0.15">
      <c r="A3368" s="42">
        <v>8</v>
      </c>
      <c r="B3368" s="43" t="s">
        <v>1333</v>
      </c>
      <c r="C3368" s="43">
        <v>3</v>
      </c>
      <c r="D3368" s="43" t="s">
        <v>1431</v>
      </c>
      <c r="E3368" s="43">
        <v>1</v>
      </c>
      <c r="F3368" s="43" t="s">
        <v>1432</v>
      </c>
      <c r="G3368" s="45">
        <v>18</v>
      </c>
      <c r="H3368" s="49" t="s">
        <v>81</v>
      </c>
      <c r="I3368" s="45"/>
      <c r="J3368" s="45"/>
      <c r="K3368" s="41"/>
      <c r="L3368" s="41"/>
      <c r="M3368" s="41"/>
      <c r="N3368" s="45"/>
      <c r="O3368" s="47"/>
      <c r="P3368" s="46"/>
      <c r="Q3368" s="47"/>
      <c r="R3368" s="48" t="s">
        <v>1336</v>
      </c>
      <c r="T3368">
        <v>80301</v>
      </c>
    </row>
    <row r="3369" spans="1:20" ht="18" customHeight="1" x14ac:dyDescent="0.15">
      <c r="A3369" s="42">
        <v>8</v>
      </c>
      <c r="B3369" s="43" t="s">
        <v>1333</v>
      </c>
      <c r="C3369" s="43">
        <v>3</v>
      </c>
      <c r="D3369" s="43" t="s">
        <v>1431</v>
      </c>
      <c r="E3369" s="43">
        <v>1</v>
      </c>
      <c r="F3369" s="43" t="s">
        <v>1432</v>
      </c>
      <c r="G3369" s="44">
        <v>18</v>
      </c>
      <c r="H3369" s="43" t="s">
        <v>81</v>
      </c>
      <c r="I3369" s="45">
        <v>11</v>
      </c>
      <c r="J3369" s="45" t="s">
        <v>1035</v>
      </c>
      <c r="K3369" s="41">
        <v>18</v>
      </c>
      <c r="L3369" s="41">
        <v>16</v>
      </c>
      <c r="M3369" s="41">
        <f>K3369-L3369</f>
        <v>2</v>
      </c>
      <c r="N3369" s="45" t="s">
        <v>1437</v>
      </c>
      <c r="O3369" s="41">
        <v>8000</v>
      </c>
      <c r="P3369" s="46"/>
      <c r="Q3369" s="47"/>
      <c r="R3369" s="48" t="s">
        <v>1336</v>
      </c>
      <c r="T3369">
        <v>80301</v>
      </c>
    </row>
    <row r="3370" spans="1:20" ht="18" customHeight="1" x14ac:dyDescent="0.15">
      <c r="A3370" s="42">
        <v>8</v>
      </c>
      <c r="B3370" s="43" t="s">
        <v>1333</v>
      </c>
      <c r="C3370" s="43">
        <v>3</v>
      </c>
      <c r="D3370" s="43" t="s">
        <v>1431</v>
      </c>
      <c r="E3370" s="43">
        <v>1</v>
      </c>
      <c r="F3370" s="43" t="s">
        <v>1432</v>
      </c>
      <c r="G3370" s="44">
        <v>18</v>
      </c>
      <c r="H3370" s="43" t="s">
        <v>81</v>
      </c>
      <c r="I3370" s="44">
        <v>11</v>
      </c>
      <c r="J3370" s="44" t="s">
        <v>1035</v>
      </c>
      <c r="K3370" s="41"/>
      <c r="L3370" s="41"/>
      <c r="M3370" s="41"/>
      <c r="N3370" s="45" t="s">
        <v>1438</v>
      </c>
      <c r="O3370" s="41">
        <v>10000</v>
      </c>
      <c r="P3370" s="46"/>
      <c r="Q3370" s="47"/>
      <c r="R3370" s="48" t="s">
        <v>1336</v>
      </c>
      <c r="T3370">
        <v>80301</v>
      </c>
    </row>
    <row r="3371" spans="1:20" ht="18" customHeight="1" x14ac:dyDescent="0.15">
      <c r="A3371" s="24">
        <v>8</v>
      </c>
      <c r="B3371" s="25" t="s">
        <v>1333</v>
      </c>
      <c r="C3371" s="26">
        <v>4</v>
      </c>
      <c r="D3371" s="26" t="s">
        <v>2315</v>
      </c>
      <c r="E3371" s="27"/>
      <c r="F3371" s="26"/>
      <c r="G3371" s="27"/>
      <c r="H3371" s="26"/>
      <c r="I3371" s="27"/>
      <c r="J3371" s="27"/>
      <c r="K3371" s="23">
        <f>IF(C3371="",SUMIFS($K3372:$K$5362,$A3372:$A$5362,A3371,$E3372:$E$5362,""),IF(E3371="",SUMIFS($K3372:$K$5362,$A3372:$A$5362,A3371,$C3372:$C$5362,C3371,$G3372:$G$5362,""),IF(G3371="",SUMIFS($K3372:$K$5362,$A3372:$A$5362,A3371,$C3372:$C$5362,C3371,$E3372:$E$5362,E3371,$R3372:$R$5362,R3371),IF(I3371="",SUMIFS($K3372:$K$5362,$A3372:$A$5362,A3371,$C3372:$C$5362,C3371,$E3372:$E$5362,E3371,$G3372:$G$5362,G3371,$R3372:$R$5362,R3371),0))))</f>
        <v>26587</v>
      </c>
      <c r="L3371" s="23">
        <f>IF(C3371="",SUMIFS($L3372:$L$5362,$A3372:$A$5362,A3371,$E3372:$E$5362,""),IF(E3371="",SUMIFS($L3372:$L$5362,$A3372:$A$5362,A3371,$C3372:$C$5362,C3371,$G3372:$G$5362,""),IF(G3371="",SUMIFS($L3372:$L$5362,$A3372:$A$5362,A3371,$C3372:$C$5362,C3371,$E3372:$E$5362,E3371,$R3372:$R$5362,R3371),IF(I3371="",SUMIFS($L3372:$L$5362,$A3372:$A$5362,A3371,$C3372:$C$5362,C3371,$E3372:$E$5362,E3371,$G3372:$G$5362,G3371,$R3372:$R$5362,R3371),0))))</f>
        <v>22614</v>
      </c>
      <c r="M3371" s="23">
        <f t="shared" ref="M3371:M3372" si="90">K3371-L3371</f>
        <v>3973</v>
      </c>
      <c r="N3371" s="28"/>
      <c r="O3371" s="29"/>
      <c r="P3371" s="30"/>
      <c r="Q3371" s="23">
        <f>IF(C3371="",SUMIFS($Q3372:$Q$5362,$A3372:$A$5362,A3371,$E3372:$E$5362,""),IF(E3371="",SUMIFS($Q3372:$Q$5362,$A3372:$A$5362,A3371,$C3372:$C$5362,C3371,$G3372:$G$5362,""),IF(G3371="",SUMIFS($Q3372:$Q$5362,$A3372:$A$5362,A3371,$C3372:$C$5362,C3371,$E3372:$E$5362,E3371,$R3372:$R$5362,R3371),IF(I3371="",SUMIFS($Q3372:$Q$5362,$A3372:$A$5362,A3371,$C3372:$C$5362,C3371,$E3372:$E$5362,E3371,$G3372:$G$5362,G3371,$R3372:$R$5362,R3371),0))))</f>
        <v>0</v>
      </c>
      <c r="R3371" s="31"/>
      <c r="T3371">
        <v>80401</v>
      </c>
    </row>
    <row r="3372" spans="1:20" ht="18" customHeight="1" x14ac:dyDescent="0.15">
      <c r="A3372" s="24">
        <v>8</v>
      </c>
      <c r="B3372" s="25" t="s">
        <v>2255</v>
      </c>
      <c r="C3372" s="34">
        <v>4</v>
      </c>
      <c r="D3372" s="25" t="s">
        <v>1439</v>
      </c>
      <c r="E3372" s="35">
        <v>1</v>
      </c>
      <c r="F3372" s="36" t="s">
        <v>2336</v>
      </c>
      <c r="G3372" s="35"/>
      <c r="H3372" s="36"/>
      <c r="I3372" s="35"/>
      <c r="J3372" s="35"/>
      <c r="K3372" s="32">
        <f>IF(C3372="",SUMIFS($K3373:$K$5362,$A3373:$A$5362,A3372,$E3373:$E$5362,""),IF(E3372="",SUMIFS($K3373:$K$5362,$A3373:$A$5362,A3372,$C3373:$C$5362,C3372,$G3373:$G$5362,""),IF(G3372="",SUMIFS($K3373:$K$5362,$A3373:$A$5362,A3372,$C3373:$C$5362,C3372,$E3373:$E$5362,E3372,$R3373:$R$5362,R3372),IF(I3372="",SUMIFS($K3373:$K$5362,$A3373:$A$5362,A3372,$C3373:$C$5362,C3372,$E3373:$E$5362,E3372,$G3373:$G$5362,G3372,$R3373:$R$5362,R3372),0))))</f>
        <v>184</v>
      </c>
      <c r="L3372" s="32">
        <f>IF(C3372="",SUMIFS($L3373:$L$5362,$A3373:$A$5362,A3372,$E3373:$E$5362,""),IF(E3372="",SUMIFS($L3373:$L$5362,$A3373:$A$5362,A3372,$C3373:$C$5362,C3372,$G3373:$G$5362,""),IF(G3372="",SUMIFS($L3373:$L$5362,$A3373:$A$5362,A3372,$C3373:$C$5362,C3372,$E3373:$E$5362,E3372,$R3373:$R$5362,R3372),IF(I3372="",SUMIFS($L3373:$L$5362,$A3373:$A$5362,A3372,$C3373:$C$5362,C3372,$E3373:$E$5362,E3372,$G3373:$G$5362,G3372,$R3373:$R$5362,R3372),0))))</f>
        <v>184</v>
      </c>
      <c r="M3372" s="32">
        <f t="shared" si="90"/>
        <v>0</v>
      </c>
      <c r="N3372" s="37"/>
      <c r="O3372" s="38"/>
      <c r="P3372" s="39"/>
      <c r="Q3372" s="33">
        <f>IF(C3372="",SUMIFS($Q3373:$Q$5362,$A3373:$A$5362,A3372,$E3373:$E$5362,""),IF(E3372="",SUMIFS($Q3373:$Q$5362,$A3373:$A$5362,A3372,$C3373:$C$5362,C3372,$G3373:$G$5362,""),IF(G3372="",SUMIFS($Q3373:$Q$5362,$A3373:$A$5362,A3372,$C3373:$C$5362,C3372,$E3373:$E$5362,E3372,$R3373:$R$5362,R3372),IF(I3372="",SUMIFS($Q3373:$Q$5362,$A3373:$A$5362,A3372,$C3373:$C$5362,C3372,$E3373:$E$5362,E3372,$G3373:$G$5362,G3372,$R3373:$R$5362,R3372),0))))</f>
        <v>0</v>
      </c>
      <c r="R3372" s="40" t="s">
        <v>2257</v>
      </c>
      <c r="T3372">
        <v>80401</v>
      </c>
    </row>
    <row r="3373" spans="1:20" ht="18" customHeight="1" x14ac:dyDescent="0.15">
      <c r="A3373" s="42">
        <v>8</v>
      </c>
      <c r="B3373" s="43" t="s">
        <v>1333</v>
      </c>
      <c r="C3373" s="43">
        <v>4</v>
      </c>
      <c r="D3373" s="43" t="s">
        <v>1439</v>
      </c>
      <c r="E3373" s="43">
        <v>1</v>
      </c>
      <c r="F3373" s="43" t="s">
        <v>1440</v>
      </c>
      <c r="G3373" s="45">
        <v>1</v>
      </c>
      <c r="H3373" s="49" t="s">
        <v>7</v>
      </c>
      <c r="I3373" s="45"/>
      <c r="J3373" s="45"/>
      <c r="K3373" s="41"/>
      <c r="L3373" s="41"/>
      <c r="M3373" s="41"/>
      <c r="N3373" s="45"/>
      <c r="O3373" s="47"/>
      <c r="P3373" s="46"/>
      <c r="Q3373" s="47"/>
      <c r="R3373" s="48" t="s">
        <v>1336</v>
      </c>
      <c r="T3373">
        <v>80401</v>
      </c>
    </row>
    <row r="3374" spans="1:20" ht="18" customHeight="1" x14ac:dyDescent="0.15">
      <c r="A3374" s="42">
        <v>8</v>
      </c>
      <c r="B3374" s="43" t="s">
        <v>1333</v>
      </c>
      <c r="C3374" s="43">
        <v>4</v>
      </c>
      <c r="D3374" s="43" t="s">
        <v>1439</v>
      </c>
      <c r="E3374" s="43">
        <v>1</v>
      </c>
      <c r="F3374" s="43" t="s">
        <v>1440</v>
      </c>
      <c r="G3374" s="44">
        <v>1</v>
      </c>
      <c r="H3374" s="43" t="s">
        <v>7</v>
      </c>
      <c r="I3374" s="45">
        <v>21</v>
      </c>
      <c r="J3374" s="45" t="s">
        <v>1441</v>
      </c>
      <c r="K3374" s="41">
        <v>76</v>
      </c>
      <c r="L3374" s="41">
        <v>76</v>
      </c>
      <c r="M3374" s="41">
        <f>K3374-L3374</f>
        <v>0</v>
      </c>
      <c r="N3374" s="45" t="s">
        <v>1442</v>
      </c>
      <c r="O3374" s="41">
        <v>75600</v>
      </c>
      <c r="P3374" s="46"/>
      <c r="Q3374" s="47"/>
      <c r="R3374" s="48" t="s">
        <v>1336</v>
      </c>
      <c r="T3374">
        <v>80401</v>
      </c>
    </row>
    <row r="3375" spans="1:20" ht="18" customHeight="1" x14ac:dyDescent="0.15">
      <c r="A3375" s="42">
        <v>8</v>
      </c>
      <c r="B3375" s="43" t="s">
        <v>1333</v>
      </c>
      <c r="C3375" s="43">
        <v>4</v>
      </c>
      <c r="D3375" s="43" t="s">
        <v>1439</v>
      </c>
      <c r="E3375" s="43">
        <v>1</v>
      </c>
      <c r="F3375" s="43" t="s">
        <v>1440</v>
      </c>
      <c r="G3375" s="45">
        <v>8</v>
      </c>
      <c r="H3375" s="49" t="s">
        <v>33</v>
      </c>
      <c r="I3375" s="45"/>
      <c r="J3375" s="45"/>
      <c r="K3375" s="41"/>
      <c r="L3375" s="41"/>
      <c r="M3375" s="41"/>
      <c r="N3375" s="45"/>
      <c r="O3375" s="47"/>
      <c r="P3375" s="46"/>
      <c r="Q3375" s="47"/>
      <c r="R3375" s="48" t="s">
        <v>1336</v>
      </c>
      <c r="T3375">
        <v>80401</v>
      </c>
    </row>
    <row r="3376" spans="1:20" ht="18" customHeight="1" x14ac:dyDescent="0.15">
      <c r="A3376" s="42">
        <v>8</v>
      </c>
      <c r="B3376" s="43" t="s">
        <v>1333</v>
      </c>
      <c r="C3376" s="43">
        <v>4</v>
      </c>
      <c r="D3376" s="43" t="s">
        <v>1439</v>
      </c>
      <c r="E3376" s="43">
        <v>1</v>
      </c>
      <c r="F3376" s="43" t="s">
        <v>1440</v>
      </c>
      <c r="G3376" s="44">
        <v>8</v>
      </c>
      <c r="H3376" s="43" t="s">
        <v>33</v>
      </c>
      <c r="I3376" s="45">
        <v>2</v>
      </c>
      <c r="J3376" s="45" t="s">
        <v>46</v>
      </c>
      <c r="K3376" s="41">
        <v>8</v>
      </c>
      <c r="L3376" s="41">
        <v>8</v>
      </c>
      <c r="M3376" s="41">
        <f>K3376-L3376</f>
        <v>0</v>
      </c>
      <c r="N3376" s="45" t="s">
        <v>1443</v>
      </c>
      <c r="O3376" s="41">
        <v>7200</v>
      </c>
      <c r="P3376" s="46"/>
      <c r="Q3376" s="47"/>
      <c r="R3376" s="48" t="s">
        <v>1336</v>
      </c>
      <c r="T3376">
        <v>80401</v>
      </c>
    </row>
    <row r="3377" spans="1:20" ht="18" customHeight="1" x14ac:dyDescent="0.15">
      <c r="A3377" s="42">
        <v>8</v>
      </c>
      <c r="B3377" s="43" t="s">
        <v>1333</v>
      </c>
      <c r="C3377" s="43">
        <v>4</v>
      </c>
      <c r="D3377" s="43" t="s">
        <v>1439</v>
      </c>
      <c r="E3377" s="43">
        <v>1</v>
      </c>
      <c r="F3377" s="43" t="s">
        <v>1440</v>
      </c>
      <c r="G3377" s="45">
        <v>10</v>
      </c>
      <c r="H3377" s="49" t="s">
        <v>54</v>
      </c>
      <c r="I3377" s="45"/>
      <c r="J3377" s="45"/>
      <c r="K3377" s="41"/>
      <c r="L3377" s="41"/>
      <c r="M3377" s="41"/>
      <c r="N3377" s="45"/>
      <c r="O3377" s="47"/>
      <c r="P3377" s="46"/>
      <c r="Q3377" s="47"/>
      <c r="R3377" s="48" t="s">
        <v>1336</v>
      </c>
      <c r="T3377">
        <v>80401</v>
      </c>
    </row>
    <row r="3378" spans="1:20" ht="18" customHeight="1" x14ac:dyDescent="0.15">
      <c r="A3378" s="42">
        <v>8</v>
      </c>
      <c r="B3378" s="43" t="s">
        <v>1333</v>
      </c>
      <c r="C3378" s="43">
        <v>4</v>
      </c>
      <c r="D3378" s="43" t="s">
        <v>1439</v>
      </c>
      <c r="E3378" s="43">
        <v>1</v>
      </c>
      <c r="F3378" s="43" t="s">
        <v>1440</v>
      </c>
      <c r="G3378" s="44">
        <v>10</v>
      </c>
      <c r="H3378" s="43" t="s">
        <v>54</v>
      </c>
      <c r="I3378" s="45">
        <v>1</v>
      </c>
      <c r="J3378" s="45" t="s">
        <v>55</v>
      </c>
      <c r="K3378" s="41">
        <v>100</v>
      </c>
      <c r="L3378" s="41">
        <v>100</v>
      </c>
      <c r="M3378" s="41">
        <f>K3378-L3378</f>
        <v>0</v>
      </c>
      <c r="N3378" s="45" t="s">
        <v>1444</v>
      </c>
      <c r="O3378" s="41">
        <v>100000</v>
      </c>
      <c r="P3378" s="46"/>
      <c r="Q3378" s="47"/>
      <c r="R3378" s="48" t="s">
        <v>1336</v>
      </c>
      <c r="T3378">
        <v>80401</v>
      </c>
    </row>
    <row r="3379" spans="1:20" ht="18" customHeight="1" x14ac:dyDescent="0.15">
      <c r="A3379" s="24">
        <v>8</v>
      </c>
      <c r="B3379" s="25" t="s">
        <v>2255</v>
      </c>
      <c r="C3379" s="34">
        <v>4</v>
      </c>
      <c r="D3379" s="25" t="s">
        <v>1439</v>
      </c>
      <c r="E3379" s="35">
        <v>2</v>
      </c>
      <c r="F3379" s="36" t="s">
        <v>2261</v>
      </c>
      <c r="G3379" s="35"/>
      <c r="H3379" s="36"/>
      <c r="I3379" s="35"/>
      <c r="J3379" s="35"/>
      <c r="K3379" s="32">
        <f>IF(C3379="",SUMIFS($K3380:$K$5362,$A3380:$A$5362,A3379,$E3380:$E$5362,""),IF(E3379="",SUMIFS($K3380:$K$5362,$A3380:$A$5362,A3379,$C3380:$C$5362,C3379,$G3380:$G$5362,""),IF(G3379="",SUMIFS($K3380:$K$5362,$A3380:$A$5362,A3379,$C3380:$C$5362,C3379,$E3380:$E$5362,E3379,$R3380:$R$5362,R3379),IF(I3379="",SUMIFS($K3380:$K$5362,$A3380:$A$5362,A3379,$C3380:$C$5362,C3379,$E3380:$E$5362,E3379,$G3380:$G$5362,G3379,$R3380:$R$5362,R3379),0))))</f>
        <v>26403</v>
      </c>
      <c r="L3379" s="32">
        <f>IF(C3379="",SUMIFS($L3380:$L$5362,$A3380:$A$5362,A3379,$E3380:$E$5362,""),IF(E3379="",SUMIFS($L3380:$L$5362,$A3380:$A$5362,A3379,$C3380:$C$5362,C3379,$G3380:$G$5362,""),IF(G3379="",SUMIFS($L3380:$L$5362,$A3380:$A$5362,A3379,$C3380:$C$5362,C3379,$E3380:$E$5362,E3379,$R3380:$R$5362,R3379),IF(I3379="",SUMIFS($L3380:$L$5362,$A3380:$A$5362,A3379,$C3380:$C$5362,C3379,$E3380:$E$5362,E3379,$G3380:$G$5362,G3379,$R3380:$R$5362,R3379),0))))</f>
        <v>22430</v>
      </c>
      <c r="M3379" s="32">
        <f t="shared" ref="M3379" si="91">K3379-L3379</f>
        <v>3973</v>
      </c>
      <c r="N3379" s="37"/>
      <c r="O3379" s="38"/>
      <c r="P3379" s="39"/>
      <c r="Q3379" s="33">
        <f>IF(C3379="",SUMIFS($Q3380:$Q$5362,$A3380:$A$5362,A3379,$E3380:$E$5362,""),IF(E3379="",SUMIFS($Q3380:$Q$5362,$A3380:$A$5362,A3379,$C3380:$C$5362,C3379,$G3380:$G$5362,""),IF(G3379="",SUMIFS($Q3380:$Q$5362,$A3380:$A$5362,A3379,$C3380:$C$5362,C3379,$E3380:$E$5362,E3379,$R3380:$R$5362,R3379),IF(I3379="",SUMIFS($Q3380:$Q$5362,$A3380:$A$5362,A3379,$C3380:$C$5362,C3379,$E3380:$E$5362,E3379,$G3380:$G$5362,G3379,$R3380:$R$5362,R3379),0))))</f>
        <v>0</v>
      </c>
      <c r="R3379" s="40" t="s">
        <v>2257</v>
      </c>
      <c r="T3379">
        <v>80402</v>
      </c>
    </row>
    <row r="3380" spans="1:20" ht="18" customHeight="1" x14ac:dyDescent="0.15">
      <c r="A3380" s="42">
        <v>8</v>
      </c>
      <c r="B3380" s="43" t="s">
        <v>1333</v>
      </c>
      <c r="C3380" s="43">
        <v>4</v>
      </c>
      <c r="D3380" s="43" t="s">
        <v>1439</v>
      </c>
      <c r="E3380" s="43">
        <v>2</v>
      </c>
      <c r="F3380" s="43" t="s">
        <v>1445</v>
      </c>
      <c r="G3380" s="45">
        <v>10</v>
      </c>
      <c r="H3380" s="49" t="s">
        <v>54</v>
      </c>
      <c r="I3380" s="45"/>
      <c r="J3380" s="45"/>
      <c r="K3380" s="41"/>
      <c r="L3380" s="41"/>
      <c r="M3380" s="41"/>
      <c r="N3380" s="45"/>
      <c r="O3380" s="47"/>
      <c r="P3380" s="46"/>
      <c r="Q3380" s="47"/>
      <c r="R3380" s="48" t="s">
        <v>1336</v>
      </c>
      <c r="T3380">
        <v>80402</v>
      </c>
    </row>
    <row r="3381" spans="1:20" ht="18" customHeight="1" x14ac:dyDescent="0.15">
      <c r="A3381" s="42">
        <v>8</v>
      </c>
      <c r="B3381" s="43" t="s">
        <v>1333</v>
      </c>
      <c r="C3381" s="43">
        <v>4</v>
      </c>
      <c r="D3381" s="43" t="s">
        <v>1439</v>
      </c>
      <c r="E3381" s="43">
        <v>2</v>
      </c>
      <c r="F3381" s="43" t="s">
        <v>1445</v>
      </c>
      <c r="G3381" s="44">
        <v>10</v>
      </c>
      <c r="H3381" s="43" t="s">
        <v>54</v>
      </c>
      <c r="I3381" s="45">
        <v>1</v>
      </c>
      <c r="J3381" s="45" t="s">
        <v>55</v>
      </c>
      <c r="K3381" s="41">
        <v>30</v>
      </c>
      <c r="L3381" s="41">
        <v>30</v>
      </c>
      <c r="M3381" s="41">
        <f>K3381-L3381</f>
        <v>0</v>
      </c>
      <c r="N3381" s="45" t="s">
        <v>1446</v>
      </c>
      <c r="O3381" s="41">
        <v>30000</v>
      </c>
      <c r="P3381" s="46"/>
      <c r="Q3381" s="47"/>
      <c r="R3381" s="48" t="s">
        <v>1336</v>
      </c>
      <c r="T3381">
        <v>80402</v>
      </c>
    </row>
    <row r="3382" spans="1:20" ht="18" customHeight="1" x14ac:dyDescent="0.15">
      <c r="A3382" s="42">
        <v>8</v>
      </c>
      <c r="B3382" s="43" t="s">
        <v>1333</v>
      </c>
      <c r="C3382" s="43">
        <v>4</v>
      </c>
      <c r="D3382" s="43" t="s">
        <v>1439</v>
      </c>
      <c r="E3382" s="43">
        <v>2</v>
      </c>
      <c r="F3382" s="43" t="s">
        <v>1445</v>
      </c>
      <c r="G3382" s="44">
        <v>10</v>
      </c>
      <c r="H3382" s="43" t="s">
        <v>54</v>
      </c>
      <c r="I3382" s="45">
        <v>5</v>
      </c>
      <c r="J3382" s="45" t="s">
        <v>194</v>
      </c>
      <c r="K3382" s="41">
        <v>923</v>
      </c>
      <c r="L3382" s="41">
        <v>950</v>
      </c>
      <c r="M3382" s="41">
        <f>K3382-L3382</f>
        <v>-27</v>
      </c>
      <c r="N3382" s="45" t="s">
        <v>1447</v>
      </c>
      <c r="O3382" s="41"/>
      <c r="P3382" s="46"/>
      <c r="Q3382" s="47"/>
      <c r="R3382" s="48" t="s">
        <v>1336</v>
      </c>
      <c r="T3382">
        <v>80402</v>
      </c>
    </row>
    <row r="3383" spans="1:20" ht="18" customHeight="1" x14ac:dyDescent="0.15">
      <c r="A3383" s="42">
        <v>8</v>
      </c>
      <c r="B3383" s="43" t="s">
        <v>1333</v>
      </c>
      <c r="C3383" s="43">
        <v>4</v>
      </c>
      <c r="D3383" s="43" t="s">
        <v>1439</v>
      </c>
      <c r="E3383" s="43">
        <v>2</v>
      </c>
      <c r="F3383" s="43" t="s">
        <v>1445</v>
      </c>
      <c r="G3383" s="44">
        <v>10</v>
      </c>
      <c r="H3383" s="43" t="s">
        <v>54</v>
      </c>
      <c r="I3383" s="44">
        <v>5</v>
      </c>
      <c r="J3383" s="44" t="s">
        <v>194</v>
      </c>
      <c r="K3383" s="41"/>
      <c r="L3383" s="41"/>
      <c r="M3383" s="41"/>
      <c r="N3383" s="45" t="s">
        <v>4100</v>
      </c>
      <c r="O3383" s="41">
        <v>91380</v>
      </c>
      <c r="P3383" s="46"/>
      <c r="Q3383" s="47"/>
      <c r="R3383" s="48" t="s">
        <v>1336</v>
      </c>
      <c r="T3383">
        <v>80402</v>
      </c>
    </row>
    <row r="3384" spans="1:20" ht="18" customHeight="1" x14ac:dyDescent="0.15">
      <c r="A3384" s="42">
        <v>8</v>
      </c>
      <c r="B3384" s="43" t="s">
        <v>1333</v>
      </c>
      <c r="C3384" s="43">
        <v>4</v>
      </c>
      <c r="D3384" s="43" t="s">
        <v>1439</v>
      </c>
      <c r="E3384" s="43">
        <v>2</v>
      </c>
      <c r="F3384" s="43" t="s">
        <v>1445</v>
      </c>
      <c r="G3384" s="44">
        <v>10</v>
      </c>
      <c r="H3384" s="43" t="s">
        <v>54</v>
      </c>
      <c r="I3384" s="44">
        <v>5</v>
      </c>
      <c r="J3384" s="44" t="s">
        <v>194</v>
      </c>
      <c r="K3384" s="41"/>
      <c r="L3384" s="41"/>
      <c r="M3384" s="41"/>
      <c r="N3384" s="45" t="s">
        <v>4101</v>
      </c>
      <c r="O3384" s="41">
        <v>123132</v>
      </c>
      <c r="P3384" s="46"/>
      <c r="Q3384" s="47"/>
      <c r="R3384" s="48" t="s">
        <v>1336</v>
      </c>
      <c r="T3384">
        <v>80402</v>
      </c>
    </row>
    <row r="3385" spans="1:20" ht="18" customHeight="1" x14ac:dyDescent="0.15">
      <c r="A3385" s="42">
        <v>8</v>
      </c>
      <c r="B3385" s="43" t="s">
        <v>1333</v>
      </c>
      <c r="C3385" s="43">
        <v>4</v>
      </c>
      <c r="D3385" s="43" t="s">
        <v>1439</v>
      </c>
      <c r="E3385" s="43">
        <v>2</v>
      </c>
      <c r="F3385" s="43" t="s">
        <v>1445</v>
      </c>
      <c r="G3385" s="44">
        <v>10</v>
      </c>
      <c r="H3385" s="43" t="s">
        <v>54</v>
      </c>
      <c r="I3385" s="44">
        <v>5</v>
      </c>
      <c r="J3385" s="44" t="s">
        <v>194</v>
      </c>
      <c r="K3385" s="41"/>
      <c r="L3385" s="41"/>
      <c r="M3385" s="41"/>
      <c r="N3385" s="45" t="s">
        <v>4102</v>
      </c>
      <c r="O3385" s="41">
        <v>43272</v>
      </c>
      <c r="P3385" s="46"/>
      <c r="Q3385" s="47"/>
      <c r="R3385" s="48" t="s">
        <v>1336</v>
      </c>
      <c r="T3385">
        <v>80402</v>
      </c>
    </row>
    <row r="3386" spans="1:20" ht="18" customHeight="1" x14ac:dyDescent="0.15">
      <c r="A3386" s="42">
        <v>8</v>
      </c>
      <c r="B3386" s="43" t="s">
        <v>1333</v>
      </c>
      <c r="C3386" s="43">
        <v>4</v>
      </c>
      <c r="D3386" s="43" t="s">
        <v>1439</v>
      </c>
      <c r="E3386" s="43">
        <v>2</v>
      </c>
      <c r="F3386" s="43" t="s">
        <v>1445</v>
      </c>
      <c r="G3386" s="44">
        <v>10</v>
      </c>
      <c r="H3386" s="43" t="s">
        <v>54</v>
      </c>
      <c r="I3386" s="44">
        <v>5</v>
      </c>
      <c r="J3386" s="44" t="s">
        <v>194</v>
      </c>
      <c r="K3386" s="41"/>
      <c r="L3386" s="41"/>
      <c r="M3386" s="41"/>
      <c r="N3386" s="45" t="s">
        <v>4103</v>
      </c>
      <c r="O3386" s="41">
        <v>223452</v>
      </c>
      <c r="P3386" s="46"/>
      <c r="Q3386" s="47"/>
      <c r="R3386" s="48" t="s">
        <v>1336</v>
      </c>
      <c r="T3386">
        <v>80402</v>
      </c>
    </row>
    <row r="3387" spans="1:20" ht="18" customHeight="1" x14ac:dyDescent="0.15">
      <c r="A3387" s="42">
        <v>8</v>
      </c>
      <c r="B3387" s="43" t="s">
        <v>1333</v>
      </c>
      <c r="C3387" s="43">
        <v>4</v>
      </c>
      <c r="D3387" s="43" t="s">
        <v>1439</v>
      </c>
      <c r="E3387" s="43">
        <v>2</v>
      </c>
      <c r="F3387" s="43" t="s">
        <v>1445</v>
      </c>
      <c r="G3387" s="44">
        <v>10</v>
      </c>
      <c r="H3387" s="43" t="s">
        <v>54</v>
      </c>
      <c r="I3387" s="44">
        <v>5</v>
      </c>
      <c r="J3387" s="44" t="s">
        <v>194</v>
      </c>
      <c r="K3387" s="41"/>
      <c r="L3387" s="41"/>
      <c r="M3387" s="41"/>
      <c r="N3387" s="45" t="s">
        <v>4104</v>
      </c>
      <c r="O3387" s="41">
        <v>36168</v>
      </c>
      <c r="P3387" s="46"/>
      <c r="Q3387" s="47"/>
      <c r="R3387" s="48" t="s">
        <v>1336</v>
      </c>
      <c r="T3387">
        <v>80402</v>
      </c>
    </row>
    <row r="3388" spans="1:20" ht="18" customHeight="1" x14ac:dyDescent="0.15">
      <c r="A3388" s="42">
        <v>8</v>
      </c>
      <c r="B3388" s="43" t="s">
        <v>1333</v>
      </c>
      <c r="C3388" s="43">
        <v>4</v>
      </c>
      <c r="D3388" s="43" t="s">
        <v>1439</v>
      </c>
      <c r="E3388" s="43">
        <v>2</v>
      </c>
      <c r="F3388" s="43" t="s">
        <v>1445</v>
      </c>
      <c r="G3388" s="44">
        <v>10</v>
      </c>
      <c r="H3388" s="43" t="s">
        <v>54</v>
      </c>
      <c r="I3388" s="44">
        <v>5</v>
      </c>
      <c r="J3388" s="44" t="s">
        <v>194</v>
      </c>
      <c r="K3388" s="41"/>
      <c r="L3388" s="41"/>
      <c r="M3388" s="41"/>
      <c r="N3388" s="45" t="s">
        <v>1448</v>
      </c>
      <c r="O3388" s="41"/>
      <c r="P3388" s="46"/>
      <c r="Q3388" s="47"/>
      <c r="R3388" s="48" t="s">
        <v>1336</v>
      </c>
      <c r="T3388">
        <v>80402</v>
      </c>
    </row>
    <row r="3389" spans="1:20" ht="18" customHeight="1" x14ac:dyDescent="0.15">
      <c r="A3389" s="42">
        <v>8</v>
      </c>
      <c r="B3389" s="43" t="s">
        <v>1333</v>
      </c>
      <c r="C3389" s="43">
        <v>4</v>
      </c>
      <c r="D3389" s="43" t="s">
        <v>1439</v>
      </c>
      <c r="E3389" s="43">
        <v>2</v>
      </c>
      <c r="F3389" s="43" t="s">
        <v>1445</v>
      </c>
      <c r="G3389" s="44">
        <v>10</v>
      </c>
      <c r="H3389" s="43" t="s">
        <v>54</v>
      </c>
      <c r="I3389" s="44">
        <v>5</v>
      </c>
      <c r="J3389" s="44" t="s">
        <v>194</v>
      </c>
      <c r="K3389" s="41"/>
      <c r="L3389" s="41"/>
      <c r="M3389" s="41"/>
      <c r="N3389" s="45" t="s">
        <v>4105</v>
      </c>
      <c r="O3389" s="41">
        <v>109656</v>
      </c>
      <c r="P3389" s="46"/>
      <c r="Q3389" s="47"/>
      <c r="R3389" s="48" t="s">
        <v>1336</v>
      </c>
      <c r="T3389">
        <v>80402</v>
      </c>
    </row>
    <row r="3390" spans="1:20" ht="18" customHeight="1" x14ac:dyDescent="0.15">
      <c r="A3390" s="42">
        <v>8</v>
      </c>
      <c r="B3390" s="43" t="s">
        <v>1333</v>
      </c>
      <c r="C3390" s="43">
        <v>4</v>
      </c>
      <c r="D3390" s="43" t="s">
        <v>1439</v>
      </c>
      <c r="E3390" s="43">
        <v>2</v>
      </c>
      <c r="F3390" s="43" t="s">
        <v>1445</v>
      </c>
      <c r="G3390" s="44">
        <v>10</v>
      </c>
      <c r="H3390" s="43" t="s">
        <v>54</v>
      </c>
      <c r="I3390" s="44">
        <v>5</v>
      </c>
      <c r="J3390" s="44" t="s">
        <v>194</v>
      </c>
      <c r="K3390" s="41"/>
      <c r="L3390" s="41"/>
      <c r="M3390" s="41"/>
      <c r="N3390" s="45" t="s">
        <v>4106</v>
      </c>
      <c r="O3390" s="41">
        <v>221496</v>
      </c>
      <c r="P3390" s="46"/>
      <c r="Q3390" s="47"/>
      <c r="R3390" s="48" t="s">
        <v>1336</v>
      </c>
      <c r="T3390">
        <v>80402</v>
      </c>
    </row>
    <row r="3391" spans="1:20" ht="18" customHeight="1" x14ac:dyDescent="0.15">
      <c r="A3391" s="42">
        <v>8</v>
      </c>
      <c r="B3391" s="43" t="s">
        <v>1333</v>
      </c>
      <c r="C3391" s="43">
        <v>4</v>
      </c>
      <c r="D3391" s="43" t="s">
        <v>1439</v>
      </c>
      <c r="E3391" s="43">
        <v>2</v>
      </c>
      <c r="F3391" s="43" t="s">
        <v>1445</v>
      </c>
      <c r="G3391" s="44">
        <v>10</v>
      </c>
      <c r="H3391" s="43" t="s">
        <v>54</v>
      </c>
      <c r="I3391" s="44">
        <v>5</v>
      </c>
      <c r="J3391" s="44" t="s">
        <v>194</v>
      </c>
      <c r="K3391" s="41"/>
      <c r="L3391" s="41"/>
      <c r="M3391" s="41"/>
      <c r="N3391" s="45" t="s">
        <v>4107</v>
      </c>
      <c r="O3391" s="41">
        <v>73500</v>
      </c>
      <c r="P3391" s="46"/>
      <c r="Q3391" s="47"/>
      <c r="R3391" s="48" t="s">
        <v>1336</v>
      </c>
      <c r="T3391">
        <v>80402</v>
      </c>
    </row>
    <row r="3392" spans="1:20" ht="18" customHeight="1" x14ac:dyDescent="0.15">
      <c r="A3392" s="42">
        <v>8</v>
      </c>
      <c r="B3392" s="43" t="s">
        <v>1333</v>
      </c>
      <c r="C3392" s="43">
        <v>4</v>
      </c>
      <c r="D3392" s="43" t="s">
        <v>1439</v>
      </c>
      <c r="E3392" s="43">
        <v>2</v>
      </c>
      <c r="F3392" s="43" t="s">
        <v>1445</v>
      </c>
      <c r="G3392" s="44">
        <v>10</v>
      </c>
      <c r="H3392" s="43" t="s">
        <v>54</v>
      </c>
      <c r="I3392" s="45">
        <v>6</v>
      </c>
      <c r="J3392" s="45" t="s">
        <v>195</v>
      </c>
      <c r="K3392" s="41">
        <v>1300</v>
      </c>
      <c r="L3392" s="41">
        <v>1300</v>
      </c>
      <c r="M3392" s="41">
        <f>K3392-L3392</f>
        <v>0</v>
      </c>
      <c r="N3392" s="45" t="s">
        <v>1449</v>
      </c>
      <c r="O3392" s="41">
        <v>1300000</v>
      </c>
      <c r="P3392" s="46"/>
      <c r="Q3392" s="47"/>
      <c r="R3392" s="48" t="s">
        <v>1336</v>
      </c>
      <c r="T3392">
        <v>80402</v>
      </c>
    </row>
    <row r="3393" spans="1:20" ht="18" customHeight="1" x14ac:dyDescent="0.15">
      <c r="A3393" s="42">
        <v>8</v>
      </c>
      <c r="B3393" s="43" t="s">
        <v>1333</v>
      </c>
      <c r="C3393" s="43">
        <v>4</v>
      </c>
      <c r="D3393" s="43" t="s">
        <v>1439</v>
      </c>
      <c r="E3393" s="43">
        <v>2</v>
      </c>
      <c r="F3393" s="43" t="s">
        <v>1445</v>
      </c>
      <c r="G3393" s="45">
        <v>12</v>
      </c>
      <c r="H3393" s="49" t="s">
        <v>73</v>
      </c>
      <c r="I3393" s="45"/>
      <c r="J3393" s="45"/>
      <c r="K3393" s="41"/>
      <c r="L3393" s="41"/>
      <c r="M3393" s="41"/>
      <c r="N3393" s="45"/>
      <c r="O3393" s="47"/>
      <c r="P3393" s="46"/>
      <c r="Q3393" s="47"/>
      <c r="R3393" s="48" t="s">
        <v>1336</v>
      </c>
      <c r="T3393">
        <v>80402</v>
      </c>
    </row>
    <row r="3394" spans="1:20" ht="18" customHeight="1" x14ac:dyDescent="0.15">
      <c r="A3394" s="42">
        <v>8</v>
      </c>
      <c r="B3394" s="43" t="s">
        <v>1333</v>
      </c>
      <c r="C3394" s="43">
        <v>4</v>
      </c>
      <c r="D3394" s="43" t="s">
        <v>1439</v>
      </c>
      <c r="E3394" s="43">
        <v>2</v>
      </c>
      <c r="F3394" s="43" t="s">
        <v>1445</v>
      </c>
      <c r="G3394" s="44">
        <v>12</v>
      </c>
      <c r="H3394" s="43" t="s">
        <v>73</v>
      </c>
      <c r="I3394" s="45">
        <v>32</v>
      </c>
      <c r="J3394" s="45" t="s">
        <v>210</v>
      </c>
      <c r="K3394" s="41">
        <v>18150</v>
      </c>
      <c r="L3394" s="41">
        <v>18150</v>
      </c>
      <c r="M3394" s="41">
        <f>K3394-L3394</f>
        <v>0</v>
      </c>
      <c r="N3394" s="45" t="s">
        <v>210</v>
      </c>
      <c r="O3394" s="41"/>
      <c r="P3394" s="46"/>
      <c r="Q3394" s="47"/>
      <c r="R3394" s="48" t="s">
        <v>1336</v>
      </c>
      <c r="T3394">
        <v>80402</v>
      </c>
    </row>
    <row r="3395" spans="1:20" ht="18" customHeight="1" x14ac:dyDescent="0.15">
      <c r="A3395" s="42">
        <v>8</v>
      </c>
      <c r="B3395" s="43" t="s">
        <v>1333</v>
      </c>
      <c r="C3395" s="43">
        <v>4</v>
      </c>
      <c r="D3395" s="43" t="s">
        <v>1439</v>
      </c>
      <c r="E3395" s="43">
        <v>2</v>
      </c>
      <c r="F3395" s="43" t="s">
        <v>1445</v>
      </c>
      <c r="G3395" s="44">
        <v>12</v>
      </c>
      <c r="H3395" s="43" t="s">
        <v>73</v>
      </c>
      <c r="I3395" s="44">
        <v>32</v>
      </c>
      <c r="J3395" s="44" t="s">
        <v>210</v>
      </c>
      <c r="K3395" s="41"/>
      <c r="L3395" s="41"/>
      <c r="M3395" s="41"/>
      <c r="N3395" s="45" t="s">
        <v>1450</v>
      </c>
      <c r="O3395" s="41">
        <v>150000</v>
      </c>
      <c r="P3395" s="46"/>
      <c r="Q3395" s="47"/>
      <c r="R3395" s="48" t="s">
        <v>1336</v>
      </c>
      <c r="T3395">
        <v>80402</v>
      </c>
    </row>
    <row r="3396" spans="1:20" ht="18" customHeight="1" x14ac:dyDescent="0.15">
      <c r="A3396" s="42">
        <v>8</v>
      </c>
      <c r="B3396" s="43" t="s">
        <v>1333</v>
      </c>
      <c r="C3396" s="43">
        <v>4</v>
      </c>
      <c r="D3396" s="43" t="s">
        <v>1439</v>
      </c>
      <c r="E3396" s="43">
        <v>2</v>
      </c>
      <c r="F3396" s="43" t="s">
        <v>1445</v>
      </c>
      <c r="G3396" s="44">
        <v>12</v>
      </c>
      <c r="H3396" s="43" t="s">
        <v>73</v>
      </c>
      <c r="I3396" s="44">
        <v>32</v>
      </c>
      <c r="J3396" s="44" t="s">
        <v>210</v>
      </c>
      <c r="K3396" s="41"/>
      <c r="L3396" s="41"/>
      <c r="M3396" s="41"/>
      <c r="N3396" s="45" t="s">
        <v>1451</v>
      </c>
      <c r="O3396" s="41">
        <v>6000000</v>
      </c>
      <c r="P3396" s="46"/>
      <c r="Q3396" s="47"/>
      <c r="R3396" s="48" t="s">
        <v>1336</v>
      </c>
      <c r="T3396">
        <v>80402</v>
      </c>
    </row>
    <row r="3397" spans="1:20" ht="18" customHeight="1" x14ac:dyDescent="0.15">
      <c r="A3397" s="42">
        <v>8</v>
      </c>
      <c r="B3397" s="43" t="s">
        <v>1333</v>
      </c>
      <c r="C3397" s="43">
        <v>4</v>
      </c>
      <c r="D3397" s="43" t="s">
        <v>1439</v>
      </c>
      <c r="E3397" s="43">
        <v>2</v>
      </c>
      <c r="F3397" s="43" t="s">
        <v>1445</v>
      </c>
      <c r="G3397" s="44">
        <v>12</v>
      </c>
      <c r="H3397" s="43" t="s">
        <v>73</v>
      </c>
      <c r="I3397" s="44">
        <v>32</v>
      </c>
      <c r="J3397" s="44" t="s">
        <v>210</v>
      </c>
      <c r="K3397" s="41"/>
      <c r="L3397" s="41"/>
      <c r="M3397" s="41"/>
      <c r="N3397" s="45" t="s">
        <v>1452</v>
      </c>
      <c r="O3397" s="41">
        <v>3500000</v>
      </c>
      <c r="P3397" s="46"/>
      <c r="Q3397" s="47"/>
      <c r="R3397" s="48" t="s">
        <v>1336</v>
      </c>
      <c r="T3397">
        <v>80402</v>
      </c>
    </row>
    <row r="3398" spans="1:20" ht="18" customHeight="1" x14ac:dyDescent="0.15">
      <c r="A3398" s="42">
        <v>8</v>
      </c>
      <c r="B3398" s="43" t="s">
        <v>1333</v>
      </c>
      <c r="C3398" s="43">
        <v>4</v>
      </c>
      <c r="D3398" s="43" t="s">
        <v>1439</v>
      </c>
      <c r="E3398" s="43">
        <v>2</v>
      </c>
      <c r="F3398" s="43" t="s">
        <v>1445</v>
      </c>
      <c r="G3398" s="44">
        <v>12</v>
      </c>
      <c r="H3398" s="43" t="s">
        <v>73</v>
      </c>
      <c r="I3398" s="44">
        <v>32</v>
      </c>
      <c r="J3398" s="44" t="s">
        <v>210</v>
      </c>
      <c r="K3398" s="41"/>
      <c r="L3398" s="41"/>
      <c r="M3398" s="41"/>
      <c r="N3398" s="45" t="s">
        <v>2743</v>
      </c>
      <c r="O3398" s="41">
        <v>7000000</v>
      </c>
      <c r="P3398" s="46"/>
      <c r="Q3398" s="47"/>
      <c r="R3398" s="48" t="s">
        <v>1336</v>
      </c>
      <c r="T3398">
        <v>80402</v>
      </c>
    </row>
    <row r="3399" spans="1:20" ht="18" customHeight="1" x14ac:dyDescent="0.15">
      <c r="A3399" s="42">
        <v>8</v>
      </c>
      <c r="B3399" s="43" t="s">
        <v>1333</v>
      </c>
      <c r="C3399" s="43">
        <v>4</v>
      </c>
      <c r="D3399" s="43" t="s">
        <v>1439</v>
      </c>
      <c r="E3399" s="43">
        <v>2</v>
      </c>
      <c r="F3399" s="43" t="s">
        <v>1445</v>
      </c>
      <c r="G3399" s="44">
        <v>12</v>
      </c>
      <c r="H3399" s="43" t="s">
        <v>73</v>
      </c>
      <c r="I3399" s="44">
        <v>32</v>
      </c>
      <c r="J3399" s="44" t="s">
        <v>210</v>
      </c>
      <c r="K3399" s="41"/>
      <c r="L3399" s="41"/>
      <c r="M3399" s="41"/>
      <c r="N3399" s="45" t="s">
        <v>2744</v>
      </c>
      <c r="O3399" s="41">
        <v>1500000</v>
      </c>
      <c r="P3399" s="46"/>
      <c r="Q3399" s="47"/>
      <c r="R3399" s="48" t="s">
        <v>1336</v>
      </c>
      <c r="T3399">
        <v>80402</v>
      </c>
    </row>
    <row r="3400" spans="1:20" ht="18" customHeight="1" x14ac:dyDescent="0.15">
      <c r="A3400" s="42">
        <v>8</v>
      </c>
      <c r="B3400" s="43" t="s">
        <v>1333</v>
      </c>
      <c r="C3400" s="43">
        <v>4</v>
      </c>
      <c r="D3400" s="43" t="s">
        <v>1439</v>
      </c>
      <c r="E3400" s="43">
        <v>2</v>
      </c>
      <c r="F3400" s="43" t="s">
        <v>1445</v>
      </c>
      <c r="G3400" s="45">
        <v>14</v>
      </c>
      <c r="H3400" s="49" t="s">
        <v>233</v>
      </c>
      <c r="I3400" s="45"/>
      <c r="J3400" s="45"/>
      <c r="K3400" s="41"/>
      <c r="L3400" s="41"/>
      <c r="M3400" s="41"/>
      <c r="N3400" s="45"/>
      <c r="O3400" s="47"/>
      <c r="P3400" s="46"/>
      <c r="Q3400" s="47"/>
      <c r="R3400" s="48" t="s">
        <v>1336</v>
      </c>
      <c r="T3400">
        <v>80402</v>
      </c>
    </row>
    <row r="3401" spans="1:20" ht="18" customHeight="1" x14ac:dyDescent="0.15">
      <c r="A3401" s="42">
        <v>8</v>
      </c>
      <c r="B3401" s="43" t="s">
        <v>1333</v>
      </c>
      <c r="C3401" s="43">
        <v>4</v>
      </c>
      <c r="D3401" s="43" t="s">
        <v>1439</v>
      </c>
      <c r="E3401" s="43">
        <v>2</v>
      </c>
      <c r="F3401" s="43" t="s">
        <v>1445</v>
      </c>
      <c r="G3401" s="44">
        <v>14</v>
      </c>
      <c r="H3401" s="43" t="s">
        <v>233</v>
      </c>
      <c r="I3401" s="45">
        <v>1</v>
      </c>
      <c r="J3401" s="45" t="s">
        <v>361</v>
      </c>
      <c r="K3401" s="41">
        <v>1700</v>
      </c>
      <c r="L3401" s="41">
        <v>1700</v>
      </c>
      <c r="M3401" s="41">
        <f>K3401-L3401</f>
        <v>0</v>
      </c>
      <c r="N3401" s="45" t="s">
        <v>1453</v>
      </c>
      <c r="O3401" s="41">
        <v>1700000</v>
      </c>
      <c r="P3401" s="46"/>
      <c r="Q3401" s="47"/>
      <c r="R3401" s="48" t="s">
        <v>1336</v>
      </c>
      <c r="T3401">
        <v>80402</v>
      </c>
    </row>
    <row r="3402" spans="1:20" ht="18" customHeight="1" x14ac:dyDescent="0.15">
      <c r="A3402" s="42">
        <v>8</v>
      </c>
      <c r="B3402" s="43" t="s">
        <v>1333</v>
      </c>
      <c r="C3402" s="43">
        <v>4</v>
      </c>
      <c r="D3402" s="43" t="s">
        <v>1439</v>
      </c>
      <c r="E3402" s="43">
        <v>2</v>
      </c>
      <c r="F3402" s="43" t="s">
        <v>1445</v>
      </c>
      <c r="G3402" s="44">
        <v>14</v>
      </c>
      <c r="H3402" s="43" t="s">
        <v>233</v>
      </c>
      <c r="I3402" s="45">
        <v>2</v>
      </c>
      <c r="J3402" s="45" t="s">
        <v>234</v>
      </c>
      <c r="K3402" s="41">
        <v>4000</v>
      </c>
      <c r="L3402" s="41">
        <v>0</v>
      </c>
      <c r="M3402" s="41">
        <f>K3402-L3402</f>
        <v>4000</v>
      </c>
      <c r="N3402" s="45" t="s">
        <v>2745</v>
      </c>
      <c r="O3402" s="41">
        <v>4000000</v>
      </c>
      <c r="P3402" s="46"/>
      <c r="Q3402" s="47"/>
      <c r="R3402" s="48" t="s">
        <v>1336</v>
      </c>
      <c r="T3402">
        <v>80402</v>
      </c>
    </row>
    <row r="3403" spans="1:20" ht="18" customHeight="1" x14ac:dyDescent="0.15">
      <c r="A3403" s="42">
        <v>8</v>
      </c>
      <c r="B3403" s="43" t="s">
        <v>1333</v>
      </c>
      <c r="C3403" s="43">
        <v>4</v>
      </c>
      <c r="D3403" s="43" t="s">
        <v>1439</v>
      </c>
      <c r="E3403" s="43">
        <v>2</v>
      </c>
      <c r="F3403" s="43" t="s">
        <v>1445</v>
      </c>
      <c r="G3403" s="45">
        <v>15</v>
      </c>
      <c r="H3403" s="49" t="s">
        <v>235</v>
      </c>
      <c r="I3403" s="45"/>
      <c r="J3403" s="45"/>
      <c r="K3403" s="41"/>
      <c r="L3403" s="41"/>
      <c r="M3403" s="41"/>
      <c r="N3403" s="45"/>
      <c r="O3403" s="47"/>
      <c r="P3403" s="46"/>
      <c r="Q3403" s="47"/>
      <c r="R3403" s="48" t="s">
        <v>1336</v>
      </c>
      <c r="T3403">
        <v>80402</v>
      </c>
    </row>
    <row r="3404" spans="1:20" ht="18" customHeight="1" x14ac:dyDescent="0.15">
      <c r="A3404" s="42">
        <v>8</v>
      </c>
      <c r="B3404" s="43" t="s">
        <v>1333</v>
      </c>
      <c r="C3404" s="43">
        <v>4</v>
      </c>
      <c r="D3404" s="43" t="s">
        <v>1439</v>
      </c>
      <c r="E3404" s="43">
        <v>2</v>
      </c>
      <c r="F3404" s="43" t="s">
        <v>1445</v>
      </c>
      <c r="G3404" s="44">
        <v>15</v>
      </c>
      <c r="H3404" s="43" t="s">
        <v>235</v>
      </c>
      <c r="I3404" s="45">
        <v>1</v>
      </c>
      <c r="J3404" s="45" t="s">
        <v>236</v>
      </c>
      <c r="K3404" s="41">
        <v>300</v>
      </c>
      <c r="L3404" s="41">
        <v>300</v>
      </c>
      <c r="M3404" s="41">
        <f>K3404-L3404</f>
        <v>0</v>
      </c>
      <c r="N3404" s="45" t="s">
        <v>1454</v>
      </c>
      <c r="O3404" s="41">
        <v>300000</v>
      </c>
      <c r="P3404" s="46"/>
      <c r="Q3404" s="47"/>
      <c r="R3404" s="48" t="s">
        <v>1336</v>
      </c>
      <c r="T3404">
        <v>80402</v>
      </c>
    </row>
    <row r="3405" spans="1:20" ht="18" customHeight="1" x14ac:dyDescent="0.15">
      <c r="A3405" s="24">
        <v>8</v>
      </c>
      <c r="B3405" s="25" t="s">
        <v>1333</v>
      </c>
      <c r="C3405" s="26">
        <v>5</v>
      </c>
      <c r="D3405" s="26" t="s">
        <v>2186</v>
      </c>
      <c r="E3405" s="27"/>
      <c r="F3405" s="26"/>
      <c r="G3405" s="27"/>
      <c r="H3405" s="26"/>
      <c r="I3405" s="27"/>
      <c r="J3405" s="27"/>
      <c r="K3405" s="23">
        <f>IF(C3405="",SUMIFS($K3406:$K$5362,$A3406:$A$5362,A3405,$E3406:$E$5362,""),IF(E3405="",SUMIFS($K3406:$K$5362,$A3406:$A$5362,A3405,$C3406:$C$5362,C3405,$G3406:$G$5362,""),IF(G3405="",SUMIFS($K3406:$K$5362,$A3406:$A$5362,A3405,$C3406:$C$5362,C3405,$E3406:$E$5362,E3405,$R3406:$R$5362,R3405),IF(I3405="",SUMIFS($K3406:$K$5362,$A3406:$A$5362,A3405,$C3406:$C$5362,C3405,$E3406:$E$5362,E3405,$G3406:$G$5362,G3405,$R3406:$R$5362,R3405),0))))</f>
        <v>171470</v>
      </c>
      <c r="L3405" s="23">
        <f>IF(C3405="",SUMIFS($L3406:$L$5362,$A3406:$A$5362,A3405,$E3406:$E$5362,""),IF(E3405="",SUMIFS($L3406:$L$5362,$A3406:$A$5362,A3405,$C3406:$C$5362,C3405,$G3406:$G$5362,""),IF(G3405="",SUMIFS($L3406:$L$5362,$A3406:$A$5362,A3405,$C3406:$C$5362,C3405,$E3406:$E$5362,E3405,$R3406:$R$5362,R3405),IF(I3405="",SUMIFS($L3406:$L$5362,$A3406:$A$5362,A3405,$C3406:$C$5362,C3405,$E3406:$E$5362,E3405,$G3406:$G$5362,G3405,$R3406:$R$5362,R3405),0))))</f>
        <v>153680</v>
      </c>
      <c r="M3405" s="23">
        <f t="shared" ref="M3405:M3406" si="92">K3405-L3405</f>
        <v>17790</v>
      </c>
      <c r="N3405" s="28"/>
      <c r="O3405" s="29"/>
      <c r="P3405" s="30"/>
      <c r="Q3405" s="23">
        <f>IF(C3405="",SUMIFS($Q3406:$Q$5362,$A3406:$A$5362,A3405,$E3406:$E$5362,""),IF(E3405="",SUMIFS($Q3406:$Q$5362,$A3406:$A$5362,A3405,$C3406:$C$5362,C3405,$G3406:$G$5362,""),IF(G3405="",SUMIFS($Q3406:$Q$5362,$A3406:$A$5362,A3405,$C3406:$C$5362,C3405,$E3406:$E$5362,E3405,$R3406:$R$5362,R3405),IF(I3405="",SUMIFS($Q3406:$Q$5362,$A3406:$A$5362,A3405,$C3406:$C$5362,C3405,$E3406:$E$5362,E3405,$G3406:$G$5362,G3405,$R3406:$R$5362,R3405),0))))</f>
        <v>0</v>
      </c>
      <c r="R3405" s="31"/>
      <c r="T3405">
        <v>80501</v>
      </c>
    </row>
    <row r="3406" spans="1:20" ht="18" customHeight="1" x14ac:dyDescent="0.15">
      <c r="A3406" s="24">
        <v>8</v>
      </c>
      <c r="B3406" s="25" t="s">
        <v>2255</v>
      </c>
      <c r="C3406" s="34">
        <v>5</v>
      </c>
      <c r="D3406" s="25" t="s">
        <v>1455</v>
      </c>
      <c r="E3406" s="35">
        <v>1</v>
      </c>
      <c r="F3406" s="36" t="s">
        <v>2186</v>
      </c>
      <c r="G3406" s="35"/>
      <c r="H3406" s="36"/>
      <c r="I3406" s="35"/>
      <c r="J3406" s="35"/>
      <c r="K3406" s="32">
        <f>IF(C3406="",SUMIFS($K3407:$K$5362,$A3407:$A$5362,A3406,$E3407:$E$5362,""),IF(E3406="",SUMIFS($K3407:$K$5362,$A3407:$A$5362,A3406,$C3407:$C$5362,C3406,$G3407:$G$5362,""),IF(G3406="",SUMIFS($K3407:$K$5362,$A3407:$A$5362,A3406,$C3407:$C$5362,C3406,$E3407:$E$5362,E3406,$R3407:$R$5362,R3406),IF(I3406="",SUMIFS($K3407:$K$5362,$A3407:$A$5362,A3406,$C3407:$C$5362,C3406,$E3407:$E$5362,E3406,$G3407:$G$5362,G3406,$R3407:$R$5362,R3406),0))))</f>
        <v>171470</v>
      </c>
      <c r="L3406" s="32">
        <f>IF(C3406="",SUMIFS($L3407:$L$5362,$A3407:$A$5362,A3406,$E3407:$E$5362,""),IF(E3406="",SUMIFS($L3407:$L$5362,$A3407:$A$5362,A3406,$C3407:$C$5362,C3406,$G3407:$G$5362,""),IF(G3406="",SUMIFS($L3407:$L$5362,$A3407:$A$5362,A3406,$C3407:$C$5362,C3406,$E3407:$E$5362,E3406,$R3407:$R$5362,R3406),IF(I3406="",SUMIFS($L3407:$L$5362,$A3407:$A$5362,A3406,$C3407:$C$5362,C3406,$E3407:$E$5362,E3406,$G3407:$G$5362,G3406,$R3407:$R$5362,R3406),0))))</f>
        <v>153680</v>
      </c>
      <c r="M3406" s="32">
        <f t="shared" si="92"/>
        <v>17790</v>
      </c>
      <c r="N3406" s="37"/>
      <c r="O3406" s="38"/>
      <c r="P3406" s="39"/>
      <c r="Q3406" s="33">
        <f>IF(C3406="",SUMIFS($Q3407:$Q$5362,$A3407:$A$5362,A3406,$E3407:$E$5362,""),IF(E3406="",SUMIFS($Q3407:$Q$5362,$A3407:$A$5362,A3406,$C3407:$C$5362,C3406,$G3407:$G$5362,""),IF(G3406="",SUMIFS($Q3407:$Q$5362,$A3407:$A$5362,A3406,$C3407:$C$5362,C3406,$E3407:$E$5362,E3406,$R3407:$R$5362,R3406),IF(I3406="",SUMIFS($Q3407:$Q$5362,$A3407:$A$5362,A3406,$C3407:$C$5362,C3406,$E3407:$E$5362,E3406,$G3407:$G$5362,G3406,$R3407:$R$5362,R3406),0))))</f>
        <v>0</v>
      </c>
      <c r="R3406" s="40" t="s">
        <v>2257</v>
      </c>
      <c r="T3406">
        <v>80501</v>
      </c>
    </row>
    <row r="3407" spans="1:20" ht="18" customHeight="1" x14ac:dyDescent="0.15">
      <c r="A3407" s="42">
        <v>8</v>
      </c>
      <c r="B3407" s="43" t="s">
        <v>1333</v>
      </c>
      <c r="C3407" s="43">
        <v>5</v>
      </c>
      <c r="D3407" s="43" t="s">
        <v>1455</v>
      </c>
      <c r="E3407" s="43">
        <v>1</v>
      </c>
      <c r="F3407" s="43" t="s">
        <v>1455</v>
      </c>
      <c r="G3407" s="45">
        <v>27</v>
      </c>
      <c r="H3407" s="49" t="s">
        <v>681</v>
      </c>
      <c r="I3407" s="45"/>
      <c r="J3407" s="45"/>
      <c r="K3407" s="41"/>
      <c r="L3407" s="41"/>
      <c r="M3407" s="41"/>
      <c r="N3407" s="45"/>
      <c r="O3407" s="47"/>
      <c r="P3407" s="46"/>
      <c r="Q3407" s="47"/>
      <c r="R3407" s="48" t="s">
        <v>1336</v>
      </c>
      <c r="T3407">
        <v>80501</v>
      </c>
    </row>
    <row r="3408" spans="1:20" ht="18" customHeight="1" x14ac:dyDescent="0.15">
      <c r="A3408" s="42">
        <v>8</v>
      </c>
      <c r="B3408" s="43" t="s">
        <v>1333</v>
      </c>
      <c r="C3408" s="43">
        <v>5</v>
      </c>
      <c r="D3408" s="43" t="s">
        <v>1455</v>
      </c>
      <c r="E3408" s="43">
        <v>1</v>
      </c>
      <c r="F3408" s="43" t="s">
        <v>1455</v>
      </c>
      <c r="G3408" s="44">
        <v>27</v>
      </c>
      <c r="H3408" s="43" t="s">
        <v>681</v>
      </c>
      <c r="I3408" s="45">
        <v>2</v>
      </c>
      <c r="J3408" s="45" t="s">
        <v>1456</v>
      </c>
      <c r="K3408" s="41">
        <v>171470</v>
      </c>
      <c r="L3408" s="41">
        <v>153680</v>
      </c>
      <c r="M3408" s="41">
        <f>K3408-L3408</f>
        <v>17790</v>
      </c>
      <c r="N3408" s="45" t="s">
        <v>1457</v>
      </c>
      <c r="O3408" s="41"/>
      <c r="P3408" s="46"/>
      <c r="Q3408" s="47"/>
      <c r="R3408" s="48" t="s">
        <v>1336</v>
      </c>
      <c r="T3408">
        <v>80501</v>
      </c>
    </row>
    <row r="3409" spans="1:20" ht="18" customHeight="1" x14ac:dyDescent="0.15">
      <c r="A3409" s="42">
        <v>8</v>
      </c>
      <c r="B3409" s="43" t="s">
        <v>1333</v>
      </c>
      <c r="C3409" s="43">
        <v>5</v>
      </c>
      <c r="D3409" s="43" t="s">
        <v>1455</v>
      </c>
      <c r="E3409" s="43">
        <v>1</v>
      </c>
      <c r="F3409" s="43" t="s">
        <v>1455</v>
      </c>
      <c r="G3409" s="44">
        <v>27</v>
      </c>
      <c r="H3409" s="43" t="s">
        <v>681</v>
      </c>
      <c r="I3409" s="44">
        <v>2</v>
      </c>
      <c r="J3409" s="44" t="s">
        <v>1456</v>
      </c>
      <c r="K3409" s="41"/>
      <c r="L3409" s="41"/>
      <c r="M3409" s="41"/>
      <c r="N3409" s="45" t="s">
        <v>2746</v>
      </c>
      <c r="O3409" s="41">
        <v>152524000</v>
      </c>
      <c r="P3409" s="46"/>
      <c r="Q3409" s="47"/>
      <c r="R3409" s="48" t="s">
        <v>1336</v>
      </c>
      <c r="T3409">
        <v>80501</v>
      </c>
    </row>
    <row r="3410" spans="1:20" ht="18" customHeight="1" x14ac:dyDescent="0.15">
      <c r="A3410" s="42">
        <v>8</v>
      </c>
      <c r="B3410" s="43" t="s">
        <v>1333</v>
      </c>
      <c r="C3410" s="43">
        <v>5</v>
      </c>
      <c r="D3410" s="43" t="s">
        <v>1455</v>
      </c>
      <c r="E3410" s="43">
        <v>1</v>
      </c>
      <c r="F3410" s="43" t="s">
        <v>1455</v>
      </c>
      <c r="G3410" s="44">
        <v>27</v>
      </c>
      <c r="H3410" s="43" t="s">
        <v>681</v>
      </c>
      <c r="I3410" s="44">
        <v>2</v>
      </c>
      <c r="J3410" s="44" t="s">
        <v>1456</v>
      </c>
      <c r="K3410" s="41"/>
      <c r="L3410" s="41"/>
      <c r="M3410" s="41"/>
      <c r="N3410" s="45" t="s">
        <v>2747</v>
      </c>
      <c r="O3410" s="41">
        <v>18946000</v>
      </c>
      <c r="P3410" s="46"/>
      <c r="Q3410" s="47"/>
      <c r="R3410" s="48" t="s">
        <v>1336</v>
      </c>
      <c r="T3410">
        <v>80501</v>
      </c>
    </row>
    <row r="3411" spans="1:20" ht="18" customHeight="1" x14ac:dyDescent="0.15">
      <c r="A3411" s="42">
        <v>8</v>
      </c>
      <c r="B3411" s="43" t="s">
        <v>1333</v>
      </c>
      <c r="C3411" s="43">
        <v>5</v>
      </c>
      <c r="D3411" s="43" t="s">
        <v>1455</v>
      </c>
      <c r="E3411" s="43">
        <v>1</v>
      </c>
      <c r="F3411" s="43" t="s">
        <v>1455</v>
      </c>
      <c r="G3411" s="44">
        <v>27</v>
      </c>
      <c r="H3411" s="43" t="s">
        <v>681</v>
      </c>
      <c r="I3411" s="44">
        <v>2</v>
      </c>
      <c r="J3411" s="44" t="s">
        <v>1456</v>
      </c>
      <c r="K3411" s="41"/>
      <c r="L3411" s="41"/>
      <c r="M3411" s="41"/>
      <c r="N3411" s="45" t="s">
        <v>7503</v>
      </c>
      <c r="O3411" s="41"/>
      <c r="P3411" s="46"/>
      <c r="Q3411" s="47"/>
      <c r="R3411" s="48" t="s">
        <v>1336</v>
      </c>
      <c r="T3411">
        <v>80501</v>
      </c>
    </row>
    <row r="3412" spans="1:20" ht="18" customHeight="1" x14ac:dyDescent="0.15">
      <c r="A3412" s="24">
        <v>8</v>
      </c>
      <c r="B3412" s="25" t="s">
        <v>1333</v>
      </c>
      <c r="C3412" s="26">
        <v>6</v>
      </c>
      <c r="D3412" s="26" t="s">
        <v>2316</v>
      </c>
      <c r="E3412" s="27"/>
      <c r="F3412" s="26"/>
      <c r="G3412" s="27"/>
      <c r="H3412" s="26"/>
      <c r="I3412" s="27"/>
      <c r="J3412" s="27"/>
      <c r="K3412" s="23">
        <f>IF(C3412="",SUMIFS($K3413:$K$5362,$A3413:$A$5362,A3412,$E3413:$E$5362,""),IF(E3412="",SUMIFS($K3413:$K$5362,$A3413:$A$5362,A3412,$C3413:$C$5362,C3412,$G3413:$G$5362,""),IF(G3412="",SUMIFS($K3413:$K$5362,$A3413:$A$5362,A3412,$C3413:$C$5362,C3412,$E3413:$E$5362,E3412,$R3413:$R$5362,R3412),IF(I3412="",SUMIFS($K3413:$K$5362,$A3413:$A$5362,A3412,$C3413:$C$5362,C3412,$E3413:$E$5362,E3412,$G3413:$G$5362,G3412,$R3413:$R$5362,R3412),0))))</f>
        <v>83375</v>
      </c>
      <c r="L3412" s="23">
        <f>IF(C3412="",SUMIFS($L3413:$L$5362,$A3413:$A$5362,A3412,$E3413:$E$5362,""),IF(E3412="",SUMIFS($L3413:$L$5362,$A3413:$A$5362,A3412,$C3413:$C$5362,C3412,$G3413:$G$5362,""),IF(G3412="",SUMIFS($L3413:$L$5362,$A3413:$A$5362,A3412,$C3413:$C$5362,C3412,$E3413:$E$5362,E3412,$R3413:$R$5362,R3412),IF(I3412="",SUMIFS($L3413:$L$5362,$A3413:$A$5362,A3412,$C3413:$C$5362,C3412,$E3413:$E$5362,E3412,$G3413:$G$5362,G3412,$R3413:$R$5362,R3412),0))))</f>
        <v>102665</v>
      </c>
      <c r="M3412" s="23">
        <f t="shared" ref="M3412:M3413" si="93">K3412-L3412</f>
        <v>-19290</v>
      </c>
      <c r="N3412" s="28"/>
      <c r="O3412" s="29"/>
      <c r="P3412" s="30"/>
      <c r="Q3412" s="23">
        <f>IF(C3412="",SUMIFS($Q3413:$Q$5362,$A3413:$A$5362,A3412,$E3413:$E$5362,""),IF(E3412="",SUMIFS($Q3413:$Q$5362,$A3413:$A$5362,A3412,$C3413:$C$5362,C3412,$G3413:$G$5362,""),IF(G3412="",SUMIFS($Q3413:$Q$5362,$A3413:$A$5362,A3412,$C3413:$C$5362,C3412,$E3413:$E$5362,E3412,$R3413:$R$5362,R3412),IF(I3412="",SUMIFS($Q3413:$Q$5362,$A3413:$A$5362,A3412,$C3413:$C$5362,C3412,$E3413:$E$5362,E3412,$G3413:$G$5362,G3412,$R3413:$R$5362,R3412),0))))</f>
        <v>61928</v>
      </c>
      <c r="R3412" s="31"/>
      <c r="T3412">
        <v>80601</v>
      </c>
    </row>
    <row r="3413" spans="1:20" ht="18" customHeight="1" x14ac:dyDescent="0.15">
      <c r="A3413" s="24">
        <v>8</v>
      </c>
      <c r="B3413" s="25" t="s">
        <v>2255</v>
      </c>
      <c r="C3413" s="34">
        <v>6</v>
      </c>
      <c r="D3413" s="25" t="s">
        <v>1458</v>
      </c>
      <c r="E3413" s="35">
        <v>1</v>
      </c>
      <c r="F3413" s="36" t="s">
        <v>2262</v>
      </c>
      <c r="G3413" s="35"/>
      <c r="H3413" s="36"/>
      <c r="I3413" s="35"/>
      <c r="J3413" s="35"/>
      <c r="K3413" s="32">
        <f>IF(C3413="",SUMIFS($K3414:$K$5362,$A3414:$A$5362,A3413,$E3414:$E$5362,""),IF(E3413="",SUMIFS($K3414:$K$5362,$A3414:$A$5362,A3413,$C3414:$C$5362,C3413,$G3414:$G$5362,""),IF(G3413="",SUMIFS($K3414:$K$5362,$A3414:$A$5362,A3413,$C3414:$C$5362,C3413,$E3414:$E$5362,E3413,$R3414:$R$5362,R3413),IF(I3413="",SUMIFS($K3414:$K$5362,$A3414:$A$5362,A3413,$C3414:$C$5362,C3413,$E3414:$E$5362,E3413,$G3414:$G$5362,G3413,$R3414:$R$5362,R3413),0))))</f>
        <v>33193</v>
      </c>
      <c r="L3413" s="32">
        <f>IF(C3413="",SUMIFS($L3414:$L$5362,$A3414:$A$5362,A3413,$E3414:$E$5362,""),IF(E3413="",SUMIFS($L3414:$L$5362,$A3414:$A$5362,A3413,$C3414:$C$5362,C3413,$G3414:$G$5362,""),IF(G3413="",SUMIFS($L3414:$L$5362,$A3414:$A$5362,A3413,$C3414:$C$5362,C3413,$E3414:$E$5362,E3413,$R3414:$R$5362,R3413),IF(I3413="",SUMIFS($L3414:$L$5362,$A3414:$A$5362,A3413,$C3414:$C$5362,C3413,$E3414:$E$5362,E3413,$G3414:$G$5362,G3413,$R3414:$R$5362,R3413),0))))</f>
        <v>20415</v>
      </c>
      <c r="M3413" s="32">
        <f t="shared" si="93"/>
        <v>12778</v>
      </c>
      <c r="N3413" s="37"/>
      <c r="O3413" s="38"/>
      <c r="P3413" s="39"/>
      <c r="Q3413" s="33">
        <f>IF(C3413="",SUMIFS($Q3414:$Q$5362,$A3414:$A$5362,A3413,$E3414:$E$5362,""),IF(E3413="",SUMIFS($Q3414:$Q$5362,$A3414:$A$5362,A3413,$C3414:$C$5362,C3413,$G3414:$G$5362,""),IF(G3413="",SUMIFS($Q3414:$Q$5362,$A3414:$A$5362,A3413,$C3414:$C$5362,C3413,$E3414:$E$5362,E3413,$R3414:$R$5362,R3413),IF(I3413="",SUMIFS($Q3414:$Q$5362,$A3414:$A$5362,A3413,$C3414:$C$5362,C3413,$E3414:$E$5362,E3413,$G3414:$G$5362,G3413,$R3414:$R$5362,R3413),0))))</f>
        <v>12078</v>
      </c>
      <c r="R3413" s="40" t="s">
        <v>2257</v>
      </c>
      <c r="T3413">
        <v>80601</v>
      </c>
    </row>
    <row r="3414" spans="1:20" ht="18" customHeight="1" x14ac:dyDescent="0.15">
      <c r="A3414" s="42">
        <v>8</v>
      </c>
      <c r="B3414" s="43" t="s">
        <v>1333</v>
      </c>
      <c r="C3414" s="43">
        <v>6</v>
      </c>
      <c r="D3414" s="43" t="s">
        <v>1458</v>
      </c>
      <c r="E3414" s="43">
        <v>1</v>
      </c>
      <c r="F3414" s="43" t="s">
        <v>1459</v>
      </c>
      <c r="G3414" s="45">
        <v>2</v>
      </c>
      <c r="H3414" s="49" t="s">
        <v>10</v>
      </c>
      <c r="I3414" s="45"/>
      <c r="J3414" s="45"/>
      <c r="K3414" s="41"/>
      <c r="L3414" s="41"/>
      <c r="M3414" s="41"/>
      <c r="N3414" s="45"/>
      <c r="O3414" s="47"/>
      <c r="P3414" s="46" t="s">
        <v>4764</v>
      </c>
      <c r="Q3414" s="47">
        <v>12078</v>
      </c>
      <c r="R3414" s="48" t="s">
        <v>1336</v>
      </c>
      <c r="T3414">
        <v>80601</v>
      </c>
    </row>
    <row r="3415" spans="1:20" ht="18" customHeight="1" x14ac:dyDescent="0.15">
      <c r="A3415" s="42">
        <v>8</v>
      </c>
      <c r="B3415" s="43" t="s">
        <v>1333</v>
      </c>
      <c r="C3415" s="43">
        <v>6</v>
      </c>
      <c r="D3415" s="43" t="s">
        <v>1458</v>
      </c>
      <c r="E3415" s="43">
        <v>1</v>
      </c>
      <c r="F3415" s="43" t="s">
        <v>1459</v>
      </c>
      <c r="G3415" s="44">
        <v>2</v>
      </c>
      <c r="H3415" s="43" t="s">
        <v>10</v>
      </c>
      <c r="I3415" s="45">
        <v>3</v>
      </c>
      <c r="J3415" s="45" t="s">
        <v>11</v>
      </c>
      <c r="K3415" s="41">
        <v>6902</v>
      </c>
      <c r="L3415" s="41">
        <v>4179</v>
      </c>
      <c r="M3415" s="41">
        <f>K3415-L3415</f>
        <v>2723</v>
      </c>
      <c r="N3415" s="45" t="s">
        <v>1240</v>
      </c>
      <c r="O3415" s="41">
        <v>6901800</v>
      </c>
      <c r="P3415" s="46"/>
      <c r="Q3415" s="47"/>
      <c r="R3415" s="48" t="s">
        <v>1336</v>
      </c>
      <c r="T3415">
        <v>80601</v>
      </c>
    </row>
    <row r="3416" spans="1:20" ht="18" customHeight="1" x14ac:dyDescent="0.15">
      <c r="A3416" s="42">
        <v>8</v>
      </c>
      <c r="B3416" s="43" t="s">
        <v>1333</v>
      </c>
      <c r="C3416" s="43">
        <v>6</v>
      </c>
      <c r="D3416" s="43" t="s">
        <v>1458</v>
      </c>
      <c r="E3416" s="43">
        <v>1</v>
      </c>
      <c r="F3416" s="43" t="s">
        <v>1459</v>
      </c>
      <c r="G3416" s="45">
        <v>3</v>
      </c>
      <c r="H3416" s="49" t="s">
        <v>13</v>
      </c>
      <c r="I3416" s="45"/>
      <c r="J3416" s="45"/>
      <c r="K3416" s="41"/>
      <c r="L3416" s="41"/>
      <c r="M3416" s="41"/>
      <c r="N3416" s="45"/>
      <c r="O3416" s="47"/>
      <c r="P3416" s="46"/>
      <c r="Q3416" s="47"/>
      <c r="R3416" s="48" t="s">
        <v>1336</v>
      </c>
      <c r="T3416">
        <v>80601</v>
      </c>
    </row>
    <row r="3417" spans="1:20" ht="18" customHeight="1" x14ac:dyDescent="0.15">
      <c r="A3417" s="42">
        <v>8</v>
      </c>
      <c r="B3417" s="43" t="s">
        <v>1333</v>
      </c>
      <c r="C3417" s="43">
        <v>6</v>
      </c>
      <c r="D3417" s="43" t="s">
        <v>1458</v>
      </c>
      <c r="E3417" s="43">
        <v>1</v>
      </c>
      <c r="F3417" s="43" t="s">
        <v>1459</v>
      </c>
      <c r="G3417" s="44">
        <v>3</v>
      </c>
      <c r="H3417" s="43" t="s">
        <v>13</v>
      </c>
      <c r="I3417" s="45">
        <v>31</v>
      </c>
      <c r="J3417" s="45" t="s">
        <v>18</v>
      </c>
      <c r="K3417" s="41">
        <v>438</v>
      </c>
      <c r="L3417" s="41">
        <v>438</v>
      </c>
      <c r="M3417" s="41">
        <f>K3417-L3417</f>
        <v>0</v>
      </c>
      <c r="N3417" s="45" t="s">
        <v>107</v>
      </c>
      <c r="O3417" s="41">
        <v>438000</v>
      </c>
      <c r="P3417" s="46"/>
      <c r="Q3417" s="47"/>
      <c r="R3417" s="48" t="s">
        <v>1336</v>
      </c>
      <c r="T3417">
        <v>80601</v>
      </c>
    </row>
    <row r="3418" spans="1:20" ht="18" customHeight="1" x14ac:dyDescent="0.15">
      <c r="A3418" s="42">
        <v>8</v>
      </c>
      <c r="B3418" s="43" t="s">
        <v>1333</v>
      </c>
      <c r="C3418" s="43">
        <v>6</v>
      </c>
      <c r="D3418" s="43" t="s">
        <v>1458</v>
      </c>
      <c r="E3418" s="43">
        <v>1</v>
      </c>
      <c r="F3418" s="43" t="s">
        <v>1459</v>
      </c>
      <c r="G3418" s="44">
        <v>3</v>
      </c>
      <c r="H3418" s="43" t="s">
        <v>13</v>
      </c>
      <c r="I3418" s="45">
        <v>32</v>
      </c>
      <c r="J3418" s="45" t="s">
        <v>98</v>
      </c>
      <c r="K3418" s="41">
        <v>180</v>
      </c>
      <c r="L3418" s="41">
        <v>0</v>
      </c>
      <c r="M3418" s="41">
        <f>K3418-L3418</f>
        <v>180</v>
      </c>
      <c r="N3418" s="45" t="s">
        <v>107</v>
      </c>
      <c r="O3418" s="41">
        <v>180000</v>
      </c>
      <c r="P3418" s="46"/>
      <c r="Q3418" s="47"/>
      <c r="R3418" s="48" t="s">
        <v>1336</v>
      </c>
      <c r="T3418">
        <v>80601</v>
      </c>
    </row>
    <row r="3419" spans="1:20" ht="18" customHeight="1" x14ac:dyDescent="0.15">
      <c r="A3419" s="42">
        <v>8</v>
      </c>
      <c r="B3419" s="43" t="s">
        <v>1333</v>
      </c>
      <c r="C3419" s="43">
        <v>6</v>
      </c>
      <c r="D3419" s="43" t="s">
        <v>1458</v>
      </c>
      <c r="E3419" s="43">
        <v>1</v>
      </c>
      <c r="F3419" s="43" t="s">
        <v>1459</v>
      </c>
      <c r="G3419" s="44">
        <v>3</v>
      </c>
      <c r="H3419" s="43" t="s">
        <v>13</v>
      </c>
      <c r="I3419" s="45">
        <v>33</v>
      </c>
      <c r="J3419" s="45" t="s">
        <v>20</v>
      </c>
      <c r="K3419" s="41">
        <v>110</v>
      </c>
      <c r="L3419" s="41">
        <v>86</v>
      </c>
      <c r="M3419" s="41">
        <f>K3419-L3419</f>
        <v>24</v>
      </c>
      <c r="N3419" s="45" t="s">
        <v>1240</v>
      </c>
      <c r="O3419" s="41">
        <v>109200</v>
      </c>
      <c r="P3419" s="46"/>
      <c r="Q3419" s="47"/>
      <c r="R3419" s="48" t="s">
        <v>1336</v>
      </c>
      <c r="T3419">
        <v>80601</v>
      </c>
    </row>
    <row r="3420" spans="1:20" ht="18" customHeight="1" x14ac:dyDescent="0.15">
      <c r="A3420" s="42">
        <v>8</v>
      </c>
      <c r="B3420" s="43" t="s">
        <v>1333</v>
      </c>
      <c r="C3420" s="43">
        <v>6</v>
      </c>
      <c r="D3420" s="43" t="s">
        <v>1458</v>
      </c>
      <c r="E3420" s="43">
        <v>1</v>
      </c>
      <c r="F3420" s="43" t="s">
        <v>1459</v>
      </c>
      <c r="G3420" s="44">
        <v>3</v>
      </c>
      <c r="H3420" s="43" t="s">
        <v>13</v>
      </c>
      <c r="I3420" s="45">
        <v>35</v>
      </c>
      <c r="J3420" s="45" t="s">
        <v>22</v>
      </c>
      <c r="K3420" s="41">
        <v>208</v>
      </c>
      <c r="L3420" s="41">
        <v>208</v>
      </c>
      <c r="M3420" s="41">
        <f>K3420-L3420</f>
        <v>0</v>
      </c>
      <c r="N3420" s="45" t="s">
        <v>22</v>
      </c>
      <c r="O3420" s="41"/>
      <c r="P3420" s="46"/>
      <c r="Q3420" s="47"/>
      <c r="R3420" s="48" t="s">
        <v>1336</v>
      </c>
      <c r="T3420">
        <v>80601</v>
      </c>
    </row>
    <row r="3421" spans="1:20" ht="18" customHeight="1" x14ac:dyDescent="0.15">
      <c r="A3421" s="42">
        <v>8</v>
      </c>
      <c r="B3421" s="43" t="s">
        <v>1333</v>
      </c>
      <c r="C3421" s="43">
        <v>6</v>
      </c>
      <c r="D3421" s="43" t="s">
        <v>1458</v>
      </c>
      <c r="E3421" s="43">
        <v>1</v>
      </c>
      <c r="F3421" s="43" t="s">
        <v>1459</v>
      </c>
      <c r="G3421" s="44">
        <v>3</v>
      </c>
      <c r="H3421" s="43" t="s">
        <v>13</v>
      </c>
      <c r="I3421" s="44">
        <v>35</v>
      </c>
      <c r="J3421" s="44" t="s">
        <v>22</v>
      </c>
      <c r="K3421" s="41"/>
      <c r="L3421" s="41"/>
      <c r="M3421" s="41"/>
      <c r="N3421" s="45" t="s">
        <v>4108</v>
      </c>
      <c r="O3421" s="41">
        <v>207180</v>
      </c>
      <c r="P3421" s="46"/>
      <c r="Q3421" s="47"/>
      <c r="R3421" s="48" t="s">
        <v>1336</v>
      </c>
      <c r="T3421">
        <v>80601</v>
      </c>
    </row>
    <row r="3422" spans="1:20" ht="18" customHeight="1" x14ac:dyDescent="0.15">
      <c r="A3422" s="42">
        <v>8</v>
      </c>
      <c r="B3422" s="43" t="s">
        <v>1333</v>
      </c>
      <c r="C3422" s="43">
        <v>6</v>
      </c>
      <c r="D3422" s="43" t="s">
        <v>1458</v>
      </c>
      <c r="E3422" s="43">
        <v>1</v>
      </c>
      <c r="F3422" s="43" t="s">
        <v>1459</v>
      </c>
      <c r="G3422" s="44">
        <v>3</v>
      </c>
      <c r="H3422" s="43" t="s">
        <v>13</v>
      </c>
      <c r="I3422" s="45">
        <v>39</v>
      </c>
      <c r="J3422" s="45" t="s">
        <v>24</v>
      </c>
      <c r="K3422" s="41">
        <v>1645</v>
      </c>
      <c r="L3422" s="41">
        <v>1066</v>
      </c>
      <c r="M3422" s="41">
        <f>K3422-L3422</f>
        <v>579</v>
      </c>
      <c r="N3422" s="45" t="s">
        <v>1240</v>
      </c>
      <c r="O3422" s="41">
        <v>1644648</v>
      </c>
      <c r="P3422" s="46"/>
      <c r="Q3422" s="47"/>
      <c r="R3422" s="48" t="s">
        <v>1336</v>
      </c>
      <c r="T3422">
        <v>80601</v>
      </c>
    </row>
    <row r="3423" spans="1:20" ht="18" customHeight="1" x14ac:dyDescent="0.15">
      <c r="A3423" s="42">
        <v>8</v>
      </c>
      <c r="B3423" s="43" t="s">
        <v>1333</v>
      </c>
      <c r="C3423" s="43">
        <v>6</v>
      </c>
      <c r="D3423" s="43" t="s">
        <v>1458</v>
      </c>
      <c r="E3423" s="43">
        <v>1</v>
      </c>
      <c r="F3423" s="43" t="s">
        <v>1459</v>
      </c>
      <c r="G3423" s="44">
        <v>3</v>
      </c>
      <c r="H3423" s="43" t="s">
        <v>13</v>
      </c>
      <c r="I3423" s="45">
        <v>40</v>
      </c>
      <c r="J3423" s="45" t="s">
        <v>25</v>
      </c>
      <c r="K3423" s="41">
        <v>1157</v>
      </c>
      <c r="L3423" s="41">
        <v>725</v>
      </c>
      <c r="M3423" s="41">
        <f>K3423-L3423</f>
        <v>432</v>
      </c>
      <c r="N3423" s="45" t="s">
        <v>1240</v>
      </c>
      <c r="O3423" s="41">
        <v>1156074</v>
      </c>
      <c r="P3423" s="46"/>
      <c r="Q3423" s="47"/>
      <c r="R3423" s="48" t="s">
        <v>1336</v>
      </c>
      <c r="T3423">
        <v>80601</v>
      </c>
    </row>
    <row r="3424" spans="1:20" ht="18" customHeight="1" x14ac:dyDescent="0.15">
      <c r="A3424" s="42">
        <v>8</v>
      </c>
      <c r="B3424" s="43" t="s">
        <v>1333</v>
      </c>
      <c r="C3424" s="43">
        <v>6</v>
      </c>
      <c r="D3424" s="43" t="s">
        <v>1458</v>
      </c>
      <c r="E3424" s="43">
        <v>1</v>
      </c>
      <c r="F3424" s="43" t="s">
        <v>1459</v>
      </c>
      <c r="G3424" s="44">
        <v>3</v>
      </c>
      <c r="H3424" s="43" t="s">
        <v>13</v>
      </c>
      <c r="I3424" s="45">
        <v>41</v>
      </c>
      <c r="J3424" s="45" t="s">
        <v>26</v>
      </c>
      <c r="K3424" s="41">
        <v>140</v>
      </c>
      <c r="L3424" s="41">
        <v>89</v>
      </c>
      <c r="M3424" s="41">
        <f>K3424-L3424</f>
        <v>51</v>
      </c>
      <c r="N3424" s="45" t="s">
        <v>1240</v>
      </c>
      <c r="O3424" s="41">
        <v>140000</v>
      </c>
      <c r="P3424" s="46"/>
      <c r="Q3424" s="47"/>
      <c r="R3424" s="48" t="s">
        <v>1336</v>
      </c>
      <c r="T3424">
        <v>80601</v>
      </c>
    </row>
    <row r="3425" spans="1:20" ht="18" customHeight="1" x14ac:dyDescent="0.15">
      <c r="A3425" s="42">
        <v>8</v>
      </c>
      <c r="B3425" s="43" t="s">
        <v>1333</v>
      </c>
      <c r="C3425" s="43">
        <v>6</v>
      </c>
      <c r="D3425" s="43" t="s">
        <v>1458</v>
      </c>
      <c r="E3425" s="43">
        <v>1</v>
      </c>
      <c r="F3425" s="43" t="s">
        <v>1459</v>
      </c>
      <c r="G3425" s="45">
        <v>4</v>
      </c>
      <c r="H3425" s="49" t="s">
        <v>27</v>
      </c>
      <c r="I3425" s="45"/>
      <c r="J3425" s="45"/>
      <c r="K3425" s="41"/>
      <c r="L3425" s="41"/>
      <c r="M3425" s="41"/>
      <c r="N3425" s="45"/>
      <c r="O3425" s="47"/>
      <c r="P3425" s="46"/>
      <c r="Q3425" s="47"/>
      <c r="R3425" s="48" t="s">
        <v>1336</v>
      </c>
      <c r="T3425">
        <v>80601</v>
      </c>
    </row>
    <row r="3426" spans="1:20" ht="18" customHeight="1" x14ac:dyDescent="0.15">
      <c r="A3426" s="42">
        <v>8</v>
      </c>
      <c r="B3426" s="43" t="s">
        <v>1333</v>
      </c>
      <c r="C3426" s="43">
        <v>6</v>
      </c>
      <c r="D3426" s="43" t="s">
        <v>1458</v>
      </c>
      <c r="E3426" s="43">
        <v>1</v>
      </c>
      <c r="F3426" s="43" t="s">
        <v>1459</v>
      </c>
      <c r="G3426" s="44">
        <v>4</v>
      </c>
      <c r="H3426" s="43" t="s">
        <v>27</v>
      </c>
      <c r="I3426" s="45">
        <v>31</v>
      </c>
      <c r="J3426" s="45" t="s">
        <v>29</v>
      </c>
      <c r="K3426" s="41">
        <v>2178</v>
      </c>
      <c r="L3426" s="41">
        <v>1393</v>
      </c>
      <c r="M3426" s="41">
        <f>K3426-L3426</f>
        <v>785</v>
      </c>
      <c r="N3426" s="45" t="s">
        <v>1240</v>
      </c>
      <c r="O3426" s="41">
        <v>2177766</v>
      </c>
      <c r="P3426" s="46"/>
      <c r="Q3426" s="47"/>
      <c r="R3426" s="48" t="s">
        <v>1336</v>
      </c>
      <c r="T3426">
        <v>80601</v>
      </c>
    </row>
    <row r="3427" spans="1:20" ht="18" customHeight="1" x14ac:dyDescent="0.15">
      <c r="A3427" s="42">
        <v>8</v>
      </c>
      <c r="B3427" s="43" t="s">
        <v>1333</v>
      </c>
      <c r="C3427" s="43">
        <v>6</v>
      </c>
      <c r="D3427" s="43" t="s">
        <v>1458</v>
      </c>
      <c r="E3427" s="43">
        <v>1</v>
      </c>
      <c r="F3427" s="43" t="s">
        <v>1459</v>
      </c>
      <c r="G3427" s="45">
        <v>10</v>
      </c>
      <c r="H3427" s="49" t="s">
        <v>54</v>
      </c>
      <c r="I3427" s="45"/>
      <c r="J3427" s="45"/>
      <c r="K3427" s="41"/>
      <c r="L3427" s="41"/>
      <c r="M3427" s="41"/>
      <c r="N3427" s="45"/>
      <c r="O3427" s="47"/>
      <c r="P3427" s="46"/>
      <c r="Q3427" s="47"/>
      <c r="R3427" s="48" t="s">
        <v>1336</v>
      </c>
      <c r="T3427">
        <v>80601</v>
      </c>
    </row>
    <row r="3428" spans="1:20" ht="18" customHeight="1" x14ac:dyDescent="0.15">
      <c r="A3428" s="42">
        <v>8</v>
      </c>
      <c r="B3428" s="43" t="s">
        <v>1333</v>
      </c>
      <c r="C3428" s="43">
        <v>6</v>
      </c>
      <c r="D3428" s="43" t="s">
        <v>1458</v>
      </c>
      <c r="E3428" s="43">
        <v>1</v>
      </c>
      <c r="F3428" s="43" t="s">
        <v>1459</v>
      </c>
      <c r="G3428" s="44">
        <v>10</v>
      </c>
      <c r="H3428" s="43" t="s">
        <v>54</v>
      </c>
      <c r="I3428" s="45">
        <v>1</v>
      </c>
      <c r="J3428" s="45" t="s">
        <v>55</v>
      </c>
      <c r="K3428" s="41">
        <v>100</v>
      </c>
      <c r="L3428" s="41">
        <v>100</v>
      </c>
      <c r="M3428" s="41">
        <f>K3428-L3428</f>
        <v>0</v>
      </c>
      <c r="N3428" s="45" t="s">
        <v>2748</v>
      </c>
      <c r="O3428" s="41">
        <v>100000</v>
      </c>
      <c r="P3428" s="46"/>
      <c r="Q3428" s="47"/>
      <c r="R3428" s="48" t="s">
        <v>1336</v>
      </c>
      <c r="T3428">
        <v>80601</v>
      </c>
    </row>
    <row r="3429" spans="1:20" ht="18" customHeight="1" x14ac:dyDescent="0.15">
      <c r="A3429" s="42">
        <v>8</v>
      </c>
      <c r="B3429" s="43" t="s">
        <v>1333</v>
      </c>
      <c r="C3429" s="43">
        <v>6</v>
      </c>
      <c r="D3429" s="43" t="s">
        <v>1458</v>
      </c>
      <c r="E3429" s="43">
        <v>1</v>
      </c>
      <c r="F3429" s="43" t="s">
        <v>1459</v>
      </c>
      <c r="G3429" s="44">
        <v>10</v>
      </c>
      <c r="H3429" s="43" t="s">
        <v>54</v>
      </c>
      <c r="I3429" s="45">
        <v>4</v>
      </c>
      <c r="J3429" s="45" t="s">
        <v>65</v>
      </c>
      <c r="K3429" s="41">
        <v>55</v>
      </c>
      <c r="L3429" s="41">
        <v>55</v>
      </c>
      <c r="M3429" s="41">
        <f>K3429-L3429</f>
        <v>0</v>
      </c>
      <c r="N3429" s="45" t="s">
        <v>4109</v>
      </c>
      <c r="O3429" s="41">
        <v>55000</v>
      </c>
      <c r="P3429" s="46"/>
      <c r="Q3429" s="47"/>
      <c r="R3429" s="48" t="s">
        <v>1336</v>
      </c>
      <c r="T3429">
        <v>80601</v>
      </c>
    </row>
    <row r="3430" spans="1:20" ht="18" customHeight="1" x14ac:dyDescent="0.15">
      <c r="A3430" s="42">
        <v>8</v>
      </c>
      <c r="B3430" s="43" t="s">
        <v>1333</v>
      </c>
      <c r="C3430" s="43">
        <v>6</v>
      </c>
      <c r="D3430" s="43" t="s">
        <v>1458</v>
      </c>
      <c r="E3430" s="43">
        <v>1</v>
      </c>
      <c r="F3430" s="43" t="s">
        <v>1459</v>
      </c>
      <c r="G3430" s="44">
        <v>10</v>
      </c>
      <c r="H3430" s="43" t="s">
        <v>54</v>
      </c>
      <c r="I3430" s="45">
        <v>5</v>
      </c>
      <c r="J3430" s="45" t="s">
        <v>194</v>
      </c>
      <c r="K3430" s="41">
        <v>79</v>
      </c>
      <c r="L3430" s="41">
        <v>79</v>
      </c>
      <c r="M3430" s="41">
        <f>K3430-L3430</f>
        <v>0</v>
      </c>
      <c r="N3430" s="45" t="s">
        <v>4110</v>
      </c>
      <c r="O3430" s="41">
        <v>58080</v>
      </c>
      <c r="P3430" s="46"/>
      <c r="Q3430" s="47"/>
      <c r="R3430" s="48" t="s">
        <v>1336</v>
      </c>
      <c r="T3430">
        <v>80601</v>
      </c>
    </row>
    <row r="3431" spans="1:20" ht="18" customHeight="1" x14ac:dyDescent="0.15">
      <c r="A3431" s="42">
        <v>8</v>
      </c>
      <c r="B3431" s="43" t="s">
        <v>1333</v>
      </c>
      <c r="C3431" s="43">
        <v>6</v>
      </c>
      <c r="D3431" s="43" t="s">
        <v>1458</v>
      </c>
      <c r="E3431" s="43">
        <v>1</v>
      </c>
      <c r="F3431" s="43" t="s">
        <v>1459</v>
      </c>
      <c r="G3431" s="44">
        <v>10</v>
      </c>
      <c r="H3431" s="43" t="s">
        <v>54</v>
      </c>
      <c r="I3431" s="44">
        <v>5</v>
      </c>
      <c r="J3431" s="44" t="s">
        <v>194</v>
      </c>
      <c r="K3431" s="41"/>
      <c r="L3431" s="41"/>
      <c r="M3431" s="41"/>
      <c r="N3431" s="45" t="s">
        <v>1460</v>
      </c>
      <c r="O3431" s="41">
        <v>20000</v>
      </c>
      <c r="P3431" s="46"/>
      <c r="Q3431" s="47"/>
      <c r="R3431" s="48" t="s">
        <v>1336</v>
      </c>
      <c r="T3431">
        <v>80601</v>
      </c>
    </row>
    <row r="3432" spans="1:20" ht="18" customHeight="1" x14ac:dyDescent="0.15">
      <c r="A3432" s="42">
        <v>8</v>
      </c>
      <c r="B3432" s="43" t="s">
        <v>1333</v>
      </c>
      <c r="C3432" s="43">
        <v>6</v>
      </c>
      <c r="D3432" s="43" t="s">
        <v>1458</v>
      </c>
      <c r="E3432" s="43">
        <v>1</v>
      </c>
      <c r="F3432" s="43" t="s">
        <v>1459</v>
      </c>
      <c r="G3432" s="44">
        <v>10</v>
      </c>
      <c r="H3432" s="43" t="s">
        <v>54</v>
      </c>
      <c r="I3432" s="45">
        <v>6</v>
      </c>
      <c r="J3432" s="45" t="s">
        <v>195</v>
      </c>
      <c r="K3432" s="41">
        <v>3000</v>
      </c>
      <c r="L3432" s="41">
        <v>3000</v>
      </c>
      <c r="M3432" s="41">
        <f>K3432-L3432</f>
        <v>0</v>
      </c>
      <c r="N3432" s="45" t="s">
        <v>2749</v>
      </c>
      <c r="O3432" s="41">
        <v>3000000</v>
      </c>
      <c r="P3432" s="46"/>
      <c r="Q3432" s="47"/>
      <c r="R3432" s="48" t="s">
        <v>1336</v>
      </c>
      <c r="T3432">
        <v>80601</v>
      </c>
    </row>
    <row r="3433" spans="1:20" ht="18" customHeight="1" x14ac:dyDescent="0.15">
      <c r="A3433" s="42">
        <v>8</v>
      </c>
      <c r="B3433" s="43" t="s">
        <v>1333</v>
      </c>
      <c r="C3433" s="43">
        <v>6</v>
      </c>
      <c r="D3433" s="43" t="s">
        <v>1458</v>
      </c>
      <c r="E3433" s="43">
        <v>1</v>
      </c>
      <c r="F3433" s="43" t="s">
        <v>1459</v>
      </c>
      <c r="G3433" s="45">
        <v>11</v>
      </c>
      <c r="H3433" s="49" t="s">
        <v>66</v>
      </c>
      <c r="I3433" s="45"/>
      <c r="J3433" s="45"/>
      <c r="K3433" s="41"/>
      <c r="L3433" s="41"/>
      <c r="M3433" s="41"/>
      <c r="N3433" s="45"/>
      <c r="O3433" s="47"/>
      <c r="P3433" s="46"/>
      <c r="Q3433" s="47"/>
      <c r="R3433" s="48" t="s">
        <v>1336</v>
      </c>
      <c r="T3433">
        <v>80601</v>
      </c>
    </row>
    <row r="3434" spans="1:20" ht="18" customHeight="1" x14ac:dyDescent="0.15">
      <c r="A3434" s="42">
        <v>8</v>
      </c>
      <c r="B3434" s="43" t="s">
        <v>1333</v>
      </c>
      <c r="C3434" s="43">
        <v>6</v>
      </c>
      <c r="D3434" s="43" t="s">
        <v>1458</v>
      </c>
      <c r="E3434" s="43">
        <v>1</v>
      </c>
      <c r="F3434" s="43" t="s">
        <v>1459</v>
      </c>
      <c r="G3434" s="44">
        <v>11</v>
      </c>
      <c r="H3434" s="43" t="s">
        <v>66</v>
      </c>
      <c r="I3434" s="45">
        <v>1</v>
      </c>
      <c r="J3434" s="45" t="s">
        <v>67</v>
      </c>
      <c r="K3434" s="41">
        <v>71</v>
      </c>
      <c r="L3434" s="41">
        <v>61</v>
      </c>
      <c r="M3434" s="41">
        <f>K3434-L3434</f>
        <v>10</v>
      </c>
      <c r="N3434" s="45" t="s">
        <v>4111</v>
      </c>
      <c r="O3434" s="41">
        <v>40320</v>
      </c>
      <c r="P3434" s="46"/>
      <c r="Q3434" s="47"/>
      <c r="R3434" s="48" t="s">
        <v>1336</v>
      </c>
      <c r="T3434">
        <v>80601</v>
      </c>
    </row>
    <row r="3435" spans="1:20" ht="18" customHeight="1" x14ac:dyDescent="0.15">
      <c r="A3435" s="42">
        <v>8</v>
      </c>
      <c r="B3435" s="43" t="s">
        <v>1333</v>
      </c>
      <c r="C3435" s="43">
        <v>6</v>
      </c>
      <c r="D3435" s="43" t="s">
        <v>1458</v>
      </c>
      <c r="E3435" s="43">
        <v>1</v>
      </c>
      <c r="F3435" s="43" t="s">
        <v>1459</v>
      </c>
      <c r="G3435" s="44">
        <v>11</v>
      </c>
      <c r="H3435" s="43" t="s">
        <v>66</v>
      </c>
      <c r="I3435" s="44">
        <v>1</v>
      </c>
      <c r="J3435" s="44" t="s">
        <v>67</v>
      </c>
      <c r="K3435" s="41"/>
      <c r="L3435" s="41"/>
      <c r="M3435" s="41"/>
      <c r="N3435" s="45" t="s">
        <v>4112</v>
      </c>
      <c r="O3435" s="41">
        <v>20160</v>
      </c>
      <c r="P3435" s="46"/>
      <c r="Q3435" s="47"/>
      <c r="R3435" s="48" t="s">
        <v>1336</v>
      </c>
      <c r="T3435">
        <v>80601</v>
      </c>
    </row>
    <row r="3436" spans="1:20" ht="18" customHeight="1" x14ac:dyDescent="0.15">
      <c r="A3436" s="42">
        <v>8</v>
      </c>
      <c r="B3436" s="43" t="s">
        <v>1333</v>
      </c>
      <c r="C3436" s="43">
        <v>6</v>
      </c>
      <c r="D3436" s="43" t="s">
        <v>1458</v>
      </c>
      <c r="E3436" s="43">
        <v>1</v>
      </c>
      <c r="F3436" s="43" t="s">
        <v>1459</v>
      </c>
      <c r="G3436" s="44">
        <v>11</v>
      </c>
      <c r="H3436" s="43" t="s">
        <v>66</v>
      </c>
      <c r="I3436" s="44">
        <v>1</v>
      </c>
      <c r="J3436" s="44" t="s">
        <v>67</v>
      </c>
      <c r="K3436" s="41"/>
      <c r="L3436" s="41"/>
      <c r="M3436" s="41"/>
      <c r="N3436" s="45" t="s">
        <v>1065</v>
      </c>
      <c r="O3436" s="41">
        <v>10000</v>
      </c>
      <c r="P3436" s="46"/>
      <c r="Q3436" s="47"/>
      <c r="R3436" s="48" t="s">
        <v>1336</v>
      </c>
      <c r="T3436">
        <v>80601</v>
      </c>
    </row>
    <row r="3437" spans="1:20" ht="18" customHeight="1" x14ac:dyDescent="0.15">
      <c r="A3437" s="42">
        <v>8</v>
      </c>
      <c r="B3437" s="43" t="s">
        <v>1333</v>
      </c>
      <c r="C3437" s="43">
        <v>6</v>
      </c>
      <c r="D3437" s="43" t="s">
        <v>1458</v>
      </c>
      <c r="E3437" s="43">
        <v>1</v>
      </c>
      <c r="F3437" s="43" t="s">
        <v>1459</v>
      </c>
      <c r="G3437" s="44">
        <v>11</v>
      </c>
      <c r="H3437" s="43" t="s">
        <v>66</v>
      </c>
      <c r="I3437" s="45">
        <v>3</v>
      </c>
      <c r="J3437" s="45" t="s">
        <v>70</v>
      </c>
      <c r="K3437" s="41">
        <v>3</v>
      </c>
      <c r="L3437" s="41">
        <v>3</v>
      </c>
      <c r="M3437" s="41">
        <f>K3437-L3437</f>
        <v>0</v>
      </c>
      <c r="N3437" s="45" t="s">
        <v>4113</v>
      </c>
      <c r="O3437" s="41">
        <v>2640</v>
      </c>
      <c r="P3437" s="46"/>
      <c r="Q3437" s="47"/>
      <c r="R3437" s="48" t="s">
        <v>1336</v>
      </c>
      <c r="T3437">
        <v>80601</v>
      </c>
    </row>
    <row r="3438" spans="1:20" ht="18" customHeight="1" x14ac:dyDescent="0.15">
      <c r="A3438" s="42">
        <v>8</v>
      </c>
      <c r="B3438" s="43" t="s">
        <v>1333</v>
      </c>
      <c r="C3438" s="43">
        <v>6</v>
      </c>
      <c r="D3438" s="43" t="s">
        <v>1458</v>
      </c>
      <c r="E3438" s="43">
        <v>1</v>
      </c>
      <c r="F3438" s="43" t="s">
        <v>1459</v>
      </c>
      <c r="G3438" s="44">
        <v>11</v>
      </c>
      <c r="H3438" s="43" t="s">
        <v>66</v>
      </c>
      <c r="I3438" s="45">
        <v>11</v>
      </c>
      <c r="J3438" s="45" t="s">
        <v>72</v>
      </c>
      <c r="K3438" s="41">
        <v>202</v>
      </c>
      <c r="L3438" s="41">
        <v>246</v>
      </c>
      <c r="M3438" s="41">
        <f>K3438-L3438</f>
        <v>-44</v>
      </c>
      <c r="N3438" s="45" t="s">
        <v>1461</v>
      </c>
      <c r="O3438" s="41">
        <v>201236</v>
      </c>
      <c r="P3438" s="46"/>
      <c r="Q3438" s="47"/>
      <c r="R3438" s="48" t="s">
        <v>1336</v>
      </c>
      <c r="T3438">
        <v>80601</v>
      </c>
    </row>
    <row r="3439" spans="1:20" ht="18" customHeight="1" x14ac:dyDescent="0.15">
      <c r="A3439" s="42">
        <v>8</v>
      </c>
      <c r="B3439" s="43" t="s">
        <v>1333</v>
      </c>
      <c r="C3439" s="43">
        <v>6</v>
      </c>
      <c r="D3439" s="43" t="s">
        <v>1458</v>
      </c>
      <c r="E3439" s="43">
        <v>1</v>
      </c>
      <c r="F3439" s="43" t="s">
        <v>1459</v>
      </c>
      <c r="G3439" s="45">
        <v>12</v>
      </c>
      <c r="H3439" s="49" t="s">
        <v>73</v>
      </c>
      <c r="I3439" s="45"/>
      <c r="J3439" s="45"/>
      <c r="K3439" s="41"/>
      <c r="L3439" s="41"/>
      <c r="M3439" s="41"/>
      <c r="N3439" s="45"/>
      <c r="O3439" s="47"/>
      <c r="P3439" s="46"/>
      <c r="Q3439" s="47"/>
      <c r="R3439" s="48" t="s">
        <v>1336</v>
      </c>
      <c r="T3439">
        <v>80601</v>
      </c>
    </row>
    <row r="3440" spans="1:20" ht="18" customHeight="1" x14ac:dyDescent="0.15">
      <c r="A3440" s="42">
        <v>8</v>
      </c>
      <c r="B3440" s="43" t="s">
        <v>1333</v>
      </c>
      <c r="C3440" s="43">
        <v>6</v>
      </c>
      <c r="D3440" s="43" t="s">
        <v>1458</v>
      </c>
      <c r="E3440" s="43">
        <v>1</v>
      </c>
      <c r="F3440" s="43" t="s">
        <v>1459</v>
      </c>
      <c r="G3440" s="44">
        <v>12</v>
      </c>
      <c r="H3440" s="43" t="s">
        <v>73</v>
      </c>
      <c r="I3440" s="45">
        <v>21</v>
      </c>
      <c r="J3440" s="45" t="s">
        <v>74</v>
      </c>
      <c r="K3440" s="41">
        <v>1100</v>
      </c>
      <c r="L3440" s="41">
        <v>500</v>
      </c>
      <c r="M3440" s="41">
        <f>K3440-L3440</f>
        <v>600</v>
      </c>
      <c r="N3440" s="45" t="s">
        <v>1462</v>
      </c>
      <c r="O3440" s="41">
        <v>500000</v>
      </c>
      <c r="P3440" s="46"/>
      <c r="Q3440" s="47"/>
      <c r="R3440" s="48" t="s">
        <v>1336</v>
      </c>
      <c r="T3440">
        <v>80601</v>
      </c>
    </row>
    <row r="3441" spans="1:20" ht="18" customHeight="1" x14ac:dyDescent="0.15">
      <c r="A3441" s="42">
        <v>8</v>
      </c>
      <c r="B3441" s="43" t="s">
        <v>1333</v>
      </c>
      <c r="C3441" s="43">
        <v>6</v>
      </c>
      <c r="D3441" s="43" t="s">
        <v>1458</v>
      </c>
      <c r="E3441" s="43">
        <v>1</v>
      </c>
      <c r="F3441" s="43" t="s">
        <v>1459</v>
      </c>
      <c r="G3441" s="44">
        <v>12</v>
      </c>
      <c r="H3441" s="43" t="s">
        <v>73</v>
      </c>
      <c r="I3441" s="44">
        <v>21</v>
      </c>
      <c r="J3441" s="44" t="s">
        <v>74</v>
      </c>
      <c r="K3441" s="41"/>
      <c r="L3441" s="41"/>
      <c r="M3441" s="41"/>
      <c r="N3441" s="45" t="s">
        <v>1463</v>
      </c>
      <c r="O3441" s="41"/>
      <c r="P3441" s="46"/>
      <c r="Q3441" s="47"/>
      <c r="R3441" s="48" t="s">
        <v>1336</v>
      </c>
      <c r="T3441">
        <v>80601</v>
      </c>
    </row>
    <row r="3442" spans="1:20" ht="18" customHeight="1" x14ac:dyDescent="0.15">
      <c r="A3442" s="42">
        <v>8</v>
      </c>
      <c r="B3442" s="43" t="s">
        <v>1333</v>
      </c>
      <c r="C3442" s="43">
        <v>6</v>
      </c>
      <c r="D3442" s="43" t="s">
        <v>1458</v>
      </c>
      <c r="E3442" s="43">
        <v>1</v>
      </c>
      <c r="F3442" s="43" t="s">
        <v>1459</v>
      </c>
      <c r="G3442" s="44">
        <v>12</v>
      </c>
      <c r="H3442" s="43" t="s">
        <v>73</v>
      </c>
      <c r="I3442" s="44">
        <v>21</v>
      </c>
      <c r="J3442" s="44" t="s">
        <v>74</v>
      </c>
      <c r="K3442" s="41"/>
      <c r="L3442" s="41"/>
      <c r="M3442" s="41"/>
      <c r="N3442" s="45" t="s">
        <v>4114</v>
      </c>
      <c r="O3442" s="41">
        <v>600000</v>
      </c>
      <c r="P3442" s="46"/>
      <c r="Q3442" s="47"/>
      <c r="R3442" s="48" t="s">
        <v>1336</v>
      </c>
      <c r="T3442">
        <v>80601</v>
      </c>
    </row>
    <row r="3443" spans="1:20" ht="18" customHeight="1" x14ac:dyDescent="0.15">
      <c r="A3443" s="42">
        <v>8</v>
      </c>
      <c r="B3443" s="43" t="s">
        <v>1333</v>
      </c>
      <c r="C3443" s="43">
        <v>6</v>
      </c>
      <c r="D3443" s="43" t="s">
        <v>1458</v>
      </c>
      <c r="E3443" s="43">
        <v>1</v>
      </c>
      <c r="F3443" s="43" t="s">
        <v>1459</v>
      </c>
      <c r="G3443" s="44">
        <v>12</v>
      </c>
      <c r="H3443" s="43" t="s">
        <v>73</v>
      </c>
      <c r="I3443" s="45">
        <v>32</v>
      </c>
      <c r="J3443" s="45" t="s">
        <v>210</v>
      </c>
      <c r="K3443" s="41">
        <v>500</v>
      </c>
      <c r="L3443" s="41">
        <v>600</v>
      </c>
      <c r="M3443" s="41">
        <f>K3443-L3443</f>
        <v>-100</v>
      </c>
      <c r="N3443" s="45" t="s">
        <v>1464</v>
      </c>
      <c r="O3443" s="41">
        <v>500000</v>
      </c>
      <c r="P3443" s="46"/>
      <c r="Q3443" s="47"/>
      <c r="R3443" s="48" t="s">
        <v>1336</v>
      </c>
      <c r="T3443">
        <v>80601</v>
      </c>
    </row>
    <row r="3444" spans="1:20" ht="18" customHeight="1" x14ac:dyDescent="0.15">
      <c r="A3444" s="42">
        <v>8</v>
      </c>
      <c r="B3444" s="43" t="s">
        <v>1333</v>
      </c>
      <c r="C3444" s="43">
        <v>6</v>
      </c>
      <c r="D3444" s="43" t="s">
        <v>1458</v>
      </c>
      <c r="E3444" s="43">
        <v>1</v>
      </c>
      <c r="F3444" s="43" t="s">
        <v>1459</v>
      </c>
      <c r="G3444" s="45">
        <v>14</v>
      </c>
      <c r="H3444" s="49" t="s">
        <v>233</v>
      </c>
      <c r="I3444" s="45"/>
      <c r="J3444" s="45"/>
      <c r="K3444" s="41"/>
      <c r="L3444" s="41"/>
      <c r="M3444" s="41"/>
      <c r="N3444" s="45"/>
      <c r="O3444" s="47"/>
      <c r="P3444" s="46"/>
      <c r="Q3444" s="47"/>
      <c r="R3444" s="48" t="s">
        <v>1336</v>
      </c>
      <c r="T3444">
        <v>80601</v>
      </c>
    </row>
    <row r="3445" spans="1:20" ht="18" customHeight="1" x14ac:dyDescent="0.15">
      <c r="A3445" s="42">
        <v>8</v>
      </c>
      <c r="B3445" s="43" t="s">
        <v>1333</v>
      </c>
      <c r="C3445" s="43">
        <v>6</v>
      </c>
      <c r="D3445" s="43" t="s">
        <v>1458</v>
      </c>
      <c r="E3445" s="43">
        <v>1</v>
      </c>
      <c r="F3445" s="43" t="s">
        <v>1459</v>
      </c>
      <c r="G3445" s="44">
        <v>14</v>
      </c>
      <c r="H3445" s="43" t="s">
        <v>233</v>
      </c>
      <c r="I3445" s="45">
        <v>1</v>
      </c>
      <c r="J3445" s="45" t="s">
        <v>361</v>
      </c>
      <c r="K3445" s="41">
        <v>5280</v>
      </c>
      <c r="L3445" s="41">
        <v>0</v>
      </c>
      <c r="M3445" s="41">
        <f>K3445-L3445</f>
        <v>5280</v>
      </c>
      <c r="N3445" s="45" t="s">
        <v>2750</v>
      </c>
      <c r="O3445" s="41"/>
      <c r="P3445" s="46"/>
      <c r="Q3445" s="47"/>
      <c r="R3445" s="48" t="s">
        <v>1336</v>
      </c>
      <c r="T3445">
        <v>80601</v>
      </c>
    </row>
    <row r="3446" spans="1:20" ht="18" customHeight="1" x14ac:dyDescent="0.15">
      <c r="A3446" s="42">
        <v>8</v>
      </c>
      <c r="B3446" s="43" t="s">
        <v>1333</v>
      </c>
      <c r="C3446" s="43">
        <v>6</v>
      </c>
      <c r="D3446" s="43" t="s">
        <v>1458</v>
      </c>
      <c r="E3446" s="43">
        <v>1</v>
      </c>
      <c r="F3446" s="43" t="s">
        <v>1459</v>
      </c>
      <c r="G3446" s="44">
        <v>14</v>
      </c>
      <c r="H3446" s="43" t="s">
        <v>233</v>
      </c>
      <c r="I3446" s="44">
        <v>1</v>
      </c>
      <c r="J3446" s="44" t="s">
        <v>361</v>
      </c>
      <c r="K3446" s="41"/>
      <c r="L3446" s="41"/>
      <c r="M3446" s="41"/>
      <c r="N3446" s="45" t="s">
        <v>4115</v>
      </c>
      <c r="O3446" s="41">
        <v>5280000</v>
      </c>
      <c r="P3446" s="46"/>
      <c r="Q3446" s="47"/>
      <c r="R3446" s="48" t="s">
        <v>1336</v>
      </c>
      <c r="T3446">
        <v>80601</v>
      </c>
    </row>
    <row r="3447" spans="1:20" ht="18" customHeight="1" x14ac:dyDescent="0.15">
      <c r="A3447" s="42">
        <v>8</v>
      </c>
      <c r="B3447" s="43" t="s">
        <v>1333</v>
      </c>
      <c r="C3447" s="43">
        <v>6</v>
      </c>
      <c r="D3447" s="43" t="s">
        <v>1458</v>
      </c>
      <c r="E3447" s="43">
        <v>1</v>
      </c>
      <c r="F3447" s="43" t="s">
        <v>1459</v>
      </c>
      <c r="G3447" s="44">
        <v>14</v>
      </c>
      <c r="H3447" s="43" t="s">
        <v>233</v>
      </c>
      <c r="I3447" s="45">
        <v>2</v>
      </c>
      <c r="J3447" s="45" t="s">
        <v>234</v>
      </c>
      <c r="K3447" s="41">
        <v>9845</v>
      </c>
      <c r="L3447" s="41">
        <v>7587</v>
      </c>
      <c r="M3447" s="41">
        <f>K3447-L3447</f>
        <v>2258</v>
      </c>
      <c r="N3447" s="45" t="s">
        <v>1465</v>
      </c>
      <c r="O3447" s="41"/>
      <c r="P3447" s="46"/>
      <c r="Q3447" s="47"/>
      <c r="R3447" s="48" t="s">
        <v>1336</v>
      </c>
      <c r="T3447">
        <v>80601</v>
      </c>
    </row>
    <row r="3448" spans="1:20" ht="18" customHeight="1" x14ac:dyDescent="0.15">
      <c r="A3448" s="42">
        <v>8</v>
      </c>
      <c r="B3448" s="43" t="s">
        <v>1333</v>
      </c>
      <c r="C3448" s="43">
        <v>6</v>
      </c>
      <c r="D3448" s="43" t="s">
        <v>1458</v>
      </c>
      <c r="E3448" s="43">
        <v>1</v>
      </c>
      <c r="F3448" s="43" t="s">
        <v>1459</v>
      </c>
      <c r="G3448" s="44">
        <v>14</v>
      </c>
      <c r="H3448" s="43" t="s">
        <v>233</v>
      </c>
      <c r="I3448" s="44">
        <v>2</v>
      </c>
      <c r="J3448" s="44" t="s">
        <v>234</v>
      </c>
      <c r="K3448" s="41"/>
      <c r="L3448" s="41"/>
      <c r="M3448" s="41"/>
      <c r="N3448" s="45" t="s">
        <v>4116</v>
      </c>
      <c r="O3448" s="41">
        <v>9845000</v>
      </c>
      <c r="P3448" s="46"/>
      <c r="Q3448" s="47"/>
      <c r="R3448" s="48" t="s">
        <v>1336</v>
      </c>
      <c r="T3448">
        <v>80601</v>
      </c>
    </row>
    <row r="3449" spans="1:20" ht="18" customHeight="1" x14ac:dyDescent="0.15">
      <c r="A3449" s="24">
        <v>8</v>
      </c>
      <c r="B3449" s="25" t="s">
        <v>2255</v>
      </c>
      <c r="C3449" s="34">
        <v>6</v>
      </c>
      <c r="D3449" s="25" t="s">
        <v>1458</v>
      </c>
      <c r="E3449" s="35">
        <v>2</v>
      </c>
      <c r="F3449" s="36" t="s">
        <v>2263</v>
      </c>
      <c r="G3449" s="35"/>
      <c r="H3449" s="36"/>
      <c r="I3449" s="35"/>
      <c r="J3449" s="35"/>
      <c r="K3449" s="32">
        <f>IF(C3449="",SUMIFS($K3450:$K$5362,$A3450:$A$5362,A3449,$E3450:$E$5362,""),IF(E3449="",SUMIFS($K3450:$K$5362,$A3450:$A$5362,A3449,$C3450:$C$5362,C3449,$G3450:$G$5362,""),IF(G3449="",SUMIFS($K3450:$K$5362,$A3450:$A$5362,A3449,$C3450:$C$5362,C3449,$E3450:$E$5362,E3449,$R3450:$R$5362,R3449),IF(I3449="",SUMIFS($K3450:$K$5362,$A3450:$A$5362,A3449,$C3450:$C$5362,C3449,$E3450:$E$5362,E3449,$G3450:$G$5362,G3449,$R3450:$R$5362,R3449),0))))</f>
        <v>50182</v>
      </c>
      <c r="L3449" s="32">
        <f>IF(C3449="",SUMIFS($L3450:$L$5362,$A3450:$A$5362,A3449,$E3450:$E$5362,""),IF(E3449="",SUMIFS($L3450:$L$5362,$A3450:$A$5362,A3449,$C3450:$C$5362,C3449,$G3450:$G$5362,""),IF(G3449="",SUMIFS($L3450:$L$5362,$A3450:$A$5362,A3449,$C3450:$C$5362,C3449,$E3450:$E$5362,E3449,$R3450:$R$5362,R3449),IF(I3449="",SUMIFS($L3450:$L$5362,$A3450:$A$5362,A3449,$C3450:$C$5362,C3449,$E3450:$E$5362,E3449,$G3450:$G$5362,G3449,$R3450:$R$5362,R3449),0))))</f>
        <v>82250</v>
      </c>
      <c r="M3449" s="32">
        <f t="shared" ref="M3449" si="94">K3449-L3449</f>
        <v>-32068</v>
      </c>
      <c r="N3449" s="37"/>
      <c r="O3449" s="38"/>
      <c r="P3449" s="39"/>
      <c r="Q3449" s="33">
        <f>IF(C3449="",SUMIFS($Q3450:$Q$5362,$A3450:$A$5362,A3449,$E3450:$E$5362,""),IF(E3449="",SUMIFS($Q3450:$Q$5362,$A3450:$A$5362,A3449,$C3450:$C$5362,C3449,$G3450:$G$5362,""),IF(G3449="",SUMIFS($Q3450:$Q$5362,$A3450:$A$5362,A3449,$C3450:$C$5362,C3449,$E3450:$E$5362,E3449,$R3450:$R$5362,R3449),IF(I3449="",SUMIFS($Q3450:$Q$5362,$A3450:$A$5362,A3449,$C3450:$C$5362,C3449,$E3450:$E$5362,E3449,$G3450:$G$5362,G3449,$R3450:$R$5362,R3449),0))))</f>
        <v>49850</v>
      </c>
      <c r="R3449" s="40" t="s">
        <v>2257</v>
      </c>
      <c r="T3449">
        <v>80602</v>
      </c>
    </row>
    <row r="3450" spans="1:20" ht="18" customHeight="1" x14ac:dyDescent="0.15">
      <c r="A3450" s="42">
        <v>8</v>
      </c>
      <c r="B3450" s="43" t="s">
        <v>1333</v>
      </c>
      <c r="C3450" s="43">
        <v>6</v>
      </c>
      <c r="D3450" s="43" t="s">
        <v>1458</v>
      </c>
      <c r="E3450" s="43">
        <v>2</v>
      </c>
      <c r="F3450" s="43" t="s">
        <v>1466</v>
      </c>
      <c r="G3450" s="45">
        <v>10</v>
      </c>
      <c r="H3450" s="49" t="s">
        <v>54</v>
      </c>
      <c r="I3450" s="45"/>
      <c r="J3450" s="45"/>
      <c r="K3450" s="41"/>
      <c r="L3450" s="41"/>
      <c r="M3450" s="41"/>
      <c r="N3450" s="45"/>
      <c r="O3450" s="47"/>
      <c r="P3450" s="46" t="s">
        <v>4765</v>
      </c>
      <c r="Q3450" s="47">
        <v>24950</v>
      </c>
      <c r="R3450" s="48" t="s">
        <v>1336</v>
      </c>
      <c r="T3450">
        <v>80602</v>
      </c>
    </row>
    <row r="3451" spans="1:20" ht="18" customHeight="1" x14ac:dyDescent="0.15">
      <c r="A3451" s="42">
        <v>8</v>
      </c>
      <c r="B3451" s="43" t="s">
        <v>1333</v>
      </c>
      <c r="C3451" s="43">
        <v>6</v>
      </c>
      <c r="D3451" s="43" t="s">
        <v>1458</v>
      </c>
      <c r="E3451" s="43">
        <v>2</v>
      </c>
      <c r="F3451" s="43" t="s">
        <v>1466</v>
      </c>
      <c r="G3451" s="44">
        <v>10</v>
      </c>
      <c r="H3451" s="43" t="s">
        <v>54</v>
      </c>
      <c r="I3451" s="45">
        <v>1</v>
      </c>
      <c r="J3451" s="45" t="s">
        <v>55</v>
      </c>
      <c r="K3451" s="41">
        <v>50</v>
      </c>
      <c r="L3451" s="41">
        <v>50</v>
      </c>
      <c r="M3451" s="41">
        <f>K3451-L3451</f>
        <v>0</v>
      </c>
      <c r="N3451" s="45" t="s">
        <v>2751</v>
      </c>
      <c r="O3451" s="41">
        <v>50000</v>
      </c>
      <c r="P3451" s="46" t="s">
        <v>4621</v>
      </c>
      <c r="Q3451" s="47"/>
      <c r="R3451" s="48" t="s">
        <v>1336</v>
      </c>
      <c r="T3451">
        <v>80602</v>
      </c>
    </row>
    <row r="3452" spans="1:20" ht="18" customHeight="1" x14ac:dyDescent="0.15">
      <c r="A3452" s="42">
        <v>8</v>
      </c>
      <c r="B3452" s="43" t="s">
        <v>1333</v>
      </c>
      <c r="C3452" s="43">
        <v>6</v>
      </c>
      <c r="D3452" s="43" t="s">
        <v>1458</v>
      </c>
      <c r="E3452" s="43">
        <v>2</v>
      </c>
      <c r="F3452" s="43" t="s">
        <v>1466</v>
      </c>
      <c r="G3452" s="45">
        <v>11</v>
      </c>
      <c r="H3452" s="49" t="s">
        <v>66</v>
      </c>
      <c r="I3452" s="45"/>
      <c r="J3452" s="45"/>
      <c r="K3452" s="41"/>
      <c r="L3452" s="41"/>
      <c r="M3452" s="41"/>
      <c r="N3452" s="45"/>
      <c r="O3452" s="47"/>
      <c r="P3452" s="46" t="s">
        <v>4766</v>
      </c>
      <c r="Q3452" s="47">
        <v>24900</v>
      </c>
      <c r="R3452" s="48" t="s">
        <v>1336</v>
      </c>
      <c r="T3452">
        <v>80602</v>
      </c>
    </row>
    <row r="3453" spans="1:20" ht="18" customHeight="1" x14ac:dyDescent="0.15">
      <c r="A3453" s="42">
        <v>8</v>
      </c>
      <c r="B3453" s="43" t="s">
        <v>1333</v>
      </c>
      <c r="C3453" s="43">
        <v>6</v>
      </c>
      <c r="D3453" s="43" t="s">
        <v>1458</v>
      </c>
      <c r="E3453" s="43">
        <v>2</v>
      </c>
      <c r="F3453" s="43" t="s">
        <v>1466</v>
      </c>
      <c r="G3453" s="44">
        <v>11</v>
      </c>
      <c r="H3453" s="43" t="s">
        <v>66</v>
      </c>
      <c r="I3453" s="45">
        <v>3</v>
      </c>
      <c r="J3453" s="45" t="s">
        <v>70</v>
      </c>
      <c r="K3453" s="41">
        <v>158</v>
      </c>
      <c r="L3453" s="41">
        <v>0</v>
      </c>
      <c r="M3453" s="41">
        <f>K3453-L3453</f>
        <v>158</v>
      </c>
      <c r="N3453" s="45" t="s">
        <v>2752</v>
      </c>
      <c r="O3453" s="41"/>
      <c r="P3453" s="46"/>
      <c r="Q3453" s="47"/>
      <c r="R3453" s="48" t="s">
        <v>1336</v>
      </c>
      <c r="T3453">
        <v>80602</v>
      </c>
    </row>
    <row r="3454" spans="1:20" ht="18" customHeight="1" x14ac:dyDescent="0.15">
      <c r="A3454" s="42">
        <v>8</v>
      </c>
      <c r="B3454" s="43" t="s">
        <v>1333</v>
      </c>
      <c r="C3454" s="43">
        <v>6</v>
      </c>
      <c r="D3454" s="43" t="s">
        <v>1458</v>
      </c>
      <c r="E3454" s="43">
        <v>2</v>
      </c>
      <c r="F3454" s="43" t="s">
        <v>1466</v>
      </c>
      <c r="G3454" s="44">
        <v>11</v>
      </c>
      <c r="H3454" s="43" t="s">
        <v>66</v>
      </c>
      <c r="I3454" s="44">
        <v>3</v>
      </c>
      <c r="J3454" s="44" t="s">
        <v>70</v>
      </c>
      <c r="K3454" s="41"/>
      <c r="L3454" s="41"/>
      <c r="M3454" s="41"/>
      <c r="N3454" s="45" t="s">
        <v>4117</v>
      </c>
      <c r="O3454" s="41">
        <v>51000</v>
      </c>
      <c r="P3454" s="46"/>
      <c r="Q3454" s="47"/>
      <c r="R3454" s="48" t="s">
        <v>1336</v>
      </c>
      <c r="T3454">
        <v>80602</v>
      </c>
    </row>
    <row r="3455" spans="1:20" ht="18" customHeight="1" x14ac:dyDescent="0.15">
      <c r="A3455" s="42">
        <v>8</v>
      </c>
      <c r="B3455" s="43" t="s">
        <v>1333</v>
      </c>
      <c r="C3455" s="43">
        <v>6</v>
      </c>
      <c r="D3455" s="43" t="s">
        <v>1458</v>
      </c>
      <c r="E3455" s="43">
        <v>2</v>
      </c>
      <c r="F3455" s="43" t="s">
        <v>1466</v>
      </c>
      <c r="G3455" s="44">
        <v>11</v>
      </c>
      <c r="H3455" s="43" t="s">
        <v>66</v>
      </c>
      <c r="I3455" s="44">
        <v>3</v>
      </c>
      <c r="J3455" s="44" t="s">
        <v>70</v>
      </c>
      <c r="K3455" s="41"/>
      <c r="L3455" s="41"/>
      <c r="M3455" s="41"/>
      <c r="N3455" s="45" t="s">
        <v>4118</v>
      </c>
      <c r="O3455" s="41">
        <v>24000</v>
      </c>
      <c r="P3455" s="46"/>
      <c r="Q3455" s="47"/>
      <c r="R3455" s="48" t="s">
        <v>1336</v>
      </c>
      <c r="T3455">
        <v>80602</v>
      </c>
    </row>
    <row r="3456" spans="1:20" ht="18" customHeight="1" x14ac:dyDescent="0.15">
      <c r="A3456" s="42">
        <v>8</v>
      </c>
      <c r="B3456" s="43" t="s">
        <v>1333</v>
      </c>
      <c r="C3456" s="43">
        <v>6</v>
      </c>
      <c r="D3456" s="43" t="s">
        <v>1458</v>
      </c>
      <c r="E3456" s="43">
        <v>2</v>
      </c>
      <c r="F3456" s="43" t="s">
        <v>1466</v>
      </c>
      <c r="G3456" s="44">
        <v>11</v>
      </c>
      <c r="H3456" s="43" t="s">
        <v>66</v>
      </c>
      <c r="I3456" s="44">
        <v>3</v>
      </c>
      <c r="J3456" s="44" t="s">
        <v>70</v>
      </c>
      <c r="K3456" s="41"/>
      <c r="L3456" s="41"/>
      <c r="M3456" s="41"/>
      <c r="N3456" s="45" t="s">
        <v>4119</v>
      </c>
      <c r="O3456" s="41">
        <v>25000</v>
      </c>
      <c r="P3456" s="46"/>
      <c r="Q3456" s="47"/>
      <c r="R3456" s="48" t="s">
        <v>1336</v>
      </c>
      <c r="T3456">
        <v>80602</v>
      </c>
    </row>
    <row r="3457" spans="1:20" ht="18" customHeight="1" x14ac:dyDescent="0.15">
      <c r="A3457" s="42">
        <v>8</v>
      </c>
      <c r="B3457" s="43" t="s">
        <v>1333</v>
      </c>
      <c r="C3457" s="43">
        <v>6</v>
      </c>
      <c r="D3457" s="43" t="s">
        <v>1458</v>
      </c>
      <c r="E3457" s="43">
        <v>2</v>
      </c>
      <c r="F3457" s="43" t="s">
        <v>1466</v>
      </c>
      <c r="G3457" s="44">
        <v>11</v>
      </c>
      <c r="H3457" s="43" t="s">
        <v>66</v>
      </c>
      <c r="I3457" s="44">
        <v>3</v>
      </c>
      <c r="J3457" s="44" t="s">
        <v>70</v>
      </c>
      <c r="K3457" s="41"/>
      <c r="L3457" s="41"/>
      <c r="M3457" s="41"/>
      <c r="N3457" s="45" t="s">
        <v>4120</v>
      </c>
      <c r="O3457" s="41">
        <v>58000</v>
      </c>
      <c r="P3457" s="46"/>
      <c r="Q3457" s="47"/>
      <c r="R3457" s="48" t="s">
        <v>1336</v>
      </c>
      <c r="T3457">
        <v>80602</v>
      </c>
    </row>
    <row r="3458" spans="1:20" ht="18" customHeight="1" x14ac:dyDescent="0.15">
      <c r="A3458" s="42">
        <v>8</v>
      </c>
      <c r="B3458" s="43" t="s">
        <v>1333</v>
      </c>
      <c r="C3458" s="43">
        <v>6</v>
      </c>
      <c r="D3458" s="43" t="s">
        <v>1458</v>
      </c>
      <c r="E3458" s="43">
        <v>2</v>
      </c>
      <c r="F3458" s="43" t="s">
        <v>1466</v>
      </c>
      <c r="G3458" s="45">
        <v>12</v>
      </c>
      <c r="H3458" s="49" t="s">
        <v>73</v>
      </c>
      <c r="I3458" s="45"/>
      <c r="J3458" s="45"/>
      <c r="K3458" s="41"/>
      <c r="L3458" s="41"/>
      <c r="M3458" s="41"/>
      <c r="N3458" s="45"/>
      <c r="O3458" s="47"/>
      <c r="P3458" s="46"/>
      <c r="Q3458" s="47"/>
      <c r="R3458" s="48" t="s">
        <v>1336</v>
      </c>
      <c r="T3458">
        <v>80602</v>
      </c>
    </row>
    <row r="3459" spans="1:20" ht="18" customHeight="1" x14ac:dyDescent="0.15">
      <c r="A3459" s="42">
        <v>8</v>
      </c>
      <c r="B3459" s="43" t="s">
        <v>1333</v>
      </c>
      <c r="C3459" s="43">
        <v>6</v>
      </c>
      <c r="D3459" s="43" t="s">
        <v>1458</v>
      </c>
      <c r="E3459" s="43">
        <v>2</v>
      </c>
      <c r="F3459" s="43" t="s">
        <v>1466</v>
      </c>
      <c r="G3459" s="44">
        <v>12</v>
      </c>
      <c r="H3459" s="43" t="s">
        <v>73</v>
      </c>
      <c r="I3459" s="45">
        <v>13</v>
      </c>
      <c r="J3459" s="45" t="s">
        <v>1138</v>
      </c>
      <c r="K3459" s="41">
        <v>1500</v>
      </c>
      <c r="L3459" s="41">
        <v>2200</v>
      </c>
      <c r="M3459" s="41">
        <f>K3459-L3459</f>
        <v>-700</v>
      </c>
      <c r="N3459" s="45" t="s">
        <v>1467</v>
      </c>
      <c r="O3459" s="41">
        <v>1500000</v>
      </c>
      <c r="P3459" s="46"/>
      <c r="Q3459" s="47"/>
      <c r="R3459" s="48" t="s">
        <v>1336</v>
      </c>
      <c r="T3459">
        <v>80602</v>
      </c>
    </row>
    <row r="3460" spans="1:20" ht="18" customHeight="1" x14ac:dyDescent="0.15">
      <c r="A3460" s="42">
        <v>8</v>
      </c>
      <c r="B3460" s="43" t="s">
        <v>1333</v>
      </c>
      <c r="C3460" s="43">
        <v>6</v>
      </c>
      <c r="D3460" s="43" t="s">
        <v>1458</v>
      </c>
      <c r="E3460" s="43">
        <v>2</v>
      </c>
      <c r="F3460" s="43" t="s">
        <v>1466</v>
      </c>
      <c r="G3460" s="45">
        <v>14</v>
      </c>
      <c r="H3460" s="49" t="s">
        <v>233</v>
      </c>
      <c r="I3460" s="45"/>
      <c r="J3460" s="45"/>
      <c r="K3460" s="41"/>
      <c r="L3460" s="41"/>
      <c r="M3460" s="41"/>
      <c r="N3460" s="45"/>
      <c r="O3460" s="47"/>
      <c r="P3460" s="46"/>
      <c r="Q3460" s="47"/>
      <c r="R3460" s="48" t="s">
        <v>1336</v>
      </c>
      <c r="T3460">
        <v>80602</v>
      </c>
    </row>
    <row r="3461" spans="1:20" ht="18" customHeight="1" x14ac:dyDescent="0.15">
      <c r="A3461" s="42">
        <v>8</v>
      </c>
      <c r="B3461" s="43" t="s">
        <v>1333</v>
      </c>
      <c r="C3461" s="43">
        <v>6</v>
      </c>
      <c r="D3461" s="43" t="s">
        <v>1458</v>
      </c>
      <c r="E3461" s="43">
        <v>2</v>
      </c>
      <c r="F3461" s="43" t="s">
        <v>1466</v>
      </c>
      <c r="G3461" s="44">
        <v>14</v>
      </c>
      <c r="H3461" s="43" t="s">
        <v>233</v>
      </c>
      <c r="I3461" s="45">
        <v>2</v>
      </c>
      <c r="J3461" s="45" t="s">
        <v>234</v>
      </c>
      <c r="K3461" s="41">
        <v>48400</v>
      </c>
      <c r="L3461" s="41">
        <v>80000</v>
      </c>
      <c r="M3461" s="41">
        <f>K3461-L3461</f>
        <v>-31600</v>
      </c>
      <c r="N3461" s="45" t="s">
        <v>7532</v>
      </c>
      <c r="O3461" s="41"/>
      <c r="P3461" s="46"/>
      <c r="Q3461" s="47"/>
      <c r="R3461" s="48" t="s">
        <v>1336</v>
      </c>
      <c r="T3461">
        <v>80602</v>
      </c>
    </row>
    <row r="3462" spans="1:20" ht="18" customHeight="1" x14ac:dyDescent="0.15">
      <c r="A3462" s="42">
        <v>8</v>
      </c>
      <c r="B3462" s="43" t="s">
        <v>1333</v>
      </c>
      <c r="C3462" s="43">
        <v>6</v>
      </c>
      <c r="D3462" s="43" t="s">
        <v>1458</v>
      </c>
      <c r="E3462" s="43">
        <v>2</v>
      </c>
      <c r="F3462" s="43" t="s">
        <v>1466</v>
      </c>
      <c r="G3462" s="44">
        <v>14</v>
      </c>
      <c r="H3462" s="43" t="s">
        <v>233</v>
      </c>
      <c r="I3462" s="44">
        <v>2</v>
      </c>
      <c r="J3462" s="44" t="s">
        <v>234</v>
      </c>
      <c r="K3462" s="41"/>
      <c r="L3462" s="41"/>
      <c r="M3462" s="41"/>
      <c r="N3462" s="45" t="s">
        <v>7533</v>
      </c>
      <c r="O3462" s="41">
        <v>48400000</v>
      </c>
      <c r="P3462" s="46"/>
      <c r="Q3462" s="47"/>
      <c r="R3462" s="48" t="s">
        <v>1336</v>
      </c>
      <c r="T3462">
        <v>80602</v>
      </c>
    </row>
    <row r="3463" spans="1:20" ht="18" customHeight="1" x14ac:dyDescent="0.15">
      <c r="A3463" s="42">
        <v>8</v>
      </c>
      <c r="B3463" s="43" t="s">
        <v>1333</v>
      </c>
      <c r="C3463" s="43">
        <v>6</v>
      </c>
      <c r="D3463" s="43" t="s">
        <v>1458</v>
      </c>
      <c r="E3463" s="43">
        <v>2</v>
      </c>
      <c r="F3463" s="43" t="s">
        <v>1466</v>
      </c>
      <c r="G3463" s="45">
        <v>18</v>
      </c>
      <c r="H3463" s="49" t="s">
        <v>81</v>
      </c>
      <c r="I3463" s="45"/>
      <c r="J3463" s="45"/>
      <c r="K3463" s="41"/>
      <c r="L3463" s="41"/>
      <c r="M3463" s="41"/>
      <c r="N3463" s="45"/>
      <c r="O3463" s="47"/>
      <c r="P3463" s="46"/>
      <c r="Q3463" s="47"/>
      <c r="R3463" s="48" t="s">
        <v>1336</v>
      </c>
      <c r="T3463">
        <v>80602</v>
      </c>
    </row>
    <row r="3464" spans="1:20" ht="18" customHeight="1" x14ac:dyDescent="0.15">
      <c r="A3464" s="42">
        <v>8</v>
      </c>
      <c r="B3464" s="43" t="s">
        <v>1333</v>
      </c>
      <c r="C3464" s="43">
        <v>6</v>
      </c>
      <c r="D3464" s="43" t="s">
        <v>1458</v>
      </c>
      <c r="E3464" s="43">
        <v>2</v>
      </c>
      <c r="F3464" s="43" t="s">
        <v>1466</v>
      </c>
      <c r="G3464" s="44">
        <v>18</v>
      </c>
      <c r="H3464" s="43" t="s">
        <v>81</v>
      </c>
      <c r="I3464" s="45">
        <v>9</v>
      </c>
      <c r="J3464" s="45" t="s">
        <v>2753</v>
      </c>
      <c r="K3464" s="41">
        <v>74</v>
      </c>
      <c r="L3464" s="41">
        <v>0</v>
      </c>
      <c r="M3464" s="41">
        <f>K3464-L3464</f>
        <v>74</v>
      </c>
      <c r="N3464" s="45" t="s">
        <v>4121</v>
      </c>
      <c r="O3464" s="41">
        <v>74000</v>
      </c>
      <c r="P3464" s="46"/>
      <c r="Q3464" s="47"/>
      <c r="R3464" s="48" t="s">
        <v>1336</v>
      </c>
      <c r="T3464">
        <v>80602</v>
      </c>
    </row>
    <row r="3465" spans="1:20" ht="18" customHeight="1" x14ac:dyDescent="0.15">
      <c r="A3465" s="16">
        <v>9</v>
      </c>
      <c r="B3465" s="17" t="s">
        <v>1468</v>
      </c>
      <c r="C3465" s="17"/>
      <c r="D3465" s="17"/>
      <c r="E3465" s="18"/>
      <c r="F3465" s="17"/>
      <c r="G3465" s="18"/>
      <c r="H3465" s="17"/>
      <c r="I3465" s="18"/>
      <c r="J3465" s="18"/>
      <c r="K3465" s="15">
        <f>IF(C3465="",SUMIFS($K3466:$K$5362,$A3466:$A$5362,A3465,$E3466:$E$5362,""),IF(E3465="",SUMIFS($K3466:$K$5362,$A3466:$A$5362,A3465,$C3466:$C$5362,C3465,$G3466:$G$5362,""),IF(G3465="",SUMIFS($K3466:$K$5362,$A3466:$A$5362,A3465,$C3466:$C$5362,C3465,$E3466:$E$5362,E3465,$R3466:$R$5362,R3465),IF(I3465="",SUMIFS($K3466:$K$5362,$A3466:$A$5362,A3465,$C3466:$C$5362,C3465,$E3466:$E$5362,E3465,$G3466:$G$5362,G3465,$R3466:$R$5362,R3465),0))))</f>
        <v>232684</v>
      </c>
      <c r="L3465" s="15">
        <f>IF(C3465="",SUMIFS($L3466:$L$5362,$A3466:$A$5362,A3465,$E3466:$E$5362,""),IF(E3465="",SUMIFS($L3466:$L$5362,$A3466:$A$5362,A3465,$C3466:$C$5362,C3465,$G3466:$G$5362,""),IF(G3465="",SUMIFS($L3466:$L$5362,$A3466:$A$5362,A3465,$C3466:$C$5362,C3465,$E3466:$E$5362,E3465,$R3466:$R$5362,R3465),IF(I3465="",SUMIFS($L3466:$L$5362,$A3466:$A$5362,A3465,$C3466:$C$5362,C3465,$E3466:$E$5362,E3465,$G3466:$G$5362,G3465,$R3466:$R$5362,R3465),0))))</f>
        <v>220244</v>
      </c>
      <c r="M3465" s="15">
        <f>K3465-L3465</f>
        <v>12440</v>
      </c>
      <c r="N3465" s="19"/>
      <c r="O3465" s="20"/>
      <c r="P3465" s="21"/>
      <c r="Q3465" s="15">
        <f>IF(C3465="",SUMIFS($Q3466:$Q$5362,$A3466:$A$5362,A3465,$E3466:$E$5362,""),IF(E3465="",SUMIFS($Q3466:$Q$5362,$A3466:$A$5362,A3465,$C3466:$C$5362,C3465,$G3466:$G$5362,""),IF(G3465="",SUMIFS($Q3466:$Q$5362,$A3466:$A$5362,A3465,$C3466:$C$5362,C3465,$E3466:$E$5362,E3465,$R3466:$R$5362,R3465),IF(I3465="",SUMIFS($Q3466:$Q$5362,$A3466:$A$5362,A3465,$C3466:$C$5362,C3465,$E3466:$E$5362,E3465,$G3466:$G$5362,G3465,$R3466:$R$5362,R3465),0))))</f>
        <v>25363</v>
      </c>
      <c r="R3465" s="22"/>
      <c r="T3465">
        <v>90101</v>
      </c>
    </row>
    <row r="3466" spans="1:20" ht="18" customHeight="1" x14ac:dyDescent="0.15">
      <c r="A3466" s="24">
        <v>9</v>
      </c>
      <c r="B3466" s="25" t="s">
        <v>1468</v>
      </c>
      <c r="C3466" s="26">
        <v>1</v>
      </c>
      <c r="D3466" s="26" t="s">
        <v>2187</v>
      </c>
      <c r="E3466" s="27"/>
      <c r="F3466" s="26"/>
      <c r="G3466" s="27"/>
      <c r="H3466" s="26"/>
      <c r="I3466" s="27"/>
      <c r="J3466" s="27"/>
      <c r="K3466" s="23">
        <f>IF(C3466="",SUMIFS($K3467:$K$5362,$A3467:$A$5362,A3466,$E3467:$E$5362,""),IF(E3466="",SUMIFS($K3467:$K$5362,$A3467:$A$5362,A3466,$C3467:$C$5362,C3466,$G3467:$G$5362,""),IF(G3466="",SUMIFS($K3467:$K$5362,$A3467:$A$5362,A3466,$C3467:$C$5362,C3466,$E3467:$E$5362,E3466,$R3467:$R$5362,R3466),IF(I3466="",SUMIFS($K3467:$K$5362,$A3467:$A$5362,A3466,$C3467:$C$5362,C3466,$E3467:$E$5362,E3466,$G3467:$G$5362,G3466,$R3467:$R$5362,R3466),0))))</f>
        <v>232684</v>
      </c>
      <c r="L3466" s="23">
        <f>IF(C3466="",SUMIFS($L3467:$L$5362,$A3467:$A$5362,A3466,$E3467:$E$5362,""),IF(E3466="",SUMIFS($L3467:$L$5362,$A3467:$A$5362,A3466,$C3467:$C$5362,C3466,$G3467:$G$5362,""),IF(G3466="",SUMIFS($L3467:$L$5362,$A3467:$A$5362,A3466,$C3467:$C$5362,C3466,$E3467:$E$5362,E3466,$R3467:$R$5362,R3466),IF(I3466="",SUMIFS($L3467:$L$5362,$A3467:$A$5362,A3466,$C3467:$C$5362,C3466,$E3467:$E$5362,E3466,$G3467:$G$5362,G3466,$R3467:$R$5362,R3466),0))))</f>
        <v>220244</v>
      </c>
      <c r="M3466" s="23">
        <f t="shared" ref="M3466:M3467" si="95">K3466-L3466</f>
        <v>12440</v>
      </c>
      <c r="N3466" s="28"/>
      <c r="O3466" s="29"/>
      <c r="P3466" s="30"/>
      <c r="Q3466" s="23">
        <f>IF(C3466="",SUMIFS($Q3467:$Q$5362,$A3467:$A$5362,A3466,$E3467:$E$5362,""),IF(E3466="",SUMIFS($Q3467:$Q$5362,$A3467:$A$5362,A3466,$C3467:$C$5362,C3466,$G3467:$G$5362,""),IF(G3466="",SUMIFS($Q3467:$Q$5362,$A3467:$A$5362,A3466,$C3467:$C$5362,C3466,$E3467:$E$5362,E3466,$R3467:$R$5362,R3466),IF(I3466="",SUMIFS($Q3467:$Q$5362,$A3467:$A$5362,A3466,$C3467:$C$5362,C3466,$E3467:$E$5362,E3466,$G3467:$G$5362,G3466,$R3467:$R$5362,R3466),0))))</f>
        <v>25363</v>
      </c>
      <c r="R3466" s="31"/>
      <c r="T3466">
        <v>90101</v>
      </c>
    </row>
    <row r="3467" spans="1:20" ht="18" customHeight="1" x14ac:dyDescent="0.15">
      <c r="A3467" s="24">
        <v>9</v>
      </c>
      <c r="B3467" s="25" t="s">
        <v>2187</v>
      </c>
      <c r="C3467" s="34">
        <v>1</v>
      </c>
      <c r="D3467" s="25" t="s">
        <v>1468</v>
      </c>
      <c r="E3467" s="35">
        <v>1</v>
      </c>
      <c r="F3467" s="36" t="s">
        <v>2264</v>
      </c>
      <c r="G3467" s="35"/>
      <c r="H3467" s="36"/>
      <c r="I3467" s="35"/>
      <c r="J3467" s="35"/>
      <c r="K3467" s="32">
        <f>IF(C3467="",SUMIFS($K3468:$K$5362,$A3468:$A$5362,A3467,$E3468:$E$5362,""),IF(E3467="",SUMIFS($K3468:$K$5362,$A3468:$A$5362,A3467,$C3468:$C$5362,C3467,$G3468:$G$5362,""),IF(G3467="",SUMIFS($K3468:$K$5362,$A3468:$A$5362,A3467,$C3468:$C$5362,C3467,$E3468:$E$5362,E3467,$R3468:$R$5362,R3467),IF(I3467="",SUMIFS($K3468:$K$5362,$A3468:$A$5362,A3467,$C3468:$C$5362,C3467,$E3468:$E$5362,E3467,$G3468:$G$5362,G3467,$R3468:$R$5362,R3467),0))))</f>
        <v>156166</v>
      </c>
      <c r="L3467" s="32">
        <f>IF(C3467="",SUMIFS($L3468:$L$5362,$A3468:$A$5362,A3467,$E3468:$E$5362,""),IF(E3467="",SUMIFS($L3468:$L$5362,$A3468:$A$5362,A3467,$C3468:$C$5362,C3467,$G3468:$G$5362,""),IF(G3467="",SUMIFS($L3468:$L$5362,$A3468:$A$5362,A3467,$C3468:$C$5362,C3467,$E3468:$E$5362,E3467,$R3468:$R$5362,R3467),IF(I3467="",SUMIFS($L3468:$L$5362,$A3468:$A$5362,A3467,$C3468:$C$5362,C3467,$E3468:$E$5362,E3467,$G3468:$G$5362,G3467,$R3468:$R$5362,R3467),0))))</f>
        <v>147934</v>
      </c>
      <c r="M3467" s="32">
        <f t="shared" si="95"/>
        <v>8232</v>
      </c>
      <c r="N3467" s="37"/>
      <c r="O3467" s="38"/>
      <c r="P3467" s="39"/>
      <c r="Q3467" s="33">
        <f>IF(C3467="",SUMIFS($Q3468:$Q$5362,$A3468:$A$5362,A3467,$E3468:$E$5362,""),IF(E3467="",SUMIFS($Q3468:$Q$5362,$A3468:$A$5362,A3467,$C3468:$C$5362,C3467,$G3468:$G$5362,""),IF(G3467="",SUMIFS($Q3468:$Q$5362,$A3468:$A$5362,A3467,$C3468:$C$5362,C3467,$E3468:$E$5362,E3467,$R3468:$R$5362,R3467),IF(I3467="",SUMIFS($Q3468:$Q$5362,$A3468:$A$5362,A3467,$C3468:$C$5362,C3467,$E3468:$E$5362,E3467,$G3468:$G$5362,G3467,$R3468:$R$5362,R3467),0))))</f>
        <v>0</v>
      </c>
      <c r="R3467" s="40" t="s">
        <v>2201</v>
      </c>
      <c r="T3467">
        <v>90101</v>
      </c>
    </row>
    <row r="3468" spans="1:20" ht="18" customHeight="1" x14ac:dyDescent="0.15">
      <c r="A3468" s="42">
        <v>9</v>
      </c>
      <c r="B3468" s="43" t="s">
        <v>1468</v>
      </c>
      <c r="C3468" s="43">
        <v>1</v>
      </c>
      <c r="D3468" s="43" t="s">
        <v>1468</v>
      </c>
      <c r="E3468" s="43">
        <v>1</v>
      </c>
      <c r="F3468" s="43" t="s">
        <v>1469</v>
      </c>
      <c r="G3468" s="45">
        <v>18</v>
      </c>
      <c r="H3468" s="49" t="s">
        <v>81</v>
      </c>
      <c r="I3468" s="45"/>
      <c r="J3468" s="45"/>
      <c r="K3468" s="41"/>
      <c r="L3468" s="41"/>
      <c r="M3468" s="41"/>
      <c r="N3468" s="45"/>
      <c r="O3468" s="47"/>
      <c r="P3468" s="46"/>
      <c r="Q3468" s="47"/>
      <c r="R3468" s="48" t="s">
        <v>90</v>
      </c>
      <c r="T3468">
        <v>90101</v>
      </c>
    </row>
    <row r="3469" spans="1:20" ht="18" customHeight="1" x14ac:dyDescent="0.15">
      <c r="A3469" s="42">
        <v>9</v>
      </c>
      <c r="B3469" s="43" t="s">
        <v>1468</v>
      </c>
      <c r="C3469" s="43">
        <v>1</v>
      </c>
      <c r="D3469" s="43" t="s">
        <v>1468</v>
      </c>
      <c r="E3469" s="43">
        <v>1</v>
      </c>
      <c r="F3469" s="43" t="s">
        <v>1469</v>
      </c>
      <c r="G3469" s="44">
        <v>18</v>
      </c>
      <c r="H3469" s="43" t="s">
        <v>81</v>
      </c>
      <c r="I3469" s="45">
        <v>2</v>
      </c>
      <c r="J3469" s="45" t="s">
        <v>1470</v>
      </c>
      <c r="K3469" s="41">
        <v>156166</v>
      </c>
      <c r="L3469" s="41">
        <v>147934</v>
      </c>
      <c r="M3469" s="41">
        <f>K3469-L3469</f>
        <v>8232</v>
      </c>
      <c r="N3469" s="45" t="s">
        <v>1471</v>
      </c>
      <c r="O3469" s="41">
        <v>156166000</v>
      </c>
      <c r="P3469" s="46"/>
      <c r="Q3469" s="47"/>
      <c r="R3469" s="48" t="s">
        <v>90</v>
      </c>
      <c r="T3469">
        <v>90101</v>
      </c>
    </row>
    <row r="3470" spans="1:20" ht="18" customHeight="1" x14ac:dyDescent="0.15">
      <c r="A3470" s="24">
        <v>9</v>
      </c>
      <c r="B3470" s="25" t="s">
        <v>2187</v>
      </c>
      <c r="C3470" s="34">
        <v>1</v>
      </c>
      <c r="D3470" s="25" t="s">
        <v>1468</v>
      </c>
      <c r="E3470" s="35">
        <v>2</v>
      </c>
      <c r="F3470" s="36" t="s">
        <v>2265</v>
      </c>
      <c r="G3470" s="35"/>
      <c r="H3470" s="36"/>
      <c r="I3470" s="35"/>
      <c r="J3470" s="35"/>
      <c r="K3470" s="32">
        <f>IF(C3470="",SUMIFS($K3471:$K$5362,$A3471:$A$5362,A3470,$E3471:$E$5362,""),IF(E3470="",SUMIFS($K3471:$K$5362,$A3471:$A$5362,A3470,$C3471:$C$5362,C3470,$G3471:$G$5362,""),IF(G3470="",SUMIFS($K3471:$K$5362,$A3471:$A$5362,A3470,$C3471:$C$5362,C3470,$E3471:$E$5362,E3470,$R3471:$R$5362,R3470),IF(I3470="",SUMIFS($K3471:$K$5362,$A3471:$A$5362,A3470,$C3471:$C$5362,C3470,$E3471:$E$5362,E3470,$G3471:$G$5362,G3470,$R3471:$R$5362,R3470),0))))</f>
        <v>35952</v>
      </c>
      <c r="L3470" s="32">
        <f>IF(C3470="",SUMIFS($L3471:$L$5362,$A3471:$A$5362,A3470,$E3471:$E$5362,""),IF(E3470="",SUMIFS($L3471:$L$5362,$A3471:$A$5362,A3470,$C3471:$C$5362,C3470,$G3471:$G$5362,""),IF(G3470="",SUMIFS($L3471:$L$5362,$A3471:$A$5362,A3470,$C3471:$C$5362,C3470,$E3471:$E$5362,E3470,$R3471:$R$5362,R3470),IF(I3470="",SUMIFS($L3471:$L$5362,$A3471:$A$5362,A3470,$C3471:$C$5362,C3470,$E3471:$E$5362,E3470,$G3471:$G$5362,G3470,$R3471:$R$5362,R3470),0))))</f>
        <v>27183</v>
      </c>
      <c r="M3470" s="32">
        <f t="shared" ref="M3470" si="96">K3470-L3470</f>
        <v>8769</v>
      </c>
      <c r="N3470" s="37"/>
      <c r="O3470" s="38"/>
      <c r="P3470" s="39"/>
      <c r="Q3470" s="33">
        <f>IF(C3470="",SUMIFS($Q3471:$Q$5362,$A3471:$A$5362,A3470,$E3471:$E$5362,""),IF(E3470="",SUMIFS($Q3471:$Q$5362,$A3471:$A$5362,A3470,$C3471:$C$5362,C3470,$G3471:$G$5362,""),IF(G3470="",SUMIFS($Q3471:$Q$5362,$A3471:$A$5362,A3470,$C3471:$C$5362,C3470,$E3471:$E$5362,E3470,$R3471:$R$5362,R3470),IF(I3470="",SUMIFS($Q3471:$Q$5362,$A3471:$A$5362,A3470,$C3471:$C$5362,C3470,$E3471:$E$5362,E3470,$G3471:$G$5362,G3470,$R3471:$R$5362,R3470),0))))</f>
        <v>30</v>
      </c>
      <c r="R3470" s="40" t="s">
        <v>2201</v>
      </c>
      <c r="T3470">
        <v>90102</v>
      </c>
    </row>
    <row r="3471" spans="1:20" ht="18" customHeight="1" x14ac:dyDescent="0.15">
      <c r="A3471" s="42">
        <v>9</v>
      </c>
      <c r="B3471" s="43" t="s">
        <v>1468</v>
      </c>
      <c r="C3471" s="43">
        <v>1</v>
      </c>
      <c r="D3471" s="43" t="s">
        <v>1468</v>
      </c>
      <c r="E3471" s="43">
        <v>2</v>
      </c>
      <c r="F3471" s="43" t="s">
        <v>1472</v>
      </c>
      <c r="G3471" s="45">
        <v>1</v>
      </c>
      <c r="H3471" s="49" t="s">
        <v>7</v>
      </c>
      <c r="I3471" s="45"/>
      <c r="J3471" s="45"/>
      <c r="K3471" s="41"/>
      <c r="L3471" s="41"/>
      <c r="M3471" s="41"/>
      <c r="N3471" s="45"/>
      <c r="O3471" s="47"/>
      <c r="P3471" s="46" t="s">
        <v>4532</v>
      </c>
      <c r="Q3471" s="47">
        <v>30</v>
      </c>
      <c r="R3471" s="48" t="s">
        <v>90</v>
      </c>
      <c r="T3471">
        <v>90102</v>
      </c>
    </row>
    <row r="3472" spans="1:20" ht="18" customHeight="1" x14ac:dyDescent="0.15">
      <c r="A3472" s="42">
        <v>9</v>
      </c>
      <c r="B3472" s="43" t="s">
        <v>1468</v>
      </c>
      <c r="C3472" s="43">
        <v>1</v>
      </c>
      <c r="D3472" s="43" t="s">
        <v>1468</v>
      </c>
      <c r="E3472" s="43">
        <v>2</v>
      </c>
      <c r="F3472" s="43" t="s">
        <v>1472</v>
      </c>
      <c r="G3472" s="44">
        <v>1</v>
      </c>
      <c r="H3472" s="43" t="s">
        <v>7</v>
      </c>
      <c r="I3472" s="45">
        <v>11</v>
      </c>
      <c r="J3472" s="45" t="s">
        <v>1473</v>
      </c>
      <c r="K3472" s="41">
        <v>12517</v>
      </c>
      <c r="L3472" s="41">
        <v>11902</v>
      </c>
      <c r="M3472" s="41">
        <f>K3472-L3472</f>
        <v>615</v>
      </c>
      <c r="N3472" s="45" t="s">
        <v>3415</v>
      </c>
      <c r="O3472" s="41">
        <v>138700</v>
      </c>
      <c r="P3472" s="46"/>
      <c r="Q3472" s="47"/>
      <c r="R3472" s="48" t="s">
        <v>90</v>
      </c>
      <c r="T3472">
        <v>90102</v>
      </c>
    </row>
    <row r="3473" spans="1:20" ht="18" customHeight="1" x14ac:dyDescent="0.15">
      <c r="A3473" s="42">
        <v>9</v>
      </c>
      <c r="B3473" s="43" t="s">
        <v>1468</v>
      </c>
      <c r="C3473" s="43">
        <v>1</v>
      </c>
      <c r="D3473" s="43" t="s">
        <v>1468</v>
      </c>
      <c r="E3473" s="43">
        <v>2</v>
      </c>
      <c r="F3473" s="43" t="s">
        <v>1472</v>
      </c>
      <c r="G3473" s="44">
        <v>1</v>
      </c>
      <c r="H3473" s="43" t="s">
        <v>7</v>
      </c>
      <c r="I3473" s="44">
        <v>11</v>
      </c>
      <c r="J3473" s="44" t="s">
        <v>1473</v>
      </c>
      <c r="K3473" s="41"/>
      <c r="L3473" s="41"/>
      <c r="M3473" s="41"/>
      <c r="N3473" s="45" t="s">
        <v>3416</v>
      </c>
      <c r="O3473" s="41">
        <v>180200</v>
      </c>
      <c r="P3473" s="46"/>
      <c r="Q3473" s="47"/>
      <c r="R3473" s="48" t="s">
        <v>90</v>
      </c>
      <c r="T3473">
        <v>90102</v>
      </c>
    </row>
    <row r="3474" spans="1:20" ht="18" customHeight="1" x14ac:dyDescent="0.15">
      <c r="A3474" s="42">
        <v>9</v>
      </c>
      <c r="B3474" s="43" t="s">
        <v>1468</v>
      </c>
      <c r="C3474" s="43">
        <v>1</v>
      </c>
      <c r="D3474" s="43" t="s">
        <v>1468</v>
      </c>
      <c r="E3474" s="43">
        <v>2</v>
      </c>
      <c r="F3474" s="43" t="s">
        <v>1472</v>
      </c>
      <c r="G3474" s="44">
        <v>1</v>
      </c>
      <c r="H3474" s="43" t="s">
        <v>7</v>
      </c>
      <c r="I3474" s="44">
        <v>11</v>
      </c>
      <c r="J3474" s="44" t="s">
        <v>1473</v>
      </c>
      <c r="K3474" s="41"/>
      <c r="L3474" s="41"/>
      <c r="M3474" s="41"/>
      <c r="N3474" s="45" t="s">
        <v>3417</v>
      </c>
      <c r="O3474" s="41">
        <v>1143800</v>
      </c>
      <c r="P3474" s="46"/>
      <c r="Q3474" s="47"/>
      <c r="R3474" s="48" t="s">
        <v>90</v>
      </c>
      <c r="T3474">
        <v>90102</v>
      </c>
    </row>
    <row r="3475" spans="1:20" ht="18" customHeight="1" x14ac:dyDescent="0.15">
      <c r="A3475" s="42">
        <v>9</v>
      </c>
      <c r="B3475" s="43" t="s">
        <v>1468</v>
      </c>
      <c r="C3475" s="43">
        <v>1</v>
      </c>
      <c r="D3475" s="43" t="s">
        <v>1468</v>
      </c>
      <c r="E3475" s="43">
        <v>2</v>
      </c>
      <c r="F3475" s="43" t="s">
        <v>1472</v>
      </c>
      <c r="G3475" s="44">
        <v>1</v>
      </c>
      <c r="H3475" s="43" t="s">
        <v>7</v>
      </c>
      <c r="I3475" s="44">
        <v>11</v>
      </c>
      <c r="J3475" s="44" t="s">
        <v>1473</v>
      </c>
      <c r="K3475" s="41"/>
      <c r="L3475" s="41"/>
      <c r="M3475" s="41"/>
      <c r="N3475" s="45" t="s">
        <v>3418</v>
      </c>
      <c r="O3475" s="41">
        <v>2826600</v>
      </c>
      <c r="P3475" s="46"/>
      <c r="Q3475" s="47"/>
      <c r="R3475" s="48" t="s">
        <v>90</v>
      </c>
      <c r="T3475">
        <v>90102</v>
      </c>
    </row>
    <row r="3476" spans="1:20" ht="18" customHeight="1" x14ac:dyDescent="0.15">
      <c r="A3476" s="42">
        <v>9</v>
      </c>
      <c r="B3476" s="43" t="s">
        <v>1468</v>
      </c>
      <c r="C3476" s="43">
        <v>1</v>
      </c>
      <c r="D3476" s="43" t="s">
        <v>1468</v>
      </c>
      <c r="E3476" s="43">
        <v>2</v>
      </c>
      <c r="F3476" s="43" t="s">
        <v>1472</v>
      </c>
      <c r="G3476" s="44">
        <v>1</v>
      </c>
      <c r="H3476" s="43" t="s">
        <v>7</v>
      </c>
      <c r="I3476" s="44">
        <v>11</v>
      </c>
      <c r="J3476" s="44" t="s">
        <v>1473</v>
      </c>
      <c r="K3476" s="41"/>
      <c r="L3476" s="41"/>
      <c r="M3476" s="41"/>
      <c r="N3476" s="45" t="s">
        <v>3419</v>
      </c>
      <c r="O3476" s="41">
        <v>8227000</v>
      </c>
      <c r="P3476" s="46"/>
      <c r="Q3476" s="47"/>
      <c r="R3476" s="48" t="s">
        <v>90</v>
      </c>
      <c r="T3476">
        <v>90102</v>
      </c>
    </row>
    <row r="3477" spans="1:20" ht="18" customHeight="1" x14ac:dyDescent="0.15">
      <c r="A3477" s="42">
        <v>9</v>
      </c>
      <c r="B3477" s="43" t="s">
        <v>1468</v>
      </c>
      <c r="C3477" s="43">
        <v>1</v>
      </c>
      <c r="D3477" s="43" t="s">
        <v>1468</v>
      </c>
      <c r="E3477" s="43">
        <v>2</v>
      </c>
      <c r="F3477" s="43" t="s">
        <v>1472</v>
      </c>
      <c r="G3477" s="44">
        <v>1</v>
      </c>
      <c r="H3477" s="43" t="s">
        <v>7</v>
      </c>
      <c r="I3477" s="45">
        <v>21</v>
      </c>
      <c r="J3477" s="45" t="s">
        <v>1474</v>
      </c>
      <c r="K3477" s="41">
        <v>8888</v>
      </c>
      <c r="L3477" s="41">
        <v>2615</v>
      </c>
      <c r="M3477" s="41">
        <f>K3477-L3477</f>
        <v>6273</v>
      </c>
      <c r="N3477" s="45" t="s">
        <v>2754</v>
      </c>
      <c r="O3477" s="41"/>
      <c r="P3477" s="46"/>
      <c r="Q3477" s="47"/>
      <c r="R3477" s="48" t="s">
        <v>90</v>
      </c>
      <c r="T3477">
        <v>90102</v>
      </c>
    </row>
    <row r="3478" spans="1:20" ht="18" customHeight="1" x14ac:dyDescent="0.15">
      <c r="A3478" s="42">
        <v>9</v>
      </c>
      <c r="B3478" s="43" t="s">
        <v>1468</v>
      </c>
      <c r="C3478" s="43">
        <v>1</v>
      </c>
      <c r="D3478" s="43" t="s">
        <v>1468</v>
      </c>
      <c r="E3478" s="43">
        <v>2</v>
      </c>
      <c r="F3478" s="43" t="s">
        <v>1472</v>
      </c>
      <c r="G3478" s="44">
        <v>1</v>
      </c>
      <c r="H3478" s="43" t="s">
        <v>7</v>
      </c>
      <c r="I3478" s="44">
        <v>21</v>
      </c>
      <c r="J3478" s="44" t="s">
        <v>1474</v>
      </c>
      <c r="K3478" s="41"/>
      <c r="L3478" s="41"/>
      <c r="M3478" s="41"/>
      <c r="N3478" s="45" t="s">
        <v>2755</v>
      </c>
      <c r="O3478" s="41">
        <v>2000000</v>
      </c>
      <c r="P3478" s="46"/>
      <c r="Q3478" s="47"/>
      <c r="R3478" s="48" t="s">
        <v>90</v>
      </c>
      <c r="T3478">
        <v>90102</v>
      </c>
    </row>
    <row r="3479" spans="1:20" ht="18" customHeight="1" x14ac:dyDescent="0.15">
      <c r="A3479" s="42">
        <v>9</v>
      </c>
      <c r="B3479" s="43" t="s">
        <v>1468</v>
      </c>
      <c r="C3479" s="43">
        <v>1</v>
      </c>
      <c r="D3479" s="43" t="s">
        <v>1468</v>
      </c>
      <c r="E3479" s="43">
        <v>2</v>
      </c>
      <c r="F3479" s="43" t="s">
        <v>1472</v>
      </c>
      <c r="G3479" s="44">
        <v>1</v>
      </c>
      <c r="H3479" s="43" t="s">
        <v>7</v>
      </c>
      <c r="I3479" s="44">
        <v>21</v>
      </c>
      <c r="J3479" s="44" t="s">
        <v>1474</v>
      </c>
      <c r="K3479" s="41"/>
      <c r="L3479" s="41"/>
      <c r="M3479" s="41"/>
      <c r="N3479" s="45" t="s">
        <v>2756</v>
      </c>
      <c r="O3479" s="41"/>
      <c r="P3479" s="46"/>
      <c r="Q3479" s="47"/>
      <c r="R3479" s="48" t="s">
        <v>90</v>
      </c>
      <c r="T3479">
        <v>90102</v>
      </c>
    </row>
    <row r="3480" spans="1:20" ht="18" customHeight="1" x14ac:dyDescent="0.15">
      <c r="A3480" s="42">
        <v>9</v>
      </c>
      <c r="B3480" s="43" t="s">
        <v>1468</v>
      </c>
      <c r="C3480" s="43">
        <v>1</v>
      </c>
      <c r="D3480" s="43" t="s">
        <v>1468</v>
      </c>
      <c r="E3480" s="43">
        <v>2</v>
      </c>
      <c r="F3480" s="43" t="s">
        <v>1472</v>
      </c>
      <c r="G3480" s="44">
        <v>1</v>
      </c>
      <c r="H3480" s="43" t="s">
        <v>7</v>
      </c>
      <c r="I3480" s="44">
        <v>21</v>
      </c>
      <c r="J3480" s="44" t="s">
        <v>1474</v>
      </c>
      <c r="K3480" s="41"/>
      <c r="L3480" s="41"/>
      <c r="M3480" s="41"/>
      <c r="N3480" s="45" t="s">
        <v>2757</v>
      </c>
      <c r="O3480" s="41">
        <v>600000</v>
      </c>
      <c r="P3480" s="46"/>
      <c r="Q3480" s="47"/>
      <c r="R3480" s="48" t="s">
        <v>90</v>
      </c>
      <c r="T3480">
        <v>90102</v>
      </c>
    </row>
    <row r="3481" spans="1:20" ht="18" customHeight="1" x14ac:dyDescent="0.15">
      <c r="A3481" s="42">
        <v>9</v>
      </c>
      <c r="B3481" s="43" t="s">
        <v>1468</v>
      </c>
      <c r="C3481" s="43">
        <v>1</v>
      </c>
      <c r="D3481" s="43" t="s">
        <v>1468</v>
      </c>
      <c r="E3481" s="43">
        <v>2</v>
      </c>
      <c r="F3481" s="43" t="s">
        <v>1472</v>
      </c>
      <c r="G3481" s="44">
        <v>1</v>
      </c>
      <c r="H3481" s="43" t="s">
        <v>7</v>
      </c>
      <c r="I3481" s="44">
        <v>21</v>
      </c>
      <c r="J3481" s="44" t="s">
        <v>1474</v>
      </c>
      <c r="K3481" s="41"/>
      <c r="L3481" s="41"/>
      <c r="M3481" s="41"/>
      <c r="N3481" s="45" t="s">
        <v>2758</v>
      </c>
      <c r="O3481" s="41"/>
      <c r="P3481" s="46"/>
      <c r="Q3481" s="47"/>
      <c r="R3481" s="48" t="s">
        <v>90</v>
      </c>
      <c r="T3481">
        <v>90102</v>
      </c>
    </row>
    <row r="3482" spans="1:20" ht="18" customHeight="1" x14ac:dyDescent="0.15">
      <c r="A3482" s="42">
        <v>9</v>
      </c>
      <c r="B3482" s="43" t="s">
        <v>1468</v>
      </c>
      <c r="C3482" s="43">
        <v>1</v>
      </c>
      <c r="D3482" s="43" t="s">
        <v>1468</v>
      </c>
      <c r="E3482" s="43">
        <v>2</v>
      </c>
      <c r="F3482" s="43" t="s">
        <v>1472</v>
      </c>
      <c r="G3482" s="44">
        <v>1</v>
      </c>
      <c r="H3482" s="43" t="s">
        <v>7</v>
      </c>
      <c r="I3482" s="44">
        <v>21</v>
      </c>
      <c r="J3482" s="44" t="s">
        <v>1474</v>
      </c>
      <c r="K3482" s="41"/>
      <c r="L3482" s="41"/>
      <c r="M3482" s="41"/>
      <c r="N3482" s="45" t="s">
        <v>2759</v>
      </c>
      <c r="O3482" s="41">
        <v>2721600</v>
      </c>
      <c r="P3482" s="46"/>
      <c r="Q3482" s="47"/>
      <c r="R3482" s="48" t="s">
        <v>90</v>
      </c>
      <c r="T3482">
        <v>90102</v>
      </c>
    </row>
    <row r="3483" spans="1:20" ht="18" customHeight="1" x14ac:dyDescent="0.15">
      <c r="A3483" s="42">
        <v>9</v>
      </c>
      <c r="B3483" s="43" t="s">
        <v>1468</v>
      </c>
      <c r="C3483" s="43">
        <v>1</v>
      </c>
      <c r="D3483" s="43" t="s">
        <v>1468</v>
      </c>
      <c r="E3483" s="43">
        <v>2</v>
      </c>
      <c r="F3483" s="43" t="s">
        <v>1472</v>
      </c>
      <c r="G3483" s="44">
        <v>1</v>
      </c>
      <c r="H3483" s="43" t="s">
        <v>7</v>
      </c>
      <c r="I3483" s="44">
        <v>21</v>
      </c>
      <c r="J3483" s="44" t="s">
        <v>1474</v>
      </c>
      <c r="K3483" s="41"/>
      <c r="L3483" s="41"/>
      <c r="M3483" s="41"/>
      <c r="N3483" s="45" t="s">
        <v>2760</v>
      </c>
      <c r="O3483" s="41"/>
      <c r="P3483" s="46"/>
      <c r="Q3483" s="47"/>
      <c r="R3483" s="48" t="s">
        <v>90</v>
      </c>
      <c r="T3483">
        <v>90102</v>
      </c>
    </row>
    <row r="3484" spans="1:20" ht="18" customHeight="1" x14ac:dyDescent="0.15">
      <c r="A3484" s="42">
        <v>9</v>
      </c>
      <c r="B3484" s="43" t="s">
        <v>1468</v>
      </c>
      <c r="C3484" s="43">
        <v>1</v>
      </c>
      <c r="D3484" s="43" t="s">
        <v>1468</v>
      </c>
      <c r="E3484" s="43">
        <v>2</v>
      </c>
      <c r="F3484" s="43" t="s">
        <v>1472</v>
      </c>
      <c r="G3484" s="44">
        <v>1</v>
      </c>
      <c r="H3484" s="43" t="s">
        <v>7</v>
      </c>
      <c r="I3484" s="44">
        <v>21</v>
      </c>
      <c r="J3484" s="44" t="s">
        <v>1474</v>
      </c>
      <c r="K3484" s="41"/>
      <c r="L3484" s="41"/>
      <c r="M3484" s="41"/>
      <c r="N3484" s="45" t="s">
        <v>2761</v>
      </c>
      <c r="O3484" s="41">
        <v>3024000</v>
      </c>
      <c r="P3484" s="46"/>
      <c r="Q3484" s="47"/>
      <c r="R3484" s="48" t="s">
        <v>90</v>
      </c>
      <c r="T3484">
        <v>90102</v>
      </c>
    </row>
    <row r="3485" spans="1:20" ht="18" customHeight="1" x14ac:dyDescent="0.15">
      <c r="A3485" s="42">
        <v>9</v>
      </c>
      <c r="B3485" s="43" t="s">
        <v>1468</v>
      </c>
      <c r="C3485" s="43">
        <v>1</v>
      </c>
      <c r="D3485" s="43" t="s">
        <v>1468</v>
      </c>
      <c r="E3485" s="43">
        <v>2</v>
      </c>
      <c r="F3485" s="43" t="s">
        <v>1472</v>
      </c>
      <c r="G3485" s="44">
        <v>1</v>
      </c>
      <c r="H3485" s="43" t="s">
        <v>7</v>
      </c>
      <c r="I3485" s="44">
        <v>21</v>
      </c>
      <c r="J3485" s="44" t="s">
        <v>1474</v>
      </c>
      <c r="K3485" s="41"/>
      <c r="L3485" s="41"/>
      <c r="M3485" s="41"/>
      <c r="N3485" s="45" t="s">
        <v>2762</v>
      </c>
      <c r="O3485" s="41"/>
      <c r="P3485" s="46"/>
      <c r="Q3485" s="47"/>
      <c r="R3485" s="48" t="s">
        <v>90</v>
      </c>
      <c r="T3485">
        <v>90102</v>
      </c>
    </row>
    <row r="3486" spans="1:20" ht="18" customHeight="1" x14ac:dyDescent="0.15">
      <c r="A3486" s="42">
        <v>9</v>
      </c>
      <c r="B3486" s="43" t="s">
        <v>1468</v>
      </c>
      <c r="C3486" s="43">
        <v>1</v>
      </c>
      <c r="D3486" s="43" t="s">
        <v>1468</v>
      </c>
      <c r="E3486" s="43">
        <v>2</v>
      </c>
      <c r="F3486" s="43" t="s">
        <v>1472</v>
      </c>
      <c r="G3486" s="44">
        <v>1</v>
      </c>
      <c r="H3486" s="43" t="s">
        <v>7</v>
      </c>
      <c r="I3486" s="44">
        <v>21</v>
      </c>
      <c r="J3486" s="44" t="s">
        <v>1474</v>
      </c>
      <c r="K3486" s="41"/>
      <c r="L3486" s="41"/>
      <c r="M3486" s="41"/>
      <c r="N3486" s="45" t="s">
        <v>2763</v>
      </c>
      <c r="O3486" s="41">
        <v>371700</v>
      </c>
      <c r="P3486" s="46"/>
      <c r="Q3486" s="47"/>
      <c r="R3486" s="48" t="s">
        <v>90</v>
      </c>
      <c r="T3486">
        <v>90102</v>
      </c>
    </row>
    <row r="3487" spans="1:20" ht="18" customHeight="1" x14ac:dyDescent="0.15">
      <c r="A3487" s="42">
        <v>9</v>
      </c>
      <c r="B3487" s="43" t="s">
        <v>1468</v>
      </c>
      <c r="C3487" s="43">
        <v>1</v>
      </c>
      <c r="D3487" s="43" t="s">
        <v>1468</v>
      </c>
      <c r="E3487" s="43">
        <v>2</v>
      </c>
      <c r="F3487" s="43" t="s">
        <v>1472</v>
      </c>
      <c r="G3487" s="44">
        <v>1</v>
      </c>
      <c r="H3487" s="43" t="s">
        <v>7</v>
      </c>
      <c r="I3487" s="44">
        <v>21</v>
      </c>
      <c r="J3487" s="44" t="s">
        <v>1474</v>
      </c>
      <c r="K3487" s="41"/>
      <c r="L3487" s="41"/>
      <c r="M3487" s="41"/>
      <c r="N3487" s="45" t="s">
        <v>2764</v>
      </c>
      <c r="O3487" s="41">
        <v>107100</v>
      </c>
      <c r="P3487" s="46"/>
      <c r="Q3487" s="47"/>
      <c r="R3487" s="48" t="s">
        <v>90</v>
      </c>
      <c r="T3487">
        <v>90102</v>
      </c>
    </row>
    <row r="3488" spans="1:20" ht="18" customHeight="1" x14ac:dyDescent="0.15">
      <c r="A3488" s="42">
        <v>9</v>
      </c>
      <c r="B3488" s="43" t="s">
        <v>1468</v>
      </c>
      <c r="C3488" s="43">
        <v>1</v>
      </c>
      <c r="D3488" s="43" t="s">
        <v>1468</v>
      </c>
      <c r="E3488" s="43">
        <v>2</v>
      </c>
      <c r="F3488" s="43" t="s">
        <v>1472</v>
      </c>
      <c r="G3488" s="44">
        <v>1</v>
      </c>
      <c r="H3488" s="43" t="s">
        <v>7</v>
      </c>
      <c r="I3488" s="44">
        <v>21</v>
      </c>
      <c r="J3488" s="44" t="s">
        <v>1474</v>
      </c>
      <c r="K3488" s="41"/>
      <c r="L3488" s="41"/>
      <c r="M3488" s="41"/>
      <c r="N3488" s="45" t="s">
        <v>2765</v>
      </c>
      <c r="O3488" s="41">
        <v>63000</v>
      </c>
      <c r="P3488" s="46"/>
      <c r="Q3488" s="47"/>
      <c r="R3488" s="48" t="s">
        <v>90</v>
      </c>
      <c r="T3488">
        <v>90102</v>
      </c>
    </row>
    <row r="3489" spans="1:20" ht="18" customHeight="1" x14ac:dyDescent="0.15">
      <c r="A3489" s="42">
        <v>9</v>
      </c>
      <c r="B3489" s="43" t="s">
        <v>1468</v>
      </c>
      <c r="C3489" s="43">
        <v>1</v>
      </c>
      <c r="D3489" s="43" t="s">
        <v>1468</v>
      </c>
      <c r="E3489" s="43">
        <v>2</v>
      </c>
      <c r="F3489" s="43" t="s">
        <v>1472</v>
      </c>
      <c r="G3489" s="45">
        <v>3</v>
      </c>
      <c r="H3489" s="49" t="s">
        <v>13</v>
      </c>
      <c r="I3489" s="45"/>
      <c r="J3489" s="45"/>
      <c r="K3489" s="41"/>
      <c r="L3489" s="41"/>
      <c r="M3489" s="41"/>
      <c r="N3489" s="45"/>
      <c r="O3489" s="47"/>
      <c r="P3489" s="46"/>
      <c r="Q3489" s="47"/>
      <c r="R3489" s="48" t="s">
        <v>90</v>
      </c>
      <c r="T3489">
        <v>90102</v>
      </c>
    </row>
    <row r="3490" spans="1:20" ht="18" customHeight="1" x14ac:dyDescent="0.15">
      <c r="A3490" s="42">
        <v>9</v>
      </c>
      <c r="B3490" s="43" t="s">
        <v>1468</v>
      </c>
      <c r="C3490" s="43">
        <v>1</v>
      </c>
      <c r="D3490" s="43" t="s">
        <v>1468</v>
      </c>
      <c r="E3490" s="43">
        <v>2</v>
      </c>
      <c r="F3490" s="43" t="s">
        <v>1472</v>
      </c>
      <c r="G3490" s="44">
        <v>3</v>
      </c>
      <c r="H3490" s="43" t="s">
        <v>13</v>
      </c>
      <c r="I3490" s="45">
        <v>35</v>
      </c>
      <c r="J3490" s="45" t="s">
        <v>22</v>
      </c>
      <c r="K3490" s="41">
        <v>540</v>
      </c>
      <c r="L3490" s="41">
        <v>540</v>
      </c>
      <c r="M3490" s="41">
        <f>K3490-L3490</f>
        <v>0</v>
      </c>
      <c r="N3490" s="45" t="s">
        <v>1475</v>
      </c>
      <c r="O3490" s="41"/>
      <c r="P3490" s="46"/>
      <c r="Q3490" s="47"/>
      <c r="R3490" s="48" t="s">
        <v>90</v>
      </c>
      <c r="T3490">
        <v>90102</v>
      </c>
    </row>
    <row r="3491" spans="1:20" ht="18" customHeight="1" x14ac:dyDescent="0.15">
      <c r="A3491" s="42">
        <v>9</v>
      </c>
      <c r="B3491" s="43" t="s">
        <v>1468</v>
      </c>
      <c r="C3491" s="43">
        <v>1</v>
      </c>
      <c r="D3491" s="43" t="s">
        <v>1468</v>
      </c>
      <c r="E3491" s="43">
        <v>2</v>
      </c>
      <c r="F3491" s="43" t="s">
        <v>1472</v>
      </c>
      <c r="G3491" s="44">
        <v>3</v>
      </c>
      <c r="H3491" s="43" t="s">
        <v>13</v>
      </c>
      <c r="I3491" s="44">
        <v>35</v>
      </c>
      <c r="J3491" s="44" t="s">
        <v>22</v>
      </c>
      <c r="K3491" s="41"/>
      <c r="L3491" s="41"/>
      <c r="M3491" s="41"/>
      <c r="N3491" s="45" t="s">
        <v>4122</v>
      </c>
      <c r="O3491" s="41">
        <v>180000</v>
      </c>
      <c r="P3491" s="46"/>
      <c r="Q3491" s="47"/>
      <c r="R3491" s="48" t="s">
        <v>90</v>
      </c>
      <c r="T3491">
        <v>90102</v>
      </c>
    </row>
    <row r="3492" spans="1:20" ht="18" customHeight="1" x14ac:dyDescent="0.15">
      <c r="A3492" s="42">
        <v>9</v>
      </c>
      <c r="B3492" s="43" t="s">
        <v>1468</v>
      </c>
      <c r="C3492" s="43">
        <v>1</v>
      </c>
      <c r="D3492" s="43" t="s">
        <v>1468</v>
      </c>
      <c r="E3492" s="43">
        <v>2</v>
      </c>
      <c r="F3492" s="43" t="s">
        <v>1472</v>
      </c>
      <c r="G3492" s="44">
        <v>3</v>
      </c>
      <c r="H3492" s="43" t="s">
        <v>13</v>
      </c>
      <c r="I3492" s="44">
        <v>35</v>
      </c>
      <c r="J3492" s="44" t="s">
        <v>22</v>
      </c>
      <c r="K3492" s="41"/>
      <c r="L3492" s="41"/>
      <c r="M3492" s="41"/>
      <c r="N3492" s="45" t="s">
        <v>4123</v>
      </c>
      <c r="O3492" s="41">
        <v>160000</v>
      </c>
      <c r="P3492" s="46"/>
      <c r="Q3492" s="47"/>
      <c r="R3492" s="48" t="s">
        <v>90</v>
      </c>
      <c r="T3492">
        <v>90102</v>
      </c>
    </row>
    <row r="3493" spans="1:20" ht="18" customHeight="1" x14ac:dyDescent="0.15">
      <c r="A3493" s="42">
        <v>9</v>
      </c>
      <c r="B3493" s="43" t="s">
        <v>1468</v>
      </c>
      <c r="C3493" s="43">
        <v>1</v>
      </c>
      <c r="D3493" s="43" t="s">
        <v>1468</v>
      </c>
      <c r="E3493" s="43">
        <v>2</v>
      </c>
      <c r="F3493" s="43" t="s">
        <v>1472</v>
      </c>
      <c r="G3493" s="44">
        <v>3</v>
      </c>
      <c r="H3493" s="43" t="s">
        <v>13</v>
      </c>
      <c r="I3493" s="44">
        <v>35</v>
      </c>
      <c r="J3493" s="44" t="s">
        <v>22</v>
      </c>
      <c r="K3493" s="41"/>
      <c r="L3493" s="41"/>
      <c r="M3493" s="41"/>
      <c r="N3493" s="45" t="s">
        <v>4124</v>
      </c>
      <c r="O3493" s="41">
        <v>200000</v>
      </c>
      <c r="P3493" s="46"/>
      <c r="Q3493" s="47"/>
      <c r="R3493" s="48" t="s">
        <v>90</v>
      </c>
      <c r="T3493">
        <v>90102</v>
      </c>
    </row>
    <row r="3494" spans="1:20" ht="18" customHeight="1" x14ac:dyDescent="0.15">
      <c r="A3494" s="42">
        <v>9</v>
      </c>
      <c r="B3494" s="43" t="s">
        <v>1468</v>
      </c>
      <c r="C3494" s="43">
        <v>1</v>
      </c>
      <c r="D3494" s="43" t="s">
        <v>1468</v>
      </c>
      <c r="E3494" s="43">
        <v>2</v>
      </c>
      <c r="F3494" s="43" t="s">
        <v>1472</v>
      </c>
      <c r="G3494" s="45">
        <v>7</v>
      </c>
      <c r="H3494" s="49" t="s">
        <v>30</v>
      </c>
      <c r="I3494" s="45"/>
      <c r="J3494" s="45"/>
      <c r="K3494" s="41"/>
      <c r="L3494" s="41"/>
      <c r="M3494" s="41"/>
      <c r="N3494" s="45"/>
      <c r="O3494" s="47"/>
      <c r="P3494" s="46"/>
      <c r="Q3494" s="47"/>
      <c r="R3494" s="48" t="s">
        <v>90</v>
      </c>
      <c r="T3494">
        <v>90102</v>
      </c>
    </row>
    <row r="3495" spans="1:20" ht="18" customHeight="1" x14ac:dyDescent="0.15">
      <c r="A3495" s="42">
        <v>9</v>
      </c>
      <c r="B3495" s="43" t="s">
        <v>1468</v>
      </c>
      <c r="C3495" s="43">
        <v>1</v>
      </c>
      <c r="D3495" s="43" t="s">
        <v>1468</v>
      </c>
      <c r="E3495" s="43">
        <v>2</v>
      </c>
      <c r="F3495" s="43" t="s">
        <v>1472</v>
      </c>
      <c r="G3495" s="44">
        <v>7</v>
      </c>
      <c r="H3495" s="43" t="s">
        <v>30</v>
      </c>
      <c r="I3495" s="45">
        <v>11</v>
      </c>
      <c r="J3495" s="45" t="s">
        <v>31</v>
      </c>
      <c r="K3495" s="41">
        <v>0</v>
      </c>
      <c r="L3495" s="41">
        <v>249</v>
      </c>
      <c r="M3495" s="41">
        <f>K3495-L3495</f>
        <v>-249</v>
      </c>
      <c r="N3495" s="45"/>
      <c r="O3495" s="41"/>
      <c r="P3495" s="46"/>
      <c r="Q3495" s="47"/>
      <c r="R3495" s="48" t="s">
        <v>90</v>
      </c>
      <c r="T3495">
        <v>90102</v>
      </c>
    </row>
    <row r="3496" spans="1:20" ht="18" customHeight="1" x14ac:dyDescent="0.15">
      <c r="A3496" s="42">
        <v>9</v>
      </c>
      <c r="B3496" s="43" t="s">
        <v>1468</v>
      </c>
      <c r="C3496" s="43">
        <v>1</v>
      </c>
      <c r="D3496" s="43" t="s">
        <v>1468</v>
      </c>
      <c r="E3496" s="43">
        <v>2</v>
      </c>
      <c r="F3496" s="43" t="s">
        <v>1472</v>
      </c>
      <c r="G3496" s="44">
        <v>7</v>
      </c>
      <c r="H3496" s="43" t="s">
        <v>30</v>
      </c>
      <c r="I3496" s="45">
        <v>31</v>
      </c>
      <c r="J3496" s="45" t="s">
        <v>265</v>
      </c>
      <c r="K3496" s="41">
        <v>250</v>
      </c>
      <c r="L3496" s="41">
        <v>250</v>
      </c>
      <c r="M3496" s="41">
        <f>K3496-L3496</f>
        <v>0</v>
      </c>
      <c r="N3496" s="45" t="s">
        <v>3420</v>
      </c>
      <c r="O3496" s="41">
        <v>32400</v>
      </c>
      <c r="P3496" s="46"/>
      <c r="Q3496" s="47"/>
      <c r="R3496" s="48" t="s">
        <v>90</v>
      </c>
      <c r="T3496">
        <v>90102</v>
      </c>
    </row>
    <row r="3497" spans="1:20" ht="18" customHeight="1" x14ac:dyDescent="0.15">
      <c r="A3497" s="42">
        <v>9</v>
      </c>
      <c r="B3497" s="43" t="s">
        <v>1468</v>
      </c>
      <c r="C3497" s="43">
        <v>1</v>
      </c>
      <c r="D3497" s="43" t="s">
        <v>1468</v>
      </c>
      <c r="E3497" s="43">
        <v>2</v>
      </c>
      <c r="F3497" s="43" t="s">
        <v>1472</v>
      </c>
      <c r="G3497" s="44">
        <v>7</v>
      </c>
      <c r="H3497" s="43" t="s">
        <v>30</v>
      </c>
      <c r="I3497" s="44">
        <v>31</v>
      </c>
      <c r="J3497" s="44" t="s">
        <v>265</v>
      </c>
      <c r="K3497" s="41"/>
      <c r="L3497" s="41"/>
      <c r="M3497" s="41"/>
      <c r="N3497" s="45" t="s">
        <v>3421</v>
      </c>
      <c r="O3497" s="41">
        <v>123000</v>
      </c>
      <c r="P3497" s="46"/>
      <c r="Q3497" s="47"/>
      <c r="R3497" s="48" t="s">
        <v>90</v>
      </c>
      <c r="T3497">
        <v>90102</v>
      </c>
    </row>
    <row r="3498" spans="1:20" ht="18" customHeight="1" x14ac:dyDescent="0.15">
      <c r="A3498" s="42">
        <v>9</v>
      </c>
      <c r="B3498" s="43" t="s">
        <v>1468</v>
      </c>
      <c r="C3498" s="43">
        <v>1</v>
      </c>
      <c r="D3498" s="43" t="s">
        <v>1468</v>
      </c>
      <c r="E3498" s="43">
        <v>2</v>
      </c>
      <c r="F3498" s="43" t="s">
        <v>1472</v>
      </c>
      <c r="G3498" s="44">
        <v>7</v>
      </c>
      <c r="H3498" s="43" t="s">
        <v>30</v>
      </c>
      <c r="I3498" s="44">
        <v>31</v>
      </c>
      <c r="J3498" s="44" t="s">
        <v>265</v>
      </c>
      <c r="K3498" s="41"/>
      <c r="L3498" s="41"/>
      <c r="M3498" s="41"/>
      <c r="N3498" s="45" t="s">
        <v>3422</v>
      </c>
      <c r="O3498" s="41">
        <v>76000</v>
      </c>
      <c r="P3498" s="46"/>
      <c r="Q3498" s="47"/>
      <c r="R3498" s="48" t="s">
        <v>90</v>
      </c>
      <c r="T3498">
        <v>90102</v>
      </c>
    </row>
    <row r="3499" spans="1:20" ht="18" customHeight="1" x14ac:dyDescent="0.15">
      <c r="A3499" s="42">
        <v>9</v>
      </c>
      <c r="B3499" s="43" t="s">
        <v>1468</v>
      </c>
      <c r="C3499" s="43">
        <v>1</v>
      </c>
      <c r="D3499" s="43" t="s">
        <v>1468</v>
      </c>
      <c r="E3499" s="43">
        <v>2</v>
      </c>
      <c r="F3499" s="43" t="s">
        <v>1472</v>
      </c>
      <c r="G3499" s="44">
        <v>7</v>
      </c>
      <c r="H3499" s="43" t="s">
        <v>30</v>
      </c>
      <c r="I3499" s="44">
        <v>31</v>
      </c>
      <c r="J3499" s="44" t="s">
        <v>265</v>
      </c>
      <c r="K3499" s="41"/>
      <c r="L3499" s="41"/>
      <c r="M3499" s="41"/>
      <c r="N3499" s="45" t="s">
        <v>3423</v>
      </c>
      <c r="O3499" s="41">
        <v>18000</v>
      </c>
      <c r="P3499" s="46"/>
      <c r="Q3499" s="47"/>
      <c r="R3499" s="48" t="s">
        <v>90</v>
      </c>
      <c r="T3499">
        <v>90102</v>
      </c>
    </row>
    <row r="3500" spans="1:20" ht="18" customHeight="1" x14ac:dyDescent="0.15">
      <c r="A3500" s="42">
        <v>9</v>
      </c>
      <c r="B3500" s="43" t="s">
        <v>1468</v>
      </c>
      <c r="C3500" s="43">
        <v>1</v>
      </c>
      <c r="D3500" s="43" t="s">
        <v>1468</v>
      </c>
      <c r="E3500" s="43">
        <v>2</v>
      </c>
      <c r="F3500" s="43" t="s">
        <v>1472</v>
      </c>
      <c r="G3500" s="45">
        <v>8</v>
      </c>
      <c r="H3500" s="49" t="s">
        <v>33</v>
      </c>
      <c r="I3500" s="45"/>
      <c r="J3500" s="45"/>
      <c r="K3500" s="41"/>
      <c r="L3500" s="41"/>
      <c r="M3500" s="41"/>
      <c r="N3500" s="45"/>
      <c r="O3500" s="47"/>
      <c r="P3500" s="46"/>
      <c r="Q3500" s="47"/>
      <c r="R3500" s="48" t="s">
        <v>90</v>
      </c>
      <c r="T3500">
        <v>90102</v>
      </c>
    </row>
    <row r="3501" spans="1:20" ht="18" customHeight="1" x14ac:dyDescent="0.15">
      <c r="A3501" s="42">
        <v>9</v>
      </c>
      <c r="B3501" s="43" t="s">
        <v>1468</v>
      </c>
      <c r="C3501" s="43">
        <v>1</v>
      </c>
      <c r="D3501" s="43" t="s">
        <v>1468</v>
      </c>
      <c r="E3501" s="43">
        <v>2</v>
      </c>
      <c r="F3501" s="43" t="s">
        <v>1472</v>
      </c>
      <c r="G3501" s="44">
        <v>8</v>
      </c>
      <c r="H3501" s="43" t="s">
        <v>33</v>
      </c>
      <c r="I3501" s="45">
        <v>1</v>
      </c>
      <c r="J3501" s="45" t="s">
        <v>34</v>
      </c>
      <c r="K3501" s="41">
        <v>250</v>
      </c>
      <c r="L3501" s="41">
        <v>268</v>
      </c>
      <c r="M3501" s="41">
        <f>K3501-L3501</f>
        <v>-18</v>
      </c>
      <c r="N3501" s="45" t="s">
        <v>3424</v>
      </c>
      <c r="O3501" s="41">
        <v>13000</v>
      </c>
      <c r="P3501" s="46"/>
      <c r="Q3501" s="47"/>
      <c r="R3501" s="48" t="s">
        <v>90</v>
      </c>
      <c r="T3501">
        <v>90102</v>
      </c>
    </row>
    <row r="3502" spans="1:20" ht="18" customHeight="1" x14ac:dyDescent="0.15">
      <c r="A3502" s="42">
        <v>9</v>
      </c>
      <c r="B3502" s="43" t="s">
        <v>1468</v>
      </c>
      <c r="C3502" s="43">
        <v>1</v>
      </c>
      <c r="D3502" s="43" t="s">
        <v>1468</v>
      </c>
      <c r="E3502" s="43">
        <v>2</v>
      </c>
      <c r="F3502" s="43" t="s">
        <v>1472</v>
      </c>
      <c r="G3502" s="44">
        <v>8</v>
      </c>
      <c r="H3502" s="43" t="s">
        <v>33</v>
      </c>
      <c r="I3502" s="44">
        <v>1</v>
      </c>
      <c r="J3502" s="44" t="s">
        <v>34</v>
      </c>
      <c r="K3502" s="41"/>
      <c r="L3502" s="41"/>
      <c r="M3502" s="41"/>
      <c r="N3502" s="45" t="s">
        <v>3425</v>
      </c>
      <c r="O3502" s="41">
        <v>39000</v>
      </c>
      <c r="P3502" s="46"/>
      <c r="Q3502" s="47"/>
      <c r="R3502" s="48" t="s">
        <v>90</v>
      </c>
      <c r="T3502">
        <v>90102</v>
      </c>
    </row>
    <row r="3503" spans="1:20" ht="18" customHeight="1" x14ac:dyDescent="0.15">
      <c r="A3503" s="42">
        <v>9</v>
      </c>
      <c r="B3503" s="43" t="s">
        <v>1468</v>
      </c>
      <c r="C3503" s="43">
        <v>1</v>
      </c>
      <c r="D3503" s="43" t="s">
        <v>1468</v>
      </c>
      <c r="E3503" s="43">
        <v>2</v>
      </c>
      <c r="F3503" s="43" t="s">
        <v>1472</v>
      </c>
      <c r="G3503" s="44">
        <v>8</v>
      </c>
      <c r="H3503" s="43" t="s">
        <v>33</v>
      </c>
      <c r="I3503" s="44">
        <v>1</v>
      </c>
      <c r="J3503" s="44" t="s">
        <v>34</v>
      </c>
      <c r="K3503" s="41"/>
      <c r="L3503" s="41"/>
      <c r="M3503" s="41"/>
      <c r="N3503" s="45" t="s">
        <v>3426</v>
      </c>
      <c r="O3503" s="41">
        <v>39000</v>
      </c>
      <c r="P3503" s="46"/>
      <c r="Q3503" s="47"/>
      <c r="R3503" s="48" t="s">
        <v>90</v>
      </c>
      <c r="T3503">
        <v>90102</v>
      </c>
    </row>
    <row r="3504" spans="1:20" ht="18" customHeight="1" x14ac:dyDescent="0.15">
      <c r="A3504" s="42">
        <v>9</v>
      </c>
      <c r="B3504" s="43" t="s">
        <v>1468</v>
      </c>
      <c r="C3504" s="43">
        <v>1</v>
      </c>
      <c r="D3504" s="43" t="s">
        <v>1468</v>
      </c>
      <c r="E3504" s="43">
        <v>2</v>
      </c>
      <c r="F3504" s="43" t="s">
        <v>1472</v>
      </c>
      <c r="G3504" s="44">
        <v>8</v>
      </c>
      <c r="H3504" s="43" t="s">
        <v>33</v>
      </c>
      <c r="I3504" s="44">
        <v>1</v>
      </c>
      <c r="J3504" s="44" t="s">
        <v>34</v>
      </c>
      <c r="K3504" s="41"/>
      <c r="L3504" s="41"/>
      <c r="M3504" s="41"/>
      <c r="N3504" s="45" t="s">
        <v>3427</v>
      </c>
      <c r="O3504" s="41">
        <v>16600</v>
      </c>
      <c r="P3504" s="46"/>
      <c r="Q3504" s="47"/>
      <c r="R3504" s="48" t="s">
        <v>90</v>
      </c>
      <c r="T3504">
        <v>90102</v>
      </c>
    </row>
    <row r="3505" spans="1:20" ht="18" customHeight="1" x14ac:dyDescent="0.15">
      <c r="A3505" s="42">
        <v>9</v>
      </c>
      <c r="B3505" s="43" t="s">
        <v>1468</v>
      </c>
      <c r="C3505" s="43">
        <v>1</v>
      </c>
      <c r="D3505" s="43" t="s">
        <v>1468</v>
      </c>
      <c r="E3505" s="43">
        <v>2</v>
      </c>
      <c r="F3505" s="43" t="s">
        <v>1472</v>
      </c>
      <c r="G3505" s="44">
        <v>8</v>
      </c>
      <c r="H3505" s="43" t="s">
        <v>33</v>
      </c>
      <c r="I3505" s="44">
        <v>1</v>
      </c>
      <c r="J3505" s="44" t="s">
        <v>34</v>
      </c>
      <c r="K3505" s="41"/>
      <c r="L3505" s="41"/>
      <c r="M3505" s="41"/>
      <c r="N3505" s="45" t="s">
        <v>3428</v>
      </c>
      <c r="O3505" s="41">
        <v>99600</v>
      </c>
      <c r="P3505" s="46"/>
      <c r="Q3505" s="47"/>
      <c r="R3505" s="48" t="s">
        <v>90</v>
      </c>
      <c r="T3505">
        <v>90102</v>
      </c>
    </row>
    <row r="3506" spans="1:20" ht="18" customHeight="1" x14ac:dyDescent="0.15">
      <c r="A3506" s="42">
        <v>9</v>
      </c>
      <c r="B3506" s="43" t="s">
        <v>1468</v>
      </c>
      <c r="C3506" s="43">
        <v>1</v>
      </c>
      <c r="D3506" s="43" t="s">
        <v>1468</v>
      </c>
      <c r="E3506" s="43">
        <v>2</v>
      </c>
      <c r="F3506" s="43" t="s">
        <v>1472</v>
      </c>
      <c r="G3506" s="44">
        <v>8</v>
      </c>
      <c r="H3506" s="43" t="s">
        <v>33</v>
      </c>
      <c r="I3506" s="44">
        <v>1</v>
      </c>
      <c r="J3506" s="44" t="s">
        <v>34</v>
      </c>
      <c r="K3506" s="41"/>
      <c r="L3506" s="41"/>
      <c r="M3506" s="41"/>
      <c r="N3506" s="45" t="s">
        <v>3429</v>
      </c>
      <c r="O3506" s="41">
        <v>42000</v>
      </c>
      <c r="P3506" s="46"/>
      <c r="Q3506" s="47"/>
      <c r="R3506" s="48" t="s">
        <v>90</v>
      </c>
      <c r="T3506">
        <v>90102</v>
      </c>
    </row>
    <row r="3507" spans="1:20" ht="18" customHeight="1" x14ac:dyDescent="0.15">
      <c r="A3507" s="42">
        <v>9</v>
      </c>
      <c r="B3507" s="43" t="s">
        <v>1468</v>
      </c>
      <c r="C3507" s="43">
        <v>1</v>
      </c>
      <c r="D3507" s="43" t="s">
        <v>1468</v>
      </c>
      <c r="E3507" s="43">
        <v>2</v>
      </c>
      <c r="F3507" s="43" t="s">
        <v>1472</v>
      </c>
      <c r="G3507" s="44">
        <v>8</v>
      </c>
      <c r="H3507" s="43" t="s">
        <v>33</v>
      </c>
      <c r="I3507" s="45">
        <v>2</v>
      </c>
      <c r="J3507" s="45" t="s">
        <v>46</v>
      </c>
      <c r="K3507" s="41">
        <v>43</v>
      </c>
      <c r="L3507" s="41">
        <v>43</v>
      </c>
      <c r="M3507" s="41">
        <f>K3507-L3507</f>
        <v>0</v>
      </c>
      <c r="N3507" s="45" t="s">
        <v>3430</v>
      </c>
      <c r="O3507" s="41">
        <v>3600</v>
      </c>
      <c r="P3507" s="46"/>
      <c r="Q3507" s="47"/>
      <c r="R3507" s="48" t="s">
        <v>90</v>
      </c>
      <c r="T3507">
        <v>90102</v>
      </c>
    </row>
    <row r="3508" spans="1:20" ht="18" customHeight="1" x14ac:dyDescent="0.15">
      <c r="A3508" s="42">
        <v>9</v>
      </c>
      <c r="B3508" s="43" t="s">
        <v>1468</v>
      </c>
      <c r="C3508" s="43">
        <v>1</v>
      </c>
      <c r="D3508" s="43" t="s">
        <v>1468</v>
      </c>
      <c r="E3508" s="43">
        <v>2</v>
      </c>
      <c r="F3508" s="43" t="s">
        <v>1472</v>
      </c>
      <c r="G3508" s="44">
        <v>8</v>
      </c>
      <c r="H3508" s="43" t="s">
        <v>33</v>
      </c>
      <c r="I3508" s="44">
        <v>2</v>
      </c>
      <c r="J3508" s="44" t="s">
        <v>46</v>
      </c>
      <c r="K3508" s="41"/>
      <c r="L3508" s="41"/>
      <c r="M3508" s="41"/>
      <c r="N3508" s="45" t="s">
        <v>4125</v>
      </c>
      <c r="O3508" s="41">
        <v>39000</v>
      </c>
      <c r="P3508" s="46"/>
      <c r="Q3508" s="47"/>
      <c r="R3508" s="48" t="s">
        <v>90</v>
      </c>
      <c r="T3508">
        <v>90102</v>
      </c>
    </row>
    <row r="3509" spans="1:20" ht="18" customHeight="1" x14ac:dyDescent="0.15">
      <c r="A3509" s="42">
        <v>9</v>
      </c>
      <c r="B3509" s="43" t="s">
        <v>1468</v>
      </c>
      <c r="C3509" s="43">
        <v>1</v>
      </c>
      <c r="D3509" s="43" t="s">
        <v>1468</v>
      </c>
      <c r="E3509" s="43">
        <v>2</v>
      </c>
      <c r="F3509" s="43" t="s">
        <v>1472</v>
      </c>
      <c r="G3509" s="44">
        <v>8</v>
      </c>
      <c r="H3509" s="43" t="s">
        <v>33</v>
      </c>
      <c r="I3509" s="45">
        <v>3</v>
      </c>
      <c r="J3509" s="45" t="s">
        <v>48</v>
      </c>
      <c r="K3509" s="41">
        <v>346</v>
      </c>
      <c r="L3509" s="41">
        <v>346</v>
      </c>
      <c r="M3509" s="41">
        <f>K3509-L3509</f>
        <v>0</v>
      </c>
      <c r="N3509" s="45" t="s">
        <v>1476</v>
      </c>
      <c r="O3509" s="41"/>
      <c r="P3509" s="46"/>
      <c r="Q3509" s="47"/>
      <c r="R3509" s="48" t="s">
        <v>90</v>
      </c>
      <c r="T3509">
        <v>90102</v>
      </c>
    </row>
    <row r="3510" spans="1:20" ht="18" customHeight="1" x14ac:dyDescent="0.15">
      <c r="A3510" s="42">
        <v>9</v>
      </c>
      <c r="B3510" s="43" t="s">
        <v>1468</v>
      </c>
      <c r="C3510" s="43">
        <v>1</v>
      </c>
      <c r="D3510" s="43" t="s">
        <v>1468</v>
      </c>
      <c r="E3510" s="43">
        <v>2</v>
      </c>
      <c r="F3510" s="43" t="s">
        <v>1472</v>
      </c>
      <c r="G3510" s="44">
        <v>8</v>
      </c>
      <c r="H3510" s="43" t="s">
        <v>33</v>
      </c>
      <c r="I3510" s="44">
        <v>3</v>
      </c>
      <c r="J3510" s="44" t="s">
        <v>48</v>
      </c>
      <c r="K3510" s="41"/>
      <c r="L3510" s="41"/>
      <c r="M3510" s="41"/>
      <c r="N3510" s="45" t="s">
        <v>1477</v>
      </c>
      <c r="O3510" s="41"/>
      <c r="P3510" s="46"/>
      <c r="Q3510" s="47"/>
      <c r="R3510" s="48" t="s">
        <v>90</v>
      </c>
      <c r="T3510">
        <v>90102</v>
      </c>
    </row>
    <row r="3511" spans="1:20" ht="18" customHeight="1" x14ac:dyDescent="0.15">
      <c r="A3511" s="42">
        <v>9</v>
      </c>
      <c r="B3511" s="43" t="s">
        <v>1468</v>
      </c>
      <c r="C3511" s="43">
        <v>1</v>
      </c>
      <c r="D3511" s="43" t="s">
        <v>1468</v>
      </c>
      <c r="E3511" s="43">
        <v>2</v>
      </c>
      <c r="F3511" s="43" t="s">
        <v>1472</v>
      </c>
      <c r="G3511" s="44">
        <v>8</v>
      </c>
      <c r="H3511" s="43" t="s">
        <v>33</v>
      </c>
      <c r="I3511" s="44">
        <v>3</v>
      </c>
      <c r="J3511" s="44" t="s">
        <v>48</v>
      </c>
      <c r="K3511" s="41"/>
      <c r="L3511" s="41"/>
      <c r="M3511" s="41"/>
      <c r="N3511" s="45" t="s">
        <v>1478</v>
      </c>
      <c r="O3511" s="41">
        <v>345800</v>
      </c>
      <c r="P3511" s="46"/>
      <c r="Q3511" s="47"/>
      <c r="R3511" s="48" t="s">
        <v>90</v>
      </c>
      <c r="T3511">
        <v>90102</v>
      </c>
    </row>
    <row r="3512" spans="1:20" ht="18" customHeight="1" x14ac:dyDescent="0.15">
      <c r="A3512" s="42">
        <v>9</v>
      </c>
      <c r="B3512" s="43" t="s">
        <v>1468</v>
      </c>
      <c r="C3512" s="43">
        <v>1</v>
      </c>
      <c r="D3512" s="43" t="s">
        <v>1468</v>
      </c>
      <c r="E3512" s="43">
        <v>2</v>
      </c>
      <c r="F3512" s="43" t="s">
        <v>1472</v>
      </c>
      <c r="G3512" s="45">
        <v>9</v>
      </c>
      <c r="H3512" s="49" t="s">
        <v>52</v>
      </c>
      <c r="I3512" s="45"/>
      <c r="J3512" s="45"/>
      <c r="K3512" s="41"/>
      <c r="L3512" s="41"/>
      <c r="M3512" s="41"/>
      <c r="N3512" s="45"/>
      <c r="O3512" s="47"/>
      <c r="P3512" s="46"/>
      <c r="Q3512" s="47"/>
      <c r="R3512" s="48" t="s">
        <v>90</v>
      </c>
      <c r="T3512">
        <v>90102</v>
      </c>
    </row>
    <row r="3513" spans="1:20" ht="18" customHeight="1" x14ac:dyDescent="0.15">
      <c r="A3513" s="42">
        <v>9</v>
      </c>
      <c r="B3513" s="43" t="s">
        <v>1468</v>
      </c>
      <c r="C3513" s="43">
        <v>1</v>
      </c>
      <c r="D3513" s="43" t="s">
        <v>1468</v>
      </c>
      <c r="E3513" s="43">
        <v>2</v>
      </c>
      <c r="F3513" s="43" t="s">
        <v>1472</v>
      </c>
      <c r="G3513" s="44">
        <v>9</v>
      </c>
      <c r="H3513" s="43" t="s">
        <v>52</v>
      </c>
      <c r="I3513" s="45">
        <v>5</v>
      </c>
      <c r="J3513" s="45" t="s">
        <v>1479</v>
      </c>
      <c r="K3513" s="41">
        <v>90</v>
      </c>
      <c r="L3513" s="41">
        <v>90</v>
      </c>
      <c r="M3513" s="41">
        <f>K3513-L3513</f>
        <v>0</v>
      </c>
      <c r="N3513" s="45" t="s">
        <v>1480</v>
      </c>
      <c r="O3513" s="41">
        <v>90000</v>
      </c>
      <c r="P3513" s="46"/>
      <c r="Q3513" s="47"/>
      <c r="R3513" s="48" t="s">
        <v>90</v>
      </c>
      <c r="T3513">
        <v>90102</v>
      </c>
    </row>
    <row r="3514" spans="1:20" ht="18" customHeight="1" x14ac:dyDescent="0.15">
      <c r="A3514" s="42">
        <v>9</v>
      </c>
      <c r="B3514" s="43" t="s">
        <v>1468</v>
      </c>
      <c r="C3514" s="43">
        <v>1</v>
      </c>
      <c r="D3514" s="43" t="s">
        <v>1468</v>
      </c>
      <c r="E3514" s="43">
        <v>2</v>
      </c>
      <c r="F3514" s="43" t="s">
        <v>1472</v>
      </c>
      <c r="G3514" s="45">
        <v>10</v>
      </c>
      <c r="H3514" s="49" t="s">
        <v>54</v>
      </c>
      <c r="I3514" s="45"/>
      <c r="J3514" s="45"/>
      <c r="K3514" s="41"/>
      <c r="L3514" s="41"/>
      <c r="M3514" s="41"/>
      <c r="N3514" s="45"/>
      <c r="O3514" s="47"/>
      <c r="P3514" s="46"/>
      <c r="Q3514" s="47"/>
      <c r="R3514" s="48" t="s">
        <v>90</v>
      </c>
      <c r="T3514">
        <v>90102</v>
      </c>
    </row>
    <row r="3515" spans="1:20" ht="18" customHeight="1" x14ac:dyDescent="0.15">
      <c r="A3515" s="42">
        <v>9</v>
      </c>
      <c r="B3515" s="43" t="s">
        <v>1468</v>
      </c>
      <c r="C3515" s="43">
        <v>1</v>
      </c>
      <c r="D3515" s="43" t="s">
        <v>1468</v>
      </c>
      <c r="E3515" s="43">
        <v>2</v>
      </c>
      <c r="F3515" s="43" t="s">
        <v>1472</v>
      </c>
      <c r="G3515" s="44">
        <v>10</v>
      </c>
      <c r="H3515" s="43" t="s">
        <v>54</v>
      </c>
      <c r="I3515" s="45">
        <v>1</v>
      </c>
      <c r="J3515" s="45" t="s">
        <v>55</v>
      </c>
      <c r="K3515" s="41">
        <v>781</v>
      </c>
      <c r="L3515" s="41">
        <v>781</v>
      </c>
      <c r="M3515" s="41">
        <f>K3515-L3515</f>
        <v>0</v>
      </c>
      <c r="N3515" s="45" t="s">
        <v>1481</v>
      </c>
      <c r="O3515" s="41"/>
      <c r="P3515" s="46"/>
      <c r="Q3515" s="47"/>
      <c r="R3515" s="48" t="s">
        <v>90</v>
      </c>
      <c r="T3515">
        <v>90102</v>
      </c>
    </row>
    <row r="3516" spans="1:20" ht="18" customHeight="1" x14ac:dyDescent="0.15">
      <c r="A3516" s="42">
        <v>9</v>
      </c>
      <c r="B3516" s="43" t="s">
        <v>1468</v>
      </c>
      <c r="C3516" s="43">
        <v>1</v>
      </c>
      <c r="D3516" s="43" t="s">
        <v>1468</v>
      </c>
      <c r="E3516" s="43">
        <v>2</v>
      </c>
      <c r="F3516" s="43" t="s">
        <v>1472</v>
      </c>
      <c r="G3516" s="44">
        <v>10</v>
      </c>
      <c r="H3516" s="43" t="s">
        <v>54</v>
      </c>
      <c r="I3516" s="44">
        <v>1</v>
      </c>
      <c r="J3516" s="44" t="s">
        <v>55</v>
      </c>
      <c r="K3516" s="41"/>
      <c r="L3516" s="41"/>
      <c r="M3516" s="41"/>
      <c r="N3516" s="45" t="s">
        <v>4126</v>
      </c>
      <c r="O3516" s="41">
        <v>108350</v>
      </c>
      <c r="P3516" s="46"/>
      <c r="Q3516" s="47"/>
      <c r="R3516" s="48" t="s">
        <v>90</v>
      </c>
      <c r="T3516">
        <v>90102</v>
      </c>
    </row>
    <row r="3517" spans="1:20" ht="18" customHeight="1" x14ac:dyDescent="0.15">
      <c r="A3517" s="42">
        <v>9</v>
      </c>
      <c r="B3517" s="43" t="s">
        <v>1468</v>
      </c>
      <c r="C3517" s="43">
        <v>1</v>
      </c>
      <c r="D3517" s="43" t="s">
        <v>1468</v>
      </c>
      <c r="E3517" s="43">
        <v>2</v>
      </c>
      <c r="F3517" s="43" t="s">
        <v>1472</v>
      </c>
      <c r="G3517" s="44">
        <v>10</v>
      </c>
      <c r="H3517" s="43" t="s">
        <v>54</v>
      </c>
      <c r="I3517" s="44">
        <v>1</v>
      </c>
      <c r="J3517" s="44" t="s">
        <v>55</v>
      </c>
      <c r="K3517" s="41"/>
      <c r="L3517" s="41"/>
      <c r="M3517" s="41"/>
      <c r="N3517" s="45" t="s">
        <v>4127</v>
      </c>
      <c r="O3517" s="41">
        <v>38500</v>
      </c>
      <c r="P3517" s="46"/>
      <c r="Q3517" s="47"/>
      <c r="R3517" s="48" t="s">
        <v>90</v>
      </c>
      <c r="T3517">
        <v>90102</v>
      </c>
    </row>
    <row r="3518" spans="1:20" ht="18" customHeight="1" x14ac:dyDescent="0.15">
      <c r="A3518" s="42">
        <v>9</v>
      </c>
      <c r="B3518" s="43" t="s">
        <v>1468</v>
      </c>
      <c r="C3518" s="43">
        <v>1</v>
      </c>
      <c r="D3518" s="43" t="s">
        <v>1468</v>
      </c>
      <c r="E3518" s="43">
        <v>2</v>
      </c>
      <c r="F3518" s="43" t="s">
        <v>1472</v>
      </c>
      <c r="G3518" s="44">
        <v>10</v>
      </c>
      <c r="H3518" s="43" t="s">
        <v>54</v>
      </c>
      <c r="I3518" s="44">
        <v>1</v>
      </c>
      <c r="J3518" s="44" t="s">
        <v>55</v>
      </c>
      <c r="K3518" s="41"/>
      <c r="L3518" s="41"/>
      <c r="M3518" s="41"/>
      <c r="N3518" s="45" t="s">
        <v>4128</v>
      </c>
      <c r="O3518" s="41">
        <v>6600</v>
      </c>
      <c r="P3518" s="46"/>
      <c r="Q3518" s="47"/>
      <c r="R3518" s="48" t="s">
        <v>90</v>
      </c>
      <c r="T3518">
        <v>90102</v>
      </c>
    </row>
    <row r="3519" spans="1:20" ht="18" customHeight="1" x14ac:dyDescent="0.15">
      <c r="A3519" s="42">
        <v>9</v>
      </c>
      <c r="B3519" s="43" t="s">
        <v>1468</v>
      </c>
      <c r="C3519" s="43">
        <v>1</v>
      </c>
      <c r="D3519" s="43" t="s">
        <v>1468</v>
      </c>
      <c r="E3519" s="43">
        <v>2</v>
      </c>
      <c r="F3519" s="43" t="s">
        <v>1472</v>
      </c>
      <c r="G3519" s="44">
        <v>10</v>
      </c>
      <c r="H3519" s="43" t="s">
        <v>54</v>
      </c>
      <c r="I3519" s="44">
        <v>1</v>
      </c>
      <c r="J3519" s="44" t="s">
        <v>55</v>
      </c>
      <c r="K3519" s="41"/>
      <c r="L3519" s="41"/>
      <c r="M3519" s="41"/>
      <c r="N3519" s="45" t="s">
        <v>4129</v>
      </c>
      <c r="O3519" s="41">
        <v>15400</v>
      </c>
      <c r="P3519" s="46"/>
      <c r="Q3519" s="47"/>
      <c r="R3519" s="48" t="s">
        <v>90</v>
      </c>
      <c r="T3519">
        <v>90102</v>
      </c>
    </row>
    <row r="3520" spans="1:20" ht="18" customHeight="1" x14ac:dyDescent="0.15">
      <c r="A3520" s="42">
        <v>9</v>
      </c>
      <c r="B3520" s="43" t="s">
        <v>1468</v>
      </c>
      <c r="C3520" s="43">
        <v>1</v>
      </c>
      <c r="D3520" s="43" t="s">
        <v>1468</v>
      </c>
      <c r="E3520" s="43">
        <v>2</v>
      </c>
      <c r="F3520" s="43" t="s">
        <v>1472</v>
      </c>
      <c r="G3520" s="44">
        <v>10</v>
      </c>
      <c r="H3520" s="43" t="s">
        <v>54</v>
      </c>
      <c r="I3520" s="44">
        <v>1</v>
      </c>
      <c r="J3520" s="44" t="s">
        <v>55</v>
      </c>
      <c r="K3520" s="41"/>
      <c r="L3520" s="41"/>
      <c r="M3520" s="41"/>
      <c r="N3520" s="45" t="s">
        <v>4130</v>
      </c>
      <c r="O3520" s="41">
        <v>3300</v>
      </c>
      <c r="P3520" s="46"/>
      <c r="Q3520" s="47"/>
      <c r="R3520" s="48" t="s">
        <v>90</v>
      </c>
      <c r="T3520">
        <v>90102</v>
      </c>
    </row>
    <row r="3521" spans="1:20" ht="18" customHeight="1" x14ac:dyDescent="0.15">
      <c r="A3521" s="42">
        <v>9</v>
      </c>
      <c r="B3521" s="43" t="s">
        <v>1468</v>
      </c>
      <c r="C3521" s="43">
        <v>1</v>
      </c>
      <c r="D3521" s="43" t="s">
        <v>1468</v>
      </c>
      <c r="E3521" s="43">
        <v>2</v>
      </c>
      <c r="F3521" s="43" t="s">
        <v>1472</v>
      </c>
      <c r="G3521" s="44">
        <v>10</v>
      </c>
      <c r="H3521" s="43" t="s">
        <v>54</v>
      </c>
      <c r="I3521" s="44">
        <v>1</v>
      </c>
      <c r="J3521" s="44" t="s">
        <v>55</v>
      </c>
      <c r="K3521" s="41"/>
      <c r="L3521" s="41"/>
      <c r="M3521" s="41"/>
      <c r="N3521" s="45" t="s">
        <v>4131</v>
      </c>
      <c r="O3521" s="41">
        <v>8250</v>
      </c>
      <c r="P3521" s="46"/>
      <c r="Q3521" s="47"/>
      <c r="R3521" s="48" t="s">
        <v>90</v>
      </c>
      <c r="T3521">
        <v>90102</v>
      </c>
    </row>
    <row r="3522" spans="1:20" ht="18" customHeight="1" x14ac:dyDescent="0.15">
      <c r="A3522" s="42">
        <v>9</v>
      </c>
      <c r="B3522" s="43" t="s">
        <v>1468</v>
      </c>
      <c r="C3522" s="43">
        <v>1</v>
      </c>
      <c r="D3522" s="43" t="s">
        <v>1468</v>
      </c>
      <c r="E3522" s="43">
        <v>2</v>
      </c>
      <c r="F3522" s="43" t="s">
        <v>1472</v>
      </c>
      <c r="G3522" s="44">
        <v>10</v>
      </c>
      <c r="H3522" s="43" t="s">
        <v>54</v>
      </c>
      <c r="I3522" s="44">
        <v>1</v>
      </c>
      <c r="J3522" s="44" t="s">
        <v>55</v>
      </c>
      <c r="K3522" s="41"/>
      <c r="L3522" s="41"/>
      <c r="M3522" s="41"/>
      <c r="N3522" s="45" t="s">
        <v>4132</v>
      </c>
      <c r="O3522" s="41">
        <v>50600</v>
      </c>
      <c r="P3522" s="46"/>
      <c r="Q3522" s="47"/>
      <c r="R3522" s="48" t="s">
        <v>90</v>
      </c>
      <c r="T3522">
        <v>90102</v>
      </c>
    </row>
    <row r="3523" spans="1:20" ht="18" customHeight="1" x14ac:dyDescent="0.15">
      <c r="A3523" s="42">
        <v>9</v>
      </c>
      <c r="B3523" s="43" t="s">
        <v>1468</v>
      </c>
      <c r="C3523" s="43">
        <v>1</v>
      </c>
      <c r="D3523" s="43" t="s">
        <v>1468</v>
      </c>
      <c r="E3523" s="43">
        <v>2</v>
      </c>
      <c r="F3523" s="43" t="s">
        <v>1472</v>
      </c>
      <c r="G3523" s="44">
        <v>10</v>
      </c>
      <c r="H3523" s="43" t="s">
        <v>54</v>
      </c>
      <c r="I3523" s="44">
        <v>1</v>
      </c>
      <c r="J3523" s="44" t="s">
        <v>55</v>
      </c>
      <c r="K3523" s="41"/>
      <c r="L3523" s="41"/>
      <c r="M3523" s="41"/>
      <c r="N3523" s="45" t="s">
        <v>4133</v>
      </c>
      <c r="O3523" s="41">
        <v>30800</v>
      </c>
      <c r="P3523" s="46"/>
      <c r="Q3523" s="47"/>
      <c r="R3523" s="48" t="s">
        <v>90</v>
      </c>
      <c r="T3523">
        <v>90102</v>
      </c>
    </row>
    <row r="3524" spans="1:20" ht="18" customHeight="1" x14ac:dyDescent="0.15">
      <c r="A3524" s="42">
        <v>9</v>
      </c>
      <c r="B3524" s="43" t="s">
        <v>1468</v>
      </c>
      <c r="C3524" s="43">
        <v>1</v>
      </c>
      <c r="D3524" s="43" t="s">
        <v>1468</v>
      </c>
      <c r="E3524" s="43">
        <v>2</v>
      </c>
      <c r="F3524" s="43" t="s">
        <v>1472</v>
      </c>
      <c r="G3524" s="44">
        <v>10</v>
      </c>
      <c r="H3524" s="43" t="s">
        <v>54</v>
      </c>
      <c r="I3524" s="44">
        <v>1</v>
      </c>
      <c r="J3524" s="44" t="s">
        <v>55</v>
      </c>
      <c r="K3524" s="41"/>
      <c r="L3524" s="41"/>
      <c r="M3524" s="41"/>
      <c r="N3524" s="45" t="s">
        <v>4134</v>
      </c>
      <c r="O3524" s="41">
        <v>25300</v>
      </c>
      <c r="P3524" s="46"/>
      <c r="Q3524" s="47"/>
      <c r="R3524" s="48" t="s">
        <v>90</v>
      </c>
      <c r="T3524">
        <v>90102</v>
      </c>
    </row>
    <row r="3525" spans="1:20" ht="18" customHeight="1" x14ac:dyDescent="0.15">
      <c r="A3525" s="42">
        <v>9</v>
      </c>
      <c r="B3525" s="43" t="s">
        <v>1468</v>
      </c>
      <c r="C3525" s="43">
        <v>1</v>
      </c>
      <c r="D3525" s="43" t="s">
        <v>1468</v>
      </c>
      <c r="E3525" s="43">
        <v>2</v>
      </c>
      <c r="F3525" s="43" t="s">
        <v>1472</v>
      </c>
      <c r="G3525" s="44">
        <v>10</v>
      </c>
      <c r="H3525" s="43" t="s">
        <v>54</v>
      </c>
      <c r="I3525" s="44">
        <v>1</v>
      </c>
      <c r="J3525" s="44" t="s">
        <v>55</v>
      </c>
      <c r="K3525" s="41"/>
      <c r="L3525" s="41"/>
      <c r="M3525" s="41"/>
      <c r="N3525" s="45" t="s">
        <v>4135</v>
      </c>
      <c r="O3525" s="41">
        <v>4180</v>
      </c>
      <c r="P3525" s="46"/>
      <c r="Q3525" s="47"/>
      <c r="R3525" s="48" t="s">
        <v>90</v>
      </c>
      <c r="T3525">
        <v>90102</v>
      </c>
    </row>
    <row r="3526" spans="1:20" ht="18" customHeight="1" x14ac:dyDescent="0.15">
      <c r="A3526" s="42">
        <v>9</v>
      </c>
      <c r="B3526" s="43" t="s">
        <v>1468</v>
      </c>
      <c r="C3526" s="43">
        <v>1</v>
      </c>
      <c r="D3526" s="43" t="s">
        <v>1468</v>
      </c>
      <c r="E3526" s="43">
        <v>2</v>
      </c>
      <c r="F3526" s="43" t="s">
        <v>1472</v>
      </c>
      <c r="G3526" s="44">
        <v>10</v>
      </c>
      <c r="H3526" s="43" t="s">
        <v>54</v>
      </c>
      <c r="I3526" s="44">
        <v>1</v>
      </c>
      <c r="J3526" s="44" t="s">
        <v>55</v>
      </c>
      <c r="K3526" s="41"/>
      <c r="L3526" s="41"/>
      <c r="M3526" s="41"/>
      <c r="N3526" s="45" t="s">
        <v>4136</v>
      </c>
      <c r="O3526" s="41">
        <v>31000</v>
      </c>
      <c r="P3526" s="46"/>
      <c r="Q3526" s="47"/>
      <c r="R3526" s="48" t="s">
        <v>90</v>
      </c>
      <c r="T3526">
        <v>90102</v>
      </c>
    </row>
    <row r="3527" spans="1:20" ht="18" customHeight="1" x14ac:dyDescent="0.15">
      <c r="A3527" s="42">
        <v>9</v>
      </c>
      <c r="B3527" s="43" t="s">
        <v>1468</v>
      </c>
      <c r="C3527" s="43">
        <v>1</v>
      </c>
      <c r="D3527" s="43" t="s">
        <v>1468</v>
      </c>
      <c r="E3527" s="43">
        <v>2</v>
      </c>
      <c r="F3527" s="43" t="s">
        <v>1472</v>
      </c>
      <c r="G3527" s="44">
        <v>10</v>
      </c>
      <c r="H3527" s="43" t="s">
        <v>54</v>
      </c>
      <c r="I3527" s="44">
        <v>1</v>
      </c>
      <c r="J3527" s="44" t="s">
        <v>55</v>
      </c>
      <c r="K3527" s="41"/>
      <c r="L3527" s="41"/>
      <c r="M3527" s="41"/>
      <c r="N3527" s="45" t="s">
        <v>4137</v>
      </c>
      <c r="O3527" s="41">
        <v>9350</v>
      </c>
      <c r="P3527" s="46"/>
      <c r="Q3527" s="47"/>
      <c r="R3527" s="48" t="s">
        <v>90</v>
      </c>
      <c r="T3527">
        <v>90102</v>
      </c>
    </row>
    <row r="3528" spans="1:20" ht="18" customHeight="1" x14ac:dyDescent="0.15">
      <c r="A3528" s="42">
        <v>9</v>
      </c>
      <c r="B3528" s="43" t="s">
        <v>1468</v>
      </c>
      <c r="C3528" s="43">
        <v>1</v>
      </c>
      <c r="D3528" s="43" t="s">
        <v>1468</v>
      </c>
      <c r="E3528" s="43">
        <v>2</v>
      </c>
      <c r="F3528" s="43" t="s">
        <v>1472</v>
      </c>
      <c r="G3528" s="44">
        <v>10</v>
      </c>
      <c r="H3528" s="43" t="s">
        <v>54</v>
      </c>
      <c r="I3528" s="44">
        <v>1</v>
      </c>
      <c r="J3528" s="44" t="s">
        <v>55</v>
      </c>
      <c r="K3528" s="41"/>
      <c r="L3528" s="41"/>
      <c r="M3528" s="41"/>
      <c r="N3528" s="45" t="s">
        <v>4138</v>
      </c>
      <c r="O3528" s="41">
        <v>69000</v>
      </c>
      <c r="P3528" s="46"/>
      <c r="Q3528" s="47"/>
      <c r="R3528" s="48" t="s">
        <v>90</v>
      </c>
      <c r="T3528">
        <v>90102</v>
      </c>
    </row>
    <row r="3529" spans="1:20" ht="18" customHeight="1" x14ac:dyDescent="0.15">
      <c r="A3529" s="42">
        <v>9</v>
      </c>
      <c r="B3529" s="43" t="s">
        <v>1468</v>
      </c>
      <c r="C3529" s="43">
        <v>1</v>
      </c>
      <c r="D3529" s="43" t="s">
        <v>1468</v>
      </c>
      <c r="E3529" s="43">
        <v>2</v>
      </c>
      <c r="F3529" s="43" t="s">
        <v>1472</v>
      </c>
      <c r="G3529" s="44">
        <v>10</v>
      </c>
      <c r="H3529" s="43" t="s">
        <v>54</v>
      </c>
      <c r="I3529" s="44">
        <v>1</v>
      </c>
      <c r="J3529" s="44" t="s">
        <v>55</v>
      </c>
      <c r="K3529" s="41"/>
      <c r="L3529" s="41"/>
      <c r="M3529" s="41"/>
      <c r="N3529" s="45" t="s">
        <v>4139</v>
      </c>
      <c r="O3529" s="41">
        <v>44000</v>
      </c>
      <c r="P3529" s="46"/>
      <c r="Q3529" s="47"/>
      <c r="R3529" s="48" t="s">
        <v>90</v>
      </c>
      <c r="T3529">
        <v>90102</v>
      </c>
    </row>
    <row r="3530" spans="1:20" ht="18" customHeight="1" x14ac:dyDescent="0.15">
      <c r="A3530" s="42">
        <v>9</v>
      </c>
      <c r="B3530" s="43" t="s">
        <v>1468</v>
      </c>
      <c r="C3530" s="43">
        <v>1</v>
      </c>
      <c r="D3530" s="43" t="s">
        <v>1468</v>
      </c>
      <c r="E3530" s="43">
        <v>2</v>
      </c>
      <c r="F3530" s="43" t="s">
        <v>1472</v>
      </c>
      <c r="G3530" s="44">
        <v>10</v>
      </c>
      <c r="H3530" s="43" t="s">
        <v>54</v>
      </c>
      <c r="I3530" s="44">
        <v>1</v>
      </c>
      <c r="J3530" s="44" t="s">
        <v>55</v>
      </c>
      <c r="K3530" s="41"/>
      <c r="L3530" s="41"/>
      <c r="M3530" s="41"/>
      <c r="N3530" s="45" t="s">
        <v>4140</v>
      </c>
      <c r="O3530" s="41">
        <v>18700</v>
      </c>
      <c r="P3530" s="46"/>
      <c r="Q3530" s="47"/>
      <c r="R3530" s="48" t="s">
        <v>90</v>
      </c>
      <c r="T3530">
        <v>90102</v>
      </c>
    </row>
    <row r="3531" spans="1:20" ht="18" customHeight="1" x14ac:dyDescent="0.15">
      <c r="A3531" s="42">
        <v>9</v>
      </c>
      <c r="B3531" s="43" t="s">
        <v>1468</v>
      </c>
      <c r="C3531" s="43">
        <v>1</v>
      </c>
      <c r="D3531" s="43" t="s">
        <v>1468</v>
      </c>
      <c r="E3531" s="43">
        <v>2</v>
      </c>
      <c r="F3531" s="43" t="s">
        <v>1472</v>
      </c>
      <c r="G3531" s="44">
        <v>10</v>
      </c>
      <c r="H3531" s="43" t="s">
        <v>54</v>
      </c>
      <c r="I3531" s="44">
        <v>1</v>
      </c>
      <c r="J3531" s="44" t="s">
        <v>55</v>
      </c>
      <c r="K3531" s="41"/>
      <c r="L3531" s="41"/>
      <c r="M3531" s="41"/>
      <c r="N3531" s="45" t="s">
        <v>4141</v>
      </c>
      <c r="O3531" s="41">
        <v>57000</v>
      </c>
      <c r="P3531" s="46"/>
      <c r="Q3531" s="47"/>
      <c r="R3531" s="48" t="s">
        <v>90</v>
      </c>
      <c r="T3531">
        <v>90102</v>
      </c>
    </row>
    <row r="3532" spans="1:20" ht="18" customHeight="1" x14ac:dyDescent="0.15">
      <c r="A3532" s="42">
        <v>9</v>
      </c>
      <c r="B3532" s="43" t="s">
        <v>1468</v>
      </c>
      <c r="C3532" s="43">
        <v>1</v>
      </c>
      <c r="D3532" s="43" t="s">
        <v>1468</v>
      </c>
      <c r="E3532" s="43">
        <v>2</v>
      </c>
      <c r="F3532" s="43" t="s">
        <v>1472</v>
      </c>
      <c r="G3532" s="44">
        <v>10</v>
      </c>
      <c r="H3532" s="43" t="s">
        <v>54</v>
      </c>
      <c r="I3532" s="44">
        <v>1</v>
      </c>
      <c r="J3532" s="44" t="s">
        <v>55</v>
      </c>
      <c r="K3532" s="41"/>
      <c r="L3532" s="41"/>
      <c r="M3532" s="41"/>
      <c r="N3532" s="45" t="s">
        <v>1482</v>
      </c>
      <c r="O3532" s="41">
        <v>90000</v>
      </c>
      <c r="P3532" s="46"/>
      <c r="Q3532" s="47"/>
      <c r="R3532" s="48" t="s">
        <v>90</v>
      </c>
      <c r="T3532">
        <v>90102</v>
      </c>
    </row>
    <row r="3533" spans="1:20" ht="18" customHeight="1" x14ac:dyDescent="0.15">
      <c r="A3533" s="42">
        <v>9</v>
      </c>
      <c r="B3533" s="43" t="s">
        <v>1468</v>
      </c>
      <c r="C3533" s="43">
        <v>1</v>
      </c>
      <c r="D3533" s="43" t="s">
        <v>1468</v>
      </c>
      <c r="E3533" s="43">
        <v>2</v>
      </c>
      <c r="F3533" s="43" t="s">
        <v>1472</v>
      </c>
      <c r="G3533" s="44">
        <v>10</v>
      </c>
      <c r="H3533" s="43" t="s">
        <v>54</v>
      </c>
      <c r="I3533" s="44">
        <v>1</v>
      </c>
      <c r="J3533" s="44" t="s">
        <v>55</v>
      </c>
      <c r="K3533" s="41"/>
      <c r="L3533" s="41"/>
      <c r="M3533" s="41"/>
      <c r="N3533" s="45" t="s">
        <v>1483</v>
      </c>
      <c r="O3533" s="41">
        <v>70000</v>
      </c>
      <c r="P3533" s="46"/>
      <c r="Q3533" s="47"/>
      <c r="R3533" s="48" t="s">
        <v>90</v>
      </c>
      <c r="T3533">
        <v>90102</v>
      </c>
    </row>
    <row r="3534" spans="1:20" ht="18" customHeight="1" x14ac:dyDescent="0.15">
      <c r="A3534" s="42">
        <v>9</v>
      </c>
      <c r="B3534" s="43" t="s">
        <v>1468</v>
      </c>
      <c r="C3534" s="43">
        <v>1</v>
      </c>
      <c r="D3534" s="43" t="s">
        <v>1468</v>
      </c>
      <c r="E3534" s="43">
        <v>2</v>
      </c>
      <c r="F3534" s="43" t="s">
        <v>1472</v>
      </c>
      <c r="G3534" s="44">
        <v>10</v>
      </c>
      <c r="H3534" s="43" t="s">
        <v>54</v>
      </c>
      <c r="I3534" s="44">
        <v>1</v>
      </c>
      <c r="J3534" s="44" t="s">
        <v>55</v>
      </c>
      <c r="K3534" s="41"/>
      <c r="L3534" s="41"/>
      <c r="M3534" s="41"/>
      <c r="N3534" s="45" t="s">
        <v>1484</v>
      </c>
      <c r="O3534" s="41">
        <v>100000</v>
      </c>
      <c r="P3534" s="46"/>
      <c r="Q3534" s="47"/>
      <c r="R3534" s="48" t="s">
        <v>90</v>
      </c>
      <c r="T3534">
        <v>90102</v>
      </c>
    </row>
    <row r="3535" spans="1:20" ht="18" customHeight="1" x14ac:dyDescent="0.15">
      <c r="A3535" s="42">
        <v>9</v>
      </c>
      <c r="B3535" s="43" t="s">
        <v>1468</v>
      </c>
      <c r="C3535" s="43">
        <v>1</v>
      </c>
      <c r="D3535" s="43" t="s">
        <v>1468</v>
      </c>
      <c r="E3535" s="43">
        <v>2</v>
      </c>
      <c r="F3535" s="43" t="s">
        <v>1472</v>
      </c>
      <c r="G3535" s="44">
        <v>10</v>
      </c>
      <c r="H3535" s="43" t="s">
        <v>54</v>
      </c>
      <c r="I3535" s="45">
        <v>2</v>
      </c>
      <c r="J3535" s="45" t="s">
        <v>193</v>
      </c>
      <c r="K3535" s="41">
        <v>396</v>
      </c>
      <c r="L3535" s="41">
        <v>396</v>
      </c>
      <c r="M3535" s="41">
        <f>K3535-L3535</f>
        <v>0</v>
      </c>
      <c r="N3535" s="45" t="s">
        <v>3431</v>
      </c>
      <c r="O3535" s="41">
        <v>264000</v>
      </c>
      <c r="P3535" s="46"/>
      <c r="Q3535" s="47"/>
      <c r="R3535" s="48" t="s">
        <v>90</v>
      </c>
      <c r="T3535">
        <v>90102</v>
      </c>
    </row>
    <row r="3536" spans="1:20" ht="18" customHeight="1" x14ac:dyDescent="0.15">
      <c r="A3536" s="42">
        <v>9</v>
      </c>
      <c r="B3536" s="43" t="s">
        <v>1468</v>
      </c>
      <c r="C3536" s="43">
        <v>1</v>
      </c>
      <c r="D3536" s="43" t="s">
        <v>1468</v>
      </c>
      <c r="E3536" s="43">
        <v>2</v>
      </c>
      <c r="F3536" s="43" t="s">
        <v>1472</v>
      </c>
      <c r="G3536" s="44">
        <v>10</v>
      </c>
      <c r="H3536" s="43" t="s">
        <v>54</v>
      </c>
      <c r="I3536" s="44">
        <v>2</v>
      </c>
      <c r="J3536" s="44" t="s">
        <v>193</v>
      </c>
      <c r="K3536" s="41"/>
      <c r="L3536" s="41"/>
      <c r="M3536" s="41"/>
      <c r="N3536" s="45" t="s">
        <v>3432</v>
      </c>
      <c r="O3536" s="41">
        <v>36000</v>
      </c>
      <c r="P3536" s="46"/>
      <c r="Q3536" s="47"/>
      <c r="R3536" s="48" t="s">
        <v>90</v>
      </c>
      <c r="T3536">
        <v>90102</v>
      </c>
    </row>
    <row r="3537" spans="1:20" ht="18" customHeight="1" x14ac:dyDescent="0.15">
      <c r="A3537" s="42">
        <v>9</v>
      </c>
      <c r="B3537" s="43" t="s">
        <v>1468</v>
      </c>
      <c r="C3537" s="43">
        <v>1</v>
      </c>
      <c r="D3537" s="43" t="s">
        <v>1468</v>
      </c>
      <c r="E3537" s="43">
        <v>2</v>
      </c>
      <c r="F3537" s="43" t="s">
        <v>1472</v>
      </c>
      <c r="G3537" s="44">
        <v>10</v>
      </c>
      <c r="H3537" s="43" t="s">
        <v>54</v>
      </c>
      <c r="I3537" s="44">
        <v>2</v>
      </c>
      <c r="J3537" s="44" t="s">
        <v>193</v>
      </c>
      <c r="K3537" s="41"/>
      <c r="L3537" s="41"/>
      <c r="M3537" s="41"/>
      <c r="N3537" s="45" t="s">
        <v>3433</v>
      </c>
      <c r="O3537" s="41">
        <v>96000</v>
      </c>
      <c r="P3537" s="46"/>
      <c r="Q3537" s="47"/>
      <c r="R3537" s="48" t="s">
        <v>90</v>
      </c>
      <c r="T3537">
        <v>90102</v>
      </c>
    </row>
    <row r="3538" spans="1:20" ht="18" customHeight="1" x14ac:dyDescent="0.15">
      <c r="A3538" s="42">
        <v>9</v>
      </c>
      <c r="B3538" s="43" t="s">
        <v>1468</v>
      </c>
      <c r="C3538" s="43">
        <v>1</v>
      </c>
      <c r="D3538" s="43" t="s">
        <v>1468</v>
      </c>
      <c r="E3538" s="43">
        <v>2</v>
      </c>
      <c r="F3538" s="43" t="s">
        <v>1472</v>
      </c>
      <c r="G3538" s="44">
        <v>10</v>
      </c>
      <c r="H3538" s="43" t="s">
        <v>54</v>
      </c>
      <c r="I3538" s="45">
        <v>3</v>
      </c>
      <c r="J3538" s="45" t="s">
        <v>63</v>
      </c>
      <c r="K3538" s="41">
        <v>73</v>
      </c>
      <c r="L3538" s="41">
        <v>73</v>
      </c>
      <c r="M3538" s="41">
        <f>K3538-L3538</f>
        <v>0</v>
      </c>
      <c r="N3538" s="45" t="s">
        <v>1485</v>
      </c>
      <c r="O3538" s="41">
        <v>63000</v>
      </c>
      <c r="P3538" s="46"/>
      <c r="Q3538" s="47"/>
      <c r="R3538" s="48" t="s">
        <v>90</v>
      </c>
      <c r="T3538">
        <v>90102</v>
      </c>
    </row>
    <row r="3539" spans="1:20" ht="18" customHeight="1" x14ac:dyDescent="0.15">
      <c r="A3539" s="42">
        <v>9</v>
      </c>
      <c r="B3539" s="43" t="s">
        <v>1468</v>
      </c>
      <c r="C3539" s="43">
        <v>1</v>
      </c>
      <c r="D3539" s="43" t="s">
        <v>1468</v>
      </c>
      <c r="E3539" s="43">
        <v>2</v>
      </c>
      <c r="F3539" s="43" t="s">
        <v>1472</v>
      </c>
      <c r="G3539" s="44">
        <v>10</v>
      </c>
      <c r="H3539" s="43" t="s">
        <v>54</v>
      </c>
      <c r="I3539" s="44">
        <v>3</v>
      </c>
      <c r="J3539" s="44" t="s">
        <v>63</v>
      </c>
      <c r="K3539" s="41"/>
      <c r="L3539" s="41"/>
      <c r="M3539" s="41"/>
      <c r="N3539" s="45" t="s">
        <v>1486</v>
      </c>
      <c r="O3539" s="41">
        <v>10000</v>
      </c>
      <c r="P3539" s="46"/>
      <c r="Q3539" s="47"/>
      <c r="R3539" s="48" t="s">
        <v>90</v>
      </c>
      <c r="T3539">
        <v>90102</v>
      </c>
    </row>
    <row r="3540" spans="1:20" ht="18" customHeight="1" x14ac:dyDescent="0.15">
      <c r="A3540" s="42">
        <v>9</v>
      </c>
      <c r="B3540" s="43" t="s">
        <v>1468</v>
      </c>
      <c r="C3540" s="43">
        <v>1</v>
      </c>
      <c r="D3540" s="43" t="s">
        <v>1468</v>
      </c>
      <c r="E3540" s="43">
        <v>2</v>
      </c>
      <c r="F3540" s="43" t="s">
        <v>1472</v>
      </c>
      <c r="G3540" s="44">
        <v>10</v>
      </c>
      <c r="H3540" s="43" t="s">
        <v>54</v>
      </c>
      <c r="I3540" s="45">
        <v>4</v>
      </c>
      <c r="J3540" s="45" t="s">
        <v>65</v>
      </c>
      <c r="K3540" s="41">
        <v>122</v>
      </c>
      <c r="L3540" s="41">
        <v>122</v>
      </c>
      <c r="M3540" s="41">
        <f>K3540-L3540</f>
        <v>0</v>
      </c>
      <c r="N3540" s="45" t="s">
        <v>4142</v>
      </c>
      <c r="O3540" s="41">
        <v>121600</v>
      </c>
      <c r="P3540" s="46"/>
      <c r="Q3540" s="47"/>
      <c r="R3540" s="48" t="s">
        <v>90</v>
      </c>
      <c r="T3540">
        <v>90102</v>
      </c>
    </row>
    <row r="3541" spans="1:20" ht="18" customHeight="1" x14ac:dyDescent="0.15">
      <c r="A3541" s="42">
        <v>9</v>
      </c>
      <c r="B3541" s="43" t="s">
        <v>1468</v>
      </c>
      <c r="C3541" s="43">
        <v>1</v>
      </c>
      <c r="D3541" s="43" t="s">
        <v>1468</v>
      </c>
      <c r="E3541" s="43">
        <v>2</v>
      </c>
      <c r="F3541" s="43" t="s">
        <v>1472</v>
      </c>
      <c r="G3541" s="44">
        <v>10</v>
      </c>
      <c r="H3541" s="43" t="s">
        <v>54</v>
      </c>
      <c r="I3541" s="45">
        <v>5</v>
      </c>
      <c r="J3541" s="45" t="s">
        <v>194</v>
      </c>
      <c r="K3541" s="41">
        <v>1440</v>
      </c>
      <c r="L3541" s="41">
        <v>1440</v>
      </c>
      <c r="M3541" s="41">
        <f>K3541-L3541</f>
        <v>0</v>
      </c>
      <c r="N3541" s="45" t="s">
        <v>3434</v>
      </c>
      <c r="O3541" s="41">
        <v>744000</v>
      </c>
      <c r="P3541" s="46"/>
      <c r="Q3541" s="47"/>
      <c r="R3541" s="48" t="s">
        <v>90</v>
      </c>
      <c r="T3541">
        <v>90102</v>
      </c>
    </row>
    <row r="3542" spans="1:20" ht="18" customHeight="1" x14ac:dyDescent="0.15">
      <c r="A3542" s="42">
        <v>9</v>
      </c>
      <c r="B3542" s="43" t="s">
        <v>1468</v>
      </c>
      <c r="C3542" s="43">
        <v>1</v>
      </c>
      <c r="D3542" s="43" t="s">
        <v>1468</v>
      </c>
      <c r="E3542" s="43">
        <v>2</v>
      </c>
      <c r="F3542" s="43" t="s">
        <v>1472</v>
      </c>
      <c r="G3542" s="44">
        <v>10</v>
      </c>
      <c r="H3542" s="43" t="s">
        <v>54</v>
      </c>
      <c r="I3542" s="44">
        <v>5</v>
      </c>
      <c r="J3542" s="44" t="s">
        <v>194</v>
      </c>
      <c r="K3542" s="41"/>
      <c r="L3542" s="41"/>
      <c r="M3542" s="41"/>
      <c r="N3542" s="45" t="s">
        <v>4143</v>
      </c>
      <c r="O3542" s="41">
        <v>696000</v>
      </c>
      <c r="P3542" s="46"/>
      <c r="Q3542" s="47"/>
      <c r="R3542" s="48" t="s">
        <v>90</v>
      </c>
      <c r="T3542">
        <v>90102</v>
      </c>
    </row>
    <row r="3543" spans="1:20" ht="18" customHeight="1" x14ac:dyDescent="0.15">
      <c r="A3543" s="42">
        <v>9</v>
      </c>
      <c r="B3543" s="43" t="s">
        <v>1468</v>
      </c>
      <c r="C3543" s="43">
        <v>1</v>
      </c>
      <c r="D3543" s="43" t="s">
        <v>1468</v>
      </c>
      <c r="E3543" s="43">
        <v>2</v>
      </c>
      <c r="F3543" s="43" t="s">
        <v>1472</v>
      </c>
      <c r="G3543" s="45">
        <v>11</v>
      </c>
      <c r="H3543" s="49" t="s">
        <v>66</v>
      </c>
      <c r="I3543" s="45"/>
      <c r="J3543" s="45"/>
      <c r="K3543" s="41"/>
      <c r="L3543" s="41"/>
      <c r="M3543" s="41"/>
      <c r="N3543" s="45"/>
      <c r="O3543" s="47"/>
      <c r="P3543" s="46"/>
      <c r="Q3543" s="47"/>
      <c r="R3543" s="48" t="s">
        <v>90</v>
      </c>
      <c r="T3543">
        <v>90102</v>
      </c>
    </row>
    <row r="3544" spans="1:20" ht="18" customHeight="1" x14ac:dyDescent="0.15">
      <c r="A3544" s="42">
        <v>9</v>
      </c>
      <c r="B3544" s="43" t="s">
        <v>1468</v>
      </c>
      <c r="C3544" s="43">
        <v>1</v>
      </c>
      <c r="D3544" s="43" t="s">
        <v>1468</v>
      </c>
      <c r="E3544" s="43">
        <v>2</v>
      </c>
      <c r="F3544" s="43" t="s">
        <v>1472</v>
      </c>
      <c r="G3544" s="44">
        <v>11</v>
      </c>
      <c r="H3544" s="43" t="s">
        <v>66</v>
      </c>
      <c r="I3544" s="45">
        <v>1</v>
      </c>
      <c r="J3544" s="45" t="s">
        <v>67</v>
      </c>
      <c r="K3544" s="41">
        <v>294</v>
      </c>
      <c r="L3544" s="41">
        <v>294</v>
      </c>
      <c r="M3544" s="41">
        <f>K3544-L3544</f>
        <v>0</v>
      </c>
      <c r="N3544" s="45" t="s">
        <v>3435</v>
      </c>
      <c r="O3544" s="41">
        <v>63600</v>
      </c>
      <c r="P3544" s="46"/>
      <c r="Q3544" s="47"/>
      <c r="R3544" s="48" t="s">
        <v>90</v>
      </c>
      <c r="T3544">
        <v>90102</v>
      </c>
    </row>
    <row r="3545" spans="1:20" ht="18" customHeight="1" x14ac:dyDescent="0.15">
      <c r="A3545" s="42">
        <v>9</v>
      </c>
      <c r="B3545" s="43" t="s">
        <v>1468</v>
      </c>
      <c r="C3545" s="43">
        <v>1</v>
      </c>
      <c r="D3545" s="43" t="s">
        <v>1468</v>
      </c>
      <c r="E3545" s="43">
        <v>2</v>
      </c>
      <c r="F3545" s="43" t="s">
        <v>1472</v>
      </c>
      <c r="G3545" s="44">
        <v>11</v>
      </c>
      <c r="H3545" s="43" t="s">
        <v>66</v>
      </c>
      <c r="I3545" s="44">
        <v>1</v>
      </c>
      <c r="J3545" s="44" t="s">
        <v>67</v>
      </c>
      <c r="K3545" s="41"/>
      <c r="L3545" s="41"/>
      <c r="M3545" s="41"/>
      <c r="N3545" s="45" t="s">
        <v>3436</v>
      </c>
      <c r="O3545" s="41">
        <v>72000</v>
      </c>
      <c r="P3545" s="46"/>
      <c r="Q3545" s="47"/>
      <c r="R3545" s="48" t="s">
        <v>90</v>
      </c>
      <c r="T3545">
        <v>90102</v>
      </c>
    </row>
    <row r="3546" spans="1:20" ht="18" customHeight="1" x14ac:dyDescent="0.15">
      <c r="A3546" s="42">
        <v>9</v>
      </c>
      <c r="B3546" s="43" t="s">
        <v>1468</v>
      </c>
      <c r="C3546" s="43">
        <v>1</v>
      </c>
      <c r="D3546" s="43" t="s">
        <v>1468</v>
      </c>
      <c r="E3546" s="43">
        <v>2</v>
      </c>
      <c r="F3546" s="43" t="s">
        <v>1472</v>
      </c>
      <c r="G3546" s="44">
        <v>11</v>
      </c>
      <c r="H3546" s="43" t="s">
        <v>66</v>
      </c>
      <c r="I3546" s="44">
        <v>1</v>
      </c>
      <c r="J3546" s="44" t="s">
        <v>67</v>
      </c>
      <c r="K3546" s="41"/>
      <c r="L3546" s="41"/>
      <c r="M3546" s="41"/>
      <c r="N3546" s="45" t="s">
        <v>3437</v>
      </c>
      <c r="O3546" s="41">
        <v>86400</v>
      </c>
      <c r="P3546" s="46"/>
      <c r="Q3546" s="47"/>
      <c r="R3546" s="48" t="s">
        <v>90</v>
      </c>
      <c r="T3546">
        <v>90102</v>
      </c>
    </row>
    <row r="3547" spans="1:20" ht="18" customHeight="1" x14ac:dyDescent="0.15">
      <c r="A3547" s="42">
        <v>9</v>
      </c>
      <c r="B3547" s="43" t="s">
        <v>1468</v>
      </c>
      <c r="C3547" s="43">
        <v>1</v>
      </c>
      <c r="D3547" s="43" t="s">
        <v>1468</v>
      </c>
      <c r="E3547" s="43">
        <v>2</v>
      </c>
      <c r="F3547" s="43" t="s">
        <v>1472</v>
      </c>
      <c r="G3547" s="44">
        <v>11</v>
      </c>
      <c r="H3547" s="43" t="s">
        <v>66</v>
      </c>
      <c r="I3547" s="44">
        <v>1</v>
      </c>
      <c r="J3547" s="44" t="s">
        <v>67</v>
      </c>
      <c r="K3547" s="41"/>
      <c r="L3547" s="41"/>
      <c r="M3547" s="41"/>
      <c r="N3547" s="45" t="s">
        <v>3438</v>
      </c>
      <c r="O3547" s="41">
        <v>72000</v>
      </c>
      <c r="P3547" s="46"/>
      <c r="Q3547" s="47"/>
      <c r="R3547" s="48" t="s">
        <v>90</v>
      </c>
      <c r="T3547">
        <v>90102</v>
      </c>
    </row>
    <row r="3548" spans="1:20" ht="18" customHeight="1" x14ac:dyDescent="0.15">
      <c r="A3548" s="42">
        <v>9</v>
      </c>
      <c r="B3548" s="43" t="s">
        <v>1468</v>
      </c>
      <c r="C3548" s="43">
        <v>1</v>
      </c>
      <c r="D3548" s="43" t="s">
        <v>1468</v>
      </c>
      <c r="E3548" s="43">
        <v>2</v>
      </c>
      <c r="F3548" s="43" t="s">
        <v>1472</v>
      </c>
      <c r="G3548" s="44">
        <v>11</v>
      </c>
      <c r="H3548" s="43" t="s">
        <v>66</v>
      </c>
      <c r="I3548" s="45">
        <v>11</v>
      </c>
      <c r="J3548" s="45" t="s">
        <v>72</v>
      </c>
      <c r="K3548" s="41">
        <v>924</v>
      </c>
      <c r="L3548" s="41">
        <v>760</v>
      </c>
      <c r="M3548" s="41">
        <f>K3548-L3548</f>
        <v>164</v>
      </c>
      <c r="N3548" s="45" t="s">
        <v>3439</v>
      </c>
      <c r="O3548" s="41">
        <v>750000</v>
      </c>
      <c r="P3548" s="46"/>
      <c r="Q3548" s="47"/>
      <c r="R3548" s="48" t="s">
        <v>90</v>
      </c>
      <c r="T3548">
        <v>90102</v>
      </c>
    </row>
    <row r="3549" spans="1:20" ht="18" customHeight="1" x14ac:dyDescent="0.15">
      <c r="A3549" s="42">
        <v>9</v>
      </c>
      <c r="B3549" s="43" t="s">
        <v>1468</v>
      </c>
      <c r="C3549" s="43">
        <v>1</v>
      </c>
      <c r="D3549" s="43" t="s">
        <v>1468</v>
      </c>
      <c r="E3549" s="43">
        <v>2</v>
      </c>
      <c r="F3549" s="43" t="s">
        <v>1472</v>
      </c>
      <c r="G3549" s="44">
        <v>11</v>
      </c>
      <c r="H3549" s="43" t="s">
        <v>66</v>
      </c>
      <c r="I3549" s="44">
        <v>11</v>
      </c>
      <c r="J3549" s="44" t="s">
        <v>72</v>
      </c>
      <c r="K3549" s="41"/>
      <c r="L3549" s="41"/>
      <c r="M3549" s="41"/>
      <c r="N3549" s="45" t="s">
        <v>4144</v>
      </c>
      <c r="O3549" s="41">
        <v>8353</v>
      </c>
      <c r="P3549" s="46"/>
      <c r="Q3549" s="47"/>
      <c r="R3549" s="48" t="s">
        <v>90</v>
      </c>
      <c r="T3549">
        <v>90102</v>
      </c>
    </row>
    <row r="3550" spans="1:20" ht="18" customHeight="1" x14ac:dyDescent="0.15">
      <c r="A3550" s="42">
        <v>9</v>
      </c>
      <c r="B3550" s="43" t="s">
        <v>1468</v>
      </c>
      <c r="C3550" s="43">
        <v>1</v>
      </c>
      <c r="D3550" s="43" t="s">
        <v>1468</v>
      </c>
      <c r="E3550" s="43">
        <v>2</v>
      </c>
      <c r="F3550" s="43" t="s">
        <v>1472</v>
      </c>
      <c r="G3550" s="44">
        <v>11</v>
      </c>
      <c r="H3550" s="43" t="s">
        <v>66</v>
      </c>
      <c r="I3550" s="44">
        <v>11</v>
      </c>
      <c r="J3550" s="44" t="s">
        <v>72</v>
      </c>
      <c r="K3550" s="41"/>
      <c r="L3550" s="41"/>
      <c r="M3550" s="41"/>
      <c r="N3550" s="45" t="s">
        <v>2766</v>
      </c>
      <c r="O3550" s="41">
        <v>80000</v>
      </c>
      <c r="P3550" s="46"/>
      <c r="Q3550" s="47"/>
      <c r="R3550" s="48" t="s">
        <v>90</v>
      </c>
      <c r="T3550">
        <v>90102</v>
      </c>
    </row>
    <row r="3551" spans="1:20" ht="18" customHeight="1" x14ac:dyDescent="0.15">
      <c r="A3551" s="42">
        <v>9</v>
      </c>
      <c r="B3551" s="43" t="s">
        <v>1468</v>
      </c>
      <c r="C3551" s="43">
        <v>1</v>
      </c>
      <c r="D3551" s="43" t="s">
        <v>1468</v>
      </c>
      <c r="E3551" s="43">
        <v>2</v>
      </c>
      <c r="F3551" s="43" t="s">
        <v>1472</v>
      </c>
      <c r="G3551" s="44">
        <v>11</v>
      </c>
      <c r="H3551" s="43" t="s">
        <v>66</v>
      </c>
      <c r="I3551" s="44">
        <v>11</v>
      </c>
      <c r="J3551" s="44" t="s">
        <v>72</v>
      </c>
      <c r="K3551" s="41"/>
      <c r="L3551" s="41"/>
      <c r="M3551" s="41"/>
      <c r="N3551" s="45" t="s">
        <v>2767</v>
      </c>
      <c r="O3551" s="41">
        <v>85000</v>
      </c>
      <c r="P3551" s="46"/>
      <c r="Q3551" s="47"/>
      <c r="R3551" s="48" t="s">
        <v>90</v>
      </c>
      <c r="T3551">
        <v>90102</v>
      </c>
    </row>
    <row r="3552" spans="1:20" ht="18" customHeight="1" x14ac:dyDescent="0.15">
      <c r="A3552" s="42">
        <v>9</v>
      </c>
      <c r="B3552" s="43" t="s">
        <v>1468</v>
      </c>
      <c r="C3552" s="43">
        <v>1</v>
      </c>
      <c r="D3552" s="43" t="s">
        <v>1468</v>
      </c>
      <c r="E3552" s="43">
        <v>2</v>
      </c>
      <c r="F3552" s="43" t="s">
        <v>1472</v>
      </c>
      <c r="G3552" s="45">
        <v>12</v>
      </c>
      <c r="H3552" s="49" t="s">
        <v>73</v>
      </c>
      <c r="I3552" s="45"/>
      <c r="J3552" s="45"/>
      <c r="K3552" s="41"/>
      <c r="L3552" s="41"/>
      <c r="M3552" s="41"/>
      <c r="N3552" s="45"/>
      <c r="O3552" s="47"/>
      <c r="P3552" s="46"/>
      <c r="Q3552" s="47"/>
      <c r="R3552" s="48" t="s">
        <v>90</v>
      </c>
      <c r="T3552">
        <v>90102</v>
      </c>
    </row>
    <row r="3553" spans="1:20" ht="18" customHeight="1" x14ac:dyDescent="0.15">
      <c r="A3553" s="42">
        <v>9</v>
      </c>
      <c r="B3553" s="43" t="s">
        <v>1468</v>
      </c>
      <c r="C3553" s="43">
        <v>1</v>
      </c>
      <c r="D3553" s="43" t="s">
        <v>1468</v>
      </c>
      <c r="E3553" s="43">
        <v>2</v>
      </c>
      <c r="F3553" s="43" t="s">
        <v>1472</v>
      </c>
      <c r="G3553" s="44">
        <v>12</v>
      </c>
      <c r="H3553" s="43" t="s">
        <v>73</v>
      </c>
      <c r="I3553" s="45">
        <v>21</v>
      </c>
      <c r="J3553" s="45" t="s">
        <v>74</v>
      </c>
      <c r="K3553" s="41">
        <v>550</v>
      </c>
      <c r="L3553" s="41">
        <v>0</v>
      </c>
      <c r="M3553" s="41">
        <f>K3553-L3553</f>
        <v>550</v>
      </c>
      <c r="N3553" s="45" t="s">
        <v>2768</v>
      </c>
      <c r="O3553" s="41">
        <v>550000</v>
      </c>
      <c r="P3553" s="46"/>
      <c r="Q3553" s="47"/>
      <c r="R3553" s="48" t="s">
        <v>90</v>
      </c>
      <c r="T3553">
        <v>90102</v>
      </c>
    </row>
    <row r="3554" spans="1:20" ht="18" customHeight="1" x14ac:dyDescent="0.15">
      <c r="A3554" s="42">
        <v>9</v>
      </c>
      <c r="B3554" s="43" t="s">
        <v>1468</v>
      </c>
      <c r="C3554" s="43">
        <v>1</v>
      </c>
      <c r="D3554" s="43" t="s">
        <v>1468</v>
      </c>
      <c r="E3554" s="43">
        <v>2</v>
      </c>
      <c r="F3554" s="43" t="s">
        <v>1472</v>
      </c>
      <c r="G3554" s="45">
        <v>13</v>
      </c>
      <c r="H3554" s="49" t="s">
        <v>77</v>
      </c>
      <c r="I3554" s="45"/>
      <c r="J3554" s="45"/>
      <c r="K3554" s="41"/>
      <c r="L3554" s="41"/>
      <c r="M3554" s="41"/>
      <c r="N3554" s="45"/>
      <c r="O3554" s="47"/>
      <c r="P3554" s="46"/>
      <c r="Q3554" s="47"/>
      <c r="R3554" s="48" t="s">
        <v>90</v>
      </c>
      <c r="T3554">
        <v>90102</v>
      </c>
    </row>
    <row r="3555" spans="1:20" ht="18" customHeight="1" x14ac:dyDescent="0.15">
      <c r="A3555" s="42">
        <v>9</v>
      </c>
      <c r="B3555" s="43" t="s">
        <v>1468</v>
      </c>
      <c r="C3555" s="43">
        <v>1</v>
      </c>
      <c r="D3555" s="43" t="s">
        <v>1468</v>
      </c>
      <c r="E3555" s="43">
        <v>2</v>
      </c>
      <c r="F3555" s="43" t="s">
        <v>1472</v>
      </c>
      <c r="G3555" s="44">
        <v>13</v>
      </c>
      <c r="H3555" s="43" t="s">
        <v>77</v>
      </c>
      <c r="I3555" s="45">
        <v>1</v>
      </c>
      <c r="J3555" s="45" t="s">
        <v>78</v>
      </c>
      <c r="K3555" s="41">
        <v>85</v>
      </c>
      <c r="L3555" s="41">
        <v>85</v>
      </c>
      <c r="M3555" s="41">
        <f>K3555-L3555</f>
        <v>0</v>
      </c>
      <c r="N3555" s="45" t="s">
        <v>1487</v>
      </c>
      <c r="O3555" s="41">
        <v>20000</v>
      </c>
      <c r="P3555" s="46"/>
      <c r="Q3555" s="47"/>
      <c r="R3555" s="48" t="s">
        <v>90</v>
      </c>
      <c r="T3555">
        <v>90102</v>
      </c>
    </row>
    <row r="3556" spans="1:20" ht="18" customHeight="1" x14ac:dyDescent="0.15">
      <c r="A3556" s="42">
        <v>9</v>
      </c>
      <c r="B3556" s="43" t="s">
        <v>1468</v>
      </c>
      <c r="C3556" s="43">
        <v>1</v>
      </c>
      <c r="D3556" s="43" t="s">
        <v>1468</v>
      </c>
      <c r="E3556" s="43">
        <v>2</v>
      </c>
      <c r="F3556" s="43" t="s">
        <v>1472</v>
      </c>
      <c r="G3556" s="44">
        <v>13</v>
      </c>
      <c r="H3556" s="43" t="s">
        <v>77</v>
      </c>
      <c r="I3556" s="44">
        <v>1</v>
      </c>
      <c r="J3556" s="44" t="s">
        <v>78</v>
      </c>
      <c r="K3556" s="41"/>
      <c r="L3556" s="41"/>
      <c r="M3556" s="41"/>
      <c r="N3556" s="45" t="s">
        <v>1488</v>
      </c>
      <c r="O3556" s="41">
        <v>10000</v>
      </c>
      <c r="P3556" s="46"/>
      <c r="Q3556" s="47"/>
      <c r="R3556" s="48" t="s">
        <v>90</v>
      </c>
      <c r="T3556">
        <v>90102</v>
      </c>
    </row>
    <row r="3557" spans="1:20" ht="18" customHeight="1" x14ac:dyDescent="0.15">
      <c r="A3557" s="42">
        <v>9</v>
      </c>
      <c r="B3557" s="43" t="s">
        <v>1468</v>
      </c>
      <c r="C3557" s="43">
        <v>1</v>
      </c>
      <c r="D3557" s="43" t="s">
        <v>1468</v>
      </c>
      <c r="E3557" s="43">
        <v>2</v>
      </c>
      <c r="F3557" s="43" t="s">
        <v>1472</v>
      </c>
      <c r="G3557" s="44">
        <v>13</v>
      </c>
      <c r="H3557" s="43" t="s">
        <v>77</v>
      </c>
      <c r="I3557" s="44">
        <v>1</v>
      </c>
      <c r="J3557" s="44" t="s">
        <v>78</v>
      </c>
      <c r="K3557" s="41"/>
      <c r="L3557" s="41"/>
      <c r="M3557" s="41"/>
      <c r="N3557" s="45" t="s">
        <v>1489</v>
      </c>
      <c r="O3557" s="41">
        <v>50600</v>
      </c>
      <c r="P3557" s="46"/>
      <c r="Q3557" s="47"/>
      <c r="R3557" s="48" t="s">
        <v>90</v>
      </c>
      <c r="T3557">
        <v>90102</v>
      </c>
    </row>
    <row r="3558" spans="1:20" ht="18" customHeight="1" x14ac:dyDescent="0.15">
      <c r="A3558" s="42">
        <v>9</v>
      </c>
      <c r="B3558" s="43" t="s">
        <v>1468</v>
      </c>
      <c r="C3558" s="43">
        <v>1</v>
      </c>
      <c r="D3558" s="43" t="s">
        <v>1468</v>
      </c>
      <c r="E3558" s="43">
        <v>2</v>
      </c>
      <c r="F3558" s="43" t="s">
        <v>1472</v>
      </c>
      <c r="G3558" s="44">
        <v>13</v>
      </c>
      <c r="H3558" s="43" t="s">
        <v>77</v>
      </c>
      <c r="I3558" s="44">
        <v>1</v>
      </c>
      <c r="J3558" s="44" t="s">
        <v>78</v>
      </c>
      <c r="K3558" s="41"/>
      <c r="L3558" s="41"/>
      <c r="M3558" s="41"/>
      <c r="N3558" s="45" t="s">
        <v>1490</v>
      </c>
      <c r="O3558" s="41"/>
      <c r="P3558" s="46"/>
      <c r="Q3558" s="47"/>
      <c r="R3558" s="48" t="s">
        <v>90</v>
      </c>
      <c r="T3558">
        <v>90102</v>
      </c>
    </row>
    <row r="3559" spans="1:20" ht="18" customHeight="1" x14ac:dyDescent="0.15">
      <c r="A3559" s="42">
        <v>9</v>
      </c>
      <c r="B3559" s="43" t="s">
        <v>1468</v>
      </c>
      <c r="C3559" s="43">
        <v>1</v>
      </c>
      <c r="D3559" s="43" t="s">
        <v>1468</v>
      </c>
      <c r="E3559" s="43">
        <v>2</v>
      </c>
      <c r="F3559" s="43" t="s">
        <v>1472</v>
      </c>
      <c r="G3559" s="44">
        <v>13</v>
      </c>
      <c r="H3559" s="43" t="s">
        <v>77</v>
      </c>
      <c r="I3559" s="44">
        <v>1</v>
      </c>
      <c r="J3559" s="44" t="s">
        <v>78</v>
      </c>
      <c r="K3559" s="41"/>
      <c r="L3559" s="41"/>
      <c r="M3559" s="41"/>
      <c r="N3559" s="45" t="s">
        <v>1491</v>
      </c>
      <c r="O3559" s="41"/>
      <c r="P3559" s="46"/>
      <c r="Q3559" s="47"/>
      <c r="R3559" s="48" t="s">
        <v>90</v>
      </c>
      <c r="T3559">
        <v>90102</v>
      </c>
    </row>
    <row r="3560" spans="1:20" ht="18" customHeight="1" x14ac:dyDescent="0.15">
      <c r="A3560" s="42">
        <v>9</v>
      </c>
      <c r="B3560" s="43" t="s">
        <v>1468</v>
      </c>
      <c r="C3560" s="43">
        <v>1</v>
      </c>
      <c r="D3560" s="43" t="s">
        <v>1468</v>
      </c>
      <c r="E3560" s="43">
        <v>2</v>
      </c>
      <c r="F3560" s="43" t="s">
        <v>1472</v>
      </c>
      <c r="G3560" s="44">
        <v>13</v>
      </c>
      <c r="H3560" s="43" t="s">
        <v>77</v>
      </c>
      <c r="I3560" s="44">
        <v>1</v>
      </c>
      <c r="J3560" s="44" t="s">
        <v>78</v>
      </c>
      <c r="K3560" s="41"/>
      <c r="L3560" s="41"/>
      <c r="M3560" s="41"/>
      <c r="N3560" s="45" t="s">
        <v>1492</v>
      </c>
      <c r="O3560" s="41"/>
      <c r="P3560" s="46"/>
      <c r="Q3560" s="47"/>
      <c r="R3560" s="48" t="s">
        <v>90</v>
      </c>
      <c r="T3560">
        <v>90102</v>
      </c>
    </row>
    <row r="3561" spans="1:20" ht="18" customHeight="1" x14ac:dyDescent="0.15">
      <c r="A3561" s="42">
        <v>9</v>
      </c>
      <c r="B3561" s="43" t="s">
        <v>1468</v>
      </c>
      <c r="C3561" s="43">
        <v>1</v>
      </c>
      <c r="D3561" s="43" t="s">
        <v>1468</v>
      </c>
      <c r="E3561" s="43">
        <v>2</v>
      </c>
      <c r="F3561" s="43" t="s">
        <v>1472</v>
      </c>
      <c r="G3561" s="44">
        <v>13</v>
      </c>
      <c r="H3561" s="43" t="s">
        <v>77</v>
      </c>
      <c r="I3561" s="44">
        <v>1</v>
      </c>
      <c r="J3561" s="44" t="s">
        <v>78</v>
      </c>
      <c r="K3561" s="41"/>
      <c r="L3561" s="41"/>
      <c r="M3561" s="41"/>
      <c r="N3561" s="45" t="s">
        <v>1493</v>
      </c>
      <c r="O3561" s="41"/>
      <c r="P3561" s="46"/>
      <c r="Q3561" s="47"/>
      <c r="R3561" s="48" t="s">
        <v>90</v>
      </c>
      <c r="T3561">
        <v>90102</v>
      </c>
    </row>
    <row r="3562" spans="1:20" ht="18" customHeight="1" x14ac:dyDescent="0.15">
      <c r="A3562" s="42">
        <v>9</v>
      </c>
      <c r="B3562" s="43" t="s">
        <v>1468</v>
      </c>
      <c r="C3562" s="43">
        <v>1</v>
      </c>
      <c r="D3562" s="43" t="s">
        <v>1468</v>
      </c>
      <c r="E3562" s="43">
        <v>2</v>
      </c>
      <c r="F3562" s="43" t="s">
        <v>1472</v>
      </c>
      <c r="G3562" s="44">
        <v>13</v>
      </c>
      <c r="H3562" s="43" t="s">
        <v>77</v>
      </c>
      <c r="I3562" s="44">
        <v>1</v>
      </c>
      <c r="J3562" s="44" t="s">
        <v>78</v>
      </c>
      <c r="K3562" s="41"/>
      <c r="L3562" s="41"/>
      <c r="M3562" s="41"/>
      <c r="N3562" s="45" t="s">
        <v>1494</v>
      </c>
      <c r="O3562" s="41"/>
      <c r="P3562" s="46"/>
      <c r="Q3562" s="47"/>
      <c r="R3562" s="48" t="s">
        <v>90</v>
      </c>
      <c r="T3562">
        <v>90102</v>
      </c>
    </row>
    <row r="3563" spans="1:20" ht="18" customHeight="1" x14ac:dyDescent="0.15">
      <c r="A3563" s="42">
        <v>9</v>
      </c>
      <c r="B3563" s="43" t="s">
        <v>1468</v>
      </c>
      <c r="C3563" s="43">
        <v>1</v>
      </c>
      <c r="D3563" s="43" t="s">
        <v>1468</v>
      </c>
      <c r="E3563" s="43">
        <v>2</v>
      </c>
      <c r="F3563" s="43" t="s">
        <v>1472</v>
      </c>
      <c r="G3563" s="44">
        <v>13</v>
      </c>
      <c r="H3563" s="43" t="s">
        <v>77</v>
      </c>
      <c r="I3563" s="44">
        <v>1</v>
      </c>
      <c r="J3563" s="44" t="s">
        <v>78</v>
      </c>
      <c r="K3563" s="41"/>
      <c r="L3563" s="41"/>
      <c r="M3563" s="41"/>
      <c r="N3563" s="45" t="s">
        <v>1495</v>
      </c>
      <c r="O3563" s="41"/>
      <c r="P3563" s="46"/>
      <c r="Q3563" s="47"/>
      <c r="R3563" s="48" t="s">
        <v>90</v>
      </c>
      <c r="T3563">
        <v>90102</v>
      </c>
    </row>
    <row r="3564" spans="1:20" ht="18" customHeight="1" x14ac:dyDescent="0.15">
      <c r="A3564" s="42">
        <v>9</v>
      </c>
      <c r="B3564" s="43" t="s">
        <v>1468</v>
      </c>
      <c r="C3564" s="43">
        <v>1</v>
      </c>
      <c r="D3564" s="43" t="s">
        <v>1468</v>
      </c>
      <c r="E3564" s="43">
        <v>2</v>
      </c>
      <c r="F3564" s="43" t="s">
        <v>1472</v>
      </c>
      <c r="G3564" s="44">
        <v>13</v>
      </c>
      <c r="H3564" s="43" t="s">
        <v>77</v>
      </c>
      <c r="I3564" s="44">
        <v>1</v>
      </c>
      <c r="J3564" s="44" t="s">
        <v>78</v>
      </c>
      <c r="K3564" s="41"/>
      <c r="L3564" s="41"/>
      <c r="M3564" s="41"/>
      <c r="N3564" s="45" t="s">
        <v>4145</v>
      </c>
      <c r="O3564" s="41">
        <v>4320</v>
      </c>
      <c r="P3564" s="46"/>
      <c r="Q3564" s="47"/>
      <c r="R3564" s="48" t="s">
        <v>90</v>
      </c>
      <c r="T3564">
        <v>90102</v>
      </c>
    </row>
    <row r="3565" spans="1:20" ht="18" customHeight="1" x14ac:dyDescent="0.15">
      <c r="A3565" s="42">
        <v>9</v>
      </c>
      <c r="B3565" s="43" t="s">
        <v>1468</v>
      </c>
      <c r="C3565" s="43">
        <v>1</v>
      </c>
      <c r="D3565" s="43" t="s">
        <v>1468</v>
      </c>
      <c r="E3565" s="43">
        <v>2</v>
      </c>
      <c r="F3565" s="43" t="s">
        <v>1472</v>
      </c>
      <c r="G3565" s="44">
        <v>13</v>
      </c>
      <c r="H3565" s="43" t="s">
        <v>77</v>
      </c>
      <c r="I3565" s="45">
        <v>21</v>
      </c>
      <c r="J3565" s="45" t="s">
        <v>304</v>
      </c>
      <c r="K3565" s="41">
        <v>70</v>
      </c>
      <c r="L3565" s="41">
        <v>70</v>
      </c>
      <c r="M3565" s="41">
        <f>K3565-L3565</f>
        <v>0</v>
      </c>
      <c r="N3565" s="45" t="s">
        <v>1496</v>
      </c>
      <c r="O3565" s="41">
        <v>48000</v>
      </c>
      <c r="P3565" s="46"/>
      <c r="Q3565" s="47"/>
      <c r="R3565" s="48" t="s">
        <v>90</v>
      </c>
      <c r="T3565">
        <v>90102</v>
      </c>
    </row>
    <row r="3566" spans="1:20" ht="18" customHeight="1" x14ac:dyDescent="0.15">
      <c r="A3566" s="42">
        <v>9</v>
      </c>
      <c r="B3566" s="43" t="s">
        <v>1468</v>
      </c>
      <c r="C3566" s="43">
        <v>1</v>
      </c>
      <c r="D3566" s="43" t="s">
        <v>1468</v>
      </c>
      <c r="E3566" s="43">
        <v>2</v>
      </c>
      <c r="F3566" s="43" t="s">
        <v>1472</v>
      </c>
      <c r="G3566" s="44">
        <v>13</v>
      </c>
      <c r="H3566" s="43" t="s">
        <v>77</v>
      </c>
      <c r="I3566" s="44">
        <v>21</v>
      </c>
      <c r="J3566" s="44" t="s">
        <v>304</v>
      </c>
      <c r="K3566" s="41"/>
      <c r="L3566" s="41"/>
      <c r="M3566" s="41"/>
      <c r="N3566" s="45" t="s">
        <v>1497</v>
      </c>
      <c r="O3566" s="41">
        <v>22000</v>
      </c>
      <c r="P3566" s="46"/>
      <c r="Q3566" s="47"/>
      <c r="R3566" s="48" t="s">
        <v>90</v>
      </c>
      <c r="T3566">
        <v>90102</v>
      </c>
    </row>
    <row r="3567" spans="1:20" ht="18" customHeight="1" x14ac:dyDescent="0.15">
      <c r="A3567" s="42">
        <v>9</v>
      </c>
      <c r="B3567" s="43" t="s">
        <v>1468</v>
      </c>
      <c r="C3567" s="43">
        <v>1</v>
      </c>
      <c r="D3567" s="43" t="s">
        <v>1468</v>
      </c>
      <c r="E3567" s="43">
        <v>2</v>
      </c>
      <c r="F3567" s="43" t="s">
        <v>1472</v>
      </c>
      <c r="G3567" s="44">
        <v>13</v>
      </c>
      <c r="H3567" s="43" t="s">
        <v>77</v>
      </c>
      <c r="I3567" s="45">
        <v>41</v>
      </c>
      <c r="J3567" s="45" t="s">
        <v>139</v>
      </c>
      <c r="K3567" s="41">
        <v>330</v>
      </c>
      <c r="L3567" s="41">
        <v>0</v>
      </c>
      <c r="M3567" s="41">
        <f>K3567-L3567</f>
        <v>330</v>
      </c>
      <c r="N3567" s="45" t="s">
        <v>3440</v>
      </c>
      <c r="O3567" s="41">
        <v>330000</v>
      </c>
      <c r="P3567" s="46"/>
      <c r="Q3567" s="47"/>
      <c r="R3567" s="48" t="s">
        <v>90</v>
      </c>
      <c r="T3567">
        <v>90102</v>
      </c>
    </row>
    <row r="3568" spans="1:20" ht="18" customHeight="1" x14ac:dyDescent="0.15">
      <c r="A3568" s="42">
        <v>9</v>
      </c>
      <c r="B3568" s="43" t="s">
        <v>1468</v>
      </c>
      <c r="C3568" s="43">
        <v>1</v>
      </c>
      <c r="D3568" s="43" t="s">
        <v>1468</v>
      </c>
      <c r="E3568" s="43">
        <v>2</v>
      </c>
      <c r="F3568" s="43" t="s">
        <v>1472</v>
      </c>
      <c r="G3568" s="45">
        <v>18</v>
      </c>
      <c r="H3568" s="49" t="s">
        <v>81</v>
      </c>
      <c r="I3568" s="45"/>
      <c r="J3568" s="45"/>
      <c r="K3568" s="41"/>
      <c r="L3568" s="41"/>
      <c r="M3568" s="41"/>
      <c r="N3568" s="45"/>
      <c r="O3568" s="47"/>
      <c r="P3568" s="46"/>
      <c r="Q3568" s="47"/>
      <c r="R3568" s="48" t="s">
        <v>90</v>
      </c>
      <c r="T3568">
        <v>90102</v>
      </c>
    </row>
    <row r="3569" spans="1:20" ht="18" customHeight="1" x14ac:dyDescent="0.15">
      <c r="A3569" s="42">
        <v>9</v>
      </c>
      <c r="B3569" s="43" t="s">
        <v>1468</v>
      </c>
      <c r="C3569" s="43">
        <v>1</v>
      </c>
      <c r="D3569" s="43" t="s">
        <v>1468</v>
      </c>
      <c r="E3569" s="43">
        <v>2</v>
      </c>
      <c r="F3569" s="43" t="s">
        <v>1472</v>
      </c>
      <c r="G3569" s="44">
        <v>18</v>
      </c>
      <c r="H3569" s="43" t="s">
        <v>81</v>
      </c>
      <c r="I3569" s="45">
        <v>3</v>
      </c>
      <c r="J3569" s="45" t="s">
        <v>1498</v>
      </c>
      <c r="K3569" s="41">
        <v>6020</v>
      </c>
      <c r="L3569" s="41">
        <v>5563</v>
      </c>
      <c r="M3569" s="41">
        <f>K3569-L3569</f>
        <v>457</v>
      </c>
      <c r="N3569" s="45" t="s">
        <v>1499</v>
      </c>
      <c r="O3569" s="41">
        <v>45000</v>
      </c>
      <c r="P3569" s="46"/>
      <c r="Q3569" s="47"/>
      <c r="R3569" s="48" t="s">
        <v>90</v>
      </c>
      <c r="T3569">
        <v>90102</v>
      </c>
    </row>
    <row r="3570" spans="1:20" ht="18" customHeight="1" x14ac:dyDescent="0.15">
      <c r="A3570" s="42">
        <v>9</v>
      </c>
      <c r="B3570" s="43" t="s">
        <v>1468</v>
      </c>
      <c r="C3570" s="43">
        <v>1</v>
      </c>
      <c r="D3570" s="43" t="s">
        <v>1468</v>
      </c>
      <c r="E3570" s="43">
        <v>2</v>
      </c>
      <c r="F3570" s="43" t="s">
        <v>1472</v>
      </c>
      <c r="G3570" s="44">
        <v>18</v>
      </c>
      <c r="H3570" s="43" t="s">
        <v>81</v>
      </c>
      <c r="I3570" s="44">
        <v>3</v>
      </c>
      <c r="J3570" s="44" t="s">
        <v>1498</v>
      </c>
      <c r="K3570" s="41"/>
      <c r="L3570" s="41"/>
      <c r="M3570" s="41"/>
      <c r="N3570" s="45" t="s">
        <v>3441</v>
      </c>
      <c r="O3570" s="41">
        <v>137692</v>
      </c>
      <c r="P3570" s="46"/>
      <c r="Q3570" s="47"/>
      <c r="R3570" s="48" t="s">
        <v>90</v>
      </c>
      <c r="T3570">
        <v>90102</v>
      </c>
    </row>
    <row r="3571" spans="1:20" ht="18" customHeight="1" x14ac:dyDescent="0.15">
      <c r="A3571" s="42">
        <v>9</v>
      </c>
      <c r="B3571" s="43" t="s">
        <v>1468</v>
      </c>
      <c r="C3571" s="43">
        <v>1</v>
      </c>
      <c r="D3571" s="43" t="s">
        <v>1468</v>
      </c>
      <c r="E3571" s="43">
        <v>2</v>
      </c>
      <c r="F3571" s="43" t="s">
        <v>1472</v>
      </c>
      <c r="G3571" s="44">
        <v>18</v>
      </c>
      <c r="H3571" s="43" t="s">
        <v>81</v>
      </c>
      <c r="I3571" s="44">
        <v>3</v>
      </c>
      <c r="J3571" s="44" t="s">
        <v>1498</v>
      </c>
      <c r="K3571" s="41"/>
      <c r="L3571" s="41"/>
      <c r="M3571" s="41"/>
      <c r="N3571" s="45" t="s">
        <v>3442</v>
      </c>
      <c r="O3571" s="41">
        <v>553500</v>
      </c>
      <c r="P3571" s="46"/>
      <c r="Q3571" s="47"/>
      <c r="R3571" s="48" t="s">
        <v>90</v>
      </c>
      <c r="T3571">
        <v>90102</v>
      </c>
    </row>
    <row r="3572" spans="1:20" ht="18" customHeight="1" x14ac:dyDescent="0.15">
      <c r="A3572" s="42">
        <v>9</v>
      </c>
      <c r="B3572" s="43" t="s">
        <v>1468</v>
      </c>
      <c r="C3572" s="43">
        <v>1</v>
      </c>
      <c r="D3572" s="43" t="s">
        <v>1468</v>
      </c>
      <c r="E3572" s="43">
        <v>2</v>
      </c>
      <c r="F3572" s="43" t="s">
        <v>1472</v>
      </c>
      <c r="G3572" s="44">
        <v>18</v>
      </c>
      <c r="H3572" s="43" t="s">
        <v>81</v>
      </c>
      <c r="I3572" s="44">
        <v>3</v>
      </c>
      <c r="J3572" s="44" t="s">
        <v>1498</v>
      </c>
      <c r="K3572" s="41"/>
      <c r="L3572" s="41"/>
      <c r="M3572" s="41"/>
      <c r="N3572" s="45" t="s">
        <v>3443</v>
      </c>
      <c r="O3572" s="41">
        <v>5251500</v>
      </c>
      <c r="P3572" s="46"/>
      <c r="Q3572" s="47"/>
      <c r="R3572" s="48" t="s">
        <v>90</v>
      </c>
      <c r="T3572">
        <v>90102</v>
      </c>
    </row>
    <row r="3573" spans="1:20" ht="18" customHeight="1" x14ac:dyDescent="0.15">
      <c r="A3573" s="42">
        <v>9</v>
      </c>
      <c r="B3573" s="43" t="s">
        <v>1468</v>
      </c>
      <c r="C3573" s="43">
        <v>1</v>
      </c>
      <c r="D3573" s="43" t="s">
        <v>1468</v>
      </c>
      <c r="E3573" s="43">
        <v>2</v>
      </c>
      <c r="F3573" s="43" t="s">
        <v>1472</v>
      </c>
      <c r="G3573" s="44">
        <v>18</v>
      </c>
      <c r="H3573" s="43" t="s">
        <v>81</v>
      </c>
      <c r="I3573" s="44">
        <v>3</v>
      </c>
      <c r="J3573" s="44" t="s">
        <v>1498</v>
      </c>
      <c r="K3573" s="41"/>
      <c r="L3573" s="41"/>
      <c r="M3573" s="41"/>
      <c r="N3573" s="45" t="s">
        <v>3444</v>
      </c>
      <c r="O3573" s="41">
        <v>27000</v>
      </c>
      <c r="P3573" s="46"/>
      <c r="Q3573" s="47"/>
      <c r="R3573" s="48" t="s">
        <v>90</v>
      </c>
      <c r="T3573">
        <v>90102</v>
      </c>
    </row>
    <row r="3574" spans="1:20" ht="18" customHeight="1" x14ac:dyDescent="0.15">
      <c r="A3574" s="42">
        <v>9</v>
      </c>
      <c r="B3574" s="43" t="s">
        <v>1468</v>
      </c>
      <c r="C3574" s="43">
        <v>1</v>
      </c>
      <c r="D3574" s="43" t="s">
        <v>1468</v>
      </c>
      <c r="E3574" s="43">
        <v>2</v>
      </c>
      <c r="F3574" s="43" t="s">
        <v>1472</v>
      </c>
      <c r="G3574" s="44">
        <v>18</v>
      </c>
      <c r="H3574" s="43" t="s">
        <v>81</v>
      </c>
      <c r="I3574" s="44">
        <v>3</v>
      </c>
      <c r="J3574" s="44" t="s">
        <v>1498</v>
      </c>
      <c r="K3574" s="41"/>
      <c r="L3574" s="41"/>
      <c r="M3574" s="41"/>
      <c r="N3574" s="45" t="s">
        <v>1500</v>
      </c>
      <c r="O3574" s="41">
        <v>5000</v>
      </c>
      <c r="P3574" s="46"/>
      <c r="Q3574" s="47"/>
      <c r="R3574" s="48" t="s">
        <v>90</v>
      </c>
      <c r="T3574">
        <v>90102</v>
      </c>
    </row>
    <row r="3575" spans="1:20" ht="18" customHeight="1" x14ac:dyDescent="0.15">
      <c r="A3575" s="42">
        <v>9</v>
      </c>
      <c r="B3575" s="43" t="s">
        <v>1468</v>
      </c>
      <c r="C3575" s="43">
        <v>1</v>
      </c>
      <c r="D3575" s="43" t="s">
        <v>1468</v>
      </c>
      <c r="E3575" s="43">
        <v>2</v>
      </c>
      <c r="F3575" s="43" t="s">
        <v>1472</v>
      </c>
      <c r="G3575" s="44">
        <v>18</v>
      </c>
      <c r="H3575" s="43" t="s">
        <v>81</v>
      </c>
      <c r="I3575" s="45">
        <v>11</v>
      </c>
      <c r="J3575" s="45" t="s">
        <v>82</v>
      </c>
      <c r="K3575" s="41">
        <v>188</v>
      </c>
      <c r="L3575" s="41">
        <v>201</v>
      </c>
      <c r="M3575" s="41">
        <f>K3575-L3575</f>
        <v>-13</v>
      </c>
      <c r="N3575" s="45" t="s">
        <v>1501</v>
      </c>
      <c r="O3575" s="41">
        <v>144000</v>
      </c>
      <c r="P3575" s="46"/>
      <c r="Q3575" s="47"/>
      <c r="R3575" s="48" t="s">
        <v>90</v>
      </c>
      <c r="T3575">
        <v>90102</v>
      </c>
    </row>
    <row r="3576" spans="1:20" ht="18" customHeight="1" x14ac:dyDescent="0.15">
      <c r="A3576" s="42">
        <v>9</v>
      </c>
      <c r="B3576" s="43" t="s">
        <v>1468</v>
      </c>
      <c r="C3576" s="43">
        <v>1</v>
      </c>
      <c r="D3576" s="43" t="s">
        <v>1468</v>
      </c>
      <c r="E3576" s="43">
        <v>2</v>
      </c>
      <c r="F3576" s="43" t="s">
        <v>1472</v>
      </c>
      <c r="G3576" s="44">
        <v>18</v>
      </c>
      <c r="H3576" s="43" t="s">
        <v>81</v>
      </c>
      <c r="I3576" s="44">
        <v>11</v>
      </c>
      <c r="J3576" s="44" t="s">
        <v>82</v>
      </c>
      <c r="K3576" s="41"/>
      <c r="L3576" s="41"/>
      <c r="M3576" s="41"/>
      <c r="N3576" s="45" t="s">
        <v>1502</v>
      </c>
      <c r="O3576" s="41">
        <v>43400</v>
      </c>
      <c r="P3576" s="46"/>
      <c r="Q3576" s="47"/>
      <c r="R3576" s="48" t="s">
        <v>90</v>
      </c>
      <c r="T3576">
        <v>90102</v>
      </c>
    </row>
    <row r="3577" spans="1:20" ht="18" customHeight="1" x14ac:dyDescent="0.15">
      <c r="A3577" s="42">
        <v>9</v>
      </c>
      <c r="B3577" s="43" t="s">
        <v>1468</v>
      </c>
      <c r="C3577" s="43">
        <v>1</v>
      </c>
      <c r="D3577" s="43" t="s">
        <v>1468</v>
      </c>
      <c r="E3577" s="43">
        <v>2</v>
      </c>
      <c r="F3577" s="43" t="s">
        <v>1472</v>
      </c>
      <c r="G3577" s="44">
        <v>18</v>
      </c>
      <c r="H3577" s="43" t="s">
        <v>81</v>
      </c>
      <c r="I3577" s="45">
        <v>31</v>
      </c>
      <c r="J3577" s="45" t="s">
        <v>318</v>
      </c>
      <c r="K3577" s="41">
        <v>1669</v>
      </c>
      <c r="L3577" s="41">
        <v>1009</v>
      </c>
      <c r="M3577" s="41">
        <f>K3577-L3577</f>
        <v>660</v>
      </c>
      <c r="N3577" s="45" t="s">
        <v>1503</v>
      </c>
      <c r="O3577" s="41">
        <v>855000</v>
      </c>
      <c r="P3577" s="46"/>
      <c r="Q3577" s="47"/>
      <c r="R3577" s="48" t="s">
        <v>90</v>
      </c>
      <c r="T3577">
        <v>90102</v>
      </c>
    </row>
    <row r="3578" spans="1:20" ht="18" customHeight="1" x14ac:dyDescent="0.15">
      <c r="A3578" s="42">
        <v>9</v>
      </c>
      <c r="B3578" s="43" t="s">
        <v>1468</v>
      </c>
      <c r="C3578" s="43">
        <v>1</v>
      </c>
      <c r="D3578" s="43" t="s">
        <v>1468</v>
      </c>
      <c r="E3578" s="43">
        <v>2</v>
      </c>
      <c r="F3578" s="43" t="s">
        <v>1472</v>
      </c>
      <c r="G3578" s="44">
        <v>18</v>
      </c>
      <c r="H3578" s="43" t="s">
        <v>81</v>
      </c>
      <c r="I3578" s="44">
        <v>31</v>
      </c>
      <c r="J3578" s="44" t="s">
        <v>318</v>
      </c>
      <c r="K3578" s="41"/>
      <c r="L3578" s="41"/>
      <c r="M3578" s="41"/>
      <c r="N3578" s="45" t="s">
        <v>1504</v>
      </c>
      <c r="O3578" s="41">
        <v>154000</v>
      </c>
      <c r="P3578" s="46"/>
      <c r="Q3578" s="47"/>
      <c r="R3578" s="48" t="s">
        <v>90</v>
      </c>
      <c r="T3578">
        <v>90102</v>
      </c>
    </row>
    <row r="3579" spans="1:20" ht="18" customHeight="1" x14ac:dyDescent="0.15">
      <c r="A3579" s="42">
        <v>9</v>
      </c>
      <c r="B3579" s="43" t="s">
        <v>1468</v>
      </c>
      <c r="C3579" s="43">
        <v>1</v>
      </c>
      <c r="D3579" s="43" t="s">
        <v>1468</v>
      </c>
      <c r="E3579" s="43">
        <v>2</v>
      </c>
      <c r="F3579" s="43" t="s">
        <v>1472</v>
      </c>
      <c r="G3579" s="44">
        <v>18</v>
      </c>
      <c r="H3579" s="43" t="s">
        <v>81</v>
      </c>
      <c r="I3579" s="44">
        <v>31</v>
      </c>
      <c r="J3579" s="44" t="s">
        <v>318</v>
      </c>
      <c r="K3579" s="41"/>
      <c r="L3579" s="41"/>
      <c r="M3579" s="41"/>
      <c r="N3579" s="45" t="s">
        <v>2769</v>
      </c>
      <c r="O3579" s="41">
        <v>480000</v>
      </c>
      <c r="P3579" s="46"/>
      <c r="Q3579" s="47"/>
      <c r="R3579" s="48" t="s">
        <v>90</v>
      </c>
      <c r="T3579">
        <v>90102</v>
      </c>
    </row>
    <row r="3580" spans="1:20" ht="18" customHeight="1" x14ac:dyDescent="0.15">
      <c r="A3580" s="42">
        <v>9</v>
      </c>
      <c r="B3580" s="43" t="s">
        <v>1468</v>
      </c>
      <c r="C3580" s="43">
        <v>1</v>
      </c>
      <c r="D3580" s="43" t="s">
        <v>1468</v>
      </c>
      <c r="E3580" s="43">
        <v>2</v>
      </c>
      <c r="F3580" s="43" t="s">
        <v>1472</v>
      </c>
      <c r="G3580" s="44">
        <v>18</v>
      </c>
      <c r="H3580" s="43" t="s">
        <v>81</v>
      </c>
      <c r="I3580" s="44">
        <v>31</v>
      </c>
      <c r="J3580" s="44" t="s">
        <v>318</v>
      </c>
      <c r="K3580" s="41"/>
      <c r="L3580" s="41"/>
      <c r="M3580" s="41"/>
      <c r="N3580" s="45" t="s">
        <v>2770</v>
      </c>
      <c r="O3580" s="41">
        <v>180000</v>
      </c>
      <c r="P3580" s="46"/>
      <c r="Q3580" s="47"/>
      <c r="R3580" s="48" t="s">
        <v>90</v>
      </c>
      <c r="T3580">
        <v>90102</v>
      </c>
    </row>
    <row r="3581" spans="1:20" ht="18" customHeight="1" x14ac:dyDescent="0.15">
      <c r="A3581" s="42">
        <v>9</v>
      </c>
      <c r="B3581" s="43" t="s">
        <v>1468</v>
      </c>
      <c r="C3581" s="43">
        <v>1</v>
      </c>
      <c r="D3581" s="43" t="s">
        <v>1468</v>
      </c>
      <c r="E3581" s="43">
        <v>2</v>
      </c>
      <c r="F3581" s="43" t="s">
        <v>1472</v>
      </c>
      <c r="G3581" s="44">
        <v>18</v>
      </c>
      <c r="H3581" s="43" t="s">
        <v>81</v>
      </c>
      <c r="I3581" s="45">
        <v>41</v>
      </c>
      <c r="J3581" s="45" t="s">
        <v>155</v>
      </c>
      <c r="K3581" s="41">
        <v>86</v>
      </c>
      <c r="L3581" s="41">
        <v>86</v>
      </c>
      <c r="M3581" s="41">
        <f>K3581-L3581</f>
        <v>0</v>
      </c>
      <c r="N3581" s="45" t="s">
        <v>3445</v>
      </c>
      <c r="O3581" s="41">
        <v>12000</v>
      </c>
      <c r="P3581" s="46"/>
      <c r="Q3581" s="47"/>
      <c r="R3581" s="48" t="s">
        <v>90</v>
      </c>
      <c r="T3581">
        <v>90102</v>
      </c>
    </row>
    <row r="3582" spans="1:20" ht="18" customHeight="1" x14ac:dyDescent="0.15">
      <c r="A3582" s="42">
        <v>9</v>
      </c>
      <c r="B3582" s="43" t="s">
        <v>1468</v>
      </c>
      <c r="C3582" s="43">
        <v>1</v>
      </c>
      <c r="D3582" s="43" t="s">
        <v>1468</v>
      </c>
      <c r="E3582" s="43">
        <v>2</v>
      </c>
      <c r="F3582" s="43" t="s">
        <v>1472</v>
      </c>
      <c r="G3582" s="44">
        <v>18</v>
      </c>
      <c r="H3582" s="43" t="s">
        <v>81</v>
      </c>
      <c r="I3582" s="44">
        <v>41</v>
      </c>
      <c r="J3582" s="44" t="s">
        <v>155</v>
      </c>
      <c r="K3582" s="41"/>
      <c r="L3582" s="41"/>
      <c r="M3582" s="41"/>
      <c r="N3582" s="45" t="s">
        <v>4146</v>
      </c>
      <c r="O3582" s="41">
        <v>12600</v>
      </c>
      <c r="P3582" s="46"/>
      <c r="Q3582" s="47"/>
      <c r="R3582" s="48" t="s">
        <v>90</v>
      </c>
      <c r="T3582">
        <v>90102</v>
      </c>
    </row>
    <row r="3583" spans="1:20" ht="18" customHeight="1" x14ac:dyDescent="0.15">
      <c r="A3583" s="42">
        <v>9</v>
      </c>
      <c r="B3583" s="43" t="s">
        <v>1468</v>
      </c>
      <c r="C3583" s="43">
        <v>1</v>
      </c>
      <c r="D3583" s="43" t="s">
        <v>1468</v>
      </c>
      <c r="E3583" s="43">
        <v>2</v>
      </c>
      <c r="F3583" s="43" t="s">
        <v>1472</v>
      </c>
      <c r="G3583" s="44">
        <v>18</v>
      </c>
      <c r="H3583" s="43" t="s">
        <v>81</v>
      </c>
      <c r="I3583" s="44">
        <v>41</v>
      </c>
      <c r="J3583" s="44" t="s">
        <v>155</v>
      </c>
      <c r="K3583" s="41"/>
      <c r="L3583" s="41"/>
      <c r="M3583" s="41"/>
      <c r="N3583" s="45" t="s">
        <v>4147</v>
      </c>
      <c r="O3583" s="41">
        <v>14400</v>
      </c>
      <c r="P3583" s="46"/>
      <c r="Q3583" s="47"/>
      <c r="R3583" s="48" t="s">
        <v>90</v>
      </c>
      <c r="T3583">
        <v>90102</v>
      </c>
    </row>
    <row r="3584" spans="1:20" ht="18" customHeight="1" x14ac:dyDescent="0.15">
      <c r="A3584" s="42">
        <v>9</v>
      </c>
      <c r="B3584" s="43" t="s">
        <v>1468</v>
      </c>
      <c r="C3584" s="43">
        <v>1</v>
      </c>
      <c r="D3584" s="43" t="s">
        <v>1468</v>
      </c>
      <c r="E3584" s="43">
        <v>2</v>
      </c>
      <c r="F3584" s="43" t="s">
        <v>1472</v>
      </c>
      <c r="G3584" s="44">
        <v>18</v>
      </c>
      <c r="H3584" s="43" t="s">
        <v>81</v>
      </c>
      <c r="I3584" s="44">
        <v>41</v>
      </c>
      <c r="J3584" s="44" t="s">
        <v>155</v>
      </c>
      <c r="K3584" s="41"/>
      <c r="L3584" s="41"/>
      <c r="M3584" s="41"/>
      <c r="N3584" s="45" t="s">
        <v>4148</v>
      </c>
      <c r="O3584" s="41">
        <v>21000</v>
      </c>
      <c r="P3584" s="46"/>
      <c r="Q3584" s="47"/>
      <c r="R3584" s="48" t="s">
        <v>90</v>
      </c>
      <c r="T3584">
        <v>90102</v>
      </c>
    </row>
    <row r="3585" spans="1:20" ht="18" customHeight="1" x14ac:dyDescent="0.15">
      <c r="A3585" s="42">
        <v>9</v>
      </c>
      <c r="B3585" s="43" t="s">
        <v>1468</v>
      </c>
      <c r="C3585" s="43">
        <v>1</v>
      </c>
      <c r="D3585" s="43" t="s">
        <v>1468</v>
      </c>
      <c r="E3585" s="43">
        <v>2</v>
      </c>
      <c r="F3585" s="43" t="s">
        <v>1472</v>
      </c>
      <c r="G3585" s="44">
        <v>18</v>
      </c>
      <c r="H3585" s="43" t="s">
        <v>81</v>
      </c>
      <c r="I3585" s="44">
        <v>41</v>
      </c>
      <c r="J3585" s="44" t="s">
        <v>155</v>
      </c>
      <c r="K3585" s="41"/>
      <c r="L3585" s="41"/>
      <c r="M3585" s="41"/>
      <c r="N3585" s="45" t="s">
        <v>4149</v>
      </c>
      <c r="O3585" s="41">
        <v>10200</v>
      </c>
      <c r="P3585" s="46"/>
      <c r="Q3585" s="47"/>
      <c r="R3585" s="48" t="s">
        <v>90</v>
      </c>
      <c r="T3585">
        <v>90102</v>
      </c>
    </row>
    <row r="3586" spans="1:20" ht="18" customHeight="1" x14ac:dyDescent="0.15">
      <c r="A3586" s="42">
        <v>9</v>
      </c>
      <c r="B3586" s="43" t="s">
        <v>1468</v>
      </c>
      <c r="C3586" s="43">
        <v>1</v>
      </c>
      <c r="D3586" s="43" t="s">
        <v>1468</v>
      </c>
      <c r="E3586" s="43">
        <v>2</v>
      </c>
      <c r="F3586" s="43" t="s">
        <v>1472</v>
      </c>
      <c r="G3586" s="44">
        <v>18</v>
      </c>
      <c r="H3586" s="43" t="s">
        <v>81</v>
      </c>
      <c r="I3586" s="44">
        <v>41</v>
      </c>
      <c r="J3586" s="44" t="s">
        <v>155</v>
      </c>
      <c r="K3586" s="41"/>
      <c r="L3586" s="41"/>
      <c r="M3586" s="41"/>
      <c r="N3586" s="45" t="s">
        <v>4150</v>
      </c>
      <c r="O3586" s="41">
        <v>1000</v>
      </c>
      <c r="P3586" s="46"/>
      <c r="Q3586" s="47"/>
      <c r="R3586" s="48" t="s">
        <v>90</v>
      </c>
      <c r="T3586">
        <v>90102</v>
      </c>
    </row>
    <row r="3587" spans="1:20" ht="18" customHeight="1" x14ac:dyDescent="0.15">
      <c r="A3587" s="42">
        <v>9</v>
      </c>
      <c r="B3587" s="43" t="s">
        <v>1468</v>
      </c>
      <c r="C3587" s="43">
        <v>1</v>
      </c>
      <c r="D3587" s="43" t="s">
        <v>1468</v>
      </c>
      <c r="E3587" s="43">
        <v>2</v>
      </c>
      <c r="F3587" s="43" t="s">
        <v>1472</v>
      </c>
      <c r="G3587" s="44">
        <v>18</v>
      </c>
      <c r="H3587" s="43" t="s">
        <v>81</v>
      </c>
      <c r="I3587" s="44">
        <v>41</v>
      </c>
      <c r="J3587" s="44" t="s">
        <v>155</v>
      </c>
      <c r="K3587" s="41"/>
      <c r="L3587" s="41"/>
      <c r="M3587" s="41"/>
      <c r="N3587" s="45" t="s">
        <v>4151</v>
      </c>
      <c r="O3587" s="41">
        <v>2000</v>
      </c>
      <c r="P3587" s="46"/>
      <c r="Q3587" s="47"/>
      <c r="R3587" s="48" t="s">
        <v>90</v>
      </c>
      <c r="T3587">
        <v>90102</v>
      </c>
    </row>
    <row r="3588" spans="1:20" ht="18" customHeight="1" x14ac:dyDescent="0.15">
      <c r="A3588" s="42">
        <v>9</v>
      </c>
      <c r="B3588" s="43" t="s">
        <v>1468</v>
      </c>
      <c r="C3588" s="43">
        <v>1</v>
      </c>
      <c r="D3588" s="43" t="s">
        <v>1468</v>
      </c>
      <c r="E3588" s="43">
        <v>2</v>
      </c>
      <c r="F3588" s="43" t="s">
        <v>1472</v>
      </c>
      <c r="G3588" s="44">
        <v>18</v>
      </c>
      <c r="H3588" s="43" t="s">
        <v>81</v>
      </c>
      <c r="I3588" s="44">
        <v>41</v>
      </c>
      <c r="J3588" s="44" t="s">
        <v>155</v>
      </c>
      <c r="K3588" s="41"/>
      <c r="L3588" s="41"/>
      <c r="M3588" s="41"/>
      <c r="N3588" s="45" t="s">
        <v>4152</v>
      </c>
      <c r="O3588" s="41">
        <v>4000</v>
      </c>
      <c r="P3588" s="46"/>
      <c r="Q3588" s="47"/>
      <c r="R3588" s="48" t="s">
        <v>90</v>
      </c>
      <c r="T3588">
        <v>90102</v>
      </c>
    </row>
    <row r="3589" spans="1:20" ht="18" customHeight="1" x14ac:dyDescent="0.15">
      <c r="A3589" s="42">
        <v>9</v>
      </c>
      <c r="B3589" s="43" t="s">
        <v>1468</v>
      </c>
      <c r="C3589" s="43">
        <v>1</v>
      </c>
      <c r="D3589" s="43" t="s">
        <v>1468</v>
      </c>
      <c r="E3589" s="43">
        <v>2</v>
      </c>
      <c r="F3589" s="43" t="s">
        <v>1472</v>
      </c>
      <c r="G3589" s="44">
        <v>18</v>
      </c>
      <c r="H3589" s="43" t="s">
        <v>81</v>
      </c>
      <c r="I3589" s="44">
        <v>41</v>
      </c>
      <c r="J3589" s="44" t="s">
        <v>155</v>
      </c>
      <c r="K3589" s="41"/>
      <c r="L3589" s="41"/>
      <c r="M3589" s="41"/>
      <c r="N3589" s="45" t="s">
        <v>1505</v>
      </c>
      <c r="O3589" s="41"/>
      <c r="P3589" s="46"/>
      <c r="Q3589" s="47"/>
      <c r="R3589" s="48" t="s">
        <v>90</v>
      </c>
      <c r="T3589">
        <v>90102</v>
      </c>
    </row>
    <row r="3590" spans="1:20" ht="18" customHeight="1" x14ac:dyDescent="0.15">
      <c r="A3590" s="42">
        <v>9</v>
      </c>
      <c r="B3590" s="43" t="s">
        <v>1468</v>
      </c>
      <c r="C3590" s="43">
        <v>1</v>
      </c>
      <c r="D3590" s="43" t="s">
        <v>1468</v>
      </c>
      <c r="E3590" s="43">
        <v>2</v>
      </c>
      <c r="F3590" s="43" t="s">
        <v>1472</v>
      </c>
      <c r="G3590" s="44">
        <v>18</v>
      </c>
      <c r="H3590" s="43" t="s">
        <v>81</v>
      </c>
      <c r="I3590" s="44">
        <v>41</v>
      </c>
      <c r="J3590" s="44" t="s">
        <v>155</v>
      </c>
      <c r="K3590" s="41"/>
      <c r="L3590" s="41"/>
      <c r="M3590" s="41"/>
      <c r="N3590" s="45" t="s">
        <v>4153</v>
      </c>
      <c r="O3590" s="41">
        <v>8000</v>
      </c>
      <c r="P3590" s="46"/>
      <c r="Q3590" s="47"/>
      <c r="R3590" s="48" t="s">
        <v>90</v>
      </c>
      <c r="T3590">
        <v>90102</v>
      </c>
    </row>
    <row r="3591" spans="1:20" ht="18" customHeight="1" x14ac:dyDescent="0.15">
      <c r="A3591" s="24">
        <v>9</v>
      </c>
      <c r="B3591" s="25" t="s">
        <v>2187</v>
      </c>
      <c r="C3591" s="34">
        <v>1</v>
      </c>
      <c r="D3591" s="25" t="s">
        <v>1468</v>
      </c>
      <c r="E3591" s="35">
        <v>3</v>
      </c>
      <c r="F3591" s="36" t="s">
        <v>2266</v>
      </c>
      <c r="G3591" s="35"/>
      <c r="H3591" s="36"/>
      <c r="I3591" s="35"/>
      <c r="J3591" s="35"/>
      <c r="K3591" s="32">
        <f>IF(C3591="",SUMIFS($K3592:$K$5362,$A3592:$A$5362,A3591,$E3592:$E$5362,""),IF(E3591="",SUMIFS($K3592:$K$5362,$A3592:$A$5362,A3591,$C3592:$C$5362,C3591,$G3592:$G$5362,""),IF(G3591="",SUMIFS($K3592:$K$5362,$A3592:$A$5362,A3591,$C3592:$C$5362,C3591,$E3592:$E$5362,E3591,$R3592:$R$5362,R3591),IF(I3591="",SUMIFS($K3592:$K$5362,$A3592:$A$5362,A3591,$C3592:$C$5362,C3591,$E3592:$E$5362,E3591,$G3592:$G$5362,G3591,$R3592:$R$5362,R3591),0))))</f>
        <v>39249</v>
      </c>
      <c r="L3591" s="32">
        <f>IF(C3591="",SUMIFS($L3592:$L$5362,$A3592:$A$5362,A3591,$E3592:$E$5362,""),IF(E3591="",SUMIFS($L3592:$L$5362,$A3592:$A$5362,A3591,$C3592:$C$5362,C3591,$G3592:$G$5362,""),IF(G3591="",SUMIFS($L3592:$L$5362,$A3592:$A$5362,A3591,$C3592:$C$5362,C3591,$E3592:$E$5362,E3591,$R3592:$R$5362,R3591),IF(I3591="",SUMIFS($L3592:$L$5362,$A3592:$A$5362,A3591,$C3592:$C$5362,C3591,$E3592:$E$5362,E3591,$G3592:$G$5362,G3591,$R3592:$R$5362,R3591),0))))</f>
        <v>43205</v>
      </c>
      <c r="M3591" s="32">
        <f t="shared" ref="M3591" si="97">K3591-L3591</f>
        <v>-3956</v>
      </c>
      <c r="N3591" s="37"/>
      <c r="O3591" s="38"/>
      <c r="P3591" s="39"/>
      <c r="Q3591" s="33">
        <f>IF(C3591="",SUMIFS($Q3592:$Q$5362,$A3592:$A$5362,A3591,$E3592:$E$5362,""),IF(E3591="",SUMIFS($Q3592:$Q$5362,$A3592:$A$5362,A3591,$C3592:$C$5362,C3591,$G3592:$G$5362,""),IF(G3591="",SUMIFS($Q3592:$Q$5362,$A3592:$A$5362,A3591,$C3592:$C$5362,C3591,$E3592:$E$5362,E3591,$R3592:$R$5362,R3591),IF(I3591="",SUMIFS($Q3592:$Q$5362,$A3592:$A$5362,A3591,$C3592:$C$5362,C3591,$E3592:$E$5362,E3591,$G3592:$G$5362,G3591,$R3592:$R$5362,R3591),0))))</f>
        <v>25333</v>
      </c>
      <c r="R3591" s="40" t="s">
        <v>2201</v>
      </c>
      <c r="T3591">
        <v>90103</v>
      </c>
    </row>
    <row r="3592" spans="1:20" ht="18" customHeight="1" x14ac:dyDescent="0.15">
      <c r="A3592" s="42">
        <v>9</v>
      </c>
      <c r="B3592" s="43" t="s">
        <v>1468</v>
      </c>
      <c r="C3592" s="43">
        <v>1</v>
      </c>
      <c r="D3592" s="43" t="s">
        <v>1468</v>
      </c>
      <c r="E3592" s="43">
        <v>3</v>
      </c>
      <c r="F3592" s="43" t="s">
        <v>1506</v>
      </c>
      <c r="G3592" s="45">
        <v>10</v>
      </c>
      <c r="H3592" s="49" t="s">
        <v>54</v>
      </c>
      <c r="I3592" s="45"/>
      <c r="J3592" s="45"/>
      <c r="K3592" s="41"/>
      <c r="L3592" s="41"/>
      <c r="M3592" s="41"/>
      <c r="N3592" s="45"/>
      <c r="O3592" s="47"/>
      <c r="P3592" s="46" t="s">
        <v>4626</v>
      </c>
      <c r="Q3592" s="47">
        <v>5333</v>
      </c>
      <c r="R3592" s="48" t="s">
        <v>90</v>
      </c>
      <c r="T3592">
        <v>90103</v>
      </c>
    </row>
    <row r="3593" spans="1:20" ht="18" customHeight="1" x14ac:dyDescent="0.15">
      <c r="A3593" s="42">
        <v>9</v>
      </c>
      <c r="B3593" s="43" t="s">
        <v>1468</v>
      </c>
      <c r="C3593" s="43">
        <v>1</v>
      </c>
      <c r="D3593" s="43" t="s">
        <v>1468</v>
      </c>
      <c r="E3593" s="43">
        <v>3</v>
      </c>
      <c r="F3593" s="43" t="s">
        <v>1506</v>
      </c>
      <c r="G3593" s="44">
        <v>10</v>
      </c>
      <c r="H3593" s="43" t="s">
        <v>54</v>
      </c>
      <c r="I3593" s="45">
        <v>1</v>
      </c>
      <c r="J3593" s="45" t="s">
        <v>55</v>
      </c>
      <c r="K3593" s="41">
        <v>193</v>
      </c>
      <c r="L3593" s="41">
        <v>193</v>
      </c>
      <c r="M3593" s="41">
        <f>K3593-L3593</f>
        <v>0</v>
      </c>
      <c r="N3593" s="45" t="s">
        <v>4154</v>
      </c>
      <c r="O3593" s="41">
        <v>10800</v>
      </c>
      <c r="P3593" s="46" t="s">
        <v>4554</v>
      </c>
      <c r="Q3593" s="47"/>
      <c r="R3593" s="48" t="s">
        <v>90</v>
      </c>
      <c r="T3593">
        <v>90103</v>
      </c>
    </row>
    <row r="3594" spans="1:20" ht="18" customHeight="1" x14ac:dyDescent="0.15">
      <c r="A3594" s="42">
        <v>9</v>
      </c>
      <c r="B3594" s="43" t="s">
        <v>1468</v>
      </c>
      <c r="C3594" s="43">
        <v>1</v>
      </c>
      <c r="D3594" s="43" t="s">
        <v>1468</v>
      </c>
      <c r="E3594" s="43">
        <v>3</v>
      </c>
      <c r="F3594" s="43" t="s">
        <v>1506</v>
      </c>
      <c r="G3594" s="44">
        <v>10</v>
      </c>
      <c r="H3594" s="43" t="s">
        <v>54</v>
      </c>
      <c r="I3594" s="44">
        <v>1</v>
      </c>
      <c r="J3594" s="44" t="s">
        <v>55</v>
      </c>
      <c r="K3594" s="41"/>
      <c r="L3594" s="41"/>
      <c r="M3594" s="41"/>
      <c r="N3594" s="45" t="s">
        <v>4155</v>
      </c>
      <c r="O3594" s="41">
        <v>140000</v>
      </c>
      <c r="P3594" s="46" t="s">
        <v>4767</v>
      </c>
      <c r="Q3594" s="47">
        <v>12400</v>
      </c>
      <c r="R3594" s="48" t="s">
        <v>90</v>
      </c>
      <c r="T3594">
        <v>90103</v>
      </c>
    </row>
    <row r="3595" spans="1:20" ht="18" customHeight="1" x14ac:dyDescent="0.15">
      <c r="A3595" s="42">
        <v>9</v>
      </c>
      <c r="B3595" s="43" t="s">
        <v>1468</v>
      </c>
      <c r="C3595" s="43">
        <v>1</v>
      </c>
      <c r="D3595" s="43" t="s">
        <v>1468</v>
      </c>
      <c r="E3595" s="43">
        <v>3</v>
      </c>
      <c r="F3595" s="43" t="s">
        <v>1506</v>
      </c>
      <c r="G3595" s="44">
        <v>10</v>
      </c>
      <c r="H3595" s="43" t="s">
        <v>54</v>
      </c>
      <c r="I3595" s="44">
        <v>1</v>
      </c>
      <c r="J3595" s="44" t="s">
        <v>55</v>
      </c>
      <c r="K3595" s="41"/>
      <c r="L3595" s="41"/>
      <c r="M3595" s="41"/>
      <c r="N3595" s="45" t="s">
        <v>4156</v>
      </c>
      <c r="O3595" s="41">
        <v>42000</v>
      </c>
      <c r="P3595" s="46" t="s">
        <v>4742</v>
      </c>
      <c r="Q3595" s="47"/>
      <c r="R3595" s="48" t="s">
        <v>90</v>
      </c>
      <c r="T3595">
        <v>90103</v>
      </c>
    </row>
    <row r="3596" spans="1:20" ht="18" customHeight="1" x14ac:dyDescent="0.15">
      <c r="A3596" s="42">
        <v>9</v>
      </c>
      <c r="B3596" s="43" t="s">
        <v>1468</v>
      </c>
      <c r="C3596" s="43">
        <v>1</v>
      </c>
      <c r="D3596" s="43" t="s">
        <v>1468</v>
      </c>
      <c r="E3596" s="43">
        <v>3</v>
      </c>
      <c r="F3596" s="43" t="s">
        <v>1506</v>
      </c>
      <c r="G3596" s="44">
        <v>10</v>
      </c>
      <c r="H3596" s="43" t="s">
        <v>54</v>
      </c>
      <c r="I3596" s="45">
        <v>6</v>
      </c>
      <c r="J3596" s="45" t="s">
        <v>195</v>
      </c>
      <c r="K3596" s="41">
        <v>1270</v>
      </c>
      <c r="L3596" s="41">
        <v>730</v>
      </c>
      <c r="M3596" s="41">
        <f>K3596-L3596</f>
        <v>540</v>
      </c>
      <c r="N3596" s="45" t="s">
        <v>1507</v>
      </c>
      <c r="O3596" s="41"/>
      <c r="P3596" s="46" t="s">
        <v>4768</v>
      </c>
      <c r="Q3596" s="47">
        <v>7600</v>
      </c>
      <c r="R3596" s="48" t="s">
        <v>90</v>
      </c>
      <c r="T3596">
        <v>90103</v>
      </c>
    </row>
    <row r="3597" spans="1:20" ht="18" customHeight="1" x14ac:dyDescent="0.15">
      <c r="A3597" s="42">
        <v>9</v>
      </c>
      <c r="B3597" s="43" t="s">
        <v>1468</v>
      </c>
      <c r="C3597" s="43">
        <v>1</v>
      </c>
      <c r="D3597" s="43" t="s">
        <v>1468</v>
      </c>
      <c r="E3597" s="43">
        <v>3</v>
      </c>
      <c r="F3597" s="43" t="s">
        <v>1506</v>
      </c>
      <c r="G3597" s="44">
        <v>10</v>
      </c>
      <c r="H3597" s="43" t="s">
        <v>54</v>
      </c>
      <c r="I3597" s="44">
        <v>6</v>
      </c>
      <c r="J3597" s="44" t="s">
        <v>195</v>
      </c>
      <c r="K3597" s="41"/>
      <c r="L3597" s="41"/>
      <c r="M3597" s="41"/>
      <c r="N3597" s="45" t="s">
        <v>4157</v>
      </c>
      <c r="O3597" s="41">
        <v>100000</v>
      </c>
      <c r="P3597" s="46" t="s">
        <v>4742</v>
      </c>
      <c r="Q3597" s="47"/>
      <c r="R3597" s="48" t="s">
        <v>90</v>
      </c>
      <c r="T3597">
        <v>90103</v>
      </c>
    </row>
    <row r="3598" spans="1:20" ht="18" customHeight="1" x14ac:dyDescent="0.15">
      <c r="A3598" s="42">
        <v>9</v>
      </c>
      <c r="B3598" s="43" t="s">
        <v>1468</v>
      </c>
      <c r="C3598" s="43">
        <v>1</v>
      </c>
      <c r="D3598" s="43" t="s">
        <v>1468</v>
      </c>
      <c r="E3598" s="43">
        <v>3</v>
      </c>
      <c r="F3598" s="43" t="s">
        <v>1506</v>
      </c>
      <c r="G3598" s="44">
        <v>10</v>
      </c>
      <c r="H3598" s="43" t="s">
        <v>54</v>
      </c>
      <c r="I3598" s="44">
        <v>6</v>
      </c>
      <c r="J3598" s="44" t="s">
        <v>195</v>
      </c>
      <c r="K3598" s="41"/>
      <c r="L3598" s="41"/>
      <c r="M3598" s="41"/>
      <c r="N3598" s="45" t="s">
        <v>4158</v>
      </c>
      <c r="O3598" s="41">
        <v>630000</v>
      </c>
      <c r="P3598" s="46"/>
      <c r="Q3598" s="47"/>
      <c r="R3598" s="48" t="s">
        <v>90</v>
      </c>
      <c r="T3598">
        <v>90103</v>
      </c>
    </row>
    <row r="3599" spans="1:20" ht="18" customHeight="1" x14ac:dyDescent="0.15">
      <c r="A3599" s="42">
        <v>9</v>
      </c>
      <c r="B3599" s="43" t="s">
        <v>1468</v>
      </c>
      <c r="C3599" s="43">
        <v>1</v>
      </c>
      <c r="D3599" s="43" t="s">
        <v>1468</v>
      </c>
      <c r="E3599" s="43">
        <v>3</v>
      </c>
      <c r="F3599" s="43" t="s">
        <v>1506</v>
      </c>
      <c r="G3599" s="44">
        <v>10</v>
      </c>
      <c r="H3599" s="43" t="s">
        <v>54</v>
      </c>
      <c r="I3599" s="44">
        <v>6</v>
      </c>
      <c r="J3599" s="44" t="s">
        <v>195</v>
      </c>
      <c r="K3599" s="41"/>
      <c r="L3599" s="41"/>
      <c r="M3599" s="41"/>
      <c r="N3599" s="45" t="s">
        <v>4159</v>
      </c>
      <c r="O3599" s="41">
        <v>240000</v>
      </c>
      <c r="P3599" s="46"/>
      <c r="Q3599" s="47"/>
      <c r="R3599" s="48" t="s">
        <v>90</v>
      </c>
      <c r="T3599">
        <v>90103</v>
      </c>
    </row>
    <row r="3600" spans="1:20" ht="18" customHeight="1" x14ac:dyDescent="0.15">
      <c r="A3600" s="42">
        <v>9</v>
      </c>
      <c r="B3600" s="43" t="s">
        <v>1468</v>
      </c>
      <c r="C3600" s="43">
        <v>1</v>
      </c>
      <c r="D3600" s="43" t="s">
        <v>1468</v>
      </c>
      <c r="E3600" s="43">
        <v>3</v>
      </c>
      <c r="F3600" s="43" t="s">
        <v>1506</v>
      </c>
      <c r="G3600" s="44">
        <v>10</v>
      </c>
      <c r="H3600" s="43" t="s">
        <v>54</v>
      </c>
      <c r="I3600" s="44">
        <v>6</v>
      </c>
      <c r="J3600" s="44" t="s">
        <v>195</v>
      </c>
      <c r="K3600" s="41"/>
      <c r="L3600" s="41"/>
      <c r="M3600" s="41"/>
      <c r="N3600" s="45" t="s">
        <v>1508</v>
      </c>
      <c r="O3600" s="41">
        <v>300000</v>
      </c>
      <c r="P3600" s="46"/>
      <c r="Q3600" s="47"/>
      <c r="R3600" s="48" t="s">
        <v>90</v>
      </c>
      <c r="T3600">
        <v>90103</v>
      </c>
    </row>
    <row r="3601" spans="1:20" ht="18" customHeight="1" x14ac:dyDescent="0.15">
      <c r="A3601" s="42">
        <v>9</v>
      </c>
      <c r="B3601" s="43" t="s">
        <v>1468</v>
      </c>
      <c r="C3601" s="43">
        <v>1</v>
      </c>
      <c r="D3601" s="43" t="s">
        <v>1468</v>
      </c>
      <c r="E3601" s="43">
        <v>3</v>
      </c>
      <c r="F3601" s="43" t="s">
        <v>1506</v>
      </c>
      <c r="G3601" s="45">
        <v>11</v>
      </c>
      <c r="H3601" s="49" t="s">
        <v>66</v>
      </c>
      <c r="I3601" s="45"/>
      <c r="J3601" s="45"/>
      <c r="K3601" s="41"/>
      <c r="L3601" s="41"/>
      <c r="M3601" s="41"/>
      <c r="N3601" s="45"/>
      <c r="O3601" s="47"/>
      <c r="P3601" s="46"/>
      <c r="Q3601" s="47"/>
      <c r="R3601" s="48" t="s">
        <v>90</v>
      </c>
      <c r="T3601">
        <v>90103</v>
      </c>
    </row>
    <row r="3602" spans="1:20" ht="18" customHeight="1" x14ac:dyDescent="0.15">
      <c r="A3602" s="42">
        <v>9</v>
      </c>
      <c r="B3602" s="43" t="s">
        <v>1468</v>
      </c>
      <c r="C3602" s="43">
        <v>1</v>
      </c>
      <c r="D3602" s="43" t="s">
        <v>1468</v>
      </c>
      <c r="E3602" s="43">
        <v>3</v>
      </c>
      <c r="F3602" s="43" t="s">
        <v>1506</v>
      </c>
      <c r="G3602" s="44">
        <v>11</v>
      </c>
      <c r="H3602" s="43" t="s">
        <v>66</v>
      </c>
      <c r="I3602" s="45">
        <v>3</v>
      </c>
      <c r="J3602" s="45" t="s">
        <v>70</v>
      </c>
      <c r="K3602" s="41">
        <v>140</v>
      </c>
      <c r="L3602" s="41">
        <v>60</v>
      </c>
      <c r="M3602" s="41">
        <f>K3602-L3602</f>
        <v>80</v>
      </c>
      <c r="N3602" s="45" t="s">
        <v>3446</v>
      </c>
      <c r="O3602" s="41">
        <v>140000</v>
      </c>
      <c r="P3602" s="46"/>
      <c r="Q3602" s="47"/>
      <c r="R3602" s="48" t="s">
        <v>90</v>
      </c>
      <c r="T3602">
        <v>90103</v>
      </c>
    </row>
    <row r="3603" spans="1:20" ht="18" customHeight="1" x14ac:dyDescent="0.15">
      <c r="A3603" s="42">
        <v>9</v>
      </c>
      <c r="B3603" s="43" t="s">
        <v>1468</v>
      </c>
      <c r="C3603" s="43">
        <v>1</v>
      </c>
      <c r="D3603" s="43" t="s">
        <v>1468</v>
      </c>
      <c r="E3603" s="43">
        <v>3</v>
      </c>
      <c r="F3603" s="43" t="s">
        <v>1506</v>
      </c>
      <c r="G3603" s="44">
        <v>11</v>
      </c>
      <c r="H3603" s="43" t="s">
        <v>66</v>
      </c>
      <c r="I3603" s="45">
        <v>11</v>
      </c>
      <c r="J3603" s="45" t="s">
        <v>72</v>
      </c>
      <c r="K3603" s="41">
        <v>660</v>
      </c>
      <c r="L3603" s="41">
        <v>615</v>
      </c>
      <c r="M3603" s="41">
        <f>K3603-L3603</f>
        <v>45</v>
      </c>
      <c r="N3603" s="45" t="s">
        <v>1509</v>
      </c>
      <c r="O3603" s="41">
        <v>503450</v>
      </c>
      <c r="P3603" s="46"/>
      <c r="Q3603" s="47"/>
      <c r="R3603" s="48" t="s">
        <v>90</v>
      </c>
      <c r="T3603">
        <v>90103</v>
      </c>
    </row>
    <row r="3604" spans="1:20" ht="18" customHeight="1" x14ac:dyDescent="0.15">
      <c r="A3604" s="42">
        <v>9</v>
      </c>
      <c r="B3604" s="43" t="s">
        <v>1468</v>
      </c>
      <c r="C3604" s="43">
        <v>1</v>
      </c>
      <c r="D3604" s="43" t="s">
        <v>1468</v>
      </c>
      <c r="E3604" s="43">
        <v>3</v>
      </c>
      <c r="F3604" s="43" t="s">
        <v>1506</v>
      </c>
      <c r="G3604" s="44">
        <v>11</v>
      </c>
      <c r="H3604" s="43" t="s">
        <v>66</v>
      </c>
      <c r="I3604" s="44">
        <v>11</v>
      </c>
      <c r="J3604" s="44" t="s">
        <v>72</v>
      </c>
      <c r="K3604" s="41"/>
      <c r="L3604" s="41"/>
      <c r="M3604" s="41"/>
      <c r="N3604" s="45" t="s">
        <v>1510</v>
      </c>
      <c r="O3604" s="41">
        <v>29635</v>
      </c>
      <c r="P3604" s="46"/>
      <c r="Q3604" s="47"/>
      <c r="R3604" s="48" t="s">
        <v>90</v>
      </c>
      <c r="T3604">
        <v>90103</v>
      </c>
    </row>
    <row r="3605" spans="1:20" ht="18" customHeight="1" x14ac:dyDescent="0.15">
      <c r="A3605" s="42">
        <v>9</v>
      </c>
      <c r="B3605" s="43" t="s">
        <v>1468</v>
      </c>
      <c r="C3605" s="43">
        <v>1</v>
      </c>
      <c r="D3605" s="43" t="s">
        <v>1468</v>
      </c>
      <c r="E3605" s="43">
        <v>3</v>
      </c>
      <c r="F3605" s="43" t="s">
        <v>1506</v>
      </c>
      <c r="G3605" s="44">
        <v>11</v>
      </c>
      <c r="H3605" s="43" t="s">
        <v>66</v>
      </c>
      <c r="I3605" s="44">
        <v>11</v>
      </c>
      <c r="J3605" s="44" t="s">
        <v>72</v>
      </c>
      <c r="K3605" s="41"/>
      <c r="L3605" s="41"/>
      <c r="M3605" s="41"/>
      <c r="N3605" s="45" t="s">
        <v>4160</v>
      </c>
      <c r="O3605" s="41">
        <v>126000</v>
      </c>
      <c r="P3605" s="46"/>
      <c r="Q3605" s="47"/>
      <c r="R3605" s="48" t="s">
        <v>90</v>
      </c>
      <c r="T3605">
        <v>90103</v>
      </c>
    </row>
    <row r="3606" spans="1:20" ht="18" customHeight="1" x14ac:dyDescent="0.15">
      <c r="A3606" s="42">
        <v>9</v>
      </c>
      <c r="B3606" s="43" t="s">
        <v>1468</v>
      </c>
      <c r="C3606" s="43">
        <v>1</v>
      </c>
      <c r="D3606" s="43" t="s">
        <v>1468</v>
      </c>
      <c r="E3606" s="43">
        <v>3</v>
      </c>
      <c r="F3606" s="43" t="s">
        <v>1506</v>
      </c>
      <c r="G3606" s="45">
        <v>12</v>
      </c>
      <c r="H3606" s="49" t="s">
        <v>73</v>
      </c>
      <c r="I3606" s="45"/>
      <c r="J3606" s="45"/>
      <c r="K3606" s="41"/>
      <c r="L3606" s="41"/>
      <c r="M3606" s="41"/>
      <c r="N3606" s="45"/>
      <c r="O3606" s="47"/>
      <c r="P3606" s="46"/>
      <c r="Q3606" s="47"/>
      <c r="R3606" s="48" t="s">
        <v>90</v>
      </c>
      <c r="T3606">
        <v>90103</v>
      </c>
    </row>
    <row r="3607" spans="1:20" ht="18" customHeight="1" x14ac:dyDescent="0.15">
      <c r="A3607" s="42">
        <v>9</v>
      </c>
      <c r="B3607" s="43" t="s">
        <v>1468</v>
      </c>
      <c r="C3607" s="43">
        <v>1</v>
      </c>
      <c r="D3607" s="43" t="s">
        <v>1468</v>
      </c>
      <c r="E3607" s="43">
        <v>3</v>
      </c>
      <c r="F3607" s="43" t="s">
        <v>1506</v>
      </c>
      <c r="G3607" s="44">
        <v>12</v>
      </c>
      <c r="H3607" s="43" t="s">
        <v>73</v>
      </c>
      <c r="I3607" s="45">
        <v>11</v>
      </c>
      <c r="J3607" s="45" t="s">
        <v>629</v>
      </c>
      <c r="K3607" s="41">
        <v>600</v>
      </c>
      <c r="L3607" s="41">
        <v>600</v>
      </c>
      <c r="M3607" s="41">
        <f>K3607-L3607</f>
        <v>0</v>
      </c>
      <c r="N3607" s="45" t="s">
        <v>1511</v>
      </c>
      <c r="O3607" s="41">
        <v>600000</v>
      </c>
      <c r="P3607" s="46"/>
      <c r="Q3607" s="47"/>
      <c r="R3607" s="48" t="s">
        <v>90</v>
      </c>
      <c r="T3607">
        <v>90103</v>
      </c>
    </row>
    <row r="3608" spans="1:20" ht="18" customHeight="1" x14ac:dyDescent="0.15">
      <c r="A3608" s="42">
        <v>9</v>
      </c>
      <c r="B3608" s="43" t="s">
        <v>1468</v>
      </c>
      <c r="C3608" s="43">
        <v>1</v>
      </c>
      <c r="D3608" s="43" t="s">
        <v>1468</v>
      </c>
      <c r="E3608" s="43">
        <v>3</v>
      </c>
      <c r="F3608" s="43" t="s">
        <v>1506</v>
      </c>
      <c r="G3608" s="44">
        <v>12</v>
      </c>
      <c r="H3608" s="43" t="s">
        <v>73</v>
      </c>
      <c r="I3608" s="45">
        <v>13</v>
      </c>
      <c r="J3608" s="45" t="s">
        <v>1339</v>
      </c>
      <c r="K3608" s="41">
        <v>1800</v>
      </c>
      <c r="L3608" s="41">
        <v>900</v>
      </c>
      <c r="M3608" s="41">
        <f>K3608-L3608</f>
        <v>900</v>
      </c>
      <c r="N3608" s="45" t="s">
        <v>3447</v>
      </c>
      <c r="O3608" s="41">
        <v>1800000</v>
      </c>
      <c r="P3608" s="46"/>
      <c r="Q3608" s="47"/>
      <c r="R3608" s="48" t="s">
        <v>90</v>
      </c>
      <c r="T3608">
        <v>90103</v>
      </c>
    </row>
    <row r="3609" spans="1:20" ht="18" customHeight="1" x14ac:dyDescent="0.15">
      <c r="A3609" s="42">
        <v>9</v>
      </c>
      <c r="B3609" s="43" t="s">
        <v>1468</v>
      </c>
      <c r="C3609" s="43">
        <v>1</v>
      </c>
      <c r="D3609" s="43" t="s">
        <v>1468</v>
      </c>
      <c r="E3609" s="43">
        <v>3</v>
      </c>
      <c r="F3609" s="43" t="s">
        <v>1506</v>
      </c>
      <c r="G3609" s="44">
        <v>12</v>
      </c>
      <c r="H3609" s="43" t="s">
        <v>73</v>
      </c>
      <c r="I3609" s="45">
        <v>21</v>
      </c>
      <c r="J3609" s="45" t="s">
        <v>74</v>
      </c>
      <c r="K3609" s="41">
        <v>200</v>
      </c>
      <c r="L3609" s="41">
        <v>200</v>
      </c>
      <c r="M3609" s="41">
        <f>K3609-L3609</f>
        <v>0</v>
      </c>
      <c r="N3609" s="45" t="s">
        <v>1512</v>
      </c>
      <c r="O3609" s="41">
        <v>200000</v>
      </c>
      <c r="P3609" s="46"/>
      <c r="Q3609" s="47"/>
      <c r="R3609" s="48" t="s">
        <v>90</v>
      </c>
      <c r="T3609">
        <v>90103</v>
      </c>
    </row>
    <row r="3610" spans="1:20" ht="18" customHeight="1" x14ac:dyDescent="0.15">
      <c r="A3610" s="42">
        <v>9</v>
      </c>
      <c r="B3610" s="43" t="s">
        <v>1468</v>
      </c>
      <c r="C3610" s="43">
        <v>1</v>
      </c>
      <c r="D3610" s="43" t="s">
        <v>1468</v>
      </c>
      <c r="E3610" s="43">
        <v>3</v>
      </c>
      <c r="F3610" s="43" t="s">
        <v>1506</v>
      </c>
      <c r="G3610" s="44">
        <v>12</v>
      </c>
      <c r="H3610" s="43" t="s">
        <v>73</v>
      </c>
      <c r="I3610" s="45">
        <v>33</v>
      </c>
      <c r="J3610" s="45" t="s">
        <v>219</v>
      </c>
      <c r="K3610" s="41">
        <v>1576</v>
      </c>
      <c r="L3610" s="41">
        <v>877</v>
      </c>
      <c r="M3610" s="41">
        <f>K3610-L3610</f>
        <v>699</v>
      </c>
      <c r="N3610" s="45" t="s">
        <v>1513</v>
      </c>
      <c r="O3610" s="41"/>
      <c r="P3610" s="46"/>
      <c r="Q3610" s="47"/>
      <c r="R3610" s="48" t="s">
        <v>90</v>
      </c>
      <c r="T3610">
        <v>90103</v>
      </c>
    </row>
    <row r="3611" spans="1:20" ht="18" customHeight="1" x14ac:dyDescent="0.15">
      <c r="A3611" s="42">
        <v>9</v>
      </c>
      <c r="B3611" s="43" t="s">
        <v>1468</v>
      </c>
      <c r="C3611" s="43">
        <v>1</v>
      </c>
      <c r="D3611" s="43" t="s">
        <v>1468</v>
      </c>
      <c r="E3611" s="43">
        <v>3</v>
      </c>
      <c r="F3611" s="43" t="s">
        <v>1506</v>
      </c>
      <c r="G3611" s="44">
        <v>12</v>
      </c>
      <c r="H3611" s="43" t="s">
        <v>73</v>
      </c>
      <c r="I3611" s="44">
        <v>33</v>
      </c>
      <c r="J3611" s="44" t="s">
        <v>219</v>
      </c>
      <c r="K3611" s="41"/>
      <c r="L3611" s="41"/>
      <c r="M3611" s="41"/>
      <c r="N3611" s="45" t="s">
        <v>1514</v>
      </c>
      <c r="O3611" s="41">
        <v>254100</v>
      </c>
      <c r="P3611" s="46"/>
      <c r="Q3611" s="47"/>
      <c r="R3611" s="48" t="s">
        <v>90</v>
      </c>
      <c r="T3611">
        <v>90103</v>
      </c>
    </row>
    <row r="3612" spans="1:20" ht="18" customHeight="1" x14ac:dyDescent="0.15">
      <c r="A3612" s="42">
        <v>9</v>
      </c>
      <c r="B3612" s="43" t="s">
        <v>1468</v>
      </c>
      <c r="C3612" s="43">
        <v>1</v>
      </c>
      <c r="D3612" s="43" t="s">
        <v>1468</v>
      </c>
      <c r="E3612" s="43">
        <v>3</v>
      </c>
      <c r="F3612" s="43" t="s">
        <v>1506</v>
      </c>
      <c r="G3612" s="44">
        <v>12</v>
      </c>
      <c r="H3612" s="43" t="s">
        <v>73</v>
      </c>
      <c r="I3612" s="44">
        <v>33</v>
      </c>
      <c r="J3612" s="44" t="s">
        <v>219</v>
      </c>
      <c r="K3612" s="41"/>
      <c r="L3612" s="41"/>
      <c r="M3612" s="41"/>
      <c r="N3612" s="45" t="s">
        <v>1515</v>
      </c>
      <c r="O3612" s="41">
        <v>69300</v>
      </c>
      <c r="P3612" s="46"/>
      <c r="Q3612" s="47"/>
      <c r="R3612" s="48" t="s">
        <v>90</v>
      </c>
      <c r="T3612">
        <v>90103</v>
      </c>
    </row>
    <row r="3613" spans="1:20" ht="18" customHeight="1" x14ac:dyDescent="0.15">
      <c r="A3613" s="42">
        <v>9</v>
      </c>
      <c r="B3613" s="43" t="s">
        <v>1468</v>
      </c>
      <c r="C3613" s="43">
        <v>1</v>
      </c>
      <c r="D3613" s="43" t="s">
        <v>1468</v>
      </c>
      <c r="E3613" s="43">
        <v>3</v>
      </c>
      <c r="F3613" s="43" t="s">
        <v>1506</v>
      </c>
      <c r="G3613" s="44">
        <v>12</v>
      </c>
      <c r="H3613" s="43" t="s">
        <v>73</v>
      </c>
      <c r="I3613" s="44">
        <v>33</v>
      </c>
      <c r="J3613" s="44" t="s">
        <v>219</v>
      </c>
      <c r="K3613" s="41"/>
      <c r="L3613" s="41"/>
      <c r="M3613" s="41"/>
      <c r="N3613" s="45" t="s">
        <v>4161</v>
      </c>
      <c r="O3613" s="41">
        <v>138600</v>
      </c>
      <c r="P3613" s="46"/>
      <c r="Q3613" s="47"/>
      <c r="R3613" s="48" t="s">
        <v>90</v>
      </c>
      <c r="T3613">
        <v>90103</v>
      </c>
    </row>
    <row r="3614" spans="1:20" ht="18" customHeight="1" x14ac:dyDescent="0.15">
      <c r="A3614" s="42">
        <v>9</v>
      </c>
      <c r="B3614" s="43" t="s">
        <v>1468</v>
      </c>
      <c r="C3614" s="43">
        <v>1</v>
      </c>
      <c r="D3614" s="43" t="s">
        <v>1468</v>
      </c>
      <c r="E3614" s="43">
        <v>3</v>
      </c>
      <c r="F3614" s="43" t="s">
        <v>1506</v>
      </c>
      <c r="G3614" s="44">
        <v>12</v>
      </c>
      <c r="H3614" s="43" t="s">
        <v>73</v>
      </c>
      <c r="I3614" s="44">
        <v>33</v>
      </c>
      <c r="J3614" s="44" t="s">
        <v>219</v>
      </c>
      <c r="K3614" s="41"/>
      <c r="L3614" s="41"/>
      <c r="M3614" s="41"/>
      <c r="N3614" s="45" t="s">
        <v>1516</v>
      </c>
      <c r="O3614" s="41">
        <v>34650</v>
      </c>
      <c r="P3614" s="46"/>
      <c r="Q3614" s="47"/>
      <c r="R3614" s="48" t="s">
        <v>90</v>
      </c>
      <c r="T3614">
        <v>90103</v>
      </c>
    </row>
    <row r="3615" spans="1:20" ht="18" customHeight="1" x14ac:dyDescent="0.15">
      <c r="A3615" s="42">
        <v>9</v>
      </c>
      <c r="B3615" s="43" t="s">
        <v>1468</v>
      </c>
      <c r="C3615" s="43">
        <v>1</v>
      </c>
      <c r="D3615" s="43" t="s">
        <v>1468</v>
      </c>
      <c r="E3615" s="43">
        <v>3</v>
      </c>
      <c r="F3615" s="43" t="s">
        <v>1506</v>
      </c>
      <c r="G3615" s="44">
        <v>12</v>
      </c>
      <c r="H3615" s="43" t="s">
        <v>73</v>
      </c>
      <c r="I3615" s="44">
        <v>33</v>
      </c>
      <c r="J3615" s="44" t="s">
        <v>219</v>
      </c>
      <c r="K3615" s="41"/>
      <c r="L3615" s="41"/>
      <c r="M3615" s="41"/>
      <c r="N3615" s="45" t="s">
        <v>1517</v>
      </c>
      <c r="O3615" s="41">
        <v>86625</v>
      </c>
      <c r="P3615" s="46"/>
      <c r="Q3615" s="47"/>
      <c r="R3615" s="48" t="s">
        <v>90</v>
      </c>
      <c r="T3615">
        <v>90103</v>
      </c>
    </row>
    <row r="3616" spans="1:20" ht="18" customHeight="1" x14ac:dyDescent="0.15">
      <c r="A3616" s="42">
        <v>9</v>
      </c>
      <c r="B3616" s="43" t="s">
        <v>1468</v>
      </c>
      <c r="C3616" s="43">
        <v>1</v>
      </c>
      <c r="D3616" s="43" t="s">
        <v>1468</v>
      </c>
      <c r="E3616" s="43">
        <v>3</v>
      </c>
      <c r="F3616" s="43" t="s">
        <v>1506</v>
      </c>
      <c r="G3616" s="44">
        <v>12</v>
      </c>
      <c r="H3616" s="43" t="s">
        <v>73</v>
      </c>
      <c r="I3616" s="44">
        <v>33</v>
      </c>
      <c r="J3616" s="44" t="s">
        <v>219</v>
      </c>
      <c r="K3616" s="41"/>
      <c r="L3616" s="41"/>
      <c r="M3616" s="41"/>
      <c r="N3616" s="45" t="s">
        <v>2771</v>
      </c>
      <c r="O3616" s="41">
        <v>770000</v>
      </c>
      <c r="P3616" s="46"/>
      <c r="Q3616" s="47"/>
      <c r="R3616" s="48" t="s">
        <v>90</v>
      </c>
      <c r="T3616">
        <v>90103</v>
      </c>
    </row>
    <row r="3617" spans="1:20" ht="18" customHeight="1" x14ac:dyDescent="0.15">
      <c r="A3617" s="42">
        <v>9</v>
      </c>
      <c r="B3617" s="43" t="s">
        <v>1468</v>
      </c>
      <c r="C3617" s="43">
        <v>1</v>
      </c>
      <c r="D3617" s="43" t="s">
        <v>1468</v>
      </c>
      <c r="E3617" s="43">
        <v>3</v>
      </c>
      <c r="F3617" s="43" t="s">
        <v>1506</v>
      </c>
      <c r="G3617" s="44">
        <v>12</v>
      </c>
      <c r="H3617" s="43" t="s">
        <v>73</v>
      </c>
      <c r="I3617" s="44">
        <v>33</v>
      </c>
      <c r="J3617" s="44" t="s">
        <v>219</v>
      </c>
      <c r="K3617" s="41"/>
      <c r="L3617" s="41"/>
      <c r="M3617" s="41"/>
      <c r="N3617" s="45" t="s">
        <v>1518</v>
      </c>
      <c r="O3617" s="41">
        <v>11000</v>
      </c>
      <c r="P3617" s="46"/>
      <c r="Q3617" s="47"/>
      <c r="R3617" s="48" t="s">
        <v>90</v>
      </c>
      <c r="T3617">
        <v>90103</v>
      </c>
    </row>
    <row r="3618" spans="1:20" ht="18" customHeight="1" x14ac:dyDescent="0.15">
      <c r="A3618" s="42">
        <v>9</v>
      </c>
      <c r="B3618" s="43" t="s">
        <v>1468</v>
      </c>
      <c r="C3618" s="43">
        <v>1</v>
      </c>
      <c r="D3618" s="43" t="s">
        <v>1468</v>
      </c>
      <c r="E3618" s="43">
        <v>3</v>
      </c>
      <c r="F3618" s="43" t="s">
        <v>1506</v>
      </c>
      <c r="G3618" s="44">
        <v>12</v>
      </c>
      <c r="H3618" s="43" t="s">
        <v>73</v>
      </c>
      <c r="I3618" s="44">
        <v>33</v>
      </c>
      <c r="J3618" s="44" t="s">
        <v>219</v>
      </c>
      <c r="K3618" s="41"/>
      <c r="L3618" s="41"/>
      <c r="M3618" s="41"/>
      <c r="N3618" s="45" t="s">
        <v>1519</v>
      </c>
      <c r="O3618" s="41">
        <v>11000</v>
      </c>
      <c r="P3618" s="46"/>
      <c r="Q3618" s="47"/>
      <c r="R3618" s="48" t="s">
        <v>90</v>
      </c>
      <c r="T3618">
        <v>90103</v>
      </c>
    </row>
    <row r="3619" spans="1:20" ht="18" customHeight="1" x14ac:dyDescent="0.15">
      <c r="A3619" s="42">
        <v>9</v>
      </c>
      <c r="B3619" s="43" t="s">
        <v>1468</v>
      </c>
      <c r="C3619" s="43">
        <v>1</v>
      </c>
      <c r="D3619" s="43" t="s">
        <v>1468</v>
      </c>
      <c r="E3619" s="43">
        <v>3</v>
      </c>
      <c r="F3619" s="43" t="s">
        <v>1506</v>
      </c>
      <c r="G3619" s="44">
        <v>12</v>
      </c>
      <c r="H3619" s="43" t="s">
        <v>73</v>
      </c>
      <c r="I3619" s="44">
        <v>33</v>
      </c>
      <c r="J3619" s="44" t="s">
        <v>219</v>
      </c>
      <c r="K3619" s="41"/>
      <c r="L3619" s="41"/>
      <c r="M3619" s="41"/>
      <c r="N3619" s="45" t="s">
        <v>1520</v>
      </c>
      <c r="O3619" s="41">
        <v>200000</v>
      </c>
      <c r="P3619" s="46"/>
      <c r="Q3619" s="47"/>
      <c r="R3619" s="48" t="s">
        <v>90</v>
      </c>
      <c r="T3619">
        <v>90103</v>
      </c>
    </row>
    <row r="3620" spans="1:20" ht="18" customHeight="1" x14ac:dyDescent="0.15">
      <c r="A3620" s="42">
        <v>9</v>
      </c>
      <c r="B3620" s="43" t="s">
        <v>1468</v>
      </c>
      <c r="C3620" s="43">
        <v>1</v>
      </c>
      <c r="D3620" s="43" t="s">
        <v>1468</v>
      </c>
      <c r="E3620" s="43">
        <v>3</v>
      </c>
      <c r="F3620" s="43" t="s">
        <v>1506</v>
      </c>
      <c r="G3620" s="45">
        <v>14</v>
      </c>
      <c r="H3620" s="49" t="s">
        <v>233</v>
      </c>
      <c r="I3620" s="45"/>
      <c r="J3620" s="45"/>
      <c r="K3620" s="41"/>
      <c r="L3620" s="41"/>
      <c r="M3620" s="41"/>
      <c r="N3620" s="45"/>
      <c r="O3620" s="47"/>
      <c r="P3620" s="46"/>
      <c r="Q3620" s="47"/>
      <c r="R3620" s="48" t="s">
        <v>90</v>
      </c>
      <c r="T3620">
        <v>90103</v>
      </c>
    </row>
    <row r="3621" spans="1:20" ht="18" customHeight="1" x14ac:dyDescent="0.15">
      <c r="A3621" s="42">
        <v>9</v>
      </c>
      <c r="B3621" s="43" t="s">
        <v>1468</v>
      </c>
      <c r="C3621" s="43">
        <v>1</v>
      </c>
      <c r="D3621" s="43" t="s">
        <v>1468</v>
      </c>
      <c r="E3621" s="43">
        <v>3</v>
      </c>
      <c r="F3621" s="43" t="s">
        <v>1506</v>
      </c>
      <c r="G3621" s="44">
        <v>14</v>
      </c>
      <c r="H3621" s="43" t="s">
        <v>233</v>
      </c>
      <c r="I3621" s="45">
        <v>1</v>
      </c>
      <c r="J3621" s="45" t="s">
        <v>361</v>
      </c>
      <c r="K3621" s="41">
        <v>1600</v>
      </c>
      <c r="L3621" s="41">
        <v>500</v>
      </c>
      <c r="M3621" s="41">
        <f>K3621-L3621</f>
        <v>1100</v>
      </c>
      <c r="N3621" s="45" t="s">
        <v>1521</v>
      </c>
      <c r="O3621" s="41">
        <v>500000</v>
      </c>
      <c r="P3621" s="46"/>
      <c r="Q3621" s="47"/>
      <c r="R3621" s="48" t="s">
        <v>90</v>
      </c>
      <c r="T3621">
        <v>90103</v>
      </c>
    </row>
    <row r="3622" spans="1:20" ht="18" customHeight="1" x14ac:dyDescent="0.15">
      <c r="A3622" s="42">
        <v>9</v>
      </c>
      <c r="B3622" s="43" t="s">
        <v>1468</v>
      </c>
      <c r="C3622" s="43">
        <v>1</v>
      </c>
      <c r="D3622" s="43" t="s">
        <v>1468</v>
      </c>
      <c r="E3622" s="43">
        <v>3</v>
      </c>
      <c r="F3622" s="43" t="s">
        <v>1506</v>
      </c>
      <c r="G3622" s="44">
        <v>14</v>
      </c>
      <c r="H3622" s="43" t="s">
        <v>233</v>
      </c>
      <c r="I3622" s="44">
        <v>1</v>
      </c>
      <c r="J3622" s="44" t="s">
        <v>361</v>
      </c>
      <c r="K3622" s="41"/>
      <c r="L3622" s="41"/>
      <c r="M3622" s="41"/>
      <c r="N3622" s="45" t="s">
        <v>2772</v>
      </c>
      <c r="O3622" s="41">
        <v>1100000</v>
      </c>
      <c r="P3622" s="46"/>
      <c r="Q3622" s="47"/>
      <c r="R3622" s="48" t="s">
        <v>90</v>
      </c>
      <c r="T3622">
        <v>90103</v>
      </c>
    </row>
    <row r="3623" spans="1:20" ht="18" customHeight="1" x14ac:dyDescent="0.15">
      <c r="A3623" s="42">
        <v>9</v>
      </c>
      <c r="B3623" s="43" t="s">
        <v>1468</v>
      </c>
      <c r="C3623" s="43">
        <v>1</v>
      </c>
      <c r="D3623" s="43" t="s">
        <v>1468</v>
      </c>
      <c r="E3623" s="43">
        <v>3</v>
      </c>
      <c r="F3623" s="43" t="s">
        <v>1506</v>
      </c>
      <c r="G3623" s="44">
        <v>14</v>
      </c>
      <c r="H3623" s="43" t="s">
        <v>233</v>
      </c>
      <c r="I3623" s="45">
        <v>2</v>
      </c>
      <c r="J3623" s="45" t="s">
        <v>234</v>
      </c>
      <c r="K3623" s="41">
        <v>16500</v>
      </c>
      <c r="L3623" s="41">
        <v>8500</v>
      </c>
      <c r="M3623" s="41">
        <f>K3623-L3623</f>
        <v>8000</v>
      </c>
      <c r="N3623" s="45" t="s">
        <v>3448</v>
      </c>
      <c r="O3623" s="41">
        <v>16000000</v>
      </c>
      <c r="P3623" s="46"/>
      <c r="Q3623" s="47"/>
      <c r="R3623" s="48" t="s">
        <v>90</v>
      </c>
      <c r="T3623">
        <v>90103</v>
      </c>
    </row>
    <row r="3624" spans="1:20" ht="18" customHeight="1" x14ac:dyDescent="0.15">
      <c r="A3624" s="42">
        <v>9</v>
      </c>
      <c r="B3624" s="43" t="s">
        <v>1468</v>
      </c>
      <c r="C3624" s="43">
        <v>1</v>
      </c>
      <c r="D3624" s="43" t="s">
        <v>1468</v>
      </c>
      <c r="E3624" s="43">
        <v>3</v>
      </c>
      <c r="F3624" s="43" t="s">
        <v>1506</v>
      </c>
      <c r="G3624" s="44">
        <v>14</v>
      </c>
      <c r="H3624" s="43" t="s">
        <v>233</v>
      </c>
      <c r="I3624" s="44">
        <v>2</v>
      </c>
      <c r="J3624" s="44" t="s">
        <v>234</v>
      </c>
      <c r="K3624" s="41"/>
      <c r="L3624" s="41"/>
      <c r="M3624" s="41"/>
      <c r="N3624" s="45" t="s">
        <v>1522</v>
      </c>
      <c r="O3624" s="41">
        <v>500000</v>
      </c>
      <c r="P3624" s="46"/>
      <c r="Q3624" s="47"/>
      <c r="R3624" s="48" t="s">
        <v>90</v>
      </c>
      <c r="T3624">
        <v>90103</v>
      </c>
    </row>
    <row r="3625" spans="1:20" ht="18" customHeight="1" x14ac:dyDescent="0.15">
      <c r="A3625" s="42">
        <v>9</v>
      </c>
      <c r="B3625" s="43" t="s">
        <v>1468</v>
      </c>
      <c r="C3625" s="43">
        <v>1</v>
      </c>
      <c r="D3625" s="43" t="s">
        <v>1468</v>
      </c>
      <c r="E3625" s="43">
        <v>3</v>
      </c>
      <c r="F3625" s="43" t="s">
        <v>1506</v>
      </c>
      <c r="G3625" s="45">
        <v>15</v>
      </c>
      <c r="H3625" s="49" t="s">
        <v>235</v>
      </c>
      <c r="I3625" s="45"/>
      <c r="J3625" s="45"/>
      <c r="K3625" s="41"/>
      <c r="L3625" s="41"/>
      <c r="M3625" s="41"/>
      <c r="N3625" s="45"/>
      <c r="O3625" s="47"/>
      <c r="P3625" s="46"/>
      <c r="Q3625" s="47"/>
      <c r="R3625" s="48" t="s">
        <v>90</v>
      </c>
      <c r="T3625">
        <v>90103</v>
      </c>
    </row>
    <row r="3626" spans="1:20" ht="18" customHeight="1" x14ac:dyDescent="0.15">
      <c r="A3626" s="42">
        <v>9</v>
      </c>
      <c r="B3626" s="43" t="s">
        <v>1468</v>
      </c>
      <c r="C3626" s="43">
        <v>1</v>
      </c>
      <c r="D3626" s="43" t="s">
        <v>1468</v>
      </c>
      <c r="E3626" s="43">
        <v>3</v>
      </c>
      <c r="F3626" s="43" t="s">
        <v>1506</v>
      </c>
      <c r="G3626" s="44">
        <v>15</v>
      </c>
      <c r="H3626" s="43" t="s">
        <v>235</v>
      </c>
      <c r="I3626" s="45">
        <v>1</v>
      </c>
      <c r="J3626" s="45" t="s">
        <v>235</v>
      </c>
      <c r="K3626" s="41">
        <v>323</v>
      </c>
      <c r="L3626" s="41">
        <v>3491</v>
      </c>
      <c r="M3626" s="41">
        <f>K3626-L3626</f>
        <v>-3168</v>
      </c>
      <c r="N3626" s="45" t="s">
        <v>4162</v>
      </c>
      <c r="O3626" s="41">
        <v>147960</v>
      </c>
      <c r="P3626" s="46"/>
      <c r="Q3626" s="47"/>
      <c r="R3626" s="48" t="s">
        <v>90</v>
      </c>
      <c r="T3626">
        <v>90103</v>
      </c>
    </row>
    <row r="3627" spans="1:20" ht="18" customHeight="1" x14ac:dyDescent="0.15">
      <c r="A3627" s="42">
        <v>9</v>
      </c>
      <c r="B3627" s="43" t="s">
        <v>1468</v>
      </c>
      <c r="C3627" s="43">
        <v>1</v>
      </c>
      <c r="D3627" s="43" t="s">
        <v>1468</v>
      </c>
      <c r="E3627" s="43">
        <v>3</v>
      </c>
      <c r="F3627" s="43" t="s">
        <v>1506</v>
      </c>
      <c r="G3627" s="44">
        <v>15</v>
      </c>
      <c r="H3627" s="43" t="s">
        <v>235</v>
      </c>
      <c r="I3627" s="44">
        <v>1</v>
      </c>
      <c r="J3627" s="44" t="s">
        <v>235</v>
      </c>
      <c r="K3627" s="41"/>
      <c r="L3627" s="41"/>
      <c r="M3627" s="41"/>
      <c r="N3627" s="45" t="s">
        <v>4163</v>
      </c>
      <c r="O3627" s="41">
        <v>175000</v>
      </c>
      <c r="P3627" s="46"/>
      <c r="Q3627" s="47"/>
      <c r="R3627" s="48" t="s">
        <v>90</v>
      </c>
      <c r="T3627">
        <v>90103</v>
      </c>
    </row>
    <row r="3628" spans="1:20" ht="18" customHeight="1" x14ac:dyDescent="0.15">
      <c r="A3628" s="42">
        <v>9</v>
      </c>
      <c r="B3628" s="43" t="s">
        <v>1468</v>
      </c>
      <c r="C3628" s="43">
        <v>1</v>
      </c>
      <c r="D3628" s="43" t="s">
        <v>1468</v>
      </c>
      <c r="E3628" s="43">
        <v>3</v>
      </c>
      <c r="F3628" s="43" t="s">
        <v>1506</v>
      </c>
      <c r="G3628" s="45">
        <v>17</v>
      </c>
      <c r="H3628" s="49" t="s">
        <v>79</v>
      </c>
      <c r="I3628" s="45"/>
      <c r="J3628" s="45"/>
      <c r="K3628" s="41"/>
      <c r="L3628" s="41"/>
      <c r="M3628" s="41"/>
      <c r="N3628" s="45"/>
      <c r="O3628" s="47"/>
      <c r="P3628" s="46"/>
      <c r="Q3628" s="47"/>
      <c r="R3628" s="48" t="s">
        <v>90</v>
      </c>
      <c r="T3628">
        <v>90103</v>
      </c>
    </row>
    <row r="3629" spans="1:20" ht="18" customHeight="1" x14ac:dyDescent="0.15">
      <c r="A3629" s="42">
        <v>9</v>
      </c>
      <c r="B3629" s="43" t="s">
        <v>1468</v>
      </c>
      <c r="C3629" s="43">
        <v>1</v>
      </c>
      <c r="D3629" s="43" t="s">
        <v>1468</v>
      </c>
      <c r="E3629" s="43">
        <v>3</v>
      </c>
      <c r="F3629" s="43" t="s">
        <v>1506</v>
      </c>
      <c r="G3629" s="44">
        <v>17</v>
      </c>
      <c r="H3629" s="43" t="s">
        <v>79</v>
      </c>
      <c r="I3629" s="45">
        <v>31</v>
      </c>
      <c r="J3629" s="45" t="s">
        <v>241</v>
      </c>
      <c r="K3629" s="41">
        <v>12696</v>
      </c>
      <c r="L3629" s="41">
        <v>25075</v>
      </c>
      <c r="M3629" s="41">
        <f>K3629-L3629</f>
        <v>-12379</v>
      </c>
      <c r="N3629" s="45" t="s">
        <v>2773</v>
      </c>
      <c r="O3629" s="41">
        <v>12695100</v>
      </c>
      <c r="P3629" s="46"/>
      <c r="Q3629" s="47"/>
      <c r="R3629" s="48" t="s">
        <v>90</v>
      </c>
      <c r="T3629">
        <v>90103</v>
      </c>
    </row>
    <row r="3630" spans="1:20" ht="18" customHeight="1" x14ac:dyDescent="0.15">
      <c r="A3630" s="42">
        <v>9</v>
      </c>
      <c r="B3630" s="43" t="s">
        <v>1468</v>
      </c>
      <c r="C3630" s="43">
        <v>1</v>
      </c>
      <c r="D3630" s="43" t="s">
        <v>1468</v>
      </c>
      <c r="E3630" s="43">
        <v>3</v>
      </c>
      <c r="F3630" s="43" t="s">
        <v>1506</v>
      </c>
      <c r="G3630" s="45">
        <v>18</v>
      </c>
      <c r="H3630" s="49" t="s">
        <v>81</v>
      </c>
      <c r="I3630" s="45"/>
      <c r="J3630" s="45"/>
      <c r="K3630" s="41"/>
      <c r="L3630" s="41"/>
      <c r="M3630" s="41"/>
      <c r="N3630" s="45"/>
      <c r="O3630" s="47"/>
      <c r="P3630" s="46"/>
      <c r="Q3630" s="47"/>
      <c r="R3630" s="48" t="s">
        <v>90</v>
      </c>
      <c r="T3630">
        <v>90103</v>
      </c>
    </row>
    <row r="3631" spans="1:20" ht="18" customHeight="1" x14ac:dyDescent="0.15">
      <c r="A3631" s="42">
        <v>9</v>
      </c>
      <c r="B3631" s="43" t="s">
        <v>1468</v>
      </c>
      <c r="C3631" s="43">
        <v>1</v>
      </c>
      <c r="D3631" s="43" t="s">
        <v>1468</v>
      </c>
      <c r="E3631" s="43">
        <v>3</v>
      </c>
      <c r="F3631" s="43" t="s">
        <v>1506</v>
      </c>
      <c r="G3631" s="44">
        <v>18</v>
      </c>
      <c r="H3631" s="43" t="s">
        <v>81</v>
      </c>
      <c r="I3631" s="45">
        <v>7</v>
      </c>
      <c r="J3631" s="45" t="s">
        <v>1523</v>
      </c>
      <c r="K3631" s="41">
        <v>330</v>
      </c>
      <c r="L3631" s="41">
        <v>330</v>
      </c>
      <c r="M3631" s="41">
        <f>K3631-L3631</f>
        <v>0</v>
      </c>
      <c r="N3631" s="45" t="s">
        <v>1524</v>
      </c>
      <c r="O3631" s="41">
        <v>330000</v>
      </c>
      <c r="P3631" s="46"/>
      <c r="Q3631" s="47"/>
      <c r="R3631" s="48" t="s">
        <v>90</v>
      </c>
      <c r="T3631">
        <v>90103</v>
      </c>
    </row>
    <row r="3632" spans="1:20" ht="18" customHeight="1" x14ac:dyDescent="0.15">
      <c r="A3632" s="42">
        <v>9</v>
      </c>
      <c r="B3632" s="43" t="s">
        <v>1468</v>
      </c>
      <c r="C3632" s="43">
        <v>1</v>
      </c>
      <c r="D3632" s="43" t="s">
        <v>1468</v>
      </c>
      <c r="E3632" s="43">
        <v>3</v>
      </c>
      <c r="F3632" s="43" t="s">
        <v>1506</v>
      </c>
      <c r="G3632" s="44">
        <v>18</v>
      </c>
      <c r="H3632" s="43" t="s">
        <v>81</v>
      </c>
      <c r="I3632" s="45">
        <v>8</v>
      </c>
      <c r="J3632" s="45" t="s">
        <v>1525</v>
      </c>
      <c r="K3632" s="41">
        <v>1000</v>
      </c>
      <c r="L3632" s="41">
        <v>1000</v>
      </c>
      <c r="M3632" s="41">
        <f>K3632-L3632</f>
        <v>0</v>
      </c>
      <c r="N3632" s="45" t="s">
        <v>1526</v>
      </c>
      <c r="O3632" s="41">
        <v>1000000</v>
      </c>
      <c r="P3632" s="46"/>
      <c r="Q3632" s="47"/>
      <c r="R3632" s="48" t="s">
        <v>90</v>
      </c>
      <c r="T3632">
        <v>90103</v>
      </c>
    </row>
    <row r="3633" spans="1:20" ht="18" customHeight="1" x14ac:dyDescent="0.15">
      <c r="A3633" s="42">
        <v>9</v>
      </c>
      <c r="B3633" s="43" t="s">
        <v>1468</v>
      </c>
      <c r="C3633" s="43">
        <v>1</v>
      </c>
      <c r="D3633" s="43" t="s">
        <v>1468</v>
      </c>
      <c r="E3633" s="43">
        <v>3</v>
      </c>
      <c r="F3633" s="43" t="s">
        <v>1506</v>
      </c>
      <c r="G3633" s="45">
        <v>26</v>
      </c>
      <c r="H3633" s="49" t="s">
        <v>244</v>
      </c>
      <c r="I3633" s="45"/>
      <c r="J3633" s="45"/>
      <c r="K3633" s="41"/>
      <c r="L3633" s="41"/>
      <c r="M3633" s="41"/>
      <c r="N3633" s="45"/>
      <c r="O3633" s="47"/>
      <c r="P3633" s="46"/>
      <c r="Q3633" s="47"/>
      <c r="R3633" s="48" t="s">
        <v>90</v>
      </c>
      <c r="T3633">
        <v>90103</v>
      </c>
    </row>
    <row r="3634" spans="1:20" ht="18" customHeight="1" x14ac:dyDescent="0.15">
      <c r="A3634" s="42">
        <v>9</v>
      </c>
      <c r="B3634" s="43" t="s">
        <v>1468</v>
      </c>
      <c r="C3634" s="43">
        <v>1</v>
      </c>
      <c r="D3634" s="43" t="s">
        <v>1468</v>
      </c>
      <c r="E3634" s="43">
        <v>3</v>
      </c>
      <c r="F3634" s="43" t="s">
        <v>1506</v>
      </c>
      <c r="G3634" s="44">
        <v>26</v>
      </c>
      <c r="H3634" s="43" t="s">
        <v>244</v>
      </c>
      <c r="I3634" s="45">
        <v>1</v>
      </c>
      <c r="J3634" s="45" t="s">
        <v>245</v>
      </c>
      <c r="K3634" s="41">
        <v>361</v>
      </c>
      <c r="L3634" s="41">
        <v>134</v>
      </c>
      <c r="M3634" s="41">
        <f>K3634-L3634</f>
        <v>227</v>
      </c>
      <c r="N3634" s="45" t="s">
        <v>1527</v>
      </c>
      <c r="O3634" s="41"/>
      <c r="P3634" s="46"/>
      <c r="Q3634" s="47"/>
      <c r="R3634" s="48" t="s">
        <v>90</v>
      </c>
      <c r="T3634">
        <v>90103</v>
      </c>
    </row>
    <row r="3635" spans="1:20" ht="18" customHeight="1" x14ac:dyDescent="0.15">
      <c r="A3635" s="42">
        <v>9</v>
      </c>
      <c r="B3635" s="43" t="s">
        <v>1468</v>
      </c>
      <c r="C3635" s="43">
        <v>1</v>
      </c>
      <c r="D3635" s="43" t="s">
        <v>1468</v>
      </c>
      <c r="E3635" s="43">
        <v>3</v>
      </c>
      <c r="F3635" s="43" t="s">
        <v>1506</v>
      </c>
      <c r="G3635" s="44">
        <v>26</v>
      </c>
      <c r="H3635" s="43" t="s">
        <v>244</v>
      </c>
      <c r="I3635" s="44">
        <v>1</v>
      </c>
      <c r="J3635" s="44" t="s">
        <v>245</v>
      </c>
      <c r="K3635" s="41"/>
      <c r="L3635" s="41"/>
      <c r="M3635" s="41"/>
      <c r="N3635" s="45" t="s">
        <v>3449</v>
      </c>
      <c r="O3635" s="41">
        <v>63000</v>
      </c>
      <c r="P3635" s="46"/>
      <c r="Q3635" s="47"/>
      <c r="R3635" s="48" t="s">
        <v>90</v>
      </c>
      <c r="T3635">
        <v>90103</v>
      </c>
    </row>
    <row r="3636" spans="1:20" ht="18" customHeight="1" x14ac:dyDescent="0.15">
      <c r="A3636" s="42">
        <v>9</v>
      </c>
      <c r="B3636" s="43" t="s">
        <v>1468</v>
      </c>
      <c r="C3636" s="43">
        <v>1</v>
      </c>
      <c r="D3636" s="43" t="s">
        <v>1468</v>
      </c>
      <c r="E3636" s="43">
        <v>3</v>
      </c>
      <c r="F3636" s="43" t="s">
        <v>1506</v>
      </c>
      <c r="G3636" s="44">
        <v>26</v>
      </c>
      <c r="H3636" s="43" t="s">
        <v>244</v>
      </c>
      <c r="I3636" s="44">
        <v>1</v>
      </c>
      <c r="J3636" s="44" t="s">
        <v>245</v>
      </c>
      <c r="K3636" s="41"/>
      <c r="L3636" s="41"/>
      <c r="M3636" s="41"/>
      <c r="N3636" s="45" t="s">
        <v>3450</v>
      </c>
      <c r="O3636" s="41">
        <v>264600</v>
      </c>
      <c r="P3636" s="46"/>
      <c r="Q3636" s="47"/>
      <c r="R3636" s="48" t="s">
        <v>90</v>
      </c>
      <c r="T3636">
        <v>90103</v>
      </c>
    </row>
    <row r="3637" spans="1:20" ht="18" customHeight="1" x14ac:dyDescent="0.15">
      <c r="A3637" s="42">
        <v>9</v>
      </c>
      <c r="B3637" s="43" t="s">
        <v>1468</v>
      </c>
      <c r="C3637" s="43">
        <v>1</v>
      </c>
      <c r="D3637" s="43" t="s">
        <v>1468</v>
      </c>
      <c r="E3637" s="43">
        <v>3</v>
      </c>
      <c r="F3637" s="43" t="s">
        <v>1506</v>
      </c>
      <c r="G3637" s="44">
        <v>26</v>
      </c>
      <c r="H3637" s="43" t="s">
        <v>244</v>
      </c>
      <c r="I3637" s="44">
        <v>1</v>
      </c>
      <c r="J3637" s="44" t="s">
        <v>245</v>
      </c>
      <c r="K3637" s="41"/>
      <c r="L3637" s="41"/>
      <c r="M3637" s="41"/>
      <c r="N3637" s="45" t="s">
        <v>3451</v>
      </c>
      <c r="O3637" s="41">
        <v>32800</v>
      </c>
      <c r="P3637" s="46"/>
      <c r="Q3637" s="47"/>
      <c r="R3637" s="48" t="s">
        <v>90</v>
      </c>
      <c r="T3637">
        <v>90103</v>
      </c>
    </row>
    <row r="3638" spans="1:20" ht="18" customHeight="1" x14ac:dyDescent="0.15">
      <c r="A3638" s="24">
        <v>9</v>
      </c>
      <c r="B3638" s="25" t="s">
        <v>2187</v>
      </c>
      <c r="C3638" s="34">
        <v>1</v>
      </c>
      <c r="D3638" s="25" t="s">
        <v>1468</v>
      </c>
      <c r="E3638" s="35">
        <v>4</v>
      </c>
      <c r="F3638" s="36" t="s">
        <v>2267</v>
      </c>
      <c r="G3638" s="35"/>
      <c r="H3638" s="36"/>
      <c r="I3638" s="35"/>
      <c r="J3638" s="35"/>
      <c r="K3638" s="32">
        <f>IF(C3638="",SUMIFS($K3639:$K$5362,$A3639:$A$5362,A3638,$E3639:$E$5362,""),IF(E3638="",SUMIFS($K3639:$K$5362,$A3639:$A$5362,A3638,$C3639:$C$5362,C3638,$G3639:$G$5362,""),IF(G3638="",SUMIFS($K3639:$K$5362,$A3639:$A$5362,A3638,$C3639:$C$5362,C3638,$E3639:$E$5362,E3638,$R3639:$R$5362,R3638),IF(I3638="",SUMIFS($K3639:$K$5362,$A3639:$A$5362,A3638,$C3639:$C$5362,C3638,$E3639:$E$5362,E3638,$G3639:$G$5362,G3638,$R3639:$R$5362,R3638),0))))</f>
        <v>1317</v>
      </c>
      <c r="L3638" s="32">
        <f>IF(C3638="",SUMIFS($L3639:$L$5362,$A3639:$A$5362,A3638,$E3639:$E$5362,""),IF(E3638="",SUMIFS($L3639:$L$5362,$A3639:$A$5362,A3638,$C3639:$C$5362,C3638,$G3639:$G$5362,""),IF(G3638="",SUMIFS($L3639:$L$5362,$A3639:$A$5362,A3638,$C3639:$C$5362,C3638,$E3639:$E$5362,E3638,$R3639:$R$5362,R3638),IF(I3638="",SUMIFS($L3639:$L$5362,$A3639:$A$5362,A3638,$C3639:$C$5362,C3638,$E3639:$E$5362,E3638,$G3639:$G$5362,G3638,$R3639:$R$5362,R3638),0))))</f>
        <v>1922</v>
      </c>
      <c r="M3638" s="32">
        <f t="shared" ref="M3638" si="98">K3638-L3638</f>
        <v>-605</v>
      </c>
      <c r="N3638" s="37"/>
      <c r="O3638" s="38"/>
      <c r="P3638" s="39"/>
      <c r="Q3638" s="33">
        <f>IF(C3638="",SUMIFS($Q3639:$Q$5362,$A3639:$A$5362,A3638,$E3639:$E$5362,""),IF(E3638="",SUMIFS($Q3639:$Q$5362,$A3639:$A$5362,A3638,$C3639:$C$5362,C3638,$G3639:$G$5362,""),IF(G3638="",SUMIFS($Q3639:$Q$5362,$A3639:$A$5362,A3638,$C3639:$C$5362,C3638,$E3639:$E$5362,E3638,$R3639:$R$5362,R3638),IF(I3638="",SUMIFS($Q3639:$Q$5362,$A3639:$A$5362,A3638,$C3639:$C$5362,C3638,$E3639:$E$5362,E3638,$G3639:$G$5362,G3638,$R3639:$R$5362,R3638),0))))</f>
        <v>0</v>
      </c>
      <c r="R3638" s="40" t="s">
        <v>2201</v>
      </c>
      <c r="T3638">
        <v>90104</v>
      </c>
    </row>
    <row r="3639" spans="1:20" ht="18" customHeight="1" x14ac:dyDescent="0.15">
      <c r="A3639" s="42">
        <v>9</v>
      </c>
      <c r="B3639" s="43" t="s">
        <v>1468</v>
      </c>
      <c r="C3639" s="43">
        <v>1</v>
      </c>
      <c r="D3639" s="43" t="s">
        <v>1468</v>
      </c>
      <c r="E3639" s="43">
        <v>4</v>
      </c>
      <c r="F3639" s="43" t="s">
        <v>1528</v>
      </c>
      <c r="G3639" s="45">
        <v>3</v>
      </c>
      <c r="H3639" s="49" t="s">
        <v>13</v>
      </c>
      <c r="I3639" s="45"/>
      <c r="J3639" s="45"/>
      <c r="K3639" s="41"/>
      <c r="L3639" s="41"/>
      <c r="M3639" s="41"/>
      <c r="N3639" s="45"/>
      <c r="O3639" s="47"/>
      <c r="P3639" s="46"/>
      <c r="Q3639" s="47"/>
      <c r="R3639" s="48" t="s">
        <v>90</v>
      </c>
      <c r="T3639">
        <v>90104</v>
      </c>
    </row>
    <row r="3640" spans="1:20" ht="18" customHeight="1" x14ac:dyDescent="0.15">
      <c r="A3640" s="42">
        <v>9</v>
      </c>
      <c r="B3640" s="43" t="s">
        <v>1468</v>
      </c>
      <c r="C3640" s="43">
        <v>1</v>
      </c>
      <c r="D3640" s="43" t="s">
        <v>1468</v>
      </c>
      <c r="E3640" s="43">
        <v>4</v>
      </c>
      <c r="F3640" s="43" t="s">
        <v>1528</v>
      </c>
      <c r="G3640" s="44">
        <v>3</v>
      </c>
      <c r="H3640" s="43" t="s">
        <v>13</v>
      </c>
      <c r="I3640" s="45">
        <v>35</v>
      </c>
      <c r="J3640" s="45" t="s">
        <v>22</v>
      </c>
      <c r="K3640" s="41">
        <v>500</v>
      </c>
      <c r="L3640" s="41">
        <v>500</v>
      </c>
      <c r="M3640" s="41">
        <f>K3640-L3640</f>
        <v>0</v>
      </c>
      <c r="N3640" s="45" t="s">
        <v>1529</v>
      </c>
      <c r="O3640" s="41">
        <v>500000</v>
      </c>
      <c r="P3640" s="46"/>
      <c r="Q3640" s="47"/>
      <c r="R3640" s="48" t="s">
        <v>90</v>
      </c>
      <c r="T3640">
        <v>90104</v>
      </c>
    </row>
    <row r="3641" spans="1:20" ht="18" customHeight="1" x14ac:dyDescent="0.15">
      <c r="A3641" s="42">
        <v>9</v>
      </c>
      <c r="B3641" s="43" t="s">
        <v>1468</v>
      </c>
      <c r="C3641" s="43">
        <v>1</v>
      </c>
      <c r="D3641" s="43" t="s">
        <v>1468</v>
      </c>
      <c r="E3641" s="43">
        <v>4</v>
      </c>
      <c r="F3641" s="43" t="s">
        <v>1528</v>
      </c>
      <c r="G3641" s="45">
        <v>7</v>
      </c>
      <c r="H3641" s="49" t="s">
        <v>30</v>
      </c>
      <c r="I3641" s="45"/>
      <c r="J3641" s="45"/>
      <c r="K3641" s="41"/>
      <c r="L3641" s="41"/>
      <c r="M3641" s="41"/>
      <c r="N3641" s="45"/>
      <c r="O3641" s="47"/>
      <c r="P3641" s="46"/>
      <c r="Q3641" s="47"/>
      <c r="R3641" s="48" t="s">
        <v>90</v>
      </c>
      <c r="T3641">
        <v>90104</v>
      </c>
    </row>
    <row r="3642" spans="1:20" ht="18" customHeight="1" x14ac:dyDescent="0.15">
      <c r="A3642" s="42">
        <v>9</v>
      </c>
      <c r="B3642" s="43" t="s">
        <v>1468</v>
      </c>
      <c r="C3642" s="43">
        <v>1</v>
      </c>
      <c r="D3642" s="43" t="s">
        <v>1468</v>
      </c>
      <c r="E3642" s="43">
        <v>4</v>
      </c>
      <c r="F3642" s="43" t="s">
        <v>1528</v>
      </c>
      <c r="G3642" s="44">
        <v>7</v>
      </c>
      <c r="H3642" s="43" t="s">
        <v>30</v>
      </c>
      <c r="I3642" s="45">
        <v>11</v>
      </c>
      <c r="J3642" s="45" t="s">
        <v>31</v>
      </c>
      <c r="K3642" s="41">
        <v>151</v>
      </c>
      <c r="L3642" s="41">
        <v>151</v>
      </c>
      <c r="M3642" s="41">
        <f>K3642-L3642</f>
        <v>0</v>
      </c>
      <c r="N3642" s="45" t="s">
        <v>4164</v>
      </c>
      <c r="O3642" s="41">
        <v>100800</v>
      </c>
      <c r="P3642" s="46"/>
      <c r="Q3642" s="47"/>
      <c r="R3642" s="48" t="s">
        <v>90</v>
      </c>
      <c r="T3642">
        <v>90104</v>
      </c>
    </row>
    <row r="3643" spans="1:20" ht="18" customHeight="1" x14ac:dyDescent="0.15">
      <c r="A3643" s="42">
        <v>9</v>
      </c>
      <c r="B3643" s="43" t="s">
        <v>1468</v>
      </c>
      <c r="C3643" s="43">
        <v>1</v>
      </c>
      <c r="D3643" s="43" t="s">
        <v>1468</v>
      </c>
      <c r="E3643" s="43">
        <v>4</v>
      </c>
      <c r="F3643" s="43" t="s">
        <v>1528</v>
      </c>
      <c r="G3643" s="44">
        <v>7</v>
      </c>
      <c r="H3643" s="43" t="s">
        <v>30</v>
      </c>
      <c r="I3643" s="44">
        <v>11</v>
      </c>
      <c r="J3643" s="44" t="s">
        <v>31</v>
      </c>
      <c r="K3643" s="41"/>
      <c r="L3643" s="41"/>
      <c r="M3643" s="41"/>
      <c r="N3643" s="45" t="s">
        <v>1530</v>
      </c>
      <c r="O3643" s="41">
        <v>50000</v>
      </c>
      <c r="P3643" s="46"/>
      <c r="Q3643" s="47"/>
      <c r="R3643" s="48" t="s">
        <v>90</v>
      </c>
      <c r="T3643">
        <v>90104</v>
      </c>
    </row>
    <row r="3644" spans="1:20" ht="18" customHeight="1" x14ac:dyDescent="0.15">
      <c r="A3644" s="42">
        <v>9</v>
      </c>
      <c r="B3644" s="43" t="s">
        <v>1468</v>
      </c>
      <c r="C3644" s="43">
        <v>1</v>
      </c>
      <c r="D3644" s="43" t="s">
        <v>1468</v>
      </c>
      <c r="E3644" s="43">
        <v>4</v>
      </c>
      <c r="F3644" s="43" t="s">
        <v>1528</v>
      </c>
      <c r="G3644" s="45">
        <v>10</v>
      </c>
      <c r="H3644" s="49" t="s">
        <v>54</v>
      </c>
      <c r="I3644" s="45"/>
      <c r="J3644" s="45"/>
      <c r="K3644" s="41"/>
      <c r="L3644" s="41"/>
      <c r="M3644" s="41"/>
      <c r="N3644" s="45"/>
      <c r="O3644" s="47"/>
      <c r="P3644" s="46"/>
      <c r="Q3644" s="47"/>
      <c r="R3644" s="48" t="s">
        <v>90</v>
      </c>
      <c r="T3644">
        <v>90104</v>
      </c>
    </row>
    <row r="3645" spans="1:20" ht="18" customHeight="1" x14ac:dyDescent="0.15">
      <c r="A3645" s="42">
        <v>9</v>
      </c>
      <c r="B3645" s="43" t="s">
        <v>1468</v>
      </c>
      <c r="C3645" s="43">
        <v>1</v>
      </c>
      <c r="D3645" s="43" t="s">
        <v>1468</v>
      </c>
      <c r="E3645" s="43">
        <v>4</v>
      </c>
      <c r="F3645" s="43" t="s">
        <v>1528</v>
      </c>
      <c r="G3645" s="44">
        <v>10</v>
      </c>
      <c r="H3645" s="43" t="s">
        <v>54</v>
      </c>
      <c r="I3645" s="45">
        <v>1</v>
      </c>
      <c r="J3645" s="45" t="s">
        <v>55</v>
      </c>
      <c r="K3645" s="41">
        <v>285</v>
      </c>
      <c r="L3645" s="41">
        <v>645</v>
      </c>
      <c r="M3645" s="41">
        <f>K3645-L3645</f>
        <v>-360</v>
      </c>
      <c r="N3645" s="45" t="s">
        <v>4165</v>
      </c>
      <c r="O3645" s="41">
        <v>150000</v>
      </c>
      <c r="P3645" s="46"/>
      <c r="Q3645" s="47"/>
      <c r="R3645" s="48" t="s">
        <v>90</v>
      </c>
      <c r="T3645">
        <v>90104</v>
      </c>
    </row>
    <row r="3646" spans="1:20" ht="18" customHeight="1" x14ac:dyDescent="0.15">
      <c r="A3646" s="42">
        <v>9</v>
      </c>
      <c r="B3646" s="43" t="s">
        <v>1468</v>
      </c>
      <c r="C3646" s="43">
        <v>1</v>
      </c>
      <c r="D3646" s="43" t="s">
        <v>1468</v>
      </c>
      <c r="E3646" s="43">
        <v>4</v>
      </c>
      <c r="F3646" s="43" t="s">
        <v>1528</v>
      </c>
      <c r="G3646" s="44">
        <v>10</v>
      </c>
      <c r="H3646" s="43" t="s">
        <v>54</v>
      </c>
      <c r="I3646" s="44">
        <v>1</v>
      </c>
      <c r="J3646" s="44" t="s">
        <v>55</v>
      </c>
      <c r="K3646" s="41"/>
      <c r="L3646" s="41"/>
      <c r="M3646" s="41"/>
      <c r="N3646" s="45" t="s">
        <v>1531</v>
      </c>
      <c r="O3646" s="41">
        <v>100000</v>
      </c>
      <c r="P3646" s="46"/>
      <c r="Q3646" s="47"/>
      <c r="R3646" s="48" t="s">
        <v>90</v>
      </c>
      <c r="T3646">
        <v>90104</v>
      </c>
    </row>
    <row r="3647" spans="1:20" ht="18" customHeight="1" x14ac:dyDescent="0.15">
      <c r="A3647" s="42">
        <v>9</v>
      </c>
      <c r="B3647" s="43" t="s">
        <v>1468</v>
      </c>
      <c r="C3647" s="43">
        <v>1</v>
      </c>
      <c r="D3647" s="43" t="s">
        <v>1468</v>
      </c>
      <c r="E3647" s="43">
        <v>4</v>
      </c>
      <c r="F3647" s="43" t="s">
        <v>1528</v>
      </c>
      <c r="G3647" s="44">
        <v>10</v>
      </c>
      <c r="H3647" s="43" t="s">
        <v>54</v>
      </c>
      <c r="I3647" s="44">
        <v>1</v>
      </c>
      <c r="J3647" s="44" t="s">
        <v>55</v>
      </c>
      <c r="K3647" s="41"/>
      <c r="L3647" s="41"/>
      <c r="M3647" s="41"/>
      <c r="N3647" s="45" t="s">
        <v>4166</v>
      </c>
      <c r="O3647" s="41">
        <v>35000</v>
      </c>
      <c r="P3647" s="46"/>
      <c r="Q3647" s="47"/>
      <c r="R3647" s="48" t="s">
        <v>90</v>
      </c>
      <c r="T3647">
        <v>90104</v>
      </c>
    </row>
    <row r="3648" spans="1:20" ht="18" customHeight="1" x14ac:dyDescent="0.15">
      <c r="A3648" s="42">
        <v>9</v>
      </c>
      <c r="B3648" s="43" t="s">
        <v>1468</v>
      </c>
      <c r="C3648" s="43">
        <v>1</v>
      </c>
      <c r="D3648" s="43" t="s">
        <v>1468</v>
      </c>
      <c r="E3648" s="43">
        <v>4</v>
      </c>
      <c r="F3648" s="43" t="s">
        <v>1528</v>
      </c>
      <c r="G3648" s="44">
        <v>10</v>
      </c>
      <c r="H3648" s="43" t="s">
        <v>54</v>
      </c>
      <c r="I3648" s="45">
        <v>3</v>
      </c>
      <c r="J3648" s="45" t="s">
        <v>63</v>
      </c>
      <c r="K3648" s="41">
        <v>50</v>
      </c>
      <c r="L3648" s="41">
        <v>50</v>
      </c>
      <c r="M3648" s="41">
        <f>K3648-L3648</f>
        <v>0</v>
      </c>
      <c r="N3648" s="45" t="s">
        <v>1532</v>
      </c>
      <c r="O3648" s="41">
        <v>50000</v>
      </c>
      <c r="P3648" s="46"/>
      <c r="Q3648" s="47"/>
      <c r="R3648" s="48" t="s">
        <v>90</v>
      </c>
      <c r="T3648">
        <v>90104</v>
      </c>
    </row>
    <row r="3649" spans="1:20" ht="18" customHeight="1" x14ac:dyDescent="0.15">
      <c r="A3649" s="42">
        <v>9</v>
      </c>
      <c r="B3649" s="43" t="s">
        <v>1468</v>
      </c>
      <c r="C3649" s="43">
        <v>1</v>
      </c>
      <c r="D3649" s="43" t="s">
        <v>1468</v>
      </c>
      <c r="E3649" s="43">
        <v>4</v>
      </c>
      <c r="F3649" s="43" t="s">
        <v>1528</v>
      </c>
      <c r="G3649" s="44">
        <v>10</v>
      </c>
      <c r="H3649" s="43" t="s">
        <v>54</v>
      </c>
      <c r="I3649" s="45">
        <v>5</v>
      </c>
      <c r="J3649" s="45" t="s">
        <v>194</v>
      </c>
      <c r="K3649" s="41">
        <v>11</v>
      </c>
      <c r="L3649" s="41">
        <v>11</v>
      </c>
      <c r="M3649" s="41">
        <f>K3649-L3649</f>
        <v>0</v>
      </c>
      <c r="N3649" s="45" t="s">
        <v>4167</v>
      </c>
      <c r="O3649" s="41">
        <v>10080</v>
      </c>
      <c r="P3649" s="46"/>
      <c r="Q3649" s="47"/>
      <c r="R3649" s="48" t="s">
        <v>90</v>
      </c>
      <c r="T3649">
        <v>90104</v>
      </c>
    </row>
    <row r="3650" spans="1:20" ht="18" customHeight="1" x14ac:dyDescent="0.15">
      <c r="A3650" s="42">
        <v>9</v>
      </c>
      <c r="B3650" s="43" t="s">
        <v>1468</v>
      </c>
      <c r="C3650" s="43">
        <v>1</v>
      </c>
      <c r="D3650" s="43" t="s">
        <v>1468</v>
      </c>
      <c r="E3650" s="43">
        <v>4</v>
      </c>
      <c r="F3650" s="43" t="s">
        <v>1528</v>
      </c>
      <c r="G3650" s="45">
        <v>11</v>
      </c>
      <c r="H3650" s="49" t="s">
        <v>66</v>
      </c>
      <c r="I3650" s="45"/>
      <c r="J3650" s="45"/>
      <c r="K3650" s="41"/>
      <c r="L3650" s="41"/>
      <c r="M3650" s="41"/>
      <c r="N3650" s="45"/>
      <c r="O3650" s="47"/>
      <c r="P3650" s="46"/>
      <c r="Q3650" s="47"/>
      <c r="R3650" s="48" t="s">
        <v>90</v>
      </c>
      <c r="T3650">
        <v>90104</v>
      </c>
    </row>
    <row r="3651" spans="1:20" ht="18" customHeight="1" x14ac:dyDescent="0.15">
      <c r="A3651" s="42">
        <v>9</v>
      </c>
      <c r="B3651" s="43" t="s">
        <v>1468</v>
      </c>
      <c r="C3651" s="43">
        <v>1</v>
      </c>
      <c r="D3651" s="43" t="s">
        <v>1468</v>
      </c>
      <c r="E3651" s="43">
        <v>4</v>
      </c>
      <c r="F3651" s="43" t="s">
        <v>1528</v>
      </c>
      <c r="G3651" s="44">
        <v>11</v>
      </c>
      <c r="H3651" s="43" t="s">
        <v>66</v>
      </c>
      <c r="I3651" s="45">
        <v>1</v>
      </c>
      <c r="J3651" s="45" t="s">
        <v>67</v>
      </c>
      <c r="K3651" s="41">
        <v>92</v>
      </c>
      <c r="L3651" s="41">
        <v>92</v>
      </c>
      <c r="M3651" s="41">
        <f>K3651-L3651</f>
        <v>0</v>
      </c>
      <c r="N3651" s="45" t="s">
        <v>4168</v>
      </c>
      <c r="O3651" s="41">
        <v>91800</v>
      </c>
      <c r="P3651" s="46"/>
      <c r="Q3651" s="47"/>
      <c r="R3651" s="48" t="s">
        <v>90</v>
      </c>
      <c r="T3651">
        <v>90104</v>
      </c>
    </row>
    <row r="3652" spans="1:20" ht="18" customHeight="1" x14ac:dyDescent="0.15">
      <c r="A3652" s="42">
        <v>9</v>
      </c>
      <c r="B3652" s="43" t="s">
        <v>1468</v>
      </c>
      <c r="C3652" s="43">
        <v>1</v>
      </c>
      <c r="D3652" s="43" t="s">
        <v>1468</v>
      </c>
      <c r="E3652" s="43">
        <v>4</v>
      </c>
      <c r="F3652" s="43" t="s">
        <v>1528</v>
      </c>
      <c r="G3652" s="45">
        <v>12</v>
      </c>
      <c r="H3652" s="49" t="s">
        <v>73</v>
      </c>
      <c r="I3652" s="45"/>
      <c r="J3652" s="45"/>
      <c r="K3652" s="41"/>
      <c r="L3652" s="41"/>
      <c r="M3652" s="41"/>
      <c r="N3652" s="45"/>
      <c r="O3652" s="47"/>
      <c r="P3652" s="46"/>
      <c r="Q3652" s="47"/>
      <c r="R3652" s="48" t="s">
        <v>90</v>
      </c>
      <c r="T3652">
        <v>90104</v>
      </c>
    </row>
    <row r="3653" spans="1:20" ht="18" customHeight="1" x14ac:dyDescent="0.15">
      <c r="A3653" s="42">
        <v>9</v>
      </c>
      <c r="B3653" s="43" t="s">
        <v>1468</v>
      </c>
      <c r="C3653" s="43">
        <v>1</v>
      </c>
      <c r="D3653" s="43" t="s">
        <v>1468</v>
      </c>
      <c r="E3653" s="43">
        <v>4</v>
      </c>
      <c r="F3653" s="43" t="s">
        <v>1528</v>
      </c>
      <c r="G3653" s="44">
        <v>12</v>
      </c>
      <c r="H3653" s="43" t="s">
        <v>73</v>
      </c>
      <c r="I3653" s="45">
        <v>21</v>
      </c>
      <c r="J3653" s="45" t="s">
        <v>74</v>
      </c>
      <c r="K3653" s="41">
        <v>100</v>
      </c>
      <c r="L3653" s="41">
        <v>100</v>
      </c>
      <c r="M3653" s="41">
        <f>K3653-L3653</f>
        <v>0</v>
      </c>
      <c r="N3653" s="45" t="s">
        <v>1533</v>
      </c>
      <c r="O3653" s="41">
        <v>100000</v>
      </c>
      <c r="P3653" s="46"/>
      <c r="Q3653" s="47"/>
      <c r="R3653" s="48" t="s">
        <v>90</v>
      </c>
      <c r="T3653">
        <v>90104</v>
      </c>
    </row>
    <row r="3654" spans="1:20" ht="18" customHeight="1" x14ac:dyDescent="0.15">
      <c r="A3654" s="42">
        <v>9</v>
      </c>
      <c r="B3654" s="43" t="s">
        <v>1468</v>
      </c>
      <c r="C3654" s="43">
        <v>1</v>
      </c>
      <c r="D3654" s="43" t="s">
        <v>1468</v>
      </c>
      <c r="E3654" s="43">
        <v>4</v>
      </c>
      <c r="F3654" s="43" t="s">
        <v>1528</v>
      </c>
      <c r="G3654" s="45">
        <v>17</v>
      </c>
      <c r="H3654" s="49" t="s">
        <v>79</v>
      </c>
      <c r="I3654" s="45"/>
      <c r="J3654" s="45"/>
      <c r="K3654" s="41"/>
      <c r="L3654" s="41"/>
      <c r="M3654" s="41"/>
      <c r="N3654" s="45"/>
      <c r="O3654" s="47"/>
      <c r="P3654" s="46"/>
      <c r="Q3654" s="47"/>
      <c r="R3654" s="48" t="s">
        <v>90</v>
      </c>
      <c r="T3654">
        <v>90104</v>
      </c>
    </row>
    <row r="3655" spans="1:20" ht="18" customHeight="1" x14ac:dyDescent="0.15">
      <c r="A3655" s="42">
        <v>9</v>
      </c>
      <c r="B3655" s="43" t="s">
        <v>1468</v>
      </c>
      <c r="C3655" s="43">
        <v>1</v>
      </c>
      <c r="D3655" s="43" t="s">
        <v>1468</v>
      </c>
      <c r="E3655" s="43">
        <v>4</v>
      </c>
      <c r="F3655" s="43" t="s">
        <v>1528</v>
      </c>
      <c r="G3655" s="44">
        <v>17</v>
      </c>
      <c r="H3655" s="43" t="s">
        <v>79</v>
      </c>
      <c r="I3655" s="45">
        <v>31</v>
      </c>
      <c r="J3655" s="45" t="s">
        <v>241</v>
      </c>
      <c r="K3655" s="41">
        <v>0</v>
      </c>
      <c r="L3655" s="41">
        <v>242</v>
      </c>
      <c r="M3655" s="41">
        <f>K3655-L3655</f>
        <v>-242</v>
      </c>
      <c r="N3655" s="45"/>
      <c r="O3655" s="41"/>
      <c r="P3655" s="46"/>
      <c r="Q3655" s="47"/>
      <c r="R3655" s="48" t="s">
        <v>90</v>
      </c>
      <c r="T3655">
        <v>90104</v>
      </c>
    </row>
    <row r="3656" spans="1:20" ht="18" customHeight="1" x14ac:dyDescent="0.15">
      <c r="A3656" s="42">
        <v>9</v>
      </c>
      <c r="B3656" s="43" t="s">
        <v>1468</v>
      </c>
      <c r="C3656" s="43">
        <v>1</v>
      </c>
      <c r="D3656" s="43" t="s">
        <v>1468</v>
      </c>
      <c r="E3656" s="43">
        <v>4</v>
      </c>
      <c r="F3656" s="43" t="s">
        <v>1528</v>
      </c>
      <c r="G3656" s="45">
        <v>18</v>
      </c>
      <c r="H3656" s="49" t="s">
        <v>81</v>
      </c>
      <c r="I3656" s="45"/>
      <c r="J3656" s="45"/>
      <c r="K3656" s="41"/>
      <c r="L3656" s="41"/>
      <c r="M3656" s="41"/>
      <c r="N3656" s="45"/>
      <c r="O3656" s="47"/>
      <c r="P3656" s="46"/>
      <c r="Q3656" s="47"/>
      <c r="R3656" s="48" t="s">
        <v>90</v>
      </c>
      <c r="T3656">
        <v>90104</v>
      </c>
    </row>
    <row r="3657" spans="1:20" ht="18" customHeight="1" x14ac:dyDescent="0.15">
      <c r="A3657" s="42">
        <v>9</v>
      </c>
      <c r="B3657" s="43" t="s">
        <v>1468</v>
      </c>
      <c r="C3657" s="43">
        <v>1</v>
      </c>
      <c r="D3657" s="43" t="s">
        <v>1468</v>
      </c>
      <c r="E3657" s="43">
        <v>4</v>
      </c>
      <c r="F3657" s="43" t="s">
        <v>1528</v>
      </c>
      <c r="G3657" s="44">
        <v>18</v>
      </c>
      <c r="H3657" s="43" t="s">
        <v>81</v>
      </c>
      <c r="I3657" s="45">
        <v>11</v>
      </c>
      <c r="J3657" s="45" t="s">
        <v>82</v>
      </c>
      <c r="K3657" s="41">
        <v>128</v>
      </c>
      <c r="L3657" s="41">
        <v>131</v>
      </c>
      <c r="M3657" s="41">
        <f>K3657-L3657</f>
        <v>-3</v>
      </c>
      <c r="N3657" s="45" t="s">
        <v>1534</v>
      </c>
      <c r="O3657" s="41">
        <v>40368</v>
      </c>
      <c r="P3657" s="46"/>
      <c r="Q3657" s="47"/>
      <c r="R3657" s="48" t="s">
        <v>90</v>
      </c>
      <c r="T3657">
        <v>90104</v>
      </c>
    </row>
    <row r="3658" spans="1:20" ht="18" customHeight="1" x14ac:dyDescent="0.15">
      <c r="A3658" s="42">
        <v>9</v>
      </c>
      <c r="B3658" s="43" t="s">
        <v>1468</v>
      </c>
      <c r="C3658" s="43">
        <v>1</v>
      </c>
      <c r="D3658" s="43" t="s">
        <v>1468</v>
      </c>
      <c r="E3658" s="43">
        <v>4</v>
      </c>
      <c r="F3658" s="43" t="s">
        <v>1528</v>
      </c>
      <c r="G3658" s="44">
        <v>18</v>
      </c>
      <c r="H3658" s="43" t="s">
        <v>81</v>
      </c>
      <c r="I3658" s="44">
        <v>11</v>
      </c>
      <c r="J3658" s="44" t="s">
        <v>82</v>
      </c>
      <c r="K3658" s="41"/>
      <c r="L3658" s="41"/>
      <c r="M3658" s="41"/>
      <c r="N3658" s="45" t="s">
        <v>1535</v>
      </c>
      <c r="O3658" s="41">
        <v>86706</v>
      </c>
      <c r="P3658" s="46"/>
      <c r="Q3658" s="47"/>
      <c r="R3658" s="48" t="s">
        <v>90</v>
      </c>
      <c r="T3658">
        <v>90104</v>
      </c>
    </row>
    <row r="3659" spans="1:20" ht="18" customHeight="1" x14ac:dyDescent="0.15">
      <c r="A3659" s="16">
        <v>10</v>
      </c>
      <c r="B3659" s="17" t="s">
        <v>1536</v>
      </c>
      <c r="C3659" s="17"/>
      <c r="D3659" s="17"/>
      <c r="E3659" s="18"/>
      <c r="F3659" s="17"/>
      <c r="G3659" s="18"/>
      <c r="H3659" s="17"/>
      <c r="I3659" s="18"/>
      <c r="J3659" s="18"/>
      <c r="K3659" s="15">
        <f>IF(C3659="",SUMIFS($K3660:$K$5362,$A3660:$A$5362,A3659,$E3660:$E$5362,""),IF(E3659="",SUMIFS($K3660:$K$5362,$A3660:$A$5362,A3659,$C3660:$C$5362,C3659,$G3660:$G$5362,""),IF(G3659="",SUMIFS($K3660:$K$5362,$A3660:$A$5362,A3659,$C3660:$C$5362,C3659,$E3660:$E$5362,E3659,$R3660:$R$5362,R3659),IF(I3659="",SUMIFS($K3660:$K$5362,$A3660:$A$5362,A3659,$C3660:$C$5362,C3659,$E3660:$E$5362,E3659,$G3660:$G$5362,G3659,$R3660:$R$5362,R3659),0))))</f>
        <v>836216</v>
      </c>
      <c r="L3659" s="15">
        <f>IF(C3659="",SUMIFS($L3660:$L$5362,$A3660:$A$5362,A3659,$E3660:$E$5362,""),IF(E3659="",SUMIFS($L3660:$L$5362,$A3660:$A$5362,A3659,$C3660:$C$5362,C3659,$G3660:$G$5362,""),IF(G3659="",SUMIFS($L3660:$L$5362,$A3660:$A$5362,A3659,$C3660:$C$5362,C3659,$E3660:$E$5362,E3659,$R3660:$R$5362,R3659),IF(I3659="",SUMIFS($L3660:$L$5362,$A3660:$A$5362,A3659,$C3660:$C$5362,C3659,$E3660:$E$5362,E3659,$G3660:$G$5362,G3659,$R3660:$R$5362,R3659),0))))</f>
        <v>772780</v>
      </c>
      <c r="M3659" s="15">
        <f>K3659-L3659</f>
        <v>63436</v>
      </c>
      <c r="N3659" s="19"/>
      <c r="O3659" s="20"/>
      <c r="P3659" s="21"/>
      <c r="Q3659" s="15">
        <f>IF(C3659="",SUMIFS($Q3660:$Q$5362,$A3660:$A$5362,A3659,$E3660:$E$5362,""),IF(E3659="",SUMIFS($Q3660:$Q$5362,$A3660:$A$5362,A3659,$C3660:$C$5362,C3659,$G3660:$G$5362,""),IF(G3659="",SUMIFS($Q3660:$Q$5362,$A3660:$A$5362,A3659,$C3660:$C$5362,C3659,$E3660:$E$5362,E3659,$R3660:$R$5362,R3659),IF(I3659="",SUMIFS($Q3660:$Q$5362,$A3660:$A$5362,A3659,$C3660:$C$5362,C3659,$E3660:$E$5362,E3659,$G3660:$G$5362,G3659,$R3660:$R$5362,R3659),0))))</f>
        <v>122842</v>
      </c>
      <c r="R3659" s="22"/>
      <c r="T3659">
        <v>100101</v>
      </c>
    </row>
    <row r="3660" spans="1:20" ht="18" customHeight="1" x14ac:dyDescent="0.15">
      <c r="A3660" s="24">
        <v>10</v>
      </c>
      <c r="B3660" s="25" t="s">
        <v>1536</v>
      </c>
      <c r="C3660" s="26">
        <v>1</v>
      </c>
      <c r="D3660" s="26" t="s">
        <v>2188</v>
      </c>
      <c r="E3660" s="27"/>
      <c r="F3660" s="26"/>
      <c r="G3660" s="27"/>
      <c r="H3660" s="26"/>
      <c r="I3660" s="27"/>
      <c r="J3660" s="27"/>
      <c r="K3660" s="23">
        <f>IF(C3660="",SUMIFS($K3661:$K$5362,$A3661:$A$5362,A3660,$E3661:$E$5362,""),IF(E3660="",SUMIFS($K3661:$K$5362,$A3661:$A$5362,A3660,$C3661:$C$5362,C3660,$G3661:$G$5362,""),IF(G3660="",SUMIFS($K3661:$K$5362,$A3661:$A$5362,A3660,$C3661:$C$5362,C3660,$E3661:$E$5362,E3660,$R3661:$R$5362,R3660),IF(I3660="",SUMIFS($K3661:$K$5362,$A3661:$A$5362,A3660,$C3661:$C$5362,C3660,$E3661:$E$5362,E3660,$G3661:$G$5362,G3660,$R3661:$R$5362,R3660),0))))</f>
        <v>64389</v>
      </c>
      <c r="L3660" s="23">
        <f>IF(C3660="",SUMIFS($L3661:$L$5362,$A3661:$A$5362,A3660,$E3661:$E$5362,""),IF(E3660="",SUMIFS($L3661:$L$5362,$A3661:$A$5362,A3660,$C3661:$C$5362,C3660,$G3661:$G$5362,""),IF(G3660="",SUMIFS($L3661:$L$5362,$A3661:$A$5362,A3660,$C3661:$C$5362,C3660,$E3661:$E$5362,E3660,$R3661:$R$5362,R3660),IF(I3660="",SUMIFS($L3661:$L$5362,$A3661:$A$5362,A3660,$C3661:$C$5362,C3660,$E3661:$E$5362,E3660,$G3661:$G$5362,G3660,$R3661:$R$5362,R3660),0))))</f>
        <v>63320</v>
      </c>
      <c r="M3660" s="23">
        <f t="shared" ref="M3660:M3661" si="99">K3660-L3660</f>
        <v>1069</v>
      </c>
      <c r="N3660" s="28"/>
      <c r="O3660" s="29"/>
      <c r="P3660" s="30"/>
      <c r="Q3660" s="23">
        <f>IF(C3660="",SUMIFS($Q3661:$Q$5362,$A3661:$A$5362,A3660,$E3661:$E$5362,""),IF(E3660="",SUMIFS($Q3661:$Q$5362,$A3661:$A$5362,A3660,$C3661:$C$5362,C3660,$G3661:$G$5362,""),IF(G3660="",SUMIFS($Q3661:$Q$5362,$A3661:$A$5362,A3660,$C3661:$C$5362,C3660,$E3661:$E$5362,E3660,$R3661:$R$5362,R3660),IF(I3660="",SUMIFS($Q3661:$Q$5362,$A3661:$A$5362,A3660,$C3661:$C$5362,C3660,$E3661:$E$5362,E3660,$G3661:$G$5362,G3660,$R3661:$R$5362,R3660),0))))</f>
        <v>7611</v>
      </c>
      <c r="R3660" s="31"/>
      <c r="T3660">
        <v>100101</v>
      </c>
    </row>
    <row r="3661" spans="1:20" ht="18" customHeight="1" x14ac:dyDescent="0.15">
      <c r="A3661" s="24">
        <v>10</v>
      </c>
      <c r="B3661" s="25" t="s">
        <v>2268</v>
      </c>
      <c r="C3661" s="34">
        <v>1</v>
      </c>
      <c r="D3661" s="25" t="s">
        <v>1537</v>
      </c>
      <c r="E3661" s="35">
        <v>1</v>
      </c>
      <c r="F3661" s="36" t="s">
        <v>2269</v>
      </c>
      <c r="G3661" s="35"/>
      <c r="H3661" s="36"/>
      <c r="I3661" s="35"/>
      <c r="J3661" s="35"/>
      <c r="K3661" s="32">
        <f>IF(C3661="",SUMIFS($K3662:$K$5362,$A3662:$A$5362,A3661,$E3662:$E$5362,""),IF(E3661="",SUMIFS($K3662:$K$5362,$A3662:$A$5362,A3661,$C3662:$C$5362,C3661,$G3662:$G$5362,""),IF(G3661="",SUMIFS($K3662:$K$5362,$A3662:$A$5362,A3661,$C3662:$C$5362,C3661,$E3662:$E$5362,E3661,$R3662:$R$5362,R3661),IF(I3661="",SUMIFS($K3662:$K$5362,$A3662:$A$5362,A3661,$C3662:$C$5362,C3661,$E3662:$E$5362,E3661,$G3662:$G$5362,G3661,$R3662:$R$5362,R3661),0))))</f>
        <v>1479</v>
      </c>
      <c r="L3661" s="32">
        <f>IF(C3661="",SUMIFS($L3662:$L$5362,$A3662:$A$5362,A3661,$E3662:$E$5362,""),IF(E3661="",SUMIFS($L3662:$L$5362,$A3662:$A$5362,A3661,$C3662:$C$5362,C3661,$G3662:$G$5362,""),IF(G3661="",SUMIFS($L3662:$L$5362,$A3662:$A$5362,A3661,$C3662:$C$5362,C3661,$E3662:$E$5362,E3661,$R3662:$R$5362,R3661),IF(I3661="",SUMIFS($L3662:$L$5362,$A3662:$A$5362,A3661,$C3662:$C$5362,C3661,$E3662:$E$5362,E3661,$G3662:$G$5362,G3661,$R3662:$R$5362,R3661),0))))</f>
        <v>1502</v>
      </c>
      <c r="M3661" s="32">
        <f t="shared" si="99"/>
        <v>-23</v>
      </c>
      <c r="N3661" s="37"/>
      <c r="O3661" s="38"/>
      <c r="P3661" s="39"/>
      <c r="Q3661" s="33">
        <f>IF(C3661="",SUMIFS($Q3662:$Q$5362,$A3662:$A$5362,A3661,$E3662:$E$5362,""),IF(E3661="",SUMIFS($Q3662:$Q$5362,$A3662:$A$5362,A3661,$C3662:$C$5362,C3661,$G3662:$G$5362,""),IF(G3661="",SUMIFS($Q3662:$Q$5362,$A3662:$A$5362,A3661,$C3662:$C$5362,C3661,$E3662:$E$5362,E3661,$R3662:$R$5362,R3661),IF(I3661="",SUMIFS($Q3662:$Q$5362,$A3662:$A$5362,A3661,$C3662:$C$5362,C3661,$E3662:$E$5362,E3661,$G3662:$G$5362,G3661,$R3662:$R$5362,R3661),0))))</f>
        <v>0</v>
      </c>
      <c r="R3661" s="40" t="s">
        <v>2270</v>
      </c>
      <c r="T3661">
        <v>100101</v>
      </c>
    </row>
    <row r="3662" spans="1:20" ht="18" customHeight="1" x14ac:dyDescent="0.15">
      <c r="A3662" s="42">
        <v>10</v>
      </c>
      <c r="B3662" s="43" t="s">
        <v>1536</v>
      </c>
      <c r="C3662" s="43">
        <v>1</v>
      </c>
      <c r="D3662" s="43" t="s">
        <v>1537</v>
      </c>
      <c r="E3662" s="43">
        <v>1</v>
      </c>
      <c r="F3662" s="43" t="s">
        <v>1538</v>
      </c>
      <c r="G3662" s="45">
        <v>1</v>
      </c>
      <c r="H3662" s="49" t="s">
        <v>7</v>
      </c>
      <c r="I3662" s="45"/>
      <c r="J3662" s="45"/>
      <c r="K3662" s="41"/>
      <c r="L3662" s="41"/>
      <c r="M3662" s="41"/>
      <c r="N3662" s="45"/>
      <c r="O3662" s="47"/>
      <c r="P3662" s="46"/>
      <c r="Q3662" s="47"/>
      <c r="R3662" s="48" t="s">
        <v>1540</v>
      </c>
      <c r="T3662">
        <v>100101</v>
      </c>
    </row>
    <row r="3663" spans="1:20" ht="18" customHeight="1" x14ac:dyDescent="0.15">
      <c r="A3663" s="42">
        <v>10</v>
      </c>
      <c r="B3663" s="43" t="s">
        <v>1536</v>
      </c>
      <c r="C3663" s="43">
        <v>1</v>
      </c>
      <c r="D3663" s="43" t="s">
        <v>1537</v>
      </c>
      <c r="E3663" s="43">
        <v>1</v>
      </c>
      <c r="F3663" s="43" t="s">
        <v>1538</v>
      </c>
      <c r="G3663" s="44">
        <v>1</v>
      </c>
      <c r="H3663" s="43" t="s">
        <v>7</v>
      </c>
      <c r="I3663" s="45">
        <v>11</v>
      </c>
      <c r="J3663" s="45" t="s">
        <v>1539</v>
      </c>
      <c r="K3663" s="41">
        <v>1296</v>
      </c>
      <c r="L3663" s="41">
        <v>1296</v>
      </c>
      <c r="M3663" s="41">
        <f>K3663-L3663</f>
        <v>0</v>
      </c>
      <c r="N3663" s="45" t="s">
        <v>3452</v>
      </c>
      <c r="O3663" s="41">
        <v>1296000</v>
      </c>
      <c r="P3663" s="46"/>
      <c r="Q3663" s="47"/>
      <c r="R3663" s="48" t="s">
        <v>1540</v>
      </c>
      <c r="T3663">
        <v>100101</v>
      </c>
    </row>
    <row r="3664" spans="1:20" ht="18" customHeight="1" x14ac:dyDescent="0.15">
      <c r="A3664" s="42">
        <v>10</v>
      </c>
      <c r="B3664" s="43" t="s">
        <v>1536</v>
      </c>
      <c r="C3664" s="43">
        <v>1</v>
      </c>
      <c r="D3664" s="43" t="s">
        <v>1537</v>
      </c>
      <c r="E3664" s="43">
        <v>1</v>
      </c>
      <c r="F3664" s="43" t="s">
        <v>1538</v>
      </c>
      <c r="G3664" s="45">
        <v>7</v>
      </c>
      <c r="H3664" s="49" t="s">
        <v>30</v>
      </c>
      <c r="I3664" s="45"/>
      <c r="J3664" s="45"/>
      <c r="K3664" s="41"/>
      <c r="L3664" s="41"/>
      <c r="M3664" s="41"/>
      <c r="N3664" s="45"/>
      <c r="O3664" s="47"/>
      <c r="P3664" s="46"/>
      <c r="Q3664" s="47"/>
      <c r="R3664" s="48" t="s">
        <v>1540</v>
      </c>
      <c r="T3664">
        <v>100101</v>
      </c>
    </row>
    <row r="3665" spans="1:20" ht="18" customHeight="1" x14ac:dyDescent="0.15">
      <c r="A3665" s="42">
        <v>10</v>
      </c>
      <c r="B3665" s="43" t="s">
        <v>1536</v>
      </c>
      <c r="C3665" s="43">
        <v>1</v>
      </c>
      <c r="D3665" s="43" t="s">
        <v>1537</v>
      </c>
      <c r="E3665" s="43">
        <v>1</v>
      </c>
      <c r="F3665" s="43" t="s">
        <v>1538</v>
      </c>
      <c r="G3665" s="44">
        <v>7</v>
      </c>
      <c r="H3665" s="43" t="s">
        <v>30</v>
      </c>
      <c r="I3665" s="45">
        <v>41</v>
      </c>
      <c r="J3665" s="45" t="s">
        <v>1541</v>
      </c>
      <c r="K3665" s="41">
        <v>20</v>
      </c>
      <c r="L3665" s="41">
        <v>20</v>
      </c>
      <c r="M3665" s="41">
        <f>K3665-L3665</f>
        <v>0</v>
      </c>
      <c r="N3665" s="45" t="s">
        <v>1542</v>
      </c>
      <c r="O3665" s="41">
        <v>20000</v>
      </c>
      <c r="P3665" s="46"/>
      <c r="Q3665" s="47"/>
      <c r="R3665" s="48" t="s">
        <v>1540</v>
      </c>
      <c r="T3665">
        <v>100101</v>
      </c>
    </row>
    <row r="3666" spans="1:20" ht="18" customHeight="1" x14ac:dyDescent="0.15">
      <c r="A3666" s="42">
        <v>10</v>
      </c>
      <c r="B3666" s="43" t="s">
        <v>1536</v>
      </c>
      <c r="C3666" s="43">
        <v>1</v>
      </c>
      <c r="D3666" s="43" t="s">
        <v>1537</v>
      </c>
      <c r="E3666" s="43">
        <v>1</v>
      </c>
      <c r="F3666" s="43" t="s">
        <v>1538</v>
      </c>
      <c r="G3666" s="45">
        <v>8</v>
      </c>
      <c r="H3666" s="49" t="s">
        <v>33</v>
      </c>
      <c r="I3666" s="45"/>
      <c r="J3666" s="45"/>
      <c r="K3666" s="41"/>
      <c r="L3666" s="41"/>
      <c r="M3666" s="41"/>
      <c r="N3666" s="45"/>
      <c r="O3666" s="47"/>
      <c r="P3666" s="46"/>
      <c r="Q3666" s="47"/>
      <c r="R3666" s="48" t="s">
        <v>1540</v>
      </c>
      <c r="T3666">
        <v>100101</v>
      </c>
    </row>
    <row r="3667" spans="1:20" ht="18" customHeight="1" x14ac:dyDescent="0.15">
      <c r="A3667" s="42">
        <v>10</v>
      </c>
      <c r="B3667" s="43" t="s">
        <v>1536</v>
      </c>
      <c r="C3667" s="43">
        <v>1</v>
      </c>
      <c r="D3667" s="43" t="s">
        <v>1537</v>
      </c>
      <c r="E3667" s="43">
        <v>1</v>
      </c>
      <c r="F3667" s="43" t="s">
        <v>1538</v>
      </c>
      <c r="G3667" s="44">
        <v>8</v>
      </c>
      <c r="H3667" s="43" t="s">
        <v>33</v>
      </c>
      <c r="I3667" s="45">
        <v>1</v>
      </c>
      <c r="J3667" s="45" t="s">
        <v>34</v>
      </c>
      <c r="K3667" s="41">
        <v>78</v>
      </c>
      <c r="L3667" s="41">
        <v>77</v>
      </c>
      <c r="M3667" s="41">
        <f>K3667-L3667</f>
        <v>1</v>
      </c>
      <c r="N3667" s="45" t="s">
        <v>3453</v>
      </c>
      <c r="O3667" s="41">
        <v>16875</v>
      </c>
      <c r="P3667" s="46"/>
      <c r="Q3667" s="47"/>
      <c r="R3667" s="48" t="s">
        <v>1540</v>
      </c>
      <c r="T3667">
        <v>100101</v>
      </c>
    </row>
    <row r="3668" spans="1:20" ht="18" customHeight="1" x14ac:dyDescent="0.15">
      <c r="A3668" s="42">
        <v>10</v>
      </c>
      <c r="B3668" s="43" t="s">
        <v>1536</v>
      </c>
      <c r="C3668" s="43">
        <v>1</v>
      </c>
      <c r="D3668" s="43" t="s">
        <v>1537</v>
      </c>
      <c r="E3668" s="43">
        <v>1</v>
      </c>
      <c r="F3668" s="43" t="s">
        <v>1538</v>
      </c>
      <c r="G3668" s="44">
        <v>8</v>
      </c>
      <c r="H3668" s="43" t="s">
        <v>33</v>
      </c>
      <c r="I3668" s="44">
        <v>1</v>
      </c>
      <c r="J3668" s="44" t="s">
        <v>34</v>
      </c>
      <c r="K3668" s="41"/>
      <c r="L3668" s="41"/>
      <c r="M3668" s="41"/>
      <c r="N3668" s="45" t="s">
        <v>1543</v>
      </c>
      <c r="O3668" s="41">
        <v>20000</v>
      </c>
      <c r="P3668" s="46"/>
      <c r="Q3668" s="47"/>
      <c r="R3668" s="48" t="s">
        <v>1540</v>
      </c>
      <c r="T3668">
        <v>100101</v>
      </c>
    </row>
    <row r="3669" spans="1:20" ht="18" customHeight="1" x14ac:dyDescent="0.15">
      <c r="A3669" s="42">
        <v>10</v>
      </c>
      <c r="B3669" s="43" t="s">
        <v>1536</v>
      </c>
      <c r="C3669" s="43">
        <v>1</v>
      </c>
      <c r="D3669" s="43" t="s">
        <v>1537</v>
      </c>
      <c r="E3669" s="43">
        <v>1</v>
      </c>
      <c r="F3669" s="43" t="s">
        <v>1538</v>
      </c>
      <c r="G3669" s="44">
        <v>8</v>
      </c>
      <c r="H3669" s="43" t="s">
        <v>33</v>
      </c>
      <c r="I3669" s="44">
        <v>1</v>
      </c>
      <c r="J3669" s="44" t="s">
        <v>34</v>
      </c>
      <c r="K3669" s="41"/>
      <c r="L3669" s="41"/>
      <c r="M3669" s="41"/>
      <c r="N3669" s="45" t="s">
        <v>1544</v>
      </c>
      <c r="O3669" s="41">
        <v>5125</v>
      </c>
      <c r="P3669" s="46"/>
      <c r="Q3669" s="47"/>
      <c r="R3669" s="48" t="s">
        <v>1540</v>
      </c>
      <c r="T3669">
        <v>100101</v>
      </c>
    </row>
    <row r="3670" spans="1:20" ht="18" customHeight="1" x14ac:dyDescent="0.15">
      <c r="A3670" s="42">
        <v>10</v>
      </c>
      <c r="B3670" s="43" t="s">
        <v>1536</v>
      </c>
      <c r="C3670" s="43">
        <v>1</v>
      </c>
      <c r="D3670" s="43" t="s">
        <v>1537</v>
      </c>
      <c r="E3670" s="43">
        <v>1</v>
      </c>
      <c r="F3670" s="43" t="s">
        <v>1538</v>
      </c>
      <c r="G3670" s="44">
        <v>8</v>
      </c>
      <c r="H3670" s="43" t="s">
        <v>33</v>
      </c>
      <c r="I3670" s="44">
        <v>1</v>
      </c>
      <c r="J3670" s="44" t="s">
        <v>34</v>
      </c>
      <c r="K3670" s="41"/>
      <c r="L3670" s="41"/>
      <c r="M3670" s="41"/>
      <c r="N3670" s="45" t="s">
        <v>3454</v>
      </c>
      <c r="O3670" s="41">
        <v>11600</v>
      </c>
      <c r="P3670" s="46"/>
      <c r="Q3670" s="47"/>
      <c r="R3670" s="48" t="s">
        <v>1540</v>
      </c>
      <c r="T3670">
        <v>100101</v>
      </c>
    </row>
    <row r="3671" spans="1:20" ht="18" customHeight="1" x14ac:dyDescent="0.15">
      <c r="A3671" s="42">
        <v>10</v>
      </c>
      <c r="B3671" s="43" t="s">
        <v>1536</v>
      </c>
      <c r="C3671" s="43">
        <v>1</v>
      </c>
      <c r="D3671" s="43" t="s">
        <v>1537</v>
      </c>
      <c r="E3671" s="43">
        <v>1</v>
      </c>
      <c r="F3671" s="43" t="s">
        <v>1538</v>
      </c>
      <c r="G3671" s="44">
        <v>8</v>
      </c>
      <c r="H3671" s="43" t="s">
        <v>33</v>
      </c>
      <c r="I3671" s="44">
        <v>1</v>
      </c>
      <c r="J3671" s="44" t="s">
        <v>34</v>
      </c>
      <c r="K3671" s="41"/>
      <c r="L3671" s="41"/>
      <c r="M3671" s="41"/>
      <c r="N3671" s="45" t="s">
        <v>1545</v>
      </c>
      <c r="O3671" s="41">
        <v>24000</v>
      </c>
      <c r="P3671" s="46"/>
      <c r="Q3671" s="47"/>
      <c r="R3671" s="48" t="s">
        <v>1540</v>
      </c>
      <c r="T3671">
        <v>100101</v>
      </c>
    </row>
    <row r="3672" spans="1:20" ht="18" customHeight="1" x14ac:dyDescent="0.15">
      <c r="A3672" s="42">
        <v>10</v>
      </c>
      <c r="B3672" s="43" t="s">
        <v>1536</v>
      </c>
      <c r="C3672" s="43">
        <v>1</v>
      </c>
      <c r="D3672" s="43" t="s">
        <v>1537</v>
      </c>
      <c r="E3672" s="43">
        <v>1</v>
      </c>
      <c r="F3672" s="43" t="s">
        <v>1538</v>
      </c>
      <c r="G3672" s="45">
        <v>10</v>
      </c>
      <c r="H3672" s="49" t="s">
        <v>54</v>
      </c>
      <c r="I3672" s="45"/>
      <c r="J3672" s="45"/>
      <c r="K3672" s="41"/>
      <c r="L3672" s="41"/>
      <c r="M3672" s="41"/>
      <c r="N3672" s="45"/>
      <c r="O3672" s="47"/>
      <c r="P3672" s="46"/>
      <c r="Q3672" s="47"/>
      <c r="R3672" s="48" t="s">
        <v>1540</v>
      </c>
      <c r="T3672">
        <v>100101</v>
      </c>
    </row>
    <row r="3673" spans="1:20" ht="18" customHeight="1" x14ac:dyDescent="0.15">
      <c r="A3673" s="42">
        <v>10</v>
      </c>
      <c r="B3673" s="43" t="s">
        <v>1536</v>
      </c>
      <c r="C3673" s="43">
        <v>1</v>
      </c>
      <c r="D3673" s="43" t="s">
        <v>1537</v>
      </c>
      <c r="E3673" s="43">
        <v>1</v>
      </c>
      <c r="F3673" s="43" t="s">
        <v>1538</v>
      </c>
      <c r="G3673" s="44">
        <v>10</v>
      </c>
      <c r="H3673" s="43" t="s">
        <v>54</v>
      </c>
      <c r="I3673" s="45">
        <v>1</v>
      </c>
      <c r="J3673" s="45" t="s">
        <v>55</v>
      </c>
      <c r="K3673" s="41">
        <v>41</v>
      </c>
      <c r="L3673" s="41">
        <v>41</v>
      </c>
      <c r="M3673" s="41">
        <f>K3673-L3673</f>
        <v>0</v>
      </c>
      <c r="N3673" s="45" t="s">
        <v>3372</v>
      </c>
      <c r="O3673" s="41">
        <v>40800</v>
      </c>
      <c r="P3673" s="46"/>
      <c r="Q3673" s="47"/>
      <c r="R3673" s="48" t="s">
        <v>1540</v>
      </c>
      <c r="T3673">
        <v>100101</v>
      </c>
    </row>
    <row r="3674" spans="1:20" ht="18" customHeight="1" x14ac:dyDescent="0.15">
      <c r="A3674" s="42">
        <v>10</v>
      </c>
      <c r="B3674" s="43" t="s">
        <v>1536</v>
      </c>
      <c r="C3674" s="43">
        <v>1</v>
      </c>
      <c r="D3674" s="43" t="s">
        <v>1537</v>
      </c>
      <c r="E3674" s="43">
        <v>1</v>
      </c>
      <c r="F3674" s="43" t="s">
        <v>1538</v>
      </c>
      <c r="G3674" s="44">
        <v>10</v>
      </c>
      <c r="H3674" s="43" t="s">
        <v>54</v>
      </c>
      <c r="I3674" s="45">
        <v>3</v>
      </c>
      <c r="J3674" s="45" t="s">
        <v>63</v>
      </c>
      <c r="K3674" s="41">
        <v>6</v>
      </c>
      <c r="L3674" s="41">
        <v>6</v>
      </c>
      <c r="M3674" s="41">
        <f>K3674-L3674</f>
        <v>0</v>
      </c>
      <c r="N3674" s="45" t="s">
        <v>1064</v>
      </c>
      <c r="O3674" s="41">
        <v>6000</v>
      </c>
      <c r="P3674" s="46"/>
      <c r="Q3674" s="47"/>
      <c r="R3674" s="48" t="s">
        <v>1540</v>
      </c>
      <c r="T3674">
        <v>100101</v>
      </c>
    </row>
    <row r="3675" spans="1:20" ht="18" customHeight="1" x14ac:dyDescent="0.15">
      <c r="A3675" s="42">
        <v>10</v>
      </c>
      <c r="B3675" s="43" t="s">
        <v>1536</v>
      </c>
      <c r="C3675" s="43">
        <v>1</v>
      </c>
      <c r="D3675" s="43" t="s">
        <v>1537</v>
      </c>
      <c r="E3675" s="43">
        <v>1</v>
      </c>
      <c r="F3675" s="43" t="s">
        <v>1538</v>
      </c>
      <c r="G3675" s="45">
        <v>11</v>
      </c>
      <c r="H3675" s="49" t="s">
        <v>66</v>
      </c>
      <c r="I3675" s="45"/>
      <c r="J3675" s="45"/>
      <c r="K3675" s="41"/>
      <c r="L3675" s="41"/>
      <c r="M3675" s="41"/>
      <c r="N3675" s="45"/>
      <c r="O3675" s="47"/>
      <c r="P3675" s="46"/>
      <c r="Q3675" s="47"/>
      <c r="R3675" s="48" t="s">
        <v>1540</v>
      </c>
      <c r="T3675">
        <v>100101</v>
      </c>
    </row>
    <row r="3676" spans="1:20" ht="18" customHeight="1" x14ac:dyDescent="0.15">
      <c r="A3676" s="42">
        <v>10</v>
      </c>
      <c r="B3676" s="43" t="s">
        <v>1536</v>
      </c>
      <c r="C3676" s="43">
        <v>1</v>
      </c>
      <c r="D3676" s="43" t="s">
        <v>1537</v>
      </c>
      <c r="E3676" s="43">
        <v>1</v>
      </c>
      <c r="F3676" s="43" t="s">
        <v>1538</v>
      </c>
      <c r="G3676" s="44">
        <v>11</v>
      </c>
      <c r="H3676" s="43" t="s">
        <v>66</v>
      </c>
      <c r="I3676" s="45">
        <v>1</v>
      </c>
      <c r="J3676" s="45" t="s">
        <v>67</v>
      </c>
      <c r="K3676" s="41">
        <v>6</v>
      </c>
      <c r="L3676" s="41">
        <v>5</v>
      </c>
      <c r="M3676" s="41">
        <f>K3676-L3676</f>
        <v>1</v>
      </c>
      <c r="N3676" s="45" t="s">
        <v>3455</v>
      </c>
      <c r="O3676" s="41">
        <v>5040</v>
      </c>
      <c r="P3676" s="46"/>
      <c r="Q3676" s="47"/>
      <c r="R3676" s="48" t="s">
        <v>1540</v>
      </c>
      <c r="T3676">
        <v>100101</v>
      </c>
    </row>
    <row r="3677" spans="1:20" ht="18" customHeight="1" x14ac:dyDescent="0.15">
      <c r="A3677" s="42">
        <v>10</v>
      </c>
      <c r="B3677" s="43" t="s">
        <v>1536</v>
      </c>
      <c r="C3677" s="43">
        <v>1</v>
      </c>
      <c r="D3677" s="43" t="s">
        <v>1537</v>
      </c>
      <c r="E3677" s="43">
        <v>1</v>
      </c>
      <c r="F3677" s="43" t="s">
        <v>1538</v>
      </c>
      <c r="G3677" s="45">
        <v>13</v>
      </c>
      <c r="H3677" s="49" t="s">
        <v>77</v>
      </c>
      <c r="I3677" s="45"/>
      <c r="J3677" s="45"/>
      <c r="K3677" s="41"/>
      <c r="L3677" s="41"/>
      <c r="M3677" s="41"/>
      <c r="N3677" s="45"/>
      <c r="O3677" s="47"/>
      <c r="P3677" s="46"/>
      <c r="Q3677" s="47"/>
      <c r="R3677" s="48" t="s">
        <v>1540</v>
      </c>
      <c r="T3677">
        <v>100101</v>
      </c>
    </row>
    <row r="3678" spans="1:20" ht="18" customHeight="1" x14ac:dyDescent="0.15">
      <c r="A3678" s="42">
        <v>10</v>
      </c>
      <c r="B3678" s="43" t="s">
        <v>1536</v>
      </c>
      <c r="C3678" s="43">
        <v>1</v>
      </c>
      <c r="D3678" s="43" t="s">
        <v>1537</v>
      </c>
      <c r="E3678" s="43">
        <v>1</v>
      </c>
      <c r="F3678" s="43" t="s">
        <v>1538</v>
      </c>
      <c r="G3678" s="44">
        <v>13</v>
      </c>
      <c r="H3678" s="43" t="s">
        <v>77</v>
      </c>
      <c r="I3678" s="45">
        <v>1</v>
      </c>
      <c r="J3678" s="45" t="s">
        <v>78</v>
      </c>
      <c r="K3678" s="41">
        <v>7</v>
      </c>
      <c r="L3678" s="41">
        <v>7</v>
      </c>
      <c r="M3678" s="41">
        <f>K3678-L3678</f>
        <v>0</v>
      </c>
      <c r="N3678" s="45" t="s">
        <v>1546</v>
      </c>
      <c r="O3678" s="41">
        <v>7000</v>
      </c>
      <c r="P3678" s="46"/>
      <c r="Q3678" s="47"/>
      <c r="R3678" s="48" t="s">
        <v>1540</v>
      </c>
      <c r="T3678">
        <v>100101</v>
      </c>
    </row>
    <row r="3679" spans="1:20" ht="18" customHeight="1" x14ac:dyDescent="0.15">
      <c r="A3679" s="42">
        <v>10</v>
      </c>
      <c r="B3679" s="43" t="s">
        <v>1536</v>
      </c>
      <c r="C3679" s="43">
        <v>1</v>
      </c>
      <c r="D3679" s="43" t="s">
        <v>1537</v>
      </c>
      <c r="E3679" s="43">
        <v>1</v>
      </c>
      <c r="F3679" s="43" t="s">
        <v>1538</v>
      </c>
      <c r="G3679" s="45">
        <v>18</v>
      </c>
      <c r="H3679" s="49" t="s">
        <v>81</v>
      </c>
      <c r="I3679" s="45"/>
      <c r="J3679" s="45"/>
      <c r="K3679" s="41"/>
      <c r="L3679" s="41"/>
      <c r="M3679" s="41"/>
      <c r="N3679" s="45"/>
      <c r="O3679" s="47"/>
      <c r="P3679" s="46"/>
      <c r="Q3679" s="47"/>
      <c r="R3679" s="48" t="s">
        <v>1540</v>
      </c>
      <c r="T3679">
        <v>100101</v>
      </c>
    </row>
    <row r="3680" spans="1:20" ht="18" customHeight="1" x14ac:dyDescent="0.15">
      <c r="A3680" s="42">
        <v>10</v>
      </c>
      <c r="B3680" s="43" t="s">
        <v>1536</v>
      </c>
      <c r="C3680" s="43">
        <v>1</v>
      </c>
      <c r="D3680" s="43" t="s">
        <v>1537</v>
      </c>
      <c r="E3680" s="43">
        <v>1</v>
      </c>
      <c r="F3680" s="43" t="s">
        <v>1538</v>
      </c>
      <c r="G3680" s="44">
        <v>18</v>
      </c>
      <c r="H3680" s="43" t="s">
        <v>81</v>
      </c>
      <c r="I3680" s="45">
        <v>11</v>
      </c>
      <c r="J3680" s="45" t="s">
        <v>82</v>
      </c>
      <c r="K3680" s="41">
        <v>25</v>
      </c>
      <c r="L3680" s="41">
        <v>26</v>
      </c>
      <c r="M3680" s="41">
        <f>K3680-L3680</f>
        <v>-1</v>
      </c>
      <c r="N3680" s="45" t="s">
        <v>1547</v>
      </c>
      <c r="O3680" s="41">
        <v>17200</v>
      </c>
      <c r="P3680" s="46"/>
      <c r="Q3680" s="47"/>
      <c r="R3680" s="48" t="s">
        <v>1540</v>
      </c>
      <c r="T3680">
        <v>100101</v>
      </c>
    </row>
    <row r="3681" spans="1:20" ht="18" customHeight="1" x14ac:dyDescent="0.15">
      <c r="A3681" s="42">
        <v>10</v>
      </c>
      <c r="B3681" s="43" t="s">
        <v>1536</v>
      </c>
      <c r="C3681" s="43">
        <v>1</v>
      </c>
      <c r="D3681" s="43" t="s">
        <v>1537</v>
      </c>
      <c r="E3681" s="43">
        <v>1</v>
      </c>
      <c r="F3681" s="43" t="s">
        <v>1538</v>
      </c>
      <c r="G3681" s="44">
        <v>18</v>
      </c>
      <c r="H3681" s="43" t="s">
        <v>81</v>
      </c>
      <c r="I3681" s="44">
        <v>11</v>
      </c>
      <c r="J3681" s="44" t="s">
        <v>82</v>
      </c>
      <c r="K3681" s="41"/>
      <c r="L3681" s="41"/>
      <c r="M3681" s="41"/>
      <c r="N3681" s="45" t="s">
        <v>1548</v>
      </c>
      <c r="O3681" s="41">
        <v>7600</v>
      </c>
      <c r="P3681" s="46"/>
      <c r="Q3681" s="47"/>
      <c r="R3681" s="48" t="s">
        <v>1540</v>
      </c>
      <c r="T3681">
        <v>100101</v>
      </c>
    </row>
    <row r="3682" spans="1:20" ht="18" customHeight="1" x14ac:dyDescent="0.15">
      <c r="A3682" s="42">
        <v>10</v>
      </c>
      <c r="B3682" s="43" t="s">
        <v>1536</v>
      </c>
      <c r="C3682" s="43">
        <v>1</v>
      </c>
      <c r="D3682" s="43" t="s">
        <v>1537</v>
      </c>
      <c r="E3682" s="43">
        <v>1</v>
      </c>
      <c r="F3682" s="43" t="s">
        <v>1538</v>
      </c>
      <c r="G3682" s="44">
        <v>18</v>
      </c>
      <c r="H3682" s="43" t="s">
        <v>81</v>
      </c>
      <c r="I3682" s="45">
        <v>41</v>
      </c>
      <c r="J3682" s="45" t="s">
        <v>155</v>
      </c>
      <c r="K3682" s="41">
        <v>0</v>
      </c>
      <c r="L3682" s="41">
        <v>24</v>
      </c>
      <c r="M3682" s="41">
        <f>K3682-L3682</f>
        <v>-24</v>
      </c>
      <c r="N3682" s="45"/>
      <c r="O3682" s="41"/>
      <c r="P3682" s="46"/>
      <c r="Q3682" s="47"/>
      <c r="R3682" s="48" t="s">
        <v>1540</v>
      </c>
      <c r="T3682">
        <v>100101</v>
      </c>
    </row>
    <row r="3683" spans="1:20" ht="18" customHeight="1" x14ac:dyDescent="0.15">
      <c r="A3683" s="24">
        <v>10</v>
      </c>
      <c r="B3683" s="25" t="s">
        <v>2268</v>
      </c>
      <c r="C3683" s="34">
        <v>1</v>
      </c>
      <c r="D3683" s="25" t="s">
        <v>1537</v>
      </c>
      <c r="E3683" s="35">
        <v>2</v>
      </c>
      <c r="F3683" s="36" t="s">
        <v>2271</v>
      </c>
      <c r="G3683" s="35"/>
      <c r="H3683" s="36"/>
      <c r="I3683" s="35"/>
      <c r="J3683" s="35"/>
      <c r="K3683" s="32">
        <f>IF(C3683="",SUMIFS($K3684:$K$5362,$A3684:$A$5362,A3683,$E3684:$E$5362,""),IF(E3683="",SUMIFS($K3684:$K$5362,$A3684:$A$5362,A3683,$C3684:$C$5362,C3683,$G3684:$G$5362,""),IF(G3683="",SUMIFS($K3684:$K$5362,$A3684:$A$5362,A3683,$C3684:$C$5362,C3683,$E3684:$E$5362,E3683,$R3684:$R$5362,R3683),IF(I3683="",SUMIFS($K3684:$K$5362,$A3684:$A$5362,A3683,$C3684:$C$5362,C3683,$E3684:$E$5362,E3683,$G3684:$G$5362,G3683,$R3684:$R$5362,R3683),0))))</f>
        <v>62910</v>
      </c>
      <c r="L3683" s="32">
        <f>IF(C3683="",SUMIFS($L3684:$L$5362,$A3684:$A$5362,A3683,$E3684:$E$5362,""),IF(E3683="",SUMIFS($L3684:$L$5362,$A3684:$A$5362,A3683,$C3684:$C$5362,C3683,$G3684:$G$5362,""),IF(G3683="",SUMIFS($L3684:$L$5362,$A3684:$A$5362,A3683,$C3684:$C$5362,C3683,$E3684:$E$5362,E3683,$R3684:$R$5362,R3683),IF(I3683="",SUMIFS($L3684:$L$5362,$A3684:$A$5362,A3683,$C3684:$C$5362,C3683,$E3684:$E$5362,E3683,$G3684:$G$5362,G3683,$R3684:$R$5362,R3683),0))))</f>
        <v>61818</v>
      </c>
      <c r="M3683" s="32">
        <f t="shared" ref="M3683" si="100">K3683-L3683</f>
        <v>1092</v>
      </c>
      <c r="N3683" s="37"/>
      <c r="O3683" s="38"/>
      <c r="P3683" s="39"/>
      <c r="Q3683" s="33">
        <f>IF(C3683="",SUMIFS($Q3684:$Q$5362,$A3684:$A$5362,A3683,$E3684:$E$5362,""),IF(E3683="",SUMIFS($Q3684:$Q$5362,$A3684:$A$5362,A3683,$C3684:$C$5362,C3683,$G3684:$G$5362,""),IF(G3683="",SUMIFS($Q3684:$Q$5362,$A3684:$A$5362,A3683,$C3684:$C$5362,C3683,$E3684:$E$5362,E3683,$R3684:$R$5362,R3683),IF(I3683="",SUMIFS($Q3684:$Q$5362,$A3684:$A$5362,A3683,$C3684:$C$5362,C3683,$E3684:$E$5362,E3683,$G3684:$G$5362,G3683,$R3684:$R$5362,R3683),0))))</f>
        <v>7611</v>
      </c>
      <c r="R3683" s="40" t="s">
        <v>2270</v>
      </c>
      <c r="T3683">
        <v>100102</v>
      </c>
    </row>
    <row r="3684" spans="1:20" ht="18" customHeight="1" x14ac:dyDescent="0.15">
      <c r="A3684" s="42">
        <v>10</v>
      </c>
      <c r="B3684" s="43" t="s">
        <v>1536</v>
      </c>
      <c r="C3684" s="43">
        <v>1</v>
      </c>
      <c r="D3684" s="43" t="s">
        <v>1537</v>
      </c>
      <c r="E3684" s="43">
        <v>2</v>
      </c>
      <c r="F3684" s="43" t="s">
        <v>1549</v>
      </c>
      <c r="G3684" s="45">
        <v>1</v>
      </c>
      <c r="H3684" s="49" t="s">
        <v>7</v>
      </c>
      <c r="I3684" s="45"/>
      <c r="J3684" s="45"/>
      <c r="K3684" s="41"/>
      <c r="L3684" s="41"/>
      <c r="M3684" s="41"/>
      <c r="N3684" s="45"/>
      <c r="O3684" s="47"/>
      <c r="P3684" s="46" t="s">
        <v>4769</v>
      </c>
      <c r="Q3684" s="47">
        <v>220</v>
      </c>
      <c r="R3684" s="48" t="s">
        <v>1540</v>
      </c>
      <c r="T3684">
        <v>100102</v>
      </c>
    </row>
    <row r="3685" spans="1:20" ht="18" customHeight="1" x14ac:dyDescent="0.15">
      <c r="A3685" s="42">
        <v>10</v>
      </c>
      <c r="B3685" s="43" t="s">
        <v>1536</v>
      </c>
      <c r="C3685" s="43">
        <v>1</v>
      </c>
      <c r="D3685" s="43" t="s">
        <v>1537</v>
      </c>
      <c r="E3685" s="43">
        <v>2</v>
      </c>
      <c r="F3685" s="43" t="s">
        <v>1549</v>
      </c>
      <c r="G3685" s="44">
        <v>1</v>
      </c>
      <c r="H3685" s="43" t="s">
        <v>7</v>
      </c>
      <c r="I3685" s="45">
        <v>21</v>
      </c>
      <c r="J3685" s="45" t="s">
        <v>1550</v>
      </c>
      <c r="K3685" s="41">
        <v>2885</v>
      </c>
      <c r="L3685" s="41">
        <v>2895</v>
      </c>
      <c r="M3685" s="41">
        <f>K3685-L3685</f>
        <v>-10</v>
      </c>
      <c r="N3685" s="45" t="s">
        <v>3456</v>
      </c>
      <c r="O3685" s="41">
        <v>575000</v>
      </c>
      <c r="P3685" s="46" t="s">
        <v>4770</v>
      </c>
      <c r="Q3685" s="47"/>
      <c r="R3685" s="48" t="s">
        <v>1540</v>
      </c>
      <c r="T3685">
        <v>100102</v>
      </c>
    </row>
    <row r="3686" spans="1:20" ht="18" customHeight="1" x14ac:dyDescent="0.15">
      <c r="A3686" s="42">
        <v>10</v>
      </c>
      <c r="B3686" s="43" t="s">
        <v>1536</v>
      </c>
      <c r="C3686" s="43">
        <v>1</v>
      </c>
      <c r="D3686" s="43" t="s">
        <v>1537</v>
      </c>
      <c r="E3686" s="43">
        <v>2</v>
      </c>
      <c r="F3686" s="43" t="s">
        <v>1549</v>
      </c>
      <c r="G3686" s="44">
        <v>1</v>
      </c>
      <c r="H3686" s="43" t="s">
        <v>7</v>
      </c>
      <c r="I3686" s="44">
        <v>21</v>
      </c>
      <c r="J3686" s="44" t="s">
        <v>1550</v>
      </c>
      <c r="K3686" s="41"/>
      <c r="L3686" s="41"/>
      <c r="M3686" s="41"/>
      <c r="N3686" s="45" t="s">
        <v>3457</v>
      </c>
      <c r="O3686" s="41">
        <v>575000</v>
      </c>
      <c r="P3686" s="46" t="s">
        <v>4597</v>
      </c>
      <c r="Q3686" s="47"/>
      <c r="R3686" s="48" t="s">
        <v>1540</v>
      </c>
      <c r="T3686">
        <v>100102</v>
      </c>
    </row>
    <row r="3687" spans="1:20" ht="18" customHeight="1" x14ac:dyDescent="0.15">
      <c r="A3687" s="42">
        <v>10</v>
      </c>
      <c r="B3687" s="43" t="s">
        <v>1536</v>
      </c>
      <c r="C3687" s="43">
        <v>1</v>
      </c>
      <c r="D3687" s="43" t="s">
        <v>1537</v>
      </c>
      <c r="E3687" s="43">
        <v>2</v>
      </c>
      <c r="F3687" s="43" t="s">
        <v>1549</v>
      </c>
      <c r="G3687" s="44">
        <v>1</v>
      </c>
      <c r="H3687" s="43" t="s">
        <v>7</v>
      </c>
      <c r="I3687" s="44">
        <v>21</v>
      </c>
      <c r="J3687" s="44" t="s">
        <v>1550</v>
      </c>
      <c r="K3687" s="41"/>
      <c r="L3687" s="41"/>
      <c r="M3687" s="41"/>
      <c r="N3687" s="45" t="s">
        <v>3458</v>
      </c>
      <c r="O3687" s="41">
        <v>575000</v>
      </c>
      <c r="P3687" s="46" t="s">
        <v>4771</v>
      </c>
      <c r="Q3687" s="47">
        <v>5991</v>
      </c>
      <c r="R3687" s="48" t="s">
        <v>1540</v>
      </c>
      <c r="T3687">
        <v>100102</v>
      </c>
    </row>
    <row r="3688" spans="1:20" ht="18" customHeight="1" x14ac:dyDescent="0.15">
      <c r="A3688" s="42">
        <v>10</v>
      </c>
      <c r="B3688" s="43" t="s">
        <v>1536</v>
      </c>
      <c r="C3688" s="43">
        <v>1</v>
      </c>
      <c r="D3688" s="43" t="s">
        <v>1537</v>
      </c>
      <c r="E3688" s="43">
        <v>2</v>
      </c>
      <c r="F3688" s="43" t="s">
        <v>1549</v>
      </c>
      <c r="G3688" s="44">
        <v>1</v>
      </c>
      <c r="H3688" s="43" t="s">
        <v>7</v>
      </c>
      <c r="I3688" s="44">
        <v>21</v>
      </c>
      <c r="J3688" s="44" t="s">
        <v>1550</v>
      </c>
      <c r="K3688" s="41"/>
      <c r="L3688" s="41"/>
      <c r="M3688" s="41"/>
      <c r="N3688" s="45" t="s">
        <v>3459</v>
      </c>
      <c r="O3688" s="41">
        <v>542300</v>
      </c>
      <c r="P3688" s="46" t="s">
        <v>4772</v>
      </c>
      <c r="Q3688" s="47"/>
      <c r="R3688" s="48" t="s">
        <v>1540</v>
      </c>
      <c r="T3688">
        <v>100102</v>
      </c>
    </row>
    <row r="3689" spans="1:20" ht="18" customHeight="1" x14ac:dyDescent="0.15">
      <c r="A3689" s="42">
        <v>10</v>
      </c>
      <c r="B3689" s="43" t="s">
        <v>1536</v>
      </c>
      <c r="C3689" s="43">
        <v>1</v>
      </c>
      <c r="D3689" s="43" t="s">
        <v>1537</v>
      </c>
      <c r="E3689" s="43">
        <v>2</v>
      </c>
      <c r="F3689" s="43" t="s">
        <v>1549</v>
      </c>
      <c r="G3689" s="44">
        <v>1</v>
      </c>
      <c r="H3689" s="43" t="s">
        <v>7</v>
      </c>
      <c r="I3689" s="44">
        <v>21</v>
      </c>
      <c r="J3689" s="44" t="s">
        <v>1550</v>
      </c>
      <c r="K3689" s="41"/>
      <c r="L3689" s="41"/>
      <c r="M3689" s="41"/>
      <c r="N3689" s="45" t="s">
        <v>3460</v>
      </c>
      <c r="O3689" s="41">
        <v>350000</v>
      </c>
      <c r="P3689" s="46" t="s">
        <v>4773</v>
      </c>
      <c r="Q3689" s="47">
        <v>1400</v>
      </c>
      <c r="R3689" s="48" t="s">
        <v>1540</v>
      </c>
      <c r="T3689">
        <v>100102</v>
      </c>
    </row>
    <row r="3690" spans="1:20" ht="18" customHeight="1" x14ac:dyDescent="0.15">
      <c r="A3690" s="42">
        <v>10</v>
      </c>
      <c r="B3690" s="43" t="s">
        <v>1536</v>
      </c>
      <c r="C3690" s="43">
        <v>1</v>
      </c>
      <c r="D3690" s="43" t="s">
        <v>1537</v>
      </c>
      <c r="E3690" s="43">
        <v>2</v>
      </c>
      <c r="F3690" s="43" t="s">
        <v>1549</v>
      </c>
      <c r="G3690" s="44">
        <v>1</v>
      </c>
      <c r="H3690" s="43" t="s">
        <v>7</v>
      </c>
      <c r="I3690" s="44">
        <v>21</v>
      </c>
      <c r="J3690" s="44" t="s">
        <v>1550</v>
      </c>
      <c r="K3690" s="41"/>
      <c r="L3690" s="41"/>
      <c r="M3690" s="41"/>
      <c r="N3690" s="45" t="s">
        <v>4169</v>
      </c>
      <c r="O3690" s="41">
        <v>58800</v>
      </c>
      <c r="P3690" s="46" t="s">
        <v>4774</v>
      </c>
      <c r="Q3690" s="47"/>
      <c r="R3690" s="48" t="s">
        <v>1540</v>
      </c>
      <c r="T3690">
        <v>100102</v>
      </c>
    </row>
    <row r="3691" spans="1:20" ht="18" customHeight="1" x14ac:dyDescent="0.15">
      <c r="A3691" s="42">
        <v>10</v>
      </c>
      <c r="B3691" s="43" t="s">
        <v>1536</v>
      </c>
      <c r="C3691" s="43">
        <v>1</v>
      </c>
      <c r="D3691" s="43" t="s">
        <v>1537</v>
      </c>
      <c r="E3691" s="43">
        <v>2</v>
      </c>
      <c r="F3691" s="43" t="s">
        <v>1549</v>
      </c>
      <c r="G3691" s="44">
        <v>1</v>
      </c>
      <c r="H3691" s="43" t="s">
        <v>7</v>
      </c>
      <c r="I3691" s="44">
        <v>21</v>
      </c>
      <c r="J3691" s="44" t="s">
        <v>1550</v>
      </c>
      <c r="K3691" s="41"/>
      <c r="L3691" s="41"/>
      <c r="M3691" s="41"/>
      <c r="N3691" s="45" t="s">
        <v>4170</v>
      </c>
      <c r="O3691" s="41">
        <v>92800</v>
      </c>
      <c r="P3691" s="46" t="s">
        <v>4563</v>
      </c>
      <c r="Q3691" s="47"/>
      <c r="R3691" s="48" t="s">
        <v>1540</v>
      </c>
      <c r="T3691">
        <v>100102</v>
      </c>
    </row>
    <row r="3692" spans="1:20" ht="18" customHeight="1" x14ac:dyDescent="0.15">
      <c r="A3692" s="42">
        <v>10</v>
      </c>
      <c r="B3692" s="43" t="s">
        <v>1536</v>
      </c>
      <c r="C3692" s="43">
        <v>1</v>
      </c>
      <c r="D3692" s="43" t="s">
        <v>1537</v>
      </c>
      <c r="E3692" s="43">
        <v>2</v>
      </c>
      <c r="F3692" s="43" t="s">
        <v>1549</v>
      </c>
      <c r="G3692" s="44">
        <v>1</v>
      </c>
      <c r="H3692" s="43" t="s">
        <v>7</v>
      </c>
      <c r="I3692" s="44">
        <v>21</v>
      </c>
      <c r="J3692" s="44" t="s">
        <v>1550</v>
      </c>
      <c r="K3692" s="41"/>
      <c r="L3692" s="41"/>
      <c r="M3692" s="41"/>
      <c r="N3692" s="45" t="s">
        <v>4171</v>
      </c>
      <c r="O3692" s="41">
        <v>116000</v>
      </c>
      <c r="P3692" s="46"/>
      <c r="Q3692" s="47"/>
      <c r="R3692" s="48" t="s">
        <v>1540</v>
      </c>
      <c r="T3692">
        <v>100102</v>
      </c>
    </row>
    <row r="3693" spans="1:20" ht="18" customHeight="1" x14ac:dyDescent="0.15">
      <c r="A3693" s="42">
        <v>10</v>
      </c>
      <c r="B3693" s="43" t="s">
        <v>1536</v>
      </c>
      <c r="C3693" s="43">
        <v>1</v>
      </c>
      <c r="D3693" s="43" t="s">
        <v>1537</v>
      </c>
      <c r="E3693" s="43">
        <v>2</v>
      </c>
      <c r="F3693" s="43" t="s">
        <v>1549</v>
      </c>
      <c r="G3693" s="44">
        <v>1</v>
      </c>
      <c r="H3693" s="43" t="s">
        <v>7</v>
      </c>
      <c r="I3693" s="45">
        <v>31</v>
      </c>
      <c r="J3693" s="45" t="s">
        <v>253</v>
      </c>
      <c r="K3693" s="41">
        <v>4573</v>
      </c>
      <c r="L3693" s="41">
        <v>4588</v>
      </c>
      <c r="M3693" s="41">
        <f>K3693-L3693</f>
        <v>-15</v>
      </c>
      <c r="N3693" s="45" t="s">
        <v>1551</v>
      </c>
      <c r="O3693" s="41">
        <v>3770952</v>
      </c>
      <c r="P3693" s="46"/>
      <c r="Q3693" s="47"/>
      <c r="R3693" s="48" t="s">
        <v>1540</v>
      </c>
      <c r="T3693">
        <v>100102</v>
      </c>
    </row>
    <row r="3694" spans="1:20" ht="18" customHeight="1" x14ac:dyDescent="0.15">
      <c r="A3694" s="42">
        <v>10</v>
      </c>
      <c r="B3694" s="43" t="s">
        <v>1536</v>
      </c>
      <c r="C3694" s="43">
        <v>1</v>
      </c>
      <c r="D3694" s="43" t="s">
        <v>1537</v>
      </c>
      <c r="E3694" s="43">
        <v>2</v>
      </c>
      <c r="F3694" s="43" t="s">
        <v>1549</v>
      </c>
      <c r="G3694" s="44">
        <v>1</v>
      </c>
      <c r="H3694" s="43" t="s">
        <v>7</v>
      </c>
      <c r="I3694" s="44">
        <v>31</v>
      </c>
      <c r="J3694" s="44" t="s">
        <v>253</v>
      </c>
      <c r="K3694" s="41"/>
      <c r="L3694" s="41"/>
      <c r="M3694" s="41"/>
      <c r="N3694" s="45" t="s">
        <v>1552</v>
      </c>
      <c r="O3694" s="41">
        <v>801326</v>
      </c>
      <c r="P3694" s="46"/>
      <c r="Q3694" s="47"/>
      <c r="R3694" s="48" t="s">
        <v>1540</v>
      </c>
      <c r="T3694">
        <v>100102</v>
      </c>
    </row>
    <row r="3695" spans="1:20" ht="18" customHeight="1" x14ac:dyDescent="0.15">
      <c r="A3695" s="42">
        <v>10</v>
      </c>
      <c r="B3695" s="43" t="s">
        <v>1536</v>
      </c>
      <c r="C3695" s="43">
        <v>1</v>
      </c>
      <c r="D3695" s="43" t="s">
        <v>1537</v>
      </c>
      <c r="E3695" s="43">
        <v>2</v>
      </c>
      <c r="F3695" s="43" t="s">
        <v>1549</v>
      </c>
      <c r="G3695" s="45">
        <v>2</v>
      </c>
      <c r="H3695" s="49" t="s">
        <v>10</v>
      </c>
      <c r="I3695" s="45"/>
      <c r="J3695" s="45"/>
      <c r="K3695" s="41"/>
      <c r="L3695" s="41"/>
      <c r="M3695" s="41"/>
      <c r="N3695" s="45"/>
      <c r="O3695" s="47"/>
      <c r="P3695" s="46"/>
      <c r="Q3695" s="47"/>
      <c r="R3695" s="48" t="s">
        <v>1540</v>
      </c>
      <c r="T3695">
        <v>100102</v>
      </c>
    </row>
    <row r="3696" spans="1:20" ht="18" customHeight="1" x14ac:dyDescent="0.15">
      <c r="A3696" s="42">
        <v>10</v>
      </c>
      <c r="B3696" s="43" t="s">
        <v>1536</v>
      </c>
      <c r="C3696" s="43">
        <v>1</v>
      </c>
      <c r="D3696" s="43" t="s">
        <v>1537</v>
      </c>
      <c r="E3696" s="43">
        <v>2</v>
      </c>
      <c r="F3696" s="43" t="s">
        <v>1549</v>
      </c>
      <c r="G3696" s="44">
        <v>2</v>
      </c>
      <c r="H3696" s="43" t="s">
        <v>10</v>
      </c>
      <c r="I3696" s="45">
        <v>2</v>
      </c>
      <c r="J3696" s="45" t="s">
        <v>1553</v>
      </c>
      <c r="K3696" s="41">
        <v>6468</v>
      </c>
      <c r="L3696" s="41">
        <v>6468</v>
      </c>
      <c r="M3696" s="41">
        <f>K3696-L3696</f>
        <v>0</v>
      </c>
      <c r="N3696" s="45" t="s">
        <v>1554</v>
      </c>
      <c r="O3696" s="41">
        <v>6468000</v>
      </c>
      <c r="P3696" s="46"/>
      <c r="Q3696" s="47"/>
      <c r="R3696" s="48" t="s">
        <v>1540</v>
      </c>
      <c r="T3696">
        <v>100102</v>
      </c>
    </row>
    <row r="3697" spans="1:20" ht="18" customHeight="1" x14ac:dyDescent="0.15">
      <c r="A3697" s="42">
        <v>10</v>
      </c>
      <c r="B3697" s="43" t="s">
        <v>1536</v>
      </c>
      <c r="C3697" s="43">
        <v>1</v>
      </c>
      <c r="D3697" s="43" t="s">
        <v>1537</v>
      </c>
      <c r="E3697" s="43">
        <v>2</v>
      </c>
      <c r="F3697" s="43" t="s">
        <v>1549</v>
      </c>
      <c r="G3697" s="44">
        <v>2</v>
      </c>
      <c r="H3697" s="43" t="s">
        <v>10</v>
      </c>
      <c r="I3697" s="45">
        <v>3</v>
      </c>
      <c r="J3697" s="45" t="s">
        <v>11</v>
      </c>
      <c r="K3697" s="41">
        <v>16375</v>
      </c>
      <c r="L3697" s="41">
        <v>13194</v>
      </c>
      <c r="M3697" s="41">
        <f>K3697-L3697</f>
        <v>3181</v>
      </c>
      <c r="N3697" s="45" t="s">
        <v>1239</v>
      </c>
      <c r="O3697" s="41">
        <v>16374600</v>
      </c>
      <c r="P3697" s="46"/>
      <c r="Q3697" s="47"/>
      <c r="R3697" s="48" t="s">
        <v>1540</v>
      </c>
      <c r="T3697">
        <v>100102</v>
      </c>
    </row>
    <row r="3698" spans="1:20" ht="18" customHeight="1" x14ac:dyDescent="0.15">
      <c r="A3698" s="42">
        <v>10</v>
      </c>
      <c r="B3698" s="43" t="s">
        <v>1536</v>
      </c>
      <c r="C3698" s="43">
        <v>1</v>
      </c>
      <c r="D3698" s="43" t="s">
        <v>1537</v>
      </c>
      <c r="E3698" s="43">
        <v>2</v>
      </c>
      <c r="F3698" s="43" t="s">
        <v>1549</v>
      </c>
      <c r="G3698" s="44">
        <v>2</v>
      </c>
      <c r="H3698" s="43" t="s">
        <v>10</v>
      </c>
      <c r="I3698" s="45">
        <v>4</v>
      </c>
      <c r="J3698" s="45" t="s">
        <v>94</v>
      </c>
      <c r="K3698" s="41">
        <v>0</v>
      </c>
      <c r="L3698" s="41">
        <v>1754</v>
      </c>
      <c r="M3698" s="41">
        <f>K3698-L3698</f>
        <v>-1754</v>
      </c>
      <c r="N3698" s="45"/>
      <c r="O3698" s="41"/>
      <c r="P3698" s="46"/>
      <c r="Q3698" s="47"/>
      <c r="R3698" s="48" t="s">
        <v>1540</v>
      </c>
      <c r="T3698">
        <v>100102</v>
      </c>
    </row>
    <row r="3699" spans="1:20" ht="18" customHeight="1" x14ac:dyDescent="0.15">
      <c r="A3699" s="42">
        <v>10</v>
      </c>
      <c r="B3699" s="43" t="s">
        <v>1536</v>
      </c>
      <c r="C3699" s="43">
        <v>1</v>
      </c>
      <c r="D3699" s="43" t="s">
        <v>1537</v>
      </c>
      <c r="E3699" s="43">
        <v>2</v>
      </c>
      <c r="F3699" s="43" t="s">
        <v>1549</v>
      </c>
      <c r="G3699" s="45">
        <v>3</v>
      </c>
      <c r="H3699" s="49" t="s">
        <v>13</v>
      </c>
      <c r="I3699" s="45"/>
      <c r="J3699" s="45"/>
      <c r="K3699" s="41"/>
      <c r="L3699" s="41"/>
      <c r="M3699" s="41"/>
      <c r="N3699" s="45"/>
      <c r="O3699" s="47"/>
      <c r="P3699" s="46"/>
      <c r="Q3699" s="47"/>
      <c r="R3699" s="48" t="s">
        <v>1540</v>
      </c>
      <c r="T3699">
        <v>100102</v>
      </c>
    </row>
    <row r="3700" spans="1:20" ht="18" customHeight="1" x14ac:dyDescent="0.15">
      <c r="A3700" s="42">
        <v>10</v>
      </c>
      <c r="B3700" s="43" t="s">
        <v>1536</v>
      </c>
      <c r="C3700" s="43">
        <v>1</v>
      </c>
      <c r="D3700" s="43" t="s">
        <v>1537</v>
      </c>
      <c r="E3700" s="43">
        <v>2</v>
      </c>
      <c r="F3700" s="43" t="s">
        <v>1549</v>
      </c>
      <c r="G3700" s="44">
        <v>3</v>
      </c>
      <c r="H3700" s="43" t="s">
        <v>13</v>
      </c>
      <c r="I3700" s="45">
        <v>21</v>
      </c>
      <c r="J3700" s="45" t="s">
        <v>1556</v>
      </c>
      <c r="K3700" s="41">
        <v>120</v>
      </c>
      <c r="L3700" s="41">
        <v>120</v>
      </c>
      <c r="M3700" s="41">
        <f t="shared" ref="M3700:M3706" si="101">K3700-L3700</f>
        <v>0</v>
      </c>
      <c r="N3700" s="45" t="s">
        <v>1554</v>
      </c>
      <c r="O3700" s="41">
        <v>120000</v>
      </c>
      <c r="P3700" s="46"/>
      <c r="Q3700" s="47"/>
      <c r="R3700" s="48" t="s">
        <v>1540</v>
      </c>
      <c r="T3700">
        <v>100102</v>
      </c>
    </row>
    <row r="3701" spans="1:20" ht="18" customHeight="1" x14ac:dyDescent="0.15">
      <c r="A3701" s="42">
        <v>10</v>
      </c>
      <c r="B3701" s="43" t="s">
        <v>1536</v>
      </c>
      <c r="C3701" s="43">
        <v>1</v>
      </c>
      <c r="D3701" s="43" t="s">
        <v>1537</v>
      </c>
      <c r="E3701" s="43">
        <v>2</v>
      </c>
      <c r="F3701" s="43" t="s">
        <v>1549</v>
      </c>
      <c r="G3701" s="44">
        <v>3</v>
      </c>
      <c r="H3701" s="43" t="s">
        <v>13</v>
      </c>
      <c r="I3701" s="45">
        <v>22</v>
      </c>
      <c r="J3701" s="45" t="s">
        <v>1557</v>
      </c>
      <c r="K3701" s="41">
        <v>2077</v>
      </c>
      <c r="L3701" s="41">
        <v>2077</v>
      </c>
      <c r="M3701" s="41">
        <f t="shared" si="101"/>
        <v>0</v>
      </c>
      <c r="N3701" s="45" t="s">
        <v>1554</v>
      </c>
      <c r="O3701" s="41">
        <v>2076496</v>
      </c>
      <c r="P3701" s="46"/>
      <c r="Q3701" s="47"/>
      <c r="R3701" s="48" t="s">
        <v>1540</v>
      </c>
      <c r="T3701">
        <v>100102</v>
      </c>
    </row>
    <row r="3702" spans="1:20" ht="18" customHeight="1" x14ac:dyDescent="0.15">
      <c r="A3702" s="42">
        <v>10</v>
      </c>
      <c r="B3702" s="43" t="s">
        <v>1536</v>
      </c>
      <c r="C3702" s="43">
        <v>1</v>
      </c>
      <c r="D3702" s="43" t="s">
        <v>1537</v>
      </c>
      <c r="E3702" s="43">
        <v>2</v>
      </c>
      <c r="F3702" s="43" t="s">
        <v>1549</v>
      </c>
      <c r="G3702" s="44">
        <v>3</v>
      </c>
      <c r="H3702" s="43" t="s">
        <v>13</v>
      </c>
      <c r="I3702" s="45">
        <v>24</v>
      </c>
      <c r="J3702" s="45" t="s">
        <v>1558</v>
      </c>
      <c r="K3702" s="41">
        <v>51</v>
      </c>
      <c r="L3702" s="41">
        <v>51</v>
      </c>
      <c r="M3702" s="41">
        <f t="shared" si="101"/>
        <v>0</v>
      </c>
      <c r="N3702" s="45" t="s">
        <v>1554</v>
      </c>
      <c r="O3702" s="41">
        <v>51000</v>
      </c>
      <c r="P3702" s="46"/>
      <c r="Q3702" s="47"/>
      <c r="R3702" s="48" t="s">
        <v>1540</v>
      </c>
      <c r="T3702">
        <v>100102</v>
      </c>
    </row>
    <row r="3703" spans="1:20" ht="18" customHeight="1" x14ac:dyDescent="0.15">
      <c r="A3703" s="42">
        <v>10</v>
      </c>
      <c r="B3703" s="43" t="s">
        <v>1536</v>
      </c>
      <c r="C3703" s="43">
        <v>1</v>
      </c>
      <c r="D3703" s="43" t="s">
        <v>1537</v>
      </c>
      <c r="E3703" s="43">
        <v>2</v>
      </c>
      <c r="F3703" s="43" t="s">
        <v>1549</v>
      </c>
      <c r="G3703" s="44">
        <v>3</v>
      </c>
      <c r="H3703" s="43" t="s">
        <v>13</v>
      </c>
      <c r="I3703" s="45">
        <v>31</v>
      </c>
      <c r="J3703" s="45" t="s">
        <v>18</v>
      </c>
      <c r="K3703" s="41">
        <v>1038</v>
      </c>
      <c r="L3703" s="41">
        <v>720</v>
      </c>
      <c r="M3703" s="41">
        <f t="shared" si="101"/>
        <v>318</v>
      </c>
      <c r="N3703" s="45" t="s">
        <v>1555</v>
      </c>
      <c r="O3703" s="41">
        <v>1038000</v>
      </c>
      <c r="P3703" s="46"/>
      <c r="Q3703" s="47"/>
      <c r="R3703" s="48" t="s">
        <v>1540</v>
      </c>
      <c r="T3703">
        <v>100102</v>
      </c>
    </row>
    <row r="3704" spans="1:20" ht="18" customHeight="1" x14ac:dyDescent="0.15">
      <c r="A3704" s="42">
        <v>10</v>
      </c>
      <c r="B3704" s="43" t="s">
        <v>1536</v>
      </c>
      <c r="C3704" s="43">
        <v>1</v>
      </c>
      <c r="D3704" s="43" t="s">
        <v>1537</v>
      </c>
      <c r="E3704" s="43">
        <v>2</v>
      </c>
      <c r="F3704" s="43" t="s">
        <v>1549</v>
      </c>
      <c r="G3704" s="44">
        <v>3</v>
      </c>
      <c r="H3704" s="43" t="s">
        <v>13</v>
      </c>
      <c r="I3704" s="45">
        <v>32</v>
      </c>
      <c r="J3704" s="45" t="s">
        <v>98</v>
      </c>
      <c r="K3704" s="41">
        <v>240</v>
      </c>
      <c r="L3704" s="41">
        <v>324</v>
      </c>
      <c r="M3704" s="41">
        <f t="shared" si="101"/>
        <v>-84</v>
      </c>
      <c r="N3704" s="45" t="s">
        <v>107</v>
      </c>
      <c r="O3704" s="41">
        <v>240000</v>
      </c>
      <c r="P3704" s="46"/>
      <c r="Q3704" s="47"/>
      <c r="R3704" s="48" t="s">
        <v>1540</v>
      </c>
      <c r="T3704">
        <v>100102</v>
      </c>
    </row>
    <row r="3705" spans="1:20" ht="18" customHeight="1" x14ac:dyDescent="0.15">
      <c r="A3705" s="42">
        <v>10</v>
      </c>
      <c r="B3705" s="43" t="s">
        <v>1536</v>
      </c>
      <c r="C3705" s="43">
        <v>1</v>
      </c>
      <c r="D3705" s="43" t="s">
        <v>1537</v>
      </c>
      <c r="E3705" s="43">
        <v>2</v>
      </c>
      <c r="F3705" s="43" t="s">
        <v>1549</v>
      </c>
      <c r="G3705" s="44">
        <v>3</v>
      </c>
      <c r="H3705" s="43" t="s">
        <v>13</v>
      </c>
      <c r="I3705" s="45">
        <v>33</v>
      </c>
      <c r="J3705" s="45" t="s">
        <v>20</v>
      </c>
      <c r="K3705" s="41">
        <v>136</v>
      </c>
      <c r="L3705" s="41">
        <v>51</v>
      </c>
      <c r="M3705" s="41">
        <f t="shared" si="101"/>
        <v>85</v>
      </c>
      <c r="N3705" s="45" t="s">
        <v>1240</v>
      </c>
      <c r="O3705" s="41">
        <v>135600</v>
      </c>
      <c r="P3705" s="46"/>
      <c r="Q3705" s="47"/>
      <c r="R3705" s="48" t="s">
        <v>1540</v>
      </c>
      <c r="T3705">
        <v>100102</v>
      </c>
    </row>
    <row r="3706" spans="1:20" ht="18" customHeight="1" x14ac:dyDescent="0.15">
      <c r="A3706" s="42">
        <v>10</v>
      </c>
      <c r="B3706" s="43" t="s">
        <v>1536</v>
      </c>
      <c r="C3706" s="43">
        <v>1</v>
      </c>
      <c r="D3706" s="43" t="s">
        <v>1537</v>
      </c>
      <c r="E3706" s="43">
        <v>2</v>
      </c>
      <c r="F3706" s="43" t="s">
        <v>1549</v>
      </c>
      <c r="G3706" s="44">
        <v>3</v>
      </c>
      <c r="H3706" s="43" t="s">
        <v>13</v>
      </c>
      <c r="I3706" s="45">
        <v>35</v>
      </c>
      <c r="J3706" s="45" t="s">
        <v>22</v>
      </c>
      <c r="K3706" s="41">
        <v>635</v>
      </c>
      <c r="L3706" s="41">
        <v>570</v>
      </c>
      <c r="M3706" s="41">
        <f t="shared" si="101"/>
        <v>65</v>
      </c>
      <c r="N3706" s="45" t="s">
        <v>1559</v>
      </c>
      <c r="O3706" s="41"/>
      <c r="P3706" s="46"/>
      <c r="Q3706" s="47"/>
      <c r="R3706" s="48" t="s">
        <v>1540</v>
      </c>
      <c r="T3706">
        <v>100102</v>
      </c>
    </row>
    <row r="3707" spans="1:20" ht="18" customHeight="1" x14ac:dyDescent="0.15">
      <c r="A3707" s="42">
        <v>10</v>
      </c>
      <c r="B3707" s="43" t="s">
        <v>1536</v>
      </c>
      <c r="C3707" s="43">
        <v>1</v>
      </c>
      <c r="D3707" s="43" t="s">
        <v>1537</v>
      </c>
      <c r="E3707" s="43">
        <v>2</v>
      </c>
      <c r="F3707" s="43" t="s">
        <v>1549</v>
      </c>
      <c r="G3707" s="44">
        <v>3</v>
      </c>
      <c r="H3707" s="43" t="s">
        <v>13</v>
      </c>
      <c r="I3707" s="44">
        <v>35</v>
      </c>
      <c r="J3707" s="44" t="s">
        <v>22</v>
      </c>
      <c r="K3707" s="41"/>
      <c r="L3707" s="41"/>
      <c r="M3707" s="41"/>
      <c r="N3707" s="45" t="s">
        <v>4172</v>
      </c>
      <c r="O3707" s="41">
        <v>634536</v>
      </c>
      <c r="P3707" s="46"/>
      <c r="Q3707" s="47"/>
      <c r="R3707" s="48" t="s">
        <v>1540</v>
      </c>
      <c r="T3707">
        <v>100102</v>
      </c>
    </row>
    <row r="3708" spans="1:20" ht="18" customHeight="1" x14ac:dyDescent="0.15">
      <c r="A3708" s="42">
        <v>10</v>
      </c>
      <c r="B3708" s="43" t="s">
        <v>1536</v>
      </c>
      <c r="C3708" s="43">
        <v>1</v>
      </c>
      <c r="D3708" s="43" t="s">
        <v>1537</v>
      </c>
      <c r="E3708" s="43">
        <v>2</v>
      </c>
      <c r="F3708" s="43" t="s">
        <v>1549</v>
      </c>
      <c r="G3708" s="44">
        <v>3</v>
      </c>
      <c r="H3708" s="43" t="s">
        <v>13</v>
      </c>
      <c r="I3708" s="45">
        <v>38</v>
      </c>
      <c r="J3708" s="45" t="s">
        <v>23</v>
      </c>
      <c r="K3708" s="41">
        <v>714</v>
      </c>
      <c r="L3708" s="41">
        <v>748</v>
      </c>
      <c r="M3708" s="41">
        <f>K3708-L3708</f>
        <v>-34</v>
      </c>
      <c r="N3708" s="45" t="s">
        <v>107</v>
      </c>
      <c r="O3708" s="41">
        <v>714000</v>
      </c>
      <c r="P3708" s="46"/>
      <c r="Q3708" s="47"/>
      <c r="R3708" s="48" t="s">
        <v>1540</v>
      </c>
      <c r="T3708">
        <v>100102</v>
      </c>
    </row>
    <row r="3709" spans="1:20" ht="18" customHeight="1" x14ac:dyDescent="0.15">
      <c r="A3709" s="42">
        <v>10</v>
      </c>
      <c r="B3709" s="43" t="s">
        <v>1536</v>
      </c>
      <c r="C3709" s="43">
        <v>1</v>
      </c>
      <c r="D3709" s="43" t="s">
        <v>1537</v>
      </c>
      <c r="E3709" s="43">
        <v>2</v>
      </c>
      <c r="F3709" s="43" t="s">
        <v>1549</v>
      </c>
      <c r="G3709" s="44">
        <v>3</v>
      </c>
      <c r="H3709" s="43" t="s">
        <v>13</v>
      </c>
      <c r="I3709" s="45">
        <v>39</v>
      </c>
      <c r="J3709" s="45" t="s">
        <v>24</v>
      </c>
      <c r="K3709" s="41">
        <v>4013</v>
      </c>
      <c r="L3709" s="41">
        <v>3247</v>
      </c>
      <c r="M3709" s="41">
        <f>K3709-L3709</f>
        <v>766</v>
      </c>
      <c r="N3709" s="45" t="s">
        <v>1239</v>
      </c>
      <c r="O3709" s="41">
        <v>4012970</v>
      </c>
      <c r="P3709" s="46"/>
      <c r="Q3709" s="47"/>
      <c r="R3709" s="48" t="s">
        <v>1540</v>
      </c>
      <c r="T3709">
        <v>100102</v>
      </c>
    </row>
    <row r="3710" spans="1:20" ht="18" customHeight="1" x14ac:dyDescent="0.15">
      <c r="A3710" s="42">
        <v>10</v>
      </c>
      <c r="B3710" s="43" t="s">
        <v>1536</v>
      </c>
      <c r="C3710" s="43">
        <v>1</v>
      </c>
      <c r="D3710" s="43" t="s">
        <v>1537</v>
      </c>
      <c r="E3710" s="43">
        <v>2</v>
      </c>
      <c r="F3710" s="43" t="s">
        <v>1549</v>
      </c>
      <c r="G3710" s="44">
        <v>3</v>
      </c>
      <c r="H3710" s="43" t="s">
        <v>13</v>
      </c>
      <c r="I3710" s="45">
        <v>40</v>
      </c>
      <c r="J3710" s="45" t="s">
        <v>25</v>
      </c>
      <c r="K3710" s="41">
        <v>2826</v>
      </c>
      <c r="L3710" s="41">
        <v>2305</v>
      </c>
      <c r="M3710" s="41">
        <f>K3710-L3710</f>
        <v>521</v>
      </c>
      <c r="N3710" s="45" t="s">
        <v>1239</v>
      </c>
      <c r="O3710" s="41">
        <v>2825706</v>
      </c>
      <c r="P3710" s="46"/>
      <c r="Q3710" s="47"/>
      <c r="R3710" s="48" t="s">
        <v>1540</v>
      </c>
      <c r="T3710">
        <v>100102</v>
      </c>
    </row>
    <row r="3711" spans="1:20" ht="18" customHeight="1" x14ac:dyDescent="0.15">
      <c r="A3711" s="42">
        <v>10</v>
      </c>
      <c r="B3711" s="43" t="s">
        <v>1536</v>
      </c>
      <c r="C3711" s="43">
        <v>1</v>
      </c>
      <c r="D3711" s="43" t="s">
        <v>1537</v>
      </c>
      <c r="E3711" s="43">
        <v>2</v>
      </c>
      <c r="F3711" s="43" t="s">
        <v>1549</v>
      </c>
      <c r="G3711" s="44">
        <v>3</v>
      </c>
      <c r="H3711" s="43" t="s">
        <v>13</v>
      </c>
      <c r="I3711" s="45">
        <v>41</v>
      </c>
      <c r="J3711" s="45" t="s">
        <v>26</v>
      </c>
      <c r="K3711" s="41">
        <v>318</v>
      </c>
      <c r="L3711" s="41">
        <v>229</v>
      </c>
      <c r="M3711" s="41">
        <f>K3711-L3711</f>
        <v>89</v>
      </c>
      <c r="N3711" s="45" t="s">
        <v>1239</v>
      </c>
      <c r="O3711" s="41">
        <v>318000</v>
      </c>
      <c r="P3711" s="46"/>
      <c r="Q3711" s="47"/>
      <c r="R3711" s="48" t="s">
        <v>1540</v>
      </c>
      <c r="T3711">
        <v>100102</v>
      </c>
    </row>
    <row r="3712" spans="1:20" ht="18" customHeight="1" x14ac:dyDescent="0.15">
      <c r="A3712" s="42">
        <v>10</v>
      </c>
      <c r="B3712" s="43" t="s">
        <v>1536</v>
      </c>
      <c r="C3712" s="43">
        <v>1</v>
      </c>
      <c r="D3712" s="43" t="s">
        <v>1537</v>
      </c>
      <c r="E3712" s="43">
        <v>2</v>
      </c>
      <c r="F3712" s="43" t="s">
        <v>1549</v>
      </c>
      <c r="G3712" s="44">
        <v>3</v>
      </c>
      <c r="H3712" s="43" t="s">
        <v>13</v>
      </c>
      <c r="I3712" s="45">
        <v>50</v>
      </c>
      <c r="J3712" s="45" t="s">
        <v>108</v>
      </c>
      <c r="K3712" s="41">
        <v>0</v>
      </c>
      <c r="L3712" s="41">
        <v>373</v>
      </c>
      <c r="M3712" s="41">
        <f>K3712-L3712</f>
        <v>-373</v>
      </c>
      <c r="N3712" s="45"/>
      <c r="O3712" s="41"/>
      <c r="P3712" s="46"/>
      <c r="Q3712" s="47"/>
      <c r="R3712" s="48" t="s">
        <v>1540</v>
      </c>
      <c r="T3712">
        <v>100102</v>
      </c>
    </row>
    <row r="3713" spans="1:20" ht="18" customHeight="1" x14ac:dyDescent="0.15">
      <c r="A3713" s="42">
        <v>10</v>
      </c>
      <c r="B3713" s="43" t="s">
        <v>1536</v>
      </c>
      <c r="C3713" s="43">
        <v>1</v>
      </c>
      <c r="D3713" s="43" t="s">
        <v>1537</v>
      </c>
      <c r="E3713" s="43">
        <v>2</v>
      </c>
      <c r="F3713" s="43" t="s">
        <v>1549</v>
      </c>
      <c r="G3713" s="45">
        <v>4</v>
      </c>
      <c r="H3713" s="49" t="s">
        <v>27</v>
      </c>
      <c r="I3713" s="45"/>
      <c r="J3713" s="45"/>
      <c r="K3713" s="41"/>
      <c r="L3713" s="41"/>
      <c r="M3713" s="41"/>
      <c r="N3713" s="45"/>
      <c r="O3713" s="47"/>
      <c r="P3713" s="46"/>
      <c r="Q3713" s="47"/>
      <c r="R3713" s="48" t="s">
        <v>1540</v>
      </c>
      <c r="T3713">
        <v>100102</v>
      </c>
    </row>
    <row r="3714" spans="1:20" ht="18" customHeight="1" x14ac:dyDescent="0.15">
      <c r="A3714" s="42">
        <v>10</v>
      </c>
      <c r="B3714" s="43" t="s">
        <v>1536</v>
      </c>
      <c r="C3714" s="43">
        <v>1</v>
      </c>
      <c r="D3714" s="43" t="s">
        <v>1537</v>
      </c>
      <c r="E3714" s="43">
        <v>2</v>
      </c>
      <c r="F3714" s="43" t="s">
        <v>1549</v>
      </c>
      <c r="G3714" s="44">
        <v>4</v>
      </c>
      <c r="H3714" s="43" t="s">
        <v>27</v>
      </c>
      <c r="I3714" s="45">
        <v>21</v>
      </c>
      <c r="J3714" s="45" t="s">
        <v>1560</v>
      </c>
      <c r="K3714" s="41">
        <v>1832</v>
      </c>
      <c r="L3714" s="41">
        <v>1826</v>
      </c>
      <c r="M3714" s="41">
        <f>K3714-L3714</f>
        <v>6</v>
      </c>
      <c r="N3714" s="45" t="s">
        <v>1554</v>
      </c>
      <c r="O3714" s="41">
        <v>1831862</v>
      </c>
      <c r="P3714" s="46"/>
      <c r="Q3714" s="47"/>
      <c r="R3714" s="48" t="s">
        <v>1540</v>
      </c>
      <c r="T3714">
        <v>100102</v>
      </c>
    </row>
    <row r="3715" spans="1:20" ht="18" customHeight="1" x14ac:dyDescent="0.15">
      <c r="A3715" s="42">
        <v>10</v>
      </c>
      <c r="B3715" s="43" t="s">
        <v>1536</v>
      </c>
      <c r="C3715" s="43">
        <v>1</v>
      </c>
      <c r="D3715" s="43" t="s">
        <v>1537</v>
      </c>
      <c r="E3715" s="43">
        <v>2</v>
      </c>
      <c r="F3715" s="43" t="s">
        <v>1549</v>
      </c>
      <c r="G3715" s="44">
        <v>4</v>
      </c>
      <c r="H3715" s="43" t="s">
        <v>27</v>
      </c>
      <c r="I3715" s="45">
        <v>31</v>
      </c>
      <c r="J3715" s="45" t="s">
        <v>29</v>
      </c>
      <c r="K3715" s="41">
        <v>5356</v>
      </c>
      <c r="L3715" s="41">
        <v>4687</v>
      </c>
      <c r="M3715" s="41">
        <f>K3715-L3715</f>
        <v>669</v>
      </c>
      <c r="N3715" s="45" t="s">
        <v>1239</v>
      </c>
      <c r="O3715" s="41">
        <v>5355305</v>
      </c>
      <c r="P3715" s="46"/>
      <c r="Q3715" s="47"/>
      <c r="R3715" s="48" t="s">
        <v>1540</v>
      </c>
      <c r="T3715">
        <v>100102</v>
      </c>
    </row>
    <row r="3716" spans="1:20" ht="18" customHeight="1" x14ac:dyDescent="0.15">
      <c r="A3716" s="42">
        <v>10</v>
      </c>
      <c r="B3716" s="43" t="s">
        <v>1536</v>
      </c>
      <c r="C3716" s="43">
        <v>1</v>
      </c>
      <c r="D3716" s="43" t="s">
        <v>1537</v>
      </c>
      <c r="E3716" s="43">
        <v>2</v>
      </c>
      <c r="F3716" s="43" t="s">
        <v>1549</v>
      </c>
      <c r="G3716" s="44">
        <v>4</v>
      </c>
      <c r="H3716" s="43" t="s">
        <v>27</v>
      </c>
      <c r="I3716" s="45">
        <v>41</v>
      </c>
      <c r="J3716" s="45" t="s">
        <v>111</v>
      </c>
      <c r="K3716" s="41">
        <v>859</v>
      </c>
      <c r="L3716" s="41">
        <v>845</v>
      </c>
      <c r="M3716" s="41">
        <f>K3716-L3716</f>
        <v>14</v>
      </c>
      <c r="N3716" s="45" t="s">
        <v>2774</v>
      </c>
      <c r="O3716" s="41">
        <v>858039</v>
      </c>
      <c r="P3716" s="46"/>
      <c r="Q3716" s="47"/>
      <c r="R3716" s="48" t="s">
        <v>1540</v>
      </c>
      <c r="T3716">
        <v>100102</v>
      </c>
    </row>
    <row r="3717" spans="1:20" ht="18" customHeight="1" x14ac:dyDescent="0.15">
      <c r="A3717" s="42">
        <v>10</v>
      </c>
      <c r="B3717" s="43" t="s">
        <v>1536</v>
      </c>
      <c r="C3717" s="43">
        <v>1</v>
      </c>
      <c r="D3717" s="43" t="s">
        <v>1537</v>
      </c>
      <c r="E3717" s="43">
        <v>2</v>
      </c>
      <c r="F3717" s="43" t="s">
        <v>1549</v>
      </c>
      <c r="G3717" s="45">
        <v>7</v>
      </c>
      <c r="H3717" s="49" t="s">
        <v>30</v>
      </c>
      <c r="I3717" s="45"/>
      <c r="J3717" s="45"/>
      <c r="K3717" s="41"/>
      <c r="L3717" s="41"/>
      <c r="M3717" s="41"/>
      <c r="N3717" s="45"/>
      <c r="O3717" s="47"/>
      <c r="P3717" s="46"/>
      <c r="Q3717" s="47"/>
      <c r="R3717" s="48" t="s">
        <v>1540</v>
      </c>
      <c r="T3717">
        <v>100102</v>
      </c>
    </row>
    <row r="3718" spans="1:20" ht="18" customHeight="1" x14ac:dyDescent="0.15">
      <c r="A3718" s="42">
        <v>10</v>
      </c>
      <c r="B3718" s="43" t="s">
        <v>1536</v>
      </c>
      <c r="C3718" s="43">
        <v>1</v>
      </c>
      <c r="D3718" s="43" t="s">
        <v>1537</v>
      </c>
      <c r="E3718" s="43">
        <v>2</v>
      </c>
      <c r="F3718" s="43" t="s">
        <v>1549</v>
      </c>
      <c r="G3718" s="44">
        <v>7</v>
      </c>
      <c r="H3718" s="43" t="s">
        <v>30</v>
      </c>
      <c r="I3718" s="45">
        <v>1</v>
      </c>
      <c r="J3718" s="45" t="s">
        <v>366</v>
      </c>
      <c r="K3718" s="41">
        <v>20</v>
      </c>
      <c r="L3718" s="41">
        <v>20</v>
      </c>
      <c r="M3718" s="41">
        <f>K3718-L3718</f>
        <v>0</v>
      </c>
      <c r="N3718" s="45" t="s">
        <v>3461</v>
      </c>
      <c r="O3718" s="41">
        <v>20000</v>
      </c>
      <c r="P3718" s="46"/>
      <c r="Q3718" s="47"/>
      <c r="R3718" s="48" t="s">
        <v>1540</v>
      </c>
      <c r="T3718">
        <v>100102</v>
      </c>
    </row>
    <row r="3719" spans="1:20" ht="18" customHeight="1" x14ac:dyDescent="0.15">
      <c r="A3719" s="42">
        <v>10</v>
      </c>
      <c r="B3719" s="43" t="s">
        <v>1536</v>
      </c>
      <c r="C3719" s="43">
        <v>1</v>
      </c>
      <c r="D3719" s="43" t="s">
        <v>1537</v>
      </c>
      <c r="E3719" s="43">
        <v>2</v>
      </c>
      <c r="F3719" s="43" t="s">
        <v>1549</v>
      </c>
      <c r="G3719" s="44">
        <v>7</v>
      </c>
      <c r="H3719" s="43" t="s">
        <v>30</v>
      </c>
      <c r="I3719" s="45">
        <v>11</v>
      </c>
      <c r="J3719" s="45" t="s">
        <v>31</v>
      </c>
      <c r="K3719" s="41">
        <v>2505</v>
      </c>
      <c r="L3719" s="41">
        <v>2565</v>
      </c>
      <c r="M3719" s="41">
        <f>K3719-L3719</f>
        <v>-60</v>
      </c>
      <c r="N3719" s="45" t="s">
        <v>3462</v>
      </c>
      <c r="O3719" s="41">
        <v>84000</v>
      </c>
      <c r="P3719" s="46"/>
      <c r="Q3719" s="47"/>
      <c r="R3719" s="48" t="s">
        <v>1540</v>
      </c>
      <c r="T3719">
        <v>100102</v>
      </c>
    </row>
    <row r="3720" spans="1:20" ht="18" customHeight="1" x14ac:dyDescent="0.15">
      <c r="A3720" s="42">
        <v>10</v>
      </c>
      <c r="B3720" s="43" t="s">
        <v>1536</v>
      </c>
      <c r="C3720" s="43">
        <v>1</v>
      </c>
      <c r="D3720" s="43" t="s">
        <v>1537</v>
      </c>
      <c r="E3720" s="43">
        <v>2</v>
      </c>
      <c r="F3720" s="43" t="s">
        <v>1549</v>
      </c>
      <c r="G3720" s="44">
        <v>7</v>
      </c>
      <c r="H3720" s="43" t="s">
        <v>30</v>
      </c>
      <c r="I3720" s="44">
        <v>11</v>
      </c>
      <c r="J3720" s="44" t="s">
        <v>31</v>
      </c>
      <c r="K3720" s="41"/>
      <c r="L3720" s="41"/>
      <c r="M3720" s="41"/>
      <c r="N3720" s="45" t="s">
        <v>3463</v>
      </c>
      <c r="O3720" s="41">
        <v>60800</v>
      </c>
      <c r="P3720" s="46"/>
      <c r="Q3720" s="47"/>
      <c r="R3720" s="48" t="s">
        <v>1540</v>
      </c>
      <c r="T3720">
        <v>100102</v>
      </c>
    </row>
    <row r="3721" spans="1:20" ht="18" customHeight="1" x14ac:dyDescent="0.15">
      <c r="A3721" s="42">
        <v>10</v>
      </c>
      <c r="B3721" s="43" t="s">
        <v>1536</v>
      </c>
      <c r="C3721" s="43">
        <v>1</v>
      </c>
      <c r="D3721" s="43" t="s">
        <v>1537</v>
      </c>
      <c r="E3721" s="43">
        <v>2</v>
      </c>
      <c r="F3721" s="43" t="s">
        <v>1549</v>
      </c>
      <c r="G3721" s="44">
        <v>7</v>
      </c>
      <c r="H3721" s="43" t="s">
        <v>30</v>
      </c>
      <c r="I3721" s="44">
        <v>11</v>
      </c>
      <c r="J3721" s="44" t="s">
        <v>31</v>
      </c>
      <c r="K3721" s="41"/>
      <c r="L3721" s="41"/>
      <c r="M3721" s="41"/>
      <c r="N3721" s="45" t="s">
        <v>3464</v>
      </c>
      <c r="O3721" s="41">
        <v>31500</v>
      </c>
      <c r="P3721" s="46"/>
      <c r="Q3721" s="47"/>
      <c r="R3721" s="48" t="s">
        <v>1540</v>
      </c>
      <c r="T3721">
        <v>100102</v>
      </c>
    </row>
    <row r="3722" spans="1:20" ht="18" customHeight="1" x14ac:dyDescent="0.15">
      <c r="A3722" s="42">
        <v>10</v>
      </c>
      <c r="B3722" s="43" t="s">
        <v>1536</v>
      </c>
      <c r="C3722" s="43">
        <v>1</v>
      </c>
      <c r="D3722" s="43" t="s">
        <v>1537</v>
      </c>
      <c r="E3722" s="43">
        <v>2</v>
      </c>
      <c r="F3722" s="43" t="s">
        <v>1549</v>
      </c>
      <c r="G3722" s="44">
        <v>7</v>
      </c>
      <c r="H3722" s="43" t="s">
        <v>30</v>
      </c>
      <c r="I3722" s="44">
        <v>11</v>
      </c>
      <c r="J3722" s="44" t="s">
        <v>31</v>
      </c>
      <c r="K3722" s="41"/>
      <c r="L3722" s="41"/>
      <c r="M3722" s="41"/>
      <c r="N3722" s="45" t="s">
        <v>3465</v>
      </c>
      <c r="O3722" s="41">
        <v>42000</v>
      </c>
      <c r="P3722" s="46"/>
      <c r="Q3722" s="47"/>
      <c r="R3722" s="48" t="s">
        <v>1540</v>
      </c>
      <c r="T3722">
        <v>100102</v>
      </c>
    </row>
    <row r="3723" spans="1:20" ht="18" customHeight="1" x14ac:dyDescent="0.15">
      <c r="A3723" s="42">
        <v>10</v>
      </c>
      <c r="B3723" s="43" t="s">
        <v>1536</v>
      </c>
      <c r="C3723" s="43">
        <v>1</v>
      </c>
      <c r="D3723" s="43" t="s">
        <v>1537</v>
      </c>
      <c r="E3723" s="43">
        <v>2</v>
      </c>
      <c r="F3723" s="43" t="s">
        <v>1549</v>
      </c>
      <c r="G3723" s="44">
        <v>7</v>
      </c>
      <c r="H3723" s="43" t="s">
        <v>30</v>
      </c>
      <c r="I3723" s="44">
        <v>11</v>
      </c>
      <c r="J3723" s="44" t="s">
        <v>31</v>
      </c>
      <c r="K3723" s="41"/>
      <c r="L3723" s="41"/>
      <c r="M3723" s="41"/>
      <c r="N3723" s="45" t="s">
        <v>3466</v>
      </c>
      <c r="O3723" s="41">
        <v>126000</v>
      </c>
      <c r="P3723" s="46"/>
      <c r="Q3723" s="47"/>
      <c r="R3723" s="48" t="s">
        <v>1540</v>
      </c>
      <c r="T3723">
        <v>100102</v>
      </c>
    </row>
    <row r="3724" spans="1:20" ht="18" customHeight="1" x14ac:dyDescent="0.15">
      <c r="A3724" s="42">
        <v>10</v>
      </c>
      <c r="B3724" s="43" t="s">
        <v>1536</v>
      </c>
      <c r="C3724" s="43">
        <v>1</v>
      </c>
      <c r="D3724" s="43" t="s">
        <v>1537</v>
      </c>
      <c r="E3724" s="43">
        <v>2</v>
      </c>
      <c r="F3724" s="43" t="s">
        <v>1549</v>
      </c>
      <c r="G3724" s="44">
        <v>7</v>
      </c>
      <c r="H3724" s="43" t="s">
        <v>30</v>
      </c>
      <c r="I3724" s="44">
        <v>11</v>
      </c>
      <c r="J3724" s="44" t="s">
        <v>31</v>
      </c>
      <c r="K3724" s="41"/>
      <c r="L3724" s="41"/>
      <c r="M3724" s="41"/>
      <c r="N3724" s="45" t="s">
        <v>3467</v>
      </c>
      <c r="O3724" s="41">
        <v>1500000</v>
      </c>
      <c r="P3724" s="46"/>
      <c r="Q3724" s="47"/>
      <c r="R3724" s="48" t="s">
        <v>1540</v>
      </c>
      <c r="T3724">
        <v>100102</v>
      </c>
    </row>
    <row r="3725" spans="1:20" ht="18" customHeight="1" x14ac:dyDescent="0.15">
      <c r="A3725" s="42">
        <v>10</v>
      </c>
      <c r="B3725" s="43" t="s">
        <v>1536</v>
      </c>
      <c r="C3725" s="43">
        <v>1</v>
      </c>
      <c r="D3725" s="43" t="s">
        <v>1537</v>
      </c>
      <c r="E3725" s="43">
        <v>2</v>
      </c>
      <c r="F3725" s="43" t="s">
        <v>1549</v>
      </c>
      <c r="G3725" s="44">
        <v>7</v>
      </c>
      <c r="H3725" s="43" t="s">
        <v>30</v>
      </c>
      <c r="I3725" s="44">
        <v>11</v>
      </c>
      <c r="J3725" s="44" t="s">
        <v>31</v>
      </c>
      <c r="K3725" s="41"/>
      <c r="L3725" s="41"/>
      <c r="M3725" s="41"/>
      <c r="N3725" s="45" t="s">
        <v>3468</v>
      </c>
      <c r="O3725" s="41">
        <v>660000</v>
      </c>
      <c r="P3725" s="46"/>
      <c r="Q3725" s="47"/>
      <c r="R3725" s="48" t="s">
        <v>1540</v>
      </c>
      <c r="T3725">
        <v>100102</v>
      </c>
    </row>
    <row r="3726" spans="1:20" ht="18" customHeight="1" x14ac:dyDescent="0.15">
      <c r="A3726" s="42">
        <v>10</v>
      </c>
      <c r="B3726" s="43" t="s">
        <v>1536</v>
      </c>
      <c r="C3726" s="43">
        <v>1</v>
      </c>
      <c r="D3726" s="43" t="s">
        <v>1537</v>
      </c>
      <c r="E3726" s="43">
        <v>2</v>
      </c>
      <c r="F3726" s="43" t="s">
        <v>1549</v>
      </c>
      <c r="G3726" s="44">
        <v>7</v>
      </c>
      <c r="H3726" s="43" t="s">
        <v>30</v>
      </c>
      <c r="I3726" s="45">
        <v>31</v>
      </c>
      <c r="J3726" s="45" t="s">
        <v>265</v>
      </c>
      <c r="K3726" s="41">
        <v>64</v>
      </c>
      <c r="L3726" s="41">
        <v>69</v>
      </c>
      <c r="M3726" s="41">
        <f>K3726-L3726</f>
        <v>-5</v>
      </c>
      <c r="N3726" s="45" t="s">
        <v>3469</v>
      </c>
      <c r="O3726" s="41">
        <v>64000</v>
      </c>
      <c r="P3726" s="46"/>
      <c r="Q3726" s="47"/>
      <c r="R3726" s="48" t="s">
        <v>1540</v>
      </c>
      <c r="T3726">
        <v>100102</v>
      </c>
    </row>
    <row r="3727" spans="1:20" ht="18" customHeight="1" x14ac:dyDescent="0.15">
      <c r="A3727" s="42">
        <v>10</v>
      </c>
      <c r="B3727" s="43" t="s">
        <v>1536</v>
      </c>
      <c r="C3727" s="43">
        <v>1</v>
      </c>
      <c r="D3727" s="43" t="s">
        <v>1537</v>
      </c>
      <c r="E3727" s="43">
        <v>2</v>
      </c>
      <c r="F3727" s="43" t="s">
        <v>1549</v>
      </c>
      <c r="G3727" s="44">
        <v>7</v>
      </c>
      <c r="H3727" s="43" t="s">
        <v>30</v>
      </c>
      <c r="I3727" s="44">
        <v>31</v>
      </c>
      <c r="J3727" s="44" t="s">
        <v>265</v>
      </c>
      <c r="K3727" s="41"/>
      <c r="L3727" s="41"/>
      <c r="M3727" s="41"/>
      <c r="N3727" s="45" t="s">
        <v>2775</v>
      </c>
      <c r="O3727" s="41"/>
      <c r="P3727" s="46"/>
      <c r="Q3727" s="47"/>
      <c r="R3727" s="48" t="s">
        <v>1540</v>
      </c>
      <c r="T3727">
        <v>100102</v>
      </c>
    </row>
    <row r="3728" spans="1:20" ht="18" customHeight="1" x14ac:dyDescent="0.15">
      <c r="A3728" s="42">
        <v>10</v>
      </c>
      <c r="B3728" s="43" t="s">
        <v>1536</v>
      </c>
      <c r="C3728" s="43">
        <v>1</v>
      </c>
      <c r="D3728" s="43" t="s">
        <v>1537</v>
      </c>
      <c r="E3728" s="43">
        <v>2</v>
      </c>
      <c r="F3728" s="43" t="s">
        <v>1549</v>
      </c>
      <c r="G3728" s="45">
        <v>8</v>
      </c>
      <c r="H3728" s="49" t="s">
        <v>33</v>
      </c>
      <c r="I3728" s="45"/>
      <c r="J3728" s="45"/>
      <c r="K3728" s="41"/>
      <c r="L3728" s="41"/>
      <c r="M3728" s="41"/>
      <c r="N3728" s="45"/>
      <c r="O3728" s="47"/>
      <c r="P3728" s="46"/>
      <c r="Q3728" s="47"/>
      <c r="R3728" s="48" t="s">
        <v>1540</v>
      </c>
      <c r="T3728">
        <v>100102</v>
      </c>
    </row>
    <row r="3729" spans="1:20" ht="18" customHeight="1" x14ac:dyDescent="0.15">
      <c r="A3729" s="42">
        <v>10</v>
      </c>
      <c r="B3729" s="43" t="s">
        <v>1536</v>
      </c>
      <c r="C3729" s="43">
        <v>1</v>
      </c>
      <c r="D3729" s="43" t="s">
        <v>1537</v>
      </c>
      <c r="E3729" s="43">
        <v>2</v>
      </c>
      <c r="F3729" s="43" t="s">
        <v>1549</v>
      </c>
      <c r="G3729" s="44">
        <v>8</v>
      </c>
      <c r="H3729" s="43" t="s">
        <v>33</v>
      </c>
      <c r="I3729" s="45">
        <v>1</v>
      </c>
      <c r="J3729" s="45" t="s">
        <v>34</v>
      </c>
      <c r="K3729" s="41">
        <v>648</v>
      </c>
      <c r="L3729" s="41">
        <v>706</v>
      </c>
      <c r="M3729" s="41">
        <f>K3729-L3729</f>
        <v>-58</v>
      </c>
      <c r="N3729" s="45" t="s">
        <v>1561</v>
      </c>
      <c r="O3729" s="41">
        <v>38000</v>
      </c>
      <c r="P3729" s="46"/>
      <c r="Q3729" s="47"/>
      <c r="R3729" s="48" t="s">
        <v>1540</v>
      </c>
      <c r="T3729">
        <v>100102</v>
      </c>
    </row>
    <row r="3730" spans="1:20" ht="18" customHeight="1" x14ac:dyDescent="0.15">
      <c r="A3730" s="42">
        <v>10</v>
      </c>
      <c r="B3730" s="43" t="s">
        <v>1536</v>
      </c>
      <c r="C3730" s="43">
        <v>1</v>
      </c>
      <c r="D3730" s="43" t="s">
        <v>1537</v>
      </c>
      <c r="E3730" s="43">
        <v>2</v>
      </c>
      <c r="F3730" s="43" t="s">
        <v>1549</v>
      </c>
      <c r="G3730" s="44">
        <v>8</v>
      </c>
      <c r="H3730" s="43" t="s">
        <v>33</v>
      </c>
      <c r="I3730" s="44">
        <v>1</v>
      </c>
      <c r="J3730" s="44" t="s">
        <v>34</v>
      </c>
      <c r="K3730" s="41"/>
      <c r="L3730" s="41"/>
      <c r="M3730" s="41"/>
      <c r="N3730" s="45" t="s">
        <v>1562</v>
      </c>
      <c r="O3730" s="41">
        <v>3000</v>
      </c>
      <c r="P3730" s="46"/>
      <c r="Q3730" s="47"/>
      <c r="R3730" s="48" t="s">
        <v>1540</v>
      </c>
      <c r="T3730">
        <v>100102</v>
      </c>
    </row>
    <row r="3731" spans="1:20" ht="18" customHeight="1" x14ac:dyDescent="0.15">
      <c r="A3731" s="42">
        <v>10</v>
      </c>
      <c r="B3731" s="43" t="s">
        <v>1536</v>
      </c>
      <c r="C3731" s="43">
        <v>1</v>
      </c>
      <c r="D3731" s="43" t="s">
        <v>1537</v>
      </c>
      <c r="E3731" s="43">
        <v>2</v>
      </c>
      <c r="F3731" s="43" t="s">
        <v>1549</v>
      </c>
      <c r="G3731" s="44">
        <v>8</v>
      </c>
      <c r="H3731" s="43" t="s">
        <v>33</v>
      </c>
      <c r="I3731" s="44">
        <v>1</v>
      </c>
      <c r="J3731" s="44" t="s">
        <v>34</v>
      </c>
      <c r="K3731" s="41"/>
      <c r="L3731" s="41"/>
      <c r="M3731" s="41"/>
      <c r="N3731" s="45" t="s">
        <v>1563</v>
      </c>
      <c r="O3731" s="41">
        <v>1100</v>
      </c>
      <c r="P3731" s="46"/>
      <c r="Q3731" s="47"/>
      <c r="R3731" s="48" t="s">
        <v>1540</v>
      </c>
      <c r="T3731">
        <v>100102</v>
      </c>
    </row>
    <row r="3732" spans="1:20" ht="18" customHeight="1" x14ac:dyDescent="0.15">
      <c r="A3732" s="42">
        <v>10</v>
      </c>
      <c r="B3732" s="43" t="s">
        <v>1536</v>
      </c>
      <c r="C3732" s="43">
        <v>1</v>
      </c>
      <c r="D3732" s="43" t="s">
        <v>1537</v>
      </c>
      <c r="E3732" s="43">
        <v>2</v>
      </c>
      <c r="F3732" s="43" t="s">
        <v>1549</v>
      </c>
      <c r="G3732" s="44">
        <v>8</v>
      </c>
      <c r="H3732" s="43" t="s">
        <v>33</v>
      </c>
      <c r="I3732" s="44">
        <v>1</v>
      </c>
      <c r="J3732" s="44" t="s">
        <v>34</v>
      </c>
      <c r="K3732" s="41"/>
      <c r="L3732" s="41"/>
      <c r="M3732" s="41"/>
      <c r="N3732" s="45" t="s">
        <v>1564</v>
      </c>
      <c r="O3732" s="41">
        <v>12240</v>
      </c>
      <c r="P3732" s="46"/>
      <c r="Q3732" s="47"/>
      <c r="R3732" s="48" t="s">
        <v>1540</v>
      </c>
      <c r="T3732">
        <v>100102</v>
      </c>
    </row>
    <row r="3733" spans="1:20" ht="18" customHeight="1" x14ac:dyDescent="0.15">
      <c r="A3733" s="42">
        <v>10</v>
      </c>
      <c r="B3733" s="43" t="s">
        <v>1536</v>
      </c>
      <c r="C3733" s="43">
        <v>1</v>
      </c>
      <c r="D3733" s="43" t="s">
        <v>1537</v>
      </c>
      <c r="E3733" s="43">
        <v>2</v>
      </c>
      <c r="F3733" s="43" t="s">
        <v>1549</v>
      </c>
      <c r="G3733" s="44">
        <v>8</v>
      </c>
      <c r="H3733" s="43" t="s">
        <v>33</v>
      </c>
      <c r="I3733" s="44">
        <v>1</v>
      </c>
      <c r="J3733" s="44" t="s">
        <v>34</v>
      </c>
      <c r="K3733" s="41"/>
      <c r="L3733" s="41"/>
      <c r="M3733" s="41"/>
      <c r="N3733" s="45" t="s">
        <v>1565</v>
      </c>
      <c r="O3733" s="41">
        <v>12240</v>
      </c>
      <c r="P3733" s="46"/>
      <c r="Q3733" s="47"/>
      <c r="R3733" s="48" t="s">
        <v>1540</v>
      </c>
      <c r="T3733">
        <v>100102</v>
      </c>
    </row>
    <row r="3734" spans="1:20" ht="18" customHeight="1" x14ac:dyDescent="0.15">
      <c r="A3734" s="42">
        <v>10</v>
      </c>
      <c r="B3734" s="43" t="s">
        <v>1536</v>
      </c>
      <c r="C3734" s="43">
        <v>1</v>
      </c>
      <c r="D3734" s="43" t="s">
        <v>1537</v>
      </c>
      <c r="E3734" s="43">
        <v>2</v>
      </c>
      <c r="F3734" s="43" t="s">
        <v>1549</v>
      </c>
      <c r="G3734" s="44">
        <v>8</v>
      </c>
      <c r="H3734" s="43" t="s">
        <v>33</v>
      </c>
      <c r="I3734" s="44">
        <v>1</v>
      </c>
      <c r="J3734" s="44" t="s">
        <v>34</v>
      </c>
      <c r="K3734" s="41"/>
      <c r="L3734" s="41"/>
      <c r="M3734" s="41"/>
      <c r="N3734" s="45" t="s">
        <v>1566</v>
      </c>
      <c r="O3734" s="41">
        <v>5000</v>
      </c>
      <c r="P3734" s="46"/>
      <c r="Q3734" s="47"/>
      <c r="R3734" s="48" t="s">
        <v>1540</v>
      </c>
      <c r="T3734">
        <v>100102</v>
      </c>
    </row>
    <row r="3735" spans="1:20" ht="18" customHeight="1" x14ac:dyDescent="0.15">
      <c r="A3735" s="42">
        <v>10</v>
      </c>
      <c r="B3735" s="43" t="s">
        <v>1536</v>
      </c>
      <c r="C3735" s="43">
        <v>1</v>
      </c>
      <c r="D3735" s="43" t="s">
        <v>1537</v>
      </c>
      <c r="E3735" s="43">
        <v>2</v>
      </c>
      <c r="F3735" s="43" t="s">
        <v>1549</v>
      </c>
      <c r="G3735" s="44">
        <v>8</v>
      </c>
      <c r="H3735" s="43" t="s">
        <v>33</v>
      </c>
      <c r="I3735" s="44">
        <v>1</v>
      </c>
      <c r="J3735" s="44" t="s">
        <v>34</v>
      </c>
      <c r="K3735" s="41"/>
      <c r="L3735" s="41"/>
      <c r="M3735" s="41"/>
      <c r="N3735" s="45" t="s">
        <v>1567</v>
      </c>
      <c r="O3735" s="41">
        <v>7000</v>
      </c>
      <c r="P3735" s="46"/>
      <c r="Q3735" s="47"/>
      <c r="R3735" s="48" t="s">
        <v>1540</v>
      </c>
      <c r="T3735">
        <v>100102</v>
      </c>
    </row>
    <row r="3736" spans="1:20" ht="18" customHeight="1" x14ac:dyDescent="0.15">
      <c r="A3736" s="42">
        <v>10</v>
      </c>
      <c r="B3736" s="43" t="s">
        <v>1536</v>
      </c>
      <c r="C3736" s="43">
        <v>1</v>
      </c>
      <c r="D3736" s="43" t="s">
        <v>1537</v>
      </c>
      <c r="E3736" s="43">
        <v>2</v>
      </c>
      <c r="F3736" s="43" t="s">
        <v>1549</v>
      </c>
      <c r="G3736" s="44">
        <v>8</v>
      </c>
      <c r="H3736" s="43" t="s">
        <v>33</v>
      </c>
      <c r="I3736" s="44">
        <v>1</v>
      </c>
      <c r="J3736" s="44" t="s">
        <v>34</v>
      </c>
      <c r="K3736" s="41"/>
      <c r="L3736" s="41"/>
      <c r="M3736" s="41"/>
      <c r="N3736" s="45" t="s">
        <v>1568</v>
      </c>
      <c r="O3736" s="41">
        <v>10000</v>
      </c>
      <c r="P3736" s="46"/>
      <c r="Q3736" s="47"/>
      <c r="R3736" s="48" t="s">
        <v>1540</v>
      </c>
      <c r="T3736">
        <v>100102</v>
      </c>
    </row>
    <row r="3737" spans="1:20" ht="18" customHeight="1" x14ac:dyDescent="0.15">
      <c r="A3737" s="42">
        <v>10</v>
      </c>
      <c r="B3737" s="43" t="s">
        <v>1536</v>
      </c>
      <c r="C3737" s="43">
        <v>1</v>
      </c>
      <c r="D3737" s="43" t="s">
        <v>1537</v>
      </c>
      <c r="E3737" s="43">
        <v>2</v>
      </c>
      <c r="F3737" s="43" t="s">
        <v>1549</v>
      </c>
      <c r="G3737" s="44">
        <v>8</v>
      </c>
      <c r="H3737" s="43" t="s">
        <v>33</v>
      </c>
      <c r="I3737" s="44">
        <v>1</v>
      </c>
      <c r="J3737" s="44" t="s">
        <v>34</v>
      </c>
      <c r="K3737" s="41"/>
      <c r="L3737" s="41"/>
      <c r="M3737" s="41"/>
      <c r="N3737" s="45" t="s">
        <v>3470</v>
      </c>
      <c r="O3737" s="41">
        <v>200000</v>
      </c>
      <c r="P3737" s="46"/>
      <c r="Q3737" s="47"/>
      <c r="R3737" s="48" t="s">
        <v>1540</v>
      </c>
      <c r="T3737">
        <v>100102</v>
      </c>
    </row>
    <row r="3738" spans="1:20" ht="18" customHeight="1" x14ac:dyDescent="0.15">
      <c r="A3738" s="42">
        <v>10</v>
      </c>
      <c r="B3738" s="43" t="s">
        <v>1536</v>
      </c>
      <c r="C3738" s="43">
        <v>1</v>
      </c>
      <c r="D3738" s="43" t="s">
        <v>1537</v>
      </c>
      <c r="E3738" s="43">
        <v>2</v>
      </c>
      <c r="F3738" s="43" t="s">
        <v>1549</v>
      </c>
      <c r="G3738" s="44">
        <v>8</v>
      </c>
      <c r="H3738" s="43" t="s">
        <v>33</v>
      </c>
      <c r="I3738" s="44">
        <v>1</v>
      </c>
      <c r="J3738" s="44" t="s">
        <v>34</v>
      </c>
      <c r="K3738" s="41"/>
      <c r="L3738" s="41"/>
      <c r="M3738" s="41"/>
      <c r="N3738" s="45" t="s">
        <v>3471</v>
      </c>
      <c r="O3738" s="41">
        <v>49500</v>
      </c>
      <c r="P3738" s="46"/>
      <c r="Q3738" s="47"/>
      <c r="R3738" s="48" t="s">
        <v>1540</v>
      </c>
      <c r="T3738">
        <v>100102</v>
      </c>
    </row>
    <row r="3739" spans="1:20" ht="18" customHeight="1" x14ac:dyDescent="0.15">
      <c r="A3739" s="42">
        <v>10</v>
      </c>
      <c r="B3739" s="43" t="s">
        <v>1536</v>
      </c>
      <c r="C3739" s="43">
        <v>1</v>
      </c>
      <c r="D3739" s="43" t="s">
        <v>1537</v>
      </c>
      <c r="E3739" s="43">
        <v>2</v>
      </c>
      <c r="F3739" s="43" t="s">
        <v>1549</v>
      </c>
      <c r="G3739" s="44">
        <v>8</v>
      </c>
      <c r="H3739" s="43" t="s">
        <v>33</v>
      </c>
      <c r="I3739" s="44">
        <v>1</v>
      </c>
      <c r="J3739" s="44" t="s">
        <v>34</v>
      </c>
      <c r="K3739" s="41"/>
      <c r="L3739" s="41"/>
      <c r="M3739" s="41"/>
      <c r="N3739" s="45" t="s">
        <v>3472</v>
      </c>
      <c r="O3739" s="41">
        <v>309600</v>
      </c>
      <c r="P3739" s="46"/>
      <c r="Q3739" s="47"/>
      <c r="R3739" s="48" t="s">
        <v>1540</v>
      </c>
      <c r="T3739">
        <v>100102</v>
      </c>
    </row>
    <row r="3740" spans="1:20" ht="18" customHeight="1" x14ac:dyDescent="0.15">
      <c r="A3740" s="42">
        <v>10</v>
      </c>
      <c r="B3740" s="43" t="s">
        <v>1536</v>
      </c>
      <c r="C3740" s="43">
        <v>1</v>
      </c>
      <c r="D3740" s="43" t="s">
        <v>1537</v>
      </c>
      <c r="E3740" s="43">
        <v>2</v>
      </c>
      <c r="F3740" s="43" t="s">
        <v>1549</v>
      </c>
      <c r="G3740" s="44">
        <v>8</v>
      </c>
      <c r="H3740" s="43" t="s">
        <v>33</v>
      </c>
      <c r="I3740" s="45">
        <v>2</v>
      </c>
      <c r="J3740" s="45" t="s">
        <v>46</v>
      </c>
      <c r="K3740" s="41">
        <v>305</v>
      </c>
      <c r="L3740" s="41">
        <v>305</v>
      </c>
      <c r="M3740" s="41">
        <f>K3740-L3740</f>
        <v>0</v>
      </c>
      <c r="N3740" s="45" t="s">
        <v>3473</v>
      </c>
      <c r="O3740" s="41">
        <v>60000</v>
      </c>
      <c r="P3740" s="46"/>
      <c r="Q3740" s="47"/>
      <c r="R3740" s="48" t="s">
        <v>1540</v>
      </c>
      <c r="T3740">
        <v>100102</v>
      </c>
    </row>
    <row r="3741" spans="1:20" ht="18" customHeight="1" x14ac:dyDescent="0.15">
      <c r="A3741" s="42">
        <v>10</v>
      </c>
      <c r="B3741" s="43" t="s">
        <v>1536</v>
      </c>
      <c r="C3741" s="43">
        <v>1</v>
      </c>
      <c r="D3741" s="43" t="s">
        <v>1537</v>
      </c>
      <c r="E3741" s="43">
        <v>2</v>
      </c>
      <c r="F3741" s="43" t="s">
        <v>1549</v>
      </c>
      <c r="G3741" s="44">
        <v>8</v>
      </c>
      <c r="H3741" s="43" t="s">
        <v>33</v>
      </c>
      <c r="I3741" s="44">
        <v>2</v>
      </c>
      <c r="J3741" s="44" t="s">
        <v>46</v>
      </c>
      <c r="K3741" s="41"/>
      <c r="L3741" s="41"/>
      <c r="M3741" s="41"/>
      <c r="N3741" s="45" t="s">
        <v>1569</v>
      </c>
      <c r="O3741" s="41">
        <v>46820</v>
      </c>
      <c r="P3741" s="46"/>
      <c r="Q3741" s="47"/>
      <c r="R3741" s="48" t="s">
        <v>1540</v>
      </c>
      <c r="T3741">
        <v>100102</v>
      </c>
    </row>
    <row r="3742" spans="1:20" ht="18" customHeight="1" x14ac:dyDescent="0.15">
      <c r="A3742" s="42">
        <v>10</v>
      </c>
      <c r="B3742" s="43" t="s">
        <v>1536</v>
      </c>
      <c r="C3742" s="43">
        <v>1</v>
      </c>
      <c r="D3742" s="43" t="s">
        <v>1537</v>
      </c>
      <c r="E3742" s="43">
        <v>2</v>
      </c>
      <c r="F3742" s="43" t="s">
        <v>1549</v>
      </c>
      <c r="G3742" s="44">
        <v>8</v>
      </c>
      <c r="H3742" s="43" t="s">
        <v>33</v>
      </c>
      <c r="I3742" s="44">
        <v>2</v>
      </c>
      <c r="J3742" s="44" t="s">
        <v>46</v>
      </c>
      <c r="K3742" s="41"/>
      <c r="L3742" s="41"/>
      <c r="M3742" s="41"/>
      <c r="N3742" s="45" t="s">
        <v>1570</v>
      </c>
      <c r="O3742" s="41">
        <v>46820</v>
      </c>
      <c r="P3742" s="46"/>
      <c r="Q3742" s="47"/>
      <c r="R3742" s="48" t="s">
        <v>1540</v>
      </c>
      <c r="T3742">
        <v>100102</v>
      </c>
    </row>
    <row r="3743" spans="1:20" ht="18" customHeight="1" x14ac:dyDescent="0.15">
      <c r="A3743" s="42">
        <v>10</v>
      </c>
      <c r="B3743" s="43" t="s">
        <v>1536</v>
      </c>
      <c r="C3743" s="43">
        <v>1</v>
      </c>
      <c r="D3743" s="43" t="s">
        <v>1537</v>
      </c>
      <c r="E3743" s="43">
        <v>2</v>
      </c>
      <c r="F3743" s="43" t="s">
        <v>1549</v>
      </c>
      <c r="G3743" s="44">
        <v>8</v>
      </c>
      <c r="H3743" s="43" t="s">
        <v>33</v>
      </c>
      <c r="I3743" s="44">
        <v>2</v>
      </c>
      <c r="J3743" s="44" t="s">
        <v>46</v>
      </c>
      <c r="K3743" s="41"/>
      <c r="L3743" s="41"/>
      <c r="M3743" s="41"/>
      <c r="N3743" s="45" t="s">
        <v>1571</v>
      </c>
      <c r="O3743" s="41">
        <v>20800</v>
      </c>
      <c r="P3743" s="46"/>
      <c r="Q3743" s="47"/>
      <c r="R3743" s="48" t="s">
        <v>1540</v>
      </c>
      <c r="T3743">
        <v>100102</v>
      </c>
    </row>
    <row r="3744" spans="1:20" ht="18" customHeight="1" x14ac:dyDescent="0.15">
      <c r="A3744" s="42">
        <v>10</v>
      </c>
      <c r="B3744" s="43" t="s">
        <v>1536</v>
      </c>
      <c r="C3744" s="43">
        <v>1</v>
      </c>
      <c r="D3744" s="43" t="s">
        <v>1537</v>
      </c>
      <c r="E3744" s="43">
        <v>2</v>
      </c>
      <c r="F3744" s="43" t="s">
        <v>1549</v>
      </c>
      <c r="G3744" s="44">
        <v>8</v>
      </c>
      <c r="H3744" s="43" t="s">
        <v>33</v>
      </c>
      <c r="I3744" s="44">
        <v>2</v>
      </c>
      <c r="J3744" s="44" t="s">
        <v>46</v>
      </c>
      <c r="K3744" s="41"/>
      <c r="L3744" s="41"/>
      <c r="M3744" s="41"/>
      <c r="N3744" s="45" t="s">
        <v>1572</v>
      </c>
      <c r="O3744" s="41">
        <v>10000</v>
      </c>
      <c r="P3744" s="46"/>
      <c r="Q3744" s="47"/>
      <c r="R3744" s="48" t="s">
        <v>1540</v>
      </c>
      <c r="T3744">
        <v>100102</v>
      </c>
    </row>
    <row r="3745" spans="1:20" ht="18" customHeight="1" x14ac:dyDescent="0.15">
      <c r="A3745" s="42">
        <v>10</v>
      </c>
      <c r="B3745" s="43" t="s">
        <v>1536</v>
      </c>
      <c r="C3745" s="43">
        <v>1</v>
      </c>
      <c r="D3745" s="43" t="s">
        <v>1537</v>
      </c>
      <c r="E3745" s="43">
        <v>2</v>
      </c>
      <c r="F3745" s="43" t="s">
        <v>1549</v>
      </c>
      <c r="G3745" s="44">
        <v>8</v>
      </c>
      <c r="H3745" s="43" t="s">
        <v>33</v>
      </c>
      <c r="I3745" s="44">
        <v>2</v>
      </c>
      <c r="J3745" s="44" t="s">
        <v>46</v>
      </c>
      <c r="K3745" s="41"/>
      <c r="L3745" s="41"/>
      <c r="M3745" s="41"/>
      <c r="N3745" s="45" t="s">
        <v>4173</v>
      </c>
      <c r="O3745" s="41">
        <v>120000</v>
      </c>
      <c r="P3745" s="46"/>
      <c r="Q3745" s="47"/>
      <c r="R3745" s="48" t="s">
        <v>1540</v>
      </c>
      <c r="T3745">
        <v>100102</v>
      </c>
    </row>
    <row r="3746" spans="1:20" ht="18" customHeight="1" x14ac:dyDescent="0.15">
      <c r="A3746" s="42">
        <v>10</v>
      </c>
      <c r="B3746" s="43" t="s">
        <v>1536</v>
      </c>
      <c r="C3746" s="43">
        <v>1</v>
      </c>
      <c r="D3746" s="43" t="s">
        <v>1537</v>
      </c>
      <c r="E3746" s="43">
        <v>2</v>
      </c>
      <c r="F3746" s="43" t="s">
        <v>1549</v>
      </c>
      <c r="G3746" s="44">
        <v>8</v>
      </c>
      <c r="H3746" s="43" t="s">
        <v>33</v>
      </c>
      <c r="I3746" s="45">
        <v>3</v>
      </c>
      <c r="J3746" s="45" t="s">
        <v>48</v>
      </c>
      <c r="K3746" s="41">
        <v>28</v>
      </c>
      <c r="L3746" s="41">
        <v>28</v>
      </c>
      <c r="M3746" s="41">
        <f>K3746-L3746</f>
        <v>0</v>
      </c>
      <c r="N3746" s="45" t="s">
        <v>1573</v>
      </c>
      <c r="O3746" s="41">
        <v>2900</v>
      </c>
      <c r="P3746" s="46"/>
      <c r="Q3746" s="47"/>
      <c r="R3746" s="48" t="s">
        <v>1540</v>
      </c>
      <c r="T3746">
        <v>100102</v>
      </c>
    </row>
    <row r="3747" spans="1:20" ht="18" customHeight="1" x14ac:dyDescent="0.15">
      <c r="A3747" s="42">
        <v>10</v>
      </c>
      <c r="B3747" s="43" t="s">
        <v>1536</v>
      </c>
      <c r="C3747" s="43">
        <v>1</v>
      </c>
      <c r="D3747" s="43" t="s">
        <v>1537</v>
      </c>
      <c r="E3747" s="43">
        <v>2</v>
      </c>
      <c r="F3747" s="43" t="s">
        <v>1549</v>
      </c>
      <c r="G3747" s="44">
        <v>8</v>
      </c>
      <c r="H3747" s="43" t="s">
        <v>33</v>
      </c>
      <c r="I3747" s="44">
        <v>3</v>
      </c>
      <c r="J3747" s="44" t="s">
        <v>48</v>
      </c>
      <c r="K3747" s="41"/>
      <c r="L3747" s="41"/>
      <c r="M3747" s="41"/>
      <c r="N3747" s="45" t="s">
        <v>1574</v>
      </c>
      <c r="O3747" s="41">
        <v>25000</v>
      </c>
      <c r="P3747" s="46"/>
      <c r="Q3747" s="47"/>
      <c r="R3747" s="48" t="s">
        <v>1540</v>
      </c>
      <c r="T3747">
        <v>100102</v>
      </c>
    </row>
    <row r="3748" spans="1:20" ht="18" customHeight="1" x14ac:dyDescent="0.15">
      <c r="A3748" s="42">
        <v>10</v>
      </c>
      <c r="B3748" s="43" t="s">
        <v>1536</v>
      </c>
      <c r="C3748" s="43">
        <v>1</v>
      </c>
      <c r="D3748" s="43" t="s">
        <v>1537</v>
      </c>
      <c r="E3748" s="43">
        <v>2</v>
      </c>
      <c r="F3748" s="43" t="s">
        <v>1549</v>
      </c>
      <c r="G3748" s="45">
        <v>9</v>
      </c>
      <c r="H3748" s="49" t="s">
        <v>52</v>
      </c>
      <c r="I3748" s="45"/>
      <c r="J3748" s="45"/>
      <c r="K3748" s="41"/>
      <c r="L3748" s="41"/>
      <c r="M3748" s="41"/>
      <c r="N3748" s="45"/>
      <c r="O3748" s="47"/>
      <c r="P3748" s="46"/>
      <c r="Q3748" s="47"/>
      <c r="R3748" s="48" t="s">
        <v>1540</v>
      </c>
      <c r="T3748">
        <v>100102</v>
      </c>
    </row>
    <row r="3749" spans="1:20" ht="18" customHeight="1" x14ac:dyDescent="0.15">
      <c r="A3749" s="42">
        <v>10</v>
      </c>
      <c r="B3749" s="43" t="s">
        <v>1536</v>
      </c>
      <c r="C3749" s="43">
        <v>1</v>
      </c>
      <c r="D3749" s="43" t="s">
        <v>1537</v>
      </c>
      <c r="E3749" s="43">
        <v>2</v>
      </c>
      <c r="F3749" s="43" t="s">
        <v>1549</v>
      </c>
      <c r="G3749" s="44">
        <v>9</v>
      </c>
      <c r="H3749" s="43" t="s">
        <v>52</v>
      </c>
      <c r="I3749" s="45">
        <v>6</v>
      </c>
      <c r="J3749" s="45" t="s">
        <v>1575</v>
      </c>
      <c r="K3749" s="41">
        <v>50</v>
      </c>
      <c r="L3749" s="41">
        <v>50</v>
      </c>
      <c r="M3749" s="41">
        <f>K3749-L3749</f>
        <v>0</v>
      </c>
      <c r="N3749" s="45" t="s">
        <v>1576</v>
      </c>
      <c r="O3749" s="41">
        <v>50000</v>
      </c>
      <c r="P3749" s="46"/>
      <c r="Q3749" s="47"/>
      <c r="R3749" s="48" t="s">
        <v>1540</v>
      </c>
      <c r="T3749">
        <v>100102</v>
      </c>
    </row>
    <row r="3750" spans="1:20" ht="18" customHeight="1" x14ac:dyDescent="0.15">
      <c r="A3750" s="42">
        <v>10</v>
      </c>
      <c r="B3750" s="43" t="s">
        <v>1536</v>
      </c>
      <c r="C3750" s="43">
        <v>1</v>
      </c>
      <c r="D3750" s="43" t="s">
        <v>1537</v>
      </c>
      <c r="E3750" s="43">
        <v>2</v>
      </c>
      <c r="F3750" s="43" t="s">
        <v>1549</v>
      </c>
      <c r="G3750" s="45">
        <v>10</v>
      </c>
      <c r="H3750" s="49" t="s">
        <v>54</v>
      </c>
      <c r="I3750" s="45"/>
      <c r="J3750" s="45"/>
      <c r="K3750" s="41"/>
      <c r="L3750" s="41"/>
      <c r="M3750" s="41"/>
      <c r="N3750" s="45"/>
      <c r="O3750" s="47"/>
      <c r="P3750" s="46"/>
      <c r="Q3750" s="47"/>
      <c r="R3750" s="48" t="s">
        <v>1540</v>
      </c>
      <c r="T3750">
        <v>100102</v>
      </c>
    </row>
    <row r="3751" spans="1:20" ht="18" customHeight="1" x14ac:dyDescent="0.15">
      <c r="A3751" s="42">
        <v>10</v>
      </c>
      <c r="B3751" s="43" t="s">
        <v>1536</v>
      </c>
      <c r="C3751" s="43">
        <v>1</v>
      </c>
      <c r="D3751" s="43" t="s">
        <v>1537</v>
      </c>
      <c r="E3751" s="43">
        <v>2</v>
      </c>
      <c r="F3751" s="43" t="s">
        <v>1549</v>
      </c>
      <c r="G3751" s="44">
        <v>10</v>
      </c>
      <c r="H3751" s="43" t="s">
        <v>54</v>
      </c>
      <c r="I3751" s="45">
        <v>1</v>
      </c>
      <c r="J3751" s="45" t="s">
        <v>55</v>
      </c>
      <c r="K3751" s="41">
        <v>1125</v>
      </c>
      <c r="L3751" s="41">
        <v>1161</v>
      </c>
      <c r="M3751" s="41">
        <f>K3751-L3751</f>
        <v>-36</v>
      </c>
      <c r="N3751" s="45" t="s">
        <v>860</v>
      </c>
      <c r="O3751" s="41">
        <v>250000</v>
      </c>
      <c r="P3751" s="46"/>
      <c r="Q3751" s="47"/>
      <c r="R3751" s="48" t="s">
        <v>1540</v>
      </c>
      <c r="T3751">
        <v>100102</v>
      </c>
    </row>
    <row r="3752" spans="1:20" ht="18" customHeight="1" x14ac:dyDescent="0.15">
      <c r="A3752" s="42">
        <v>10</v>
      </c>
      <c r="B3752" s="43" t="s">
        <v>1536</v>
      </c>
      <c r="C3752" s="43">
        <v>1</v>
      </c>
      <c r="D3752" s="43" t="s">
        <v>1537</v>
      </c>
      <c r="E3752" s="43">
        <v>2</v>
      </c>
      <c r="F3752" s="43" t="s">
        <v>1549</v>
      </c>
      <c r="G3752" s="44">
        <v>10</v>
      </c>
      <c r="H3752" s="43" t="s">
        <v>54</v>
      </c>
      <c r="I3752" s="44">
        <v>1</v>
      </c>
      <c r="J3752" s="44" t="s">
        <v>55</v>
      </c>
      <c r="K3752" s="41"/>
      <c r="L3752" s="41"/>
      <c r="M3752" s="41"/>
      <c r="N3752" s="45" t="s">
        <v>3474</v>
      </c>
      <c r="O3752" s="41">
        <v>372000</v>
      </c>
      <c r="P3752" s="46"/>
      <c r="Q3752" s="47"/>
      <c r="R3752" s="48" t="s">
        <v>1540</v>
      </c>
      <c r="T3752">
        <v>100102</v>
      </c>
    </row>
    <row r="3753" spans="1:20" ht="18" customHeight="1" x14ac:dyDescent="0.15">
      <c r="A3753" s="42">
        <v>10</v>
      </c>
      <c r="B3753" s="43" t="s">
        <v>1536</v>
      </c>
      <c r="C3753" s="43">
        <v>1</v>
      </c>
      <c r="D3753" s="43" t="s">
        <v>1537</v>
      </c>
      <c r="E3753" s="43">
        <v>2</v>
      </c>
      <c r="F3753" s="43" t="s">
        <v>1549</v>
      </c>
      <c r="G3753" s="44">
        <v>10</v>
      </c>
      <c r="H3753" s="43" t="s">
        <v>54</v>
      </c>
      <c r="I3753" s="44">
        <v>1</v>
      </c>
      <c r="J3753" s="44" t="s">
        <v>55</v>
      </c>
      <c r="K3753" s="41"/>
      <c r="L3753" s="41"/>
      <c r="M3753" s="41"/>
      <c r="N3753" s="45" t="s">
        <v>1577</v>
      </c>
      <c r="O3753" s="41">
        <v>50000</v>
      </c>
      <c r="P3753" s="46"/>
      <c r="Q3753" s="47"/>
      <c r="R3753" s="48" t="s">
        <v>1540</v>
      </c>
      <c r="T3753">
        <v>100102</v>
      </c>
    </row>
    <row r="3754" spans="1:20" ht="18" customHeight="1" x14ac:dyDescent="0.15">
      <c r="A3754" s="42">
        <v>10</v>
      </c>
      <c r="B3754" s="43" t="s">
        <v>1536</v>
      </c>
      <c r="C3754" s="43">
        <v>1</v>
      </c>
      <c r="D3754" s="43" t="s">
        <v>1537</v>
      </c>
      <c r="E3754" s="43">
        <v>2</v>
      </c>
      <c r="F3754" s="43" t="s">
        <v>1549</v>
      </c>
      <c r="G3754" s="44">
        <v>10</v>
      </c>
      <c r="H3754" s="43" t="s">
        <v>54</v>
      </c>
      <c r="I3754" s="44">
        <v>1</v>
      </c>
      <c r="J3754" s="44" t="s">
        <v>55</v>
      </c>
      <c r="K3754" s="41"/>
      <c r="L3754" s="41"/>
      <c r="M3754" s="41"/>
      <c r="N3754" s="45" t="s">
        <v>1578</v>
      </c>
      <c r="O3754" s="41">
        <v>30000</v>
      </c>
      <c r="P3754" s="46"/>
      <c r="Q3754" s="47"/>
      <c r="R3754" s="48" t="s">
        <v>1540</v>
      </c>
      <c r="T3754">
        <v>100102</v>
      </c>
    </row>
    <row r="3755" spans="1:20" ht="18" customHeight="1" x14ac:dyDescent="0.15">
      <c r="A3755" s="42">
        <v>10</v>
      </c>
      <c r="B3755" s="43" t="s">
        <v>1536</v>
      </c>
      <c r="C3755" s="43">
        <v>1</v>
      </c>
      <c r="D3755" s="43" t="s">
        <v>1537</v>
      </c>
      <c r="E3755" s="43">
        <v>2</v>
      </c>
      <c r="F3755" s="43" t="s">
        <v>1549</v>
      </c>
      <c r="G3755" s="44">
        <v>10</v>
      </c>
      <c r="H3755" s="43" t="s">
        <v>54</v>
      </c>
      <c r="I3755" s="44">
        <v>1</v>
      </c>
      <c r="J3755" s="44" t="s">
        <v>55</v>
      </c>
      <c r="K3755" s="41"/>
      <c r="L3755" s="41"/>
      <c r="M3755" s="41"/>
      <c r="N3755" s="45" t="s">
        <v>1579</v>
      </c>
      <c r="O3755" s="41">
        <v>200000</v>
      </c>
      <c r="P3755" s="46"/>
      <c r="Q3755" s="47"/>
      <c r="R3755" s="48" t="s">
        <v>1540</v>
      </c>
      <c r="T3755">
        <v>100102</v>
      </c>
    </row>
    <row r="3756" spans="1:20" ht="18" customHeight="1" x14ac:dyDescent="0.15">
      <c r="A3756" s="42">
        <v>10</v>
      </c>
      <c r="B3756" s="43" t="s">
        <v>1536</v>
      </c>
      <c r="C3756" s="43">
        <v>1</v>
      </c>
      <c r="D3756" s="43" t="s">
        <v>1537</v>
      </c>
      <c r="E3756" s="43">
        <v>2</v>
      </c>
      <c r="F3756" s="43" t="s">
        <v>1549</v>
      </c>
      <c r="G3756" s="44">
        <v>10</v>
      </c>
      <c r="H3756" s="43" t="s">
        <v>54</v>
      </c>
      <c r="I3756" s="44">
        <v>1</v>
      </c>
      <c r="J3756" s="44" t="s">
        <v>55</v>
      </c>
      <c r="K3756" s="41"/>
      <c r="L3756" s="41"/>
      <c r="M3756" s="41"/>
      <c r="N3756" s="45" t="s">
        <v>4174</v>
      </c>
      <c r="O3756" s="41">
        <v>72050</v>
      </c>
      <c r="P3756" s="46"/>
      <c r="Q3756" s="47"/>
      <c r="R3756" s="48" t="s">
        <v>1540</v>
      </c>
      <c r="T3756">
        <v>100102</v>
      </c>
    </row>
    <row r="3757" spans="1:20" ht="18" customHeight="1" x14ac:dyDescent="0.15">
      <c r="A3757" s="42">
        <v>10</v>
      </c>
      <c r="B3757" s="43" t="s">
        <v>1536</v>
      </c>
      <c r="C3757" s="43">
        <v>1</v>
      </c>
      <c r="D3757" s="43" t="s">
        <v>1537</v>
      </c>
      <c r="E3757" s="43">
        <v>2</v>
      </c>
      <c r="F3757" s="43" t="s">
        <v>1549</v>
      </c>
      <c r="G3757" s="44">
        <v>10</v>
      </c>
      <c r="H3757" s="43" t="s">
        <v>54</v>
      </c>
      <c r="I3757" s="44">
        <v>1</v>
      </c>
      <c r="J3757" s="44" t="s">
        <v>55</v>
      </c>
      <c r="K3757" s="41"/>
      <c r="L3757" s="41"/>
      <c r="M3757" s="41"/>
      <c r="N3757" s="45" t="s">
        <v>1580</v>
      </c>
      <c r="O3757" s="41">
        <v>150000</v>
      </c>
      <c r="P3757" s="46"/>
      <c r="Q3757" s="47"/>
      <c r="R3757" s="48" t="s">
        <v>1540</v>
      </c>
      <c r="T3757">
        <v>100102</v>
      </c>
    </row>
    <row r="3758" spans="1:20" ht="18" customHeight="1" x14ac:dyDescent="0.15">
      <c r="A3758" s="42">
        <v>10</v>
      </c>
      <c r="B3758" s="43" t="s">
        <v>1536</v>
      </c>
      <c r="C3758" s="43">
        <v>1</v>
      </c>
      <c r="D3758" s="43" t="s">
        <v>1537</v>
      </c>
      <c r="E3758" s="43">
        <v>2</v>
      </c>
      <c r="F3758" s="43" t="s">
        <v>1549</v>
      </c>
      <c r="G3758" s="44">
        <v>10</v>
      </c>
      <c r="H3758" s="43" t="s">
        <v>54</v>
      </c>
      <c r="I3758" s="45">
        <v>2</v>
      </c>
      <c r="J3758" s="45" t="s">
        <v>193</v>
      </c>
      <c r="K3758" s="41">
        <v>160</v>
      </c>
      <c r="L3758" s="41">
        <v>120</v>
      </c>
      <c r="M3758" s="41">
        <f>K3758-L3758</f>
        <v>40</v>
      </c>
      <c r="N3758" s="45" t="s">
        <v>4175</v>
      </c>
      <c r="O3758" s="41">
        <v>120000</v>
      </c>
      <c r="P3758" s="46"/>
      <c r="Q3758" s="47"/>
      <c r="R3758" s="48" t="s">
        <v>1540</v>
      </c>
      <c r="T3758">
        <v>100102</v>
      </c>
    </row>
    <row r="3759" spans="1:20" ht="18" customHeight="1" x14ac:dyDescent="0.15">
      <c r="A3759" s="42">
        <v>10</v>
      </c>
      <c r="B3759" s="43" t="s">
        <v>1536</v>
      </c>
      <c r="C3759" s="43">
        <v>1</v>
      </c>
      <c r="D3759" s="43" t="s">
        <v>1537</v>
      </c>
      <c r="E3759" s="43">
        <v>2</v>
      </c>
      <c r="F3759" s="43" t="s">
        <v>1549</v>
      </c>
      <c r="G3759" s="44">
        <v>10</v>
      </c>
      <c r="H3759" s="43" t="s">
        <v>54</v>
      </c>
      <c r="I3759" s="44">
        <v>2</v>
      </c>
      <c r="J3759" s="44" t="s">
        <v>193</v>
      </c>
      <c r="K3759" s="41"/>
      <c r="L3759" s="41"/>
      <c r="M3759" s="41"/>
      <c r="N3759" s="45" t="s">
        <v>4176</v>
      </c>
      <c r="O3759" s="41">
        <v>39600</v>
      </c>
      <c r="P3759" s="46"/>
      <c r="Q3759" s="47"/>
      <c r="R3759" s="48" t="s">
        <v>1540</v>
      </c>
      <c r="T3759">
        <v>100102</v>
      </c>
    </row>
    <row r="3760" spans="1:20" ht="18" customHeight="1" x14ac:dyDescent="0.15">
      <c r="A3760" s="42">
        <v>10</v>
      </c>
      <c r="B3760" s="43" t="s">
        <v>1536</v>
      </c>
      <c r="C3760" s="43">
        <v>1</v>
      </c>
      <c r="D3760" s="43" t="s">
        <v>1537</v>
      </c>
      <c r="E3760" s="43">
        <v>2</v>
      </c>
      <c r="F3760" s="43" t="s">
        <v>1549</v>
      </c>
      <c r="G3760" s="44">
        <v>10</v>
      </c>
      <c r="H3760" s="43" t="s">
        <v>54</v>
      </c>
      <c r="I3760" s="45">
        <v>3</v>
      </c>
      <c r="J3760" s="45" t="s">
        <v>63</v>
      </c>
      <c r="K3760" s="41">
        <v>15</v>
      </c>
      <c r="L3760" s="41">
        <v>15</v>
      </c>
      <c r="M3760" s="41">
        <f>K3760-L3760</f>
        <v>0</v>
      </c>
      <c r="N3760" s="45" t="s">
        <v>1581</v>
      </c>
      <c r="O3760" s="41">
        <v>15000</v>
      </c>
      <c r="P3760" s="46"/>
      <c r="Q3760" s="47"/>
      <c r="R3760" s="48" t="s">
        <v>1540</v>
      </c>
      <c r="T3760">
        <v>100102</v>
      </c>
    </row>
    <row r="3761" spans="1:20" ht="18" customHeight="1" x14ac:dyDescent="0.15">
      <c r="A3761" s="42">
        <v>10</v>
      </c>
      <c r="B3761" s="43" t="s">
        <v>1536</v>
      </c>
      <c r="C3761" s="43">
        <v>1</v>
      </c>
      <c r="D3761" s="43" t="s">
        <v>1537</v>
      </c>
      <c r="E3761" s="43">
        <v>2</v>
      </c>
      <c r="F3761" s="43" t="s">
        <v>1549</v>
      </c>
      <c r="G3761" s="44">
        <v>10</v>
      </c>
      <c r="H3761" s="43" t="s">
        <v>54</v>
      </c>
      <c r="I3761" s="45">
        <v>4</v>
      </c>
      <c r="J3761" s="45" t="s">
        <v>65</v>
      </c>
      <c r="K3761" s="41">
        <v>10</v>
      </c>
      <c r="L3761" s="41">
        <v>10</v>
      </c>
      <c r="M3761" s="41">
        <f>K3761-L3761</f>
        <v>0</v>
      </c>
      <c r="N3761" s="45" t="s">
        <v>1582</v>
      </c>
      <c r="O3761" s="41">
        <v>10000</v>
      </c>
      <c r="P3761" s="46"/>
      <c r="Q3761" s="47"/>
      <c r="R3761" s="48" t="s">
        <v>1540</v>
      </c>
      <c r="T3761">
        <v>100102</v>
      </c>
    </row>
    <row r="3762" spans="1:20" ht="18" customHeight="1" x14ac:dyDescent="0.15">
      <c r="A3762" s="42">
        <v>10</v>
      </c>
      <c r="B3762" s="43" t="s">
        <v>1536</v>
      </c>
      <c r="C3762" s="43">
        <v>1</v>
      </c>
      <c r="D3762" s="43" t="s">
        <v>1537</v>
      </c>
      <c r="E3762" s="43">
        <v>2</v>
      </c>
      <c r="F3762" s="43" t="s">
        <v>1549</v>
      </c>
      <c r="G3762" s="44">
        <v>10</v>
      </c>
      <c r="H3762" s="43" t="s">
        <v>54</v>
      </c>
      <c r="I3762" s="45">
        <v>5</v>
      </c>
      <c r="J3762" s="45" t="s">
        <v>194</v>
      </c>
      <c r="K3762" s="41">
        <v>120</v>
      </c>
      <c r="L3762" s="41">
        <v>336</v>
      </c>
      <c r="M3762" s="41">
        <f>K3762-L3762</f>
        <v>-216</v>
      </c>
      <c r="N3762" s="45" t="s">
        <v>4177</v>
      </c>
      <c r="O3762" s="41">
        <v>120000</v>
      </c>
      <c r="P3762" s="46"/>
      <c r="Q3762" s="47"/>
      <c r="R3762" s="48" t="s">
        <v>1540</v>
      </c>
      <c r="T3762">
        <v>100102</v>
      </c>
    </row>
    <row r="3763" spans="1:20" ht="18" customHeight="1" x14ac:dyDescent="0.15">
      <c r="A3763" s="42">
        <v>10</v>
      </c>
      <c r="B3763" s="43" t="s">
        <v>1536</v>
      </c>
      <c r="C3763" s="43">
        <v>1</v>
      </c>
      <c r="D3763" s="43" t="s">
        <v>1537</v>
      </c>
      <c r="E3763" s="43">
        <v>2</v>
      </c>
      <c r="F3763" s="43" t="s">
        <v>1549</v>
      </c>
      <c r="G3763" s="44">
        <v>10</v>
      </c>
      <c r="H3763" s="43" t="s">
        <v>54</v>
      </c>
      <c r="I3763" s="44">
        <v>5</v>
      </c>
      <c r="J3763" s="44" t="s">
        <v>194</v>
      </c>
      <c r="K3763" s="41"/>
      <c r="L3763" s="41"/>
      <c r="M3763" s="41"/>
      <c r="N3763" s="45" t="s">
        <v>1583</v>
      </c>
      <c r="O3763" s="41"/>
      <c r="P3763" s="46"/>
      <c r="Q3763" s="47"/>
      <c r="R3763" s="48" t="s">
        <v>1540</v>
      </c>
      <c r="T3763">
        <v>100102</v>
      </c>
    </row>
    <row r="3764" spans="1:20" ht="18" customHeight="1" x14ac:dyDescent="0.15">
      <c r="A3764" s="42">
        <v>10</v>
      </c>
      <c r="B3764" s="43" t="s">
        <v>1536</v>
      </c>
      <c r="C3764" s="43">
        <v>1</v>
      </c>
      <c r="D3764" s="43" t="s">
        <v>1537</v>
      </c>
      <c r="E3764" s="43">
        <v>2</v>
      </c>
      <c r="F3764" s="43" t="s">
        <v>1549</v>
      </c>
      <c r="G3764" s="44">
        <v>10</v>
      </c>
      <c r="H3764" s="43" t="s">
        <v>54</v>
      </c>
      <c r="I3764" s="45">
        <v>6</v>
      </c>
      <c r="J3764" s="45" t="s">
        <v>195</v>
      </c>
      <c r="K3764" s="41">
        <v>65</v>
      </c>
      <c r="L3764" s="41">
        <v>100</v>
      </c>
      <c r="M3764" s="41">
        <f>K3764-L3764</f>
        <v>-35</v>
      </c>
      <c r="N3764" s="45" t="s">
        <v>2776</v>
      </c>
      <c r="O3764" s="41">
        <v>65000</v>
      </c>
      <c r="P3764" s="46"/>
      <c r="Q3764" s="47"/>
      <c r="R3764" s="48" t="s">
        <v>1540</v>
      </c>
      <c r="T3764">
        <v>100102</v>
      </c>
    </row>
    <row r="3765" spans="1:20" ht="18" customHeight="1" x14ac:dyDescent="0.15">
      <c r="A3765" s="42">
        <v>10</v>
      </c>
      <c r="B3765" s="43" t="s">
        <v>1536</v>
      </c>
      <c r="C3765" s="43">
        <v>1</v>
      </c>
      <c r="D3765" s="43" t="s">
        <v>1537</v>
      </c>
      <c r="E3765" s="43">
        <v>2</v>
      </c>
      <c r="F3765" s="43" t="s">
        <v>1549</v>
      </c>
      <c r="G3765" s="44">
        <v>10</v>
      </c>
      <c r="H3765" s="43" t="s">
        <v>54</v>
      </c>
      <c r="I3765" s="45">
        <v>8</v>
      </c>
      <c r="J3765" s="45" t="s">
        <v>621</v>
      </c>
      <c r="K3765" s="41">
        <v>153</v>
      </c>
      <c r="L3765" s="41">
        <v>50</v>
      </c>
      <c r="M3765" s="41">
        <f>K3765-L3765</f>
        <v>103</v>
      </c>
      <c r="N3765" s="45" t="s">
        <v>3475</v>
      </c>
      <c r="O3765" s="41">
        <v>30240</v>
      </c>
      <c r="P3765" s="46"/>
      <c r="Q3765" s="47"/>
      <c r="R3765" s="48" t="s">
        <v>1540</v>
      </c>
      <c r="T3765">
        <v>100102</v>
      </c>
    </row>
    <row r="3766" spans="1:20" ht="18" customHeight="1" x14ac:dyDescent="0.15">
      <c r="A3766" s="42">
        <v>10</v>
      </c>
      <c r="B3766" s="43" t="s">
        <v>1536</v>
      </c>
      <c r="C3766" s="43">
        <v>1</v>
      </c>
      <c r="D3766" s="43" t="s">
        <v>1537</v>
      </c>
      <c r="E3766" s="43">
        <v>2</v>
      </c>
      <c r="F3766" s="43" t="s">
        <v>1549</v>
      </c>
      <c r="G3766" s="44">
        <v>10</v>
      </c>
      <c r="H3766" s="43" t="s">
        <v>54</v>
      </c>
      <c r="I3766" s="44">
        <v>8</v>
      </c>
      <c r="J3766" s="44" t="s">
        <v>621</v>
      </c>
      <c r="K3766" s="41"/>
      <c r="L3766" s="41"/>
      <c r="M3766" s="41"/>
      <c r="N3766" s="45" t="s">
        <v>1584</v>
      </c>
      <c r="O3766" s="41">
        <v>9400</v>
      </c>
      <c r="P3766" s="46"/>
      <c r="Q3766" s="47"/>
      <c r="R3766" s="48" t="s">
        <v>1540</v>
      </c>
      <c r="T3766">
        <v>100102</v>
      </c>
    </row>
    <row r="3767" spans="1:20" ht="18" customHeight="1" x14ac:dyDescent="0.15">
      <c r="A3767" s="42">
        <v>10</v>
      </c>
      <c r="B3767" s="43" t="s">
        <v>1536</v>
      </c>
      <c r="C3767" s="43">
        <v>1</v>
      </c>
      <c r="D3767" s="43" t="s">
        <v>1537</v>
      </c>
      <c r="E3767" s="43">
        <v>2</v>
      </c>
      <c r="F3767" s="43" t="s">
        <v>1549</v>
      </c>
      <c r="G3767" s="44">
        <v>10</v>
      </c>
      <c r="H3767" s="43" t="s">
        <v>54</v>
      </c>
      <c r="I3767" s="44">
        <v>8</v>
      </c>
      <c r="J3767" s="44" t="s">
        <v>621</v>
      </c>
      <c r="K3767" s="41"/>
      <c r="L3767" s="41"/>
      <c r="M3767" s="41"/>
      <c r="N3767" s="45" t="s">
        <v>1585</v>
      </c>
      <c r="O3767" s="41">
        <v>10000</v>
      </c>
      <c r="P3767" s="46"/>
      <c r="Q3767" s="47"/>
      <c r="R3767" s="48" t="s">
        <v>1540</v>
      </c>
      <c r="T3767">
        <v>100102</v>
      </c>
    </row>
    <row r="3768" spans="1:20" ht="18" customHeight="1" x14ac:dyDescent="0.15">
      <c r="A3768" s="42">
        <v>10</v>
      </c>
      <c r="B3768" s="43" t="s">
        <v>1536</v>
      </c>
      <c r="C3768" s="43">
        <v>1</v>
      </c>
      <c r="D3768" s="43" t="s">
        <v>1537</v>
      </c>
      <c r="E3768" s="43">
        <v>2</v>
      </c>
      <c r="F3768" s="43" t="s">
        <v>1549</v>
      </c>
      <c r="G3768" s="44">
        <v>10</v>
      </c>
      <c r="H3768" s="43" t="s">
        <v>54</v>
      </c>
      <c r="I3768" s="44">
        <v>8</v>
      </c>
      <c r="J3768" s="44" t="s">
        <v>621</v>
      </c>
      <c r="K3768" s="41"/>
      <c r="L3768" s="41"/>
      <c r="M3768" s="41"/>
      <c r="N3768" s="45" t="s">
        <v>2777</v>
      </c>
      <c r="O3768" s="41">
        <v>102640</v>
      </c>
      <c r="P3768" s="46"/>
      <c r="Q3768" s="47"/>
      <c r="R3768" s="48" t="s">
        <v>1540</v>
      </c>
      <c r="T3768">
        <v>100102</v>
      </c>
    </row>
    <row r="3769" spans="1:20" ht="18" customHeight="1" x14ac:dyDescent="0.15">
      <c r="A3769" s="42">
        <v>10</v>
      </c>
      <c r="B3769" s="43" t="s">
        <v>1536</v>
      </c>
      <c r="C3769" s="43">
        <v>1</v>
      </c>
      <c r="D3769" s="43" t="s">
        <v>1537</v>
      </c>
      <c r="E3769" s="43">
        <v>2</v>
      </c>
      <c r="F3769" s="43" t="s">
        <v>1549</v>
      </c>
      <c r="G3769" s="45">
        <v>11</v>
      </c>
      <c r="H3769" s="49" t="s">
        <v>66</v>
      </c>
      <c r="I3769" s="45"/>
      <c r="J3769" s="45"/>
      <c r="K3769" s="41"/>
      <c r="L3769" s="41"/>
      <c r="M3769" s="41"/>
      <c r="N3769" s="45"/>
      <c r="O3769" s="47"/>
      <c r="P3769" s="46"/>
      <c r="Q3769" s="47"/>
      <c r="R3769" s="48" t="s">
        <v>1540</v>
      </c>
      <c r="T3769">
        <v>100102</v>
      </c>
    </row>
    <row r="3770" spans="1:20" ht="18" customHeight="1" x14ac:dyDescent="0.15">
      <c r="A3770" s="42">
        <v>10</v>
      </c>
      <c r="B3770" s="43" t="s">
        <v>1536</v>
      </c>
      <c r="C3770" s="43">
        <v>1</v>
      </c>
      <c r="D3770" s="43" t="s">
        <v>1537</v>
      </c>
      <c r="E3770" s="43">
        <v>2</v>
      </c>
      <c r="F3770" s="43" t="s">
        <v>1549</v>
      </c>
      <c r="G3770" s="44">
        <v>11</v>
      </c>
      <c r="H3770" s="43" t="s">
        <v>66</v>
      </c>
      <c r="I3770" s="45">
        <v>1</v>
      </c>
      <c r="J3770" s="45" t="s">
        <v>67</v>
      </c>
      <c r="K3770" s="41">
        <v>1066</v>
      </c>
      <c r="L3770" s="41">
        <v>1186</v>
      </c>
      <c r="M3770" s="41">
        <f>K3770-L3770</f>
        <v>-120</v>
      </c>
      <c r="N3770" s="45" t="s">
        <v>3476</v>
      </c>
      <c r="O3770" s="41">
        <v>66000</v>
      </c>
      <c r="P3770" s="46"/>
      <c r="Q3770" s="47"/>
      <c r="R3770" s="48" t="s">
        <v>1540</v>
      </c>
      <c r="T3770">
        <v>100102</v>
      </c>
    </row>
    <row r="3771" spans="1:20" ht="18" customHeight="1" x14ac:dyDescent="0.15">
      <c r="A3771" s="42">
        <v>10</v>
      </c>
      <c r="B3771" s="43" t="s">
        <v>1536</v>
      </c>
      <c r="C3771" s="43">
        <v>1</v>
      </c>
      <c r="D3771" s="43" t="s">
        <v>1537</v>
      </c>
      <c r="E3771" s="43">
        <v>2</v>
      </c>
      <c r="F3771" s="43" t="s">
        <v>1549</v>
      </c>
      <c r="G3771" s="44">
        <v>11</v>
      </c>
      <c r="H3771" s="43" t="s">
        <v>66</v>
      </c>
      <c r="I3771" s="44">
        <v>1</v>
      </c>
      <c r="J3771" s="44" t="s">
        <v>67</v>
      </c>
      <c r="K3771" s="41"/>
      <c r="L3771" s="41"/>
      <c r="M3771" s="41"/>
      <c r="N3771" s="45" t="s">
        <v>1586</v>
      </c>
      <c r="O3771" s="41">
        <v>10000</v>
      </c>
      <c r="P3771" s="46"/>
      <c r="Q3771" s="47"/>
      <c r="R3771" s="48" t="s">
        <v>1540</v>
      </c>
      <c r="T3771">
        <v>100102</v>
      </c>
    </row>
    <row r="3772" spans="1:20" ht="18" customHeight="1" x14ac:dyDescent="0.15">
      <c r="A3772" s="42">
        <v>10</v>
      </c>
      <c r="B3772" s="43" t="s">
        <v>1536</v>
      </c>
      <c r="C3772" s="43">
        <v>1</v>
      </c>
      <c r="D3772" s="43" t="s">
        <v>1537</v>
      </c>
      <c r="E3772" s="43">
        <v>2</v>
      </c>
      <c r="F3772" s="43" t="s">
        <v>1549</v>
      </c>
      <c r="G3772" s="44">
        <v>11</v>
      </c>
      <c r="H3772" s="43" t="s">
        <v>66</v>
      </c>
      <c r="I3772" s="44">
        <v>1</v>
      </c>
      <c r="J3772" s="44" t="s">
        <v>67</v>
      </c>
      <c r="K3772" s="41"/>
      <c r="L3772" s="41"/>
      <c r="M3772" s="41"/>
      <c r="N3772" s="45" t="s">
        <v>1587</v>
      </c>
      <c r="O3772" s="41">
        <v>6000</v>
      </c>
      <c r="P3772" s="46"/>
      <c r="Q3772" s="47"/>
      <c r="R3772" s="48" t="s">
        <v>1540</v>
      </c>
      <c r="T3772">
        <v>100102</v>
      </c>
    </row>
    <row r="3773" spans="1:20" ht="18" customHeight="1" x14ac:dyDescent="0.15">
      <c r="A3773" s="42">
        <v>10</v>
      </c>
      <c r="B3773" s="43" t="s">
        <v>1536</v>
      </c>
      <c r="C3773" s="43">
        <v>1</v>
      </c>
      <c r="D3773" s="43" t="s">
        <v>1537</v>
      </c>
      <c r="E3773" s="43">
        <v>2</v>
      </c>
      <c r="F3773" s="43" t="s">
        <v>1549</v>
      </c>
      <c r="G3773" s="44">
        <v>11</v>
      </c>
      <c r="H3773" s="43" t="s">
        <v>66</v>
      </c>
      <c r="I3773" s="44">
        <v>1</v>
      </c>
      <c r="J3773" s="44" t="s">
        <v>67</v>
      </c>
      <c r="K3773" s="41"/>
      <c r="L3773" s="41"/>
      <c r="M3773" s="41"/>
      <c r="N3773" s="45" t="s">
        <v>3477</v>
      </c>
      <c r="O3773" s="41">
        <v>684000</v>
      </c>
      <c r="P3773" s="46"/>
      <c r="Q3773" s="47"/>
      <c r="R3773" s="48" t="s">
        <v>1540</v>
      </c>
      <c r="T3773">
        <v>100102</v>
      </c>
    </row>
    <row r="3774" spans="1:20" ht="18" customHeight="1" x14ac:dyDescent="0.15">
      <c r="A3774" s="42">
        <v>10</v>
      </c>
      <c r="B3774" s="43" t="s">
        <v>1536</v>
      </c>
      <c r="C3774" s="43">
        <v>1</v>
      </c>
      <c r="D3774" s="43" t="s">
        <v>1537</v>
      </c>
      <c r="E3774" s="43">
        <v>2</v>
      </c>
      <c r="F3774" s="43" t="s">
        <v>1549</v>
      </c>
      <c r="G3774" s="44">
        <v>11</v>
      </c>
      <c r="H3774" s="43" t="s">
        <v>66</v>
      </c>
      <c r="I3774" s="44">
        <v>1</v>
      </c>
      <c r="J3774" s="44" t="s">
        <v>67</v>
      </c>
      <c r="K3774" s="41"/>
      <c r="L3774" s="41"/>
      <c r="M3774" s="41"/>
      <c r="N3774" s="45" t="s">
        <v>4178</v>
      </c>
      <c r="O3774" s="41">
        <v>300000</v>
      </c>
      <c r="P3774" s="46"/>
      <c r="Q3774" s="47"/>
      <c r="R3774" s="48" t="s">
        <v>1540</v>
      </c>
      <c r="T3774">
        <v>100102</v>
      </c>
    </row>
    <row r="3775" spans="1:20" ht="18" customHeight="1" x14ac:dyDescent="0.15">
      <c r="A3775" s="42">
        <v>10</v>
      </c>
      <c r="B3775" s="43" t="s">
        <v>1536</v>
      </c>
      <c r="C3775" s="43">
        <v>1</v>
      </c>
      <c r="D3775" s="43" t="s">
        <v>1537</v>
      </c>
      <c r="E3775" s="43">
        <v>2</v>
      </c>
      <c r="F3775" s="43" t="s">
        <v>1549</v>
      </c>
      <c r="G3775" s="44">
        <v>11</v>
      </c>
      <c r="H3775" s="43" t="s">
        <v>66</v>
      </c>
      <c r="I3775" s="44">
        <v>1</v>
      </c>
      <c r="J3775" s="44" t="s">
        <v>67</v>
      </c>
      <c r="K3775" s="41"/>
      <c r="L3775" s="41"/>
      <c r="M3775" s="41"/>
      <c r="N3775" s="45"/>
      <c r="O3775" s="41"/>
      <c r="P3775" s="46"/>
      <c r="Q3775" s="47"/>
      <c r="R3775" s="48" t="s">
        <v>1540</v>
      </c>
      <c r="T3775">
        <v>100102</v>
      </c>
    </row>
    <row r="3776" spans="1:20" ht="18" customHeight="1" x14ac:dyDescent="0.15">
      <c r="A3776" s="42">
        <v>10</v>
      </c>
      <c r="B3776" s="43" t="s">
        <v>1536</v>
      </c>
      <c r="C3776" s="43">
        <v>1</v>
      </c>
      <c r="D3776" s="43" t="s">
        <v>1537</v>
      </c>
      <c r="E3776" s="43">
        <v>2</v>
      </c>
      <c r="F3776" s="43" t="s">
        <v>1549</v>
      </c>
      <c r="G3776" s="44">
        <v>11</v>
      </c>
      <c r="H3776" s="43" t="s">
        <v>66</v>
      </c>
      <c r="I3776" s="45">
        <v>3</v>
      </c>
      <c r="J3776" s="45" t="s">
        <v>70</v>
      </c>
      <c r="K3776" s="41">
        <v>1861</v>
      </c>
      <c r="L3776" s="41">
        <v>619</v>
      </c>
      <c r="M3776" s="41">
        <f>K3776-L3776</f>
        <v>1242</v>
      </c>
      <c r="N3776" s="45" t="s">
        <v>2778</v>
      </c>
      <c r="O3776" s="41">
        <v>605000</v>
      </c>
      <c r="P3776" s="46"/>
      <c r="Q3776" s="47"/>
      <c r="R3776" s="48" t="s">
        <v>1540</v>
      </c>
      <c r="T3776">
        <v>100102</v>
      </c>
    </row>
    <row r="3777" spans="1:20" ht="18" customHeight="1" x14ac:dyDescent="0.15">
      <c r="A3777" s="42">
        <v>10</v>
      </c>
      <c r="B3777" s="43" t="s">
        <v>1536</v>
      </c>
      <c r="C3777" s="43">
        <v>1</v>
      </c>
      <c r="D3777" s="43" t="s">
        <v>1537</v>
      </c>
      <c r="E3777" s="43">
        <v>2</v>
      </c>
      <c r="F3777" s="43" t="s">
        <v>1549</v>
      </c>
      <c r="G3777" s="44">
        <v>11</v>
      </c>
      <c r="H3777" s="43" t="s">
        <v>66</v>
      </c>
      <c r="I3777" s="44">
        <v>3</v>
      </c>
      <c r="J3777" s="44" t="s">
        <v>70</v>
      </c>
      <c r="K3777" s="41"/>
      <c r="L3777" s="41"/>
      <c r="M3777" s="41"/>
      <c r="N3777" s="45" t="s">
        <v>7537</v>
      </c>
      <c r="O3777" s="41"/>
      <c r="P3777" s="46"/>
      <c r="Q3777" s="47"/>
      <c r="R3777" s="48" t="s">
        <v>1540</v>
      </c>
      <c r="T3777">
        <v>100102</v>
      </c>
    </row>
    <row r="3778" spans="1:20" ht="18" customHeight="1" x14ac:dyDescent="0.15">
      <c r="A3778" s="42">
        <v>10</v>
      </c>
      <c r="B3778" s="43" t="s">
        <v>1536</v>
      </c>
      <c r="C3778" s="43">
        <v>1</v>
      </c>
      <c r="D3778" s="43" t="s">
        <v>1537</v>
      </c>
      <c r="E3778" s="43">
        <v>2</v>
      </c>
      <c r="F3778" s="43" t="s">
        <v>1549</v>
      </c>
      <c r="G3778" s="44">
        <v>11</v>
      </c>
      <c r="H3778" s="43" t="s">
        <v>66</v>
      </c>
      <c r="I3778" s="44">
        <v>3</v>
      </c>
      <c r="J3778" s="44" t="s">
        <v>70</v>
      </c>
      <c r="K3778" s="41"/>
      <c r="L3778" s="41"/>
      <c r="M3778" s="41"/>
      <c r="N3778" s="45" t="s">
        <v>7507</v>
      </c>
      <c r="O3778" s="41">
        <v>1255022</v>
      </c>
      <c r="P3778" s="46"/>
      <c r="Q3778" s="47"/>
      <c r="R3778" s="48" t="s">
        <v>1540</v>
      </c>
      <c r="T3778">
        <v>100102</v>
      </c>
    </row>
    <row r="3779" spans="1:20" ht="18" customHeight="1" x14ac:dyDescent="0.15">
      <c r="A3779" s="42">
        <v>10</v>
      </c>
      <c r="B3779" s="43" t="s">
        <v>1536</v>
      </c>
      <c r="C3779" s="43">
        <v>1</v>
      </c>
      <c r="D3779" s="43" t="s">
        <v>1537</v>
      </c>
      <c r="E3779" s="43">
        <v>2</v>
      </c>
      <c r="F3779" s="43" t="s">
        <v>1549</v>
      </c>
      <c r="G3779" s="44">
        <v>11</v>
      </c>
      <c r="H3779" s="43" t="s">
        <v>66</v>
      </c>
      <c r="I3779" s="45">
        <v>11</v>
      </c>
      <c r="J3779" s="45" t="s">
        <v>72</v>
      </c>
      <c r="K3779" s="41">
        <v>42</v>
      </c>
      <c r="L3779" s="41">
        <v>145</v>
      </c>
      <c r="M3779" s="41">
        <f>K3779-L3779</f>
        <v>-103</v>
      </c>
      <c r="N3779" s="45" t="s">
        <v>1588</v>
      </c>
      <c r="O3779" s="41">
        <v>5500</v>
      </c>
      <c r="P3779" s="46"/>
      <c r="Q3779" s="47"/>
      <c r="R3779" s="48" t="s">
        <v>1540</v>
      </c>
      <c r="T3779">
        <v>100102</v>
      </c>
    </row>
    <row r="3780" spans="1:20" ht="18" customHeight="1" x14ac:dyDescent="0.15">
      <c r="A3780" s="42">
        <v>10</v>
      </c>
      <c r="B3780" s="43" t="s">
        <v>1536</v>
      </c>
      <c r="C3780" s="43">
        <v>1</v>
      </c>
      <c r="D3780" s="43" t="s">
        <v>1537</v>
      </c>
      <c r="E3780" s="43">
        <v>2</v>
      </c>
      <c r="F3780" s="43" t="s">
        <v>1549</v>
      </c>
      <c r="G3780" s="44">
        <v>11</v>
      </c>
      <c r="H3780" s="43" t="s">
        <v>66</v>
      </c>
      <c r="I3780" s="44">
        <v>11</v>
      </c>
      <c r="J3780" s="44" t="s">
        <v>72</v>
      </c>
      <c r="K3780" s="41"/>
      <c r="L3780" s="41"/>
      <c r="M3780" s="41"/>
      <c r="N3780" s="45" t="s">
        <v>1589</v>
      </c>
      <c r="O3780" s="41">
        <v>12000</v>
      </c>
      <c r="P3780" s="46"/>
      <c r="Q3780" s="47"/>
      <c r="R3780" s="48" t="s">
        <v>1540</v>
      </c>
      <c r="T3780">
        <v>100102</v>
      </c>
    </row>
    <row r="3781" spans="1:20" ht="18" customHeight="1" x14ac:dyDescent="0.15">
      <c r="A3781" s="42">
        <v>10</v>
      </c>
      <c r="B3781" s="43" t="s">
        <v>1536</v>
      </c>
      <c r="C3781" s="43">
        <v>1</v>
      </c>
      <c r="D3781" s="43" t="s">
        <v>1537</v>
      </c>
      <c r="E3781" s="43">
        <v>2</v>
      </c>
      <c r="F3781" s="43" t="s">
        <v>1549</v>
      </c>
      <c r="G3781" s="44">
        <v>11</v>
      </c>
      <c r="H3781" s="43" t="s">
        <v>66</v>
      </c>
      <c r="I3781" s="44">
        <v>11</v>
      </c>
      <c r="J3781" s="44" t="s">
        <v>72</v>
      </c>
      <c r="K3781" s="41"/>
      <c r="L3781" s="41"/>
      <c r="M3781" s="41"/>
      <c r="N3781" s="45" t="s">
        <v>1590</v>
      </c>
      <c r="O3781" s="41">
        <v>12000</v>
      </c>
      <c r="P3781" s="46"/>
      <c r="Q3781" s="47"/>
      <c r="R3781" s="48" t="s">
        <v>1540</v>
      </c>
      <c r="T3781">
        <v>100102</v>
      </c>
    </row>
    <row r="3782" spans="1:20" ht="18" customHeight="1" x14ac:dyDescent="0.15">
      <c r="A3782" s="42">
        <v>10</v>
      </c>
      <c r="B3782" s="43" t="s">
        <v>1536</v>
      </c>
      <c r="C3782" s="43">
        <v>1</v>
      </c>
      <c r="D3782" s="43" t="s">
        <v>1537</v>
      </c>
      <c r="E3782" s="43">
        <v>2</v>
      </c>
      <c r="F3782" s="43" t="s">
        <v>1549</v>
      </c>
      <c r="G3782" s="44">
        <v>11</v>
      </c>
      <c r="H3782" s="43" t="s">
        <v>66</v>
      </c>
      <c r="I3782" s="44">
        <v>11</v>
      </c>
      <c r="J3782" s="44" t="s">
        <v>72</v>
      </c>
      <c r="K3782" s="41"/>
      <c r="L3782" s="41"/>
      <c r="M3782" s="41"/>
      <c r="N3782" s="45" t="s">
        <v>1591</v>
      </c>
      <c r="O3782" s="41">
        <v>12000</v>
      </c>
      <c r="P3782" s="46"/>
      <c r="Q3782" s="47"/>
      <c r="R3782" s="48" t="s">
        <v>1540</v>
      </c>
      <c r="T3782">
        <v>100102</v>
      </c>
    </row>
    <row r="3783" spans="1:20" ht="18" customHeight="1" x14ac:dyDescent="0.15">
      <c r="A3783" s="42">
        <v>10</v>
      </c>
      <c r="B3783" s="43" t="s">
        <v>1536</v>
      </c>
      <c r="C3783" s="43">
        <v>1</v>
      </c>
      <c r="D3783" s="43" t="s">
        <v>1537</v>
      </c>
      <c r="E3783" s="43">
        <v>2</v>
      </c>
      <c r="F3783" s="43" t="s">
        <v>1549</v>
      </c>
      <c r="G3783" s="45">
        <v>12</v>
      </c>
      <c r="H3783" s="49" t="s">
        <v>73</v>
      </c>
      <c r="I3783" s="45"/>
      <c r="J3783" s="45"/>
      <c r="K3783" s="41"/>
      <c r="L3783" s="41"/>
      <c r="M3783" s="41"/>
      <c r="N3783" s="45"/>
      <c r="O3783" s="47"/>
      <c r="P3783" s="46"/>
      <c r="Q3783" s="47"/>
      <c r="R3783" s="48" t="s">
        <v>1540</v>
      </c>
      <c r="T3783">
        <v>100102</v>
      </c>
    </row>
    <row r="3784" spans="1:20" ht="18" customHeight="1" x14ac:dyDescent="0.15">
      <c r="A3784" s="42">
        <v>10</v>
      </c>
      <c r="B3784" s="43" t="s">
        <v>1536</v>
      </c>
      <c r="C3784" s="43">
        <v>1</v>
      </c>
      <c r="D3784" s="43" t="s">
        <v>1537</v>
      </c>
      <c r="E3784" s="43">
        <v>2</v>
      </c>
      <c r="F3784" s="43" t="s">
        <v>1549</v>
      </c>
      <c r="G3784" s="44">
        <v>12</v>
      </c>
      <c r="H3784" s="43" t="s">
        <v>73</v>
      </c>
      <c r="I3784" s="45">
        <v>31</v>
      </c>
      <c r="J3784" s="45" t="s">
        <v>209</v>
      </c>
      <c r="K3784" s="41">
        <v>0</v>
      </c>
      <c r="L3784" s="41">
        <v>396</v>
      </c>
      <c r="M3784" s="41">
        <f>K3784-L3784</f>
        <v>-396</v>
      </c>
      <c r="N3784" s="45"/>
      <c r="O3784" s="41"/>
      <c r="P3784" s="46"/>
      <c r="Q3784" s="47"/>
      <c r="R3784" s="48" t="s">
        <v>1540</v>
      </c>
      <c r="T3784">
        <v>100102</v>
      </c>
    </row>
    <row r="3785" spans="1:20" ht="18" customHeight="1" x14ac:dyDescent="0.15">
      <c r="A3785" s="42">
        <v>10</v>
      </c>
      <c r="B3785" s="43" t="s">
        <v>1536</v>
      </c>
      <c r="C3785" s="43">
        <v>1</v>
      </c>
      <c r="D3785" s="43" t="s">
        <v>1537</v>
      </c>
      <c r="E3785" s="43">
        <v>2</v>
      </c>
      <c r="F3785" s="43" t="s">
        <v>1549</v>
      </c>
      <c r="G3785" s="44">
        <v>12</v>
      </c>
      <c r="H3785" s="43" t="s">
        <v>73</v>
      </c>
      <c r="I3785" s="45">
        <v>33</v>
      </c>
      <c r="J3785" s="45" t="s">
        <v>219</v>
      </c>
      <c r="K3785" s="41">
        <v>0</v>
      </c>
      <c r="L3785" s="41">
        <v>434</v>
      </c>
      <c r="M3785" s="41">
        <f>K3785-L3785</f>
        <v>-434</v>
      </c>
      <c r="N3785" s="45"/>
      <c r="O3785" s="41"/>
      <c r="P3785" s="46"/>
      <c r="Q3785" s="47"/>
      <c r="R3785" s="48" t="s">
        <v>1540</v>
      </c>
      <c r="T3785">
        <v>100102</v>
      </c>
    </row>
    <row r="3786" spans="1:20" ht="18" customHeight="1" x14ac:dyDescent="0.15">
      <c r="A3786" s="42">
        <v>10</v>
      </c>
      <c r="B3786" s="43" t="s">
        <v>1536</v>
      </c>
      <c r="C3786" s="43">
        <v>1</v>
      </c>
      <c r="D3786" s="43" t="s">
        <v>1537</v>
      </c>
      <c r="E3786" s="43">
        <v>2</v>
      </c>
      <c r="F3786" s="43" t="s">
        <v>1549</v>
      </c>
      <c r="G3786" s="44">
        <v>12</v>
      </c>
      <c r="H3786" s="43" t="s">
        <v>73</v>
      </c>
      <c r="I3786" s="45">
        <v>41</v>
      </c>
      <c r="J3786" s="45" t="s">
        <v>333</v>
      </c>
      <c r="K3786" s="41">
        <v>47</v>
      </c>
      <c r="L3786" s="41">
        <v>47</v>
      </c>
      <c r="M3786" s="41">
        <f>K3786-L3786</f>
        <v>0</v>
      </c>
      <c r="N3786" s="45" t="s">
        <v>1592</v>
      </c>
      <c r="O3786" s="41">
        <v>46200</v>
      </c>
      <c r="P3786" s="46"/>
      <c r="Q3786" s="47"/>
      <c r="R3786" s="48" t="s">
        <v>1540</v>
      </c>
      <c r="T3786">
        <v>100102</v>
      </c>
    </row>
    <row r="3787" spans="1:20" ht="18" customHeight="1" x14ac:dyDescent="0.15">
      <c r="A3787" s="42">
        <v>10</v>
      </c>
      <c r="B3787" s="43" t="s">
        <v>1536</v>
      </c>
      <c r="C3787" s="43">
        <v>1</v>
      </c>
      <c r="D3787" s="43" t="s">
        <v>1537</v>
      </c>
      <c r="E3787" s="43">
        <v>2</v>
      </c>
      <c r="F3787" s="43" t="s">
        <v>1549</v>
      </c>
      <c r="G3787" s="44">
        <v>12</v>
      </c>
      <c r="H3787" s="43" t="s">
        <v>73</v>
      </c>
      <c r="I3787" s="45">
        <v>51</v>
      </c>
      <c r="J3787" s="45" t="s">
        <v>133</v>
      </c>
      <c r="K3787" s="41">
        <v>220</v>
      </c>
      <c r="L3787" s="41">
        <v>220</v>
      </c>
      <c r="M3787" s="41">
        <f>K3787-L3787</f>
        <v>0</v>
      </c>
      <c r="N3787" s="45" t="s">
        <v>1593</v>
      </c>
      <c r="O3787" s="41">
        <v>220000</v>
      </c>
      <c r="P3787" s="46"/>
      <c r="Q3787" s="47"/>
      <c r="R3787" s="48" t="s">
        <v>1540</v>
      </c>
      <c r="T3787">
        <v>100102</v>
      </c>
    </row>
    <row r="3788" spans="1:20" ht="18" customHeight="1" x14ac:dyDescent="0.15">
      <c r="A3788" s="42">
        <v>10</v>
      </c>
      <c r="B3788" s="43" t="s">
        <v>1536</v>
      </c>
      <c r="C3788" s="43">
        <v>1</v>
      </c>
      <c r="D3788" s="43" t="s">
        <v>1537</v>
      </c>
      <c r="E3788" s="43">
        <v>2</v>
      </c>
      <c r="F3788" s="43" t="s">
        <v>1549</v>
      </c>
      <c r="G3788" s="45">
        <v>13</v>
      </c>
      <c r="H3788" s="49" t="s">
        <v>77</v>
      </c>
      <c r="I3788" s="45"/>
      <c r="J3788" s="45"/>
      <c r="K3788" s="41"/>
      <c r="L3788" s="41"/>
      <c r="M3788" s="41"/>
      <c r="N3788" s="45"/>
      <c r="O3788" s="47"/>
      <c r="P3788" s="46"/>
      <c r="Q3788" s="47"/>
      <c r="R3788" s="48" t="s">
        <v>1540</v>
      </c>
      <c r="T3788">
        <v>100102</v>
      </c>
    </row>
    <row r="3789" spans="1:20" ht="18" customHeight="1" x14ac:dyDescent="0.15">
      <c r="A3789" s="42">
        <v>10</v>
      </c>
      <c r="B3789" s="43" t="s">
        <v>1536</v>
      </c>
      <c r="C3789" s="43">
        <v>1</v>
      </c>
      <c r="D3789" s="43" t="s">
        <v>1537</v>
      </c>
      <c r="E3789" s="43">
        <v>2</v>
      </c>
      <c r="F3789" s="43" t="s">
        <v>1549</v>
      </c>
      <c r="G3789" s="44">
        <v>13</v>
      </c>
      <c r="H3789" s="43" t="s">
        <v>77</v>
      </c>
      <c r="I3789" s="45">
        <v>1</v>
      </c>
      <c r="J3789" s="45" t="s">
        <v>78</v>
      </c>
      <c r="K3789" s="41">
        <v>20</v>
      </c>
      <c r="L3789" s="41">
        <v>20</v>
      </c>
      <c r="M3789" s="41">
        <f>K3789-L3789</f>
        <v>0</v>
      </c>
      <c r="N3789" s="45" t="s">
        <v>1546</v>
      </c>
      <c r="O3789" s="41">
        <v>20000</v>
      </c>
      <c r="P3789" s="46"/>
      <c r="Q3789" s="47"/>
      <c r="R3789" s="48" t="s">
        <v>1540</v>
      </c>
      <c r="T3789">
        <v>100102</v>
      </c>
    </row>
    <row r="3790" spans="1:20" ht="18" customHeight="1" x14ac:dyDescent="0.15">
      <c r="A3790" s="42">
        <v>10</v>
      </c>
      <c r="B3790" s="43" t="s">
        <v>1536</v>
      </c>
      <c r="C3790" s="43">
        <v>1</v>
      </c>
      <c r="D3790" s="43" t="s">
        <v>1537</v>
      </c>
      <c r="E3790" s="43">
        <v>2</v>
      </c>
      <c r="F3790" s="43" t="s">
        <v>1549</v>
      </c>
      <c r="G3790" s="44">
        <v>13</v>
      </c>
      <c r="H3790" s="43" t="s">
        <v>77</v>
      </c>
      <c r="I3790" s="45">
        <v>21</v>
      </c>
      <c r="J3790" s="45" t="s">
        <v>1594</v>
      </c>
      <c r="K3790" s="41">
        <v>480</v>
      </c>
      <c r="L3790" s="41">
        <v>480</v>
      </c>
      <c r="M3790" s="41">
        <f>K3790-L3790</f>
        <v>0</v>
      </c>
      <c r="N3790" s="45" t="s">
        <v>1595</v>
      </c>
      <c r="O3790" s="41">
        <v>480000</v>
      </c>
      <c r="P3790" s="46"/>
      <c r="Q3790" s="47"/>
      <c r="R3790" s="48" t="s">
        <v>1540</v>
      </c>
      <c r="T3790">
        <v>100102</v>
      </c>
    </row>
    <row r="3791" spans="1:20" ht="18" customHeight="1" x14ac:dyDescent="0.15">
      <c r="A3791" s="42">
        <v>10</v>
      </c>
      <c r="B3791" s="43" t="s">
        <v>1536</v>
      </c>
      <c r="C3791" s="43">
        <v>1</v>
      </c>
      <c r="D3791" s="43" t="s">
        <v>1537</v>
      </c>
      <c r="E3791" s="43">
        <v>2</v>
      </c>
      <c r="F3791" s="43" t="s">
        <v>1549</v>
      </c>
      <c r="G3791" s="44">
        <v>13</v>
      </c>
      <c r="H3791" s="43" t="s">
        <v>77</v>
      </c>
      <c r="I3791" s="45">
        <v>31</v>
      </c>
      <c r="J3791" s="45" t="s">
        <v>138</v>
      </c>
      <c r="K3791" s="41">
        <v>122</v>
      </c>
      <c r="L3791" s="41">
        <v>122</v>
      </c>
      <c r="M3791" s="41">
        <f>K3791-L3791</f>
        <v>0</v>
      </c>
      <c r="N3791" s="45" t="s">
        <v>4179</v>
      </c>
      <c r="O3791" s="41">
        <v>121176</v>
      </c>
      <c r="P3791" s="46"/>
      <c r="Q3791" s="47"/>
      <c r="R3791" s="48" t="s">
        <v>1540</v>
      </c>
      <c r="T3791">
        <v>100102</v>
      </c>
    </row>
    <row r="3792" spans="1:20" ht="18" customHeight="1" x14ac:dyDescent="0.15">
      <c r="A3792" s="42">
        <v>10</v>
      </c>
      <c r="B3792" s="43" t="s">
        <v>1536</v>
      </c>
      <c r="C3792" s="43">
        <v>1</v>
      </c>
      <c r="D3792" s="43" t="s">
        <v>1537</v>
      </c>
      <c r="E3792" s="43">
        <v>2</v>
      </c>
      <c r="F3792" s="43" t="s">
        <v>1549</v>
      </c>
      <c r="G3792" s="44">
        <v>13</v>
      </c>
      <c r="H3792" s="43" t="s">
        <v>77</v>
      </c>
      <c r="I3792" s="45">
        <v>41</v>
      </c>
      <c r="J3792" s="45" t="s">
        <v>139</v>
      </c>
      <c r="K3792" s="41">
        <v>357</v>
      </c>
      <c r="L3792" s="41">
        <v>357</v>
      </c>
      <c r="M3792" s="41">
        <f>K3792-L3792</f>
        <v>0</v>
      </c>
      <c r="N3792" s="45" t="s">
        <v>1596</v>
      </c>
      <c r="O3792" s="41">
        <v>356400</v>
      </c>
      <c r="P3792" s="46"/>
      <c r="Q3792" s="47"/>
      <c r="R3792" s="48" t="s">
        <v>1540</v>
      </c>
      <c r="T3792">
        <v>100102</v>
      </c>
    </row>
    <row r="3793" spans="1:20" ht="18" customHeight="1" x14ac:dyDescent="0.15">
      <c r="A3793" s="42">
        <v>10</v>
      </c>
      <c r="B3793" s="43" t="s">
        <v>1536</v>
      </c>
      <c r="C3793" s="43">
        <v>1</v>
      </c>
      <c r="D3793" s="43" t="s">
        <v>1537</v>
      </c>
      <c r="E3793" s="43">
        <v>2</v>
      </c>
      <c r="F3793" s="43" t="s">
        <v>1549</v>
      </c>
      <c r="G3793" s="45">
        <v>17</v>
      </c>
      <c r="H3793" s="49" t="s">
        <v>79</v>
      </c>
      <c r="I3793" s="45"/>
      <c r="J3793" s="45"/>
      <c r="K3793" s="41"/>
      <c r="L3793" s="41"/>
      <c r="M3793" s="41"/>
      <c r="N3793" s="45"/>
      <c r="O3793" s="47"/>
      <c r="P3793" s="46"/>
      <c r="Q3793" s="47"/>
      <c r="R3793" s="48" t="s">
        <v>1540</v>
      </c>
      <c r="T3793">
        <v>100102</v>
      </c>
    </row>
    <row r="3794" spans="1:20" ht="18" customHeight="1" x14ac:dyDescent="0.15">
      <c r="A3794" s="42">
        <v>10</v>
      </c>
      <c r="B3794" s="43" t="s">
        <v>1536</v>
      </c>
      <c r="C3794" s="43">
        <v>1</v>
      </c>
      <c r="D3794" s="43" t="s">
        <v>1537</v>
      </c>
      <c r="E3794" s="43">
        <v>2</v>
      </c>
      <c r="F3794" s="43" t="s">
        <v>1549</v>
      </c>
      <c r="G3794" s="44">
        <v>17</v>
      </c>
      <c r="H3794" s="43" t="s">
        <v>79</v>
      </c>
      <c r="I3794" s="45">
        <v>41</v>
      </c>
      <c r="J3794" s="45" t="s">
        <v>1597</v>
      </c>
      <c r="K3794" s="41">
        <v>80</v>
      </c>
      <c r="L3794" s="41">
        <v>80</v>
      </c>
      <c r="M3794" s="41">
        <f>K3794-L3794</f>
        <v>0</v>
      </c>
      <c r="N3794" s="45" t="s">
        <v>1598</v>
      </c>
      <c r="O3794" s="41">
        <v>80000</v>
      </c>
      <c r="P3794" s="46"/>
      <c r="Q3794" s="47"/>
      <c r="R3794" s="48" t="s">
        <v>1540</v>
      </c>
      <c r="T3794">
        <v>100102</v>
      </c>
    </row>
    <row r="3795" spans="1:20" ht="18" customHeight="1" x14ac:dyDescent="0.15">
      <c r="A3795" s="42">
        <v>10</v>
      </c>
      <c r="B3795" s="43" t="s">
        <v>1536</v>
      </c>
      <c r="C3795" s="43">
        <v>1</v>
      </c>
      <c r="D3795" s="43" t="s">
        <v>1537</v>
      </c>
      <c r="E3795" s="43">
        <v>2</v>
      </c>
      <c r="F3795" s="43" t="s">
        <v>1549</v>
      </c>
      <c r="G3795" s="45">
        <v>18</v>
      </c>
      <c r="H3795" s="49" t="s">
        <v>81</v>
      </c>
      <c r="I3795" s="45"/>
      <c r="J3795" s="45"/>
      <c r="K3795" s="41"/>
      <c r="L3795" s="41"/>
      <c r="M3795" s="41"/>
      <c r="N3795" s="45"/>
      <c r="O3795" s="47"/>
      <c r="P3795" s="46"/>
      <c r="Q3795" s="47"/>
      <c r="R3795" s="48" t="s">
        <v>1540</v>
      </c>
      <c r="T3795">
        <v>100102</v>
      </c>
    </row>
    <row r="3796" spans="1:20" ht="18" customHeight="1" x14ac:dyDescent="0.15">
      <c r="A3796" s="42">
        <v>10</v>
      </c>
      <c r="B3796" s="43" t="s">
        <v>1536</v>
      </c>
      <c r="C3796" s="43">
        <v>1</v>
      </c>
      <c r="D3796" s="43" t="s">
        <v>1537</v>
      </c>
      <c r="E3796" s="43">
        <v>2</v>
      </c>
      <c r="F3796" s="43" t="s">
        <v>1549</v>
      </c>
      <c r="G3796" s="44">
        <v>18</v>
      </c>
      <c r="H3796" s="43" t="s">
        <v>81</v>
      </c>
      <c r="I3796" s="45">
        <v>11</v>
      </c>
      <c r="J3796" s="45" t="s">
        <v>1035</v>
      </c>
      <c r="K3796" s="41">
        <v>519</v>
      </c>
      <c r="L3796" s="41">
        <v>531</v>
      </c>
      <c r="M3796" s="41">
        <f>K3796-L3796</f>
        <v>-12</v>
      </c>
      <c r="N3796" s="45" t="s">
        <v>3478</v>
      </c>
      <c r="O3796" s="41">
        <v>463050</v>
      </c>
      <c r="P3796" s="46"/>
      <c r="Q3796" s="47"/>
      <c r="R3796" s="48" t="s">
        <v>1540</v>
      </c>
      <c r="T3796">
        <v>100102</v>
      </c>
    </row>
    <row r="3797" spans="1:20" ht="18" customHeight="1" x14ac:dyDescent="0.15">
      <c r="A3797" s="42">
        <v>10</v>
      </c>
      <c r="B3797" s="43" t="s">
        <v>1536</v>
      </c>
      <c r="C3797" s="43">
        <v>1</v>
      </c>
      <c r="D3797" s="43" t="s">
        <v>1537</v>
      </c>
      <c r="E3797" s="43">
        <v>2</v>
      </c>
      <c r="F3797" s="43" t="s">
        <v>1549</v>
      </c>
      <c r="G3797" s="44">
        <v>18</v>
      </c>
      <c r="H3797" s="43" t="s">
        <v>81</v>
      </c>
      <c r="I3797" s="44">
        <v>11</v>
      </c>
      <c r="J3797" s="44" t="s">
        <v>1035</v>
      </c>
      <c r="K3797" s="41"/>
      <c r="L3797" s="41"/>
      <c r="M3797" s="41"/>
      <c r="N3797" s="45" t="s">
        <v>1599</v>
      </c>
      <c r="O3797" s="41">
        <v>9000</v>
      </c>
      <c r="P3797" s="46"/>
      <c r="Q3797" s="47"/>
      <c r="R3797" s="48" t="s">
        <v>1540</v>
      </c>
      <c r="T3797">
        <v>100102</v>
      </c>
    </row>
    <row r="3798" spans="1:20" ht="18" customHeight="1" x14ac:dyDescent="0.15">
      <c r="A3798" s="42">
        <v>10</v>
      </c>
      <c r="B3798" s="43" t="s">
        <v>1536</v>
      </c>
      <c r="C3798" s="43">
        <v>1</v>
      </c>
      <c r="D3798" s="43" t="s">
        <v>1537</v>
      </c>
      <c r="E3798" s="43">
        <v>2</v>
      </c>
      <c r="F3798" s="43" t="s">
        <v>1549</v>
      </c>
      <c r="G3798" s="44">
        <v>18</v>
      </c>
      <c r="H3798" s="43" t="s">
        <v>81</v>
      </c>
      <c r="I3798" s="44">
        <v>11</v>
      </c>
      <c r="J3798" s="44" t="s">
        <v>1035</v>
      </c>
      <c r="K3798" s="41"/>
      <c r="L3798" s="41"/>
      <c r="M3798" s="41"/>
      <c r="N3798" s="45" t="s">
        <v>1600</v>
      </c>
      <c r="O3798" s="41">
        <v>10500</v>
      </c>
      <c r="P3798" s="46"/>
      <c r="Q3798" s="47"/>
      <c r="R3798" s="48" t="s">
        <v>1540</v>
      </c>
      <c r="T3798">
        <v>100102</v>
      </c>
    </row>
    <row r="3799" spans="1:20" ht="18" customHeight="1" x14ac:dyDescent="0.15">
      <c r="A3799" s="42">
        <v>10</v>
      </c>
      <c r="B3799" s="43" t="s">
        <v>1536</v>
      </c>
      <c r="C3799" s="43">
        <v>1</v>
      </c>
      <c r="D3799" s="43" t="s">
        <v>1537</v>
      </c>
      <c r="E3799" s="43">
        <v>2</v>
      </c>
      <c r="F3799" s="43" t="s">
        <v>1549</v>
      </c>
      <c r="G3799" s="44">
        <v>18</v>
      </c>
      <c r="H3799" s="43" t="s">
        <v>81</v>
      </c>
      <c r="I3799" s="44">
        <v>11</v>
      </c>
      <c r="J3799" s="44" t="s">
        <v>1035</v>
      </c>
      <c r="K3799" s="41"/>
      <c r="L3799" s="41"/>
      <c r="M3799" s="41"/>
      <c r="N3799" s="45" t="s">
        <v>1601</v>
      </c>
      <c r="O3799" s="41">
        <v>8500</v>
      </c>
      <c r="P3799" s="46"/>
      <c r="Q3799" s="47"/>
      <c r="R3799" s="48" t="s">
        <v>1540</v>
      </c>
      <c r="T3799">
        <v>100102</v>
      </c>
    </row>
    <row r="3800" spans="1:20" ht="18" customHeight="1" x14ac:dyDescent="0.15">
      <c r="A3800" s="42">
        <v>10</v>
      </c>
      <c r="B3800" s="43" t="s">
        <v>1536</v>
      </c>
      <c r="C3800" s="43">
        <v>1</v>
      </c>
      <c r="D3800" s="43" t="s">
        <v>1537</v>
      </c>
      <c r="E3800" s="43">
        <v>2</v>
      </c>
      <c r="F3800" s="43" t="s">
        <v>1549</v>
      </c>
      <c r="G3800" s="44">
        <v>18</v>
      </c>
      <c r="H3800" s="43" t="s">
        <v>81</v>
      </c>
      <c r="I3800" s="44">
        <v>11</v>
      </c>
      <c r="J3800" s="44" t="s">
        <v>1035</v>
      </c>
      <c r="K3800" s="41"/>
      <c r="L3800" s="41"/>
      <c r="M3800" s="41"/>
      <c r="N3800" s="45" t="s">
        <v>1602</v>
      </c>
      <c r="O3800" s="41">
        <v>25000</v>
      </c>
      <c r="P3800" s="46"/>
      <c r="Q3800" s="47"/>
      <c r="R3800" s="48" t="s">
        <v>1540</v>
      </c>
      <c r="T3800">
        <v>100102</v>
      </c>
    </row>
    <row r="3801" spans="1:20" ht="18" customHeight="1" x14ac:dyDescent="0.15">
      <c r="A3801" s="42">
        <v>10</v>
      </c>
      <c r="B3801" s="43" t="s">
        <v>1536</v>
      </c>
      <c r="C3801" s="43">
        <v>1</v>
      </c>
      <c r="D3801" s="43" t="s">
        <v>1537</v>
      </c>
      <c r="E3801" s="43">
        <v>2</v>
      </c>
      <c r="F3801" s="43" t="s">
        <v>1549</v>
      </c>
      <c r="G3801" s="44">
        <v>18</v>
      </c>
      <c r="H3801" s="43" t="s">
        <v>81</v>
      </c>
      <c r="I3801" s="44">
        <v>11</v>
      </c>
      <c r="J3801" s="44" t="s">
        <v>1035</v>
      </c>
      <c r="K3801" s="41"/>
      <c r="L3801" s="41"/>
      <c r="M3801" s="41"/>
      <c r="N3801" s="45" t="s">
        <v>1603</v>
      </c>
      <c r="O3801" s="41">
        <v>2000</v>
      </c>
      <c r="P3801" s="46"/>
      <c r="Q3801" s="47"/>
      <c r="R3801" s="48" t="s">
        <v>1540</v>
      </c>
      <c r="T3801">
        <v>100102</v>
      </c>
    </row>
    <row r="3802" spans="1:20" ht="18" customHeight="1" x14ac:dyDescent="0.15">
      <c r="A3802" s="42">
        <v>10</v>
      </c>
      <c r="B3802" s="43" t="s">
        <v>1536</v>
      </c>
      <c r="C3802" s="43">
        <v>1</v>
      </c>
      <c r="D3802" s="43" t="s">
        <v>1537</v>
      </c>
      <c r="E3802" s="43">
        <v>2</v>
      </c>
      <c r="F3802" s="43" t="s">
        <v>1549</v>
      </c>
      <c r="G3802" s="44">
        <v>18</v>
      </c>
      <c r="H3802" s="43" t="s">
        <v>81</v>
      </c>
      <c r="I3802" s="45">
        <v>21</v>
      </c>
      <c r="J3802" s="45" t="s">
        <v>395</v>
      </c>
      <c r="K3802" s="41">
        <v>300</v>
      </c>
      <c r="L3802" s="41">
        <v>378</v>
      </c>
      <c r="M3802" s="41">
        <f>K3802-L3802</f>
        <v>-78</v>
      </c>
      <c r="N3802" s="45" t="s">
        <v>2779</v>
      </c>
      <c r="O3802" s="41">
        <v>300000</v>
      </c>
      <c r="P3802" s="46"/>
      <c r="Q3802" s="47"/>
      <c r="R3802" s="48" t="s">
        <v>1540</v>
      </c>
      <c r="T3802">
        <v>100102</v>
      </c>
    </row>
    <row r="3803" spans="1:20" ht="18" customHeight="1" x14ac:dyDescent="0.15">
      <c r="A3803" s="42">
        <v>10</v>
      </c>
      <c r="B3803" s="43" t="s">
        <v>1536</v>
      </c>
      <c r="C3803" s="43">
        <v>1</v>
      </c>
      <c r="D3803" s="43" t="s">
        <v>1537</v>
      </c>
      <c r="E3803" s="43">
        <v>2</v>
      </c>
      <c r="F3803" s="43" t="s">
        <v>1549</v>
      </c>
      <c r="G3803" s="44">
        <v>18</v>
      </c>
      <c r="H3803" s="43" t="s">
        <v>81</v>
      </c>
      <c r="I3803" s="45">
        <v>82</v>
      </c>
      <c r="J3803" s="45" t="s">
        <v>1604</v>
      </c>
      <c r="K3803" s="41">
        <v>2012</v>
      </c>
      <c r="L3803" s="41">
        <v>2012</v>
      </c>
      <c r="M3803" s="41">
        <f>K3803-L3803</f>
        <v>0</v>
      </c>
      <c r="N3803" s="45" t="s">
        <v>1554</v>
      </c>
      <c r="O3803" s="41">
        <v>2011548</v>
      </c>
      <c r="P3803" s="46"/>
      <c r="Q3803" s="47"/>
      <c r="R3803" s="48" t="s">
        <v>1540</v>
      </c>
      <c r="T3803">
        <v>100102</v>
      </c>
    </row>
    <row r="3804" spans="1:20" ht="18" customHeight="1" x14ac:dyDescent="0.15">
      <c r="A3804" s="42">
        <v>10</v>
      </c>
      <c r="B3804" s="43" t="s">
        <v>1536</v>
      </c>
      <c r="C3804" s="43">
        <v>1</v>
      </c>
      <c r="D3804" s="43" t="s">
        <v>1537</v>
      </c>
      <c r="E3804" s="43">
        <v>2</v>
      </c>
      <c r="F3804" s="43" t="s">
        <v>1549</v>
      </c>
      <c r="G3804" s="45">
        <v>22</v>
      </c>
      <c r="H3804" s="49" t="s">
        <v>161</v>
      </c>
      <c r="I3804" s="45"/>
      <c r="J3804" s="45"/>
      <c r="K3804" s="41"/>
      <c r="L3804" s="41"/>
      <c r="M3804" s="41"/>
      <c r="N3804" s="45"/>
      <c r="O3804" s="47"/>
      <c r="P3804" s="46"/>
      <c r="Q3804" s="47"/>
      <c r="R3804" s="48" t="s">
        <v>1540</v>
      </c>
      <c r="T3804">
        <v>100102</v>
      </c>
    </row>
    <row r="3805" spans="1:20" ht="18" customHeight="1" x14ac:dyDescent="0.15">
      <c r="A3805" s="42">
        <v>10</v>
      </c>
      <c r="B3805" s="43" t="s">
        <v>1536</v>
      </c>
      <c r="C3805" s="43">
        <v>1</v>
      </c>
      <c r="D3805" s="43" t="s">
        <v>1537</v>
      </c>
      <c r="E3805" s="43">
        <v>2</v>
      </c>
      <c r="F3805" s="43" t="s">
        <v>1549</v>
      </c>
      <c r="G3805" s="44">
        <v>22</v>
      </c>
      <c r="H3805" s="43" t="s">
        <v>161</v>
      </c>
      <c r="I3805" s="45">
        <v>12</v>
      </c>
      <c r="J3805" s="45" t="s">
        <v>836</v>
      </c>
      <c r="K3805" s="41">
        <v>0</v>
      </c>
      <c r="L3805" s="41">
        <v>2184</v>
      </c>
      <c r="M3805" s="41">
        <f>K3805-L3805</f>
        <v>-2184</v>
      </c>
      <c r="N3805" s="45"/>
      <c r="O3805" s="41"/>
      <c r="P3805" s="46"/>
      <c r="Q3805" s="47"/>
      <c r="R3805" s="48" t="s">
        <v>1540</v>
      </c>
      <c r="T3805">
        <v>100102</v>
      </c>
    </row>
    <row r="3806" spans="1:20" ht="18" customHeight="1" x14ac:dyDescent="0.15">
      <c r="A3806" s="24">
        <v>10</v>
      </c>
      <c r="B3806" s="25" t="s">
        <v>1536</v>
      </c>
      <c r="C3806" s="26">
        <v>2</v>
      </c>
      <c r="D3806" s="26" t="s">
        <v>2189</v>
      </c>
      <c r="E3806" s="27"/>
      <c r="F3806" s="26"/>
      <c r="G3806" s="27"/>
      <c r="H3806" s="26"/>
      <c r="I3806" s="27"/>
      <c r="J3806" s="27"/>
      <c r="K3806" s="23">
        <f>IF(C3806="",SUMIFS($K3807:$K$5362,$A3807:$A$5362,A3806,$E3807:$E$5362,""),IF(E3806="",SUMIFS($K3807:$K$5362,$A3807:$A$5362,A3806,$C3807:$C$5362,C3806,$G3807:$G$5362,""),IF(G3806="",SUMIFS($K3807:$K$5362,$A3807:$A$5362,A3806,$C3807:$C$5362,C3806,$E3807:$E$5362,E3806,$R3807:$R$5362,R3806),IF(I3806="",SUMIFS($K3807:$K$5362,$A3807:$A$5362,A3806,$C3807:$C$5362,C3806,$E3807:$E$5362,E3806,$G3807:$G$5362,G3806,$R3807:$R$5362,R3806),0))))</f>
        <v>140654</v>
      </c>
      <c r="L3806" s="23">
        <f>IF(C3806="",SUMIFS($L3807:$L$5362,$A3807:$A$5362,A3806,$E3807:$E$5362,""),IF(E3806="",SUMIFS($L3807:$L$5362,$A3807:$A$5362,A3806,$C3807:$C$5362,C3806,$G3807:$G$5362,""),IF(G3806="",SUMIFS($L3807:$L$5362,$A3807:$A$5362,A3806,$C3807:$C$5362,C3806,$E3807:$E$5362,E3806,$R3807:$R$5362,R3806),IF(I3806="",SUMIFS($L3807:$L$5362,$A3807:$A$5362,A3806,$C3807:$C$5362,C3806,$E3807:$E$5362,E3806,$G3807:$G$5362,G3806,$R3807:$R$5362,R3806),0))))</f>
        <v>104450</v>
      </c>
      <c r="M3806" s="23">
        <f t="shared" ref="M3806:M3807" si="102">K3806-L3806</f>
        <v>36204</v>
      </c>
      <c r="N3806" s="28"/>
      <c r="O3806" s="29"/>
      <c r="P3806" s="30"/>
      <c r="Q3806" s="23">
        <f>IF(C3806="",SUMIFS($Q3807:$Q$5362,$A3807:$A$5362,A3806,$E3807:$E$5362,""),IF(E3806="",SUMIFS($Q3807:$Q$5362,$A3807:$A$5362,A3806,$C3807:$C$5362,C3806,$G3807:$G$5362,""),IF(G3806="",SUMIFS($Q3807:$Q$5362,$A3807:$A$5362,A3806,$C3807:$C$5362,C3806,$E3807:$E$5362,E3806,$R3807:$R$5362,R3806),IF(I3806="",SUMIFS($Q3807:$Q$5362,$A3807:$A$5362,A3806,$C3807:$C$5362,C3806,$E3807:$E$5362,E3806,$G3807:$G$5362,G3806,$R3807:$R$5362,R3806),0))))</f>
        <v>14091</v>
      </c>
      <c r="R3806" s="31"/>
      <c r="T3806">
        <v>100201</v>
      </c>
    </row>
    <row r="3807" spans="1:20" ht="18" customHeight="1" x14ac:dyDescent="0.15">
      <c r="A3807" s="24">
        <v>10</v>
      </c>
      <c r="B3807" s="25" t="s">
        <v>2268</v>
      </c>
      <c r="C3807" s="34">
        <v>2</v>
      </c>
      <c r="D3807" s="25" t="s">
        <v>1605</v>
      </c>
      <c r="E3807" s="35">
        <v>1</v>
      </c>
      <c r="F3807" s="36" t="s">
        <v>2272</v>
      </c>
      <c r="G3807" s="35"/>
      <c r="H3807" s="36"/>
      <c r="I3807" s="35"/>
      <c r="J3807" s="35"/>
      <c r="K3807" s="32">
        <f>IF(C3807="",SUMIFS($K3808:$K$5362,$A3808:$A$5362,A3807,$E3808:$E$5362,""),IF(E3807="",SUMIFS($K3808:$K$5362,$A3808:$A$5362,A3807,$C3808:$C$5362,C3807,$G3808:$G$5362,""),IF(G3807="",SUMIFS($K3808:$K$5362,$A3808:$A$5362,A3807,$C3808:$C$5362,C3807,$E3808:$E$5362,E3807,$R3808:$R$5362,R3807),IF(I3807="",SUMIFS($K3808:$K$5362,$A3808:$A$5362,A3807,$C3808:$C$5362,C3807,$E3808:$E$5362,E3807,$G3808:$G$5362,G3807,$R3808:$R$5362,R3807),0))))</f>
        <v>98653</v>
      </c>
      <c r="L3807" s="32">
        <f>IF(C3807="",SUMIFS($L3808:$L$5362,$A3808:$A$5362,A3807,$E3808:$E$5362,""),IF(E3807="",SUMIFS($L3808:$L$5362,$A3808:$A$5362,A3807,$C3808:$C$5362,C3807,$G3808:$G$5362,""),IF(G3807="",SUMIFS($L3808:$L$5362,$A3808:$A$5362,A3807,$C3808:$C$5362,C3807,$E3808:$E$5362,E3807,$R3808:$R$5362,R3807),IF(I3807="",SUMIFS($L3808:$L$5362,$A3808:$A$5362,A3807,$C3808:$C$5362,C3807,$E3808:$E$5362,E3807,$G3808:$G$5362,G3807,$R3808:$R$5362,R3807),0))))</f>
        <v>71320</v>
      </c>
      <c r="M3807" s="32">
        <f t="shared" si="102"/>
        <v>27333</v>
      </c>
      <c r="N3807" s="37"/>
      <c r="O3807" s="38"/>
      <c r="P3807" s="39"/>
      <c r="Q3807" s="33">
        <f>IF(C3807="",SUMIFS($Q3808:$Q$5362,$A3808:$A$5362,A3807,$E3808:$E$5362,""),IF(E3807="",SUMIFS($Q3808:$Q$5362,$A3808:$A$5362,A3807,$C3808:$C$5362,C3807,$G3808:$G$5362,""),IF(G3807="",SUMIFS($Q3808:$Q$5362,$A3808:$A$5362,A3807,$C3808:$C$5362,C3807,$E3808:$E$5362,E3807,$R3808:$R$5362,R3807),IF(I3807="",SUMIFS($Q3808:$Q$5362,$A3808:$A$5362,A3807,$C3808:$C$5362,C3807,$E3808:$E$5362,E3807,$G3808:$G$5362,G3807,$R3808:$R$5362,R3807),0))))</f>
        <v>12831</v>
      </c>
      <c r="R3807" s="40" t="s">
        <v>2270</v>
      </c>
      <c r="T3807">
        <v>100201</v>
      </c>
    </row>
    <row r="3808" spans="1:20" ht="18" customHeight="1" x14ac:dyDescent="0.15">
      <c r="A3808" s="42">
        <v>10</v>
      </c>
      <c r="B3808" s="43" t="s">
        <v>1536</v>
      </c>
      <c r="C3808" s="43">
        <v>2</v>
      </c>
      <c r="D3808" s="43" t="s">
        <v>1605</v>
      </c>
      <c r="E3808" s="43">
        <v>1</v>
      </c>
      <c r="F3808" s="43" t="s">
        <v>1606</v>
      </c>
      <c r="G3808" s="45">
        <v>1</v>
      </c>
      <c r="H3808" s="49" t="s">
        <v>7</v>
      </c>
      <c r="I3808" s="45"/>
      <c r="J3808" s="45"/>
      <c r="K3808" s="41"/>
      <c r="L3808" s="41"/>
      <c r="M3808" s="41"/>
      <c r="N3808" s="45"/>
      <c r="O3808" s="47"/>
      <c r="P3808" s="46" t="s">
        <v>4555</v>
      </c>
      <c r="Q3808" s="47">
        <v>5260</v>
      </c>
      <c r="R3808" s="48" t="s">
        <v>1540</v>
      </c>
      <c r="T3808">
        <v>100201</v>
      </c>
    </row>
    <row r="3809" spans="1:20" ht="18" customHeight="1" x14ac:dyDescent="0.15">
      <c r="A3809" s="42">
        <v>10</v>
      </c>
      <c r="B3809" s="43" t="s">
        <v>1536</v>
      </c>
      <c r="C3809" s="43">
        <v>2</v>
      </c>
      <c r="D3809" s="43" t="s">
        <v>1605</v>
      </c>
      <c r="E3809" s="43">
        <v>1</v>
      </c>
      <c r="F3809" s="43" t="s">
        <v>1606</v>
      </c>
      <c r="G3809" s="44">
        <v>1</v>
      </c>
      <c r="H3809" s="43" t="s">
        <v>7</v>
      </c>
      <c r="I3809" s="45">
        <v>31</v>
      </c>
      <c r="J3809" s="45" t="s">
        <v>253</v>
      </c>
      <c r="K3809" s="41">
        <v>11995</v>
      </c>
      <c r="L3809" s="41">
        <v>9784</v>
      </c>
      <c r="M3809" s="41">
        <f>K3809-L3809</f>
        <v>2211</v>
      </c>
      <c r="N3809" s="45" t="s">
        <v>1607</v>
      </c>
      <c r="O3809" s="41">
        <v>6611940</v>
      </c>
      <c r="P3809" s="46" t="s">
        <v>4556</v>
      </c>
      <c r="Q3809" s="47"/>
      <c r="R3809" s="48" t="s">
        <v>1540</v>
      </c>
      <c r="T3809">
        <v>100201</v>
      </c>
    </row>
    <row r="3810" spans="1:20" ht="18" customHeight="1" x14ac:dyDescent="0.15">
      <c r="A3810" s="42">
        <v>10</v>
      </c>
      <c r="B3810" s="43" t="s">
        <v>1536</v>
      </c>
      <c r="C3810" s="43">
        <v>2</v>
      </c>
      <c r="D3810" s="43" t="s">
        <v>1605</v>
      </c>
      <c r="E3810" s="43">
        <v>1</v>
      </c>
      <c r="F3810" s="43" t="s">
        <v>1606</v>
      </c>
      <c r="G3810" s="44">
        <v>1</v>
      </c>
      <c r="H3810" s="43" t="s">
        <v>7</v>
      </c>
      <c r="I3810" s="44">
        <v>31</v>
      </c>
      <c r="J3810" s="44" t="s">
        <v>253</v>
      </c>
      <c r="K3810" s="41"/>
      <c r="L3810" s="41"/>
      <c r="M3810" s="41"/>
      <c r="N3810" s="45" t="s">
        <v>1608</v>
      </c>
      <c r="O3810" s="41">
        <v>1546830</v>
      </c>
      <c r="P3810" s="46" t="s">
        <v>4557</v>
      </c>
      <c r="Q3810" s="47"/>
      <c r="R3810" s="48" t="s">
        <v>1540</v>
      </c>
      <c r="T3810">
        <v>100201</v>
      </c>
    </row>
    <row r="3811" spans="1:20" ht="18" customHeight="1" x14ac:dyDescent="0.15">
      <c r="A3811" s="42">
        <v>10</v>
      </c>
      <c r="B3811" s="43" t="s">
        <v>1536</v>
      </c>
      <c r="C3811" s="43">
        <v>2</v>
      </c>
      <c r="D3811" s="43" t="s">
        <v>1605</v>
      </c>
      <c r="E3811" s="43">
        <v>1</v>
      </c>
      <c r="F3811" s="43" t="s">
        <v>1606</v>
      </c>
      <c r="G3811" s="44">
        <v>1</v>
      </c>
      <c r="H3811" s="43" t="s">
        <v>7</v>
      </c>
      <c r="I3811" s="44">
        <v>31</v>
      </c>
      <c r="J3811" s="44" t="s">
        <v>253</v>
      </c>
      <c r="K3811" s="41"/>
      <c r="L3811" s="41"/>
      <c r="M3811" s="41"/>
      <c r="N3811" s="45" t="s">
        <v>4180</v>
      </c>
      <c r="O3811" s="41">
        <v>3163200</v>
      </c>
      <c r="P3811" s="46" t="s">
        <v>4775</v>
      </c>
      <c r="Q3811" s="47">
        <v>1600</v>
      </c>
      <c r="R3811" s="48" t="s">
        <v>1540</v>
      </c>
      <c r="T3811">
        <v>100201</v>
      </c>
    </row>
    <row r="3812" spans="1:20" ht="18" customHeight="1" x14ac:dyDescent="0.15">
      <c r="A3812" s="42">
        <v>10</v>
      </c>
      <c r="B3812" s="43" t="s">
        <v>1536</v>
      </c>
      <c r="C3812" s="43">
        <v>2</v>
      </c>
      <c r="D3812" s="43" t="s">
        <v>1605</v>
      </c>
      <c r="E3812" s="43">
        <v>1</v>
      </c>
      <c r="F3812" s="43" t="s">
        <v>1606</v>
      </c>
      <c r="G3812" s="44">
        <v>1</v>
      </c>
      <c r="H3812" s="43" t="s">
        <v>7</v>
      </c>
      <c r="I3812" s="44">
        <v>31</v>
      </c>
      <c r="J3812" s="44" t="s">
        <v>253</v>
      </c>
      <c r="K3812" s="41"/>
      <c r="L3812" s="41"/>
      <c r="M3812" s="41"/>
      <c r="N3812" s="45" t="s">
        <v>4181</v>
      </c>
      <c r="O3812" s="41">
        <v>672180</v>
      </c>
      <c r="P3812" s="46" t="s">
        <v>4776</v>
      </c>
      <c r="Q3812" s="47"/>
      <c r="R3812" s="48" t="s">
        <v>1540</v>
      </c>
      <c r="T3812">
        <v>100201</v>
      </c>
    </row>
    <row r="3813" spans="1:20" ht="18" customHeight="1" x14ac:dyDescent="0.15">
      <c r="A3813" s="42">
        <v>10</v>
      </c>
      <c r="B3813" s="43" t="s">
        <v>1536</v>
      </c>
      <c r="C3813" s="43">
        <v>2</v>
      </c>
      <c r="D3813" s="43" t="s">
        <v>1605</v>
      </c>
      <c r="E3813" s="43">
        <v>1</v>
      </c>
      <c r="F3813" s="43" t="s">
        <v>1606</v>
      </c>
      <c r="G3813" s="45">
        <v>4</v>
      </c>
      <c r="H3813" s="49" t="s">
        <v>27</v>
      </c>
      <c r="I3813" s="45"/>
      <c r="J3813" s="45"/>
      <c r="K3813" s="41"/>
      <c r="L3813" s="41"/>
      <c r="M3813" s="41"/>
      <c r="N3813" s="45"/>
      <c r="O3813" s="47"/>
      <c r="P3813" s="46" t="s">
        <v>4626</v>
      </c>
      <c r="Q3813" s="47">
        <v>1271</v>
      </c>
      <c r="R3813" s="48" t="s">
        <v>1540</v>
      </c>
      <c r="T3813">
        <v>100201</v>
      </c>
    </row>
    <row r="3814" spans="1:20" ht="18" customHeight="1" x14ac:dyDescent="0.15">
      <c r="A3814" s="42">
        <v>10</v>
      </c>
      <c r="B3814" s="43" t="s">
        <v>1536</v>
      </c>
      <c r="C3814" s="43">
        <v>2</v>
      </c>
      <c r="D3814" s="43" t="s">
        <v>1605</v>
      </c>
      <c r="E3814" s="43">
        <v>1</v>
      </c>
      <c r="F3814" s="43" t="s">
        <v>1606</v>
      </c>
      <c r="G3814" s="44">
        <v>4</v>
      </c>
      <c r="H3814" s="43" t="s">
        <v>27</v>
      </c>
      <c r="I3814" s="45">
        <v>41</v>
      </c>
      <c r="J3814" s="45" t="s">
        <v>111</v>
      </c>
      <c r="K3814" s="41">
        <v>703</v>
      </c>
      <c r="L3814" s="41">
        <v>96</v>
      </c>
      <c r="M3814" s="41">
        <f>K3814-L3814</f>
        <v>607</v>
      </c>
      <c r="N3814" s="45" t="s">
        <v>1610</v>
      </c>
      <c r="O3814" s="41">
        <v>27000</v>
      </c>
      <c r="P3814" s="46" t="s">
        <v>4554</v>
      </c>
      <c r="Q3814" s="47"/>
      <c r="R3814" s="48" t="s">
        <v>1540</v>
      </c>
      <c r="T3814">
        <v>100201</v>
      </c>
    </row>
    <row r="3815" spans="1:20" ht="18" customHeight="1" x14ac:dyDescent="0.15">
      <c r="A3815" s="42">
        <v>10</v>
      </c>
      <c r="B3815" s="43" t="s">
        <v>1536</v>
      </c>
      <c r="C3815" s="43">
        <v>2</v>
      </c>
      <c r="D3815" s="43" t="s">
        <v>1605</v>
      </c>
      <c r="E3815" s="43">
        <v>1</v>
      </c>
      <c r="F3815" s="43" t="s">
        <v>1606</v>
      </c>
      <c r="G3815" s="44">
        <v>4</v>
      </c>
      <c r="H3815" s="43" t="s">
        <v>27</v>
      </c>
      <c r="I3815" s="44">
        <v>41</v>
      </c>
      <c r="J3815" s="44" t="s">
        <v>111</v>
      </c>
      <c r="K3815" s="41"/>
      <c r="L3815" s="41"/>
      <c r="M3815" s="41"/>
      <c r="N3815" s="45" t="s">
        <v>1611</v>
      </c>
      <c r="O3815" s="41">
        <v>69000</v>
      </c>
      <c r="P3815" s="46" t="s">
        <v>4777</v>
      </c>
      <c r="Q3815" s="47">
        <v>4700</v>
      </c>
      <c r="R3815" s="48" t="s">
        <v>1540</v>
      </c>
      <c r="T3815">
        <v>100201</v>
      </c>
    </row>
    <row r="3816" spans="1:20" ht="18" customHeight="1" x14ac:dyDescent="0.15">
      <c r="A3816" s="42">
        <v>10</v>
      </c>
      <c r="B3816" s="43" t="s">
        <v>1536</v>
      </c>
      <c r="C3816" s="43">
        <v>2</v>
      </c>
      <c r="D3816" s="43" t="s">
        <v>1605</v>
      </c>
      <c r="E3816" s="43">
        <v>1</v>
      </c>
      <c r="F3816" s="43" t="s">
        <v>1606</v>
      </c>
      <c r="G3816" s="44">
        <v>4</v>
      </c>
      <c r="H3816" s="43" t="s">
        <v>27</v>
      </c>
      <c r="I3816" s="44">
        <v>41</v>
      </c>
      <c r="J3816" s="44" t="s">
        <v>111</v>
      </c>
      <c r="K3816" s="41"/>
      <c r="L3816" s="41"/>
      <c r="M3816" s="41"/>
      <c r="N3816" s="45" t="s">
        <v>2780</v>
      </c>
      <c r="O3816" s="41">
        <v>606520</v>
      </c>
      <c r="P3816" s="46" t="s">
        <v>4778</v>
      </c>
      <c r="Q3816" s="47"/>
      <c r="R3816" s="48" t="s">
        <v>1540</v>
      </c>
      <c r="T3816">
        <v>100201</v>
      </c>
    </row>
    <row r="3817" spans="1:20" ht="18" customHeight="1" x14ac:dyDescent="0.15">
      <c r="A3817" s="42">
        <v>10</v>
      </c>
      <c r="B3817" s="43" t="s">
        <v>1536</v>
      </c>
      <c r="C3817" s="43">
        <v>2</v>
      </c>
      <c r="D3817" s="43" t="s">
        <v>1605</v>
      </c>
      <c r="E3817" s="43">
        <v>1</v>
      </c>
      <c r="F3817" s="43" t="s">
        <v>1606</v>
      </c>
      <c r="G3817" s="45">
        <v>7</v>
      </c>
      <c r="H3817" s="49" t="s">
        <v>30</v>
      </c>
      <c r="I3817" s="45"/>
      <c r="J3817" s="45"/>
      <c r="K3817" s="41"/>
      <c r="L3817" s="41"/>
      <c r="M3817" s="41"/>
      <c r="N3817" s="45"/>
      <c r="O3817" s="47"/>
      <c r="P3817" s="46"/>
      <c r="Q3817" s="47"/>
      <c r="R3817" s="48" t="s">
        <v>1540</v>
      </c>
      <c r="T3817">
        <v>100201</v>
      </c>
    </row>
    <row r="3818" spans="1:20" ht="18" customHeight="1" x14ac:dyDescent="0.15">
      <c r="A3818" s="42">
        <v>10</v>
      </c>
      <c r="B3818" s="43" t="s">
        <v>1536</v>
      </c>
      <c r="C3818" s="43">
        <v>2</v>
      </c>
      <c r="D3818" s="43" t="s">
        <v>1605</v>
      </c>
      <c r="E3818" s="43">
        <v>1</v>
      </c>
      <c r="F3818" s="43" t="s">
        <v>1606</v>
      </c>
      <c r="G3818" s="44">
        <v>7</v>
      </c>
      <c r="H3818" s="43" t="s">
        <v>30</v>
      </c>
      <c r="I3818" s="45">
        <v>1</v>
      </c>
      <c r="J3818" s="45" t="s">
        <v>366</v>
      </c>
      <c r="K3818" s="41">
        <v>45</v>
      </c>
      <c r="L3818" s="41">
        <v>45</v>
      </c>
      <c r="M3818" s="41">
        <f>K3818-L3818</f>
        <v>0</v>
      </c>
      <c r="N3818" s="45" t="s">
        <v>1612</v>
      </c>
      <c r="O3818" s="41"/>
      <c r="P3818" s="46"/>
      <c r="Q3818" s="47"/>
      <c r="R3818" s="48" t="s">
        <v>1540</v>
      </c>
      <c r="T3818">
        <v>100201</v>
      </c>
    </row>
    <row r="3819" spans="1:20" ht="18" customHeight="1" x14ac:dyDescent="0.15">
      <c r="A3819" s="42">
        <v>10</v>
      </c>
      <c r="B3819" s="43" t="s">
        <v>1536</v>
      </c>
      <c r="C3819" s="43">
        <v>2</v>
      </c>
      <c r="D3819" s="43" t="s">
        <v>1605</v>
      </c>
      <c r="E3819" s="43">
        <v>1</v>
      </c>
      <c r="F3819" s="43" t="s">
        <v>1606</v>
      </c>
      <c r="G3819" s="44">
        <v>7</v>
      </c>
      <c r="H3819" s="43" t="s">
        <v>30</v>
      </c>
      <c r="I3819" s="44">
        <v>1</v>
      </c>
      <c r="J3819" s="44" t="s">
        <v>366</v>
      </c>
      <c r="K3819" s="41"/>
      <c r="L3819" s="41"/>
      <c r="M3819" s="41"/>
      <c r="N3819" s="45" t="s">
        <v>1613</v>
      </c>
      <c r="O3819" s="41">
        <v>5000</v>
      </c>
      <c r="P3819" s="46"/>
      <c r="Q3819" s="47"/>
      <c r="R3819" s="48" t="s">
        <v>1540</v>
      </c>
      <c r="T3819">
        <v>100201</v>
      </c>
    </row>
    <row r="3820" spans="1:20" ht="18" customHeight="1" x14ac:dyDescent="0.15">
      <c r="A3820" s="42">
        <v>10</v>
      </c>
      <c r="B3820" s="43" t="s">
        <v>1536</v>
      </c>
      <c r="C3820" s="43">
        <v>2</v>
      </c>
      <c r="D3820" s="43" t="s">
        <v>1605</v>
      </c>
      <c r="E3820" s="43">
        <v>1</v>
      </c>
      <c r="F3820" s="43" t="s">
        <v>1606</v>
      </c>
      <c r="G3820" s="44">
        <v>7</v>
      </c>
      <c r="H3820" s="43" t="s">
        <v>30</v>
      </c>
      <c r="I3820" s="44">
        <v>1</v>
      </c>
      <c r="J3820" s="44" t="s">
        <v>366</v>
      </c>
      <c r="K3820" s="41"/>
      <c r="L3820" s="41"/>
      <c r="M3820" s="41"/>
      <c r="N3820" s="45" t="s">
        <v>1614</v>
      </c>
      <c r="O3820" s="41">
        <v>32000</v>
      </c>
      <c r="P3820" s="46"/>
      <c r="Q3820" s="47"/>
      <c r="R3820" s="48" t="s">
        <v>1540</v>
      </c>
      <c r="T3820">
        <v>100201</v>
      </c>
    </row>
    <row r="3821" spans="1:20" ht="18" customHeight="1" x14ac:dyDescent="0.15">
      <c r="A3821" s="42">
        <v>10</v>
      </c>
      <c r="B3821" s="43" t="s">
        <v>1536</v>
      </c>
      <c r="C3821" s="43">
        <v>2</v>
      </c>
      <c r="D3821" s="43" t="s">
        <v>1605</v>
      </c>
      <c r="E3821" s="43">
        <v>1</v>
      </c>
      <c r="F3821" s="43" t="s">
        <v>1606</v>
      </c>
      <c r="G3821" s="44">
        <v>7</v>
      </c>
      <c r="H3821" s="43" t="s">
        <v>30</v>
      </c>
      <c r="I3821" s="44">
        <v>1</v>
      </c>
      <c r="J3821" s="44" t="s">
        <v>366</v>
      </c>
      <c r="K3821" s="41"/>
      <c r="L3821" s="41"/>
      <c r="M3821" s="41"/>
      <c r="N3821" s="45" t="s">
        <v>1615</v>
      </c>
      <c r="O3821" s="41">
        <v>8000</v>
      </c>
      <c r="P3821" s="46"/>
      <c r="Q3821" s="47"/>
      <c r="R3821" s="48" t="s">
        <v>1540</v>
      </c>
      <c r="T3821">
        <v>100201</v>
      </c>
    </row>
    <row r="3822" spans="1:20" ht="18" customHeight="1" x14ac:dyDescent="0.15">
      <c r="A3822" s="42">
        <v>10</v>
      </c>
      <c r="B3822" s="43" t="s">
        <v>1536</v>
      </c>
      <c r="C3822" s="43">
        <v>2</v>
      </c>
      <c r="D3822" s="43" t="s">
        <v>1605</v>
      </c>
      <c r="E3822" s="43">
        <v>1</v>
      </c>
      <c r="F3822" s="43" t="s">
        <v>1606</v>
      </c>
      <c r="G3822" s="45">
        <v>8</v>
      </c>
      <c r="H3822" s="49" t="s">
        <v>33</v>
      </c>
      <c r="I3822" s="45"/>
      <c r="J3822" s="45"/>
      <c r="K3822" s="41"/>
      <c r="L3822" s="41"/>
      <c r="M3822" s="41"/>
      <c r="N3822" s="45"/>
      <c r="O3822" s="47"/>
      <c r="P3822" s="46"/>
      <c r="Q3822" s="47"/>
      <c r="R3822" s="48" t="s">
        <v>1540</v>
      </c>
      <c r="T3822">
        <v>100201</v>
      </c>
    </row>
    <row r="3823" spans="1:20" ht="18" customHeight="1" x14ac:dyDescent="0.15">
      <c r="A3823" s="42">
        <v>10</v>
      </c>
      <c r="B3823" s="43" t="s">
        <v>1536</v>
      </c>
      <c r="C3823" s="43">
        <v>2</v>
      </c>
      <c r="D3823" s="43" t="s">
        <v>1605</v>
      </c>
      <c r="E3823" s="43">
        <v>1</v>
      </c>
      <c r="F3823" s="43" t="s">
        <v>1606</v>
      </c>
      <c r="G3823" s="44">
        <v>8</v>
      </c>
      <c r="H3823" s="43" t="s">
        <v>33</v>
      </c>
      <c r="I3823" s="45">
        <v>1</v>
      </c>
      <c r="J3823" s="45" t="s">
        <v>34</v>
      </c>
      <c r="K3823" s="41">
        <v>448</v>
      </c>
      <c r="L3823" s="41">
        <v>638</v>
      </c>
      <c r="M3823" s="41">
        <f>K3823-L3823</f>
        <v>-190</v>
      </c>
      <c r="N3823" s="45" t="s">
        <v>1616</v>
      </c>
      <c r="O3823" s="41">
        <v>292800</v>
      </c>
      <c r="P3823" s="46"/>
      <c r="Q3823" s="47"/>
      <c r="R3823" s="48" t="s">
        <v>1540</v>
      </c>
      <c r="T3823">
        <v>100201</v>
      </c>
    </row>
    <row r="3824" spans="1:20" ht="18" customHeight="1" x14ac:dyDescent="0.15">
      <c r="A3824" s="42">
        <v>10</v>
      </c>
      <c r="B3824" s="43" t="s">
        <v>1536</v>
      </c>
      <c r="C3824" s="43">
        <v>2</v>
      </c>
      <c r="D3824" s="43" t="s">
        <v>1605</v>
      </c>
      <c r="E3824" s="43">
        <v>1</v>
      </c>
      <c r="F3824" s="43" t="s">
        <v>1606</v>
      </c>
      <c r="G3824" s="44">
        <v>8</v>
      </c>
      <c r="H3824" s="43" t="s">
        <v>33</v>
      </c>
      <c r="I3824" s="44">
        <v>1</v>
      </c>
      <c r="J3824" s="44" t="s">
        <v>34</v>
      </c>
      <c r="K3824" s="41"/>
      <c r="L3824" s="41"/>
      <c r="M3824" s="41"/>
      <c r="N3824" s="45" t="s">
        <v>1617</v>
      </c>
      <c r="O3824" s="41">
        <v>154800</v>
      </c>
      <c r="P3824" s="46"/>
      <c r="Q3824" s="47"/>
      <c r="R3824" s="48" t="s">
        <v>1540</v>
      </c>
      <c r="T3824">
        <v>100201</v>
      </c>
    </row>
    <row r="3825" spans="1:20" ht="18" customHeight="1" x14ac:dyDescent="0.15">
      <c r="A3825" s="42">
        <v>10</v>
      </c>
      <c r="B3825" s="43" t="s">
        <v>1536</v>
      </c>
      <c r="C3825" s="43">
        <v>2</v>
      </c>
      <c r="D3825" s="43" t="s">
        <v>1605</v>
      </c>
      <c r="E3825" s="43">
        <v>1</v>
      </c>
      <c r="F3825" s="43" t="s">
        <v>1606</v>
      </c>
      <c r="G3825" s="45">
        <v>10</v>
      </c>
      <c r="H3825" s="49" t="s">
        <v>54</v>
      </c>
      <c r="I3825" s="45"/>
      <c r="J3825" s="45"/>
      <c r="K3825" s="41"/>
      <c r="L3825" s="41"/>
      <c r="M3825" s="41"/>
      <c r="N3825" s="45"/>
      <c r="O3825" s="47"/>
      <c r="P3825" s="46"/>
      <c r="Q3825" s="47"/>
      <c r="R3825" s="48" t="s">
        <v>1540</v>
      </c>
      <c r="T3825">
        <v>100201</v>
      </c>
    </row>
    <row r="3826" spans="1:20" ht="18" customHeight="1" x14ac:dyDescent="0.15">
      <c r="A3826" s="42">
        <v>10</v>
      </c>
      <c r="B3826" s="43" t="s">
        <v>1536</v>
      </c>
      <c r="C3826" s="43">
        <v>2</v>
      </c>
      <c r="D3826" s="43" t="s">
        <v>1605</v>
      </c>
      <c r="E3826" s="43">
        <v>1</v>
      </c>
      <c r="F3826" s="43" t="s">
        <v>1606</v>
      </c>
      <c r="G3826" s="44">
        <v>10</v>
      </c>
      <c r="H3826" s="43" t="s">
        <v>54</v>
      </c>
      <c r="I3826" s="45">
        <v>1</v>
      </c>
      <c r="J3826" s="45" t="s">
        <v>55</v>
      </c>
      <c r="K3826" s="41">
        <v>610</v>
      </c>
      <c r="L3826" s="41">
        <v>652</v>
      </c>
      <c r="M3826" s="41">
        <f>K3826-L3826</f>
        <v>-42</v>
      </c>
      <c r="N3826" s="45" t="s">
        <v>1612</v>
      </c>
      <c r="O3826" s="41"/>
      <c r="P3826" s="46"/>
      <c r="Q3826" s="47"/>
      <c r="R3826" s="48" t="s">
        <v>1540</v>
      </c>
      <c r="T3826">
        <v>100201</v>
      </c>
    </row>
    <row r="3827" spans="1:20" ht="18" customHeight="1" x14ac:dyDescent="0.15">
      <c r="A3827" s="42">
        <v>10</v>
      </c>
      <c r="B3827" s="43" t="s">
        <v>1536</v>
      </c>
      <c r="C3827" s="43">
        <v>2</v>
      </c>
      <c r="D3827" s="43" t="s">
        <v>1605</v>
      </c>
      <c r="E3827" s="43">
        <v>1</v>
      </c>
      <c r="F3827" s="43" t="s">
        <v>1606</v>
      </c>
      <c r="G3827" s="44">
        <v>10</v>
      </c>
      <c r="H3827" s="43" t="s">
        <v>54</v>
      </c>
      <c r="I3827" s="44">
        <v>1</v>
      </c>
      <c r="J3827" s="44" t="s">
        <v>55</v>
      </c>
      <c r="K3827" s="41"/>
      <c r="L3827" s="41"/>
      <c r="M3827" s="41"/>
      <c r="N3827" s="45" t="s">
        <v>1618</v>
      </c>
      <c r="O3827" s="41">
        <v>10000</v>
      </c>
      <c r="P3827" s="46"/>
      <c r="Q3827" s="47"/>
      <c r="R3827" s="48" t="s">
        <v>1540</v>
      </c>
      <c r="T3827">
        <v>100201</v>
      </c>
    </row>
    <row r="3828" spans="1:20" ht="18" customHeight="1" x14ac:dyDescent="0.15">
      <c r="A3828" s="42">
        <v>10</v>
      </c>
      <c r="B3828" s="43" t="s">
        <v>1536</v>
      </c>
      <c r="C3828" s="43">
        <v>2</v>
      </c>
      <c r="D3828" s="43" t="s">
        <v>1605</v>
      </c>
      <c r="E3828" s="43">
        <v>1</v>
      </c>
      <c r="F3828" s="43" t="s">
        <v>1606</v>
      </c>
      <c r="G3828" s="44">
        <v>10</v>
      </c>
      <c r="H3828" s="43" t="s">
        <v>54</v>
      </c>
      <c r="I3828" s="44">
        <v>1</v>
      </c>
      <c r="J3828" s="44" t="s">
        <v>55</v>
      </c>
      <c r="K3828" s="41"/>
      <c r="L3828" s="41"/>
      <c r="M3828" s="41"/>
      <c r="N3828" s="45" t="s">
        <v>1619</v>
      </c>
      <c r="O3828" s="41">
        <v>6000</v>
      </c>
      <c r="P3828" s="46"/>
      <c r="Q3828" s="47"/>
      <c r="R3828" s="48" t="s">
        <v>1540</v>
      </c>
      <c r="T3828">
        <v>100201</v>
      </c>
    </row>
    <row r="3829" spans="1:20" ht="18" customHeight="1" x14ac:dyDescent="0.15">
      <c r="A3829" s="42">
        <v>10</v>
      </c>
      <c r="B3829" s="43" t="s">
        <v>1536</v>
      </c>
      <c r="C3829" s="43">
        <v>2</v>
      </c>
      <c r="D3829" s="43" t="s">
        <v>1605</v>
      </c>
      <c r="E3829" s="43">
        <v>1</v>
      </c>
      <c r="F3829" s="43" t="s">
        <v>1606</v>
      </c>
      <c r="G3829" s="44">
        <v>10</v>
      </c>
      <c r="H3829" s="43" t="s">
        <v>54</v>
      </c>
      <c r="I3829" s="44">
        <v>1</v>
      </c>
      <c r="J3829" s="44" t="s">
        <v>55</v>
      </c>
      <c r="K3829" s="41"/>
      <c r="L3829" s="41"/>
      <c r="M3829" s="41"/>
      <c r="N3829" s="45" t="s">
        <v>1620</v>
      </c>
      <c r="O3829" s="41">
        <v>6000</v>
      </c>
      <c r="P3829" s="46"/>
      <c r="Q3829" s="47"/>
      <c r="R3829" s="48" t="s">
        <v>1540</v>
      </c>
      <c r="T3829">
        <v>100201</v>
      </c>
    </row>
    <row r="3830" spans="1:20" ht="18" customHeight="1" x14ac:dyDescent="0.15">
      <c r="A3830" s="42">
        <v>10</v>
      </c>
      <c r="B3830" s="43" t="s">
        <v>1536</v>
      </c>
      <c r="C3830" s="43">
        <v>2</v>
      </c>
      <c r="D3830" s="43" t="s">
        <v>1605</v>
      </c>
      <c r="E3830" s="43">
        <v>1</v>
      </c>
      <c r="F3830" s="43" t="s">
        <v>1606</v>
      </c>
      <c r="G3830" s="44">
        <v>10</v>
      </c>
      <c r="H3830" s="43" t="s">
        <v>54</v>
      </c>
      <c r="I3830" s="44">
        <v>1</v>
      </c>
      <c r="J3830" s="44" t="s">
        <v>55</v>
      </c>
      <c r="K3830" s="41"/>
      <c r="L3830" s="41"/>
      <c r="M3830" s="41"/>
      <c r="N3830" s="45" t="s">
        <v>1613</v>
      </c>
      <c r="O3830" s="41">
        <v>6000</v>
      </c>
      <c r="P3830" s="46"/>
      <c r="Q3830" s="47"/>
      <c r="R3830" s="48" t="s">
        <v>1540</v>
      </c>
      <c r="T3830">
        <v>100201</v>
      </c>
    </row>
    <row r="3831" spans="1:20" ht="18" customHeight="1" x14ac:dyDescent="0.15">
      <c r="A3831" s="42">
        <v>10</v>
      </c>
      <c r="B3831" s="43" t="s">
        <v>1536</v>
      </c>
      <c r="C3831" s="43">
        <v>2</v>
      </c>
      <c r="D3831" s="43" t="s">
        <v>1605</v>
      </c>
      <c r="E3831" s="43">
        <v>1</v>
      </c>
      <c r="F3831" s="43" t="s">
        <v>1606</v>
      </c>
      <c r="G3831" s="44">
        <v>10</v>
      </c>
      <c r="H3831" s="43" t="s">
        <v>54</v>
      </c>
      <c r="I3831" s="44">
        <v>1</v>
      </c>
      <c r="J3831" s="44" t="s">
        <v>55</v>
      </c>
      <c r="K3831" s="41"/>
      <c r="L3831" s="41"/>
      <c r="M3831" s="41"/>
      <c r="N3831" s="45" t="s">
        <v>1621</v>
      </c>
      <c r="O3831" s="41">
        <v>10000</v>
      </c>
      <c r="P3831" s="46"/>
      <c r="Q3831" s="47"/>
      <c r="R3831" s="48" t="s">
        <v>1540</v>
      </c>
      <c r="T3831">
        <v>100201</v>
      </c>
    </row>
    <row r="3832" spans="1:20" ht="18" customHeight="1" x14ac:dyDescent="0.15">
      <c r="A3832" s="42">
        <v>10</v>
      </c>
      <c r="B3832" s="43" t="s">
        <v>1536</v>
      </c>
      <c r="C3832" s="43">
        <v>2</v>
      </c>
      <c r="D3832" s="43" t="s">
        <v>1605</v>
      </c>
      <c r="E3832" s="43">
        <v>1</v>
      </c>
      <c r="F3832" s="43" t="s">
        <v>1606</v>
      </c>
      <c r="G3832" s="44">
        <v>10</v>
      </c>
      <c r="H3832" s="43" t="s">
        <v>54</v>
      </c>
      <c r="I3832" s="44">
        <v>1</v>
      </c>
      <c r="J3832" s="44" t="s">
        <v>55</v>
      </c>
      <c r="K3832" s="41"/>
      <c r="L3832" s="41"/>
      <c r="M3832" s="41"/>
      <c r="N3832" s="45" t="s">
        <v>1622</v>
      </c>
      <c r="O3832" s="41">
        <v>6000</v>
      </c>
      <c r="P3832" s="46"/>
      <c r="Q3832" s="47"/>
      <c r="R3832" s="48" t="s">
        <v>1540</v>
      </c>
      <c r="T3832">
        <v>100201</v>
      </c>
    </row>
    <row r="3833" spans="1:20" ht="18" customHeight="1" x14ac:dyDescent="0.15">
      <c r="A3833" s="42">
        <v>10</v>
      </c>
      <c r="B3833" s="43" t="s">
        <v>1536</v>
      </c>
      <c r="C3833" s="43">
        <v>2</v>
      </c>
      <c r="D3833" s="43" t="s">
        <v>1605</v>
      </c>
      <c r="E3833" s="43">
        <v>1</v>
      </c>
      <c r="F3833" s="43" t="s">
        <v>1606</v>
      </c>
      <c r="G3833" s="44">
        <v>10</v>
      </c>
      <c r="H3833" s="43" t="s">
        <v>54</v>
      </c>
      <c r="I3833" s="44">
        <v>1</v>
      </c>
      <c r="J3833" s="44" t="s">
        <v>55</v>
      </c>
      <c r="K3833" s="41"/>
      <c r="L3833" s="41"/>
      <c r="M3833" s="41"/>
      <c r="N3833" s="45" t="s">
        <v>1614</v>
      </c>
      <c r="O3833" s="41">
        <v>5000</v>
      </c>
      <c r="P3833" s="46"/>
      <c r="Q3833" s="47"/>
      <c r="R3833" s="48" t="s">
        <v>1540</v>
      </c>
      <c r="T3833">
        <v>100201</v>
      </c>
    </row>
    <row r="3834" spans="1:20" ht="18" customHeight="1" x14ac:dyDescent="0.15">
      <c r="A3834" s="42">
        <v>10</v>
      </c>
      <c r="B3834" s="43" t="s">
        <v>1536</v>
      </c>
      <c r="C3834" s="43">
        <v>2</v>
      </c>
      <c r="D3834" s="43" t="s">
        <v>1605</v>
      </c>
      <c r="E3834" s="43">
        <v>1</v>
      </c>
      <c r="F3834" s="43" t="s">
        <v>1606</v>
      </c>
      <c r="G3834" s="44">
        <v>10</v>
      </c>
      <c r="H3834" s="43" t="s">
        <v>54</v>
      </c>
      <c r="I3834" s="44">
        <v>1</v>
      </c>
      <c r="J3834" s="44" t="s">
        <v>55</v>
      </c>
      <c r="K3834" s="41"/>
      <c r="L3834" s="41"/>
      <c r="M3834" s="41"/>
      <c r="N3834" s="45" t="s">
        <v>1623</v>
      </c>
      <c r="O3834" s="41">
        <v>3000</v>
      </c>
      <c r="P3834" s="46"/>
      <c r="Q3834" s="47"/>
      <c r="R3834" s="48" t="s">
        <v>1540</v>
      </c>
      <c r="T3834">
        <v>100201</v>
      </c>
    </row>
    <row r="3835" spans="1:20" ht="18" customHeight="1" x14ac:dyDescent="0.15">
      <c r="A3835" s="42">
        <v>10</v>
      </c>
      <c r="B3835" s="43" t="s">
        <v>1536</v>
      </c>
      <c r="C3835" s="43">
        <v>2</v>
      </c>
      <c r="D3835" s="43" t="s">
        <v>1605</v>
      </c>
      <c r="E3835" s="43">
        <v>1</v>
      </c>
      <c r="F3835" s="43" t="s">
        <v>1606</v>
      </c>
      <c r="G3835" s="44">
        <v>10</v>
      </c>
      <c r="H3835" s="43" t="s">
        <v>54</v>
      </c>
      <c r="I3835" s="44">
        <v>1</v>
      </c>
      <c r="J3835" s="44" t="s">
        <v>55</v>
      </c>
      <c r="K3835" s="41"/>
      <c r="L3835" s="41"/>
      <c r="M3835" s="41"/>
      <c r="N3835" s="45" t="s">
        <v>1624</v>
      </c>
      <c r="O3835" s="41">
        <v>20000</v>
      </c>
      <c r="P3835" s="46"/>
      <c r="Q3835" s="47"/>
      <c r="R3835" s="48" t="s">
        <v>1540</v>
      </c>
      <c r="T3835">
        <v>100201</v>
      </c>
    </row>
    <row r="3836" spans="1:20" ht="18" customHeight="1" x14ac:dyDescent="0.15">
      <c r="A3836" s="42">
        <v>10</v>
      </c>
      <c r="B3836" s="43" t="s">
        <v>1536</v>
      </c>
      <c r="C3836" s="43">
        <v>2</v>
      </c>
      <c r="D3836" s="43" t="s">
        <v>1605</v>
      </c>
      <c r="E3836" s="43">
        <v>1</v>
      </c>
      <c r="F3836" s="43" t="s">
        <v>1606</v>
      </c>
      <c r="G3836" s="44">
        <v>10</v>
      </c>
      <c r="H3836" s="43" t="s">
        <v>54</v>
      </c>
      <c r="I3836" s="44">
        <v>1</v>
      </c>
      <c r="J3836" s="44" t="s">
        <v>55</v>
      </c>
      <c r="K3836" s="41"/>
      <c r="L3836" s="41"/>
      <c r="M3836" s="41"/>
      <c r="N3836" s="45" t="s">
        <v>1625</v>
      </c>
      <c r="O3836" s="41">
        <v>50000</v>
      </c>
      <c r="P3836" s="46"/>
      <c r="Q3836" s="47"/>
      <c r="R3836" s="48" t="s">
        <v>1540</v>
      </c>
      <c r="T3836">
        <v>100201</v>
      </c>
    </row>
    <row r="3837" spans="1:20" ht="18" customHeight="1" x14ac:dyDescent="0.15">
      <c r="A3837" s="42">
        <v>10</v>
      </c>
      <c r="B3837" s="43" t="s">
        <v>1536</v>
      </c>
      <c r="C3837" s="43">
        <v>2</v>
      </c>
      <c r="D3837" s="43" t="s">
        <v>1605</v>
      </c>
      <c r="E3837" s="43">
        <v>1</v>
      </c>
      <c r="F3837" s="43" t="s">
        <v>1606</v>
      </c>
      <c r="G3837" s="44">
        <v>10</v>
      </c>
      <c r="H3837" s="43" t="s">
        <v>54</v>
      </c>
      <c r="I3837" s="44">
        <v>1</v>
      </c>
      <c r="J3837" s="44" t="s">
        <v>55</v>
      </c>
      <c r="K3837" s="41"/>
      <c r="L3837" s="41"/>
      <c r="M3837" s="41"/>
      <c r="N3837" s="45" t="s">
        <v>2781</v>
      </c>
      <c r="O3837" s="41">
        <v>87200</v>
      </c>
      <c r="P3837" s="46"/>
      <c r="Q3837" s="47"/>
      <c r="R3837" s="48" t="s">
        <v>1540</v>
      </c>
      <c r="T3837">
        <v>100201</v>
      </c>
    </row>
    <row r="3838" spans="1:20" ht="18" customHeight="1" x14ac:dyDescent="0.15">
      <c r="A3838" s="42">
        <v>10</v>
      </c>
      <c r="B3838" s="43" t="s">
        <v>1536</v>
      </c>
      <c r="C3838" s="43">
        <v>2</v>
      </c>
      <c r="D3838" s="43" t="s">
        <v>1605</v>
      </c>
      <c r="E3838" s="43">
        <v>1</v>
      </c>
      <c r="F3838" s="43" t="s">
        <v>1606</v>
      </c>
      <c r="G3838" s="44">
        <v>10</v>
      </c>
      <c r="H3838" s="43" t="s">
        <v>54</v>
      </c>
      <c r="I3838" s="44">
        <v>1</v>
      </c>
      <c r="J3838" s="44" t="s">
        <v>55</v>
      </c>
      <c r="K3838" s="41"/>
      <c r="L3838" s="41"/>
      <c r="M3838" s="41"/>
      <c r="N3838" s="45" t="s">
        <v>1626</v>
      </c>
      <c r="O3838" s="41">
        <v>400000</v>
      </c>
      <c r="P3838" s="46"/>
      <c r="Q3838" s="47"/>
      <c r="R3838" s="48" t="s">
        <v>1540</v>
      </c>
      <c r="T3838">
        <v>100201</v>
      </c>
    </row>
    <row r="3839" spans="1:20" ht="18" customHeight="1" x14ac:dyDescent="0.15">
      <c r="A3839" s="42">
        <v>10</v>
      </c>
      <c r="B3839" s="43" t="s">
        <v>1536</v>
      </c>
      <c r="C3839" s="43">
        <v>2</v>
      </c>
      <c r="D3839" s="43" t="s">
        <v>1605</v>
      </c>
      <c r="E3839" s="43">
        <v>1</v>
      </c>
      <c r="F3839" s="43" t="s">
        <v>1606</v>
      </c>
      <c r="G3839" s="44">
        <v>10</v>
      </c>
      <c r="H3839" s="43" t="s">
        <v>54</v>
      </c>
      <c r="I3839" s="45">
        <v>3</v>
      </c>
      <c r="J3839" s="45" t="s">
        <v>63</v>
      </c>
      <c r="K3839" s="41">
        <v>10</v>
      </c>
      <c r="L3839" s="41">
        <v>10</v>
      </c>
      <c r="M3839" s="41">
        <f>K3839-L3839</f>
        <v>0</v>
      </c>
      <c r="N3839" s="45" t="s">
        <v>1627</v>
      </c>
      <c r="O3839" s="41">
        <v>10000</v>
      </c>
      <c r="P3839" s="46"/>
      <c r="Q3839" s="47"/>
      <c r="R3839" s="48" t="s">
        <v>1540</v>
      </c>
      <c r="T3839">
        <v>100201</v>
      </c>
    </row>
    <row r="3840" spans="1:20" ht="18" customHeight="1" x14ac:dyDescent="0.15">
      <c r="A3840" s="42">
        <v>10</v>
      </c>
      <c r="B3840" s="43" t="s">
        <v>1536</v>
      </c>
      <c r="C3840" s="43">
        <v>2</v>
      </c>
      <c r="D3840" s="43" t="s">
        <v>1605</v>
      </c>
      <c r="E3840" s="43">
        <v>1</v>
      </c>
      <c r="F3840" s="43" t="s">
        <v>1606</v>
      </c>
      <c r="G3840" s="44">
        <v>10</v>
      </c>
      <c r="H3840" s="43" t="s">
        <v>54</v>
      </c>
      <c r="I3840" s="45">
        <v>5</v>
      </c>
      <c r="J3840" s="45" t="s">
        <v>194</v>
      </c>
      <c r="K3840" s="41">
        <v>9480</v>
      </c>
      <c r="L3840" s="41">
        <v>9840</v>
      </c>
      <c r="M3840" s="41">
        <f>K3840-L3840</f>
        <v>-360</v>
      </c>
      <c r="N3840" s="45" t="s">
        <v>3479</v>
      </c>
      <c r="O3840" s="41">
        <v>3000000</v>
      </c>
      <c r="P3840" s="46"/>
      <c r="Q3840" s="47"/>
      <c r="R3840" s="48" t="s">
        <v>1540</v>
      </c>
      <c r="T3840">
        <v>100201</v>
      </c>
    </row>
    <row r="3841" spans="1:20" ht="18" customHeight="1" x14ac:dyDescent="0.15">
      <c r="A3841" s="42">
        <v>10</v>
      </c>
      <c r="B3841" s="43" t="s">
        <v>1536</v>
      </c>
      <c r="C3841" s="43">
        <v>2</v>
      </c>
      <c r="D3841" s="43" t="s">
        <v>1605</v>
      </c>
      <c r="E3841" s="43">
        <v>1</v>
      </c>
      <c r="F3841" s="43" t="s">
        <v>1606</v>
      </c>
      <c r="G3841" s="44">
        <v>10</v>
      </c>
      <c r="H3841" s="43" t="s">
        <v>54</v>
      </c>
      <c r="I3841" s="44">
        <v>5</v>
      </c>
      <c r="J3841" s="44" t="s">
        <v>194</v>
      </c>
      <c r="K3841" s="41"/>
      <c r="L3841" s="41"/>
      <c r="M3841" s="41"/>
      <c r="N3841" s="45" t="s">
        <v>3480</v>
      </c>
      <c r="O3841" s="41">
        <v>6480000</v>
      </c>
      <c r="P3841" s="46"/>
      <c r="Q3841" s="47"/>
      <c r="R3841" s="48" t="s">
        <v>1540</v>
      </c>
      <c r="T3841">
        <v>100201</v>
      </c>
    </row>
    <row r="3842" spans="1:20" ht="18" customHeight="1" x14ac:dyDescent="0.15">
      <c r="A3842" s="42">
        <v>10</v>
      </c>
      <c r="B3842" s="43" t="s">
        <v>1536</v>
      </c>
      <c r="C3842" s="43">
        <v>2</v>
      </c>
      <c r="D3842" s="43" t="s">
        <v>1605</v>
      </c>
      <c r="E3842" s="43">
        <v>1</v>
      </c>
      <c r="F3842" s="43" t="s">
        <v>1606</v>
      </c>
      <c r="G3842" s="44">
        <v>10</v>
      </c>
      <c r="H3842" s="43" t="s">
        <v>54</v>
      </c>
      <c r="I3842" s="45">
        <v>6</v>
      </c>
      <c r="J3842" s="45" t="s">
        <v>195</v>
      </c>
      <c r="K3842" s="41">
        <v>2600</v>
      </c>
      <c r="L3842" s="41">
        <v>3030</v>
      </c>
      <c r="M3842" s="41">
        <f>K3842-L3842</f>
        <v>-430</v>
      </c>
      <c r="N3842" s="45" t="s">
        <v>1628</v>
      </c>
      <c r="O3842" s="41">
        <v>500000</v>
      </c>
      <c r="P3842" s="46"/>
      <c r="Q3842" s="47"/>
      <c r="R3842" s="48" t="s">
        <v>1540</v>
      </c>
      <c r="T3842">
        <v>100201</v>
      </c>
    </row>
    <row r="3843" spans="1:20" ht="18" customHeight="1" x14ac:dyDescent="0.15">
      <c r="A3843" s="42">
        <v>10</v>
      </c>
      <c r="B3843" s="43" t="s">
        <v>1536</v>
      </c>
      <c r="C3843" s="43">
        <v>2</v>
      </c>
      <c r="D3843" s="43" t="s">
        <v>1605</v>
      </c>
      <c r="E3843" s="43">
        <v>1</v>
      </c>
      <c r="F3843" s="43" t="s">
        <v>1606</v>
      </c>
      <c r="G3843" s="44">
        <v>10</v>
      </c>
      <c r="H3843" s="43" t="s">
        <v>54</v>
      </c>
      <c r="I3843" s="44">
        <v>6</v>
      </c>
      <c r="J3843" s="44" t="s">
        <v>195</v>
      </c>
      <c r="K3843" s="41"/>
      <c r="L3843" s="41"/>
      <c r="M3843" s="41"/>
      <c r="N3843" s="45" t="s">
        <v>1629</v>
      </c>
      <c r="O3843" s="41">
        <v>500000</v>
      </c>
      <c r="P3843" s="46"/>
      <c r="Q3843" s="47"/>
      <c r="R3843" s="48" t="s">
        <v>1540</v>
      </c>
      <c r="T3843">
        <v>100201</v>
      </c>
    </row>
    <row r="3844" spans="1:20" ht="18" customHeight="1" x14ac:dyDescent="0.15">
      <c r="A3844" s="42">
        <v>10</v>
      </c>
      <c r="B3844" s="43" t="s">
        <v>1536</v>
      </c>
      <c r="C3844" s="43">
        <v>2</v>
      </c>
      <c r="D3844" s="43" t="s">
        <v>1605</v>
      </c>
      <c r="E3844" s="43">
        <v>1</v>
      </c>
      <c r="F3844" s="43" t="s">
        <v>1606</v>
      </c>
      <c r="G3844" s="44">
        <v>10</v>
      </c>
      <c r="H3844" s="43" t="s">
        <v>54</v>
      </c>
      <c r="I3844" s="44">
        <v>6</v>
      </c>
      <c r="J3844" s="44" t="s">
        <v>195</v>
      </c>
      <c r="K3844" s="41"/>
      <c r="L3844" s="41"/>
      <c r="M3844" s="41"/>
      <c r="N3844" s="45" t="s">
        <v>1630</v>
      </c>
      <c r="O3844" s="41">
        <v>100000</v>
      </c>
      <c r="P3844" s="46"/>
      <c r="Q3844" s="47"/>
      <c r="R3844" s="48" t="s">
        <v>1540</v>
      </c>
      <c r="T3844">
        <v>100201</v>
      </c>
    </row>
    <row r="3845" spans="1:20" ht="18" customHeight="1" x14ac:dyDescent="0.15">
      <c r="A3845" s="42">
        <v>10</v>
      </c>
      <c r="B3845" s="43" t="s">
        <v>1536</v>
      </c>
      <c r="C3845" s="43">
        <v>2</v>
      </c>
      <c r="D3845" s="43" t="s">
        <v>1605</v>
      </c>
      <c r="E3845" s="43">
        <v>1</v>
      </c>
      <c r="F3845" s="43" t="s">
        <v>1606</v>
      </c>
      <c r="G3845" s="44">
        <v>10</v>
      </c>
      <c r="H3845" s="43" t="s">
        <v>54</v>
      </c>
      <c r="I3845" s="44">
        <v>6</v>
      </c>
      <c r="J3845" s="44" t="s">
        <v>195</v>
      </c>
      <c r="K3845" s="41"/>
      <c r="L3845" s="41"/>
      <c r="M3845" s="41"/>
      <c r="N3845" s="45" t="s">
        <v>1631</v>
      </c>
      <c r="O3845" s="41">
        <v>100000</v>
      </c>
      <c r="P3845" s="46"/>
      <c r="Q3845" s="47"/>
      <c r="R3845" s="48" t="s">
        <v>1540</v>
      </c>
      <c r="T3845">
        <v>100201</v>
      </c>
    </row>
    <row r="3846" spans="1:20" ht="18" customHeight="1" x14ac:dyDescent="0.15">
      <c r="A3846" s="42">
        <v>10</v>
      </c>
      <c r="B3846" s="43" t="s">
        <v>1536</v>
      </c>
      <c r="C3846" s="43">
        <v>2</v>
      </c>
      <c r="D3846" s="43" t="s">
        <v>1605</v>
      </c>
      <c r="E3846" s="43">
        <v>1</v>
      </c>
      <c r="F3846" s="43" t="s">
        <v>1606</v>
      </c>
      <c r="G3846" s="44">
        <v>10</v>
      </c>
      <c r="H3846" s="43" t="s">
        <v>54</v>
      </c>
      <c r="I3846" s="44">
        <v>6</v>
      </c>
      <c r="J3846" s="44" t="s">
        <v>195</v>
      </c>
      <c r="K3846" s="41"/>
      <c r="L3846" s="41"/>
      <c r="M3846" s="41"/>
      <c r="N3846" s="45" t="s">
        <v>1632</v>
      </c>
      <c r="O3846" s="41">
        <v>150000</v>
      </c>
      <c r="P3846" s="46"/>
      <c r="Q3846" s="47"/>
      <c r="R3846" s="48" t="s">
        <v>1540</v>
      </c>
      <c r="T3846">
        <v>100201</v>
      </c>
    </row>
    <row r="3847" spans="1:20" ht="18" customHeight="1" x14ac:dyDescent="0.15">
      <c r="A3847" s="42">
        <v>10</v>
      </c>
      <c r="B3847" s="43" t="s">
        <v>1536</v>
      </c>
      <c r="C3847" s="43">
        <v>2</v>
      </c>
      <c r="D3847" s="43" t="s">
        <v>1605</v>
      </c>
      <c r="E3847" s="43">
        <v>1</v>
      </c>
      <c r="F3847" s="43" t="s">
        <v>1606</v>
      </c>
      <c r="G3847" s="44">
        <v>10</v>
      </c>
      <c r="H3847" s="43" t="s">
        <v>54</v>
      </c>
      <c r="I3847" s="44">
        <v>6</v>
      </c>
      <c r="J3847" s="44" t="s">
        <v>195</v>
      </c>
      <c r="K3847" s="41"/>
      <c r="L3847" s="41"/>
      <c r="M3847" s="41"/>
      <c r="N3847" s="45" t="s">
        <v>1633</v>
      </c>
      <c r="O3847" s="41">
        <v>300000</v>
      </c>
      <c r="P3847" s="46"/>
      <c r="Q3847" s="47"/>
      <c r="R3847" s="48" t="s">
        <v>1540</v>
      </c>
      <c r="T3847">
        <v>100201</v>
      </c>
    </row>
    <row r="3848" spans="1:20" ht="18" customHeight="1" x14ac:dyDescent="0.15">
      <c r="A3848" s="42">
        <v>10</v>
      </c>
      <c r="B3848" s="43" t="s">
        <v>1536</v>
      </c>
      <c r="C3848" s="43">
        <v>2</v>
      </c>
      <c r="D3848" s="43" t="s">
        <v>1605</v>
      </c>
      <c r="E3848" s="43">
        <v>1</v>
      </c>
      <c r="F3848" s="43" t="s">
        <v>1606</v>
      </c>
      <c r="G3848" s="44">
        <v>10</v>
      </c>
      <c r="H3848" s="43" t="s">
        <v>54</v>
      </c>
      <c r="I3848" s="44">
        <v>6</v>
      </c>
      <c r="J3848" s="44" t="s">
        <v>195</v>
      </c>
      <c r="K3848" s="41"/>
      <c r="L3848" s="41"/>
      <c r="M3848" s="41"/>
      <c r="N3848" s="45" t="s">
        <v>1634</v>
      </c>
      <c r="O3848" s="41">
        <v>300000</v>
      </c>
      <c r="P3848" s="46"/>
      <c r="Q3848" s="47"/>
      <c r="R3848" s="48" t="s">
        <v>1540</v>
      </c>
      <c r="T3848">
        <v>100201</v>
      </c>
    </row>
    <row r="3849" spans="1:20" ht="18" customHeight="1" x14ac:dyDescent="0.15">
      <c r="A3849" s="42">
        <v>10</v>
      </c>
      <c r="B3849" s="43" t="s">
        <v>1536</v>
      </c>
      <c r="C3849" s="43">
        <v>2</v>
      </c>
      <c r="D3849" s="43" t="s">
        <v>1605</v>
      </c>
      <c r="E3849" s="43">
        <v>1</v>
      </c>
      <c r="F3849" s="43" t="s">
        <v>1606</v>
      </c>
      <c r="G3849" s="44">
        <v>10</v>
      </c>
      <c r="H3849" s="43" t="s">
        <v>54</v>
      </c>
      <c r="I3849" s="44">
        <v>6</v>
      </c>
      <c r="J3849" s="44" t="s">
        <v>195</v>
      </c>
      <c r="K3849" s="41"/>
      <c r="L3849" s="41"/>
      <c r="M3849" s="41"/>
      <c r="N3849" s="45" t="s">
        <v>1635</v>
      </c>
      <c r="O3849" s="41">
        <v>500000</v>
      </c>
      <c r="P3849" s="46"/>
      <c r="Q3849" s="47"/>
      <c r="R3849" s="48" t="s">
        <v>1540</v>
      </c>
      <c r="T3849">
        <v>100201</v>
      </c>
    </row>
    <row r="3850" spans="1:20" ht="18" customHeight="1" x14ac:dyDescent="0.15">
      <c r="A3850" s="42">
        <v>10</v>
      </c>
      <c r="B3850" s="43" t="s">
        <v>1536</v>
      </c>
      <c r="C3850" s="43">
        <v>2</v>
      </c>
      <c r="D3850" s="43" t="s">
        <v>1605</v>
      </c>
      <c r="E3850" s="43">
        <v>1</v>
      </c>
      <c r="F3850" s="43" t="s">
        <v>1606</v>
      </c>
      <c r="G3850" s="44">
        <v>10</v>
      </c>
      <c r="H3850" s="43" t="s">
        <v>54</v>
      </c>
      <c r="I3850" s="44">
        <v>6</v>
      </c>
      <c r="J3850" s="44" t="s">
        <v>195</v>
      </c>
      <c r="K3850" s="41"/>
      <c r="L3850" s="41"/>
      <c r="M3850" s="41"/>
      <c r="N3850" s="45" t="s">
        <v>1636</v>
      </c>
      <c r="O3850" s="41">
        <v>150000</v>
      </c>
      <c r="P3850" s="46"/>
      <c r="Q3850" s="47"/>
      <c r="R3850" s="48" t="s">
        <v>1540</v>
      </c>
      <c r="T3850">
        <v>100201</v>
      </c>
    </row>
    <row r="3851" spans="1:20" ht="18" customHeight="1" x14ac:dyDescent="0.15">
      <c r="A3851" s="42">
        <v>10</v>
      </c>
      <c r="B3851" s="43" t="s">
        <v>1536</v>
      </c>
      <c r="C3851" s="43">
        <v>2</v>
      </c>
      <c r="D3851" s="43" t="s">
        <v>1605</v>
      </c>
      <c r="E3851" s="43">
        <v>1</v>
      </c>
      <c r="F3851" s="43" t="s">
        <v>1606</v>
      </c>
      <c r="G3851" s="45">
        <v>11</v>
      </c>
      <c r="H3851" s="49" t="s">
        <v>66</v>
      </c>
      <c r="I3851" s="45"/>
      <c r="J3851" s="45"/>
      <c r="K3851" s="41"/>
      <c r="L3851" s="41"/>
      <c r="M3851" s="41"/>
      <c r="N3851" s="45"/>
      <c r="O3851" s="47"/>
      <c r="P3851" s="46"/>
      <c r="Q3851" s="47"/>
      <c r="R3851" s="48" t="s">
        <v>1540</v>
      </c>
      <c r="T3851">
        <v>100201</v>
      </c>
    </row>
    <row r="3852" spans="1:20" ht="18" customHeight="1" x14ac:dyDescent="0.15">
      <c r="A3852" s="42">
        <v>10</v>
      </c>
      <c r="B3852" s="43" t="s">
        <v>1536</v>
      </c>
      <c r="C3852" s="43">
        <v>2</v>
      </c>
      <c r="D3852" s="43" t="s">
        <v>1605</v>
      </c>
      <c r="E3852" s="43">
        <v>1</v>
      </c>
      <c r="F3852" s="43" t="s">
        <v>1606</v>
      </c>
      <c r="G3852" s="44">
        <v>11</v>
      </c>
      <c r="H3852" s="43" t="s">
        <v>66</v>
      </c>
      <c r="I3852" s="45">
        <v>3</v>
      </c>
      <c r="J3852" s="45" t="s">
        <v>70</v>
      </c>
      <c r="K3852" s="41">
        <v>909</v>
      </c>
      <c r="L3852" s="41">
        <v>76</v>
      </c>
      <c r="M3852" s="41">
        <f>K3852-L3852</f>
        <v>833</v>
      </c>
      <c r="N3852" s="45" t="s">
        <v>1637</v>
      </c>
      <c r="O3852" s="41">
        <v>28000</v>
      </c>
      <c r="P3852" s="46"/>
      <c r="Q3852" s="47"/>
      <c r="R3852" s="48" t="s">
        <v>1540</v>
      </c>
      <c r="T3852">
        <v>100201</v>
      </c>
    </row>
    <row r="3853" spans="1:20" ht="18" customHeight="1" x14ac:dyDescent="0.15">
      <c r="A3853" s="42">
        <v>10</v>
      </c>
      <c r="B3853" s="43" t="s">
        <v>1536</v>
      </c>
      <c r="C3853" s="43">
        <v>2</v>
      </c>
      <c r="D3853" s="43" t="s">
        <v>1605</v>
      </c>
      <c r="E3853" s="43">
        <v>1</v>
      </c>
      <c r="F3853" s="43" t="s">
        <v>1606</v>
      </c>
      <c r="G3853" s="44">
        <v>11</v>
      </c>
      <c r="H3853" s="43" t="s">
        <v>66</v>
      </c>
      <c r="I3853" s="44">
        <v>3</v>
      </c>
      <c r="J3853" s="44" t="s">
        <v>70</v>
      </c>
      <c r="K3853" s="41"/>
      <c r="L3853" s="41"/>
      <c r="M3853" s="41"/>
      <c r="N3853" s="45" t="s">
        <v>3481</v>
      </c>
      <c r="O3853" s="41">
        <v>15000</v>
      </c>
      <c r="P3853" s="46"/>
      <c r="Q3853" s="47"/>
      <c r="R3853" s="48" t="s">
        <v>1540</v>
      </c>
      <c r="T3853">
        <v>100201</v>
      </c>
    </row>
    <row r="3854" spans="1:20" ht="18" customHeight="1" x14ac:dyDescent="0.15">
      <c r="A3854" s="42">
        <v>10</v>
      </c>
      <c r="B3854" s="43" t="s">
        <v>1536</v>
      </c>
      <c r="C3854" s="43">
        <v>2</v>
      </c>
      <c r="D3854" s="43" t="s">
        <v>1605</v>
      </c>
      <c r="E3854" s="43">
        <v>1</v>
      </c>
      <c r="F3854" s="43" t="s">
        <v>1606</v>
      </c>
      <c r="G3854" s="44">
        <v>11</v>
      </c>
      <c r="H3854" s="43" t="s">
        <v>66</v>
      </c>
      <c r="I3854" s="44">
        <v>3</v>
      </c>
      <c r="J3854" s="44" t="s">
        <v>70</v>
      </c>
      <c r="K3854" s="41"/>
      <c r="L3854" s="41"/>
      <c r="M3854" s="41"/>
      <c r="N3854" s="45" t="s">
        <v>3482</v>
      </c>
      <c r="O3854" s="41">
        <v>20000</v>
      </c>
      <c r="P3854" s="46"/>
      <c r="Q3854" s="47"/>
      <c r="R3854" s="48" t="s">
        <v>1540</v>
      </c>
      <c r="T3854">
        <v>100201</v>
      </c>
    </row>
    <row r="3855" spans="1:20" ht="18" customHeight="1" x14ac:dyDescent="0.15">
      <c r="A3855" s="42">
        <v>10</v>
      </c>
      <c r="B3855" s="43" t="s">
        <v>1536</v>
      </c>
      <c r="C3855" s="43">
        <v>2</v>
      </c>
      <c r="D3855" s="43" t="s">
        <v>1605</v>
      </c>
      <c r="E3855" s="43">
        <v>1</v>
      </c>
      <c r="F3855" s="43" t="s">
        <v>1606</v>
      </c>
      <c r="G3855" s="44">
        <v>11</v>
      </c>
      <c r="H3855" s="43" t="s">
        <v>66</v>
      </c>
      <c r="I3855" s="44">
        <v>3</v>
      </c>
      <c r="J3855" s="44" t="s">
        <v>70</v>
      </c>
      <c r="K3855" s="41"/>
      <c r="L3855" s="41"/>
      <c r="M3855" s="41"/>
      <c r="N3855" s="45" t="s">
        <v>2782</v>
      </c>
      <c r="O3855" s="41">
        <v>845900</v>
      </c>
      <c r="P3855" s="46"/>
      <c r="Q3855" s="47"/>
      <c r="R3855" s="48" t="s">
        <v>1540</v>
      </c>
      <c r="T3855">
        <v>100201</v>
      </c>
    </row>
    <row r="3856" spans="1:20" ht="18" customHeight="1" x14ac:dyDescent="0.15">
      <c r="A3856" s="42">
        <v>10</v>
      </c>
      <c r="B3856" s="43" t="s">
        <v>1536</v>
      </c>
      <c r="C3856" s="43">
        <v>2</v>
      </c>
      <c r="D3856" s="43" t="s">
        <v>1605</v>
      </c>
      <c r="E3856" s="43">
        <v>1</v>
      </c>
      <c r="F3856" s="43" t="s">
        <v>1606</v>
      </c>
      <c r="G3856" s="44">
        <v>11</v>
      </c>
      <c r="H3856" s="43" t="s">
        <v>66</v>
      </c>
      <c r="I3856" s="45">
        <v>11</v>
      </c>
      <c r="J3856" s="45" t="s">
        <v>72</v>
      </c>
      <c r="K3856" s="41">
        <v>452</v>
      </c>
      <c r="L3856" s="41">
        <v>452</v>
      </c>
      <c r="M3856" s="41">
        <f>K3856-L3856</f>
        <v>0</v>
      </c>
      <c r="N3856" s="45" t="s">
        <v>1638</v>
      </c>
      <c r="O3856" s="41">
        <v>219778</v>
      </c>
      <c r="P3856" s="46"/>
      <c r="Q3856" s="47"/>
      <c r="R3856" s="48" t="s">
        <v>1540</v>
      </c>
      <c r="T3856">
        <v>100201</v>
      </c>
    </row>
    <row r="3857" spans="1:20" ht="18" customHeight="1" x14ac:dyDescent="0.15">
      <c r="A3857" s="42">
        <v>10</v>
      </c>
      <c r="B3857" s="43" t="s">
        <v>1536</v>
      </c>
      <c r="C3857" s="43">
        <v>2</v>
      </c>
      <c r="D3857" s="43" t="s">
        <v>1605</v>
      </c>
      <c r="E3857" s="43">
        <v>1</v>
      </c>
      <c r="F3857" s="43" t="s">
        <v>1606</v>
      </c>
      <c r="G3857" s="44">
        <v>11</v>
      </c>
      <c r="H3857" s="43" t="s">
        <v>66</v>
      </c>
      <c r="I3857" s="44">
        <v>11</v>
      </c>
      <c r="J3857" s="44" t="s">
        <v>72</v>
      </c>
      <c r="K3857" s="41"/>
      <c r="L3857" s="41"/>
      <c r="M3857" s="41"/>
      <c r="N3857" s="45" t="s">
        <v>1639</v>
      </c>
      <c r="O3857" s="41">
        <v>114334</v>
      </c>
      <c r="P3857" s="46"/>
      <c r="Q3857" s="47"/>
      <c r="R3857" s="48" t="s">
        <v>1540</v>
      </c>
      <c r="T3857">
        <v>100201</v>
      </c>
    </row>
    <row r="3858" spans="1:20" ht="18" customHeight="1" x14ac:dyDescent="0.15">
      <c r="A3858" s="42">
        <v>10</v>
      </c>
      <c r="B3858" s="43" t="s">
        <v>1536</v>
      </c>
      <c r="C3858" s="43">
        <v>2</v>
      </c>
      <c r="D3858" s="43" t="s">
        <v>1605</v>
      </c>
      <c r="E3858" s="43">
        <v>1</v>
      </c>
      <c r="F3858" s="43" t="s">
        <v>1606</v>
      </c>
      <c r="G3858" s="44">
        <v>11</v>
      </c>
      <c r="H3858" s="43" t="s">
        <v>66</v>
      </c>
      <c r="I3858" s="44">
        <v>11</v>
      </c>
      <c r="J3858" s="44" t="s">
        <v>72</v>
      </c>
      <c r="K3858" s="41"/>
      <c r="L3858" s="41"/>
      <c r="M3858" s="41"/>
      <c r="N3858" s="45" t="s">
        <v>1640</v>
      </c>
      <c r="O3858" s="41">
        <v>117296</v>
      </c>
      <c r="P3858" s="46"/>
      <c r="Q3858" s="47"/>
      <c r="R3858" s="48" t="s">
        <v>1540</v>
      </c>
      <c r="T3858">
        <v>100201</v>
      </c>
    </row>
    <row r="3859" spans="1:20" ht="18" customHeight="1" x14ac:dyDescent="0.15">
      <c r="A3859" s="42">
        <v>10</v>
      </c>
      <c r="B3859" s="43" t="s">
        <v>1536</v>
      </c>
      <c r="C3859" s="43">
        <v>2</v>
      </c>
      <c r="D3859" s="43" t="s">
        <v>1605</v>
      </c>
      <c r="E3859" s="43">
        <v>1</v>
      </c>
      <c r="F3859" s="43" t="s">
        <v>1606</v>
      </c>
      <c r="G3859" s="45">
        <v>12</v>
      </c>
      <c r="H3859" s="49" t="s">
        <v>73</v>
      </c>
      <c r="I3859" s="45"/>
      <c r="J3859" s="45"/>
      <c r="K3859" s="41"/>
      <c r="L3859" s="41"/>
      <c r="M3859" s="41"/>
      <c r="N3859" s="45"/>
      <c r="O3859" s="47"/>
      <c r="P3859" s="46"/>
      <c r="Q3859" s="47"/>
      <c r="R3859" s="48" t="s">
        <v>1540</v>
      </c>
      <c r="T3859">
        <v>100201</v>
      </c>
    </row>
    <row r="3860" spans="1:20" ht="18" customHeight="1" x14ac:dyDescent="0.15">
      <c r="A3860" s="42">
        <v>10</v>
      </c>
      <c r="B3860" s="43" t="s">
        <v>1536</v>
      </c>
      <c r="C3860" s="43">
        <v>2</v>
      </c>
      <c r="D3860" s="43" t="s">
        <v>1605</v>
      </c>
      <c r="E3860" s="43">
        <v>1</v>
      </c>
      <c r="F3860" s="43" t="s">
        <v>1606</v>
      </c>
      <c r="G3860" s="44">
        <v>12</v>
      </c>
      <c r="H3860" s="43" t="s">
        <v>73</v>
      </c>
      <c r="I3860" s="45">
        <v>13</v>
      </c>
      <c r="J3860" s="45" t="s">
        <v>1339</v>
      </c>
      <c r="K3860" s="41">
        <v>495</v>
      </c>
      <c r="L3860" s="41">
        <v>0</v>
      </c>
      <c r="M3860" s="41">
        <f>K3860-L3860</f>
        <v>495</v>
      </c>
      <c r="N3860" s="45" t="s">
        <v>2783</v>
      </c>
      <c r="O3860" s="41">
        <v>495000</v>
      </c>
      <c r="P3860" s="46"/>
      <c r="Q3860" s="47"/>
      <c r="R3860" s="48" t="s">
        <v>1540</v>
      </c>
      <c r="T3860">
        <v>100201</v>
      </c>
    </row>
    <row r="3861" spans="1:20" ht="18" customHeight="1" x14ac:dyDescent="0.15">
      <c r="A3861" s="42">
        <v>10</v>
      </c>
      <c r="B3861" s="43" t="s">
        <v>1536</v>
      </c>
      <c r="C3861" s="43">
        <v>2</v>
      </c>
      <c r="D3861" s="43" t="s">
        <v>1605</v>
      </c>
      <c r="E3861" s="43">
        <v>1</v>
      </c>
      <c r="F3861" s="43" t="s">
        <v>1606</v>
      </c>
      <c r="G3861" s="44">
        <v>12</v>
      </c>
      <c r="H3861" s="43" t="s">
        <v>73</v>
      </c>
      <c r="I3861" s="45">
        <v>21</v>
      </c>
      <c r="J3861" s="45" t="s">
        <v>205</v>
      </c>
      <c r="K3861" s="41">
        <v>30214</v>
      </c>
      <c r="L3861" s="41">
        <v>27644</v>
      </c>
      <c r="M3861" s="41">
        <f>K3861-L3861</f>
        <v>2570</v>
      </c>
      <c r="N3861" s="45" t="s">
        <v>1641</v>
      </c>
      <c r="O3861" s="41">
        <v>23867316</v>
      </c>
      <c r="P3861" s="46"/>
      <c r="Q3861" s="47"/>
      <c r="R3861" s="48" t="s">
        <v>1540</v>
      </c>
      <c r="T3861">
        <v>100201</v>
      </c>
    </row>
    <row r="3862" spans="1:20" ht="18" customHeight="1" x14ac:dyDescent="0.15">
      <c r="A3862" s="42">
        <v>10</v>
      </c>
      <c r="B3862" s="43" t="s">
        <v>1536</v>
      </c>
      <c r="C3862" s="43">
        <v>2</v>
      </c>
      <c r="D3862" s="43" t="s">
        <v>1605</v>
      </c>
      <c r="E3862" s="43">
        <v>1</v>
      </c>
      <c r="F3862" s="43" t="s">
        <v>1606</v>
      </c>
      <c r="G3862" s="44">
        <v>12</v>
      </c>
      <c r="H3862" s="43" t="s">
        <v>73</v>
      </c>
      <c r="I3862" s="44">
        <v>21</v>
      </c>
      <c r="J3862" s="44" t="s">
        <v>205</v>
      </c>
      <c r="K3862" s="41"/>
      <c r="L3862" s="41"/>
      <c r="M3862" s="41"/>
      <c r="N3862" s="45" t="s">
        <v>1642</v>
      </c>
      <c r="O3862" s="41">
        <v>1908775</v>
      </c>
      <c r="P3862" s="46"/>
      <c r="Q3862" s="47"/>
      <c r="R3862" s="48" t="s">
        <v>1540</v>
      </c>
      <c r="T3862">
        <v>100201</v>
      </c>
    </row>
    <row r="3863" spans="1:20" ht="18" customHeight="1" x14ac:dyDescent="0.15">
      <c r="A3863" s="42">
        <v>10</v>
      </c>
      <c r="B3863" s="43" t="s">
        <v>1536</v>
      </c>
      <c r="C3863" s="43">
        <v>2</v>
      </c>
      <c r="D3863" s="43" t="s">
        <v>1605</v>
      </c>
      <c r="E3863" s="43">
        <v>1</v>
      </c>
      <c r="F3863" s="43" t="s">
        <v>1606</v>
      </c>
      <c r="G3863" s="44">
        <v>12</v>
      </c>
      <c r="H3863" s="43" t="s">
        <v>73</v>
      </c>
      <c r="I3863" s="44">
        <v>21</v>
      </c>
      <c r="J3863" s="44" t="s">
        <v>205</v>
      </c>
      <c r="K3863" s="41"/>
      <c r="L3863" s="41"/>
      <c r="M3863" s="41"/>
      <c r="N3863" s="45" t="s">
        <v>2784</v>
      </c>
      <c r="O3863" s="41">
        <v>2508737</v>
      </c>
      <c r="P3863" s="46"/>
      <c r="Q3863" s="47"/>
      <c r="R3863" s="48" t="s">
        <v>1540</v>
      </c>
      <c r="T3863">
        <v>100201</v>
      </c>
    </row>
    <row r="3864" spans="1:20" ht="18" customHeight="1" x14ac:dyDescent="0.15">
      <c r="A3864" s="42">
        <v>10</v>
      </c>
      <c r="B3864" s="43" t="s">
        <v>1536</v>
      </c>
      <c r="C3864" s="43">
        <v>2</v>
      </c>
      <c r="D3864" s="43" t="s">
        <v>1605</v>
      </c>
      <c r="E3864" s="43">
        <v>1</v>
      </c>
      <c r="F3864" s="43" t="s">
        <v>1606</v>
      </c>
      <c r="G3864" s="44">
        <v>12</v>
      </c>
      <c r="H3864" s="43" t="s">
        <v>73</v>
      </c>
      <c r="I3864" s="44">
        <v>21</v>
      </c>
      <c r="J3864" s="44" t="s">
        <v>205</v>
      </c>
      <c r="K3864" s="41"/>
      <c r="L3864" s="41"/>
      <c r="M3864" s="41"/>
      <c r="N3864" s="45" t="s">
        <v>1643</v>
      </c>
      <c r="O3864" s="41">
        <v>1929120</v>
      </c>
      <c r="P3864" s="46"/>
      <c r="Q3864" s="47"/>
      <c r="R3864" s="48" t="s">
        <v>1540</v>
      </c>
      <c r="T3864">
        <v>100201</v>
      </c>
    </row>
    <row r="3865" spans="1:20" ht="18" customHeight="1" x14ac:dyDescent="0.15">
      <c r="A3865" s="42">
        <v>10</v>
      </c>
      <c r="B3865" s="43" t="s">
        <v>1536</v>
      </c>
      <c r="C3865" s="43">
        <v>2</v>
      </c>
      <c r="D3865" s="43" t="s">
        <v>1605</v>
      </c>
      <c r="E3865" s="43">
        <v>1</v>
      </c>
      <c r="F3865" s="43" t="s">
        <v>1606</v>
      </c>
      <c r="G3865" s="44">
        <v>12</v>
      </c>
      <c r="H3865" s="43" t="s">
        <v>73</v>
      </c>
      <c r="I3865" s="45">
        <v>31</v>
      </c>
      <c r="J3865" s="45" t="s">
        <v>209</v>
      </c>
      <c r="K3865" s="41">
        <v>1188</v>
      </c>
      <c r="L3865" s="41">
        <v>1188</v>
      </c>
      <c r="M3865" s="41">
        <f>K3865-L3865</f>
        <v>0</v>
      </c>
      <c r="N3865" s="45" t="s">
        <v>3483</v>
      </c>
      <c r="O3865" s="41">
        <v>1188000</v>
      </c>
      <c r="P3865" s="46"/>
      <c r="Q3865" s="47"/>
      <c r="R3865" s="48" t="s">
        <v>1540</v>
      </c>
      <c r="T3865">
        <v>100201</v>
      </c>
    </row>
    <row r="3866" spans="1:20" ht="18" customHeight="1" x14ac:dyDescent="0.15">
      <c r="A3866" s="42">
        <v>10</v>
      </c>
      <c r="B3866" s="43" t="s">
        <v>1536</v>
      </c>
      <c r="C3866" s="43">
        <v>2</v>
      </c>
      <c r="D3866" s="43" t="s">
        <v>1605</v>
      </c>
      <c r="E3866" s="43">
        <v>1</v>
      </c>
      <c r="F3866" s="43" t="s">
        <v>1606</v>
      </c>
      <c r="G3866" s="44">
        <v>12</v>
      </c>
      <c r="H3866" s="43" t="s">
        <v>73</v>
      </c>
      <c r="I3866" s="45">
        <v>32</v>
      </c>
      <c r="J3866" s="45" t="s">
        <v>210</v>
      </c>
      <c r="K3866" s="41">
        <v>15521</v>
      </c>
      <c r="L3866" s="41">
        <v>12378</v>
      </c>
      <c r="M3866" s="41">
        <f>K3866-L3866</f>
        <v>3143</v>
      </c>
      <c r="N3866" s="45" t="s">
        <v>1644</v>
      </c>
      <c r="O3866" s="41">
        <v>12691800</v>
      </c>
      <c r="P3866" s="46"/>
      <c r="Q3866" s="47"/>
      <c r="R3866" s="48" t="s">
        <v>1540</v>
      </c>
      <c r="T3866">
        <v>100201</v>
      </c>
    </row>
    <row r="3867" spans="1:20" ht="18" customHeight="1" x14ac:dyDescent="0.15">
      <c r="A3867" s="42">
        <v>10</v>
      </c>
      <c r="B3867" s="43" t="s">
        <v>1536</v>
      </c>
      <c r="C3867" s="43">
        <v>2</v>
      </c>
      <c r="D3867" s="43" t="s">
        <v>1605</v>
      </c>
      <c r="E3867" s="43">
        <v>1</v>
      </c>
      <c r="F3867" s="43" t="s">
        <v>1606</v>
      </c>
      <c r="G3867" s="44">
        <v>12</v>
      </c>
      <c r="H3867" s="43" t="s">
        <v>73</v>
      </c>
      <c r="I3867" s="44">
        <v>32</v>
      </c>
      <c r="J3867" s="44" t="s">
        <v>210</v>
      </c>
      <c r="K3867" s="41"/>
      <c r="L3867" s="41"/>
      <c r="M3867" s="41"/>
      <c r="N3867" s="45" t="s">
        <v>2785</v>
      </c>
      <c r="O3867" s="41"/>
      <c r="P3867" s="46"/>
      <c r="Q3867" s="47"/>
      <c r="R3867" s="48" t="s">
        <v>1540</v>
      </c>
      <c r="T3867">
        <v>100201</v>
      </c>
    </row>
    <row r="3868" spans="1:20" ht="18" customHeight="1" x14ac:dyDescent="0.15">
      <c r="A3868" s="42">
        <v>10</v>
      </c>
      <c r="B3868" s="43" t="s">
        <v>1536</v>
      </c>
      <c r="C3868" s="43">
        <v>2</v>
      </c>
      <c r="D3868" s="43" t="s">
        <v>1605</v>
      </c>
      <c r="E3868" s="43">
        <v>1</v>
      </c>
      <c r="F3868" s="43" t="s">
        <v>1606</v>
      </c>
      <c r="G3868" s="44">
        <v>12</v>
      </c>
      <c r="H3868" s="43" t="s">
        <v>73</v>
      </c>
      <c r="I3868" s="44">
        <v>32</v>
      </c>
      <c r="J3868" s="44" t="s">
        <v>210</v>
      </c>
      <c r="K3868" s="41"/>
      <c r="L3868" s="41"/>
      <c r="M3868" s="41"/>
      <c r="N3868" s="45" t="s">
        <v>2786</v>
      </c>
      <c r="O3868" s="41">
        <v>888800</v>
      </c>
      <c r="P3868" s="46"/>
      <c r="Q3868" s="47"/>
      <c r="R3868" s="48" t="s">
        <v>1540</v>
      </c>
      <c r="T3868">
        <v>100201</v>
      </c>
    </row>
    <row r="3869" spans="1:20" ht="18" customHeight="1" x14ac:dyDescent="0.15">
      <c r="A3869" s="42">
        <v>10</v>
      </c>
      <c r="B3869" s="43" t="s">
        <v>1536</v>
      </c>
      <c r="C3869" s="43">
        <v>2</v>
      </c>
      <c r="D3869" s="43" t="s">
        <v>1605</v>
      </c>
      <c r="E3869" s="43">
        <v>1</v>
      </c>
      <c r="F3869" s="43" t="s">
        <v>1606</v>
      </c>
      <c r="G3869" s="44">
        <v>12</v>
      </c>
      <c r="H3869" s="43" t="s">
        <v>73</v>
      </c>
      <c r="I3869" s="44">
        <v>32</v>
      </c>
      <c r="J3869" s="44" t="s">
        <v>210</v>
      </c>
      <c r="K3869" s="41"/>
      <c r="L3869" s="41"/>
      <c r="M3869" s="41"/>
      <c r="N3869" s="45" t="s">
        <v>2787</v>
      </c>
      <c r="O3869" s="41">
        <v>500000</v>
      </c>
      <c r="P3869" s="46"/>
      <c r="Q3869" s="47"/>
      <c r="R3869" s="48" t="s">
        <v>1540</v>
      </c>
      <c r="T3869">
        <v>100201</v>
      </c>
    </row>
    <row r="3870" spans="1:20" ht="18" customHeight="1" x14ac:dyDescent="0.15">
      <c r="A3870" s="42">
        <v>10</v>
      </c>
      <c r="B3870" s="43" t="s">
        <v>1536</v>
      </c>
      <c r="C3870" s="43">
        <v>2</v>
      </c>
      <c r="D3870" s="43" t="s">
        <v>1605</v>
      </c>
      <c r="E3870" s="43">
        <v>1</v>
      </c>
      <c r="F3870" s="43" t="s">
        <v>1606</v>
      </c>
      <c r="G3870" s="44">
        <v>12</v>
      </c>
      <c r="H3870" s="43" t="s">
        <v>73</v>
      </c>
      <c r="I3870" s="44">
        <v>32</v>
      </c>
      <c r="J3870" s="44" t="s">
        <v>210</v>
      </c>
      <c r="K3870" s="41"/>
      <c r="L3870" s="41"/>
      <c r="M3870" s="41"/>
      <c r="N3870" s="45" t="s">
        <v>4182</v>
      </c>
      <c r="O3870" s="41">
        <v>450000</v>
      </c>
      <c r="P3870" s="46"/>
      <c r="Q3870" s="47"/>
      <c r="R3870" s="48" t="s">
        <v>1540</v>
      </c>
      <c r="T3870">
        <v>100201</v>
      </c>
    </row>
    <row r="3871" spans="1:20" ht="18" customHeight="1" x14ac:dyDescent="0.15">
      <c r="A3871" s="42">
        <v>10</v>
      </c>
      <c r="B3871" s="43" t="s">
        <v>1536</v>
      </c>
      <c r="C3871" s="43">
        <v>2</v>
      </c>
      <c r="D3871" s="43" t="s">
        <v>1605</v>
      </c>
      <c r="E3871" s="43">
        <v>1</v>
      </c>
      <c r="F3871" s="43" t="s">
        <v>1606</v>
      </c>
      <c r="G3871" s="44">
        <v>12</v>
      </c>
      <c r="H3871" s="43" t="s">
        <v>73</v>
      </c>
      <c r="I3871" s="44">
        <v>32</v>
      </c>
      <c r="J3871" s="44" t="s">
        <v>210</v>
      </c>
      <c r="K3871" s="41"/>
      <c r="L3871" s="41"/>
      <c r="M3871" s="41"/>
      <c r="N3871" s="45" t="s">
        <v>2788</v>
      </c>
      <c r="O3871" s="41">
        <v>990000</v>
      </c>
      <c r="P3871" s="46"/>
      <c r="Q3871" s="47"/>
      <c r="R3871" s="48" t="s">
        <v>1540</v>
      </c>
      <c r="T3871">
        <v>100201</v>
      </c>
    </row>
    <row r="3872" spans="1:20" ht="18" customHeight="1" x14ac:dyDescent="0.15">
      <c r="A3872" s="42">
        <v>10</v>
      </c>
      <c r="B3872" s="43" t="s">
        <v>1536</v>
      </c>
      <c r="C3872" s="43">
        <v>2</v>
      </c>
      <c r="D3872" s="43" t="s">
        <v>1605</v>
      </c>
      <c r="E3872" s="43">
        <v>1</v>
      </c>
      <c r="F3872" s="43" t="s">
        <v>1606</v>
      </c>
      <c r="G3872" s="44">
        <v>12</v>
      </c>
      <c r="H3872" s="43" t="s">
        <v>73</v>
      </c>
      <c r="I3872" s="45">
        <v>33</v>
      </c>
      <c r="J3872" s="45" t="s">
        <v>219</v>
      </c>
      <c r="K3872" s="41">
        <v>3253</v>
      </c>
      <c r="L3872" s="41">
        <v>2724</v>
      </c>
      <c r="M3872" s="41">
        <f>K3872-L3872</f>
        <v>529</v>
      </c>
      <c r="N3872" s="45" t="s">
        <v>1645</v>
      </c>
      <c r="O3872" s="41">
        <v>107800</v>
      </c>
      <c r="P3872" s="46"/>
      <c r="Q3872" s="47"/>
      <c r="R3872" s="48" t="s">
        <v>1540</v>
      </c>
      <c r="T3872">
        <v>100201</v>
      </c>
    </row>
    <row r="3873" spans="1:20" ht="18" customHeight="1" x14ac:dyDescent="0.15">
      <c r="A3873" s="42">
        <v>10</v>
      </c>
      <c r="B3873" s="43" t="s">
        <v>1536</v>
      </c>
      <c r="C3873" s="43">
        <v>2</v>
      </c>
      <c r="D3873" s="43" t="s">
        <v>1605</v>
      </c>
      <c r="E3873" s="43">
        <v>1</v>
      </c>
      <c r="F3873" s="43" t="s">
        <v>1606</v>
      </c>
      <c r="G3873" s="44">
        <v>12</v>
      </c>
      <c r="H3873" s="43" t="s">
        <v>73</v>
      </c>
      <c r="I3873" s="44">
        <v>33</v>
      </c>
      <c r="J3873" s="44" t="s">
        <v>219</v>
      </c>
      <c r="K3873" s="41"/>
      <c r="L3873" s="41"/>
      <c r="M3873" s="41"/>
      <c r="N3873" s="45" t="s">
        <v>1646</v>
      </c>
      <c r="O3873" s="41">
        <v>463980</v>
      </c>
      <c r="P3873" s="46"/>
      <c r="Q3873" s="47"/>
      <c r="R3873" s="48" t="s">
        <v>1540</v>
      </c>
      <c r="T3873">
        <v>100201</v>
      </c>
    </row>
    <row r="3874" spans="1:20" ht="18" customHeight="1" x14ac:dyDescent="0.15">
      <c r="A3874" s="42">
        <v>10</v>
      </c>
      <c r="B3874" s="43" t="s">
        <v>1536</v>
      </c>
      <c r="C3874" s="43">
        <v>2</v>
      </c>
      <c r="D3874" s="43" t="s">
        <v>1605</v>
      </c>
      <c r="E3874" s="43">
        <v>1</v>
      </c>
      <c r="F3874" s="43" t="s">
        <v>1606</v>
      </c>
      <c r="G3874" s="44">
        <v>12</v>
      </c>
      <c r="H3874" s="43" t="s">
        <v>73</v>
      </c>
      <c r="I3874" s="44">
        <v>33</v>
      </c>
      <c r="J3874" s="44" t="s">
        <v>219</v>
      </c>
      <c r="K3874" s="41"/>
      <c r="L3874" s="41"/>
      <c r="M3874" s="41"/>
      <c r="N3874" s="45" t="s">
        <v>2789</v>
      </c>
      <c r="O3874" s="41">
        <v>55000</v>
      </c>
      <c r="P3874" s="46"/>
      <c r="Q3874" s="47"/>
      <c r="R3874" s="48" t="s">
        <v>1540</v>
      </c>
      <c r="T3874">
        <v>100201</v>
      </c>
    </row>
    <row r="3875" spans="1:20" ht="18" customHeight="1" x14ac:dyDescent="0.15">
      <c r="A3875" s="42">
        <v>10</v>
      </c>
      <c r="B3875" s="43" t="s">
        <v>1536</v>
      </c>
      <c r="C3875" s="43">
        <v>2</v>
      </c>
      <c r="D3875" s="43" t="s">
        <v>1605</v>
      </c>
      <c r="E3875" s="43">
        <v>1</v>
      </c>
      <c r="F3875" s="43" t="s">
        <v>1606</v>
      </c>
      <c r="G3875" s="44">
        <v>12</v>
      </c>
      <c r="H3875" s="43" t="s">
        <v>73</v>
      </c>
      <c r="I3875" s="44">
        <v>33</v>
      </c>
      <c r="J3875" s="44" t="s">
        <v>219</v>
      </c>
      <c r="K3875" s="41"/>
      <c r="L3875" s="41"/>
      <c r="M3875" s="41"/>
      <c r="N3875" s="45" t="s">
        <v>1647</v>
      </c>
      <c r="O3875" s="41">
        <v>350000</v>
      </c>
      <c r="P3875" s="46"/>
      <c r="Q3875" s="47"/>
      <c r="R3875" s="48" t="s">
        <v>1540</v>
      </c>
      <c r="T3875">
        <v>100201</v>
      </c>
    </row>
    <row r="3876" spans="1:20" ht="18" customHeight="1" x14ac:dyDescent="0.15">
      <c r="A3876" s="42">
        <v>10</v>
      </c>
      <c r="B3876" s="43" t="s">
        <v>1536</v>
      </c>
      <c r="C3876" s="43">
        <v>2</v>
      </c>
      <c r="D3876" s="43" t="s">
        <v>1605</v>
      </c>
      <c r="E3876" s="43">
        <v>1</v>
      </c>
      <c r="F3876" s="43" t="s">
        <v>1606</v>
      </c>
      <c r="G3876" s="44">
        <v>12</v>
      </c>
      <c r="H3876" s="43" t="s">
        <v>73</v>
      </c>
      <c r="I3876" s="44">
        <v>33</v>
      </c>
      <c r="J3876" s="44" t="s">
        <v>219</v>
      </c>
      <c r="K3876" s="41"/>
      <c r="L3876" s="41"/>
      <c r="M3876" s="41"/>
      <c r="N3876" s="45" t="s">
        <v>3484</v>
      </c>
      <c r="O3876" s="41">
        <v>28050</v>
      </c>
      <c r="P3876" s="46"/>
      <c r="Q3876" s="47"/>
      <c r="R3876" s="48" t="s">
        <v>1540</v>
      </c>
      <c r="T3876">
        <v>100201</v>
      </c>
    </row>
    <row r="3877" spans="1:20" ht="18" customHeight="1" x14ac:dyDescent="0.15">
      <c r="A3877" s="42">
        <v>10</v>
      </c>
      <c r="B3877" s="43" t="s">
        <v>1536</v>
      </c>
      <c r="C3877" s="43">
        <v>2</v>
      </c>
      <c r="D3877" s="43" t="s">
        <v>1605</v>
      </c>
      <c r="E3877" s="43">
        <v>1</v>
      </c>
      <c r="F3877" s="43" t="s">
        <v>1606</v>
      </c>
      <c r="G3877" s="44">
        <v>12</v>
      </c>
      <c r="H3877" s="43" t="s">
        <v>73</v>
      </c>
      <c r="I3877" s="44">
        <v>33</v>
      </c>
      <c r="J3877" s="44" t="s">
        <v>219</v>
      </c>
      <c r="K3877" s="41"/>
      <c r="L3877" s="41"/>
      <c r="M3877" s="41"/>
      <c r="N3877" s="45" t="s">
        <v>4183</v>
      </c>
      <c r="O3877" s="41">
        <v>51920</v>
      </c>
      <c r="P3877" s="46"/>
      <c r="Q3877" s="47"/>
      <c r="R3877" s="48" t="s">
        <v>1540</v>
      </c>
      <c r="T3877">
        <v>100201</v>
      </c>
    </row>
    <row r="3878" spans="1:20" ht="18" customHeight="1" x14ac:dyDescent="0.15">
      <c r="A3878" s="42">
        <v>10</v>
      </c>
      <c r="B3878" s="43" t="s">
        <v>1536</v>
      </c>
      <c r="C3878" s="43">
        <v>2</v>
      </c>
      <c r="D3878" s="43" t="s">
        <v>1605</v>
      </c>
      <c r="E3878" s="43">
        <v>1</v>
      </c>
      <c r="F3878" s="43" t="s">
        <v>1606</v>
      </c>
      <c r="G3878" s="44">
        <v>12</v>
      </c>
      <c r="H3878" s="43" t="s">
        <v>73</v>
      </c>
      <c r="I3878" s="44">
        <v>33</v>
      </c>
      <c r="J3878" s="44" t="s">
        <v>219</v>
      </c>
      <c r="K3878" s="41"/>
      <c r="L3878" s="41"/>
      <c r="M3878" s="41"/>
      <c r="N3878" s="45" t="s">
        <v>3485</v>
      </c>
      <c r="O3878" s="41">
        <v>600000</v>
      </c>
      <c r="P3878" s="46"/>
      <c r="Q3878" s="47"/>
      <c r="R3878" s="48" t="s">
        <v>1540</v>
      </c>
      <c r="T3878">
        <v>100201</v>
      </c>
    </row>
    <row r="3879" spans="1:20" ht="18" customHeight="1" x14ac:dyDescent="0.15">
      <c r="A3879" s="42">
        <v>10</v>
      </c>
      <c r="B3879" s="43" t="s">
        <v>1536</v>
      </c>
      <c r="C3879" s="43">
        <v>2</v>
      </c>
      <c r="D3879" s="43" t="s">
        <v>1605</v>
      </c>
      <c r="E3879" s="43">
        <v>1</v>
      </c>
      <c r="F3879" s="43" t="s">
        <v>1606</v>
      </c>
      <c r="G3879" s="44">
        <v>12</v>
      </c>
      <c r="H3879" s="43" t="s">
        <v>73</v>
      </c>
      <c r="I3879" s="44">
        <v>33</v>
      </c>
      <c r="J3879" s="44" t="s">
        <v>219</v>
      </c>
      <c r="K3879" s="41"/>
      <c r="L3879" s="41"/>
      <c r="M3879" s="41"/>
      <c r="N3879" s="45" t="s">
        <v>3486</v>
      </c>
      <c r="O3879" s="41">
        <v>29334</v>
      </c>
      <c r="P3879" s="46"/>
      <c r="Q3879" s="47"/>
      <c r="R3879" s="48" t="s">
        <v>1540</v>
      </c>
      <c r="T3879">
        <v>100201</v>
      </c>
    </row>
    <row r="3880" spans="1:20" ht="18" customHeight="1" x14ac:dyDescent="0.15">
      <c r="A3880" s="42">
        <v>10</v>
      </c>
      <c r="B3880" s="43" t="s">
        <v>1536</v>
      </c>
      <c r="C3880" s="43">
        <v>2</v>
      </c>
      <c r="D3880" s="43" t="s">
        <v>1605</v>
      </c>
      <c r="E3880" s="43">
        <v>1</v>
      </c>
      <c r="F3880" s="43" t="s">
        <v>1606</v>
      </c>
      <c r="G3880" s="44">
        <v>12</v>
      </c>
      <c r="H3880" s="43" t="s">
        <v>73</v>
      </c>
      <c r="I3880" s="44">
        <v>33</v>
      </c>
      <c r="J3880" s="44" t="s">
        <v>219</v>
      </c>
      <c r="K3880" s="41"/>
      <c r="L3880" s="41"/>
      <c r="M3880" s="41"/>
      <c r="N3880" s="45" t="s">
        <v>1648</v>
      </c>
      <c r="O3880" s="41">
        <v>579700</v>
      </c>
      <c r="P3880" s="46"/>
      <c r="Q3880" s="47"/>
      <c r="R3880" s="48" t="s">
        <v>1540</v>
      </c>
      <c r="T3880">
        <v>100201</v>
      </c>
    </row>
    <row r="3881" spans="1:20" ht="18" customHeight="1" x14ac:dyDescent="0.15">
      <c r="A3881" s="42">
        <v>10</v>
      </c>
      <c r="B3881" s="43" t="s">
        <v>1536</v>
      </c>
      <c r="C3881" s="43">
        <v>2</v>
      </c>
      <c r="D3881" s="43" t="s">
        <v>1605</v>
      </c>
      <c r="E3881" s="43">
        <v>1</v>
      </c>
      <c r="F3881" s="43" t="s">
        <v>1606</v>
      </c>
      <c r="G3881" s="44">
        <v>12</v>
      </c>
      <c r="H3881" s="43" t="s">
        <v>73</v>
      </c>
      <c r="I3881" s="44">
        <v>33</v>
      </c>
      <c r="J3881" s="44" t="s">
        <v>219</v>
      </c>
      <c r="K3881" s="41"/>
      <c r="L3881" s="41"/>
      <c r="M3881" s="41"/>
      <c r="N3881" s="45" t="s">
        <v>4184</v>
      </c>
      <c r="O3881" s="41">
        <v>66000</v>
      </c>
      <c r="P3881" s="46"/>
      <c r="Q3881" s="47"/>
      <c r="R3881" s="48" t="s">
        <v>1540</v>
      </c>
      <c r="T3881">
        <v>100201</v>
      </c>
    </row>
    <row r="3882" spans="1:20" ht="18" customHeight="1" x14ac:dyDescent="0.15">
      <c r="A3882" s="42">
        <v>10</v>
      </c>
      <c r="B3882" s="43" t="s">
        <v>1536</v>
      </c>
      <c r="C3882" s="43">
        <v>2</v>
      </c>
      <c r="D3882" s="43" t="s">
        <v>1605</v>
      </c>
      <c r="E3882" s="43">
        <v>1</v>
      </c>
      <c r="F3882" s="43" t="s">
        <v>1606</v>
      </c>
      <c r="G3882" s="44">
        <v>12</v>
      </c>
      <c r="H3882" s="43" t="s">
        <v>73</v>
      </c>
      <c r="I3882" s="44">
        <v>33</v>
      </c>
      <c r="J3882" s="44" t="s">
        <v>219</v>
      </c>
      <c r="K3882" s="41"/>
      <c r="L3882" s="41"/>
      <c r="M3882" s="41"/>
      <c r="N3882" s="45" t="s">
        <v>2790</v>
      </c>
      <c r="O3882" s="41">
        <v>920700</v>
      </c>
      <c r="P3882" s="46"/>
      <c r="Q3882" s="47"/>
      <c r="R3882" s="48" t="s">
        <v>1540</v>
      </c>
      <c r="T3882">
        <v>100201</v>
      </c>
    </row>
    <row r="3883" spans="1:20" ht="18" customHeight="1" x14ac:dyDescent="0.15">
      <c r="A3883" s="42">
        <v>10</v>
      </c>
      <c r="B3883" s="43" t="s">
        <v>1536</v>
      </c>
      <c r="C3883" s="43">
        <v>2</v>
      </c>
      <c r="D3883" s="43" t="s">
        <v>1605</v>
      </c>
      <c r="E3883" s="43">
        <v>1</v>
      </c>
      <c r="F3883" s="43" t="s">
        <v>1606</v>
      </c>
      <c r="G3883" s="44">
        <v>12</v>
      </c>
      <c r="H3883" s="43" t="s">
        <v>73</v>
      </c>
      <c r="I3883" s="45">
        <v>61</v>
      </c>
      <c r="J3883" s="45" t="s">
        <v>1315</v>
      </c>
      <c r="K3883" s="41">
        <v>11</v>
      </c>
      <c r="L3883" s="41">
        <v>13</v>
      </c>
      <c r="M3883" s="41">
        <f>K3883-L3883</f>
        <v>-2</v>
      </c>
      <c r="N3883" s="45" t="s">
        <v>3487</v>
      </c>
      <c r="O3883" s="41">
        <v>10725</v>
      </c>
      <c r="P3883" s="46"/>
      <c r="Q3883" s="47"/>
      <c r="R3883" s="48" t="s">
        <v>1540</v>
      </c>
      <c r="T3883">
        <v>100201</v>
      </c>
    </row>
    <row r="3884" spans="1:20" ht="18" customHeight="1" x14ac:dyDescent="0.15">
      <c r="A3884" s="42">
        <v>10</v>
      </c>
      <c r="B3884" s="43" t="s">
        <v>1536</v>
      </c>
      <c r="C3884" s="43">
        <v>2</v>
      </c>
      <c r="D3884" s="43" t="s">
        <v>1605</v>
      </c>
      <c r="E3884" s="43">
        <v>1</v>
      </c>
      <c r="F3884" s="43" t="s">
        <v>1606</v>
      </c>
      <c r="G3884" s="44">
        <v>12</v>
      </c>
      <c r="H3884" s="43" t="s">
        <v>73</v>
      </c>
      <c r="I3884" s="45">
        <v>71</v>
      </c>
      <c r="J3884" s="45" t="s">
        <v>372</v>
      </c>
      <c r="K3884" s="41">
        <v>761</v>
      </c>
      <c r="L3884" s="41">
        <v>793</v>
      </c>
      <c r="M3884" s="41">
        <f>K3884-L3884</f>
        <v>-32</v>
      </c>
      <c r="N3884" s="45" t="s">
        <v>3488</v>
      </c>
      <c r="O3884" s="41">
        <v>107250</v>
      </c>
      <c r="P3884" s="46"/>
      <c r="Q3884" s="47"/>
      <c r="R3884" s="48" t="s">
        <v>1540</v>
      </c>
      <c r="T3884">
        <v>100201</v>
      </c>
    </row>
    <row r="3885" spans="1:20" ht="18" customHeight="1" x14ac:dyDescent="0.15">
      <c r="A3885" s="42">
        <v>10</v>
      </c>
      <c r="B3885" s="43" t="s">
        <v>1536</v>
      </c>
      <c r="C3885" s="43">
        <v>2</v>
      </c>
      <c r="D3885" s="43" t="s">
        <v>1605</v>
      </c>
      <c r="E3885" s="43">
        <v>1</v>
      </c>
      <c r="F3885" s="43" t="s">
        <v>1606</v>
      </c>
      <c r="G3885" s="44">
        <v>12</v>
      </c>
      <c r="H3885" s="43" t="s">
        <v>73</v>
      </c>
      <c r="I3885" s="44">
        <v>71</v>
      </c>
      <c r="J3885" s="44" t="s">
        <v>372</v>
      </c>
      <c r="K3885" s="41"/>
      <c r="L3885" s="41"/>
      <c r="M3885" s="41"/>
      <c r="N3885" s="45" t="s">
        <v>3489</v>
      </c>
      <c r="O3885" s="41">
        <v>203500</v>
      </c>
      <c r="P3885" s="46"/>
      <c r="Q3885" s="47"/>
      <c r="R3885" s="48" t="s">
        <v>1540</v>
      </c>
      <c r="T3885">
        <v>100201</v>
      </c>
    </row>
    <row r="3886" spans="1:20" ht="18" customHeight="1" x14ac:dyDescent="0.15">
      <c r="A3886" s="42">
        <v>10</v>
      </c>
      <c r="B3886" s="43" t="s">
        <v>1536</v>
      </c>
      <c r="C3886" s="43">
        <v>2</v>
      </c>
      <c r="D3886" s="43" t="s">
        <v>1605</v>
      </c>
      <c r="E3886" s="43">
        <v>1</v>
      </c>
      <c r="F3886" s="43" t="s">
        <v>1606</v>
      </c>
      <c r="G3886" s="44">
        <v>12</v>
      </c>
      <c r="H3886" s="43" t="s">
        <v>73</v>
      </c>
      <c r="I3886" s="44">
        <v>71</v>
      </c>
      <c r="J3886" s="44" t="s">
        <v>372</v>
      </c>
      <c r="K3886" s="41"/>
      <c r="L3886" s="41"/>
      <c r="M3886" s="41"/>
      <c r="N3886" s="45" t="s">
        <v>1649</v>
      </c>
      <c r="O3886" s="41">
        <v>50000</v>
      </c>
      <c r="P3886" s="46"/>
      <c r="Q3886" s="47"/>
      <c r="R3886" s="48" t="s">
        <v>1540</v>
      </c>
      <c r="T3886">
        <v>100201</v>
      </c>
    </row>
    <row r="3887" spans="1:20" ht="18" customHeight="1" x14ac:dyDescent="0.15">
      <c r="A3887" s="42">
        <v>10</v>
      </c>
      <c r="B3887" s="43" t="s">
        <v>1536</v>
      </c>
      <c r="C3887" s="43">
        <v>2</v>
      </c>
      <c r="D3887" s="43" t="s">
        <v>1605</v>
      </c>
      <c r="E3887" s="43">
        <v>1</v>
      </c>
      <c r="F3887" s="43" t="s">
        <v>1606</v>
      </c>
      <c r="G3887" s="44">
        <v>12</v>
      </c>
      <c r="H3887" s="43" t="s">
        <v>73</v>
      </c>
      <c r="I3887" s="44">
        <v>71</v>
      </c>
      <c r="J3887" s="44" t="s">
        <v>372</v>
      </c>
      <c r="K3887" s="41"/>
      <c r="L3887" s="41"/>
      <c r="M3887" s="41"/>
      <c r="N3887" s="45" t="s">
        <v>1650</v>
      </c>
      <c r="O3887" s="41">
        <v>50000</v>
      </c>
      <c r="P3887" s="46"/>
      <c r="Q3887" s="47"/>
      <c r="R3887" s="48" t="s">
        <v>1540</v>
      </c>
      <c r="T3887">
        <v>100201</v>
      </c>
    </row>
    <row r="3888" spans="1:20" ht="18" customHeight="1" x14ac:dyDescent="0.15">
      <c r="A3888" s="42">
        <v>10</v>
      </c>
      <c r="B3888" s="43" t="s">
        <v>1536</v>
      </c>
      <c r="C3888" s="43">
        <v>2</v>
      </c>
      <c r="D3888" s="43" t="s">
        <v>1605</v>
      </c>
      <c r="E3888" s="43">
        <v>1</v>
      </c>
      <c r="F3888" s="43" t="s">
        <v>1606</v>
      </c>
      <c r="G3888" s="44">
        <v>12</v>
      </c>
      <c r="H3888" s="43" t="s">
        <v>73</v>
      </c>
      <c r="I3888" s="44">
        <v>71</v>
      </c>
      <c r="J3888" s="44" t="s">
        <v>372</v>
      </c>
      <c r="K3888" s="41"/>
      <c r="L3888" s="41"/>
      <c r="M3888" s="41"/>
      <c r="N3888" s="45" t="s">
        <v>1651</v>
      </c>
      <c r="O3888" s="41">
        <v>250000</v>
      </c>
      <c r="P3888" s="46"/>
      <c r="Q3888" s="47"/>
      <c r="R3888" s="48" t="s">
        <v>1540</v>
      </c>
      <c r="T3888">
        <v>100201</v>
      </c>
    </row>
    <row r="3889" spans="1:20" ht="18" customHeight="1" x14ac:dyDescent="0.15">
      <c r="A3889" s="42">
        <v>10</v>
      </c>
      <c r="B3889" s="43" t="s">
        <v>1536</v>
      </c>
      <c r="C3889" s="43">
        <v>2</v>
      </c>
      <c r="D3889" s="43" t="s">
        <v>1605</v>
      </c>
      <c r="E3889" s="43">
        <v>1</v>
      </c>
      <c r="F3889" s="43" t="s">
        <v>1606</v>
      </c>
      <c r="G3889" s="44">
        <v>12</v>
      </c>
      <c r="H3889" s="43" t="s">
        <v>73</v>
      </c>
      <c r="I3889" s="44">
        <v>71</v>
      </c>
      <c r="J3889" s="44" t="s">
        <v>372</v>
      </c>
      <c r="K3889" s="41"/>
      <c r="L3889" s="41"/>
      <c r="M3889" s="41"/>
      <c r="N3889" s="45" t="s">
        <v>1652</v>
      </c>
      <c r="O3889" s="41">
        <v>100000</v>
      </c>
      <c r="P3889" s="46"/>
      <c r="Q3889" s="47"/>
      <c r="R3889" s="48" t="s">
        <v>1540</v>
      </c>
      <c r="T3889">
        <v>100201</v>
      </c>
    </row>
    <row r="3890" spans="1:20" ht="18" customHeight="1" x14ac:dyDescent="0.15">
      <c r="A3890" s="42">
        <v>10</v>
      </c>
      <c r="B3890" s="43" t="s">
        <v>1536</v>
      </c>
      <c r="C3890" s="43">
        <v>2</v>
      </c>
      <c r="D3890" s="43" t="s">
        <v>1605</v>
      </c>
      <c r="E3890" s="43">
        <v>1</v>
      </c>
      <c r="F3890" s="43" t="s">
        <v>1606</v>
      </c>
      <c r="G3890" s="45">
        <v>13</v>
      </c>
      <c r="H3890" s="49" t="s">
        <v>77</v>
      </c>
      <c r="I3890" s="45"/>
      <c r="J3890" s="45"/>
      <c r="K3890" s="41"/>
      <c r="L3890" s="41"/>
      <c r="M3890" s="41"/>
      <c r="N3890" s="45"/>
      <c r="O3890" s="47"/>
      <c r="P3890" s="46"/>
      <c r="Q3890" s="47"/>
      <c r="R3890" s="48" t="s">
        <v>1540</v>
      </c>
      <c r="T3890">
        <v>100201</v>
      </c>
    </row>
    <row r="3891" spans="1:20" ht="18" customHeight="1" x14ac:dyDescent="0.15">
      <c r="A3891" s="42">
        <v>10</v>
      </c>
      <c r="B3891" s="43" t="s">
        <v>1536</v>
      </c>
      <c r="C3891" s="43">
        <v>2</v>
      </c>
      <c r="D3891" s="43" t="s">
        <v>1605</v>
      </c>
      <c r="E3891" s="43">
        <v>1</v>
      </c>
      <c r="F3891" s="43" t="s">
        <v>1606</v>
      </c>
      <c r="G3891" s="44">
        <v>13</v>
      </c>
      <c r="H3891" s="43" t="s">
        <v>77</v>
      </c>
      <c r="I3891" s="45">
        <v>2</v>
      </c>
      <c r="J3891" s="45" t="s">
        <v>136</v>
      </c>
      <c r="K3891" s="41">
        <v>90</v>
      </c>
      <c r="L3891" s="41">
        <v>99</v>
      </c>
      <c r="M3891" s="41">
        <f>K3891-L3891</f>
        <v>-9</v>
      </c>
      <c r="N3891" s="45" t="s">
        <v>2791</v>
      </c>
      <c r="O3891" s="41">
        <v>90000</v>
      </c>
      <c r="P3891" s="46"/>
      <c r="Q3891" s="47"/>
      <c r="R3891" s="48" t="s">
        <v>1540</v>
      </c>
      <c r="T3891">
        <v>100201</v>
      </c>
    </row>
    <row r="3892" spans="1:20" ht="18" customHeight="1" x14ac:dyDescent="0.15">
      <c r="A3892" s="42">
        <v>10</v>
      </c>
      <c r="B3892" s="43" t="s">
        <v>1536</v>
      </c>
      <c r="C3892" s="43">
        <v>2</v>
      </c>
      <c r="D3892" s="43" t="s">
        <v>1605</v>
      </c>
      <c r="E3892" s="43">
        <v>1</v>
      </c>
      <c r="F3892" s="43" t="s">
        <v>1606</v>
      </c>
      <c r="G3892" s="44">
        <v>13</v>
      </c>
      <c r="H3892" s="43" t="s">
        <v>77</v>
      </c>
      <c r="I3892" s="45">
        <v>31</v>
      </c>
      <c r="J3892" s="45" t="s">
        <v>138</v>
      </c>
      <c r="K3892" s="41">
        <v>39</v>
      </c>
      <c r="L3892" s="41">
        <v>29</v>
      </c>
      <c r="M3892" s="41">
        <f>K3892-L3892</f>
        <v>10</v>
      </c>
      <c r="N3892" s="45" t="s">
        <v>1653</v>
      </c>
      <c r="O3892" s="41">
        <v>18150</v>
      </c>
      <c r="P3892" s="46"/>
      <c r="Q3892" s="47"/>
      <c r="R3892" s="48" t="s">
        <v>1540</v>
      </c>
      <c r="T3892">
        <v>100201</v>
      </c>
    </row>
    <row r="3893" spans="1:20" ht="18" customHeight="1" x14ac:dyDescent="0.15">
      <c r="A3893" s="42">
        <v>10</v>
      </c>
      <c r="B3893" s="43" t="s">
        <v>1536</v>
      </c>
      <c r="C3893" s="43">
        <v>2</v>
      </c>
      <c r="D3893" s="43" t="s">
        <v>1605</v>
      </c>
      <c r="E3893" s="43">
        <v>1</v>
      </c>
      <c r="F3893" s="43" t="s">
        <v>1606</v>
      </c>
      <c r="G3893" s="44">
        <v>13</v>
      </c>
      <c r="H3893" s="43" t="s">
        <v>77</v>
      </c>
      <c r="I3893" s="44">
        <v>31</v>
      </c>
      <c r="J3893" s="44" t="s">
        <v>138</v>
      </c>
      <c r="K3893" s="41"/>
      <c r="L3893" s="41"/>
      <c r="M3893" s="41"/>
      <c r="N3893" s="45" t="s">
        <v>1654</v>
      </c>
      <c r="O3893" s="41">
        <v>20328</v>
      </c>
      <c r="P3893" s="46"/>
      <c r="Q3893" s="47"/>
      <c r="R3893" s="48" t="s">
        <v>1540</v>
      </c>
      <c r="T3893">
        <v>100201</v>
      </c>
    </row>
    <row r="3894" spans="1:20" ht="18" customHeight="1" x14ac:dyDescent="0.15">
      <c r="A3894" s="42">
        <v>10</v>
      </c>
      <c r="B3894" s="43" t="s">
        <v>1536</v>
      </c>
      <c r="C3894" s="43">
        <v>2</v>
      </c>
      <c r="D3894" s="43" t="s">
        <v>1605</v>
      </c>
      <c r="E3894" s="43">
        <v>1</v>
      </c>
      <c r="F3894" s="43" t="s">
        <v>1606</v>
      </c>
      <c r="G3894" s="45">
        <v>14</v>
      </c>
      <c r="H3894" s="49" t="s">
        <v>233</v>
      </c>
      <c r="I3894" s="45"/>
      <c r="J3894" s="45"/>
      <c r="K3894" s="41"/>
      <c r="L3894" s="41"/>
      <c r="M3894" s="41"/>
      <c r="N3894" s="45"/>
      <c r="O3894" s="47"/>
      <c r="P3894" s="46"/>
      <c r="Q3894" s="47"/>
      <c r="R3894" s="48" t="s">
        <v>1540</v>
      </c>
      <c r="T3894">
        <v>100201</v>
      </c>
    </row>
    <row r="3895" spans="1:20" ht="18" customHeight="1" x14ac:dyDescent="0.15">
      <c r="A3895" s="42">
        <v>10</v>
      </c>
      <c r="B3895" s="43" t="s">
        <v>1536</v>
      </c>
      <c r="C3895" s="43">
        <v>2</v>
      </c>
      <c r="D3895" s="43" t="s">
        <v>1605</v>
      </c>
      <c r="E3895" s="43">
        <v>1</v>
      </c>
      <c r="F3895" s="43" t="s">
        <v>1606</v>
      </c>
      <c r="G3895" s="44">
        <v>14</v>
      </c>
      <c r="H3895" s="43" t="s">
        <v>233</v>
      </c>
      <c r="I3895" s="45">
        <v>1</v>
      </c>
      <c r="J3895" s="45" t="s">
        <v>361</v>
      </c>
      <c r="K3895" s="41">
        <v>8491</v>
      </c>
      <c r="L3895" s="41">
        <v>0</v>
      </c>
      <c r="M3895" s="41">
        <f>K3895-L3895</f>
        <v>8491</v>
      </c>
      <c r="N3895" s="45" t="s">
        <v>2792</v>
      </c>
      <c r="O3895" s="41">
        <v>847000</v>
      </c>
      <c r="P3895" s="46"/>
      <c r="Q3895" s="47"/>
      <c r="R3895" s="48" t="s">
        <v>1540</v>
      </c>
      <c r="T3895">
        <v>100201</v>
      </c>
    </row>
    <row r="3896" spans="1:20" ht="18" customHeight="1" x14ac:dyDescent="0.15">
      <c r="A3896" s="42">
        <v>10</v>
      </c>
      <c r="B3896" s="43" t="s">
        <v>1536</v>
      </c>
      <c r="C3896" s="43">
        <v>2</v>
      </c>
      <c r="D3896" s="43" t="s">
        <v>1605</v>
      </c>
      <c r="E3896" s="43">
        <v>1</v>
      </c>
      <c r="F3896" s="43" t="s">
        <v>1606</v>
      </c>
      <c r="G3896" s="44">
        <v>14</v>
      </c>
      <c r="H3896" s="43" t="s">
        <v>233</v>
      </c>
      <c r="I3896" s="44">
        <v>1</v>
      </c>
      <c r="J3896" s="44" t="s">
        <v>361</v>
      </c>
      <c r="K3896" s="41"/>
      <c r="L3896" s="41"/>
      <c r="M3896" s="41"/>
      <c r="N3896" s="45" t="s">
        <v>2793</v>
      </c>
      <c r="O3896" s="41">
        <v>349800</v>
      </c>
      <c r="P3896" s="46"/>
      <c r="Q3896" s="47"/>
      <c r="R3896" s="48" t="s">
        <v>1540</v>
      </c>
      <c r="T3896">
        <v>100201</v>
      </c>
    </row>
    <row r="3897" spans="1:20" ht="18" customHeight="1" x14ac:dyDescent="0.15">
      <c r="A3897" s="42">
        <v>10</v>
      </c>
      <c r="B3897" s="43" t="s">
        <v>1536</v>
      </c>
      <c r="C3897" s="43">
        <v>2</v>
      </c>
      <c r="D3897" s="43" t="s">
        <v>1605</v>
      </c>
      <c r="E3897" s="43">
        <v>1</v>
      </c>
      <c r="F3897" s="43" t="s">
        <v>1606</v>
      </c>
      <c r="G3897" s="44">
        <v>14</v>
      </c>
      <c r="H3897" s="43" t="s">
        <v>233</v>
      </c>
      <c r="I3897" s="44">
        <v>1</v>
      </c>
      <c r="J3897" s="44" t="s">
        <v>361</v>
      </c>
      <c r="K3897" s="41"/>
      <c r="L3897" s="41"/>
      <c r="M3897" s="41"/>
      <c r="N3897" s="45" t="s">
        <v>7517</v>
      </c>
      <c r="O3897" s="41">
        <v>2541660</v>
      </c>
      <c r="P3897" s="46"/>
      <c r="Q3897" s="47"/>
      <c r="R3897" s="48" t="s">
        <v>1540</v>
      </c>
      <c r="T3897">
        <v>100201</v>
      </c>
    </row>
    <row r="3898" spans="1:20" ht="18" customHeight="1" x14ac:dyDescent="0.15">
      <c r="A3898" s="42">
        <v>10</v>
      </c>
      <c r="B3898" s="43" t="s">
        <v>1536</v>
      </c>
      <c r="C3898" s="43">
        <v>2</v>
      </c>
      <c r="D3898" s="43" t="s">
        <v>1605</v>
      </c>
      <c r="E3898" s="43">
        <v>1</v>
      </c>
      <c r="F3898" s="43" t="s">
        <v>1606</v>
      </c>
      <c r="G3898" s="44">
        <v>14</v>
      </c>
      <c r="H3898" s="43" t="s">
        <v>233</v>
      </c>
      <c r="I3898" s="44">
        <v>1</v>
      </c>
      <c r="J3898" s="44" t="s">
        <v>361</v>
      </c>
      <c r="K3898" s="41"/>
      <c r="L3898" s="41"/>
      <c r="M3898" s="41"/>
      <c r="N3898" s="45" t="s">
        <v>7518</v>
      </c>
      <c r="O3898" s="41">
        <v>4752000</v>
      </c>
      <c r="P3898" s="46"/>
      <c r="Q3898" s="47"/>
      <c r="R3898" s="48" t="s">
        <v>1540</v>
      </c>
      <c r="T3898">
        <v>100201</v>
      </c>
    </row>
    <row r="3899" spans="1:20" ht="18" customHeight="1" x14ac:dyDescent="0.15">
      <c r="A3899" s="42">
        <v>10</v>
      </c>
      <c r="B3899" s="43" t="s">
        <v>1536</v>
      </c>
      <c r="C3899" s="43">
        <v>2</v>
      </c>
      <c r="D3899" s="43" t="s">
        <v>1605</v>
      </c>
      <c r="E3899" s="43">
        <v>1</v>
      </c>
      <c r="F3899" s="43" t="s">
        <v>1606</v>
      </c>
      <c r="G3899" s="45">
        <v>15</v>
      </c>
      <c r="H3899" s="49" t="s">
        <v>235</v>
      </c>
      <c r="I3899" s="45"/>
      <c r="J3899" s="45"/>
      <c r="K3899" s="41"/>
      <c r="L3899" s="41"/>
      <c r="M3899" s="41"/>
      <c r="N3899" s="45"/>
      <c r="O3899" s="47"/>
      <c r="P3899" s="46"/>
      <c r="Q3899" s="47"/>
      <c r="R3899" s="48" t="s">
        <v>1540</v>
      </c>
      <c r="T3899">
        <v>100201</v>
      </c>
    </row>
    <row r="3900" spans="1:20" ht="18" customHeight="1" x14ac:dyDescent="0.15">
      <c r="A3900" s="42">
        <v>10</v>
      </c>
      <c r="B3900" s="43" t="s">
        <v>1536</v>
      </c>
      <c r="C3900" s="43">
        <v>2</v>
      </c>
      <c r="D3900" s="43" t="s">
        <v>1605</v>
      </c>
      <c r="E3900" s="43">
        <v>1</v>
      </c>
      <c r="F3900" s="43" t="s">
        <v>1606</v>
      </c>
      <c r="G3900" s="44">
        <v>15</v>
      </c>
      <c r="H3900" s="43" t="s">
        <v>235</v>
      </c>
      <c r="I3900" s="45">
        <v>11</v>
      </c>
      <c r="J3900" s="45" t="s">
        <v>965</v>
      </c>
      <c r="K3900" s="41">
        <v>50</v>
      </c>
      <c r="L3900" s="41">
        <v>50</v>
      </c>
      <c r="M3900" s="41">
        <f>K3900-L3900</f>
        <v>0</v>
      </c>
      <c r="N3900" s="45" t="s">
        <v>1655</v>
      </c>
      <c r="O3900" s="41">
        <v>50000</v>
      </c>
      <c r="P3900" s="46"/>
      <c r="Q3900" s="47"/>
      <c r="R3900" s="48" t="s">
        <v>1540</v>
      </c>
      <c r="T3900">
        <v>100201</v>
      </c>
    </row>
    <row r="3901" spans="1:20" ht="18" customHeight="1" x14ac:dyDescent="0.15">
      <c r="A3901" s="42">
        <v>10</v>
      </c>
      <c r="B3901" s="43" t="s">
        <v>1536</v>
      </c>
      <c r="C3901" s="43">
        <v>2</v>
      </c>
      <c r="D3901" s="43" t="s">
        <v>1605</v>
      </c>
      <c r="E3901" s="43">
        <v>1</v>
      </c>
      <c r="F3901" s="43" t="s">
        <v>1606</v>
      </c>
      <c r="G3901" s="45">
        <v>17</v>
      </c>
      <c r="H3901" s="49" t="s">
        <v>79</v>
      </c>
      <c r="I3901" s="45"/>
      <c r="J3901" s="45"/>
      <c r="K3901" s="41"/>
      <c r="L3901" s="41"/>
      <c r="M3901" s="41"/>
      <c r="N3901" s="45"/>
      <c r="O3901" s="47"/>
      <c r="P3901" s="46"/>
      <c r="Q3901" s="47"/>
      <c r="R3901" s="48" t="s">
        <v>1540</v>
      </c>
      <c r="T3901">
        <v>100201</v>
      </c>
    </row>
    <row r="3902" spans="1:20" ht="18" customHeight="1" x14ac:dyDescent="0.15">
      <c r="A3902" s="42">
        <v>10</v>
      </c>
      <c r="B3902" s="43" t="s">
        <v>1536</v>
      </c>
      <c r="C3902" s="43">
        <v>2</v>
      </c>
      <c r="D3902" s="43" t="s">
        <v>1605</v>
      </c>
      <c r="E3902" s="43">
        <v>1</v>
      </c>
      <c r="F3902" s="43" t="s">
        <v>1606</v>
      </c>
      <c r="G3902" s="44">
        <v>17</v>
      </c>
      <c r="H3902" s="43" t="s">
        <v>79</v>
      </c>
      <c r="I3902" s="45">
        <v>11</v>
      </c>
      <c r="J3902" s="45" t="s">
        <v>80</v>
      </c>
      <c r="K3902" s="41">
        <v>11265</v>
      </c>
      <c r="L3902" s="41">
        <v>1758</v>
      </c>
      <c r="M3902" s="41">
        <f>K3902-L3902</f>
        <v>9507</v>
      </c>
      <c r="N3902" s="45" t="s">
        <v>4185</v>
      </c>
      <c r="O3902" s="41">
        <v>2568800</v>
      </c>
      <c r="P3902" s="46"/>
      <c r="Q3902" s="47"/>
      <c r="R3902" s="48" t="s">
        <v>1540</v>
      </c>
      <c r="T3902">
        <v>100201</v>
      </c>
    </row>
    <row r="3903" spans="1:20" ht="18" customHeight="1" x14ac:dyDescent="0.15">
      <c r="A3903" s="42">
        <v>10</v>
      </c>
      <c r="B3903" s="43" t="s">
        <v>1536</v>
      </c>
      <c r="C3903" s="43">
        <v>2</v>
      </c>
      <c r="D3903" s="43" t="s">
        <v>1605</v>
      </c>
      <c r="E3903" s="43">
        <v>1</v>
      </c>
      <c r="F3903" s="43" t="s">
        <v>1606</v>
      </c>
      <c r="G3903" s="44">
        <v>17</v>
      </c>
      <c r="H3903" s="43" t="s">
        <v>79</v>
      </c>
      <c r="I3903" s="44">
        <v>11</v>
      </c>
      <c r="J3903" s="44" t="s">
        <v>80</v>
      </c>
      <c r="K3903" s="41"/>
      <c r="L3903" s="41"/>
      <c r="M3903" s="41"/>
      <c r="N3903" s="45" t="s">
        <v>2794</v>
      </c>
      <c r="O3903" s="41">
        <v>61820</v>
      </c>
      <c r="P3903" s="46"/>
      <c r="Q3903" s="47"/>
      <c r="R3903" s="48" t="s">
        <v>1540</v>
      </c>
      <c r="T3903">
        <v>100201</v>
      </c>
    </row>
    <row r="3904" spans="1:20" ht="18" customHeight="1" x14ac:dyDescent="0.15">
      <c r="A3904" s="42">
        <v>10</v>
      </c>
      <c r="B3904" s="43" t="s">
        <v>1536</v>
      </c>
      <c r="C3904" s="43">
        <v>2</v>
      </c>
      <c r="D3904" s="43" t="s">
        <v>1605</v>
      </c>
      <c r="E3904" s="43">
        <v>1</v>
      </c>
      <c r="F3904" s="43" t="s">
        <v>1606</v>
      </c>
      <c r="G3904" s="44">
        <v>17</v>
      </c>
      <c r="H3904" s="43" t="s">
        <v>79</v>
      </c>
      <c r="I3904" s="44">
        <v>11</v>
      </c>
      <c r="J3904" s="44" t="s">
        <v>80</v>
      </c>
      <c r="K3904" s="41"/>
      <c r="L3904" s="41"/>
      <c r="M3904" s="41"/>
      <c r="N3904" s="45" t="s">
        <v>4186</v>
      </c>
      <c r="O3904" s="41">
        <v>283800</v>
      </c>
      <c r="P3904" s="46"/>
      <c r="Q3904" s="47"/>
      <c r="R3904" s="48" t="s">
        <v>1540</v>
      </c>
      <c r="T3904">
        <v>100201</v>
      </c>
    </row>
    <row r="3905" spans="1:20" ht="18" customHeight="1" x14ac:dyDescent="0.15">
      <c r="A3905" s="42">
        <v>10</v>
      </c>
      <c r="B3905" s="43" t="s">
        <v>1536</v>
      </c>
      <c r="C3905" s="43">
        <v>2</v>
      </c>
      <c r="D3905" s="43" t="s">
        <v>1605</v>
      </c>
      <c r="E3905" s="43">
        <v>1</v>
      </c>
      <c r="F3905" s="43" t="s">
        <v>1606</v>
      </c>
      <c r="G3905" s="44">
        <v>17</v>
      </c>
      <c r="H3905" s="43" t="s">
        <v>79</v>
      </c>
      <c r="I3905" s="44">
        <v>11</v>
      </c>
      <c r="J3905" s="44" t="s">
        <v>80</v>
      </c>
      <c r="K3905" s="41"/>
      <c r="L3905" s="41"/>
      <c r="M3905" s="41"/>
      <c r="N3905" s="45" t="s">
        <v>2795</v>
      </c>
      <c r="O3905" s="41"/>
      <c r="P3905" s="46"/>
      <c r="Q3905" s="47"/>
      <c r="R3905" s="48" t="s">
        <v>1540</v>
      </c>
      <c r="T3905">
        <v>100201</v>
      </c>
    </row>
    <row r="3906" spans="1:20" ht="18" customHeight="1" x14ac:dyDescent="0.15">
      <c r="A3906" s="42">
        <v>10</v>
      </c>
      <c r="B3906" s="43" t="s">
        <v>1536</v>
      </c>
      <c r="C3906" s="43">
        <v>2</v>
      </c>
      <c r="D3906" s="43" t="s">
        <v>1605</v>
      </c>
      <c r="E3906" s="43">
        <v>1</v>
      </c>
      <c r="F3906" s="43" t="s">
        <v>1606</v>
      </c>
      <c r="G3906" s="44">
        <v>17</v>
      </c>
      <c r="H3906" s="43" t="s">
        <v>79</v>
      </c>
      <c r="I3906" s="44">
        <v>11</v>
      </c>
      <c r="J3906" s="44" t="s">
        <v>80</v>
      </c>
      <c r="K3906" s="41"/>
      <c r="L3906" s="41"/>
      <c r="M3906" s="41"/>
      <c r="N3906" s="45" t="s">
        <v>3490</v>
      </c>
      <c r="O3906" s="41">
        <v>2500000</v>
      </c>
      <c r="P3906" s="46"/>
      <c r="Q3906" s="47"/>
      <c r="R3906" s="48" t="s">
        <v>1540</v>
      </c>
      <c r="T3906">
        <v>100201</v>
      </c>
    </row>
    <row r="3907" spans="1:20" ht="18" customHeight="1" x14ac:dyDescent="0.15">
      <c r="A3907" s="42">
        <v>10</v>
      </c>
      <c r="B3907" s="43" t="s">
        <v>1536</v>
      </c>
      <c r="C3907" s="43">
        <v>2</v>
      </c>
      <c r="D3907" s="43" t="s">
        <v>1605</v>
      </c>
      <c r="E3907" s="43">
        <v>1</v>
      </c>
      <c r="F3907" s="43" t="s">
        <v>1606</v>
      </c>
      <c r="G3907" s="44">
        <v>17</v>
      </c>
      <c r="H3907" s="43" t="s">
        <v>79</v>
      </c>
      <c r="I3907" s="44">
        <v>11</v>
      </c>
      <c r="J3907" s="44" t="s">
        <v>80</v>
      </c>
      <c r="K3907" s="41"/>
      <c r="L3907" s="41"/>
      <c r="M3907" s="41"/>
      <c r="N3907" s="45" t="s">
        <v>4187</v>
      </c>
      <c r="O3907" s="41">
        <v>5850000</v>
      </c>
      <c r="P3907" s="46"/>
      <c r="Q3907" s="47"/>
      <c r="R3907" s="48" t="s">
        <v>1540</v>
      </c>
      <c r="T3907">
        <v>100201</v>
      </c>
    </row>
    <row r="3908" spans="1:20" ht="18" customHeight="1" x14ac:dyDescent="0.15">
      <c r="A3908" s="42">
        <v>10</v>
      </c>
      <c r="B3908" s="43" t="s">
        <v>1536</v>
      </c>
      <c r="C3908" s="43">
        <v>2</v>
      </c>
      <c r="D3908" s="43" t="s">
        <v>1605</v>
      </c>
      <c r="E3908" s="43">
        <v>1</v>
      </c>
      <c r="F3908" s="43" t="s">
        <v>1606</v>
      </c>
      <c r="G3908" s="45">
        <v>18</v>
      </c>
      <c r="H3908" s="49" t="s">
        <v>81</v>
      </c>
      <c r="I3908" s="45"/>
      <c r="J3908" s="45"/>
      <c r="K3908" s="41"/>
      <c r="L3908" s="41"/>
      <c r="M3908" s="41"/>
      <c r="N3908" s="45"/>
      <c r="O3908" s="47"/>
      <c r="P3908" s="46"/>
      <c r="Q3908" s="47"/>
      <c r="R3908" s="48" t="s">
        <v>1540</v>
      </c>
      <c r="T3908">
        <v>100201</v>
      </c>
    </row>
    <row r="3909" spans="1:20" ht="18" customHeight="1" x14ac:dyDescent="0.15">
      <c r="A3909" s="42">
        <v>10</v>
      </c>
      <c r="B3909" s="43" t="s">
        <v>1536</v>
      </c>
      <c r="C3909" s="43">
        <v>2</v>
      </c>
      <c r="D3909" s="43" t="s">
        <v>1605</v>
      </c>
      <c r="E3909" s="43">
        <v>1</v>
      </c>
      <c r="F3909" s="43" t="s">
        <v>1606</v>
      </c>
      <c r="G3909" s="44">
        <v>18</v>
      </c>
      <c r="H3909" s="43" t="s">
        <v>81</v>
      </c>
      <c r="I3909" s="45">
        <v>11</v>
      </c>
      <c r="J3909" s="45" t="s">
        <v>82</v>
      </c>
      <c r="K3909" s="41">
        <v>23</v>
      </c>
      <c r="L3909" s="41">
        <v>21</v>
      </c>
      <c r="M3909" s="41">
        <f>K3909-L3909</f>
        <v>2</v>
      </c>
      <c r="N3909" s="45" t="s">
        <v>3491</v>
      </c>
      <c r="O3909" s="41">
        <v>9900</v>
      </c>
      <c r="P3909" s="46"/>
      <c r="Q3909" s="47"/>
      <c r="R3909" s="48" t="s">
        <v>1540</v>
      </c>
      <c r="T3909">
        <v>100201</v>
      </c>
    </row>
    <row r="3910" spans="1:20" ht="18" customHeight="1" x14ac:dyDescent="0.15">
      <c r="A3910" s="42">
        <v>10</v>
      </c>
      <c r="B3910" s="43" t="s">
        <v>1536</v>
      </c>
      <c r="C3910" s="43">
        <v>2</v>
      </c>
      <c r="D3910" s="43" t="s">
        <v>1605</v>
      </c>
      <c r="E3910" s="43">
        <v>1</v>
      </c>
      <c r="F3910" s="43" t="s">
        <v>1606</v>
      </c>
      <c r="G3910" s="44">
        <v>18</v>
      </c>
      <c r="H3910" s="43" t="s">
        <v>81</v>
      </c>
      <c r="I3910" s="44">
        <v>11</v>
      </c>
      <c r="J3910" s="44" t="s">
        <v>82</v>
      </c>
      <c r="K3910" s="41"/>
      <c r="L3910" s="41"/>
      <c r="M3910" s="41"/>
      <c r="N3910" s="45" t="s">
        <v>3492</v>
      </c>
      <c r="O3910" s="41">
        <v>3000</v>
      </c>
      <c r="P3910" s="46"/>
      <c r="Q3910" s="47"/>
      <c r="R3910" s="48" t="s">
        <v>1540</v>
      </c>
      <c r="T3910">
        <v>100201</v>
      </c>
    </row>
    <row r="3911" spans="1:20" ht="18" customHeight="1" x14ac:dyDescent="0.15">
      <c r="A3911" s="42">
        <v>10</v>
      </c>
      <c r="B3911" s="43" t="s">
        <v>1536</v>
      </c>
      <c r="C3911" s="43">
        <v>2</v>
      </c>
      <c r="D3911" s="43" t="s">
        <v>1605</v>
      </c>
      <c r="E3911" s="43">
        <v>1</v>
      </c>
      <c r="F3911" s="43" t="s">
        <v>1606</v>
      </c>
      <c r="G3911" s="44">
        <v>18</v>
      </c>
      <c r="H3911" s="43" t="s">
        <v>81</v>
      </c>
      <c r="I3911" s="44">
        <v>11</v>
      </c>
      <c r="J3911" s="44" t="s">
        <v>82</v>
      </c>
      <c r="K3911" s="41"/>
      <c r="L3911" s="41"/>
      <c r="M3911" s="41"/>
      <c r="N3911" s="45" t="s">
        <v>1656</v>
      </c>
      <c r="O3911" s="41">
        <v>4000</v>
      </c>
      <c r="P3911" s="46"/>
      <c r="Q3911" s="47"/>
      <c r="R3911" s="48" t="s">
        <v>1540</v>
      </c>
      <c r="T3911">
        <v>100201</v>
      </c>
    </row>
    <row r="3912" spans="1:20" ht="18" customHeight="1" x14ac:dyDescent="0.15">
      <c r="A3912" s="42">
        <v>10</v>
      </c>
      <c r="B3912" s="43" t="s">
        <v>1536</v>
      </c>
      <c r="C3912" s="43">
        <v>2</v>
      </c>
      <c r="D3912" s="43" t="s">
        <v>1605</v>
      </c>
      <c r="E3912" s="43">
        <v>1</v>
      </c>
      <c r="F3912" s="43" t="s">
        <v>1606</v>
      </c>
      <c r="G3912" s="44">
        <v>18</v>
      </c>
      <c r="H3912" s="43" t="s">
        <v>81</v>
      </c>
      <c r="I3912" s="44">
        <v>11</v>
      </c>
      <c r="J3912" s="44" t="s">
        <v>82</v>
      </c>
      <c r="K3912" s="41"/>
      <c r="L3912" s="41"/>
      <c r="M3912" s="41"/>
      <c r="N3912" s="45" t="s">
        <v>3493</v>
      </c>
      <c r="O3912" s="41">
        <v>3000</v>
      </c>
      <c r="P3912" s="46"/>
      <c r="Q3912" s="47"/>
      <c r="R3912" s="48" t="s">
        <v>1540</v>
      </c>
      <c r="T3912">
        <v>100201</v>
      </c>
    </row>
    <row r="3913" spans="1:20" ht="18" customHeight="1" x14ac:dyDescent="0.15">
      <c r="A3913" s="42">
        <v>10</v>
      </c>
      <c r="B3913" s="43" t="s">
        <v>1536</v>
      </c>
      <c r="C3913" s="43">
        <v>2</v>
      </c>
      <c r="D3913" s="43" t="s">
        <v>1605</v>
      </c>
      <c r="E3913" s="43">
        <v>1</v>
      </c>
      <c r="F3913" s="43" t="s">
        <v>1606</v>
      </c>
      <c r="G3913" s="44">
        <v>18</v>
      </c>
      <c r="H3913" s="43" t="s">
        <v>81</v>
      </c>
      <c r="I3913" s="44">
        <v>11</v>
      </c>
      <c r="J3913" s="44" t="s">
        <v>82</v>
      </c>
      <c r="K3913" s="41"/>
      <c r="L3913" s="41"/>
      <c r="M3913" s="41"/>
      <c r="N3913" s="45" t="s">
        <v>3494</v>
      </c>
      <c r="O3913" s="41">
        <v>2100</v>
      </c>
      <c r="P3913" s="46"/>
      <c r="Q3913" s="47"/>
      <c r="R3913" s="48" t="s">
        <v>1540</v>
      </c>
      <c r="T3913">
        <v>100201</v>
      </c>
    </row>
    <row r="3914" spans="1:20" ht="18" customHeight="1" x14ac:dyDescent="0.15">
      <c r="A3914" s="42">
        <v>10</v>
      </c>
      <c r="B3914" s="43" t="s">
        <v>1536</v>
      </c>
      <c r="C3914" s="43">
        <v>2</v>
      </c>
      <c r="D3914" s="43" t="s">
        <v>1605</v>
      </c>
      <c r="E3914" s="43">
        <v>1</v>
      </c>
      <c r="F3914" s="43" t="s">
        <v>1606</v>
      </c>
      <c r="G3914" s="44">
        <v>18</v>
      </c>
      <c r="H3914" s="43" t="s">
        <v>81</v>
      </c>
      <c r="I3914" s="44">
        <v>11</v>
      </c>
      <c r="J3914" s="44" t="s">
        <v>82</v>
      </c>
      <c r="K3914" s="41"/>
      <c r="L3914" s="41"/>
      <c r="M3914" s="41"/>
      <c r="N3914" s="45" t="s">
        <v>3495</v>
      </c>
      <c r="O3914" s="41">
        <v>800</v>
      </c>
      <c r="P3914" s="46"/>
      <c r="Q3914" s="47"/>
      <c r="R3914" s="48" t="s">
        <v>1540</v>
      </c>
      <c r="T3914">
        <v>100201</v>
      </c>
    </row>
    <row r="3915" spans="1:20" ht="18" customHeight="1" x14ac:dyDescent="0.15">
      <c r="A3915" s="24">
        <v>10</v>
      </c>
      <c r="B3915" s="25" t="s">
        <v>2268</v>
      </c>
      <c r="C3915" s="34">
        <v>2</v>
      </c>
      <c r="D3915" s="25" t="s">
        <v>1605</v>
      </c>
      <c r="E3915" s="35">
        <v>1</v>
      </c>
      <c r="F3915" s="36" t="s">
        <v>2272</v>
      </c>
      <c r="G3915" s="35"/>
      <c r="H3915" s="36"/>
      <c r="I3915" s="35"/>
      <c r="J3915" s="35"/>
      <c r="K3915" s="32">
        <f>IF(C3915="",SUMIFS($K3916:$K$5362,$A3916:$A$5362,A3915,$E3916:$E$5362,""),IF(E3915="",SUMIFS($K3916:$K$5362,$A3916:$A$5362,A3915,$C3916:$C$5362,C3915,$G3916:$G$5362,""),IF(G3915="",SUMIFS($K3916:$K$5362,$A3916:$A$5362,A3915,$C3916:$C$5362,C3915,$E3916:$E$5362,E3915,$R3916:$R$5362,R3915),IF(I3915="",SUMIFS($K3916:$K$5362,$A3916:$A$5362,A3915,$C3916:$C$5362,C3915,$E3916:$E$5362,E3915,$G3916:$G$5362,G3915,$R3916:$R$5362,R3915),0))))</f>
        <v>3633</v>
      </c>
      <c r="L3915" s="32">
        <f>IF(C3915="",SUMIFS($L3916:$L$5362,$A3916:$A$5362,A3915,$E3916:$E$5362,""),IF(E3915="",SUMIFS($L3916:$L$5362,$A3916:$A$5362,A3915,$C3916:$C$5362,C3915,$G3916:$G$5362,""),IF(G3915="",SUMIFS($L3916:$L$5362,$A3916:$A$5362,A3915,$C3916:$C$5362,C3915,$E3916:$E$5362,E3915,$R3916:$R$5362,R3915),IF(I3915="",SUMIFS($L3916:$L$5362,$A3916:$A$5362,A3915,$C3916:$C$5362,C3915,$E3916:$E$5362,E3915,$G3916:$G$5362,G3915,$R3916:$R$5362,R3915),0))))</f>
        <v>3548</v>
      </c>
      <c r="M3915" s="32">
        <f t="shared" ref="M3915" si="103">K3915-L3915</f>
        <v>85</v>
      </c>
      <c r="N3915" s="37"/>
      <c r="O3915" s="38"/>
      <c r="P3915" s="39"/>
      <c r="Q3915" s="33">
        <f>IF(C3915="",SUMIFS($Q3916:$Q$5362,$A3916:$A$5362,A3915,$E3916:$E$5362,""),IF(E3915="",SUMIFS($Q3916:$Q$5362,$A3916:$A$5362,A3915,$C3916:$C$5362,C3915,$G3916:$G$5362,""),IF(G3915="",SUMIFS($Q3916:$Q$5362,$A3916:$A$5362,A3915,$C3916:$C$5362,C3915,$E3916:$E$5362,E3915,$R3916:$R$5362,R3915),IF(I3915="",SUMIFS($Q3916:$Q$5362,$A3916:$A$5362,A3915,$C3916:$C$5362,C3915,$E3916:$E$5362,E3915,$G3916:$G$5362,G3915,$R3916:$R$5362,R3915),0))))</f>
        <v>0</v>
      </c>
      <c r="R3915" s="40" t="s">
        <v>2273</v>
      </c>
      <c r="T3915">
        <v>100210</v>
      </c>
    </row>
    <row r="3916" spans="1:20" ht="18" customHeight="1" x14ac:dyDescent="0.15">
      <c r="A3916" s="42">
        <v>10</v>
      </c>
      <c r="B3916" s="43" t="s">
        <v>1536</v>
      </c>
      <c r="C3916" s="43">
        <v>2</v>
      </c>
      <c r="D3916" s="43" t="s">
        <v>1605</v>
      </c>
      <c r="E3916" s="43">
        <v>1</v>
      </c>
      <c r="F3916" s="43" t="s">
        <v>1606</v>
      </c>
      <c r="G3916" s="45">
        <v>7</v>
      </c>
      <c r="H3916" s="49" t="s">
        <v>30</v>
      </c>
      <c r="I3916" s="45"/>
      <c r="J3916" s="45"/>
      <c r="K3916" s="41"/>
      <c r="L3916" s="41"/>
      <c r="M3916" s="41"/>
      <c r="N3916" s="45"/>
      <c r="O3916" s="47"/>
      <c r="P3916" s="46"/>
      <c r="Q3916" s="47"/>
      <c r="R3916" s="48" t="s">
        <v>1657</v>
      </c>
      <c r="T3916">
        <v>100210</v>
      </c>
    </row>
    <row r="3917" spans="1:20" ht="18" customHeight="1" x14ac:dyDescent="0.15">
      <c r="A3917" s="42">
        <v>10</v>
      </c>
      <c r="B3917" s="43" t="s">
        <v>1536</v>
      </c>
      <c r="C3917" s="43">
        <v>2</v>
      </c>
      <c r="D3917" s="43" t="s">
        <v>1605</v>
      </c>
      <c r="E3917" s="43">
        <v>1</v>
      </c>
      <c r="F3917" s="43" t="s">
        <v>1606</v>
      </c>
      <c r="G3917" s="44">
        <v>7</v>
      </c>
      <c r="H3917" s="43" t="s">
        <v>30</v>
      </c>
      <c r="I3917" s="45">
        <v>31</v>
      </c>
      <c r="J3917" s="45" t="s">
        <v>265</v>
      </c>
      <c r="K3917" s="41">
        <v>50</v>
      </c>
      <c r="L3917" s="41">
        <v>36</v>
      </c>
      <c r="M3917" s="41">
        <f>K3917-L3917</f>
        <v>14</v>
      </c>
      <c r="N3917" s="45" t="s">
        <v>3496</v>
      </c>
      <c r="O3917" s="41">
        <v>49610</v>
      </c>
      <c r="P3917" s="46"/>
      <c r="Q3917" s="47"/>
      <c r="R3917" s="48" t="s">
        <v>1657</v>
      </c>
      <c r="T3917">
        <v>100210</v>
      </c>
    </row>
    <row r="3918" spans="1:20" ht="18" customHeight="1" x14ac:dyDescent="0.15">
      <c r="A3918" s="42">
        <v>10</v>
      </c>
      <c r="B3918" s="43" t="s">
        <v>1536</v>
      </c>
      <c r="C3918" s="43">
        <v>2</v>
      </c>
      <c r="D3918" s="43" t="s">
        <v>1605</v>
      </c>
      <c r="E3918" s="43">
        <v>1</v>
      </c>
      <c r="F3918" s="43" t="s">
        <v>1606</v>
      </c>
      <c r="G3918" s="45">
        <v>10</v>
      </c>
      <c r="H3918" s="49" t="s">
        <v>54</v>
      </c>
      <c r="I3918" s="45"/>
      <c r="J3918" s="45"/>
      <c r="K3918" s="41"/>
      <c r="L3918" s="41"/>
      <c r="M3918" s="41"/>
      <c r="N3918" s="45"/>
      <c r="O3918" s="47"/>
      <c r="P3918" s="46"/>
      <c r="Q3918" s="47"/>
      <c r="R3918" s="48" t="s">
        <v>1657</v>
      </c>
      <c r="T3918">
        <v>100210</v>
      </c>
    </row>
    <row r="3919" spans="1:20" ht="18" customHeight="1" x14ac:dyDescent="0.15">
      <c r="A3919" s="42">
        <v>10</v>
      </c>
      <c r="B3919" s="43" t="s">
        <v>1536</v>
      </c>
      <c r="C3919" s="43">
        <v>2</v>
      </c>
      <c r="D3919" s="43" t="s">
        <v>1605</v>
      </c>
      <c r="E3919" s="43">
        <v>1</v>
      </c>
      <c r="F3919" s="43" t="s">
        <v>1606</v>
      </c>
      <c r="G3919" s="44">
        <v>10</v>
      </c>
      <c r="H3919" s="43" t="s">
        <v>54</v>
      </c>
      <c r="I3919" s="45">
        <v>1</v>
      </c>
      <c r="J3919" s="45" t="s">
        <v>55</v>
      </c>
      <c r="K3919" s="41">
        <v>1629</v>
      </c>
      <c r="L3919" s="41">
        <v>1553</v>
      </c>
      <c r="M3919" s="41">
        <f>K3919-L3919</f>
        <v>76</v>
      </c>
      <c r="N3919" s="45" t="s">
        <v>1658</v>
      </c>
      <c r="O3919" s="41">
        <v>1014711</v>
      </c>
      <c r="P3919" s="46"/>
      <c r="Q3919" s="47"/>
      <c r="R3919" s="48" t="s">
        <v>1657</v>
      </c>
      <c r="T3919">
        <v>100210</v>
      </c>
    </row>
    <row r="3920" spans="1:20" ht="18" customHeight="1" x14ac:dyDescent="0.15">
      <c r="A3920" s="42">
        <v>10</v>
      </c>
      <c r="B3920" s="43" t="s">
        <v>1536</v>
      </c>
      <c r="C3920" s="43">
        <v>2</v>
      </c>
      <c r="D3920" s="43" t="s">
        <v>1605</v>
      </c>
      <c r="E3920" s="43">
        <v>1</v>
      </c>
      <c r="F3920" s="43" t="s">
        <v>1606</v>
      </c>
      <c r="G3920" s="44">
        <v>10</v>
      </c>
      <c r="H3920" s="43" t="s">
        <v>54</v>
      </c>
      <c r="I3920" s="44">
        <v>1</v>
      </c>
      <c r="J3920" s="44" t="s">
        <v>55</v>
      </c>
      <c r="K3920" s="41"/>
      <c r="L3920" s="41"/>
      <c r="M3920" s="41"/>
      <c r="N3920" s="45" t="s">
        <v>1659</v>
      </c>
      <c r="O3920" s="41">
        <v>114314</v>
      </c>
      <c r="P3920" s="46"/>
      <c r="Q3920" s="47"/>
      <c r="R3920" s="48" t="s">
        <v>1657</v>
      </c>
      <c r="T3920">
        <v>100210</v>
      </c>
    </row>
    <row r="3921" spans="1:20" ht="18" customHeight="1" x14ac:dyDescent="0.15">
      <c r="A3921" s="42">
        <v>10</v>
      </c>
      <c r="B3921" s="43" t="s">
        <v>1536</v>
      </c>
      <c r="C3921" s="43">
        <v>2</v>
      </c>
      <c r="D3921" s="43" t="s">
        <v>1605</v>
      </c>
      <c r="E3921" s="43">
        <v>1</v>
      </c>
      <c r="F3921" s="43" t="s">
        <v>1606</v>
      </c>
      <c r="G3921" s="44">
        <v>10</v>
      </c>
      <c r="H3921" s="43" t="s">
        <v>54</v>
      </c>
      <c r="I3921" s="44">
        <v>1</v>
      </c>
      <c r="J3921" s="44" t="s">
        <v>55</v>
      </c>
      <c r="K3921" s="41"/>
      <c r="L3921" s="41"/>
      <c r="M3921" s="41"/>
      <c r="N3921" s="45" t="s">
        <v>1660</v>
      </c>
      <c r="O3921" s="41">
        <v>67788</v>
      </c>
      <c r="P3921" s="46"/>
      <c r="Q3921" s="47"/>
      <c r="R3921" s="48" t="s">
        <v>1657</v>
      </c>
      <c r="T3921">
        <v>100210</v>
      </c>
    </row>
    <row r="3922" spans="1:20" ht="18" customHeight="1" x14ac:dyDescent="0.15">
      <c r="A3922" s="42">
        <v>10</v>
      </c>
      <c r="B3922" s="43" t="s">
        <v>1536</v>
      </c>
      <c r="C3922" s="43">
        <v>2</v>
      </c>
      <c r="D3922" s="43" t="s">
        <v>1605</v>
      </c>
      <c r="E3922" s="43">
        <v>1</v>
      </c>
      <c r="F3922" s="43" t="s">
        <v>1606</v>
      </c>
      <c r="G3922" s="44">
        <v>10</v>
      </c>
      <c r="H3922" s="43" t="s">
        <v>54</v>
      </c>
      <c r="I3922" s="44">
        <v>1</v>
      </c>
      <c r="J3922" s="44" t="s">
        <v>55</v>
      </c>
      <c r="K3922" s="41"/>
      <c r="L3922" s="41"/>
      <c r="M3922" s="41"/>
      <c r="N3922" s="45" t="s">
        <v>1661</v>
      </c>
      <c r="O3922" s="41">
        <v>172386</v>
      </c>
      <c r="P3922" s="46"/>
      <c r="Q3922" s="47"/>
      <c r="R3922" s="48" t="s">
        <v>1657</v>
      </c>
      <c r="T3922">
        <v>100210</v>
      </c>
    </row>
    <row r="3923" spans="1:20" ht="18" customHeight="1" x14ac:dyDescent="0.15">
      <c r="A3923" s="42">
        <v>10</v>
      </c>
      <c r="B3923" s="43" t="s">
        <v>1536</v>
      </c>
      <c r="C3923" s="43">
        <v>2</v>
      </c>
      <c r="D3923" s="43" t="s">
        <v>1605</v>
      </c>
      <c r="E3923" s="43">
        <v>1</v>
      </c>
      <c r="F3923" s="43" t="s">
        <v>1606</v>
      </c>
      <c r="G3923" s="44">
        <v>10</v>
      </c>
      <c r="H3923" s="43" t="s">
        <v>54</v>
      </c>
      <c r="I3923" s="44">
        <v>1</v>
      </c>
      <c r="J3923" s="44" t="s">
        <v>55</v>
      </c>
      <c r="K3923" s="41"/>
      <c r="L3923" s="41"/>
      <c r="M3923" s="41"/>
      <c r="N3923" s="45" t="s">
        <v>1662</v>
      </c>
      <c r="O3923" s="41">
        <v>219857</v>
      </c>
      <c r="P3923" s="46"/>
      <c r="Q3923" s="47"/>
      <c r="R3923" s="48" t="s">
        <v>1657</v>
      </c>
      <c r="T3923">
        <v>100210</v>
      </c>
    </row>
    <row r="3924" spans="1:20" ht="18" customHeight="1" x14ac:dyDescent="0.15">
      <c r="A3924" s="42">
        <v>10</v>
      </c>
      <c r="B3924" s="43" t="s">
        <v>1536</v>
      </c>
      <c r="C3924" s="43">
        <v>2</v>
      </c>
      <c r="D3924" s="43" t="s">
        <v>1605</v>
      </c>
      <c r="E3924" s="43">
        <v>1</v>
      </c>
      <c r="F3924" s="43" t="s">
        <v>1606</v>
      </c>
      <c r="G3924" s="44">
        <v>10</v>
      </c>
      <c r="H3924" s="43" t="s">
        <v>54</v>
      </c>
      <c r="I3924" s="44">
        <v>1</v>
      </c>
      <c r="J3924" s="44" t="s">
        <v>55</v>
      </c>
      <c r="K3924" s="41"/>
      <c r="L3924" s="41"/>
      <c r="M3924" s="41"/>
      <c r="N3924" s="45" t="s">
        <v>4188</v>
      </c>
      <c r="O3924" s="41">
        <v>39600</v>
      </c>
      <c r="P3924" s="46"/>
      <c r="Q3924" s="47"/>
      <c r="R3924" s="48" t="s">
        <v>1657</v>
      </c>
      <c r="T3924">
        <v>100210</v>
      </c>
    </row>
    <row r="3925" spans="1:20" ht="18" customHeight="1" x14ac:dyDescent="0.15">
      <c r="A3925" s="42">
        <v>10</v>
      </c>
      <c r="B3925" s="43" t="s">
        <v>1536</v>
      </c>
      <c r="C3925" s="43">
        <v>2</v>
      </c>
      <c r="D3925" s="43" t="s">
        <v>1605</v>
      </c>
      <c r="E3925" s="43">
        <v>1</v>
      </c>
      <c r="F3925" s="43" t="s">
        <v>1606</v>
      </c>
      <c r="G3925" s="44">
        <v>10</v>
      </c>
      <c r="H3925" s="43" t="s">
        <v>54</v>
      </c>
      <c r="I3925" s="45">
        <v>2</v>
      </c>
      <c r="J3925" s="45" t="s">
        <v>193</v>
      </c>
      <c r="K3925" s="41">
        <v>809</v>
      </c>
      <c r="L3925" s="41">
        <v>721</v>
      </c>
      <c r="M3925" s="41">
        <f>K3925-L3925</f>
        <v>88</v>
      </c>
      <c r="N3925" s="45" t="s">
        <v>3497</v>
      </c>
      <c r="O3925" s="41">
        <v>742500</v>
      </c>
      <c r="P3925" s="46"/>
      <c r="Q3925" s="47"/>
      <c r="R3925" s="48" t="s">
        <v>1657</v>
      </c>
      <c r="T3925">
        <v>100210</v>
      </c>
    </row>
    <row r="3926" spans="1:20" ht="18" customHeight="1" x14ac:dyDescent="0.15">
      <c r="A3926" s="42">
        <v>10</v>
      </c>
      <c r="B3926" s="43" t="s">
        <v>1536</v>
      </c>
      <c r="C3926" s="43">
        <v>2</v>
      </c>
      <c r="D3926" s="43" t="s">
        <v>1605</v>
      </c>
      <c r="E3926" s="43">
        <v>1</v>
      </c>
      <c r="F3926" s="43" t="s">
        <v>1606</v>
      </c>
      <c r="G3926" s="44">
        <v>10</v>
      </c>
      <c r="H3926" s="43" t="s">
        <v>54</v>
      </c>
      <c r="I3926" s="44">
        <v>2</v>
      </c>
      <c r="J3926" s="44" t="s">
        <v>193</v>
      </c>
      <c r="K3926" s="41"/>
      <c r="L3926" s="41"/>
      <c r="M3926" s="41"/>
      <c r="N3926" s="45" t="s">
        <v>3498</v>
      </c>
      <c r="O3926" s="41">
        <v>26364</v>
      </c>
      <c r="P3926" s="46"/>
      <c r="Q3926" s="47"/>
      <c r="R3926" s="48" t="s">
        <v>1657</v>
      </c>
      <c r="T3926">
        <v>100210</v>
      </c>
    </row>
    <row r="3927" spans="1:20" ht="18" customHeight="1" x14ac:dyDescent="0.15">
      <c r="A3927" s="42">
        <v>10</v>
      </c>
      <c r="B3927" s="43" t="s">
        <v>1536</v>
      </c>
      <c r="C3927" s="43">
        <v>2</v>
      </c>
      <c r="D3927" s="43" t="s">
        <v>1605</v>
      </c>
      <c r="E3927" s="43">
        <v>1</v>
      </c>
      <c r="F3927" s="43" t="s">
        <v>1606</v>
      </c>
      <c r="G3927" s="44">
        <v>10</v>
      </c>
      <c r="H3927" s="43" t="s">
        <v>54</v>
      </c>
      <c r="I3927" s="44">
        <v>2</v>
      </c>
      <c r="J3927" s="44" t="s">
        <v>193</v>
      </c>
      <c r="K3927" s="41"/>
      <c r="L3927" s="41"/>
      <c r="M3927" s="41"/>
      <c r="N3927" s="45" t="s">
        <v>3499</v>
      </c>
      <c r="O3927" s="41">
        <v>29016</v>
      </c>
      <c r="P3927" s="46"/>
      <c r="Q3927" s="47"/>
      <c r="R3927" s="48" t="s">
        <v>1657</v>
      </c>
      <c r="T3927">
        <v>100210</v>
      </c>
    </row>
    <row r="3928" spans="1:20" ht="18" customHeight="1" x14ac:dyDescent="0.15">
      <c r="A3928" s="42">
        <v>10</v>
      </c>
      <c r="B3928" s="43" t="s">
        <v>1536</v>
      </c>
      <c r="C3928" s="43">
        <v>2</v>
      </c>
      <c r="D3928" s="43" t="s">
        <v>1605</v>
      </c>
      <c r="E3928" s="43">
        <v>1</v>
      </c>
      <c r="F3928" s="43" t="s">
        <v>1606</v>
      </c>
      <c r="G3928" s="44">
        <v>10</v>
      </c>
      <c r="H3928" s="43" t="s">
        <v>54</v>
      </c>
      <c r="I3928" s="44">
        <v>2</v>
      </c>
      <c r="J3928" s="44" t="s">
        <v>193</v>
      </c>
      <c r="K3928" s="41"/>
      <c r="L3928" s="41"/>
      <c r="M3928" s="41"/>
      <c r="N3928" s="45" t="s">
        <v>3500</v>
      </c>
      <c r="O3928" s="41">
        <v>10240</v>
      </c>
      <c r="P3928" s="46"/>
      <c r="Q3928" s="47"/>
      <c r="R3928" s="48" t="s">
        <v>1657</v>
      </c>
      <c r="T3928">
        <v>100210</v>
      </c>
    </row>
    <row r="3929" spans="1:20" ht="18" customHeight="1" x14ac:dyDescent="0.15">
      <c r="A3929" s="42">
        <v>10</v>
      </c>
      <c r="B3929" s="43" t="s">
        <v>1536</v>
      </c>
      <c r="C3929" s="43">
        <v>2</v>
      </c>
      <c r="D3929" s="43" t="s">
        <v>1605</v>
      </c>
      <c r="E3929" s="43">
        <v>1</v>
      </c>
      <c r="F3929" s="43" t="s">
        <v>1606</v>
      </c>
      <c r="G3929" s="44">
        <v>10</v>
      </c>
      <c r="H3929" s="43" t="s">
        <v>54</v>
      </c>
      <c r="I3929" s="45">
        <v>3</v>
      </c>
      <c r="J3929" s="45" t="s">
        <v>63</v>
      </c>
      <c r="K3929" s="41">
        <v>10</v>
      </c>
      <c r="L3929" s="41">
        <v>10</v>
      </c>
      <c r="M3929" s="41">
        <f>K3929-L3929</f>
        <v>0</v>
      </c>
      <c r="N3929" s="45" t="s">
        <v>3501</v>
      </c>
      <c r="O3929" s="41">
        <v>9900</v>
      </c>
      <c r="P3929" s="46"/>
      <c r="Q3929" s="47"/>
      <c r="R3929" s="48" t="s">
        <v>1657</v>
      </c>
      <c r="T3929">
        <v>100210</v>
      </c>
    </row>
    <row r="3930" spans="1:20" ht="18" customHeight="1" x14ac:dyDescent="0.15">
      <c r="A3930" s="42">
        <v>10</v>
      </c>
      <c r="B3930" s="43" t="s">
        <v>1536</v>
      </c>
      <c r="C3930" s="43">
        <v>2</v>
      </c>
      <c r="D3930" s="43" t="s">
        <v>1605</v>
      </c>
      <c r="E3930" s="43">
        <v>1</v>
      </c>
      <c r="F3930" s="43" t="s">
        <v>1606</v>
      </c>
      <c r="G3930" s="44">
        <v>10</v>
      </c>
      <c r="H3930" s="43" t="s">
        <v>54</v>
      </c>
      <c r="I3930" s="45">
        <v>4</v>
      </c>
      <c r="J3930" s="45" t="s">
        <v>65</v>
      </c>
      <c r="K3930" s="41">
        <v>67</v>
      </c>
      <c r="L3930" s="41">
        <v>64</v>
      </c>
      <c r="M3930" s="41">
        <f>K3930-L3930</f>
        <v>3</v>
      </c>
      <c r="N3930" s="45" t="s">
        <v>1663</v>
      </c>
      <c r="O3930" s="41">
        <v>29220</v>
      </c>
      <c r="P3930" s="46"/>
      <c r="Q3930" s="47"/>
      <c r="R3930" s="48" t="s">
        <v>1657</v>
      </c>
      <c r="T3930">
        <v>100210</v>
      </c>
    </row>
    <row r="3931" spans="1:20" ht="18" customHeight="1" x14ac:dyDescent="0.15">
      <c r="A3931" s="42">
        <v>10</v>
      </c>
      <c r="B3931" s="43" t="s">
        <v>1536</v>
      </c>
      <c r="C3931" s="43">
        <v>2</v>
      </c>
      <c r="D3931" s="43" t="s">
        <v>1605</v>
      </c>
      <c r="E3931" s="43">
        <v>1</v>
      </c>
      <c r="F3931" s="43" t="s">
        <v>1606</v>
      </c>
      <c r="G3931" s="44">
        <v>10</v>
      </c>
      <c r="H3931" s="43" t="s">
        <v>54</v>
      </c>
      <c r="I3931" s="44">
        <v>4</v>
      </c>
      <c r="J3931" s="44" t="s">
        <v>65</v>
      </c>
      <c r="K3931" s="41"/>
      <c r="L3931" s="41"/>
      <c r="M3931" s="41"/>
      <c r="N3931" s="45" t="s">
        <v>3502</v>
      </c>
      <c r="O3931" s="41">
        <v>27060</v>
      </c>
      <c r="P3931" s="46"/>
      <c r="Q3931" s="47"/>
      <c r="R3931" s="48" t="s">
        <v>1657</v>
      </c>
      <c r="T3931">
        <v>100210</v>
      </c>
    </row>
    <row r="3932" spans="1:20" ht="18" customHeight="1" x14ac:dyDescent="0.15">
      <c r="A3932" s="42">
        <v>10</v>
      </c>
      <c r="B3932" s="43" t="s">
        <v>1536</v>
      </c>
      <c r="C3932" s="43">
        <v>2</v>
      </c>
      <c r="D3932" s="43" t="s">
        <v>1605</v>
      </c>
      <c r="E3932" s="43">
        <v>1</v>
      </c>
      <c r="F3932" s="43" t="s">
        <v>1606</v>
      </c>
      <c r="G3932" s="44">
        <v>10</v>
      </c>
      <c r="H3932" s="43" t="s">
        <v>54</v>
      </c>
      <c r="I3932" s="44">
        <v>4</v>
      </c>
      <c r="J3932" s="44" t="s">
        <v>65</v>
      </c>
      <c r="K3932" s="41"/>
      <c r="L3932" s="41"/>
      <c r="M3932" s="41"/>
      <c r="N3932" s="45" t="s">
        <v>2796</v>
      </c>
      <c r="O3932" s="41">
        <v>10000</v>
      </c>
      <c r="P3932" s="46"/>
      <c r="Q3932" s="47"/>
      <c r="R3932" s="48" t="s">
        <v>1657</v>
      </c>
      <c r="T3932">
        <v>100210</v>
      </c>
    </row>
    <row r="3933" spans="1:20" ht="18" customHeight="1" x14ac:dyDescent="0.15">
      <c r="A3933" s="42">
        <v>10</v>
      </c>
      <c r="B3933" s="43" t="s">
        <v>1536</v>
      </c>
      <c r="C3933" s="43">
        <v>2</v>
      </c>
      <c r="D3933" s="43" t="s">
        <v>1605</v>
      </c>
      <c r="E3933" s="43">
        <v>1</v>
      </c>
      <c r="F3933" s="43" t="s">
        <v>1606</v>
      </c>
      <c r="G3933" s="44">
        <v>10</v>
      </c>
      <c r="H3933" s="43" t="s">
        <v>54</v>
      </c>
      <c r="I3933" s="45">
        <v>6</v>
      </c>
      <c r="J3933" s="45" t="s">
        <v>195</v>
      </c>
      <c r="K3933" s="41">
        <v>300</v>
      </c>
      <c r="L3933" s="41">
        <v>258</v>
      </c>
      <c r="M3933" s="41">
        <f>K3933-L3933</f>
        <v>42</v>
      </c>
      <c r="N3933" s="45" t="s">
        <v>1664</v>
      </c>
      <c r="O3933" s="41">
        <v>300000</v>
      </c>
      <c r="P3933" s="46"/>
      <c r="Q3933" s="47"/>
      <c r="R3933" s="48" t="s">
        <v>1657</v>
      </c>
      <c r="T3933">
        <v>100210</v>
      </c>
    </row>
    <row r="3934" spans="1:20" ht="18" customHeight="1" x14ac:dyDescent="0.15">
      <c r="A3934" s="42">
        <v>10</v>
      </c>
      <c r="B3934" s="43" t="s">
        <v>1536</v>
      </c>
      <c r="C3934" s="43">
        <v>2</v>
      </c>
      <c r="D3934" s="43" t="s">
        <v>1605</v>
      </c>
      <c r="E3934" s="43">
        <v>1</v>
      </c>
      <c r="F3934" s="43" t="s">
        <v>1606</v>
      </c>
      <c r="G3934" s="44">
        <v>10</v>
      </c>
      <c r="H3934" s="43" t="s">
        <v>54</v>
      </c>
      <c r="I3934" s="44">
        <v>6</v>
      </c>
      <c r="J3934" s="44" t="s">
        <v>195</v>
      </c>
      <c r="K3934" s="41"/>
      <c r="L3934" s="41"/>
      <c r="M3934" s="41"/>
      <c r="N3934" s="45" t="s">
        <v>1665</v>
      </c>
      <c r="O3934" s="41"/>
      <c r="P3934" s="46"/>
      <c r="Q3934" s="47"/>
      <c r="R3934" s="48" t="s">
        <v>1657</v>
      </c>
      <c r="T3934">
        <v>100210</v>
      </c>
    </row>
    <row r="3935" spans="1:20" ht="18" customHeight="1" x14ac:dyDescent="0.15">
      <c r="A3935" s="42">
        <v>10</v>
      </c>
      <c r="B3935" s="43" t="s">
        <v>1536</v>
      </c>
      <c r="C3935" s="43">
        <v>2</v>
      </c>
      <c r="D3935" s="43" t="s">
        <v>1605</v>
      </c>
      <c r="E3935" s="43">
        <v>1</v>
      </c>
      <c r="F3935" s="43" t="s">
        <v>1606</v>
      </c>
      <c r="G3935" s="44">
        <v>10</v>
      </c>
      <c r="H3935" s="43" t="s">
        <v>54</v>
      </c>
      <c r="I3935" s="44">
        <v>6</v>
      </c>
      <c r="J3935" s="44" t="s">
        <v>195</v>
      </c>
      <c r="K3935" s="41"/>
      <c r="L3935" s="41"/>
      <c r="M3935" s="41"/>
      <c r="N3935" s="45" t="s">
        <v>1666</v>
      </c>
      <c r="O3935" s="41"/>
      <c r="P3935" s="46"/>
      <c r="Q3935" s="47"/>
      <c r="R3935" s="48" t="s">
        <v>1657</v>
      </c>
      <c r="T3935">
        <v>100210</v>
      </c>
    </row>
    <row r="3936" spans="1:20" ht="18" customHeight="1" x14ac:dyDescent="0.15">
      <c r="A3936" s="42">
        <v>10</v>
      </c>
      <c r="B3936" s="43" t="s">
        <v>1536</v>
      </c>
      <c r="C3936" s="43">
        <v>2</v>
      </c>
      <c r="D3936" s="43" t="s">
        <v>1605</v>
      </c>
      <c r="E3936" s="43">
        <v>1</v>
      </c>
      <c r="F3936" s="43" t="s">
        <v>1606</v>
      </c>
      <c r="G3936" s="44">
        <v>10</v>
      </c>
      <c r="H3936" s="43" t="s">
        <v>54</v>
      </c>
      <c r="I3936" s="45">
        <v>8</v>
      </c>
      <c r="J3936" s="45" t="s">
        <v>621</v>
      </c>
      <c r="K3936" s="41">
        <v>130</v>
      </c>
      <c r="L3936" s="41">
        <v>323</v>
      </c>
      <c r="M3936" s="41">
        <f>K3936-L3936</f>
        <v>-193</v>
      </c>
      <c r="N3936" s="45" t="s">
        <v>1667</v>
      </c>
      <c r="O3936" s="41">
        <v>70000</v>
      </c>
      <c r="P3936" s="46"/>
      <c r="Q3936" s="47"/>
      <c r="R3936" s="48" t="s">
        <v>1657</v>
      </c>
      <c r="T3936">
        <v>100210</v>
      </c>
    </row>
    <row r="3937" spans="1:20" ht="18" customHeight="1" x14ac:dyDescent="0.15">
      <c r="A3937" s="42">
        <v>10</v>
      </c>
      <c r="B3937" s="43" t="s">
        <v>1536</v>
      </c>
      <c r="C3937" s="43">
        <v>2</v>
      </c>
      <c r="D3937" s="43" t="s">
        <v>1605</v>
      </c>
      <c r="E3937" s="43">
        <v>1</v>
      </c>
      <c r="F3937" s="43" t="s">
        <v>1606</v>
      </c>
      <c r="G3937" s="44">
        <v>10</v>
      </c>
      <c r="H3937" s="43" t="s">
        <v>54</v>
      </c>
      <c r="I3937" s="44">
        <v>8</v>
      </c>
      <c r="J3937" s="44" t="s">
        <v>621</v>
      </c>
      <c r="K3937" s="41"/>
      <c r="L3937" s="41"/>
      <c r="M3937" s="41"/>
      <c r="N3937" s="45" t="s">
        <v>1668</v>
      </c>
      <c r="O3937" s="41">
        <v>60000</v>
      </c>
      <c r="P3937" s="46"/>
      <c r="Q3937" s="47"/>
      <c r="R3937" s="48" t="s">
        <v>1657</v>
      </c>
      <c r="T3937">
        <v>100210</v>
      </c>
    </row>
    <row r="3938" spans="1:20" ht="18" customHeight="1" x14ac:dyDescent="0.15">
      <c r="A3938" s="42">
        <v>10</v>
      </c>
      <c r="B3938" s="43" t="s">
        <v>1536</v>
      </c>
      <c r="C3938" s="43">
        <v>2</v>
      </c>
      <c r="D3938" s="43" t="s">
        <v>1605</v>
      </c>
      <c r="E3938" s="43">
        <v>1</v>
      </c>
      <c r="F3938" s="43" t="s">
        <v>1606</v>
      </c>
      <c r="G3938" s="45">
        <v>11</v>
      </c>
      <c r="H3938" s="49" t="s">
        <v>66</v>
      </c>
      <c r="I3938" s="45"/>
      <c r="J3938" s="45"/>
      <c r="K3938" s="41"/>
      <c r="L3938" s="41"/>
      <c r="M3938" s="41"/>
      <c r="N3938" s="45"/>
      <c r="O3938" s="47"/>
      <c r="P3938" s="46"/>
      <c r="Q3938" s="47"/>
      <c r="R3938" s="48" t="s">
        <v>1657</v>
      </c>
      <c r="T3938">
        <v>100210</v>
      </c>
    </row>
    <row r="3939" spans="1:20" ht="18" customHeight="1" x14ac:dyDescent="0.15">
      <c r="A3939" s="42">
        <v>10</v>
      </c>
      <c r="B3939" s="43" t="s">
        <v>1536</v>
      </c>
      <c r="C3939" s="43">
        <v>2</v>
      </c>
      <c r="D3939" s="43" t="s">
        <v>1605</v>
      </c>
      <c r="E3939" s="43">
        <v>1</v>
      </c>
      <c r="F3939" s="43" t="s">
        <v>1606</v>
      </c>
      <c r="G3939" s="44">
        <v>11</v>
      </c>
      <c r="H3939" s="43" t="s">
        <v>66</v>
      </c>
      <c r="I3939" s="45">
        <v>1</v>
      </c>
      <c r="J3939" s="45" t="s">
        <v>67</v>
      </c>
      <c r="K3939" s="41">
        <v>233</v>
      </c>
      <c r="L3939" s="41">
        <v>210</v>
      </c>
      <c r="M3939" s="41">
        <f>K3939-L3939</f>
        <v>23</v>
      </c>
      <c r="N3939" s="45" t="s">
        <v>1669</v>
      </c>
      <c r="O3939" s="41">
        <v>210466</v>
      </c>
      <c r="P3939" s="46"/>
      <c r="Q3939" s="47"/>
      <c r="R3939" s="48" t="s">
        <v>1657</v>
      </c>
      <c r="T3939">
        <v>100210</v>
      </c>
    </row>
    <row r="3940" spans="1:20" ht="18" customHeight="1" x14ac:dyDescent="0.15">
      <c r="A3940" s="42">
        <v>10</v>
      </c>
      <c r="B3940" s="43" t="s">
        <v>1536</v>
      </c>
      <c r="C3940" s="43">
        <v>2</v>
      </c>
      <c r="D3940" s="43" t="s">
        <v>1605</v>
      </c>
      <c r="E3940" s="43">
        <v>1</v>
      </c>
      <c r="F3940" s="43" t="s">
        <v>1606</v>
      </c>
      <c r="G3940" s="44">
        <v>11</v>
      </c>
      <c r="H3940" s="43" t="s">
        <v>66</v>
      </c>
      <c r="I3940" s="44">
        <v>1</v>
      </c>
      <c r="J3940" s="44" t="s">
        <v>67</v>
      </c>
      <c r="K3940" s="41"/>
      <c r="L3940" s="41"/>
      <c r="M3940" s="41"/>
      <c r="N3940" s="45" t="s">
        <v>1670</v>
      </c>
      <c r="O3940" s="41">
        <v>22088</v>
      </c>
      <c r="P3940" s="46"/>
      <c r="Q3940" s="47"/>
      <c r="R3940" s="48" t="s">
        <v>1657</v>
      </c>
      <c r="T3940">
        <v>100210</v>
      </c>
    </row>
    <row r="3941" spans="1:20" ht="18" customHeight="1" x14ac:dyDescent="0.15">
      <c r="A3941" s="42">
        <v>10</v>
      </c>
      <c r="B3941" s="43" t="s">
        <v>1536</v>
      </c>
      <c r="C3941" s="43">
        <v>2</v>
      </c>
      <c r="D3941" s="43" t="s">
        <v>1605</v>
      </c>
      <c r="E3941" s="43">
        <v>1</v>
      </c>
      <c r="F3941" s="43" t="s">
        <v>1606</v>
      </c>
      <c r="G3941" s="44">
        <v>11</v>
      </c>
      <c r="H3941" s="43" t="s">
        <v>66</v>
      </c>
      <c r="I3941" s="45">
        <v>3</v>
      </c>
      <c r="J3941" s="45" t="s">
        <v>70</v>
      </c>
      <c r="K3941" s="41">
        <v>136</v>
      </c>
      <c r="L3941" s="41">
        <v>120</v>
      </c>
      <c r="M3941" s="41">
        <f>K3941-L3941</f>
        <v>16</v>
      </c>
      <c r="N3941" s="45" t="s">
        <v>3503</v>
      </c>
      <c r="O3941" s="41">
        <v>37400</v>
      </c>
      <c r="P3941" s="46"/>
      <c r="Q3941" s="47"/>
      <c r="R3941" s="48" t="s">
        <v>1657</v>
      </c>
      <c r="T3941">
        <v>100210</v>
      </c>
    </row>
    <row r="3942" spans="1:20" ht="18" customHeight="1" x14ac:dyDescent="0.15">
      <c r="A3942" s="42">
        <v>10</v>
      </c>
      <c r="B3942" s="43" t="s">
        <v>1536</v>
      </c>
      <c r="C3942" s="43">
        <v>2</v>
      </c>
      <c r="D3942" s="43" t="s">
        <v>1605</v>
      </c>
      <c r="E3942" s="43">
        <v>1</v>
      </c>
      <c r="F3942" s="43" t="s">
        <v>1606</v>
      </c>
      <c r="G3942" s="44">
        <v>11</v>
      </c>
      <c r="H3942" s="43" t="s">
        <v>66</v>
      </c>
      <c r="I3942" s="44">
        <v>3</v>
      </c>
      <c r="J3942" s="44" t="s">
        <v>70</v>
      </c>
      <c r="K3942" s="41"/>
      <c r="L3942" s="41"/>
      <c r="M3942" s="41"/>
      <c r="N3942" s="45" t="s">
        <v>1671</v>
      </c>
      <c r="O3942" s="41">
        <v>26730</v>
      </c>
      <c r="P3942" s="46"/>
      <c r="Q3942" s="47"/>
      <c r="R3942" s="48" t="s">
        <v>1657</v>
      </c>
      <c r="T3942">
        <v>100210</v>
      </c>
    </row>
    <row r="3943" spans="1:20" ht="18" customHeight="1" x14ac:dyDescent="0.15">
      <c r="A3943" s="42">
        <v>10</v>
      </c>
      <c r="B3943" s="43" t="s">
        <v>1536</v>
      </c>
      <c r="C3943" s="43">
        <v>2</v>
      </c>
      <c r="D3943" s="43" t="s">
        <v>1605</v>
      </c>
      <c r="E3943" s="43">
        <v>1</v>
      </c>
      <c r="F3943" s="43" t="s">
        <v>1606</v>
      </c>
      <c r="G3943" s="44">
        <v>11</v>
      </c>
      <c r="H3943" s="43" t="s">
        <v>66</v>
      </c>
      <c r="I3943" s="44">
        <v>3</v>
      </c>
      <c r="J3943" s="44" t="s">
        <v>70</v>
      </c>
      <c r="K3943" s="41"/>
      <c r="L3943" s="41"/>
      <c r="M3943" s="41"/>
      <c r="N3943" s="45" t="s">
        <v>1672</v>
      </c>
      <c r="O3943" s="41">
        <v>61490</v>
      </c>
      <c r="P3943" s="46"/>
      <c r="Q3943" s="47"/>
      <c r="R3943" s="48" t="s">
        <v>1657</v>
      </c>
      <c r="T3943">
        <v>100210</v>
      </c>
    </row>
    <row r="3944" spans="1:20" ht="18" customHeight="1" x14ac:dyDescent="0.15">
      <c r="A3944" s="42">
        <v>10</v>
      </c>
      <c r="B3944" s="43" t="s">
        <v>1536</v>
      </c>
      <c r="C3944" s="43">
        <v>2</v>
      </c>
      <c r="D3944" s="43" t="s">
        <v>1605</v>
      </c>
      <c r="E3944" s="43">
        <v>1</v>
      </c>
      <c r="F3944" s="43" t="s">
        <v>1606</v>
      </c>
      <c r="G3944" s="44">
        <v>11</v>
      </c>
      <c r="H3944" s="43" t="s">
        <v>66</v>
      </c>
      <c r="I3944" s="44">
        <v>3</v>
      </c>
      <c r="J3944" s="44" t="s">
        <v>70</v>
      </c>
      <c r="K3944" s="41"/>
      <c r="L3944" s="41"/>
      <c r="M3944" s="41"/>
      <c r="N3944" s="45" t="s">
        <v>1673</v>
      </c>
      <c r="O3944" s="41">
        <v>10183</v>
      </c>
      <c r="P3944" s="46"/>
      <c r="Q3944" s="47"/>
      <c r="R3944" s="48" t="s">
        <v>1657</v>
      </c>
      <c r="T3944">
        <v>100210</v>
      </c>
    </row>
    <row r="3945" spans="1:20" ht="18" customHeight="1" x14ac:dyDescent="0.15">
      <c r="A3945" s="42">
        <v>10</v>
      </c>
      <c r="B3945" s="43" t="s">
        <v>1536</v>
      </c>
      <c r="C3945" s="43">
        <v>2</v>
      </c>
      <c r="D3945" s="43" t="s">
        <v>1605</v>
      </c>
      <c r="E3945" s="43">
        <v>1</v>
      </c>
      <c r="F3945" s="43" t="s">
        <v>1606</v>
      </c>
      <c r="G3945" s="45">
        <v>12</v>
      </c>
      <c r="H3945" s="49" t="s">
        <v>73</v>
      </c>
      <c r="I3945" s="45"/>
      <c r="J3945" s="45"/>
      <c r="K3945" s="41"/>
      <c r="L3945" s="41"/>
      <c r="M3945" s="41"/>
      <c r="N3945" s="45"/>
      <c r="O3945" s="47"/>
      <c r="P3945" s="46"/>
      <c r="Q3945" s="47"/>
      <c r="R3945" s="48" t="s">
        <v>1657</v>
      </c>
      <c r="T3945">
        <v>100210</v>
      </c>
    </row>
    <row r="3946" spans="1:20" ht="18" customHeight="1" x14ac:dyDescent="0.15">
      <c r="A3946" s="42">
        <v>10</v>
      </c>
      <c r="B3946" s="43" t="s">
        <v>1536</v>
      </c>
      <c r="C3946" s="43">
        <v>2</v>
      </c>
      <c r="D3946" s="43" t="s">
        <v>1605</v>
      </c>
      <c r="E3946" s="43">
        <v>1</v>
      </c>
      <c r="F3946" s="43" t="s">
        <v>1606</v>
      </c>
      <c r="G3946" s="44">
        <v>12</v>
      </c>
      <c r="H3946" s="43" t="s">
        <v>73</v>
      </c>
      <c r="I3946" s="45">
        <v>32</v>
      </c>
      <c r="J3946" s="45" t="s">
        <v>210</v>
      </c>
      <c r="K3946" s="41">
        <v>170</v>
      </c>
      <c r="L3946" s="41">
        <v>150</v>
      </c>
      <c r="M3946" s="41">
        <f>K3946-L3946</f>
        <v>20</v>
      </c>
      <c r="N3946" s="45" t="s">
        <v>1674</v>
      </c>
      <c r="O3946" s="41">
        <v>170000</v>
      </c>
      <c r="P3946" s="46"/>
      <c r="Q3946" s="47"/>
      <c r="R3946" s="48" t="s">
        <v>1657</v>
      </c>
      <c r="T3946">
        <v>100210</v>
      </c>
    </row>
    <row r="3947" spans="1:20" ht="18" customHeight="1" x14ac:dyDescent="0.15">
      <c r="A3947" s="42">
        <v>10</v>
      </c>
      <c r="B3947" s="43" t="s">
        <v>1536</v>
      </c>
      <c r="C3947" s="43">
        <v>2</v>
      </c>
      <c r="D3947" s="43" t="s">
        <v>1605</v>
      </c>
      <c r="E3947" s="43">
        <v>1</v>
      </c>
      <c r="F3947" s="43" t="s">
        <v>1606</v>
      </c>
      <c r="G3947" s="45">
        <v>13</v>
      </c>
      <c r="H3947" s="49" t="s">
        <v>77</v>
      </c>
      <c r="I3947" s="45"/>
      <c r="J3947" s="45"/>
      <c r="K3947" s="41"/>
      <c r="L3947" s="41"/>
      <c r="M3947" s="41"/>
      <c r="N3947" s="45"/>
      <c r="O3947" s="47"/>
      <c r="P3947" s="46"/>
      <c r="Q3947" s="47"/>
      <c r="R3947" s="48" t="s">
        <v>1657</v>
      </c>
      <c r="T3947">
        <v>100210</v>
      </c>
    </row>
    <row r="3948" spans="1:20" ht="18" customHeight="1" x14ac:dyDescent="0.15">
      <c r="A3948" s="42">
        <v>10</v>
      </c>
      <c r="B3948" s="43" t="s">
        <v>1536</v>
      </c>
      <c r="C3948" s="43">
        <v>2</v>
      </c>
      <c r="D3948" s="43" t="s">
        <v>1605</v>
      </c>
      <c r="E3948" s="43">
        <v>1</v>
      </c>
      <c r="F3948" s="43" t="s">
        <v>1606</v>
      </c>
      <c r="G3948" s="44">
        <v>13</v>
      </c>
      <c r="H3948" s="43" t="s">
        <v>77</v>
      </c>
      <c r="I3948" s="45">
        <v>31</v>
      </c>
      <c r="J3948" s="45" t="s">
        <v>138</v>
      </c>
      <c r="K3948" s="41">
        <v>23</v>
      </c>
      <c r="L3948" s="41">
        <v>23</v>
      </c>
      <c r="M3948" s="41">
        <f>K3948-L3948</f>
        <v>0</v>
      </c>
      <c r="N3948" s="45" t="s">
        <v>3504</v>
      </c>
      <c r="O3948" s="41">
        <v>22849</v>
      </c>
      <c r="P3948" s="46"/>
      <c r="Q3948" s="47"/>
      <c r="R3948" s="48" t="s">
        <v>1657</v>
      </c>
      <c r="T3948">
        <v>100210</v>
      </c>
    </row>
    <row r="3949" spans="1:20" ht="18" customHeight="1" x14ac:dyDescent="0.15">
      <c r="A3949" s="42">
        <v>10</v>
      </c>
      <c r="B3949" s="43" t="s">
        <v>1536</v>
      </c>
      <c r="C3949" s="43">
        <v>2</v>
      </c>
      <c r="D3949" s="43" t="s">
        <v>1605</v>
      </c>
      <c r="E3949" s="43">
        <v>1</v>
      </c>
      <c r="F3949" s="43" t="s">
        <v>1606</v>
      </c>
      <c r="G3949" s="45">
        <v>15</v>
      </c>
      <c r="H3949" s="49" t="s">
        <v>235</v>
      </c>
      <c r="I3949" s="45"/>
      <c r="J3949" s="45"/>
      <c r="K3949" s="41"/>
      <c r="L3949" s="41"/>
      <c r="M3949" s="41"/>
      <c r="N3949" s="45"/>
      <c r="O3949" s="47"/>
      <c r="P3949" s="46"/>
      <c r="Q3949" s="47"/>
      <c r="R3949" s="48" t="s">
        <v>1657</v>
      </c>
      <c r="T3949">
        <v>100210</v>
      </c>
    </row>
    <row r="3950" spans="1:20" ht="18" customHeight="1" x14ac:dyDescent="0.15">
      <c r="A3950" s="42">
        <v>10</v>
      </c>
      <c r="B3950" s="43" t="s">
        <v>1536</v>
      </c>
      <c r="C3950" s="43">
        <v>2</v>
      </c>
      <c r="D3950" s="43" t="s">
        <v>1605</v>
      </c>
      <c r="E3950" s="43">
        <v>1</v>
      </c>
      <c r="F3950" s="43" t="s">
        <v>1606</v>
      </c>
      <c r="G3950" s="44">
        <v>15</v>
      </c>
      <c r="H3950" s="43" t="s">
        <v>235</v>
      </c>
      <c r="I3950" s="45">
        <v>1</v>
      </c>
      <c r="J3950" s="45" t="s">
        <v>236</v>
      </c>
      <c r="K3950" s="41">
        <v>20</v>
      </c>
      <c r="L3950" s="41">
        <v>30</v>
      </c>
      <c r="M3950" s="41">
        <f>K3950-L3950</f>
        <v>-10</v>
      </c>
      <c r="N3950" s="45" t="s">
        <v>2797</v>
      </c>
      <c r="O3950" s="41">
        <v>20000</v>
      </c>
      <c r="P3950" s="46"/>
      <c r="Q3950" s="47"/>
      <c r="R3950" s="48" t="s">
        <v>1657</v>
      </c>
      <c r="T3950">
        <v>100210</v>
      </c>
    </row>
    <row r="3951" spans="1:20" ht="18" customHeight="1" x14ac:dyDescent="0.15">
      <c r="A3951" s="42">
        <v>10</v>
      </c>
      <c r="B3951" s="43" t="s">
        <v>1536</v>
      </c>
      <c r="C3951" s="43">
        <v>2</v>
      </c>
      <c r="D3951" s="43" t="s">
        <v>1605</v>
      </c>
      <c r="E3951" s="43">
        <v>1</v>
      </c>
      <c r="F3951" s="43" t="s">
        <v>1606</v>
      </c>
      <c r="G3951" s="45">
        <v>17</v>
      </c>
      <c r="H3951" s="49" t="s">
        <v>79</v>
      </c>
      <c r="I3951" s="45"/>
      <c r="J3951" s="45"/>
      <c r="K3951" s="41"/>
      <c r="L3951" s="41"/>
      <c r="M3951" s="41"/>
      <c r="N3951" s="45"/>
      <c r="O3951" s="47"/>
      <c r="P3951" s="46"/>
      <c r="Q3951" s="47"/>
      <c r="R3951" s="48" t="s">
        <v>1657</v>
      </c>
      <c r="T3951">
        <v>100210</v>
      </c>
    </row>
    <row r="3952" spans="1:20" ht="18" customHeight="1" x14ac:dyDescent="0.15">
      <c r="A3952" s="42">
        <v>10</v>
      </c>
      <c r="B3952" s="43" t="s">
        <v>1536</v>
      </c>
      <c r="C3952" s="43">
        <v>2</v>
      </c>
      <c r="D3952" s="43" t="s">
        <v>1605</v>
      </c>
      <c r="E3952" s="43">
        <v>1</v>
      </c>
      <c r="F3952" s="43" t="s">
        <v>1606</v>
      </c>
      <c r="G3952" s="44">
        <v>17</v>
      </c>
      <c r="H3952" s="43" t="s">
        <v>79</v>
      </c>
      <c r="I3952" s="45">
        <v>11</v>
      </c>
      <c r="J3952" s="45" t="s">
        <v>80</v>
      </c>
      <c r="K3952" s="41">
        <v>56</v>
      </c>
      <c r="L3952" s="41">
        <v>50</v>
      </c>
      <c r="M3952" s="41">
        <f>K3952-L3952</f>
        <v>6</v>
      </c>
      <c r="N3952" s="45" t="s">
        <v>2798</v>
      </c>
      <c r="O3952" s="41">
        <v>55440</v>
      </c>
      <c r="P3952" s="46"/>
      <c r="Q3952" s="47"/>
      <c r="R3952" s="48" t="s">
        <v>1657</v>
      </c>
      <c r="T3952">
        <v>100210</v>
      </c>
    </row>
    <row r="3953" spans="1:20" ht="18" customHeight="1" x14ac:dyDescent="0.15">
      <c r="A3953" s="24">
        <v>10</v>
      </c>
      <c r="B3953" s="25" t="s">
        <v>2268</v>
      </c>
      <c r="C3953" s="34">
        <v>2</v>
      </c>
      <c r="D3953" s="25" t="s">
        <v>1605</v>
      </c>
      <c r="E3953" s="35">
        <v>1</v>
      </c>
      <c r="F3953" s="36" t="s">
        <v>2272</v>
      </c>
      <c r="G3953" s="35"/>
      <c r="H3953" s="36"/>
      <c r="I3953" s="35"/>
      <c r="J3953" s="35"/>
      <c r="K3953" s="32">
        <f>IF(C3953="",SUMIFS($K3954:$K$5362,$A3954:$A$5362,A3953,$E3954:$E$5362,""),IF(E3953="",SUMIFS($K3954:$K$5362,$A3954:$A$5362,A3953,$C3954:$C$5362,C3953,$G3954:$G$5362,""),IF(G3953="",SUMIFS($K3954:$K$5362,$A3954:$A$5362,A3953,$C3954:$C$5362,C3953,$E3954:$E$5362,E3953,$R3954:$R$5362,R3953),IF(I3953="",SUMIFS($K3954:$K$5362,$A3954:$A$5362,A3953,$C3954:$C$5362,C3953,$E3954:$E$5362,E3953,$G3954:$G$5362,G3953,$R3954:$R$5362,R3953),0))))</f>
        <v>2340</v>
      </c>
      <c r="L3953" s="32">
        <f>IF(C3953="",SUMIFS($L3954:$L$5362,$A3954:$A$5362,A3953,$E3954:$E$5362,""),IF(E3953="",SUMIFS($L3954:$L$5362,$A3954:$A$5362,A3953,$C3954:$C$5362,C3953,$G3954:$G$5362,""),IF(G3953="",SUMIFS($L3954:$L$5362,$A3954:$A$5362,A3953,$C3954:$C$5362,C3953,$E3954:$E$5362,E3953,$R3954:$R$5362,R3953),IF(I3953="",SUMIFS($L3954:$L$5362,$A3954:$A$5362,A3953,$C3954:$C$5362,C3953,$E3954:$E$5362,E3953,$G3954:$G$5362,G3953,$R3954:$R$5362,R3953),0))))</f>
        <v>2334</v>
      </c>
      <c r="M3953" s="32">
        <f t="shared" ref="M3953" si="104">K3953-L3953</f>
        <v>6</v>
      </c>
      <c r="N3953" s="37"/>
      <c r="O3953" s="38"/>
      <c r="P3953" s="39"/>
      <c r="Q3953" s="33">
        <f>IF(C3953="",SUMIFS($Q3954:$Q$5362,$A3954:$A$5362,A3953,$E3954:$E$5362,""),IF(E3953="",SUMIFS($Q3954:$Q$5362,$A3954:$A$5362,A3953,$C3954:$C$5362,C3953,$G3954:$G$5362,""),IF(G3953="",SUMIFS($Q3954:$Q$5362,$A3954:$A$5362,A3953,$C3954:$C$5362,C3953,$E3954:$E$5362,E3953,$R3954:$R$5362,R3953),IF(I3953="",SUMIFS($Q3954:$Q$5362,$A3954:$A$5362,A3953,$C3954:$C$5362,C3953,$E3954:$E$5362,E3953,$G3954:$G$5362,G3953,$R3954:$R$5362,R3953),0))))</f>
        <v>0</v>
      </c>
      <c r="R3953" s="40" t="s">
        <v>2274</v>
      </c>
      <c r="T3953">
        <v>100212</v>
      </c>
    </row>
    <row r="3954" spans="1:20" ht="18" customHeight="1" x14ac:dyDescent="0.15">
      <c r="A3954" s="42">
        <v>10</v>
      </c>
      <c r="B3954" s="43" t="s">
        <v>1536</v>
      </c>
      <c r="C3954" s="43">
        <v>2</v>
      </c>
      <c r="D3954" s="43" t="s">
        <v>1605</v>
      </c>
      <c r="E3954" s="43">
        <v>1</v>
      </c>
      <c r="F3954" s="43" t="s">
        <v>1606</v>
      </c>
      <c r="G3954" s="45">
        <v>7</v>
      </c>
      <c r="H3954" s="49" t="s">
        <v>30</v>
      </c>
      <c r="I3954" s="45"/>
      <c r="J3954" s="45"/>
      <c r="K3954" s="41"/>
      <c r="L3954" s="41"/>
      <c r="M3954" s="41"/>
      <c r="N3954" s="45"/>
      <c r="O3954" s="47"/>
      <c r="P3954" s="46"/>
      <c r="Q3954" s="47"/>
      <c r="R3954" s="48" t="s">
        <v>1675</v>
      </c>
      <c r="T3954">
        <v>100212</v>
      </c>
    </row>
    <row r="3955" spans="1:20" ht="18" customHeight="1" x14ac:dyDescent="0.15">
      <c r="A3955" s="42">
        <v>10</v>
      </c>
      <c r="B3955" s="43" t="s">
        <v>1536</v>
      </c>
      <c r="C3955" s="43">
        <v>2</v>
      </c>
      <c r="D3955" s="43" t="s">
        <v>1605</v>
      </c>
      <c r="E3955" s="43">
        <v>1</v>
      </c>
      <c r="F3955" s="43" t="s">
        <v>1606</v>
      </c>
      <c r="G3955" s="44">
        <v>7</v>
      </c>
      <c r="H3955" s="43" t="s">
        <v>30</v>
      </c>
      <c r="I3955" s="45">
        <v>31</v>
      </c>
      <c r="J3955" s="45" t="s">
        <v>265</v>
      </c>
      <c r="K3955" s="41">
        <v>9</v>
      </c>
      <c r="L3955" s="41">
        <v>12</v>
      </c>
      <c r="M3955" s="41">
        <f>K3955-L3955</f>
        <v>-3</v>
      </c>
      <c r="N3955" s="45" t="s">
        <v>3505</v>
      </c>
      <c r="O3955" s="41">
        <v>8890</v>
      </c>
      <c r="P3955" s="46"/>
      <c r="Q3955" s="47"/>
      <c r="R3955" s="48" t="s">
        <v>1675</v>
      </c>
      <c r="T3955">
        <v>100212</v>
      </c>
    </row>
    <row r="3956" spans="1:20" ht="18" customHeight="1" x14ac:dyDescent="0.15">
      <c r="A3956" s="42">
        <v>10</v>
      </c>
      <c r="B3956" s="43" t="s">
        <v>1536</v>
      </c>
      <c r="C3956" s="43">
        <v>2</v>
      </c>
      <c r="D3956" s="43" t="s">
        <v>1605</v>
      </c>
      <c r="E3956" s="43">
        <v>1</v>
      </c>
      <c r="F3956" s="43" t="s">
        <v>1606</v>
      </c>
      <c r="G3956" s="45">
        <v>10</v>
      </c>
      <c r="H3956" s="49" t="s">
        <v>54</v>
      </c>
      <c r="I3956" s="45"/>
      <c r="J3956" s="45"/>
      <c r="K3956" s="41"/>
      <c r="L3956" s="41"/>
      <c r="M3956" s="41"/>
      <c r="N3956" s="45"/>
      <c r="O3956" s="47"/>
      <c r="P3956" s="46"/>
      <c r="Q3956" s="47"/>
      <c r="R3956" s="48" t="s">
        <v>1675</v>
      </c>
      <c r="T3956">
        <v>100212</v>
      </c>
    </row>
    <row r="3957" spans="1:20" ht="18" customHeight="1" x14ac:dyDescent="0.15">
      <c r="A3957" s="42">
        <v>10</v>
      </c>
      <c r="B3957" s="43" t="s">
        <v>1536</v>
      </c>
      <c r="C3957" s="43">
        <v>2</v>
      </c>
      <c r="D3957" s="43" t="s">
        <v>1605</v>
      </c>
      <c r="E3957" s="43">
        <v>1</v>
      </c>
      <c r="F3957" s="43" t="s">
        <v>1606</v>
      </c>
      <c r="G3957" s="44">
        <v>10</v>
      </c>
      <c r="H3957" s="43" t="s">
        <v>54</v>
      </c>
      <c r="I3957" s="45">
        <v>1</v>
      </c>
      <c r="J3957" s="45" t="s">
        <v>55</v>
      </c>
      <c r="K3957" s="41">
        <v>1063</v>
      </c>
      <c r="L3957" s="41">
        <v>1124</v>
      </c>
      <c r="M3957" s="41">
        <f>K3957-L3957</f>
        <v>-61</v>
      </c>
      <c r="N3957" s="45" t="s">
        <v>1676</v>
      </c>
      <c r="O3957" s="41">
        <v>700713</v>
      </c>
      <c r="P3957" s="46"/>
      <c r="Q3957" s="47"/>
      <c r="R3957" s="48" t="s">
        <v>1675</v>
      </c>
      <c r="T3957">
        <v>100212</v>
      </c>
    </row>
    <row r="3958" spans="1:20" ht="18" customHeight="1" x14ac:dyDescent="0.15">
      <c r="A3958" s="42">
        <v>10</v>
      </c>
      <c r="B3958" s="43" t="s">
        <v>1536</v>
      </c>
      <c r="C3958" s="43">
        <v>2</v>
      </c>
      <c r="D3958" s="43" t="s">
        <v>1605</v>
      </c>
      <c r="E3958" s="43">
        <v>1</v>
      </c>
      <c r="F3958" s="43" t="s">
        <v>1606</v>
      </c>
      <c r="G3958" s="44">
        <v>10</v>
      </c>
      <c r="H3958" s="43" t="s">
        <v>54</v>
      </c>
      <c r="I3958" s="44">
        <v>1</v>
      </c>
      <c r="J3958" s="44" t="s">
        <v>55</v>
      </c>
      <c r="K3958" s="41"/>
      <c r="L3958" s="41"/>
      <c r="M3958" s="41"/>
      <c r="N3958" s="45" t="s">
        <v>1677</v>
      </c>
      <c r="O3958" s="41">
        <v>29423</v>
      </c>
      <c r="P3958" s="46"/>
      <c r="Q3958" s="47"/>
      <c r="R3958" s="48" t="s">
        <v>1675</v>
      </c>
      <c r="T3958">
        <v>100212</v>
      </c>
    </row>
    <row r="3959" spans="1:20" ht="18" customHeight="1" x14ac:dyDescent="0.15">
      <c r="A3959" s="42">
        <v>10</v>
      </c>
      <c r="B3959" s="43" t="s">
        <v>1536</v>
      </c>
      <c r="C3959" s="43">
        <v>2</v>
      </c>
      <c r="D3959" s="43" t="s">
        <v>1605</v>
      </c>
      <c r="E3959" s="43">
        <v>1</v>
      </c>
      <c r="F3959" s="43" t="s">
        <v>1606</v>
      </c>
      <c r="G3959" s="44">
        <v>10</v>
      </c>
      <c r="H3959" s="43" t="s">
        <v>54</v>
      </c>
      <c r="I3959" s="44">
        <v>1</v>
      </c>
      <c r="J3959" s="44" t="s">
        <v>55</v>
      </c>
      <c r="K3959" s="41"/>
      <c r="L3959" s="41"/>
      <c r="M3959" s="41"/>
      <c r="N3959" s="45" t="s">
        <v>1678</v>
      </c>
      <c r="O3959" s="41">
        <v>61120</v>
      </c>
      <c r="P3959" s="46"/>
      <c r="Q3959" s="47"/>
      <c r="R3959" s="48" t="s">
        <v>1675</v>
      </c>
      <c r="T3959">
        <v>100212</v>
      </c>
    </row>
    <row r="3960" spans="1:20" ht="18" customHeight="1" x14ac:dyDescent="0.15">
      <c r="A3960" s="42">
        <v>10</v>
      </c>
      <c r="B3960" s="43" t="s">
        <v>1536</v>
      </c>
      <c r="C3960" s="43">
        <v>2</v>
      </c>
      <c r="D3960" s="43" t="s">
        <v>1605</v>
      </c>
      <c r="E3960" s="43">
        <v>1</v>
      </c>
      <c r="F3960" s="43" t="s">
        <v>1606</v>
      </c>
      <c r="G3960" s="44">
        <v>10</v>
      </c>
      <c r="H3960" s="43" t="s">
        <v>54</v>
      </c>
      <c r="I3960" s="44">
        <v>1</v>
      </c>
      <c r="J3960" s="44" t="s">
        <v>55</v>
      </c>
      <c r="K3960" s="41"/>
      <c r="L3960" s="41"/>
      <c r="M3960" s="41"/>
      <c r="N3960" s="45" t="s">
        <v>1679</v>
      </c>
      <c r="O3960" s="41">
        <v>149756</v>
      </c>
      <c r="P3960" s="46"/>
      <c r="Q3960" s="47"/>
      <c r="R3960" s="48" t="s">
        <v>1675</v>
      </c>
      <c r="T3960">
        <v>100212</v>
      </c>
    </row>
    <row r="3961" spans="1:20" ht="18" customHeight="1" x14ac:dyDescent="0.15">
      <c r="A3961" s="42">
        <v>10</v>
      </c>
      <c r="B3961" s="43" t="s">
        <v>1536</v>
      </c>
      <c r="C3961" s="43">
        <v>2</v>
      </c>
      <c r="D3961" s="43" t="s">
        <v>1605</v>
      </c>
      <c r="E3961" s="43">
        <v>1</v>
      </c>
      <c r="F3961" s="43" t="s">
        <v>1606</v>
      </c>
      <c r="G3961" s="44">
        <v>10</v>
      </c>
      <c r="H3961" s="43" t="s">
        <v>54</v>
      </c>
      <c r="I3961" s="44">
        <v>1</v>
      </c>
      <c r="J3961" s="44" t="s">
        <v>55</v>
      </c>
      <c r="K3961" s="41"/>
      <c r="L3961" s="41"/>
      <c r="M3961" s="41"/>
      <c r="N3961" s="45" t="s">
        <v>1680</v>
      </c>
      <c r="O3961" s="41">
        <v>121620</v>
      </c>
      <c r="P3961" s="46"/>
      <c r="Q3961" s="47"/>
      <c r="R3961" s="48" t="s">
        <v>1675</v>
      </c>
      <c r="T3961">
        <v>100212</v>
      </c>
    </row>
    <row r="3962" spans="1:20" ht="18" customHeight="1" x14ac:dyDescent="0.15">
      <c r="A3962" s="42">
        <v>10</v>
      </c>
      <c r="B3962" s="43" t="s">
        <v>1536</v>
      </c>
      <c r="C3962" s="43">
        <v>2</v>
      </c>
      <c r="D3962" s="43" t="s">
        <v>1605</v>
      </c>
      <c r="E3962" s="43">
        <v>1</v>
      </c>
      <c r="F3962" s="43" t="s">
        <v>1606</v>
      </c>
      <c r="G3962" s="44">
        <v>10</v>
      </c>
      <c r="H3962" s="43" t="s">
        <v>54</v>
      </c>
      <c r="I3962" s="45">
        <v>2</v>
      </c>
      <c r="J3962" s="45" t="s">
        <v>193</v>
      </c>
      <c r="K3962" s="41">
        <v>549</v>
      </c>
      <c r="L3962" s="41">
        <v>458</v>
      </c>
      <c r="M3962" s="41">
        <f>K3962-L3962</f>
        <v>91</v>
      </c>
      <c r="N3962" s="45" t="s">
        <v>3506</v>
      </c>
      <c r="O3962" s="41">
        <v>495000</v>
      </c>
      <c r="P3962" s="46"/>
      <c r="Q3962" s="47"/>
      <c r="R3962" s="48" t="s">
        <v>1675</v>
      </c>
      <c r="T3962">
        <v>100212</v>
      </c>
    </row>
    <row r="3963" spans="1:20" ht="18" customHeight="1" x14ac:dyDescent="0.15">
      <c r="A3963" s="42">
        <v>10</v>
      </c>
      <c r="B3963" s="43" t="s">
        <v>1536</v>
      </c>
      <c r="C3963" s="43">
        <v>2</v>
      </c>
      <c r="D3963" s="43" t="s">
        <v>1605</v>
      </c>
      <c r="E3963" s="43">
        <v>1</v>
      </c>
      <c r="F3963" s="43" t="s">
        <v>1606</v>
      </c>
      <c r="G3963" s="44">
        <v>10</v>
      </c>
      <c r="H3963" s="43" t="s">
        <v>54</v>
      </c>
      <c r="I3963" s="44">
        <v>2</v>
      </c>
      <c r="J3963" s="44" t="s">
        <v>193</v>
      </c>
      <c r="K3963" s="41"/>
      <c r="L3963" s="41"/>
      <c r="M3963" s="41"/>
      <c r="N3963" s="45" t="s">
        <v>1681</v>
      </c>
      <c r="O3963" s="41">
        <v>40000</v>
      </c>
      <c r="P3963" s="46"/>
      <c r="Q3963" s="47"/>
      <c r="R3963" s="48" t="s">
        <v>1675</v>
      </c>
      <c r="T3963">
        <v>100212</v>
      </c>
    </row>
    <row r="3964" spans="1:20" ht="18" customHeight="1" x14ac:dyDescent="0.15">
      <c r="A3964" s="42">
        <v>10</v>
      </c>
      <c r="B3964" s="43" t="s">
        <v>1536</v>
      </c>
      <c r="C3964" s="43">
        <v>2</v>
      </c>
      <c r="D3964" s="43" t="s">
        <v>1605</v>
      </c>
      <c r="E3964" s="43">
        <v>1</v>
      </c>
      <c r="F3964" s="43" t="s">
        <v>1606</v>
      </c>
      <c r="G3964" s="44">
        <v>10</v>
      </c>
      <c r="H3964" s="43" t="s">
        <v>54</v>
      </c>
      <c r="I3964" s="44">
        <v>2</v>
      </c>
      <c r="J3964" s="44" t="s">
        <v>193</v>
      </c>
      <c r="K3964" s="41"/>
      <c r="L3964" s="41"/>
      <c r="M3964" s="41"/>
      <c r="N3964" s="45" t="s">
        <v>2799</v>
      </c>
      <c r="O3964" s="41">
        <v>14000</v>
      </c>
      <c r="P3964" s="46"/>
      <c r="Q3964" s="47"/>
      <c r="R3964" s="48" t="s">
        <v>1675</v>
      </c>
      <c r="T3964">
        <v>100212</v>
      </c>
    </row>
    <row r="3965" spans="1:20" ht="18" customHeight="1" x14ac:dyDescent="0.15">
      <c r="A3965" s="42">
        <v>10</v>
      </c>
      <c r="B3965" s="43" t="s">
        <v>1536</v>
      </c>
      <c r="C3965" s="43">
        <v>2</v>
      </c>
      <c r="D3965" s="43" t="s">
        <v>1605</v>
      </c>
      <c r="E3965" s="43">
        <v>1</v>
      </c>
      <c r="F3965" s="43" t="s">
        <v>1606</v>
      </c>
      <c r="G3965" s="44">
        <v>10</v>
      </c>
      <c r="H3965" s="43" t="s">
        <v>54</v>
      </c>
      <c r="I3965" s="45">
        <v>3</v>
      </c>
      <c r="J3965" s="45" t="s">
        <v>63</v>
      </c>
      <c r="K3965" s="41">
        <v>2</v>
      </c>
      <c r="L3965" s="41">
        <v>2</v>
      </c>
      <c r="M3965" s="41">
        <f>K3965-L3965</f>
        <v>0</v>
      </c>
      <c r="N3965" s="45" t="s">
        <v>1683</v>
      </c>
      <c r="O3965" s="41">
        <v>2000</v>
      </c>
      <c r="P3965" s="46"/>
      <c r="Q3965" s="47"/>
      <c r="R3965" s="48" t="s">
        <v>1675</v>
      </c>
      <c r="T3965">
        <v>100212</v>
      </c>
    </row>
    <row r="3966" spans="1:20" ht="18" customHeight="1" x14ac:dyDescent="0.15">
      <c r="A3966" s="42">
        <v>10</v>
      </c>
      <c r="B3966" s="43" t="s">
        <v>1536</v>
      </c>
      <c r="C3966" s="43">
        <v>2</v>
      </c>
      <c r="D3966" s="43" t="s">
        <v>1605</v>
      </c>
      <c r="E3966" s="43">
        <v>1</v>
      </c>
      <c r="F3966" s="43" t="s">
        <v>1606</v>
      </c>
      <c r="G3966" s="44">
        <v>10</v>
      </c>
      <c r="H3966" s="43" t="s">
        <v>54</v>
      </c>
      <c r="I3966" s="45">
        <v>4</v>
      </c>
      <c r="J3966" s="45" t="s">
        <v>65</v>
      </c>
      <c r="K3966" s="41">
        <v>27</v>
      </c>
      <c r="L3966" s="41">
        <v>33</v>
      </c>
      <c r="M3966" s="41">
        <f>K3966-L3966</f>
        <v>-6</v>
      </c>
      <c r="N3966" s="45" t="s">
        <v>1684</v>
      </c>
      <c r="O3966" s="41">
        <v>18025</v>
      </c>
      <c r="P3966" s="46"/>
      <c r="Q3966" s="47"/>
      <c r="R3966" s="48" t="s">
        <v>1675</v>
      </c>
      <c r="T3966">
        <v>100212</v>
      </c>
    </row>
    <row r="3967" spans="1:20" ht="18" customHeight="1" x14ac:dyDescent="0.15">
      <c r="A3967" s="42">
        <v>10</v>
      </c>
      <c r="B3967" s="43" t="s">
        <v>1536</v>
      </c>
      <c r="C3967" s="43">
        <v>2</v>
      </c>
      <c r="D3967" s="43" t="s">
        <v>1605</v>
      </c>
      <c r="E3967" s="43">
        <v>1</v>
      </c>
      <c r="F3967" s="43" t="s">
        <v>1606</v>
      </c>
      <c r="G3967" s="44">
        <v>10</v>
      </c>
      <c r="H3967" s="43" t="s">
        <v>54</v>
      </c>
      <c r="I3967" s="44">
        <v>4</v>
      </c>
      <c r="J3967" s="44" t="s">
        <v>65</v>
      </c>
      <c r="K3967" s="41"/>
      <c r="L3967" s="41"/>
      <c r="M3967" s="41"/>
      <c r="N3967" s="45" t="s">
        <v>1685</v>
      </c>
      <c r="O3967" s="41">
        <v>8000</v>
      </c>
      <c r="P3967" s="46"/>
      <c r="Q3967" s="47"/>
      <c r="R3967" s="48" t="s">
        <v>1675</v>
      </c>
      <c r="T3967">
        <v>100212</v>
      </c>
    </row>
    <row r="3968" spans="1:20" ht="18" customHeight="1" x14ac:dyDescent="0.15">
      <c r="A3968" s="42">
        <v>10</v>
      </c>
      <c r="B3968" s="43" t="s">
        <v>1536</v>
      </c>
      <c r="C3968" s="43">
        <v>2</v>
      </c>
      <c r="D3968" s="43" t="s">
        <v>1605</v>
      </c>
      <c r="E3968" s="43">
        <v>1</v>
      </c>
      <c r="F3968" s="43" t="s">
        <v>1606</v>
      </c>
      <c r="G3968" s="44">
        <v>10</v>
      </c>
      <c r="H3968" s="43" t="s">
        <v>54</v>
      </c>
      <c r="I3968" s="45">
        <v>6</v>
      </c>
      <c r="J3968" s="45" t="s">
        <v>195</v>
      </c>
      <c r="K3968" s="41">
        <v>180</v>
      </c>
      <c r="L3968" s="41">
        <v>180</v>
      </c>
      <c r="M3968" s="41">
        <f>K3968-L3968</f>
        <v>0</v>
      </c>
      <c r="N3968" s="45" t="s">
        <v>1686</v>
      </c>
      <c r="O3968" s="41">
        <v>50000</v>
      </c>
      <c r="P3968" s="46"/>
      <c r="Q3968" s="47"/>
      <c r="R3968" s="48" t="s">
        <v>1675</v>
      </c>
      <c r="T3968">
        <v>100212</v>
      </c>
    </row>
    <row r="3969" spans="1:20" ht="18" customHeight="1" x14ac:dyDescent="0.15">
      <c r="A3969" s="42">
        <v>10</v>
      </c>
      <c r="B3969" s="43" t="s">
        <v>1536</v>
      </c>
      <c r="C3969" s="43">
        <v>2</v>
      </c>
      <c r="D3969" s="43" t="s">
        <v>1605</v>
      </c>
      <c r="E3969" s="43">
        <v>1</v>
      </c>
      <c r="F3969" s="43" t="s">
        <v>1606</v>
      </c>
      <c r="G3969" s="44">
        <v>10</v>
      </c>
      <c r="H3969" s="43" t="s">
        <v>54</v>
      </c>
      <c r="I3969" s="44">
        <v>6</v>
      </c>
      <c r="J3969" s="44" t="s">
        <v>195</v>
      </c>
      <c r="K3969" s="41"/>
      <c r="L3969" s="41"/>
      <c r="M3969" s="41"/>
      <c r="N3969" s="45" t="s">
        <v>1687</v>
      </c>
      <c r="O3969" s="41">
        <v>130000</v>
      </c>
      <c r="P3969" s="46"/>
      <c r="Q3969" s="47"/>
      <c r="R3969" s="48" t="s">
        <v>1675</v>
      </c>
      <c r="T3969">
        <v>100212</v>
      </c>
    </row>
    <row r="3970" spans="1:20" ht="18" customHeight="1" x14ac:dyDescent="0.15">
      <c r="A3970" s="42">
        <v>10</v>
      </c>
      <c r="B3970" s="43" t="s">
        <v>1536</v>
      </c>
      <c r="C3970" s="43">
        <v>2</v>
      </c>
      <c r="D3970" s="43" t="s">
        <v>1605</v>
      </c>
      <c r="E3970" s="43">
        <v>1</v>
      </c>
      <c r="F3970" s="43" t="s">
        <v>1606</v>
      </c>
      <c r="G3970" s="44">
        <v>10</v>
      </c>
      <c r="H3970" s="43" t="s">
        <v>54</v>
      </c>
      <c r="I3970" s="45">
        <v>8</v>
      </c>
      <c r="J3970" s="45" t="s">
        <v>621</v>
      </c>
      <c r="K3970" s="41">
        <v>117</v>
      </c>
      <c r="L3970" s="41">
        <v>137</v>
      </c>
      <c r="M3970" s="41">
        <f>K3970-L3970</f>
        <v>-20</v>
      </c>
      <c r="N3970" s="45" t="s">
        <v>1688</v>
      </c>
      <c r="O3970" s="41">
        <v>27000</v>
      </c>
      <c r="P3970" s="46"/>
      <c r="Q3970" s="47"/>
      <c r="R3970" s="48" t="s">
        <v>1675</v>
      </c>
      <c r="T3970">
        <v>100212</v>
      </c>
    </row>
    <row r="3971" spans="1:20" ht="18" customHeight="1" x14ac:dyDescent="0.15">
      <c r="A3971" s="42">
        <v>10</v>
      </c>
      <c r="B3971" s="43" t="s">
        <v>1536</v>
      </c>
      <c r="C3971" s="43">
        <v>2</v>
      </c>
      <c r="D3971" s="43" t="s">
        <v>1605</v>
      </c>
      <c r="E3971" s="43">
        <v>1</v>
      </c>
      <c r="F3971" s="43" t="s">
        <v>1606</v>
      </c>
      <c r="G3971" s="44">
        <v>10</v>
      </c>
      <c r="H3971" s="43" t="s">
        <v>54</v>
      </c>
      <c r="I3971" s="44">
        <v>8</v>
      </c>
      <c r="J3971" s="44" t="s">
        <v>621</v>
      </c>
      <c r="K3971" s="41"/>
      <c r="L3971" s="41"/>
      <c r="M3971" s="41"/>
      <c r="N3971" s="45" t="s">
        <v>1689</v>
      </c>
      <c r="O3971" s="41">
        <v>50000</v>
      </c>
      <c r="P3971" s="46"/>
      <c r="Q3971" s="47"/>
      <c r="R3971" s="48" t="s">
        <v>1675</v>
      </c>
      <c r="T3971">
        <v>100212</v>
      </c>
    </row>
    <row r="3972" spans="1:20" ht="18" customHeight="1" x14ac:dyDescent="0.15">
      <c r="A3972" s="42">
        <v>10</v>
      </c>
      <c r="B3972" s="43" t="s">
        <v>1536</v>
      </c>
      <c r="C3972" s="43">
        <v>2</v>
      </c>
      <c r="D3972" s="43" t="s">
        <v>1605</v>
      </c>
      <c r="E3972" s="43">
        <v>1</v>
      </c>
      <c r="F3972" s="43" t="s">
        <v>1606</v>
      </c>
      <c r="G3972" s="44">
        <v>10</v>
      </c>
      <c r="H3972" s="43" t="s">
        <v>54</v>
      </c>
      <c r="I3972" s="44">
        <v>8</v>
      </c>
      <c r="J3972" s="44" t="s">
        <v>621</v>
      </c>
      <c r="K3972" s="41"/>
      <c r="L3972" s="41"/>
      <c r="M3972" s="41"/>
      <c r="N3972" s="45" t="s">
        <v>1690</v>
      </c>
      <c r="O3972" s="41">
        <v>40000</v>
      </c>
      <c r="P3972" s="46"/>
      <c r="Q3972" s="47"/>
      <c r="R3972" s="48" t="s">
        <v>1675</v>
      </c>
      <c r="T3972">
        <v>100212</v>
      </c>
    </row>
    <row r="3973" spans="1:20" ht="18" customHeight="1" x14ac:dyDescent="0.15">
      <c r="A3973" s="42">
        <v>10</v>
      </c>
      <c r="B3973" s="43" t="s">
        <v>1536</v>
      </c>
      <c r="C3973" s="43">
        <v>2</v>
      </c>
      <c r="D3973" s="43" t="s">
        <v>1605</v>
      </c>
      <c r="E3973" s="43">
        <v>1</v>
      </c>
      <c r="F3973" s="43" t="s">
        <v>1606</v>
      </c>
      <c r="G3973" s="45">
        <v>11</v>
      </c>
      <c r="H3973" s="49" t="s">
        <v>66</v>
      </c>
      <c r="I3973" s="45"/>
      <c r="J3973" s="45"/>
      <c r="K3973" s="41"/>
      <c r="L3973" s="41"/>
      <c r="M3973" s="41"/>
      <c r="N3973" s="45"/>
      <c r="O3973" s="47"/>
      <c r="P3973" s="46"/>
      <c r="Q3973" s="47"/>
      <c r="R3973" s="48" t="s">
        <v>1675</v>
      </c>
      <c r="T3973">
        <v>100212</v>
      </c>
    </row>
    <row r="3974" spans="1:20" ht="18" customHeight="1" x14ac:dyDescent="0.15">
      <c r="A3974" s="42">
        <v>10</v>
      </c>
      <c r="B3974" s="43" t="s">
        <v>1536</v>
      </c>
      <c r="C3974" s="43">
        <v>2</v>
      </c>
      <c r="D3974" s="43" t="s">
        <v>1605</v>
      </c>
      <c r="E3974" s="43">
        <v>1</v>
      </c>
      <c r="F3974" s="43" t="s">
        <v>1606</v>
      </c>
      <c r="G3974" s="44">
        <v>11</v>
      </c>
      <c r="H3974" s="43" t="s">
        <v>66</v>
      </c>
      <c r="I3974" s="45">
        <v>1</v>
      </c>
      <c r="J3974" s="45" t="s">
        <v>67</v>
      </c>
      <c r="K3974" s="41">
        <v>224</v>
      </c>
      <c r="L3974" s="41">
        <v>222</v>
      </c>
      <c r="M3974" s="41">
        <f>K3974-L3974</f>
        <v>2</v>
      </c>
      <c r="N3974" s="45" t="s">
        <v>1691</v>
      </c>
      <c r="O3974" s="41">
        <v>210000</v>
      </c>
      <c r="P3974" s="46"/>
      <c r="Q3974" s="47"/>
      <c r="R3974" s="48" t="s">
        <v>1675</v>
      </c>
      <c r="T3974">
        <v>100212</v>
      </c>
    </row>
    <row r="3975" spans="1:20" ht="18" customHeight="1" x14ac:dyDescent="0.15">
      <c r="A3975" s="42">
        <v>10</v>
      </c>
      <c r="B3975" s="43" t="s">
        <v>1536</v>
      </c>
      <c r="C3975" s="43">
        <v>2</v>
      </c>
      <c r="D3975" s="43" t="s">
        <v>1605</v>
      </c>
      <c r="E3975" s="43">
        <v>1</v>
      </c>
      <c r="F3975" s="43" t="s">
        <v>1606</v>
      </c>
      <c r="G3975" s="44">
        <v>11</v>
      </c>
      <c r="H3975" s="43" t="s">
        <v>66</v>
      </c>
      <c r="I3975" s="44">
        <v>1</v>
      </c>
      <c r="J3975" s="44" t="s">
        <v>67</v>
      </c>
      <c r="K3975" s="41"/>
      <c r="L3975" s="41"/>
      <c r="M3975" s="41"/>
      <c r="N3975" s="45" t="s">
        <v>1692</v>
      </c>
      <c r="O3975" s="41">
        <v>14000</v>
      </c>
      <c r="P3975" s="46"/>
      <c r="Q3975" s="47"/>
      <c r="R3975" s="48" t="s">
        <v>1675</v>
      </c>
      <c r="T3975">
        <v>100212</v>
      </c>
    </row>
    <row r="3976" spans="1:20" ht="18" customHeight="1" x14ac:dyDescent="0.15">
      <c r="A3976" s="42">
        <v>10</v>
      </c>
      <c r="B3976" s="43" t="s">
        <v>1536</v>
      </c>
      <c r="C3976" s="43">
        <v>2</v>
      </c>
      <c r="D3976" s="43" t="s">
        <v>1605</v>
      </c>
      <c r="E3976" s="43">
        <v>1</v>
      </c>
      <c r="F3976" s="43" t="s">
        <v>1606</v>
      </c>
      <c r="G3976" s="44">
        <v>11</v>
      </c>
      <c r="H3976" s="43" t="s">
        <v>66</v>
      </c>
      <c r="I3976" s="45">
        <v>3</v>
      </c>
      <c r="J3976" s="45" t="s">
        <v>70</v>
      </c>
      <c r="K3976" s="41">
        <v>59</v>
      </c>
      <c r="L3976" s="41">
        <v>56</v>
      </c>
      <c r="M3976" s="41">
        <f>K3976-L3976</f>
        <v>3</v>
      </c>
      <c r="N3976" s="45" t="s">
        <v>1693</v>
      </c>
      <c r="O3976" s="41">
        <v>27000</v>
      </c>
      <c r="P3976" s="46"/>
      <c r="Q3976" s="47"/>
      <c r="R3976" s="48" t="s">
        <v>1675</v>
      </c>
      <c r="T3976">
        <v>100212</v>
      </c>
    </row>
    <row r="3977" spans="1:20" ht="18" customHeight="1" x14ac:dyDescent="0.15">
      <c r="A3977" s="42">
        <v>10</v>
      </c>
      <c r="B3977" s="43" t="s">
        <v>1536</v>
      </c>
      <c r="C3977" s="43">
        <v>2</v>
      </c>
      <c r="D3977" s="43" t="s">
        <v>1605</v>
      </c>
      <c r="E3977" s="43">
        <v>1</v>
      </c>
      <c r="F3977" s="43" t="s">
        <v>1606</v>
      </c>
      <c r="G3977" s="44">
        <v>11</v>
      </c>
      <c r="H3977" s="43" t="s">
        <v>66</v>
      </c>
      <c r="I3977" s="44">
        <v>3</v>
      </c>
      <c r="J3977" s="44" t="s">
        <v>70</v>
      </c>
      <c r="K3977" s="41"/>
      <c r="L3977" s="41"/>
      <c r="M3977" s="41"/>
      <c r="N3977" s="45" t="s">
        <v>71</v>
      </c>
      <c r="O3977" s="41">
        <v>29000</v>
      </c>
      <c r="P3977" s="46"/>
      <c r="Q3977" s="47"/>
      <c r="R3977" s="48" t="s">
        <v>1675</v>
      </c>
      <c r="T3977">
        <v>100212</v>
      </c>
    </row>
    <row r="3978" spans="1:20" ht="18" customHeight="1" x14ac:dyDescent="0.15">
      <c r="A3978" s="42">
        <v>10</v>
      </c>
      <c r="B3978" s="43" t="s">
        <v>1536</v>
      </c>
      <c r="C3978" s="43">
        <v>2</v>
      </c>
      <c r="D3978" s="43" t="s">
        <v>1605</v>
      </c>
      <c r="E3978" s="43">
        <v>1</v>
      </c>
      <c r="F3978" s="43" t="s">
        <v>1606</v>
      </c>
      <c r="G3978" s="44">
        <v>11</v>
      </c>
      <c r="H3978" s="43" t="s">
        <v>66</v>
      </c>
      <c r="I3978" s="44">
        <v>3</v>
      </c>
      <c r="J3978" s="44" t="s">
        <v>70</v>
      </c>
      <c r="K3978" s="41"/>
      <c r="L3978" s="41"/>
      <c r="M3978" s="41"/>
      <c r="N3978" s="45" t="s">
        <v>2800</v>
      </c>
      <c r="O3978" s="41">
        <v>2800</v>
      </c>
      <c r="P3978" s="46"/>
      <c r="Q3978" s="47"/>
      <c r="R3978" s="48" t="s">
        <v>1675</v>
      </c>
      <c r="T3978">
        <v>100212</v>
      </c>
    </row>
    <row r="3979" spans="1:20" ht="18" customHeight="1" x14ac:dyDescent="0.15">
      <c r="A3979" s="42">
        <v>10</v>
      </c>
      <c r="B3979" s="43" t="s">
        <v>1536</v>
      </c>
      <c r="C3979" s="43">
        <v>2</v>
      </c>
      <c r="D3979" s="43" t="s">
        <v>1605</v>
      </c>
      <c r="E3979" s="43">
        <v>1</v>
      </c>
      <c r="F3979" s="43" t="s">
        <v>1606</v>
      </c>
      <c r="G3979" s="45">
        <v>12</v>
      </c>
      <c r="H3979" s="49" t="s">
        <v>73</v>
      </c>
      <c r="I3979" s="45"/>
      <c r="J3979" s="45"/>
      <c r="K3979" s="41"/>
      <c r="L3979" s="41"/>
      <c r="M3979" s="41"/>
      <c r="N3979" s="45"/>
      <c r="O3979" s="47"/>
      <c r="P3979" s="46"/>
      <c r="Q3979" s="47"/>
      <c r="R3979" s="48" t="s">
        <v>1675</v>
      </c>
      <c r="T3979">
        <v>100212</v>
      </c>
    </row>
    <row r="3980" spans="1:20" ht="18" customHeight="1" x14ac:dyDescent="0.15">
      <c r="A3980" s="42">
        <v>10</v>
      </c>
      <c r="B3980" s="43" t="s">
        <v>1536</v>
      </c>
      <c r="C3980" s="43">
        <v>2</v>
      </c>
      <c r="D3980" s="43" t="s">
        <v>1605</v>
      </c>
      <c r="E3980" s="43">
        <v>1</v>
      </c>
      <c r="F3980" s="43" t="s">
        <v>1606</v>
      </c>
      <c r="G3980" s="44">
        <v>12</v>
      </c>
      <c r="H3980" s="43" t="s">
        <v>73</v>
      </c>
      <c r="I3980" s="45">
        <v>32</v>
      </c>
      <c r="J3980" s="45" t="s">
        <v>210</v>
      </c>
      <c r="K3980" s="41">
        <v>100</v>
      </c>
      <c r="L3980" s="41">
        <v>100</v>
      </c>
      <c r="M3980" s="41">
        <f>K3980-L3980</f>
        <v>0</v>
      </c>
      <c r="N3980" s="45" t="s">
        <v>1694</v>
      </c>
      <c r="O3980" s="41">
        <v>100000</v>
      </c>
      <c r="P3980" s="46"/>
      <c r="Q3980" s="47"/>
      <c r="R3980" s="48" t="s">
        <v>1675</v>
      </c>
      <c r="T3980">
        <v>100212</v>
      </c>
    </row>
    <row r="3981" spans="1:20" ht="18" customHeight="1" x14ac:dyDescent="0.15">
      <c r="A3981" s="42">
        <v>10</v>
      </c>
      <c r="B3981" s="43" t="s">
        <v>1536</v>
      </c>
      <c r="C3981" s="43">
        <v>2</v>
      </c>
      <c r="D3981" s="43" t="s">
        <v>1605</v>
      </c>
      <c r="E3981" s="43">
        <v>1</v>
      </c>
      <c r="F3981" s="43" t="s">
        <v>1606</v>
      </c>
      <c r="G3981" s="45">
        <v>13</v>
      </c>
      <c r="H3981" s="49" t="s">
        <v>77</v>
      </c>
      <c r="I3981" s="45"/>
      <c r="J3981" s="45"/>
      <c r="K3981" s="41"/>
      <c r="L3981" s="41"/>
      <c r="M3981" s="41"/>
      <c r="N3981" s="45"/>
      <c r="O3981" s="47"/>
      <c r="P3981" s="46"/>
      <c r="Q3981" s="47"/>
      <c r="R3981" s="48" t="s">
        <v>1675</v>
      </c>
      <c r="T3981">
        <v>100212</v>
      </c>
    </row>
    <row r="3982" spans="1:20" ht="18" customHeight="1" x14ac:dyDescent="0.15">
      <c r="A3982" s="42">
        <v>10</v>
      </c>
      <c r="B3982" s="43" t="s">
        <v>1536</v>
      </c>
      <c r="C3982" s="43">
        <v>2</v>
      </c>
      <c r="D3982" s="43" t="s">
        <v>1605</v>
      </c>
      <c r="E3982" s="43">
        <v>1</v>
      </c>
      <c r="F3982" s="43" t="s">
        <v>1606</v>
      </c>
      <c r="G3982" s="44">
        <v>13</v>
      </c>
      <c r="H3982" s="43" t="s">
        <v>77</v>
      </c>
      <c r="I3982" s="45">
        <v>1</v>
      </c>
      <c r="J3982" s="45" t="s">
        <v>78</v>
      </c>
      <c r="K3982" s="41">
        <v>5</v>
      </c>
      <c r="L3982" s="41">
        <v>5</v>
      </c>
      <c r="M3982" s="41">
        <f>K3982-L3982</f>
        <v>0</v>
      </c>
      <c r="N3982" s="45" t="s">
        <v>1695</v>
      </c>
      <c r="O3982" s="41">
        <v>5000</v>
      </c>
      <c r="P3982" s="46"/>
      <c r="Q3982" s="47"/>
      <c r="R3982" s="48" t="s">
        <v>1675</v>
      </c>
      <c r="T3982">
        <v>100212</v>
      </c>
    </row>
    <row r="3983" spans="1:20" ht="18" customHeight="1" x14ac:dyDescent="0.15">
      <c r="A3983" s="42">
        <v>10</v>
      </c>
      <c r="B3983" s="43" t="s">
        <v>1536</v>
      </c>
      <c r="C3983" s="43">
        <v>2</v>
      </c>
      <c r="D3983" s="43" t="s">
        <v>1605</v>
      </c>
      <c r="E3983" s="43">
        <v>1</v>
      </c>
      <c r="F3983" s="43" t="s">
        <v>1606</v>
      </c>
      <c r="G3983" s="45">
        <v>15</v>
      </c>
      <c r="H3983" s="49" t="s">
        <v>235</v>
      </c>
      <c r="I3983" s="45"/>
      <c r="J3983" s="45"/>
      <c r="K3983" s="41"/>
      <c r="L3983" s="41"/>
      <c r="M3983" s="41"/>
      <c r="N3983" s="45"/>
      <c r="O3983" s="47"/>
      <c r="P3983" s="46"/>
      <c r="Q3983" s="47"/>
      <c r="R3983" s="48" t="s">
        <v>1675</v>
      </c>
      <c r="T3983">
        <v>100212</v>
      </c>
    </row>
    <row r="3984" spans="1:20" ht="18" customHeight="1" x14ac:dyDescent="0.15">
      <c r="A3984" s="42">
        <v>10</v>
      </c>
      <c r="B3984" s="43" t="s">
        <v>1536</v>
      </c>
      <c r="C3984" s="43">
        <v>2</v>
      </c>
      <c r="D3984" s="43" t="s">
        <v>1605</v>
      </c>
      <c r="E3984" s="43">
        <v>1</v>
      </c>
      <c r="F3984" s="43" t="s">
        <v>1606</v>
      </c>
      <c r="G3984" s="44">
        <v>15</v>
      </c>
      <c r="H3984" s="43" t="s">
        <v>235</v>
      </c>
      <c r="I3984" s="45">
        <v>1</v>
      </c>
      <c r="J3984" s="45" t="s">
        <v>236</v>
      </c>
      <c r="K3984" s="41">
        <v>5</v>
      </c>
      <c r="L3984" s="41">
        <v>5</v>
      </c>
      <c r="M3984" s="41">
        <f>K3984-L3984</f>
        <v>0</v>
      </c>
      <c r="N3984" s="45" t="s">
        <v>2801</v>
      </c>
      <c r="O3984" s="41">
        <v>5000</v>
      </c>
      <c r="P3984" s="46"/>
      <c r="Q3984" s="47"/>
      <c r="R3984" s="48" t="s">
        <v>1675</v>
      </c>
      <c r="T3984">
        <v>100212</v>
      </c>
    </row>
    <row r="3985" spans="1:20" ht="18" customHeight="1" x14ac:dyDescent="0.15">
      <c r="A3985" s="24">
        <v>10</v>
      </c>
      <c r="B3985" s="25" t="s">
        <v>2268</v>
      </c>
      <c r="C3985" s="34">
        <v>2</v>
      </c>
      <c r="D3985" s="25" t="s">
        <v>1605</v>
      </c>
      <c r="E3985" s="35">
        <v>1</v>
      </c>
      <c r="F3985" s="36" t="s">
        <v>2272</v>
      </c>
      <c r="G3985" s="35"/>
      <c r="H3985" s="36"/>
      <c r="I3985" s="35"/>
      <c r="J3985" s="35"/>
      <c r="K3985" s="32">
        <f>IF(C3985="",SUMIFS($K3986:$K$5362,$A3986:$A$5362,A3985,$E3986:$E$5362,""),IF(E3985="",SUMIFS($K3986:$K$5362,$A3986:$A$5362,A3985,$C3986:$C$5362,C3985,$G3986:$G$5362,""),IF(G3985="",SUMIFS($K3986:$K$5362,$A3986:$A$5362,A3985,$C3986:$C$5362,C3985,$E3986:$E$5362,E3985,$R3986:$R$5362,R3985),IF(I3985="",SUMIFS($K3986:$K$5362,$A3986:$A$5362,A3985,$C3986:$C$5362,C3985,$E3986:$E$5362,E3985,$G3986:$G$5362,G3985,$R3986:$R$5362,R3985),0))))</f>
        <v>2346</v>
      </c>
      <c r="L3985" s="32">
        <f>IF(C3985="",SUMIFS($L3986:$L$5362,$A3986:$A$5362,A3985,$E3986:$E$5362,""),IF(E3985="",SUMIFS($L3986:$L$5362,$A3986:$A$5362,A3985,$C3986:$C$5362,C3985,$G3986:$G$5362,""),IF(G3985="",SUMIFS($L3986:$L$5362,$A3986:$A$5362,A3985,$C3986:$C$5362,C3985,$E3986:$E$5362,E3985,$R3986:$R$5362,R3985),IF(I3985="",SUMIFS($L3986:$L$5362,$A3986:$A$5362,A3985,$C3986:$C$5362,C3985,$E3986:$E$5362,E3985,$G3986:$G$5362,G3985,$R3986:$R$5362,R3985),0))))</f>
        <v>2226</v>
      </c>
      <c r="M3985" s="32">
        <f t="shared" ref="M3985" si="105">K3985-L3985</f>
        <v>120</v>
      </c>
      <c r="N3985" s="37"/>
      <c r="O3985" s="38"/>
      <c r="P3985" s="39"/>
      <c r="Q3985" s="33">
        <f>IF(C3985="",SUMIFS($Q3986:$Q$5362,$A3986:$A$5362,A3985,$E3986:$E$5362,""),IF(E3985="",SUMIFS($Q3986:$Q$5362,$A3986:$A$5362,A3985,$C3986:$C$5362,C3985,$G3986:$G$5362,""),IF(G3985="",SUMIFS($Q3986:$Q$5362,$A3986:$A$5362,A3985,$C3986:$C$5362,C3985,$E3986:$E$5362,E3985,$R3986:$R$5362,R3985),IF(I3985="",SUMIFS($Q3986:$Q$5362,$A3986:$A$5362,A3985,$C3986:$C$5362,C3985,$E3986:$E$5362,E3985,$G3986:$G$5362,G3985,$R3986:$R$5362,R3985),0))))</f>
        <v>0</v>
      </c>
      <c r="R3985" s="40" t="s">
        <v>2275</v>
      </c>
      <c r="T3985">
        <v>100216</v>
      </c>
    </row>
    <row r="3986" spans="1:20" ht="18" customHeight="1" x14ac:dyDescent="0.15">
      <c r="A3986" s="42">
        <v>10</v>
      </c>
      <c r="B3986" s="43" t="s">
        <v>1536</v>
      </c>
      <c r="C3986" s="43">
        <v>2</v>
      </c>
      <c r="D3986" s="43" t="s">
        <v>1605</v>
      </c>
      <c r="E3986" s="43">
        <v>1</v>
      </c>
      <c r="F3986" s="43" t="s">
        <v>1606</v>
      </c>
      <c r="G3986" s="45">
        <v>7</v>
      </c>
      <c r="H3986" s="49" t="s">
        <v>30</v>
      </c>
      <c r="I3986" s="45"/>
      <c r="J3986" s="45"/>
      <c r="K3986" s="41"/>
      <c r="L3986" s="41"/>
      <c r="M3986" s="41"/>
      <c r="N3986" s="45"/>
      <c r="O3986" s="47"/>
      <c r="P3986" s="46"/>
      <c r="Q3986" s="47"/>
      <c r="R3986" s="48" t="s">
        <v>1696</v>
      </c>
      <c r="T3986">
        <v>100216</v>
      </c>
    </row>
    <row r="3987" spans="1:20" ht="18" customHeight="1" x14ac:dyDescent="0.15">
      <c r="A3987" s="42">
        <v>10</v>
      </c>
      <c r="B3987" s="43" t="s">
        <v>1536</v>
      </c>
      <c r="C3987" s="43">
        <v>2</v>
      </c>
      <c r="D3987" s="43" t="s">
        <v>1605</v>
      </c>
      <c r="E3987" s="43">
        <v>1</v>
      </c>
      <c r="F3987" s="43" t="s">
        <v>1606</v>
      </c>
      <c r="G3987" s="44">
        <v>7</v>
      </c>
      <c r="H3987" s="43" t="s">
        <v>30</v>
      </c>
      <c r="I3987" s="45">
        <v>31</v>
      </c>
      <c r="J3987" s="45" t="s">
        <v>265</v>
      </c>
      <c r="K3987" s="41">
        <v>30</v>
      </c>
      <c r="L3987" s="41">
        <v>30</v>
      </c>
      <c r="M3987" s="41">
        <f>K3987-L3987</f>
        <v>0</v>
      </c>
      <c r="N3987" s="45" t="s">
        <v>3507</v>
      </c>
      <c r="O3987" s="41">
        <v>16940</v>
      </c>
      <c r="P3987" s="46"/>
      <c r="Q3987" s="47"/>
      <c r="R3987" s="48" t="s">
        <v>1696</v>
      </c>
      <c r="T3987">
        <v>100216</v>
      </c>
    </row>
    <row r="3988" spans="1:20" ht="18" customHeight="1" x14ac:dyDescent="0.15">
      <c r="A3988" s="42">
        <v>10</v>
      </c>
      <c r="B3988" s="43" t="s">
        <v>1536</v>
      </c>
      <c r="C3988" s="43">
        <v>2</v>
      </c>
      <c r="D3988" s="43" t="s">
        <v>1605</v>
      </c>
      <c r="E3988" s="43">
        <v>1</v>
      </c>
      <c r="F3988" s="43" t="s">
        <v>1606</v>
      </c>
      <c r="G3988" s="44">
        <v>7</v>
      </c>
      <c r="H3988" s="43" t="s">
        <v>30</v>
      </c>
      <c r="I3988" s="44">
        <v>31</v>
      </c>
      <c r="J3988" s="44" t="s">
        <v>265</v>
      </c>
      <c r="K3988" s="41"/>
      <c r="L3988" s="41"/>
      <c r="M3988" s="41"/>
      <c r="N3988" s="45" t="s">
        <v>3508</v>
      </c>
      <c r="O3988" s="41">
        <v>12740</v>
      </c>
      <c r="P3988" s="46"/>
      <c r="Q3988" s="47"/>
      <c r="R3988" s="48" t="s">
        <v>1696</v>
      </c>
      <c r="T3988">
        <v>100216</v>
      </c>
    </row>
    <row r="3989" spans="1:20" ht="18" customHeight="1" x14ac:dyDescent="0.15">
      <c r="A3989" s="42">
        <v>10</v>
      </c>
      <c r="B3989" s="43" t="s">
        <v>1536</v>
      </c>
      <c r="C3989" s="43">
        <v>2</v>
      </c>
      <c r="D3989" s="43" t="s">
        <v>1605</v>
      </c>
      <c r="E3989" s="43">
        <v>1</v>
      </c>
      <c r="F3989" s="43" t="s">
        <v>1606</v>
      </c>
      <c r="G3989" s="45">
        <v>10</v>
      </c>
      <c r="H3989" s="49" t="s">
        <v>54</v>
      </c>
      <c r="I3989" s="45"/>
      <c r="J3989" s="45"/>
      <c r="K3989" s="41"/>
      <c r="L3989" s="41"/>
      <c r="M3989" s="41"/>
      <c r="N3989" s="45"/>
      <c r="O3989" s="47"/>
      <c r="P3989" s="46"/>
      <c r="Q3989" s="47"/>
      <c r="R3989" s="48" t="s">
        <v>1696</v>
      </c>
      <c r="T3989">
        <v>100216</v>
      </c>
    </row>
    <row r="3990" spans="1:20" ht="18" customHeight="1" x14ac:dyDescent="0.15">
      <c r="A3990" s="42">
        <v>10</v>
      </c>
      <c r="B3990" s="43" t="s">
        <v>1536</v>
      </c>
      <c r="C3990" s="43">
        <v>2</v>
      </c>
      <c r="D3990" s="43" t="s">
        <v>1605</v>
      </c>
      <c r="E3990" s="43">
        <v>1</v>
      </c>
      <c r="F3990" s="43" t="s">
        <v>1606</v>
      </c>
      <c r="G3990" s="44">
        <v>10</v>
      </c>
      <c r="H3990" s="43" t="s">
        <v>54</v>
      </c>
      <c r="I3990" s="45">
        <v>1</v>
      </c>
      <c r="J3990" s="45" t="s">
        <v>55</v>
      </c>
      <c r="K3990" s="41">
        <v>1119</v>
      </c>
      <c r="L3990" s="41">
        <v>983</v>
      </c>
      <c r="M3990" s="41">
        <f>K3990-L3990</f>
        <v>136</v>
      </c>
      <c r="N3990" s="45" t="s">
        <v>1697</v>
      </c>
      <c r="O3990" s="41">
        <v>738184</v>
      </c>
      <c r="P3990" s="46"/>
      <c r="Q3990" s="47"/>
      <c r="R3990" s="48" t="s">
        <v>1696</v>
      </c>
      <c r="T3990">
        <v>100216</v>
      </c>
    </row>
    <row r="3991" spans="1:20" ht="18" customHeight="1" x14ac:dyDescent="0.15">
      <c r="A3991" s="42">
        <v>10</v>
      </c>
      <c r="B3991" s="43" t="s">
        <v>1536</v>
      </c>
      <c r="C3991" s="43">
        <v>2</v>
      </c>
      <c r="D3991" s="43" t="s">
        <v>1605</v>
      </c>
      <c r="E3991" s="43">
        <v>1</v>
      </c>
      <c r="F3991" s="43" t="s">
        <v>1606</v>
      </c>
      <c r="G3991" s="44">
        <v>10</v>
      </c>
      <c r="H3991" s="43" t="s">
        <v>54</v>
      </c>
      <c r="I3991" s="44">
        <v>1</v>
      </c>
      <c r="J3991" s="44" t="s">
        <v>55</v>
      </c>
      <c r="K3991" s="41"/>
      <c r="L3991" s="41"/>
      <c r="M3991" s="41"/>
      <c r="N3991" s="45" t="s">
        <v>1698</v>
      </c>
      <c r="O3991" s="41">
        <v>47773</v>
      </c>
      <c r="P3991" s="46"/>
      <c r="Q3991" s="47"/>
      <c r="R3991" s="48" t="s">
        <v>1696</v>
      </c>
      <c r="T3991">
        <v>100216</v>
      </c>
    </row>
    <row r="3992" spans="1:20" ht="18" customHeight="1" x14ac:dyDescent="0.15">
      <c r="A3992" s="42">
        <v>10</v>
      </c>
      <c r="B3992" s="43" t="s">
        <v>1536</v>
      </c>
      <c r="C3992" s="43">
        <v>2</v>
      </c>
      <c r="D3992" s="43" t="s">
        <v>1605</v>
      </c>
      <c r="E3992" s="43">
        <v>1</v>
      </c>
      <c r="F3992" s="43" t="s">
        <v>1606</v>
      </c>
      <c r="G3992" s="44">
        <v>10</v>
      </c>
      <c r="H3992" s="43" t="s">
        <v>54</v>
      </c>
      <c r="I3992" s="44">
        <v>1</v>
      </c>
      <c r="J3992" s="44" t="s">
        <v>55</v>
      </c>
      <c r="K3992" s="41"/>
      <c r="L3992" s="41"/>
      <c r="M3992" s="41"/>
      <c r="N3992" s="45" t="s">
        <v>1678</v>
      </c>
      <c r="O3992" s="41">
        <v>79188</v>
      </c>
      <c r="P3992" s="46"/>
      <c r="Q3992" s="47"/>
      <c r="R3992" s="48" t="s">
        <v>1696</v>
      </c>
      <c r="T3992">
        <v>100216</v>
      </c>
    </row>
    <row r="3993" spans="1:20" ht="18" customHeight="1" x14ac:dyDescent="0.15">
      <c r="A3993" s="42">
        <v>10</v>
      </c>
      <c r="B3993" s="43" t="s">
        <v>1536</v>
      </c>
      <c r="C3993" s="43">
        <v>2</v>
      </c>
      <c r="D3993" s="43" t="s">
        <v>1605</v>
      </c>
      <c r="E3993" s="43">
        <v>1</v>
      </c>
      <c r="F3993" s="43" t="s">
        <v>1606</v>
      </c>
      <c r="G3993" s="44">
        <v>10</v>
      </c>
      <c r="H3993" s="43" t="s">
        <v>54</v>
      </c>
      <c r="I3993" s="44">
        <v>1</v>
      </c>
      <c r="J3993" s="44" t="s">
        <v>55</v>
      </c>
      <c r="K3993" s="41"/>
      <c r="L3993" s="41"/>
      <c r="M3993" s="41"/>
      <c r="N3993" s="45" t="s">
        <v>1679</v>
      </c>
      <c r="O3993" s="41">
        <v>106035</v>
      </c>
      <c r="P3993" s="46"/>
      <c r="Q3993" s="47"/>
      <c r="R3993" s="48" t="s">
        <v>1696</v>
      </c>
      <c r="T3993">
        <v>100216</v>
      </c>
    </row>
    <row r="3994" spans="1:20" ht="18" customHeight="1" x14ac:dyDescent="0.15">
      <c r="A3994" s="42">
        <v>10</v>
      </c>
      <c r="B3994" s="43" t="s">
        <v>1536</v>
      </c>
      <c r="C3994" s="43">
        <v>2</v>
      </c>
      <c r="D3994" s="43" t="s">
        <v>1605</v>
      </c>
      <c r="E3994" s="43">
        <v>1</v>
      </c>
      <c r="F3994" s="43" t="s">
        <v>1606</v>
      </c>
      <c r="G3994" s="44">
        <v>10</v>
      </c>
      <c r="H3994" s="43" t="s">
        <v>54</v>
      </c>
      <c r="I3994" s="44">
        <v>1</v>
      </c>
      <c r="J3994" s="44" t="s">
        <v>55</v>
      </c>
      <c r="K3994" s="41"/>
      <c r="L3994" s="41"/>
      <c r="M3994" s="41"/>
      <c r="N3994" s="45" t="s">
        <v>1699</v>
      </c>
      <c r="O3994" s="41">
        <v>147391</v>
      </c>
      <c r="P3994" s="46"/>
      <c r="Q3994" s="47"/>
      <c r="R3994" s="48" t="s">
        <v>1696</v>
      </c>
      <c r="T3994">
        <v>100216</v>
      </c>
    </row>
    <row r="3995" spans="1:20" ht="18" customHeight="1" x14ac:dyDescent="0.15">
      <c r="A3995" s="42">
        <v>10</v>
      </c>
      <c r="B3995" s="43" t="s">
        <v>1536</v>
      </c>
      <c r="C3995" s="43">
        <v>2</v>
      </c>
      <c r="D3995" s="43" t="s">
        <v>1605</v>
      </c>
      <c r="E3995" s="43">
        <v>1</v>
      </c>
      <c r="F3995" s="43" t="s">
        <v>1606</v>
      </c>
      <c r="G3995" s="44">
        <v>10</v>
      </c>
      <c r="H3995" s="43" t="s">
        <v>54</v>
      </c>
      <c r="I3995" s="45">
        <v>2</v>
      </c>
      <c r="J3995" s="45" t="s">
        <v>193</v>
      </c>
      <c r="K3995" s="41">
        <v>488</v>
      </c>
      <c r="L3995" s="41">
        <v>372</v>
      </c>
      <c r="M3995" s="41">
        <f>K3995-L3995</f>
        <v>116</v>
      </c>
      <c r="N3995" s="45" t="s">
        <v>3509</v>
      </c>
      <c r="O3995" s="41">
        <v>450450</v>
      </c>
      <c r="P3995" s="46"/>
      <c r="Q3995" s="47"/>
      <c r="R3995" s="48" t="s">
        <v>1696</v>
      </c>
      <c r="T3995">
        <v>100216</v>
      </c>
    </row>
    <row r="3996" spans="1:20" ht="18" customHeight="1" x14ac:dyDescent="0.15">
      <c r="A3996" s="42">
        <v>10</v>
      </c>
      <c r="B3996" s="43" t="s">
        <v>1536</v>
      </c>
      <c r="C3996" s="43">
        <v>2</v>
      </c>
      <c r="D3996" s="43" t="s">
        <v>1605</v>
      </c>
      <c r="E3996" s="43">
        <v>1</v>
      </c>
      <c r="F3996" s="43" t="s">
        <v>1606</v>
      </c>
      <c r="G3996" s="44">
        <v>10</v>
      </c>
      <c r="H3996" s="43" t="s">
        <v>54</v>
      </c>
      <c r="I3996" s="44">
        <v>2</v>
      </c>
      <c r="J3996" s="44" t="s">
        <v>193</v>
      </c>
      <c r="K3996" s="41"/>
      <c r="L3996" s="41"/>
      <c r="M3996" s="41"/>
      <c r="N3996" s="45" t="s">
        <v>1681</v>
      </c>
      <c r="O3996" s="41">
        <v>27000</v>
      </c>
      <c r="P3996" s="46"/>
      <c r="Q3996" s="47"/>
      <c r="R3996" s="48" t="s">
        <v>1696</v>
      </c>
      <c r="T3996">
        <v>100216</v>
      </c>
    </row>
    <row r="3997" spans="1:20" ht="18" customHeight="1" x14ac:dyDescent="0.15">
      <c r="A3997" s="42">
        <v>10</v>
      </c>
      <c r="B3997" s="43" t="s">
        <v>1536</v>
      </c>
      <c r="C3997" s="43">
        <v>2</v>
      </c>
      <c r="D3997" s="43" t="s">
        <v>1605</v>
      </c>
      <c r="E3997" s="43">
        <v>1</v>
      </c>
      <c r="F3997" s="43" t="s">
        <v>1606</v>
      </c>
      <c r="G3997" s="44">
        <v>10</v>
      </c>
      <c r="H3997" s="43" t="s">
        <v>54</v>
      </c>
      <c r="I3997" s="44">
        <v>2</v>
      </c>
      <c r="J3997" s="44" t="s">
        <v>193</v>
      </c>
      <c r="K3997" s="41"/>
      <c r="L3997" s="41"/>
      <c r="M3997" s="41"/>
      <c r="N3997" s="45" t="s">
        <v>2802</v>
      </c>
      <c r="O3997" s="41">
        <v>10000</v>
      </c>
      <c r="P3997" s="46"/>
      <c r="Q3997" s="47"/>
      <c r="R3997" s="48" t="s">
        <v>1696</v>
      </c>
      <c r="T3997">
        <v>100216</v>
      </c>
    </row>
    <row r="3998" spans="1:20" ht="18" customHeight="1" x14ac:dyDescent="0.15">
      <c r="A3998" s="42">
        <v>10</v>
      </c>
      <c r="B3998" s="43" t="s">
        <v>1536</v>
      </c>
      <c r="C3998" s="43">
        <v>2</v>
      </c>
      <c r="D3998" s="43" t="s">
        <v>1605</v>
      </c>
      <c r="E3998" s="43">
        <v>1</v>
      </c>
      <c r="F3998" s="43" t="s">
        <v>1606</v>
      </c>
      <c r="G3998" s="44">
        <v>10</v>
      </c>
      <c r="H3998" s="43" t="s">
        <v>54</v>
      </c>
      <c r="I3998" s="45">
        <v>3</v>
      </c>
      <c r="J3998" s="45" t="s">
        <v>63</v>
      </c>
      <c r="K3998" s="41">
        <v>2</v>
      </c>
      <c r="L3998" s="41">
        <v>5</v>
      </c>
      <c r="M3998" s="41">
        <f>K3998-L3998</f>
        <v>-3</v>
      </c>
      <c r="N3998" s="45" t="s">
        <v>1700</v>
      </c>
      <c r="O3998" s="41">
        <v>2000</v>
      </c>
      <c r="P3998" s="46"/>
      <c r="Q3998" s="47"/>
      <c r="R3998" s="48" t="s">
        <v>1696</v>
      </c>
      <c r="T3998">
        <v>100216</v>
      </c>
    </row>
    <row r="3999" spans="1:20" ht="18" customHeight="1" x14ac:dyDescent="0.15">
      <c r="A3999" s="42">
        <v>10</v>
      </c>
      <c r="B3999" s="43" t="s">
        <v>1536</v>
      </c>
      <c r="C3999" s="43">
        <v>2</v>
      </c>
      <c r="D3999" s="43" t="s">
        <v>1605</v>
      </c>
      <c r="E3999" s="43">
        <v>1</v>
      </c>
      <c r="F3999" s="43" t="s">
        <v>1606</v>
      </c>
      <c r="G3999" s="44">
        <v>10</v>
      </c>
      <c r="H3999" s="43" t="s">
        <v>54</v>
      </c>
      <c r="I3999" s="45">
        <v>4</v>
      </c>
      <c r="J3999" s="45" t="s">
        <v>65</v>
      </c>
      <c r="K3999" s="41">
        <v>23</v>
      </c>
      <c r="L3999" s="41">
        <v>29</v>
      </c>
      <c r="M3999" s="41">
        <f>K3999-L3999</f>
        <v>-6</v>
      </c>
      <c r="N3999" s="45" t="s">
        <v>1701</v>
      </c>
      <c r="O3999" s="41">
        <v>20000</v>
      </c>
      <c r="P3999" s="46"/>
      <c r="Q3999" s="47"/>
      <c r="R3999" s="48" t="s">
        <v>1696</v>
      </c>
      <c r="T3999">
        <v>100216</v>
      </c>
    </row>
    <row r="4000" spans="1:20" ht="18" customHeight="1" x14ac:dyDescent="0.15">
      <c r="A4000" s="42">
        <v>10</v>
      </c>
      <c r="B4000" s="43" t="s">
        <v>1536</v>
      </c>
      <c r="C4000" s="43">
        <v>2</v>
      </c>
      <c r="D4000" s="43" t="s">
        <v>1605</v>
      </c>
      <c r="E4000" s="43">
        <v>1</v>
      </c>
      <c r="F4000" s="43" t="s">
        <v>1606</v>
      </c>
      <c r="G4000" s="44">
        <v>10</v>
      </c>
      <c r="H4000" s="43" t="s">
        <v>54</v>
      </c>
      <c r="I4000" s="44">
        <v>4</v>
      </c>
      <c r="J4000" s="44" t="s">
        <v>65</v>
      </c>
      <c r="K4000" s="41"/>
      <c r="L4000" s="41"/>
      <c r="M4000" s="41"/>
      <c r="N4000" s="45" t="s">
        <v>1702</v>
      </c>
      <c r="O4000" s="41">
        <v>3000</v>
      </c>
      <c r="P4000" s="46"/>
      <c r="Q4000" s="47"/>
      <c r="R4000" s="48" t="s">
        <v>1696</v>
      </c>
      <c r="T4000">
        <v>100216</v>
      </c>
    </row>
    <row r="4001" spans="1:20" ht="18" customHeight="1" x14ac:dyDescent="0.15">
      <c r="A4001" s="42">
        <v>10</v>
      </c>
      <c r="B4001" s="43" t="s">
        <v>1536</v>
      </c>
      <c r="C4001" s="43">
        <v>2</v>
      </c>
      <c r="D4001" s="43" t="s">
        <v>1605</v>
      </c>
      <c r="E4001" s="43">
        <v>1</v>
      </c>
      <c r="F4001" s="43" t="s">
        <v>1606</v>
      </c>
      <c r="G4001" s="44">
        <v>10</v>
      </c>
      <c r="H4001" s="43" t="s">
        <v>54</v>
      </c>
      <c r="I4001" s="45">
        <v>6</v>
      </c>
      <c r="J4001" s="45" t="s">
        <v>195</v>
      </c>
      <c r="K4001" s="41">
        <v>100</v>
      </c>
      <c r="L4001" s="41">
        <v>185</v>
      </c>
      <c r="M4001" s="41">
        <f>K4001-L4001</f>
        <v>-85</v>
      </c>
      <c r="N4001" s="45" t="s">
        <v>2803</v>
      </c>
      <c r="O4001" s="41">
        <v>68000</v>
      </c>
      <c r="P4001" s="46"/>
      <c r="Q4001" s="47"/>
      <c r="R4001" s="48" t="s">
        <v>1696</v>
      </c>
      <c r="T4001">
        <v>100216</v>
      </c>
    </row>
    <row r="4002" spans="1:20" ht="18" customHeight="1" x14ac:dyDescent="0.15">
      <c r="A4002" s="42">
        <v>10</v>
      </c>
      <c r="B4002" s="43" t="s">
        <v>1536</v>
      </c>
      <c r="C4002" s="43">
        <v>2</v>
      </c>
      <c r="D4002" s="43" t="s">
        <v>1605</v>
      </c>
      <c r="E4002" s="43">
        <v>1</v>
      </c>
      <c r="F4002" s="43" t="s">
        <v>1606</v>
      </c>
      <c r="G4002" s="44">
        <v>10</v>
      </c>
      <c r="H4002" s="43" t="s">
        <v>54</v>
      </c>
      <c r="I4002" s="44">
        <v>6</v>
      </c>
      <c r="J4002" s="44" t="s">
        <v>195</v>
      </c>
      <c r="K4002" s="41"/>
      <c r="L4002" s="41"/>
      <c r="M4002" s="41"/>
      <c r="N4002" s="45" t="s">
        <v>1703</v>
      </c>
      <c r="O4002" s="41">
        <v>32000</v>
      </c>
      <c r="P4002" s="46"/>
      <c r="Q4002" s="47"/>
      <c r="R4002" s="48" t="s">
        <v>1696</v>
      </c>
      <c r="T4002">
        <v>100216</v>
      </c>
    </row>
    <row r="4003" spans="1:20" ht="18" customHeight="1" x14ac:dyDescent="0.15">
      <c r="A4003" s="42">
        <v>10</v>
      </c>
      <c r="B4003" s="43" t="s">
        <v>1536</v>
      </c>
      <c r="C4003" s="43">
        <v>2</v>
      </c>
      <c r="D4003" s="43" t="s">
        <v>1605</v>
      </c>
      <c r="E4003" s="43">
        <v>1</v>
      </c>
      <c r="F4003" s="43" t="s">
        <v>1606</v>
      </c>
      <c r="G4003" s="44">
        <v>10</v>
      </c>
      <c r="H4003" s="43" t="s">
        <v>54</v>
      </c>
      <c r="I4003" s="45">
        <v>8</v>
      </c>
      <c r="J4003" s="45" t="s">
        <v>621</v>
      </c>
      <c r="K4003" s="41">
        <v>70</v>
      </c>
      <c r="L4003" s="41">
        <v>150</v>
      </c>
      <c r="M4003" s="41">
        <f>K4003-L4003</f>
        <v>-80</v>
      </c>
      <c r="N4003" s="45" t="s">
        <v>1688</v>
      </c>
      <c r="O4003" s="41">
        <v>70000</v>
      </c>
      <c r="P4003" s="46"/>
      <c r="Q4003" s="47"/>
      <c r="R4003" s="48" t="s">
        <v>1696</v>
      </c>
      <c r="T4003">
        <v>100216</v>
      </c>
    </row>
    <row r="4004" spans="1:20" ht="18" customHeight="1" x14ac:dyDescent="0.15">
      <c r="A4004" s="42">
        <v>10</v>
      </c>
      <c r="B4004" s="43" t="s">
        <v>1536</v>
      </c>
      <c r="C4004" s="43">
        <v>2</v>
      </c>
      <c r="D4004" s="43" t="s">
        <v>1605</v>
      </c>
      <c r="E4004" s="43">
        <v>1</v>
      </c>
      <c r="F4004" s="43" t="s">
        <v>1606</v>
      </c>
      <c r="G4004" s="45">
        <v>11</v>
      </c>
      <c r="H4004" s="49" t="s">
        <v>66</v>
      </c>
      <c r="I4004" s="45"/>
      <c r="J4004" s="45"/>
      <c r="K4004" s="41"/>
      <c r="L4004" s="41"/>
      <c r="M4004" s="41"/>
      <c r="N4004" s="45"/>
      <c r="O4004" s="47"/>
      <c r="P4004" s="46"/>
      <c r="Q4004" s="47"/>
      <c r="R4004" s="48" t="s">
        <v>1696</v>
      </c>
      <c r="T4004">
        <v>100216</v>
      </c>
    </row>
    <row r="4005" spans="1:20" ht="18" customHeight="1" x14ac:dyDescent="0.15">
      <c r="A4005" s="42">
        <v>10</v>
      </c>
      <c r="B4005" s="43" t="s">
        <v>1536</v>
      </c>
      <c r="C4005" s="43">
        <v>2</v>
      </c>
      <c r="D4005" s="43" t="s">
        <v>1605</v>
      </c>
      <c r="E4005" s="43">
        <v>1</v>
      </c>
      <c r="F4005" s="43" t="s">
        <v>1606</v>
      </c>
      <c r="G4005" s="44">
        <v>11</v>
      </c>
      <c r="H4005" s="43" t="s">
        <v>66</v>
      </c>
      <c r="I4005" s="45">
        <v>1</v>
      </c>
      <c r="J4005" s="45" t="s">
        <v>67</v>
      </c>
      <c r="K4005" s="41">
        <v>207</v>
      </c>
      <c r="L4005" s="41">
        <v>177</v>
      </c>
      <c r="M4005" s="41">
        <f>K4005-L4005</f>
        <v>30</v>
      </c>
      <c r="N4005" s="45" t="s">
        <v>3510</v>
      </c>
      <c r="O4005" s="41">
        <v>192000</v>
      </c>
      <c r="P4005" s="46"/>
      <c r="Q4005" s="47"/>
      <c r="R4005" s="48" t="s">
        <v>1696</v>
      </c>
      <c r="T4005">
        <v>100216</v>
      </c>
    </row>
    <row r="4006" spans="1:20" ht="18" customHeight="1" x14ac:dyDescent="0.15">
      <c r="A4006" s="42">
        <v>10</v>
      </c>
      <c r="B4006" s="43" t="s">
        <v>1536</v>
      </c>
      <c r="C4006" s="43">
        <v>2</v>
      </c>
      <c r="D4006" s="43" t="s">
        <v>1605</v>
      </c>
      <c r="E4006" s="43">
        <v>1</v>
      </c>
      <c r="F4006" s="43" t="s">
        <v>1606</v>
      </c>
      <c r="G4006" s="44">
        <v>11</v>
      </c>
      <c r="H4006" s="43" t="s">
        <v>66</v>
      </c>
      <c r="I4006" s="44">
        <v>1</v>
      </c>
      <c r="J4006" s="44" t="s">
        <v>67</v>
      </c>
      <c r="K4006" s="41"/>
      <c r="L4006" s="41"/>
      <c r="M4006" s="41"/>
      <c r="N4006" s="45" t="s">
        <v>1692</v>
      </c>
      <c r="O4006" s="41">
        <v>15000</v>
      </c>
      <c r="P4006" s="46"/>
      <c r="Q4006" s="47"/>
      <c r="R4006" s="48" t="s">
        <v>1696</v>
      </c>
      <c r="T4006">
        <v>100216</v>
      </c>
    </row>
    <row r="4007" spans="1:20" ht="18" customHeight="1" x14ac:dyDescent="0.15">
      <c r="A4007" s="42">
        <v>10</v>
      </c>
      <c r="B4007" s="43" t="s">
        <v>1536</v>
      </c>
      <c r="C4007" s="43">
        <v>2</v>
      </c>
      <c r="D4007" s="43" t="s">
        <v>1605</v>
      </c>
      <c r="E4007" s="43">
        <v>1</v>
      </c>
      <c r="F4007" s="43" t="s">
        <v>1606</v>
      </c>
      <c r="G4007" s="44">
        <v>11</v>
      </c>
      <c r="H4007" s="43" t="s">
        <v>66</v>
      </c>
      <c r="I4007" s="45">
        <v>3</v>
      </c>
      <c r="J4007" s="45" t="s">
        <v>70</v>
      </c>
      <c r="K4007" s="41">
        <v>76</v>
      </c>
      <c r="L4007" s="41">
        <v>79</v>
      </c>
      <c r="M4007" s="41">
        <f>K4007-L4007</f>
        <v>-3</v>
      </c>
      <c r="N4007" s="45" t="s">
        <v>2804</v>
      </c>
      <c r="O4007" s="41">
        <v>21560</v>
      </c>
      <c r="P4007" s="46"/>
      <c r="Q4007" s="47"/>
      <c r="R4007" s="48" t="s">
        <v>1696</v>
      </c>
      <c r="T4007">
        <v>100216</v>
      </c>
    </row>
    <row r="4008" spans="1:20" ht="18" customHeight="1" x14ac:dyDescent="0.15">
      <c r="A4008" s="42">
        <v>10</v>
      </c>
      <c r="B4008" s="43" t="s">
        <v>1536</v>
      </c>
      <c r="C4008" s="43">
        <v>2</v>
      </c>
      <c r="D4008" s="43" t="s">
        <v>1605</v>
      </c>
      <c r="E4008" s="43">
        <v>1</v>
      </c>
      <c r="F4008" s="43" t="s">
        <v>1606</v>
      </c>
      <c r="G4008" s="44">
        <v>11</v>
      </c>
      <c r="H4008" s="43" t="s">
        <v>66</v>
      </c>
      <c r="I4008" s="44">
        <v>3</v>
      </c>
      <c r="J4008" s="44" t="s">
        <v>70</v>
      </c>
      <c r="K4008" s="41"/>
      <c r="L4008" s="41"/>
      <c r="M4008" s="41"/>
      <c r="N4008" s="45" t="s">
        <v>1704</v>
      </c>
      <c r="O4008" s="41">
        <v>50500</v>
      </c>
      <c r="P4008" s="46"/>
      <c r="Q4008" s="47"/>
      <c r="R4008" s="48" t="s">
        <v>1696</v>
      </c>
      <c r="T4008">
        <v>100216</v>
      </c>
    </row>
    <row r="4009" spans="1:20" ht="18" customHeight="1" x14ac:dyDescent="0.15">
      <c r="A4009" s="42">
        <v>10</v>
      </c>
      <c r="B4009" s="43" t="s">
        <v>1536</v>
      </c>
      <c r="C4009" s="43">
        <v>2</v>
      </c>
      <c r="D4009" s="43" t="s">
        <v>1605</v>
      </c>
      <c r="E4009" s="43">
        <v>1</v>
      </c>
      <c r="F4009" s="43" t="s">
        <v>1606</v>
      </c>
      <c r="G4009" s="44">
        <v>11</v>
      </c>
      <c r="H4009" s="43" t="s">
        <v>66</v>
      </c>
      <c r="I4009" s="44">
        <v>3</v>
      </c>
      <c r="J4009" s="44" t="s">
        <v>70</v>
      </c>
      <c r="K4009" s="41"/>
      <c r="L4009" s="41"/>
      <c r="M4009" s="41"/>
      <c r="N4009" s="45" t="s">
        <v>2805</v>
      </c>
      <c r="O4009" s="41">
        <v>3000</v>
      </c>
      <c r="P4009" s="46"/>
      <c r="Q4009" s="47"/>
      <c r="R4009" s="48" t="s">
        <v>1696</v>
      </c>
      <c r="T4009">
        <v>100216</v>
      </c>
    </row>
    <row r="4010" spans="1:20" ht="18" customHeight="1" x14ac:dyDescent="0.15">
      <c r="A4010" s="42">
        <v>10</v>
      </c>
      <c r="B4010" s="43" t="s">
        <v>1536</v>
      </c>
      <c r="C4010" s="43">
        <v>2</v>
      </c>
      <c r="D4010" s="43" t="s">
        <v>1605</v>
      </c>
      <c r="E4010" s="43">
        <v>1</v>
      </c>
      <c r="F4010" s="43" t="s">
        <v>1606</v>
      </c>
      <c r="G4010" s="45">
        <v>12</v>
      </c>
      <c r="H4010" s="49" t="s">
        <v>73</v>
      </c>
      <c r="I4010" s="45"/>
      <c r="J4010" s="45"/>
      <c r="K4010" s="41"/>
      <c r="L4010" s="41"/>
      <c r="M4010" s="41"/>
      <c r="N4010" s="45"/>
      <c r="O4010" s="47"/>
      <c r="P4010" s="46"/>
      <c r="Q4010" s="47"/>
      <c r="R4010" s="48" t="s">
        <v>1696</v>
      </c>
      <c r="T4010">
        <v>100216</v>
      </c>
    </row>
    <row r="4011" spans="1:20" ht="18" customHeight="1" x14ac:dyDescent="0.15">
      <c r="A4011" s="42">
        <v>10</v>
      </c>
      <c r="B4011" s="43" t="s">
        <v>1536</v>
      </c>
      <c r="C4011" s="43">
        <v>2</v>
      </c>
      <c r="D4011" s="43" t="s">
        <v>1605</v>
      </c>
      <c r="E4011" s="43">
        <v>1</v>
      </c>
      <c r="F4011" s="43" t="s">
        <v>1606</v>
      </c>
      <c r="G4011" s="44">
        <v>12</v>
      </c>
      <c r="H4011" s="43" t="s">
        <v>73</v>
      </c>
      <c r="I4011" s="45">
        <v>32</v>
      </c>
      <c r="J4011" s="45" t="s">
        <v>210</v>
      </c>
      <c r="K4011" s="41">
        <v>188</v>
      </c>
      <c r="L4011" s="41">
        <v>176</v>
      </c>
      <c r="M4011" s="41">
        <f>K4011-L4011</f>
        <v>12</v>
      </c>
      <c r="N4011" s="45" t="s">
        <v>1674</v>
      </c>
      <c r="O4011" s="41">
        <v>187500</v>
      </c>
      <c r="P4011" s="46"/>
      <c r="Q4011" s="47"/>
      <c r="R4011" s="48" t="s">
        <v>1696</v>
      </c>
      <c r="T4011">
        <v>100216</v>
      </c>
    </row>
    <row r="4012" spans="1:20" ht="18" customHeight="1" x14ac:dyDescent="0.15">
      <c r="A4012" s="42">
        <v>10</v>
      </c>
      <c r="B4012" s="43" t="s">
        <v>1536</v>
      </c>
      <c r="C4012" s="43">
        <v>2</v>
      </c>
      <c r="D4012" s="43" t="s">
        <v>1605</v>
      </c>
      <c r="E4012" s="43">
        <v>1</v>
      </c>
      <c r="F4012" s="43" t="s">
        <v>1606</v>
      </c>
      <c r="G4012" s="45">
        <v>15</v>
      </c>
      <c r="H4012" s="49" t="s">
        <v>235</v>
      </c>
      <c r="I4012" s="45"/>
      <c r="J4012" s="45"/>
      <c r="K4012" s="41"/>
      <c r="L4012" s="41"/>
      <c r="M4012" s="41"/>
      <c r="N4012" s="45"/>
      <c r="O4012" s="47"/>
      <c r="P4012" s="46"/>
      <c r="Q4012" s="47"/>
      <c r="R4012" s="48" t="s">
        <v>1696</v>
      </c>
      <c r="T4012">
        <v>100216</v>
      </c>
    </row>
    <row r="4013" spans="1:20" ht="18" customHeight="1" x14ac:dyDescent="0.15">
      <c r="A4013" s="42">
        <v>10</v>
      </c>
      <c r="B4013" s="43" t="s">
        <v>1536</v>
      </c>
      <c r="C4013" s="43">
        <v>2</v>
      </c>
      <c r="D4013" s="43" t="s">
        <v>1605</v>
      </c>
      <c r="E4013" s="43">
        <v>1</v>
      </c>
      <c r="F4013" s="43" t="s">
        <v>1606</v>
      </c>
      <c r="G4013" s="44">
        <v>15</v>
      </c>
      <c r="H4013" s="43" t="s">
        <v>235</v>
      </c>
      <c r="I4013" s="45">
        <v>1</v>
      </c>
      <c r="J4013" s="45" t="s">
        <v>236</v>
      </c>
      <c r="K4013" s="41">
        <v>10</v>
      </c>
      <c r="L4013" s="41">
        <v>20</v>
      </c>
      <c r="M4013" s="41">
        <f>K4013-L4013</f>
        <v>-10</v>
      </c>
      <c r="N4013" s="45" t="s">
        <v>2806</v>
      </c>
      <c r="O4013" s="41">
        <v>10000</v>
      </c>
      <c r="P4013" s="46"/>
      <c r="Q4013" s="47"/>
      <c r="R4013" s="48" t="s">
        <v>1696</v>
      </c>
      <c r="T4013">
        <v>100216</v>
      </c>
    </row>
    <row r="4014" spans="1:20" ht="18" customHeight="1" x14ac:dyDescent="0.15">
      <c r="A4014" s="42">
        <v>10</v>
      </c>
      <c r="B4014" s="43" t="s">
        <v>1536</v>
      </c>
      <c r="C4014" s="43">
        <v>2</v>
      </c>
      <c r="D4014" s="43" t="s">
        <v>1605</v>
      </c>
      <c r="E4014" s="43">
        <v>1</v>
      </c>
      <c r="F4014" s="43" t="s">
        <v>1606</v>
      </c>
      <c r="G4014" s="45">
        <v>17</v>
      </c>
      <c r="H4014" s="49" t="s">
        <v>79</v>
      </c>
      <c r="I4014" s="45"/>
      <c r="J4014" s="45"/>
      <c r="K4014" s="41"/>
      <c r="L4014" s="41"/>
      <c r="M4014" s="41"/>
      <c r="N4014" s="45"/>
      <c r="O4014" s="47"/>
      <c r="P4014" s="46"/>
      <c r="Q4014" s="47"/>
      <c r="R4014" s="48" t="s">
        <v>1696</v>
      </c>
      <c r="T4014">
        <v>100216</v>
      </c>
    </row>
    <row r="4015" spans="1:20" ht="18" customHeight="1" x14ac:dyDescent="0.15">
      <c r="A4015" s="42">
        <v>10</v>
      </c>
      <c r="B4015" s="43" t="s">
        <v>1536</v>
      </c>
      <c r="C4015" s="43">
        <v>2</v>
      </c>
      <c r="D4015" s="43" t="s">
        <v>1605</v>
      </c>
      <c r="E4015" s="43">
        <v>1</v>
      </c>
      <c r="F4015" s="43" t="s">
        <v>1606</v>
      </c>
      <c r="G4015" s="44">
        <v>17</v>
      </c>
      <c r="H4015" s="43" t="s">
        <v>79</v>
      </c>
      <c r="I4015" s="45">
        <v>11</v>
      </c>
      <c r="J4015" s="45" t="s">
        <v>80</v>
      </c>
      <c r="K4015" s="41">
        <v>33</v>
      </c>
      <c r="L4015" s="41">
        <v>20</v>
      </c>
      <c r="M4015" s="41">
        <f>K4015-L4015</f>
        <v>13</v>
      </c>
      <c r="N4015" s="45" t="s">
        <v>2807</v>
      </c>
      <c r="O4015" s="41">
        <v>32340</v>
      </c>
      <c r="P4015" s="46"/>
      <c r="Q4015" s="47"/>
      <c r="R4015" s="48" t="s">
        <v>1696</v>
      </c>
      <c r="T4015">
        <v>100216</v>
      </c>
    </row>
    <row r="4016" spans="1:20" ht="18" customHeight="1" x14ac:dyDescent="0.15">
      <c r="A4016" s="24">
        <v>10</v>
      </c>
      <c r="B4016" s="25" t="s">
        <v>2268</v>
      </c>
      <c r="C4016" s="34">
        <v>2</v>
      </c>
      <c r="D4016" s="25" t="s">
        <v>1605</v>
      </c>
      <c r="E4016" s="35">
        <v>2</v>
      </c>
      <c r="F4016" s="36" t="s">
        <v>2276</v>
      </c>
      <c r="G4016" s="35"/>
      <c r="H4016" s="36"/>
      <c r="I4016" s="35"/>
      <c r="J4016" s="35"/>
      <c r="K4016" s="32">
        <f>IF(C4016="",SUMIFS($K4017:$K$5362,$A4017:$A$5362,A4016,$E4017:$E$5362,""),IF(E4016="",SUMIFS($K4017:$K$5362,$A4017:$A$5362,A4016,$C4017:$C$5362,C4016,$G4017:$G$5362,""),IF(G4016="",SUMIFS($K4017:$K$5362,$A4017:$A$5362,A4016,$C4017:$C$5362,C4016,$E4017:$E$5362,E4016,$R4017:$R$5362,R4016),IF(I4016="",SUMIFS($K4017:$K$5362,$A4017:$A$5362,A4016,$C4017:$C$5362,C4016,$E4017:$E$5362,E4016,$G4017:$G$5362,G4016,$R4017:$R$5362,R4016),0))))</f>
        <v>31253</v>
      </c>
      <c r="L4016" s="32">
        <f>IF(C4016="",SUMIFS($L4017:$L$5362,$A4017:$A$5362,A4016,$E4017:$E$5362,""),IF(E4016="",SUMIFS($L4017:$L$5362,$A4017:$A$5362,A4016,$C4017:$C$5362,C4016,$G4017:$G$5362,""),IF(G4016="",SUMIFS($L4017:$L$5362,$A4017:$A$5362,A4016,$C4017:$C$5362,C4016,$E4017:$E$5362,E4016,$R4017:$R$5362,R4016),IF(I4016="",SUMIFS($L4017:$L$5362,$A4017:$A$5362,A4016,$C4017:$C$5362,C4016,$E4017:$E$5362,E4016,$G4017:$G$5362,G4016,$R4017:$R$5362,R4016),0))))</f>
        <v>22088</v>
      </c>
      <c r="M4016" s="32">
        <f t="shared" ref="M4016" si="106">K4016-L4016</f>
        <v>9165</v>
      </c>
      <c r="N4016" s="37"/>
      <c r="O4016" s="38"/>
      <c r="P4016" s="39"/>
      <c r="Q4016" s="33">
        <f>IF(C4016="",SUMIFS($Q4017:$Q$5362,$A4017:$A$5362,A4016,$E4017:$E$5362,""),IF(E4016="",SUMIFS($Q4017:$Q$5362,$A4017:$A$5362,A4016,$C4017:$C$5362,C4016,$G4017:$G$5362,""),IF(G4016="",SUMIFS($Q4017:$Q$5362,$A4017:$A$5362,A4016,$C4017:$C$5362,C4016,$E4017:$E$5362,E4016,$R4017:$R$5362,R4016),IF(I4016="",SUMIFS($Q4017:$Q$5362,$A4017:$A$5362,A4016,$C4017:$C$5362,C4016,$E4017:$E$5362,E4016,$G4017:$G$5362,G4016,$R4017:$R$5362,R4016),0))))</f>
        <v>1260</v>
      </c>
      <c r="R4016" s="40" t="s">
        <v>2270</v>
      </c>
      <c r="T4016">
        <v>100202</v>
      </c>
    </row>
    <row r="4017" spans="1:20" ht="18" customHeight="1" x14ac:dyDescent="0.15">
      <c r="A4017" s="42">
        <v>10</v>
      </c>
      <c r="B4017" s="43" t="s">
        <v>1536</v>
      </c>
      <c r="C4017" s="43">
        <v>2</v>
      </c>
      <c r="D4017" s="43" t="s">
        <v>1605</v>
      </c>
      <c r="E4017" s="43">
        <v>2</v>
      </c>
      <c r="F4017" s="43" t="s">
        <v>1705</v>
      </c>
      <c r="G4017" s="45">
        <v>7</v>
      </c>
      <c r="H4017" s="49" t="s">
        <v>30</v>
      </c>
      <c r="I4017" s="45"/>
      <c r="J4017" s="45"/>
      <c r="K4017" s="41"/>
      <c r="L4017" s="41"/>
      <c r="M4017" s="41"/>
      <c r="N4017" s="45"/>
      <c r="O4017" s="47"/>
      <c r="P4017" s="46" t="s">
        <v>4779</v>
      </c>
      <c r="Q4017" s="47">
        <v>120</v>
      </c>
      <c r="R4017" s="48" t="s">
        <v>1540</v>
      </c>
      <c r="T4017">
        <v>100202</v>
      </c>
    </row>
    <row r="4018" spans="1:20" ht="18" customHeight="1" x14ac:dyDescent="0.15">
      <c r="A4018" s="42">
        <v>10</v>
      </c>
      <c r="B4018" s="43" t="s">
        <v>1536</v>
      </c>
      <c r="C4018" s="43">
        <v>2</v>
      </c>
      <c r="D4018" s="43" t="s">
        <v>1605</v>
      </c>
      <c r="E4018" s="43">
        <v>2</v>
      </c>
      <c r="F4018" s="43" t="s">
        <v>1705</v>
      </c>
      <c r="G4018" s="44">
        <v>7</v>
      </c>
      <c r="H4018" s="43" t="s">
        <v>30</v>
      </c>
      <c r="I4018" s="45">
        <v>11</v>
      </c>
      <c r="J4018" s="45" t="s">
        <v>31</v>
      </c>
      <c r="K4018" s="41">
        <v>294</v>
      </c>
      <c r="L4018" s="41">
        <v>308</v>
      </c>
      <c r="M4018" s="41">
        <f>K4018-L4018</f>
        <v>-14</v>
      </c>
      <c r="N4018" s="45" t="s">
        <v>4189</v>
      </c>
      <c r="O4018" s="41">
        <v>42000</v>
      </c>
      <c r="P4018" s="46" t="s">
        <v>4560</v>
      </c>
      <c r="Q4018" s="47"/>
      <c r="R4018" s="48" t="s">
        <v>1540</v>
      </c>
      <c r="T4018">
        <v>100202</v>
      </c>
    </row>
    <row r="4019" spans="1:20" ht="18" customHeight="1" x14ac:dyDescent="0.15">
      <c r="A4019" s="42">
        <v>10</v>
      </c>
      <c r="B4019" s="43" t="s">
        <v>1536</v>
      </c>
      <c r="C4019" s="43">
        <v>2</v>
      </c>
      <c r="D4019" s="43" t="s">
        <v>1605</v>
      </c>
      <c r="E4019" s="43">
        <v>2</v>
      </c>
      <c r="F4019" s="43" t="s">
        <v>1705</v>
      </c>
      <c r="G4019" s="44">
        <v>7</v>
      </c>
      <c r="H4019" s="43" t="s">
        <v>30</v>
      </c>
      <c r="I4019" s="44">
        <v>11</v>
      </c>
      <c r="J4019" s="44" t="s">
        <v>31</v>
      </c>
      <c r="K4019" s="41"/>
      <c r="L4019" s="41"/>
      <c r="M4019" s="41"/>
      <c r="N4019" s="45" t="s">
        <v>3511</v>
      </c>
      <c r="O4019" s="41">
        <v>252000</v>
      </c>
      <c r="P4019" s="46" t="s">
        <v>4780</v>
      </c>
      <c r="Q4019" s="47"/>
      <c r="R4019" s="48" t="s">
        <v>1540</v>
      </c>
      <c r="T4019">
        <v>100202</v>
      </c>
    </row>
    <row r="4020" spans="1:20" ht="18" customHeight="1" x14ac:dyDescent="0.15">
      <c r="A4020" s="42">
        <v>10</v>
      </c>
      <c r="B4020" s="43" t="s">
        <v>1536</v>
      </c>
      <c r="C4020" s="43">
        <v>2</v>
      </c>
      <c r="D4020" s="43" t="s">
        <v>1605</v>
      </c>
      <c r="E4020" s="43">
        <v>2</v>
      </c>
      <c r="F4020" s="43" t="s">
        <v>1705</v>
      </c>
      <c r="G4020" s="45">
        <v>10</v>
      </c>
      <c r="H4020" s="49" t="s">
        <v>54</v>
      </c>
      <c r="I4020" s="45"/>
      <c r="J4020" s="45"/>
      <c r="K4020" s="41"/>
      <c r="L4020" s="41"/>
      <c r="M4020" s="41"/>
      <c r="N4020" s="45"/>
      <c r="O4020" s="47"/>
      <c r="P4020" s="46" t="s">
        <v>4781</v>
      </c>
      <c r="Q4020" s="47">
        <v>225</v>
      </c>
      <c r="R4020" s="48" t="s">
        <v>1540</v>
      </c>
      <c r="T4020">
        <v>100202</v>
      </c>
    </row>
    <row r="4021" spans="1:20" ht="18" customHeight="1" x14ac:dyDescent="0.15">
      <c r="A4021" s="42">
        <v>10</v>
      </c>
      <c r="B4021" s="43" t="s">
        <v>1536</v>
      </c>
      <c r="C4021" s="43">
        <v>2</v>
      </c>
      <c r="D4021" s="43" t="s">
        <v>1605</v>
      </c>
      <c r="E4021" s="43">
        <v>2</v>
      </c>
      <c r="F4021" s="43" t="s">
        <v>1705</v>
      </c>
      <c r="G4021" s="44">
        <v>10</v>
      </c>
      <c r="H4021" s="43" t="s">
        <v>54</v>
      </c>
      <c r="I4021" s="45">
        <v>1</v>
      </c>
      <c r="J4021" s="45" t="s">
        <v>55</v>
      </c>
      <c r="K4021" s="41">
        <v>264</v>
      </c>
      <c r="L4021" s="41">
        <v>0</v>
      </c>
      <c r="M4021" s="41">
        <f>K4021-L4021</f>
        <v>264</v>
      </c>
      <c r="N4021" s="45" t="s">
        <v>4190</v>
      </c>
      <c r="O4021" s="41">
        <v>264000</v>
      </c>
      <c r="P4021" s="46" t="s">
        <v>4782</v>
      </c>
      <c r="Q4021" s="47"/>
      <c r="R4021" s="48" t="s">
        <v>1540</v>
      </c>
      <c r="T4021">
        <v>100202</v>
      </c>
    </row>
    <row r="4022" spans="1:20" ht="18" customHeight="1" x14ac:dyDescent="0.15">
      <c r="A4022" s="42">
        <v>10</v>
      </c>
      <c r="B4022" s="43" t="s">
        <v>1536</v>
      </c>
      <c r="C4022" s="43">
        <v>2</v>
      </c>
      <c r="D4022" s="43" t="s">
        <v>1605</v>
      </c>
      <c r="E4022" s="43">
        <v>2</v>
      </c>
      <c r="F4022" s="43" t="s">
        <v>1705</v>
      </c>
      <c r="G4022" s="44">
        <v>10</v>
      </c>
      <c r="H4022" s="43" t="s">
        <v>54</v>
      </c>
      <c r="I4022" s="45">
        <v>6</v>
      </c>
      <c r="J4022" s="45" t="s">
        <v>195</v>
      </c>
      <c r="K4022" s="41">
        <v>450</v>
      </c>
      <c r="L4022" s="41">
        <v>800</v>
      </c>
      <c r="M4022" s="41">
        <f>K4022-L4022</f>
        <v>-350</v>
      </c>
      <c r="N4022" s="45" t="s">
        <v>4191</v>
      </c>
      <c r="O4022" s="41">
        <v>450000</v>
      </c>
      <c r="P4022" s="46" t="s">
        <v>4783</v>
      </c>
      <c r="Q4022" s="47">
        <v>915</v>
      </c>
      <c r="R4022" s="48" t="s">
        <v>1540</v>
      </c>
      <c r="T4022">
        <v>100202</v>
      </c>
    </row>
    <row r="4023" spans="1:20" ht="18" customHeight="1" x14ac:dyDescent="0.15">
      <c r="A4023" s="42">
        <v>10</v>
      </c>
      <c r="B4023" s="43" t="s">
        <v>1536</v>
      </c>
      <c r="C4023" s="43">
        <v>2</v>
      </c>
      <c r="D4023" s="43" t="s">
        <v>1605</v>
      </c>
      <c r="E4023" s="43">
        <v>2</v>
      </c>
      <c r="F4023" s="43" t="s">
        <v>1705</v>
      </c>
      <c r="G4023" s="45">
        <v>11</v>
      </c>
      <c r="H4023" s="49" t="s">
        <v>66</v>
      </c>
      <c r="I4023" s="45"/>
      <c r="J4023" s="45"/>
      <c r="K4023" s="41"/>
      <c r="L4023" s="41"/>
      <c r="M4023" s="41"/>
      <c r="N4023" s="45"/>
      <c r="O4023" s="47"/>
      <c r="P4023" s="46" t="s">
        <v>4784</v>
      </c>
      <c r="Q4023" s="47"/>
      <c r="R4023" s="48" t="s">
        <v>1540</v>
      </c>
      <c r="T4023">
        <v>100202</v>
      </c>
    </row>
    <row r="4024" spans="1:20" ht="18" customHeight="1" x14ac:dyDescent="0.15">
      <c r="A4024" s="42">
        <v>10</v>
      </c>
      <c r="B4024" s="43" t="s">
        <v>1536</v>
      </c>
      <c r="C4024" s="43">
        <v>2</v>
      </c>
      <c r="D4024" s="43" t="s">
        <v>1605</v>
      </c>
      <c r="E4024" s="43">
        <v>2</v>
      </c>
      <c r="F4024" s="43" t="s">
        <v>1705</v>
      </c>
      <c r="G4024" s="44">
        <v>11</v>
      </c>
      <c r="H4024" s="43" t="s">
        <v>66</v>
      </c>
      <c r="I4024" s="45">
        <v>1</v>
      </c>
      <c r="J4024" s="45" t="s">
        <v>67</v>
      </c>
      <c r="K4024" s="41">
        <v>1592</v>
      </c>
      <c r="L4024" s="41">
        <v>804</v>
      </c>
      <c r="M4024" s="41">
        <f>K4024-L4024</f>
        <v>788</v>
      </c>
      <c r="N4024" s="45" t="s">
        <v>1706</v>
      </c>
      <c r="O4024" s="41">
        <v>803088</v>
      </c>
      <c r="P4024" s="46" t="s">
        <v>4785</v>
      </c>
      <c r="Q4024" s="47"/>
      <c r="R4024" s="48" t="s">
        <v>1540</v>
      </c>
      <c r="T4024">
        <v>100202</v>
      </c>
    </row>
    <row r="4025" spans="1:20" ht="18" customHeight="1" x14ac:dyDescent="0.15">
      <c r="A4025" s="42">
        <v>10</v>
      </c>
      <c r="B4025" s="43" t="s">
        <v>1536</v>
      </c>
      <c r="C4025" s="43">
        <v>2</v>
      </c>
      <c r="D4025" s="43" t="s">
        <v>1605</v>
      </c>
      <c r="E4025" s="43">
        <v>2</v>
      </c>
      <c r="F4025" s="43" t="s">
        <v>1705</v>
      </c>
      <c r="G4025" s="44">
        <v>11</v>
      </c>
      <c r="H4025" s="43" t="s">
        <v>66</v>
      </c>
      <c r="I4025" s="44">
        <v>1</v>
      </c>
      <c r="J4025" s="44" t="s">
        <v>67</v>
      </c>
      <c r="K4025" s="41"/>
      <c r="L4025" s="41"/>
      <c r="M4025" s="41"/>
      <c r="N4025" s="45" t="s">
        <v>2808</v>
      </c>
      <c r="O4025" s="41">
        <v>788328</v>
      </c>
      <c r="P4025" s="46"/>
      <c r="Q4025" s="47"/>
      <c r="R4025" s="48" t="s">
        <v>1540</v>
      </c>
      <c r="T4025">
        <v>100202</v>
      </c>
    </row>
    <row r="4026" spans="1:20" ht="18" customHeight="1" x14ac:dyDescent="0.15">
      <c r="A4026" s="42">
        <v>10</v>
      </c>
      <c r="B4026" s="43" t="s">
        <v>1536</v>
      </c>
      <c r="C4026" s="43">
        <v>2</v>
      </c>
      <c r="D4026" s="43" t="s">
        <v>1605</v>
      </c>
      <c r="E4026" s="43">
        <v>2</v>
      </c>
      <c r="F4026" s="43" t="s">
        <v>1705</v>
      </c>
      <c r="G4026" s="44">
        <v>11</v>
      </c>
      <c r="H4026" s="43" t="s">
        <v>66</v>
      </c>
      <c r="I4026" s="45">
        <v>11</v>
      </c>
      <c r="J4026" s="45" t="s">
        <v>72</v>
      </c>
      <c r="K4026" s="41">
        <v>43</v>
      </c>
      <c r="L4026" s="41">
        <v>0</v>
      </c>
      <c r="M4026" s="41">
        <f>K4026-L4026</f>
        <v>43</v>
      </c>
      <c r="N4026" s="45" t="s">
        <v>4192</v>
      </c>
      <c r="O4026" s="41">
        <v>42840</v>
      </c>
      <c r="P4026" s="46"/>
      <c r="Q4026" s="47"/>
      <c r="R4026" s="48" t="s">
        <v>1540</v>
      </c>
      <c r="T4026">
        <v>100202</v>
      </c>
    </row>
    <row r="4027" spans="1:20" ht="18" customHeight="1" x14ac:dyDescent="0.15">
      <c r="A4027" s="42">
        <v>10</v>
      </c>
      <c r="B4027" s="43" t="s">
        <v>1536</v>
      </c>
      <c r="C4027" s="43">
        <v>2</v>
      </c>
      <c r="D4027" s="43" t="s">
        <v>1605</v>
      </c>
      <c r="E4027" s="43">
        <v>2</v>
      </c>
      <c r="F4027" s="43" t="s">
        <v>1705</v>
      </c>
      <c r="G4027" s="45">
        <v>12</v>
      </c>
      <c r="H4027" s="49" t="s">
        <v>73</v>
      </c>
      <c r="I4027" s="45"/>
      <c r="J4027" s="45"/>
      <c r="K4027" s="41"/>
      <c r="L4027" s="41"/>
      <c r="M4027" s="41"/>
      <c r="N4027" s="45"/>
      <c r="O4027" s="47"/>
      <c r="P4027" s="46"/>
      <c r="Q4027" s="47"/>
      <c r="R4027" s="48" t="s">
        <v>1540</v>
      </c>
      <c r="T4027">
        <v>100202</v>
      </c>
    </row>
    <row r="4028" spans="1:20" ht="18" customHeight="1" x14ac:dyDescent="0.15">
      <c r="A4028" s="42">
        <v>10</v>
      </c>
      <c r="B4028" s="43" t="s">
        <v>1536</v>
      </c>
      <c r="C4028" s="43">
        <v>2</v>
      </c>
      <c r="D4028" s="43" t="s">
        <v>1605</v>
      </c>
      <c r="E4028" s="43">
        <v>2</v>
      </c>
      <c r="F4028" s="43" t="s">
        <v>1705</v>
      </c>
      <c r="G4028" s="44">
        <v>12</v>
      </c>
      <c r="H4028" s="43" t="s">
        <v>73</v>
      </c>
      <c r="I4028" s="45">
        <v>21</v>
      </c>
      <c r="J4028" s="45" t="s">
        <v>74</v>
      </c>
      <c r="K4028" s="41">
        <v>6732</v>
      </c>
      <c r="L4028" s="41">
        <v>6483</v>
      </c>
      <c r="M4028" s="41">
        <f>K4028-L4028</f>
        <v>249</v>
      </c>
      <c r="N4028" s="45" t="s">
        <v>1707</v>
      </c>
      <c r="O4028" s="41">
        <v>5610000</v>
      </c>
      <c r="P4028" s="46"/>
      <c r="Q4028" s="47"/>
      <c r="R4028" s="48" t="s">
        <v>1540</v>
      </c>
      <c r="T4028">
        <v>100202</v>
      </c>
    </row>
    <row r="4029" spans="1:20" ht="18" customHeight="1" x14ac:dyDescent="0.15">
      <c r="A4029" s="42">
        <v>10</v>
      </c>
      <c r="B4029" s="43" t="s">
        <v>1536</v>
      </c>
      <c r="C4029" s="43">
        <v>2</v>
      </c>
      <c r="D4029" s="43" t="s">
        <v>1605</v>
      </c>
      <c r="E4029" s="43">
        <v>2</v>
      </c>
      <c r="F4029" s="43" t="s">
        <v>1705</v>
      </c>
      <c r="G4029" s="44">
        <v>12</v>
      </c>
      <c r="H4029" s="43" t="s">
        <v>73</v>
      </c>
      <c r="I4029" s="44">
        <v>21</v>
      </c>
      <c r="J4029" s="44" t="s">
        <v>74</v>
      </c>
      <c r="K4029" s="41"/>
      <c r="L4029" s="41"/>
      <c r="M4029" s="41"/>
      <c r="N4029" s="45" t="s">
        <v>2809</v>
      </c>
      <c r="O4029" s="41">
        <v>1122000</v>
      </c>
      <c r="P4029" s="46"/>
      <c r="Q4029" s="47"/>
      <c r="R4029" s="48" t="s">
        <v>1540</v>
      </c>
      <c r="T4029">
        <v>100202</v>
      </c>
    </row>
    <row r="4030" spans="1:20" ht="18" customHeight="1" x14ac:dyDescent="0.15">
      <c r="A4030" s="42">
        <v>10</v>
      </c>
      <c r="B4030" s="43" t="s">
        <v>1536</v>
      </c>
      <c r="C4030" s="43">
        <v>2</v>
      </c>
      <c r="D4030" s="43" t="s">
        <v>1605</v>
      </c>
      <c r="E4030" s="43">
        <v>2</v>
      </c>
      <c r="F4030" s="43" t="s">
        <v>1705</v>
      </c>
      <c r="G4030" s="44">
        <v>12</v>
      </c>
      <c r="H4030" s="43" t="s">
        <v>73</v>
      </c>
      <c r="I4030" s="45">
        <v>51</v>
      </c>
      <c r="J4030" s="45" t="s">
        <v>133</v>
      </c>
      <c r="K4030" s="41">
        <v>3651</v>
      </c>
      <c r="L4030" s="41">
        <v>2508</v>
      </c>
      <c r="M4030" s="41">
        <f>K4030-L4030</f>
        <v>1143</v>
      </c>
      <c r="N4030" s="45" t="s">
        <v>1708</v>
      </c>
      <c r="O4030" s="41">
        <v>3178000</v>
      </c>
      <c r="P4030" s="46"/>
      <c r="Q4030" s="47"/>
      <c r="R4030" s="48" t="s">
        <v>1540</v>
      </c>
      <c r="T4030">
        <v>100202</v>
      </c>
    </row>
    <row r="4031" spans="1:20" ht="18" customHeight="1" x14ac:dyDescent="0.15">
      <c r="A4031" s="42">
        <v>10</v>
      </c>
      <c r="B4031" s="43" t="s">
        <v>1536</v>
      </c>
      <c r="C4031" s="43">
        <v>2</v>
      </c>
      <c r="D4031" s="43" t="s">
        <v>1605</v>
      </c>
      <c r="E4031" s="43">
        <v>2</v>
      </c>
      <c r="F4031" s="43" t="s">
        <v>1705</v>
      </c>
      <c r="G4031" s="44">
        <v>12</v>
      </c>
      <c r="H4031" s="43" t="s">
        <v>73</v>
      </c>
      <c r="I4031" s="44">
        <v>51</v>
      </c>
      <c r="J4031" s="44" t="s">
        <v>133</v>
      </c>
      <c r="K4031" s="41"/>
      <c r="L4031" s="41"/>
      <c r="M4031" s="41"/>
      <c r="N4031" s="45" t="s">
        <v>2810</v>
      </c>
      <c r="O4031" s="41">
        <v>473000</v>
      </c>
      <c r="P4031" s="46"/>
      <c r="Q4031" s="47"/>
      <c r="R4031" s="48" t="s">
        <v>1540</v>
      </c>
      <c r="T4031">
        <v>100202</v>
      </c>
    </row>
    <row r="4032" spans="1:20" ht="18" customHeight="1" x14ac:dyDescent="0.15">
      <c r="A4032" s="42">
        <v>10</v>
      </c>
      <c r="B4032" s="43" t="s">
        <v>1536</v>
      </c>
      <c r="C4032" s="43">
        <v>2</v>
      </c>
      <c r="D4032" s="43" t="s">
        <v>1605</v>
      </c>
      <c r="E4032" s="43">
        <v>2</v>
      </c>
      <c r="F4032" s="43" t="s">
        <v>1705</v>
      </c>
      <c r="G4032" s="45">
        <v>13</v>
      </c>
      <c r="H4032" s="49" t="s">
        <v>77</v>
      </c>
      <c r="I4032" s="45"/>
      <c r="J4032" s="45"/>
      <c r="K4032" s="41"/>
      <c r="L4032" s="41"/>
      <c r="M4032" s="41"/>
      <c r="N4032" s="45"/>
      <c r="O4032" s="47"/>
      <c r="P4032" s="46"/>
      <c r="Q4032" s="47"/>
      <c r="R4032" s="48" t="s">
        <v>1540</v>
      </c>
      <c r="T4032">
        <v>100202</v>
      </c>
    </row>
    <row r="4033" spans="1:20" ht="18" customHeight="1" x14ac:dyDescent="0.15">
      <c r="A4033" s="42">
        <v>10</v>
      </c>
      <c r="B4033" s="43" t="s">
        <v>1536</v>
      </c>
      <c r="C4033" s="43">
        <v>2</v>
      </c>
      <c r="D4033" s="43" t="s">
        <v>1605</v>
      </c>
      <c r="E4033" s="43">
        <v>2</v>
      </c>
      <c r="F4033" s="43" t="s">
        <v>1705</v>
      </c>
      <c r="G4033" s="44">
        <v>13</v>
      </c>
      <c r="H4033" s="43" t="s">
        <v>77</v>
      </c>
      <c r="I4033" s="45">
        <v>1</v>
      </c>
      <c r="J4033" s="45" t="s">
        <v>78</v>
      </c>
      <c r="K4033" s="41">
        <v>727</v>
      </c>
      <c r="L4033" s="41">
        <v>261</v>
      </c>
      <c r="M4033" s="41">
        <f>K4033-L4033</f>
        <v>466</v>
      </c>
      <c r="N4033" s="45" t="s">
        <v>2811</v>
      </c>
      <c r="O4033" s="41"/>
      <c r="P4033" s="46"/>
      <c r="Q4033" s="47"/>
      <c r="R4033" s="48" t="s">
        <v>1540</v>
      </c>
      <c r="T4033">
        <v>100202</v>
      </c>
    </row>
    <row r="4034" spans="1:20" ht="18" customHeight="1" x14ac:dyDescent="0.15">
      <c r="A4034" s="42">
        <v>10</v>
      </c>
      <c r="B4034" s="43" t="s">
        <v>1536</v>
      </c>
      <c r="C4034" s="43">
        <v>2</v>
      </c>
      <c r="D4034" s="43" t="s">
        <v>1605</v>
      </c>
      <c r="E4034" s="43">
        <v>2</v>
      </c>
      <c r="F4034" s="43" t="s">
        <v>1705</v>
      </c>
      <c r="G4034" s="44">
        <v>13</v>
      </c>
      <c r="H4034" s="43" t="s">
        <v>77</v>
      </c>
      <c r="I4034" s="44">
        <v>1</v>
      </c>
      <c r="J4034" s="44" t="s">
        <v>78</v>
      </c>
      <c r="K4034" s="41"/>
      <c r="L4034" s="41"/>
      <c r="M4034" s="41"/>
      <c r="N4034" s="45" t="s">
        <v>4193</v>
      </c>
      <c r="O4034" s="41">
        <v>577500</v>
      </c>
      <c r="P4034" s="46"/>
      <c r="Q4034" s="47"/>
      <c r="R4034" s="48" t="s">
        <v>1540</v>
      </c>
      <c r="T4034">
        <v>100202</v>
      </c>
    </row>
    <row r="4035" spans="1:20" ht="18" customHeight="1" x14ac:dyDescent="0.15">
      <c r="A4035" s="42">
        <v>10</v>
      </c>
      <c r="B4035" s="43" t="s">
        <v>1536</v>
      </c>
      <c r="C4035" s="43">
        <v>2</v>
      </c>
      <c r="D4035" s="43" t="s">
        <v>1605</v>
      </c>
      <c r="E4035" s="43">
        <v>2</v>
      </c>
      <c r="F4035" s="43" t="s">
        <v>1705</v>
      </c>
      <c r="G4035" s="44">
        <v>13</v>
      </c>
      <c r="H4035" s="43" t="s">
        <v>77</v>
      </c>
      <c r="I4035" s="44">
        <v>1</v>
      </c>
      <c r="J4035" s="44" t="s">
        <v>78</v>
      </c>
      <c r="K4035" s="41"/>
      <c r="L4035" s="41"/>
      <c r="M4035" s="41"/>
      <c r="N4035" s="45" t="s">
        <v>2812</v>
      </c>
      <c r="O4035" s="41">
        <v>132000</v>
      </c>
      <c r="P4035" s="46"/>
      <c r="Q4035" s="47"/>
      <c r="R4035" s="48" t="s">
        <v>1540</v>
      </c>
      <c r="T4035">
        <v>100202</v>
      </c>
    </row>
    <row r="4036" spans="1:20" ht="18" customHeight="1" x14ac:dyDescent="0.15">
      <c r="A4036" s="42">
        <v>10</v>
      </c>
      <c r="B4036" s="43" t="s">
        <v>1536</v>
      </c>
      <c r="C4036" s="43">
        <v>2</v>
      </c>
      <c r="D4036" s="43" t="s">
        <v>1605</v>
      </c>
      <c r="E4036" s="43">
        <v>2</v>
      </c>
      <c r="F4036" s="43" t="s">
        <v>1705</v>
      </c>
      <c r="G4036" s="44">
        <v>13</v>
      </c>
      <c r="H4036" s="43" t="s">
        <v>77</v>
      </c>
      <c r="I4036" s="44">
        <v>1</v>
      </c>
      <c r="J4036" s="44" t="s">
        <v>78</v>
      </c>
      <c r="K4036" s="41"/>
      <c r="L4036" s="41"/>
      <c r="M4036" s="41"/>
      <c r="N4036" s="45" t="s">
        <v>1709</v>
      </c>
      <c r="O4036" s="41">
        <v>2000</v>
      </c>
      <c r="P4036" s="46"/>
      <c r="Q4036" s="47"/>
      <c r="R4036" s="48" t="s">
        <v>1540</v>
      </c>
      <c r="T4036">
        <v>100202</v>
      </c>
    </row>
    <row r="4037" spans="1:20" ht="18" customHeight="1" x14ac:dyDescent="0.15">
      <c r="A4037" s="42">
        <v>10</v>
      </c>
      <c r="B4037" s="43" t="s">
        <v>1536</v>
      </c>
      <c r="C4037" s="43">
        <v>2</v>
      </c>
      <c r="D4037" s="43" t="s">
        <v>1605</v>
      </c>
      <c r="E4037" s="43">
        <v>2</v>
      </c>
      <c r="F4037" s="43" t="s">
        <v>1705</v>
      </c>
      <c r="G4037" s="44">
        <v>13</v>
      </c>
      <c r="H4037" s="43" t="s">
        <v>77</v>
      </c>
      <c r="I4037" s="44">
        <v>1</v>
      </c>
      <c r="J4037" s="44" t="s">
        <v>78</v>
      </c>
      <c r="K4037" s="41"/>
      <c r="L4037" s="41"/>
      <c r="M4037" s="41"/>
      <c r="N4037" s="45" t="s">
        <v>4194</v>
      </c>
      <c r="O4037" s="41">
        <v>12500</v>
      </c>
      <c r="P4037" s="46"/>
      <c r="Q4037" s="47"/>
      <c r="R4037" s="48" t="s">
        <v>1540</v>
      </c>
      <c r="T4037">
        <v>100202</v>
      </c>
    </row>
    <row r="4038" spans="1:20" ht="18" customHeight="1" x14ac:dyDescent="0.15">
      <c r="A4038" s="42">
        <v>10</v>
      </c>
      <c r="B4038" s="43" t="s">
        <v>1536</v>
      </c>
      <c r="C4038" s="43">
        <v>2</v>
      </c>
      <c r="D4038" s="43" t="s">
        <v>1605</v>
      </c>
      <c r="E4038" s="43">
        <v>2</v>
      </c>
      <c r="F4038" s="43" t="s">
        <v>1705</v>
      </c>
      <c r="G4038" s="44">
        <v>13</v>
      </c>
      <c r="H4038" s="43" t="s">
        <v>77</v>
      </c>
      <c r="I4038" s="44">
        <v>1</v>
      </c>
      <c r="J4038" s="44" t="s">
        <v>78</v>
      </c>
      <c r="K4038" s="41"/>
      <c r="L4038" s="41"/>
      <c r="M4038" s="41"/>
      <c r="N4038" s="45" t="s">
        <v>1710</v>
      </c>
      <c r="O4038" s="41">
        <v>2190</v>
      </c>
      <c r="P4038" s="46"/>
      <c r="Q4038" s="47"/>
      <c r="R4038" s="48" t="s">
        <v>1540</v>
      </c>
      <c r="T4038">
        <v>100202</v>
      </c>
    </row>
    <row r="4039" spans="1:20" ht="18" customHeight="1" x14ac:dyDescent="0.15">
      <c r="A4039" s="42">
        <v>10</v>
      </c>
      <c r="B4039" s="43" t="s">
        <v>1536</v>
      </c>
      <c r="C4039" s="43">
        <v>2</v>
      </c>
      <c r="D4039" s="43" t="s">
        <v>1605</v>
      </c>
      <c r="E4039" s="43">
        <v>2</v>
      </c>
      <c r="F4039" s="43" t="s">
        <v>1705</v>
      </c>
      <c r="G4039" s="44">
        <v>13</v>
      </c>
      <c r="H4039" s="43" t="s">
        <v>77</v>
      </c>
      <c r="I4039" s="45">
        <v>9</v>
      </c>
      <c r="J4039" s="45" t="s">
        <v>1711</v>
      </c>
      <c r="K4039" s="41">
        <v>200</v>
      </c>
      <c r="L4039" s="41">
        <v>200</v>
      </c>
      <c r="M4039" s="41">
        <f>K4039-L4039</f>
        <v>0</v>
      </c>
      <c r="N4039" s="45" t="s">
        <v>1712</v>
      </c>
      <c r="O4039" s="41">
        <v>100000</v>
      </c>
      <c r="P4039" s="46"/>
      <c r="Q4039" s="47"/>
      <c r="R4039" s="48" t="s">
        <v>1540</v>
      </c>
      <c r="T4039">
        <v>100202</v>
      </c>
    </row>
    <row r="4040" spans="1:20" ht="18" customHeight="1" x14ac:dyDescent="0.15">
      <c r="A4040" s="42">
        <v>10</v>
      </c>
      <c r="B4040" s="43" t="s">
        <v>1536</v>
      </c>
      <c r="C4040" s="43">
        <v>2</v>
      </c>
      <c r="D4040" s="43" t="s">
        <v>1605</v>
      </c>
      <c r="E4040" s="43">
        <v>2</v>
      </c>
      <c r="F4040" s="43" t="s">
        <v>1705</v>
      </c>
      <c r="G4040" s="44">
        <v>13</v>
      </c>
      <c r="H4040" s="43" t="s">
        <v>77</v>
      </c>
      <c r="I4040" s="44">
        <v>9</v>
      </c>
      <c r="J4040" s="44" t="s">
        <v>1711</v>
      </c>
      <c r="K4040" s="41"/>
      <c r="L4040" s="41"/>
      <c r="M4040" s="41"/>
      <c r="N4040" s="45" t="s">
        <v>1713</v>
      </c>
      <c r="O4040" s="41">
        <v>100000</v>
      </c>
      <c r="P4040" s="46"/>
      <c r="Q4040" s="47"/>
      <c r="R4040" s="48" t="s">
        <v>1540</v>
      </c>
      <c r="T4040">
        <v>100202</v>
      </c>
    </row>
    <row r="4041" spans="1:20" ht="18" customHeight="1" x14ac:dyDescent="0.15">
      <c r="A4041" s="42">
        <v>10</v>
      </c>
      <c r="B4041" s="43" t="s">
        <v>1536</v>
      </c>
      <c r="C4041" s="43">
        <v>2</v>
      </c>
      <c r="D4041" s="43" t="s">
        <v>1605</v>
      </c>
      <c r="E4041" s="43">
        <v>2</v>
      </c>
      <c r="F4041" s="43" t="s">
        <v>1705</v>
      </c>
      <c r="G4041" s="44">
        <v>13</v>
      </c>
      <c r="H4041" s="43" t="s">
        <v>77</v>
      </c>
      <c r="I4041" s="45">
        <v>41</v>
      </c>
      <c r="J4041" s="45" t="s">
        <v>139</v>
      </c>
      <c r="K4041" s="41">
        <v>8897</v>
      </c>
      <c r="L4041" s="41">
        <v>6457</v>
      </c>
      <c r="M4041" s="41">
        <f>K4041-L4041</f>
        <v>2440</v>
      </c>
      <c r="N4041" s="45" t="s">
        <v>2813</v>
      </c>
      <c r="O4041" s="41">
        <v>8896800</v>
      </c>
      <c r="P4041" s="46"/>
      <c r="Q4041" s="47"/>
      <c r="R4041" s="48" t="s">
        <v>1540</v>
      </c>
      <c r="T4041">
        <v>100202</v>
      </c>
    </row>
    <row r="4042" spans="1:20" ht="18" customHeight="1" x14ac:dyDescent="0.15">
      <c r="A4042" s="42">
        <v>10</v>
      </c>
      <c r="B4042" s="43" t="s">
        <v>1536</v>
      </c>
      <c r="C4042" s="43">
        <v>2</v>
      </c>
      <c r="D4042" s="43" t="s">
        <v>1605</v>
      </c>
      <c r="E4042" s="43">
        <v>2</v>
      </c>
      <c r="F4042" s="43" t="s">
        <v>1705</v>
      </c>
      <c r="G4042" s="45">
        <v>17</v>
      </c>
      <c r="H4042" s="49" t="s">
        <v>79</v>
      </c>
      <c r="I4042" s="45"/>
      <c r="J4042" s="45"/>
      <c r="K4042" s="41"/>
      <c r="L4042" s="41"/>
      <c r="M4042" s="41"/>
      <c r="N4042" s="45"/>
      <c r="O4042" s="47"/>
      <c r="P4042" s="46"/>
      <c r="Q4042" s="47"/>
      <c r="R4042" s="48" t="s">
        <v>1540</v>
      </c>
      <c r="T4042">
        <v>100202</v>
      </c>
    </row>
    <row r="4043" spans="1:20" ht="18" customHeight="1" x14ac:dyDescent="0.15">
      <c r="A4043" s="42">
        <v>10</v>
      </c>
      <c r="B4043" s="43" t="s">
        <v>1536</v>
      </c>
      <c r="C4043" s="43">
        <v>2</v>
      </c>
      <c r="D4043" s="43" t="s">
        <v>1605</v>
      </c>
      <c r="E4043" s="43">
        <v>2</v>
      </c>
      <c r="F4043" s="43" t="s">
        <v>1705</v>
      </c>
      <c r="G4043" s="44">
        <v>17</v>
      </c>
      <c r="H4043" s="43" t="s">
        <v>79</v>
      </c>
      <c r="I4043" s="45">
        <v>21</v>
      </c>
      <c r="J4043" s="45" t="s">
        <v>239</v>
      </c>
      <c r="K4043" s="41">
        <v>2054</v>
      </c>
      <c r="L4043" s="41">
        <v>0</v>
      </c>
      <c r="M4043" s="41">
        <f>K4043-L4043</f>
        <v>2054</v>
      </c>
      <c r="N4043" s="45" t="s">
        <v>4521</v>
      </c>
      <c r="O4043" s="41">
        <v>343750</v>
      </c>
      <c r="P4043" s="46"/>
      <c r="Q4043" s="47"/>
      <c r="R4043" s="48" t="s">
        <v>1540</v>
      </c>
      <c r="T4043">
        <v>100202</v>
      </c>
    </row>
    <row r="4044" spans="1:20" ht="18" customHeight="1" x14ac:dyDescent="0.15">
      <c r="A4044" s="42">
        <v>10</v>
      </c>
      <c r="B4044" s="43" t="s">
        <v>1536</v>
      </c>
      <c r="C4044" s="43">
        <v>2</v>
      </c>
      <c r="D4044" s="43" t="s">
        <v>1605</v>
      </c>
      <c r="E4044" s="43">
        <v>2</v>
      </c>
      <c r="F4044" s="43" t="s">
        <v>1705</v>
      </c>
      <c r="G4044" s="44">
        <v>17</v>
      </c>
      <c r="H4044" s="43" t="s">
        <v>79</v>
      </c>
      <c r="I4044" s="44">
        <v>21</v>
      </c>
      <c r="J4044" s="44" t="s">
        <v>239</v>
      </c>
      <c r="K4044" s="41"/>
      <c r="L4044" s="41"/>
      <c r="M4044" s="41"/>
      <c r="N4044" s="45" t="s">
        <v>4522</v>
      </c>
      <c r="O4044" s="41">
        <v>1710000</v>
      </c>
      <c r="P4044" s="46"/>
      <c r="Q4044" s="47"/>
      <c r="R4044" s="48" t="s">
        <v>1540</v>
      </c>
      <c r="T4044">
        <v>100202</v>
      </c>
    </row>
    <row r="4045" spans="1:20" ht="18" customHeight="1" x14ac:dyDescent="0.15">
      <c r="A4045" s="42">
        <v>10</v>
      </c>
      <c r="B4045" s="43" t="s">
        <v>1536</v>
      </c>
      <c r="C4045" s="43">
        <v>2</v>
      </c>
      <c r="D4045" s="43" t="s">
        <v>1605</v>
      </c>
      <c r="E4045" s="43">
        <v>2</v>
      </c>
      <c r="F4045" s="43" t="s">
        <v>1705</v>
      </c>
      <c r="G4045" s="44">
        <v>17</v>
      </c>
      <c r="H4045" s="43" t="s">
        <v>79</v>
      </c>
      <c r="I4045" s="45">
        <v>41</v>
      </c>
      <c r="J4045" s="45" t="s">
        <v>1597</v>
      </c>
      <c r="K4045" s="41">
        <v>2894</v>
      </c>
      <c r="L4045" s="41">
        <v>1288</v>
      </c>
      <c r="M4045" s="41">
        <f>K4045-L4045</f>
        <v>1606</v>
      </c>
      <c r="N4045" s="45" t="s">
        <v>1714</v>
      </c>
      <c r="O4045" s="41">
        <v>100000</v>
      </c>
      <c r="P4045" s="46"/>
      <c r="Q4045" s="47"/>
      <c r="R4045" s="48" t="s">
        <v>1540</v>
      </c>
      <c r="T4045">
        <v>100202</v>
      </c>
    </row>
    <row r="4046" spans="1:20" ht="18" customHeight="1" x14ac:dyDescent="0.15">
      <c r="A4046" s="42">
        <v>10</v>
      </c>
      <c r="B4046" s="43" t="s">
        <v>1536</v>
      </c>
      <c r="C4046" s="43">
        <v>2</v>
      </c>
      <c r="D4046" s="43" t="s">
        <v>1605</v>
      </c>
      <c r="E4046" s="43">
        <v>2</v>
      </c>
      <c r="F4046" s="43" t="s">
        <v>1705</v>
      </c>
      <c r="G4046" s="44">
        <v>17</v>
      </c>
      <c r="H4046" s="43" t="s">
        <v>79</v>
      </c>
      <c r="I4046" s="44">
        <v>41</v>
      </c>
      <c r="J4046" s="44" t="s">
        <v>1597</v>
      </c>
      <c r="K4046" s="41"/>
      <c r="L4046" s="41"/>
      <c r="M4046" s="41"/>
      <c r="N4046" s="45" t="s">
        <v>1715</v>
      </c>
      <c r="O4046" s="41">
        <v>1188000</v>
      </c>
      <c r="P4046" s="46"/>
      <c r="Q4046" s="47"/>
      <c r="R4046" s="48" t="s">
        <v>1540</v>
      </c>
      <c r="T4046">
        <v>100202</v>
      </c>
    </row>
    <row r="4047" spans="1:20" ht="18" customHeight="1" x14ac:dyDescent="0.15">
      <c r="A4047" s="42">
        <v>10</v>
      </c>
      <c r="B4047" s="43" t="s">
        <v>1536</v>
      </c>
      <c r="C4047" s="43">
        <v>2</v>
      </c>
      <c r="D4047" s="43" t="s">
        <v>1605</v>
      </c>
      <c r="E4047" s="43">
        <v>2</v>
      </c>
      <c r="F4047" s="43" t="s">
        <v>1705</v>
      </c>
      <c r="G4047" s="44">
        <v>17</v>
      </c>
      <c r="H4047" s="43" t="s">
        <v>79</v>
      </c>
      <c r="I4047" s="44">
        <v>41</v>
      </c>
      <c r="J4047" s="44" t="s">
        <v>1597</v>
      </c>
      <c r="K4047" s="41"/>
      <c r="L4047" s="41"/>
      <c r="M4047" s="41"/>
      <c r="N4047" s="45" t="s">
        <v>2814</v>
      </c>
      <c r="O4047" s="41">
        <v>690971</v>
      </c>
      <c r="P4047" s="46"/>
      <c r="Q4047" s="47"/>
      <c r="R4047" s="48" t="s">
        <v>1540</v>
      </c>
      <c r="T4047">
        <v>100202</v>
      </c>
    </row>
    <row r="4048" spans="1:20" ht="18" customHeight="1" x14ac:dyDescent="0.15">
      <c r="A4048" s="42">
        <v>10</v>
      </c>
      <c r="B4048" s="43" t="s">
        <v>1536</v>
      </c>
      <c r="C4048" s="43">
        <v>2</v>
      </c>
      <c r="D4048" s="43" t="s">
        <v>1605</v>
      </c>
      <c r="E4048" s="43">
        <v>2</v>
      </c>
      <c r="F4048" s="43" t="s">
        <v>1705</v>
      </c>
      <c r="G4048" s="44">
        <v>17</v>
      </c>
      <c r="H4048" s="43" t="s">
        <v>79</v>
      </c>
      <c r="I4048" s="44">
        <v>41</v>
      </c>
      <c r="J4048" s="44" t="s">
        <v>1597</v>
      </c>
      <c r="K4048" s="41"/>
      <c r="L4048" s="41"/>
      <c r="M4048" s="41"/>
      <c r="N4048" s="45" t="s">
        <v>2815</v>
      </c>
      <c r="O4048" s="41">
        <v>915000</v>
      </c>
      <c r="P4048" s="46"/>
      <c r="Q4048" s="47"/>
      <c r="R4048" s="48" t="s">
        <v>1540</v>
      </c>
      <c r="T4048">
        <v>100202</v>
      </c>
    </row>
    <row r="4049" spans="1:20" ht="18" customHeight="1" x14ac:dyDescent="0.15">
      <c r="A4049" s="42">
        <v>10</v>
      </c>
      <c r="B4049" s="43" t="s">
        <v>1536</v>
      </c>
      <c r="C4049" s="43">
        <v>2</v>
      </c>
      <c r="D4049" s="43" t="s">
        <v>1605</v>
      </c>
      <c r="E4049" s="43">
        <v>2</v>
      </c>
      <c r="F4049" s="43" t="s">
        <v>1705</v>
      </c>
      <c r="G4049" s="45">
        <v>19</v>
      </c>
      <c r="H4049" s="49" t="s">
        <v>678</v>
      </c>
      <c r="I4049" s="45"/>
      <c r="J4049" s="45"/>
      <c r="K4049" s="41"/>
      <c r="L4049" s="41"/>
      <c r="M4049" s="41"/>
      <c r="N4049" s="45"/>
      <c r="O4049" s="47"/>
      <c r="P4049" s="46"/>
      <c r="Q4049" s="47"/>
      <c r="R4049" s="48" t="s">
        <v>1540</v>
      </c>
      <c r="T4049">
        <v>100202</v>
      </c>
    </row>
    <row r="4050" spans="1:20" ht="18" customHeight="1" x14ac:dyDescent="0.15">
      <c r="A4050" s="42">
        <v>10</v>
      </c>
      <c r="B4050" s="43" t="s">
        <v>1536</v>
      </c>
      <c r="C4050" s="43">
        <v>2</v>
      </c>
      <c r="D4050" s="43" t="s">
        <v>1605</v>
      </c>
      <c r="E4050" s="43">
        <v>2</v>
      </c>
      <c r="F4050" s="43" t="s">
        <v>1705</v>
      </c>
      <c r="G4050" s="44">
        <v>19</v>
      </c>
      <c r="H4050" s="43" t="s">
        <v>678</v>
      </c>
      <c r="I4050" s="45">
        <v>51</v>
      </c>
      <c r="J4050" s="45" t="s">
        <v>1716</v>
      </c>
      <c r="K4050" s="41">
        <v>984</v>
      </c>
      <c r="L4050" s="41">
        <v>858</v>
      </c>
      <c r="M4050" s="41">
        <f>K4050-L4050</f>
        <v>126</v>
      </c>
      <c r="N4050" s="45" t="s">
        <v>1717</v>
      </c>
      <c r="O4050" s="41">
        <v>983400</v>
      </c>
      <c r="P4050" s="46"/>
      <c r="Q4050" s="47"/>
      <c r="R4050" s="48" t="s">
        <v>1540</v>
      </c>
      <c r="T4050">
        <v>100202</v>
      </c>
    </row>
    <row r="4051" spans="1:20" ht="18" customHeight="1" x14ac:dyDescent="0.15">
      <c r="A4051" s="42">
        <v>10</v>
      </c>
      <c r="B4051" s="43" t="s">
        <v>1536</v>
      </c>
      <c r="C4051" s="43">
        <v>2</v>
      </c>
      <c r="D4051" s="43" t="s">
        <v>1605</v>
      </c>
      <c r="E4051" s="43">
        <v>2</v>
      </c>
      <c r="F4051" s="43" t="s">
        <v>1705</v>
      </c>
      <c r="G4051" s="44">
        <v>19</v>
      </c>
      <c r="H4051" s="43" t="s">
        <v>678</v>
      </c>
      <c r="I4051" s="44">
        <v>51</v>
      </c>
      <c r="J4051" s="44" t="s">
        <v>1716</v>
      </c>
      <c r="K4051" s="41"/>
      <c r="L4051" s="41"/>
      <c r="M4051" s="41"/>
      <c r="N4051" s="45" t="s">
        <v>2816</v>
      </c>
      <c r="O4051" s="41"/>
      <c r="P4051" s="46"/>
      <c r="Q4051" s="47"/>
      <c r="R4051" s="48" t="s">
        <v>1540</v>
      </c>
      <c r="T4051">
        <v>100202</v>
      </c>
    </row>
    <row r="4052" spans="1:20" ht="18" customHeight="1" x14ac:dyDescent="0.15">
      <c r="A4052" s="42">
        <v>10</v>
      </c>
      <c r="B4052" s="43" t="s">
        <v>1536</v>
      </c>
      <c r="C4052" s="43">
        <v>2</v>
      </c>
      <c r="D4052" s="43" t="s">
        <v>1605</v>
      </c>
      <c r="E4052" s="43">
        <v>2</v>
      </c>
      <c r="F4052" s="43" t="s">
        <v>1705</v>
      </c>
      <c r="G4052" s="44">
        <v>19</v>
      </c>
      <c r="H4052" s="43" t="s">
        <v>678</v>
      </c>
      <c r="I4052" s="44">
        <v>51</v>
      </c>
      <c r="J4052" s="44" t="s">
        <v>1716</v>
      </c>
      <c r="K4052" s="41"/>
      <c r="L4052" s="41"/>
      <c r="M4052" s="41"/>
      <c r="N4052" s="45" t="s">
        <v>1718</v>
      </c>
      <c r="O4052" s="41"/>
      <c r="P4052" s="46"/>
      <c r="Q4052" s="47"/>
      <c r="R4052" s="48" t="s">
        <v>1540</v>
      </c>
      <c r="T4052">
        <v>100202</v>
      </c>
    </row>
    <row r="4053" spans="1:20" ht="18" customHeight="1" x14ac:dyDescent="0.15">
      <c r="A4053" s="42">
        <v>10</v>
      </c>
      <c r="B4053" s="43" t="s">
        <v>1536</v>
      </c>
      <c r="C4053" s="43">
        <v>2</v>
      </c>
      <c r="D4053" s="43" t="s">
        <v>1605</v>
      </c>
      <c r="E4053" s="43">
        <v>2</v>
      </c>
      <c r="F4053" s="43" t="s">
        <v>1705</v>
      </c>
      <c r="G4053" s="44">
        <v>19</v>
      </c>
      <c r="H4053" s="43" t="s">
        <v>678</v>
      </c>
      <c r="I4053" s="45">
        <v>53</v>
      </c>
      <c r="J4053" s="45" t="s">
        <v>1719</v>
      </c>
      <c r="K4053" s="41">
        <v>1301</v>
      </c>
      <c r="L4053" s="41">
        <v>1167</v>
      </c>
      <c r="M4053" s="41">
        <f>K4053-L4053</f>
        <v>134</v>
      </c>
      <c r="N4053" s="45" t="s">
        <v>3512</v>
      </c>
      <c r="O4053" s="41">
        <v>1300650</v>
      </c>
      <c r="P4053" s="46"/>
      <c r="Q4053" s="47"/>
      <c r="R4053" s="48" t="s">
        <v>1540</v>
      </c>
      <c r="T4053">
        <v>100202</v>
      </c>
    </row>
    <row r="4054" spans="1:20" ht="18" customHeight="1" x14ac:dyDescent="0.15">
      <c r="A4054" s="42">
        <v>10</v>
      </c>
      <c r="B4054" s="43" t="s">
        <v>1536</v>
      </c>
      <c r="C4054" s="43">
        <v>2</v>
      </c>
      <c r="D4054" s="43" t="s">
        <v>1605</v>
      </c>
      <c r="E4054" s="43">
        <v>2</v>
      </c>
      <c r="F4054" s="43" t="s">
        <v>1705</v>
      </c>
      <c r="G4054" s="44">
        <v>19</v>
      </c>
      <c r="H4054" s="43" t="s">
        <v>678</v>
      </c>
      <c r="I4054" s="45">
        <v>54</v>
      </c>
      <c r="J4054" s="45" t="s">
        <v>1720</v>
      </c>
      <c r="K4054" s="41">
        <v>474</v>
      </c>
      <c r="L4054" s="41">
        <v>402</v>
      </c>
      <c r="M4054" s="41">
        <f>K4054-L4054</f>
        <v>72</v>
      </c>
      <c r="N4054" s="45" t="s">
        <v>2817</v>
      </c>
      <c r="O4054" s="41">
        <v>473890</v>
      </c>
      <c r="P4054" s="46"/>
      <c r="Q4054" s="47"/>
      <c r="R4054" s="48" t="s">
        <v>1540</v>
      </c>
      <c r="T4054">
        <v>100202</v>
      </c>
    </row>
    <row r="4055" spans="1:20" ht="18" customHeight="1" x14ac:dyDescent="0.15">
      <c r="A4055" s="42">
        <v>10</v>
      </c>
      <c r="B4055" s="43" t="s">
        <v>1536</v>
      </c>
      <c r="C4055" s="43">
        <v>2</v>
      </c>
      <c r="D4055" s="43" t="s">
        <v>1605</v>
      </c>
      <c r="E4055" s="43">
        <v>2</v>
      </c>
      <c r="F4055" s="43" t="s">
        <v>1705</v>
      </c>
      <c r="G4055" s="44">
        <v>19</v>
      </c>
      <c r="H4055" s="43" t="s">
        <v>678</v>
      </c>
      <c r="I4055" s="45">
        <v>55</v>
      </c>
      <c r="J4055" s="45" t="s">
        <v>1721</v>
      </c>
      <c r="K4055" s="41">
        <v>216</v>
      </c>
      <c r="L4055" s="41">
        <v>152</v>
      </c>
      <c r="M4055" s="41">
        <f>K4055-L4055</f>
        <v>64</v>
      </c>
      <c r="N4055" s="45" t="s">
        <v>1721</v>
      </c>
      <c r="O4055" s="41"/>
      <c r="P4055" s="46"/>
      <c r="Q4055" s="47"/>
      <c r="R4055" s="48" t="s">
        <v>1540</v>
      </c>
      <c r="T4055">
        <v>100202</v>
      </c>
    </row>
    <row r="4056" spans="1:20" ht="18" customHeight="1" x14ac:dyDescent="0.15">
      <c r="A4056" s="42">
        <v>10</v>
      </c>
      <c r="B4056" s="43" t="s">
        <v>1536</v>
      </c>
      <c r="C4056" s="43">
        <v>2</v>
      </c>
      <c r="D4056" s="43" t="s">
        <v>1605</v>
      </c>
      <c r="E4056" s="43">
        <v>2</v>
      </c>
      <c r="F4056" s="43" t="s">
        <v>1705</v>
      </c>
      <c r="G4056" s="44">
        <v>19</v>
      </c>
      <c r="H4056" s="43" t="s">
        <v>678</v>
      </c>
      <c r="I4056" s="44">
        <v>55</v>
      </c>
      <c r="J4056" s="44" t="s">
        <v>1721</v>
      </c>
      <c r="K4056" s="41"/>
      <c r="L4056" s="41"/>
      <c r="M4056" s="41"/>
      <c r="N4056" s="45" t="s">
        <v>4195</v>
      </c>
      <c r="O4056" s="41">
        <v>215800</v>
      </c>
      <c r="P4056" s="46"/>
      <c r="Q4056" s="47"/>
      <c r="R4056" s="48" t="s">
        <v>1540</v>
      </c>
      <c r="T4056">
        <v>100202</v>
      </c>
    </row>
    <row r="4057" spans="1:20" ht="18" customHeight="1" x14ac:dyDescent="0.15">
      <c r="A4057" s="42">
        <v>10</v>
      </c>
      <c r="B4057" s="43" t="s">
        <v>1536</v>
      </c>
      <c r="C4057" s="43">
        <v>2</v>
      </c>
      <c r="D4057" s="43" t="s">
        <v>1605</v>
      </c>
      <c r="E4057" s="43">
        <v>2</v>
      </c>
      <c r="F4057" s="43" t="s">
        <v>1705</v>
      </c>
      <c r="G4057" s="44">
        <v>19</v>
      </c>
      <c r="H4057" s="43" t="s">
        <v>678</v>
      </c>
      <c r="I4057" s="45">
        <v>57</v>
      </c>
      <c r="J4057" s="45" t="s">
        <v>1722</v>
      </c>
      <c r="K4057" s="41">
        <v>480</v>
      </c>
      <c r="L4057" s="41">
        <v>400</v>
      </c>
      <c r="M4057" s="41">
        <f>K4057-L4057</f>
        <v>80</v>
      </c>
      <c r="N4057" s="45" t="s">
        <v>1722</v>
      </c>
      <c r="O4057" s="41">
        <v>480000</v>
      </c>
      <c r="P4057" s="46"/>
      <c r="Q4057" s="47"/>
      <c r="R4057" s="48" t="s">
        <v>1540</v>
      </c>
      <c r="T4057">
        <v>100202</v>
      </c>
    </row>
    <row r="4058" spans="1:20" ht="18" customHeight="1" x14ac:dyDescent="0.15">
      <c r="A4058" s="42">
        <v>10</v>
      </c>
      <c r="B4058" s="43" t="s">
        <v>1536</v>
      </c>
      <c r="C4058" s="43">
        <v>2</v>
      </c>
      <c r="D4058" s="43" t="s">
        <v>1605</v>
      </c>
      <c r="E4058" s="43">
        <v>2</v>
      </c>
      <c r="F4058" s="43" t="s">
        <v>1705</v>
      </c>
      <c r="G4058" s="44">
        <v>19</v>
      </c>
      <c r="H4058" s="43" t="s">
        <v>678</v>
      </c>
      <c r="I4058" s="44">
        <v>57</v>
      </c>
      <c r="J4058" s="44" t="s">
        <v>1722</v>
      </c>
      <c r="K4058" s="41"/>
      <c r="L4058" s="41"/>
      <c r="M4058" s="41"/>
      <c r="N4058" s="45" t="s">
        <v>2818</v>
      </c>
      <c r="O4058" s="41"/>
      <c r="P4058" s="46"/>
      <c r="Q4058" s="47"/>
      <c r="R4058" s="48" t="s">
        <v>1540</v>
      </c>
      <c r="T4058">
        <v>100202</v>
      </c>
    </row>
    <row r="4059" spans="1:20" ht="18" customHeight="1" x14ac:dyDescent="0.15">
      <c r="A4059" s="24">
        <v>10</v>
      </c>
      <c r="B4059" s="25" t="s">
        <v>2268</v>
      </c>
      <c r="C4059" s="34">
        <v>2</v>
      </c>
      <c r="D4059" s="25" t="s">
        <v>1605</v>
      </c>
      <c r="E4059" s="35">
        <v>2</v>
      </c>
      <c r="F4059" s="36" t="s">
        <v>2276</v>
      </c>
      <c r="G4059" s="35"/>
      <c r="H4059" s="36"/>
      <c r="I4059" s="35"/>
      <c r="J4059" s="35"/>
      <c r="K4059" s="32">
        <f>IF(C4059="",SUMIFS($K4060:$K$5362,$A4060:$A$5362,A4059,$E4060:$E$5362,""),IF(E4059="",SUMIFS($K4060:$K$5362,$A4060:$A$5362,A4059,$C4060:$C$5362,C4059,$G4060:$G$5362,""),IF(G4059="",SUMIFS($K4060:$K$5362,$A4060:$A$5362,A4059,$C4060:$C$5362,C4059,$E4060:$E$5362,E4059,$R4060:$R$5362,R4059),IF(I4059="",SUMIFS($K4060:$K$5362,$A4060:$A$5362,A4059,$C4060:$C$5362,C4059,$E4060:$E$5362,E4059,$G4060:$G$5362,G4059,$R4060:$R$5362,R4059),0))))</f>
        <v>1027</v>
      </c>
      <c r="L4059" s="32">
        <f>IF(C4059="",SUMIFS($L4060:$L$5362,$A4060:$A$5362,A4059,$E4060:$E$5362,""),IF(E4059="",SUMIFS($L4060:$L$5362,$A4060:$A$5362,A4059,$C4060:$C$5362,C4059,$G4060:$G$5362,""),IF(G4059="",SUMIFS($L4060:$L$5362,$A4060:$A$5362,A4059,$C4060:$C$5362,C4059,$E4060:$E$5362,E4059,$R4060:$R$5362,R4059),IF(I4059="",SUMIFS($L4060:$L$5362,$A4060:$A$5362,A4059,$C4060:$C$5362,C4059,$E4060:$E$5362,E4059,$G4060:$G$5362,G4059,$R4060:$R$5362,R4059),0))))</f>
        <v>1112</v>
      </c>
      <c r="M4059" s="32">
        <f t="shared" ref="M4059" si="107">K4059-L4059</f>
        <v>-85</v>
      </c>
      <c r="N4059" s="37"/>
      <c r="O4059" s="38"/>
      <c r="P4059" s="39"/>
      <c r="Q4059" s="33">
        <f>IF(C4059="",SUMIFS($Q4060:$Q$5362,$A4060:$A$5362,A4059,$E4060:$E$5362,""),IF(E4059="",SUMIFS($Q4060:$Q$5362,$A4060:$A$5362,A4059,$C4060:$C$5362,C4059,$G4060:$G$5362,""),IF(G4059="",SUMIFS($Q4060:$Q$5362,$A4060:$A$5362,A4059,$C4060:$C$5362,C4059,$E4060:$E$5362,E4059,$R4060:$R$5362,R4059),IF(I4059="",SUMIFS($Q4060:$Q$5362,$A4060:$A$5362,A4059,$C4060:$C$5362,C4059,$E4060:$E$5362,E4059,$G4060:$G$5362,G4059,$R4060:$R$5362,R4059),0))))</f>
        <v>0</v>
      </c>
      <c r="R4059" s="40" t="s">
        <v>2273</v>
      </c>
      <c r="T4059">
        <v>100220</v>
      </c>
    </row>
    <row r="4060" spans="1:20" ht="18" customHeight="1" x14ac:dyDescent="0.15">
      <c r="A4060" s="42">
        <v>10</v>
      </c>
      <c r="B4060" s="43" t="s">
        <v>1536</v>
      </c>
      <c r="C4060" s="43">
        <v>2</v>
      </c>
      <c r="D4060" s="43" t="s">
        <v>1605</v>
      </c>
      <c r="E4060" s="43">
        <v>2</v>
      </c>
      <c r="F4060" s="43" t="s">
        <v>1705</v>
      </c>
      <c r="G4060" s="45">
        <v>7</v>
      </c>
      <c r="H4060" s="49" t="s">
        <v>30</v>
      </c>
      <c r="I4060" s="45"/>
      <c r="J4060" s="45"/>
      <c r="K4060" s="41"/>
      <c r="L4060" s="41"/>
      <c r="M4060" s="41"/>
      <c r="N4060" s="45"/>
      <c r="O4060" s="47"/>
      <c r="P4060" s="46"/>
      <c r="Q4060" s="47"/>
      <c r="R4060" s="48" t="s">
        <v>1657</v>
      </c>
      <c r="T4060">
        <v>100220</v>
      </c>
    </row>
    <row r="4061" spans="1:20" ht="18" customHeight="1" x14ac:dyDescent="0.15">
      <c r="A4061" s="42">
        <v>10</v>
      </c>
      <c r="B4061" s="43" t="s">
        <v>1536</v>
      </c>
      <c r="C4061" s="43">
        <v>2</v>
      </c>
      <c r="D4061" s="43" t="s">
        <v>1605</v>
      </c>
      <c r="E4061" s="43">
        <v>2</v>
      </c>
      <c r="F4061" s="43" t="s">
        <v>1705</v>
      </c>
      <c r="G4061" s="44">
        <v>7</v>
      </c>
      <c r="H4061" s="43" t="s">
        <v>30</v>
      </c>
      <c r="I4061" s="45">
        <v>1</v>
      </c>
      <c r="J4061" s="45" t="s">
        <v>366</v>
      </c>
      <c r="K4061" s="41">
        <v>30</v>
      </c>
      <c r="L4061" s="41">
        <v>30</v>
      </c>
      <c r="M4061" s="41">
        <f>K4061-L4061</f>
        <v>0</v>
      </c>
      <c r="N4061" s="45" t="s">
        <v>3513</v>
      </c>
      <c r="O4061" s="41">
        <v>6000</v>
      </c>
      <c r="P4061" s="46"/>
      <c r="Q4061" s="47"/>
      <c r="R4061" s="48" t="s">
        <v>1657</v>
      </c>
      <c r="T4061">
        <v>100220</v>
      </c>
    </row>
    <row r="4062" spans="1:20" ht="18" customHeight="1" x14ac:dyDescent="0.15">
      <c r="A4062" s="42">
        <v>10</v>
      </c>
      <c r="B4062" s="43" t="s">
        <v>1536</v>
      </c>
      <c r="C4062" s="43">
        <v>2</v>
      </c>
      <c r="D4062" s="43" t="s">
        <v>1605</v>
      </c>
      <c r="E4062" s="43">
        <v>2</v>
      </c>
      <c r="F4062" s="43" t="s">
        <v>1705</v>
      </c>
      <c r="G4062" s="44">
        <v>7</v>
      </c>
      <c r="H4062" s="43" t="s">
        <v>30</v>
      </c>
      <c r="I4062" s="44">
        <v>1</v>
      </c>
      <c r="J4062" s="44" t="s">
        <v>366</v>
      </c>
      <c r="K4062" s="41"/>
      <c r="L4062" s="41"/>
      <c r="M4062" s="41"/>
      <c r="N4062" s="45" t="s">
        <v>3514</v>
      </c>
      <c r="O4062" s="41">
        <v>24000</v>
      </c>
      <c r="P4062" s="46"/>
      <c r="Q4062" s="47"/>
      <c r="R4062" s="48" t="s">
        <v>1657</v>
      </c>
      <c r="T4062">
        <v>100220</v>
      </c>
    </row>
    <row r="4063" spans="1:20" ht="18" customHeight="1" x14ac:dyDescent="0.15">
      <c r="A4063" s="42">
        <v>10</v>
      </c>
      <c r="B4063" s="43" t="s">
        <v>1536</v>
      </c>
      <c r="C4063" s="43">
        <v>2</v>
      </c>
      <c r="D4063" s="43" t="s">
        <v>1605</v>
      </c>
      <c r="E4063" s="43">
        <v>2</v>
      </c>
      <c r="F4063" s="43" t="s">
        <v>1705</v>
      </c>
      <c r="G4063" s="44">
        <v>7</v>
      </c>
      <c r="H4063" s="43" t="s">
        <v>30</v>
      </c>
      <c r="I4063" s="45">
        <v>31</v>
      </c>
      <c r="J4063" s="45" t="s">
        <v>1723</v>
      </c>
      <c r="K4063" s="41">
        <v>29</v>
      </c>
      <c r="L4063" s="41">
        <v>29</v>
      </c>
      <c r="M4063" s="41">
        <f>K4063-L4063</f>
        <v>0</v>
      </c>
      <c r="N4063" s="45" t="s">
        <v>3515</v>
      </c>
      <c r="O4063" s="41">
        <v>28350</v>
      </c>
      <c r="P4063" s="46"/>
      <c r="Q4063" s="47"/>
      <c r="R4063" s="48" t="s">
        <v>1657</v>
      </c>
      <c r="T4063">
        <v>100220</v>
      </c>
    </row>
    <row r="4064" spans="1:20" ht="18" customHeight="1" x14ac:dyDescent="0.15">
      <c r="A4064" s="42">
        <v>10</v>
      </c>
      <c r="B4064" s="43" t="s">
        <v>1536</v>
      </c>
      <c r="C4064" s="43">
        <v>2</v>
      </c>
      <c r="D4064" s="43" t="s">
        <v>1605</v>
      </c>
      <c r="E4064" s="43">
        <v>2</v>
      </c>
      <c r="F4064" s="43" t="s">
        <v>1705</v>
      </c>
      <c r="G4064" s="45">
        <v>10</v>
      </c>
      <c r="H4064" s="49" t="s">
        <v>54</v>
      </c>
      <c r="I4064" s="45"/>
      <c r="J4064" s="45"/>
      <c r="K4064" s="41"/>
      <c r="L4064" s="41"/>
      <c r="M4064" s="41"/>
      <c r="N4064" s="45"/>
      <c r="O4064" s="47"/>
      <c r="P4064" s="46"/>
      <c r="Q4064" s="47"/>
      <c r="R4064" s="48" t="s">
        <v>1657</v>
      </c>
      <c r="T4064">
        <v>100220</v>
      </c>
    </row>
    <row r="4065" spans="1:20" ht="18" customHeight="1" x14ac:dyDescent="0.15">
      <c r="A4065" s="42">
        <v>10</v>
      </c>
      <c r="B4065" s="43" t="s">
        <v>1536</v>
      </c>
      <c r="C4065" s="43">
        <v>2</v>
      </c>
      <c r="D4065" s="43" t="s">
        <v>1605</v>
      </c>
      <c r="E4065" s="43">
        <v>2</v>
      </c>
      <c r="F4065" s="43" t="s">
        <v>1705</v>
      </c>
      <c r="G4065" s="44">
        <v>10</v>
      </c>
      <c r="H4065" s="43" t="s">
        <v>54</v>
      </c>
      <c r="I4065" s="45">
        <v>1</v>
      </c>
      <c r="J4065" s="45" t="s">
        <v>55</v>
      </c>
      <c r="K4065" s="41">
        <v>598</v>
      </c>
      <c r="L4065" s="41">
        <v>568</v>
      </c>
      <c r="M4065" s="41">
        <f>K4065-L4065</f>
        <v>30</v>
      </c>
      <c r="N4065" s="45" t="s">
        <v>1724</v>
      </c>
      <c r="O4065" s="41">
        <v>138967</v>
      </c>
      <c r="P4065" s="46"/>
      <c r="Q4065" s="47"/>
      <c r="R4065" s="48" t="s">
        <v>1657</v>
      </c>
      <c r="T4065">
        <v>100220</v>
      </c>
    </row>
    <row r="4066" spans="1:20" ht="18" customHeight="1" x14ac:dyDescent="0.15">
      <c r="A4066" s="42">
        <v>10</v>
      </c>
      <c r="B4066" s="43" t="s">
        <v>1536</v>
      </c>
      <c r="C4066" s="43">
        <v>2</v>
      </c>
      <c r="D4066" s="43" t="s">
        <v>1605</v>
      </c>
      <c r="E4066" s="43">
        <v>2</v>
      </c>
      <c r="F4066" s="43" t="s">
        <v>1705</v>
      </c>
      <c r="G4066" s="44">
        <v>10</v>
      </c>
      <c r="H4066" s="43" t="s">
        <v>54</v>
      </c>
      <c r="I4066" s="44">
        <v>1</v>
      </c>
      <c r="J4066" s="44" t="s">
        <v>55</v>
      </c>
      <c r="K4066" s="41"/>
      <c r="L4066" s="41"/>
      <c r="M4066" s="41"/>
      <c r="N4066" s="45" t="s">
        <v>1725</v>
      </c>
      <c r="O4066" s="41">
        <v>10000</v>
      </c>
      <c r="P4066" s="46"/>
      <c r="Q4066" s="47"/>
      <c r="R4066" s="48" t="s">
        <v>1657</v>
      </c>
      <c r="T4066">
        <v>100220</v>
      </c>
    </row>
    <row r="4067" spans="1:20" ht="18" customHeight="1" x14ac:dyDescent="0.15">
      <c r="A4067" s="42">
        <v>10</v>
      </c>
      <c r="B4067" s="43" t="s">
        <v>1536</v>
      </c>
      <c r="C4067" s="43">
        <v>2</v>
      </c>
      <c r="D4067" s="43" t="s">
        <v>1605</v>
      </c>
      <c r="E4067" s="43">
        <v>2</v>
      </c>
      <c r="F4067" s="43" t="s">
        <v>1705</v>
      </c>
      <c r="G4067" s="44">
        <v>10</v>
      </c>
      <c r="H4067" s="43" t="s">
        <v>54</v>
      </c>
      <c r="I4067" s="44">
        <v>1</v>
      </c>
      <c r="J4067" s="44" t="s">
        <v>55</v>
      </c>
      <c r="K4067" s="41"/>
      <c r="L4067" s="41"/>
      <c r="M4067" s="41"/>
      <c r="N4067" s="45" t="s">
        <v>1726</v>
      </c>
      <c r="O4067" s="41">
        <v>50000</v>
      </c>
      <c r="P4067" s="46"/>
      <c r="Q4067" s="47"/>
      <c r="R4067" s="48" t="s">
        <v>1657</v>
      </c>
      <c r="T4067">
        <v>100220</v>
      </c>
    </row>
    <row r="4068" spans="1:20" ht="18" customHeight="1" x14ac:dyDescent="0.15">
      <c r="A4068" s="42">
        <v>10</v>
      </c>
      <c r="B4068" s="43" t="s">
        <v>1536</v>
      </c>
      <c r="C4068" s="43">
        <v>2</v>
      </c>
      <c r="D4068" s="43" t="s">
        <v>1605</v>
      </c>
      <c r="E4068" s="43">
        <v>2</v>
      </c>
      <c r="F4068" s="43" t="s">
        <v>1705</v>
      </c>
      <c r="G4068" s="44">
        <v>10</v>
      </c>
      <c r="H4068" s="43" t="s">
        <v>54</v>
      </c>
      <c r="I4068" s="44">
        <v>1</v>
      </c>
      <c r="J4068" s="44" t="s">
        <v>55</v>
      </c>
      <c r="K4068" s="41"/>
      <c r="L4068" s="41"/>
      <c r="M4068" s="41"/>
      <c r="N4068" s="45" t="s">
        <v>1727</v>
      </c>
      <c r="O4068" s="41">
        <v>40000</v>
      </c>
      <c r="P4068" s="46"/>
      <c r="Q4068" s="47"/>
      <c r="R4068" s="48" t="s">
        <v>1657</v>
      </c>
      <c r="T4068">
        <v>100220</v>
      </c>
    </row>
    <row r="4069" spans="1:20" ht="18" customHeight="1" x14ac:dyDescent="0.15">
      <c r="A4069" s="42">
        <v>10</v>
      </c>
      <c r="B4069" s="43" t="s">
        <v>1536</v>
      </c>
      <c r="C4069" s="43">
        <v>2</v>
      </c>
      <c r="D4069" s="43" t="s">
        <v>1605</v>
      </c>
      <c r="E4069" s="43">
        <v>2</v>
      </c>
      <c r="F4069" s="43" t="s">
        <v>1705</v>
      </c>
      <c r="G4069" s="44">
        <v>10</v>
      </c>
      <c r="H4069" s="43" t="s">
        <v>54</v>
      </c>
      <c r="I4069" s="44">
        <v>1</v>
      </c>
      <c r="J4069" s="44" t="s">
        <v>55</v>
      </c>
      <c r="K4069" s="41"/>
      <c r="L4069" s="41"/>
      <c r="M4069" s="41"/>
      <c r="N4069" s="45" t="s">
        <v>1728</v>
      </c>
      <c r="O4069" s="41">
        <v>10000</v>
      </c>
      <c r="P4069" s="46"/>
      <c r="Q4069" s="47"/>
      <c r="R4069" s="48" t="s">
        <v>1657</v>
      </c>
      <c r="T4069">
        <v>100220</v>
      </c>
    </row>
    <row r="4070" spans="1:20" ht="18" customHeight="1" x14ac:dyDescent="0.15">
      <c r="A4070" s="42">
        <v>10</v>
      </c>
      <c r="B4070" s="43" t="s">
        <v>1536</v>
      </c>
      <c r="C4070" s="43">
        <v>2</v>
      </c>
      <c r="D4070" s="43" t="s">
        <v>1605</v>
      </c>
      <c r="E4070" s="43">
        <v>2</v>
      </c>
      <c r="F4070" s="43" t="s">
        <v>1705</v>
      </c>
      <c r="G4070" s="44">
        <v>10</v>
      </c>
      <c r="H4070" s="43" t="s">
        <v>54</v>
      </c>
      <c r="I4070" s="44">
        <v>1</v>
      </c>
      <c r="J4070" s="44" t="s">
        <v>55</v>
      </c>
      <c r="K4070" s="41"/>
      <c r="L4070" s="41"/>
      <c r="M4070" s="41"/>
      <c r="N4070" s="45" t="s">
        <v>1729</v>
      </c>
      <c r="O4070" s="41">
        <v>10000</v>
      </c>
      <c r="P4070" s="46"/>
      <c r="Q4070" s="47"/>
      <c r="R4070" s="48" t="s">
        <v>1657</v>
      </c>
      <c r="T4070">
        <v>100220</v>
      </c>
    </row>
    <row r="4071" spans="1:20" ht="18" customHeight="1" x14ac:dyDescent="0.15">
      <c r="A4071" s="42">
        <v>10</v>
      </c>
      <c r="B4071" s="43" t="s">
        <v>1536</v>
      </c>
      <c r="C4071" s="43">
        <v>2</v>
      </c>
      <c r="D4071" s="43" t="s">
        <v>1605</v>
      </c>
      <c r="E4071" s="43">
        <v>2</v>
      </c>
      <c r="F4071" s="43" t="s">
        <v>1705</v>
      </c>
      <c r="G4071" s="44">
        <v>10</v>
      </c>
      <c r="H4071" s="43" t="s">
        <v>54</v>
      </c>
      <c r="I4071" s="44">
        <v>1</v>
      </c>
      <c r="J4071" s="44" t="s">
        <v>55</v>
      </c>
      <c r="K4071" s="41"/>
      <c r="L4071" s="41"/>
      <c r="M4071" s="41"/>
      <c r="N4071" s="45" t="s">
        <v>1730</v>
      </c>
      <c r="O4071" s="41">
        <v>62000</v>
      </c>
      <c r="P4071" s="46"/>
      <c r="Q4071" s="47"/>
      <c r="R4071" s="48" t="s">
        <v>1657</v>
      </c>
      <c r="T4071">
        <v>100220</v>
      </c>
    </row>
    <row r="4072" spans="1:20" ht="18" customHeight="1" x14ac:dyDescent="0.15">
      <c r="A4072" s="42">
        <v>10</v>
      </c>
      <c r="B4072" s="43" t="s">
        <v>1536</v>
      </c>
      <c r="C4072" s="43">
        <v>2</v>
      </c>
      <c r="D4072" s="43" t="s">
        <v>1605</v>
      </c>
      <c r="E4072" s="43">
        <v>2</v>
      </c>
      <c r="F4072" s="43" t="s">
        <v>1705</v>
      </c>
      <c r="G4072" s="44">
        <v>10</v>
      </c>
      <c r="H4072" s="43" t="s">
        <v>54</v>
      </c>
      <c r="I4072" s="44">
        <v>1</v>
      </c>
      <c r="J4072" s="44" t="s">
        <v>55</v>
      </c>
      <c r="K4072" s="41"/>
      <c r="L4072" s="41"/>
      <c r="M4072" s="41"/>
      <c r="N4072" s="45" t="s">
        <v>1731</v>
      </c>
      <c r="O4072" s="41">
        <v>30000</v>
      </c>
      <c r="P4072" s="46"/>
      <c r="Q4072" s="47"/>
      <c r="R4072" s="48" t="s">
        <v>1657</v>
      </c>
      <c r="T4072">
        <v>100220</v>
      </c>
    </row>
    <row r="4073" spans="1:20" ht="18" customHeight="1" x14ac:dyDescent="0.15">
      <c r="A4073" s="42">
        <v>10</v>
      </c>
      <c r="B4073" s="43" t="s">
        <v>1536</v>
      </c>
      <c r="C4073" s="43">
        <v>2</v>
      </c>
      <c r="D4073" s="43" t="s">
        <v>1605</v>
      </c>
      <c r="E4073" s="43">
        <v>2</v>
      </c>
      <c r="F4073" s="43" t="s">
        <v>1705</v>
      </c>
      <c r="G4073" s="44">
        <v>10</v>
      </c>
      <c r="H4073" s="43" t="s">
        <v>54</v>
      </c>
      <c r="I4073" s="44">
        <v>1</v>
      </c>
      <c r="J4073" s="44" t="s">
        <v>55</v>
      </c>
      <c r="K4073" s="41"/>
      <c r="L4073" s="41"/>
      <c r="M4073" s="41"/>
      <c r="N4073" s="45" t="s">
        <v>3516</v>
      </c>
      <c r="O4073" s="41">
        <v>30000</v>
      </c>
      <c r="P4073" s="46"/>
      <c r="Q4073" s="47"/>
      <c r="R4073" s="48" t="s">
        <v>1657</v>
      </c>
      <c r="T4073">
        <v>100220</v>
      </c>
    </row>
    <row r="4074" spans="1:20" ht="18" customHeight="1" x14ac:dyDescent="0.15">
      <c r="A4074" s="42">
        <v>10</v>
      </c>
      <c r="B4074" s="43" t="s">
        <v>1536</v>
      </c>
      <c r="C4074" s="43">
        <v>2</v>
      </c>
      <c r="D4074" s="43" t="s">
        <v>1605</v>
      </c>
      <c r="E4074" s="43">
        <v>2</v>
      </c>
      <c r="F4074" s="43" t="s">
        <v>1705</v>
      </c>
      <c r="G4074" s="44">
        <v>10</v>
      </c>
      <c r="H4074" s="43" t="s">
        <v>54</v>
      </c>
      <c r="I4074" s="44">
        <v>1</v>
      </c>
      <c r="J4074" s="44" t="s">
        <v>55</v>
      </c>
      <c r="K4074" s="41"/>
      <c r="L4074" s="41"/>
      <c r="M4074" s="41"/>
      <c r="N4074" s="45" t="s">
        <v>2819</v>
      </c>
      <c r="O4074" s="41">
        <v>59840</v>
      </c>
      <c r="P4074" s="46"/>
      <c r="Q4074" s="47"/>
      <c r="R4074" s="48" t="s">
        <v>1657</v>
      </c>
      <c r="T4074">
        <v>100220</v>
      </c>
    </row>
    <row r="4075" spans="1:20" ht="18" customHeight="1" x14ac:dyDescent="0.15">
      <c r="A4075" s="42">
        <v>10</v>
      </c>
      <c r="B4075" s="43" t="s">
        <v>1536</v>
      </c>
      <c r="C4075" s="43">
        <v>2</v>
      </c>
      <c r="D4075" s="43" t="s">
        <v>1605</v>
      </c>
      <c r="E4075" s="43">
        <v>2</v>
      </c>
      <c r="F4075" s="43" t="s">
        <v>1705</v>
      </c>
      <c r="G4075" s="44">
        <v>10</v>
      </c>
      <c r="H4075" s="43" t="s">
        <v>54</v>
      </c>
      <c r="I4075" s="44">
        <v>1</v>
      </c>
      <c r="J4075" s="44" t="s">
        <v>55</v>
      </c>
      <c r="K4075" s="41"/>
      <c r="L4075" s="41"/>
      <c r="M4075" s="41"/>
      <c r="N4075" s="45" t="s">
        <v>3517</v>
      </c>
      <c r="O4075" s="41">
        <v>30000</v>
      </c>
      <c r="P4075" s="46"/>
      <c r="Q4075" s="47"/>
      <c r="R4075" s="48" t="s">
        <v>1657</v>
      </c>
      <c r="T4075">
        <v>100220</v>
      </c>
    </row>
    <row r="4076" spans="1:20" ht="18" customHeight="1" x14ac:dyDescent="0.15">
      <c r="A4076" s="42">
        <v>10</v>
      </c>
      <c r="B4076" s="43" t="s">
        <v>1536</v>
      </c>
      <c r="C4076" s="43">
        <v>2</v>
      </c>
      <c r="D4076" s="43" t="s">
        <v>1605</v>
      </c>
      <c r="E4076" s="43">
        <v>2</v>
      </c>
      <c r="F4076" s="43" t="s">
        <v>1705</v>
      </c>
      <c r="G4076" s="44">
        <v>10</v>
      </c>
      <c r="H4076" s="43" t="s">
        <v>54</v>
      </c>
      <c r="I4076" s="44">
        <v>1</v>
      </c>
      <c r="J4076" s="44" t="s">
        <v>55</v>
      </c>
      <c r="K4076" s="41"/>
      <c r="L4076" s="41"/>
      <c r="M4076" s="41"/>
      <c r="N4076" s="45" t="s">
        <v>2820</v>
      </c>
      <c r="O4076" s="41">
        <v>8800</v>
      </c>
      <c r="P4076" s="46"/>
      <c r="Q4076" s="47"/>
      <c r="R4076" s="48" t="s">
        <v>1657</v>
      </c>
      <c r="T4076">
        <v>100220</v>
      </c>
    </row>
    <row r="4077" spans="1:20" ht="18" customHeight="1" x14ac:dyDescent="0.15">
      <c r="A4077" s="42">
        <v>10</v>
      </c>
      <c r="B4077" s="43" t="s">
        <v>1536</v>
      </c>
      <c r="C4077" s="43">
        <v>2</v>
      </c>
      <c r="D4077" s="43" t="s">
        <v>1605</v>
      </c>
      <c r="E4077" s="43">
        <v>2</v>
      </c>
      <c r="F4077" s="43" t="s">
        <v>1705</v>
      </c>
      <c r="G4077" s="44">
        <v>10</v>
      </c>
      <c r="H4077" s="43" t="s">
        <v>54</v>
      </c>
      <c r="I4077" s="44">
        <v>1</v>
      </c>
      <c r="J4077" s="44" t="s">
        <v>55</v>
      </c>
      <c r="K4077" s="41"/>
      <c r="L4077" s="41"/>
      <c r="M4077" s="41"/>
      <c r="N4077" s="45" t="s">
        <v>1732</v>
      </c>
      <c r="O4077" s="41">
        <v>10000</v>
      </c>
      <c r="P4077" s="46"/>
      <c r="Q4077" s="47"/>
      <c r="R4077" s="48" t="s">
        <v>1657</v>
      </c>
      <c r="T4077">
        <v>100220</v>
      </c>
    </row>
    <row r="4078" spans="1:20" ht="18" customHeight="1" x14ac:dyDescent="0.15">
      <c r="A4078" s="42">
        <v>10</v>
      </c>
      <c r="B4078" s="43" t="s">
        <v>1536</v>
      </c>
      <c r="C4078" s="43">
        <v>2</v>
      </c>
      <c r="D4078" s="43" t="s">
        <v>1605</v>
      </c>
      <c r="E4078" s="43">
        <v>2</v>
      </c>
      <c r="F4078" s="43" t="s">
        <v>1705</v>
      </c>
      <c r="G4078" s="44">
        <v>10</v>
      </c>
      <c r="H4078" s="43" t="s">
        <v>54</v>
      </c>
      <c r="I4078" s="44">
        <v>1</v>
      </c>
      <c r="J4078" s="44" t="s">
        <v>55</v>
      </c>
      <c r="K4078" s="41"/>
      <c r="L4078" s="41"/>
      <c r="M4078" s="41"/>
      <c r="N4078" s="45" t="s">
        <v>1733</v>
      </c>
      <c r="O4078" s="41">
        <v>20000</v>
      </c>
      <c r="P4078" s="46"/>
      <c r="Q4078" s="47"/>
      <c r="R4078" s="48" t="s">
        <v>1657</v>
      </c>
      <c r="T4078">
        <v>100220</v>
      </c>
    </row>
    <row r="4079" spans="1:20" ht="18" customHeight="1" x14ac:dyDescent="0.15">
      <c r="A4079" s="42">
        <v>10</v>
      </c>
      <c r="B4079" s="43" t="s">
        <v>1536</v>
      </c>
      <c r="C4079" s="43">
        <v>2</v>
      </c>
      <c r="D4079" s="43" t="s">
        <v>1605</v>
      </c>
      <c r="E4079" s="43">
        <v>2</v>
      </c>
      <c r="F4079" s="43" t="s">
        <v>1705</v>
      </c>
      <c r="G4079" s="44">
        <v>10</v>
      </c>
      <c r="H4079" s="43" t="s">
        <v>54</v>
      </c>
      <c r="I4079" s="44">
        <v>1</v>
      </c>
      <c r="J4079" s="44" t="s">
        <v>55</v>
      </c>
      <c r="K4079" s="41"/>
      <c r="L4079" s="41"/>
      <c r="M4079" s="41"/>
      <c r="N4079" s="45" t="s">
        <v>1734</v>
      </c>
      <c r="O4079" s="41">
        <v>31900</v>
      </c>
      <c r="P4079" s="46"/>
      <c r="Q4079" s="47"/>
      <c r="R4079" s="48" t="s">
        <v>1657</v>
      </c>
      <c r="T4079">
        <v>100220</v>
      </c>
    </row>
    <row r="4080" spans="1:20" ht="18" customHeight="1" x14ac:dyDescent="0.15">
      <c r="A4080" s="42">
        <v>10</v>
      </c>
      <c r="B4080" s="43" t="s">
        <v>1536</v>
      </c>
      <c r="C4080" s="43">
        <v>2</v>
      </c>
      <c r="D4080" s="43" t="s">
        <v>1605</v>
      </c>
      <c r="E4080" s="43">
        <v>2</v>
      </c>
      <c r="F4080" s="43" t="s">
        <v>1705</v>
      </c>
      <c r="G4080" s="44">
        <v>10</v>
      </c>
      <c r="H4080" s="43" t="s">
        <v>54</v>
      </c>
      <c r="I4080" s="44">
        <v>1</v>
      </c>
      <c r="J4080" s="44" t="s">
        <v>55</v>
      </c>
      <c r="K4080" s="41"/>
      <c r="L4080" s="41"/>
      <c r="M4080" s="41"/>
      <c r="N4080" s="45" t="s">
        <v>1735</v>
      </c>
      <c r="O4080" s="41">
        <v>10000</v>
      </c>
      <c r="P4080" s="46"/>
      <c r="Q4080" s="47"/>
      <c r="R4080" s="48" t="s">
        <v>1657</v>
      </c>
      <c r="T4080">
        <v>100220</v>
      </c>
    </row>
    <row r="4081" spans="1:20" ht="18" customHeight="1" x14ac:dyDescent="0.15">
      <c r="A4081" s="42">
        <v>10</v>
      </c>
      <c r="B4081" s="43" t="s">
        <v>1536</v>
      </c>
      <c r="C4081" s="43">
        <v>2</v>
      </c>
      <c r="D4081" s="43" t="s">
        <v>1605</v>
      </c>
      <c r="E4081" s="43">
        <v>2</v>
      </c>
      <c r="F4081" s="43" t="s">
        <v>1705</v>
      </c>
      <c r="G4081" s="44">
        <v>10</v>
      </c>
      <c r="H4081" s="43" t="s">
        <v>54</v>
      </c>
      <c r="I4081" s="44">
        <v>1</v>
      </c>
      <c r="J4081" s="44" t="s">
        <v>55</v>
      </c>
      <c r="K4081" s="41"/>
      <c r="L4081" s="41"/>
      <c r="M4081" s="41"/>
      <c r="N4081" s="45" t="s">
        <v>1736</v>
      </c>
      <c r="O4081" s="41">
        <v>10000</v>
      </c>
      <c r="P4081" s="46"/>
      <c r="Q4081" s="47"/>
      <c r="R4081" s="48" t="s">
        <v>1657</v>
      </c>
      <c r="T4081">
        <v>100220</v>
      </c>
    </row>
    <row r="4082" spans="1:20" ht="18" customHeight="1" x14ac:dyDescent="0.15">
      <c r="A4082" s="42">
        <v>10</v>
      </c>
      <c r="B4082" s="43" t="s">
        <v>1536</v>
      </c>
      <c r="C4082" s="43">
        <v>2</v>
      </c>
      <c r="D4082" s="43" t="s">
        <v>1605</v>
      </c>
      <c r="E4082" s="43">
        <v>2</v>
      </c>
      <c r="F4082" s="43" t="s">
        <v>1705</v>
      </c>
      <c r="G4082" s="44">
        <v>10</v>
      </c>
      <c r="H4082" s="43" t="s">
        <v>54</v>
      </c>
      <c r="I4082" s="44">
        <v>1</v>
      </c>
      <c r="J4082" s="44" t="s">
        <v>55</v>
      </c>
      <c r="K4082" s="41"/>
      <c r="L4082" s="41"/>
      <c r="M4082" s="41"/>
      <c r="N4082" s="45" t="s">
        <v>1737</v>
      </c>
      <c r="O4082" s="41">
        <v>35728</v>
      </c>
      <c r="P4082" s="46"/>
      <c r="Q4082" s="47"/>
      <c r="R4082" s="48" t="s">
        <v>1657</v>
      </c>
      <c r="T4082">
        <v>100220</v>
      </c>
    </row>
    <row r="4083" spans="1:20" ht="18" customHeight="1" x14ac:dyDescent="0.15">
      <c r="A4083" s="42">
        <v>10</v>
      </c>
      <c r="B4083" s="43" t="s">
        <v>1536</v>
      </c>
      <c r="C4083" s="43">
        <v>2</v>
      </c>
      <c r="D4083" s="43" t="s">
        <v>1605</v>
      </c>
      <c r="E4083" s="43">
        <v>2</v>
      </c>
      <c r="F4083" s="43" t="s">
        <v>1705</v>
      </c>
      <c r="G4083" s="44">
        <v>10</v>
      </c>
      <c r="H4083" s="43" t="s">
        <v>54</v>
      </c>
      <c r="I4083" s="45">
        <v>6</v>
      </c>
      <c r="J4083" s="45" t="s">
        <v>195</v>
      </c>
      <c r="K4083" s="41">
        <v>30</v>
      </c>
      <c r="L4083" s="41">
        <v>30</v>
      </c>
      <c r="M4083" s="41">
        <f>K4083-L4083</f>
        <v>0</v>
      </c>
      <c r="N4083" s="45" t="s">
        <v>1738</v>
      </c>
      <c r="O4083" s="41">
        <v>30000</v>
      </c>
      <c r="P4083" s="46"/>
      <c r="Q4083" s="47"/>
      <c r="R4083" s="48" t="s">
        <v>1657</v>
      </c>
      <c r="T4083">
        <v>100220</v>
      </c>
    </row>
    <row r="4084" spans="1:20" ht="18" customHeight="1" x14ac:dyDescent="0.15">
      <c r="A4084" s="42">
        <v>10</v>
      </c>
      <c r="B4084" s="43" t="s">
        <v>1536</v>
      </c>
      <c r="C4084" s="43">
        <v>2</v>
      </c>
      <c r="D4084" s="43" t="s">
        <v>1605</v>
      </c>
      <c r="E4084" s="43">
        <v>2</v>
      </c>
      <c r="F4084" s="43" t="s">
        <v>1705</v>
      </c>
      <c r="G4084" s="45">
        <v>17</v>
      </c>
      <c r="H4084" s="49" t="s">
        <v>79</v>
      </c>
      <c r="I4084" s="45"/>
      <c r="J4084" s="45"/>
      <c r="K4084" s="41"/>
      <c r="L4084" s="41"/>
      <c r="M4084" s="41"/>
      <c r="N4084" s="45"/>
      <c r="O4084" s="47"/>
      <c r="P4084" s="46"/>
      <c r="Q4084" s="47"/>
      <c r="R4084" s="48" t="s">
        <v>1657</v>
      </c>
      <c r="T4084">
        <v>100220</v>
      </c>
    </row>
    <row r="4085" spans="1:20" ht="18" customHeight="1" x14ac:dyDescent="0.15">
      <c r="A4085" s="42">
        <v>10</v>
      </c>
      <c r="B4085" s="43" t="s">
        <v>1536</v>
      </c>
      <c r="C4085" s="43">
        <v>2</v>
      </c>
      <c r="D4085" s="43" t="s">
        <v>1605</v>
      </c>
      <c r="E4085" s="43">
        <v>2</v>
      </c>
      <c r="F4085" s="43" t="s">
        <v>1705</v>
      </c>
      <c r="G4085" s="44">
        <v>17</v>
      </c>
      <c r="H4085" s="43" t="s">
        <v>79</v>
      </c>
      <c r="I4085" s="45">
        <v>41</v>
      </c>
      <c r="J4085" s="45" t="s">
        <v>1597</v>
      </c>
      <c r="K4085" s="41">
        <v>90</v>
      </c>
      <c r="L4085" s="41">
        <v>205</v>
      </c>
      <c r="M4085" s="41">
        <f>K4085-L4085</f>
        <v>-115</v>
      </c>
      <c r="N4085" s="45" t="s">
        <v>2821</v>
      </c>
      <c r="O4085" s="41">
        <v>89860</v>
      </c>
      <c r="P4085" s="46"/>
      <c r="Q4085" s="47"/>
      <c r="R4085" s="48" t="s">
        <v>1657</v>
      </c>
      <c r="T4085">
        <v>100220</v>
      </c>
    </row>
    <row r="4086" spans="1:20" ht="18" customHeight="1" x14ac:dyDescent="0.15">
      <c r="A4086" s="42">
        <v>10</v>
      </c>
      <c r="B4086" s="43" t="s">
        <v>1536</v>
      </c>
      <c r="C4086" s="43">
        <v>2</v>
      </c>
      <c r="D4086" s="43" t="s">
        <v>1605</v>
      </c>
      <c r="E4086" s="43">
        <v>2</v>
      </c>
      <c r="F4086" s="43" t="s">
        <v>1705</v>
      </c>
      <c r="G4086" s="44">
        <v>17</v>
      </c>
      <c r="H4086" s="43" t="s">
        <v>79</v>
      </c>
      <c r="I4086" s="45">
        <v>51</v>
      </c>
      <c r="J4086" s="45" t="s">
        <v>944</v>
      </c>
      <c r="K4086" s="41">
        <v>250</v>
      </c>
      <c r="L4086" s="41">
        <v>250</v>
      </c>
      <c r="M4086" s="41">
        <f>K4086-L4086</f>
        <v>0</v>
      </c>
      <c r="N4086" s="45" t="s">
        <v>1739</v>
      </c>
      <c r="O4086" s="41">
        <v>250000</v>
      </c>
      <c r="P4086" s="46"/>
      <c r="Q4086" s="47"/>
      <c r="R4086" s="48" t="s">
        <v>1657</v>
      </c>
      <c r="T4086">
        <v>100220</v>
      </c>
    </row>
    <row r="4087" spans="1:20" ht="18" customHeight="1" x14ac:dyDescent="0.15">
      <c r="A4087" s="24">
        <v>10</v>
      </c>
      <c r="B4087" s="25" t="s">
        <v>2268</v>
      </c>
      <c r="C4087" s="34">
        <v>2</v>
      </c>
      <c r="D4087" s="25" t="s">
        <v>1605</v>
      </c>
      <c r="E4087" s="35">
        <v>2</v>
      </c>
      <c r="F4087" s="36" t="s">
        <v>2276</v>
      </c>
      <c r="G4087" s="35"/>
      <c r="H4087" s="36"/>
      <c r="I4087" s="35"/>
      <c r="J4087" s="35"/>
      <c r="K4087" s="32">
        <f>IF(C4087="",SUMIFS($K4088:$K$5362,$A4088:$A$5362,A4087,$E4088:$E$5362,""),IF(E4087="",SUMIFS($K4088:$K$5362,$A4088:$A$5362,A4087,$C4088:$C$5362,C4087,$G4088:$G$5362,""),IF(G4087="",SUMIFS($K4088:$K$5362,$A4088:$A$5362,A4087,$C4088:$C$5362,C4087,$E4088:$E$5362,E4087,$R4088:$R$5362,R4087),IF(I4087="",SUMIFS($K4088:$K$5362,$A4088:$A$5362,A4087,$C4088:$C$5362,C4087,$E4088:$E$5362,E4087,$G4088:$G$5362,G4087,$R4088:$R$5362,R4087),0))))</f>
        <v>608</v>
      </c>
      <c r="L4087" s="32">
        <f>IF(C4087="",SUMIFS($L4088:$L$5362,$A4088:$A$5362,A4087,$E4088:$E$5362,""),IF(E4087="",SUMIFS($L4088:$L$5362,$A4088:$A$5362,A4087,$C4088:$C$5362,C4087,$G4088:$G$5362,""),IF(G4087="",SUMIFS($L4088:$L$5362,$A4088:$A$5362,A4087,$C4088:$C$5362,C4087,$E4088:$E$5362,E4087,$R4088:$R$5362,R4087),IF(I4087="",SUMIFS($L4088:$L$5362,$A4088:$A$5362,A4087,$C4088:$C$5362,C4087,$E4088:$E$5362,E4087,$G4088:$G$5362,G4087,$R4088:$R$5362,R4087),0))))</f>
        <v>888</v>
      </c>
      <c r="M4087" s="32">
        <f t="shared" ref="M4087" si="108">K4087-L4087</f>
        <v>-280</v>
      </c>
      <c r="N4087" s="37"/>
      <c r="O4087" s="38"/>
      <c r="P4087" s="39"/>
      <c r="Q4087" s="33">
        <f>IF(C4087="",SUMIFS($Q4088:$Q$5362,$A4088:$A$5362,A4087,$E4088:$E$5362,""),IF(E4087="",SUMIFS($Q4088:$Q$5362,$A4088:$A$5362,A4087,$C4088:$C$5362,C4087,$G4088:$G$5362,""),IF(G4087="",SUMIFS($Q4088:$Q$5362,$A4088:$A$5362,A4087,$C4088:$C$5362,C4087,$E4088:$E$5362,E4087,$R4088:$R$5362,R4087),IF(I4087="",SUMIFS($Q4088:$Q$5362,$A4088:$A$5362,A4087,$C4088:$C$5362,C4087,$E4088:$E$5362,E4087,$G4088:$G$5362,G4087,$R4088:$R$5362,R4087),0))))</f>
        <v>0</v>
      </c>
      <c r="R4087" s="40" t="s">
        <v>2274</v>
      </c>
      <c r="T4087">
        <v>100222</v>
      </c>
    </row>
    <row r="4088" spans="1:20" ht="18" customHeight="1" x14ac:dyDescent="0.15">
      <c r="A4088" s="42">
        <v>10</v>
      </c>
      <c r="B4088" s="43" t="s">
        <v>1536</v>
      </c>
      <c r="C4088" s="43">
        <v>2</v>
      </c>
      <c r="D4088" s="43" t="s">
        <v>1605</v>
      </c>
      <c r="E4088" s="43">
        <v>2</v>
      </c>
      <c r="F4088" s="43" t="s">
        <v>1705</v>
      </c>
      <c r="G4088" s="45">
        <v>7</v>
      </c>
      <c r="H4088" s="49" t="s">
        <v>30</v>
      </c>
      <c r="I4088" s="45"/>
      <c r="J4088" s="45"/>
      <c r="K4088" s="41"/>
      <c r="L4088" s="41"/>
      <c r="M4088" s="41"/>
      <c r="N4088" s="45"/>
      <c r="O4088" s="47"/>
      <c r="P4088" s="46"/>
      <c r="Q4088" s="47"/>
      <c r="R4088" s="48" t="s">
        <v>1675</v>
      </c>
      <c r="T4088">
        <v>100222</v>
      </c>
    </row>
    <row r="4089" spans="1:20" ht="18" customHeight="1" x14ac:dyDescent="0.15">
      <c r="A4089" s="42">
        <v>10</v>
      </c>
      <c r="B4089" s="43" t="s">
        <v>1536</v>
      </c>
      <c r="C4089" s="43">
        <v>2</v>
      </c>
      <c r="D4089" s="43" t="s">
        <v>1605</v>
      </c>
      <c r="E4089" s="43">
        <v>2</v>
      </c>
      <c r="F4089" s="43" t="s">
        <v>1705</v>
      </c>
      <c r="G4089" s="44">
        <v>7</v>
      </c>
      <c r="H4089" s="43" t="s">
        <v>30</v>
      </c>
      <c r="I4089" s="45">
        <v>11</v>
      </c>
      <c r="J4089" s="45" t="s">
        <v>31</v>
      </c>
      <c r="K4089" s="41">
        <v>20</v>
      </c>
      <c r="L4089" s="41">
        <v>20</v>
      </c>
      <c r="M4089" s="41">
        <f>K4089-L4089</f>
        <v>0</v>
      </c>
      <c r="N4089" s="45" t="s">
        <v>1740</v>
      </c>
      <c r="O4089" s="41">
        <v>16000</v>
      </c>
      <c r="P4089" s="46"/>
      <c r="Q4089" s="47"/>
      <c r="R4089" s="48" t="s">
        <v>1675</v>
      </c>
      <c r="T4089">
        <v>100222</v>
      </c>
    </row>
    <row r="4090" spans="1:20" ht="18" customHeight="1" x14ac:dyDescent="0.15">
      <c r="A4090" s="42">
        <v>10</v>
      </c>
      <c r="B4090" s="43" t="s">
        <v>1536</v>
      </c>
      <c r="C4090" s="43">
        <v>2</v>
      </c>
      <c r="D4090" s="43" t="s">
        <v>1605</v>
      </c>
      <c r="E4090" s="43">
        <v>2</v>
      </c>
      <c r="F4090" s="43" t="s">
        <v>1705</v>
      </c>
      <c r="G4090" s="44">
        <v>7</v>
      </c>
      <c r="H4090" s="43" t="s">
        <v>30</v>
      </c>
      <c r="I4090" s="44">
        <v>11</v>
      </c>
      <c r="J4090" s="44" t="s">
        <v>31</v>
      </c>
      <c r="K4090" s="41"/>
      <c r="L4090" s="41"/>
      <c r="M4090" s="41"/>
      <c r="N4090" s="45" t="s">
        <v>1741</v>
      </c>
      <c r="O4090" s="41">
        <v>4000</v>
      </c>
      <c r="P4090" s="46"/>
      <c r="Q4090" s="47"/>
      <c r="R4090" s="48" t="s">
        <v>1675</v>
      </c>
      <c r="T4090">
        <v>100222</v>
      </c>
    </row>
    <row r="4091" spans="1:20" ht="18" customHeight="1" x14ac:dyDescent="0.15">
      <c r="A4091" s="42">
        <v>10</v>
      </c>
      <c r="B4091" s="43" t="s">
        <v>1536</v>
      </c>
      <c r="C4091" s="43">
        <v>2</v>
      </c>
      <c r="D4091" s="43" t="s">
        <v>1605</v>
      </c>
      <c r="E4091" s="43">
        <v>2</v>
      </c>
      <c r="F4091" s="43" t="s">
        <v>1705</v>
      </c>
      <c r="G4091" s="44">
        <v>7</v>
      </c>
      <c r="H4091" s="43" t="s">
        <v>30</v>
      </c>
      <c r="I4091" s="45">
        <v>31</v>
      </c>
      <c r="J4091" s="45" t="s">
        <v>1723</v>
      </c>
      <c r="K4091" s="41">
        <v>11</v>
      </c>
      <c r="L4091" s="41">
        <v>13</v>
      </c>
      <c r="M4091" s="41">
        <f>K4091-L4091</f>
        <v>-2</v>
      </c>
      <c r="N4091" s="45" t="s">
        <v>3518</v>
      </c>
      <c r="O4091" s="41">
        <v>10800</v>
      </c>
      <c r="P4091" s="46"/>
      <c r="Q4091" s="47"/>
      <c r="R4091" s="48" t="s">
        <v>1675</v>
      </c>
      <c r="T4091">
        <v>100222</v>
      </c>
    </row>
    <row r="4092" spans="1:20" ht="18" customHeight="1" x14ac:dyDescent="0.15">
      <c r="A4092" s="42">
        <v>10</v>
      </c>
      <c r="B4092" s="43" t="s">
        <v>1536</v>
      </c>
      <c r="C4092" s="43">
        <v>2</v>
      </c>
      <c r="D4092" s="43" t="s">
        <v>1605</v>
      </c>
      <c r="E4092" s="43">
        <v>2</v>
      </c>
      <c r="F4092" s="43" t="s">
        <v>1705</v>
      </c>
      <c r="G4092" s="45">
        <v>10</v>
      </c>
      <c r="H4092" s="49" t="s">
        <v>54</v>
      </c>
      <c r="I4092" s="45"/>
      <c r="J4092" s="45"/>
      <c r="K4092" s="41"/>
      <c r="L4092" s="41"/>
      <c r="M4092" s="41"/>
      <c r="N4092" s="45"/>
      <c r="O4092" s="47"/>
      <c r="P4092" s="46"/>
      <c r="Q4092" s="47"/>
      <c r="R4092" s="48" t="s">
        <v>1675</v>
      </c>
      <c r="T4092">
        <v>100222</v>
      </c>
    </row>
    <row r="4093" spans="1:20" ht="18" customHeight="1" x14ac:dyDescent="0.15">
      <c r="A4093" s="42">
        <v>10</v>
      </c>
      <c r="B4093" s="43" t="s">
        <v>1536</v>
      </c>
      <c r="C4093" s="43">
        <v>2</v>
      </c>
      <c r="D4093" s="43" t="s">
        <v>1605</v>
      </c>
      <c r="E4093" s="43">
        <v>2</v>
      </c>
      <c r="F4093" s="43" t="s">
        <v>1705</v>
      </c>
      <c r="G4093" s="44">
        <v>10</v>
      </c>
      <c r="H4093" s="43" t="s">
        <v>54</v>
      </c>
      <c r="I4093" s="45">
        <v>1</v>
      </c>
      <c r="J4093" s="45" t="s">
        <v>55</v>
      </c>
      <c r="K4093" s="41">
        <v>331</v>
      </c>
      <c r="L4093" s="41">
        <v>346</v>
      </c>
      <c r="M4093" s="41">
        <f>K4093-L4093</f>
        <v>-15</v>
      </c>
      <c r="N4093" s="45" t="s">
        <v>1742</v>
      </c>
      <c r="O4093" s="41">
        <v>228800</v>
      </c>
      <c r="P4093" s="46"/>
      <c r="Q4093" s="47"/>
      <c r="R4093" s="48" t="s">
        <v>1675</v>
      </c>
      <c r="T4093">
        <v>100222</v>
      </c>
    </row>
    <row r="4094" spans="1:20" ht="18" customHeight="1" x14ac:dyDescent="0.15">
      <c r="A4094" s="42">
        <v>10</v>
      </c>
      <c r="B4094" s="43" t="s">
        <v>1536</v>
      </c>
      <c r="C4094" s="43">
        <v>2</v>
      </c>
      <c r="D4094" s="43" t="s">
        <v>1605</v>
      </c>
      <c r="E4094" s="43">
        <v>2</v>
      </c>
      <c r="F4094" s="43" t="s">
        <v>1705</v>
      </c>
      <c r="G4094" s="44">
        <v>10</v>
      </c>
      <c r="H4094" s="43" t="s">
        <v>54</v>
      </c>
      <c r="I4094" s="44">
        <v>1</v>
      </c>
      <c r="J4094" s="44" t="s">
        <v>55</v>
      </c>
      <c r="K4094" s="41"/>
      <c r="L4094" s="41"/>
      <c r="M4094" s="41"/>
      <c r="N4094" s="45" t="s">
        <v>1743</v>
      </c>
      <c r="O4094" s="41">
        <v>75900</v>
      </c>
      <c r="P4094" s="46"/>
      <c r="Q4094" s="47"/>
      <c r="R4094" s="48" t="s">
        <v>1675</v>
      </c>
      <c r="T4094">
        <v>100222</v>
      </c>
    </row>
    <row r="4095" spans="1:20" ht="18" customHeight="1" x14ac:dyDescent="0.15">
      <c r="A4095" s="42">
        <v>10</v>
      </c>
      <c r="B4095" s="43" t="s">
        <v>1536</v>
      </c>
      <c r="C4095" s="43">
        <v>2</v>
      </c>
      <c r="D4095" s="43" t="s">
        <v>1605</v>
      </c>
      <c r="E4095" s="43">
        <v>2</v>
      </c>
      <c r="F4095" s="43" t="s">
        <v>1705</v>
      </c>
      <c r="G4095" s="44">
        <v>10</v>
      </c>
      <c r="H4095" s="43" t="s">
        <v>54</v>
      </c>
      <c r="I4095" s="44">
        <v>1</v>
      </c>
      <c r="J4095" s="44" t="s">
        <v>55</v>
      </c>
      <c r="K4095" s="41"/>
      <c r="L4095" s="41"/>
      <c r="M4095" s="41"/>
      <c r="N4095" s="45" t="s">
        <v>1744</v>
      </c>
      <c r="O4095" s="41">
        <v>25533</v>
      </c>
      <c r="P4095" s="46"/>
      <c r="Q4095" s="47"/>
      <c r="R4095" s="48" t="s">
        <v>1675</v>
      </c>
      <c r="T4095">
        <v>100222</v>
      </c>
    </row>
    <row r="4096" spans="1:20" ht="18" customHeight="1" x14ac:dyDescent="0.15">
      <c r="A4096" s="42">
        <v>10</v>
      </c>
      <c r="B4096" s="43" t="s">
        <v>1536</v>
      </c>
      <c r="C4096" s="43">
        <v>2</v>
      </c>
      <c r="D4096" s="43" t="s">
        <v>1605</v>
      </c>
      <c r="E4096" s="43">
        <v>2</v>
      </c>
      <c r="F4096" s="43" t="s">
        <v>1705</v>
      </c>
      <c r="G4096" s="44">
        <v>10</v>
      </c>
      <c r="H4096" s="43" t="s">
        <v>54</v>
      </c>
      <c r="I4096" s="45">
        <v>6</v>
      </c>
      <c r="J4096" s="45" t="s">
        <v>195</v>
      </c>
      <c r="K4096" s="41">
        <v>20</v>
      </c>
      <c r="L4096" s="41">
        <v>20</v>
      </c>
      <c r="M4096" s="41">
        <f>K4096-L4096</f>
        <v>0</v>
      </c>
      <c r="N4096" s="45" t="s">
        <v>1745</v>
      </c>
      <c r="O4096" s="41">
        <v>20000</v>
      </c>
      <c r="P4096" s="46"/>
      <c r="Q4096" s="47"/>
      <c r="R4096" s="48" t="s">
        <v>1675</v>
      </c>
      <c r="T4096">
        <v>100222</v>
      </c>
    </row>
    <row r="4097" spans="1:20" ht="18" customHeight="1" x14ac:dyDescent="0.15">
      <c r="A4097" s="42">
        <v>10</v>
      </c>
      <c r="B4097" s="43" t="s">
        <v>1536</v>
      </c>
      <c r="C4097" s="43">
        <v>2</v>
      </c>
      <c r="D4097" s="43" t="s">
        <v>1605</v>
      </c>
      <c r="E4097" s="43">
        <v>2</v>
      </c>
      <c r="F4097" s="43" t="s">
        <v>1705</v>
      </c>
      <c r="G4097" s="45">
        <v>17</v>
      </c>
      <c r="H4097" s="49" t="s">
        <v>79</v>
      </c>
      <c r="I4097" s="45"/>
      <c r="J4097" s="45"/>
      <c r="K4097" s="41"/>
      <c r="L4097" s="41"/>
      <c r="M4097" s="41"/>
      <c r="N4097" s="45"/>
      <c r="O4097" s="47"/>
      <c r="P4097" s="46"/>
      <c r="Q4097" s="47"/>
      <c r="R4097" s="48" t="s">
        <v>1675</v>
      </c>
      <c r="T4097">
        <v>100222</v>
      </c>
    </row>
    <row r="4098" spans="1:20" ht="18" customHeight="1" x14ac:dyDescent="0.15">
      <c r="A4098" s="42">
        <v>10</v>
      </c>
      <c r="B4098" s="43" t="s">
        <v>1536</v>
      </c>
      <c r="C4098" s="43">
        <v>2</v>
      </c>
      <c r="D4098" s="43" t="s">
        <v>1605</v>
      </c>
      <c r="E4098" s="43">
        <v>2</v>
      </c>
      <c r="F4098" s="43" t="s">
        <v>1705</v>
      </c>
      <c r="G4098" s="44">
        <v>17</v>
      </c>
      <c r="H4098" s="43" t="s">
        <v>79</v>
      </c>
      <c r="I4098" s="45">
        <v>41</v>
      </c>
      <c r="J4098" s="45" t="s">
        <v>1597</v>
      </c>
      <c r="K4098" s="41">
        <v>113</v>
      </c>
      <c r="L4098" s="41">
        <v>376</v>
      </c>
      <c r="M4098" s="41">
        <f>K4098-L4098</f>
        <v>-263</v>
      </c>
      <c r="N4098" s="45" t="s">
        <v>2822</v>
      </c>
      <c r="O4098" s="41">
        <v>35970</v>
      </c>
      <c r="P4098" s="46"/>
      <c r="Q4098" s="47"/>
      <c r="R4098" s="48" t="s">
        <v>1675</v>
      </c>
      <c r="T4098">
        <v>100222</v>
      </c>
    </row>
    <row r="4099" spans="1:20" ht="18" customHeight="1" x14ac:dyDescent="0.15">
      <c r="A4099" s="42">
        <v>10</v>
      </c>
      <c r="B4099" s="43" t="s">
        <v>1536</v>
      </c>
      <c r="C4099" s="43">
        <v>2</v>
      </c>
      <c r="D4099" s="43" t="s">
        <v>1605</v>
      </c>
      <c r="E4099" s="43">
        <v>2</v>
      </c>
      <c r="F4099" s="43" t="s">
        <v>1705</v>
      </c>
      <c r="G4099" s="44">
        <v>17</v>
      </c>
      <c r="H4099" s="43" t="s">
        <v>79</v>
      </c>
      <c r="I4099" s="44">
        <v>41</v>
      </c>
      <c r="J4099" s="44" t="s">
        <v>1597</v>
      </c>
      <c r="K4099" s="41"/>
      <c r="L4099" s="41"/>
      <c r="M4099" s="41"/>
      <c r="N4099" s="45" t="s">
        <v>2823</v>
      </c>
      <c r="O4099" s="41">
        <v>77000</v>
      </c>
      <c r="P4099" s="46"/>
      <c r="Q4099" s="47"/>
      <c r="R4099" s="48" t="s">
        <v>1675</v>
      </c>
      <c r="T4099">
        <v>100222</v>
      </c>
    </row>
    <row r="4100" spans="1:20" ht="18" customHeight="1" x14ac:dyDescent="0.15">
      <c r="A4100" s="42">
        <v>10</v>
      </c>
      <c r="B4100" s="43" t="s">
        <v>1536</v>
      </c>
      <c r="C4100" s="43">
        <v>2</v>
      </c>
      <c r="D4100" s="43" t="s">
        <v>1605</v>
      </c>
      <c r="E4100" s="43">
        <v>2</v>
      </c>
      <c r="F4100" s="43" t="s">
        <v>1705</v>
      </c>
      <c r="G4100" s="44">
        <v>17</v>
      </c>
      <c r="H4100" s="43" t="s">
        <v>79</v>
      </c>
      <c r="I4100" s="45">
        <v>51</v>
      </c>
      <c r="J4100" s="45" t="s">
        <v>944</v>
      </c>
      <c r="K4100" s="41">
        <v>113</v>
      </c>
      <c r="L4100" s="41">
        <v>113</v>
      </c>
      <c r="M4100" s="41">
        <f>K4100-L4100</f>
        <v>0</v>
      </c>
      <c r="N4100" s="45" t="s">
        <v>1739</v>
      </c>
      <c r="O4100" s="41">
        <v>113000</v>
      </c>
      <c r="P4100" s="46"/>
      <c r="Q4100" s="47"/>
      <c r="R4100" s="48" t="s">
        <v>1675</v>
      </c>
      <c r="T4100">
        <v>100222</v>
      </c>
    </row>
    <row r="4101" spans="1:20" ht="18" customHeight="1" x14ac:dyDescent="0.15">
      <c r="A4101" s="24">
        <v>10</v>
      </c>
      <c r="B4101" s="25" t="s">
        <v>2268</v>
      </c>
      <c r="C4101" s="34">
        <v>2</v>
      </c>
      <c r="D4101" s="25" t="s">
        <v>1605</v>
      </c>
      <c r="E4101" s="35">
        <v>2</v>
      </c>
      <c r="F4101" s="36" t="s">
        <v>2276</v>
      </c>
      <c r="G4101" s="35"/>
      <c r="H4101" s="36"/>
      <c r="I4101" s="35"/>
      <c r="J4101" s="35"/>
      <c r="K4101" s="32">
        <f>IF(C4101="",SUMIFS($K4102:$K$5362,$A4102:$A$5362,A4101,$E4102:$E$5362,""),IF(E4101="",SUMIFS($K4102:$K$5362,$A4102:$A$5362,A4101,$C4102:$C$5362,C4101,$G4102:$G$5362,""),IF(G4101="",SUMIFS($K4102:$K$5362,$A4102:$A$5362,A4101,$C4102:$C$5362,C4101,$E4102:$E$5362,E4101,$R4102:$R$5362,R4101),IF(I4101="",SUMIFS($K4102:$K$5362,$A4102:$A$5362,A4101,$C4102:$C$5362,C4101,$E4102:$E$5362,E4101,$G4102:$G$5362,G4101,$R4102:$R$5362,R4101),0))))</f>
        <v>794</v>
      </c>
      <c r="L4101" s="32">
        <f>IF(C4101="",SUMIFS($L4102:$L$5362,$A4102:$A$5362,A4101,$E4102:$E$5362,""),IF(E4101="",SUMIFS($L4102:$L$5362,$A4102:$A$5362,A4101,$C4102:$C$5362,C4101,$G4102:$G$5362,""),IF(G4101="",SUMIFS($L4102:$L$5362,$A4102:$A$5362,A4101,$C4102:$C$5362,C4101,$E4102:$E$5362,E4101,$R4102:$R$5362,R4101),IF(I4101="",SUMIFS($L4102:$L$5362,$A4102:$A$5362,A4101,$C4102:$C$5362,C4101,$E4102:$E$5362,E4101,$G4102:$G$5362,G4101,$R4102:$R$5362,R4101),0))))</f>
        <v>934</v>
      </c>
      <c r="M4101" s="32">
        <f t="shared" ref="M4101" si="109">K4101-L4101</f>
        <v>-140</v>
      </c>
      <c r="N4101" s="37"/>
      <c r="O4101" s="38"/>
      <c r="P4101" s="39"/>
      <c r="Q4101" s="33">
        <f>IF(C4101="",SUMIFS($Q4102:$Q$5362,$A4102:$A$5362,A4101,$E4102:$E$5362,""),IF(E4101="",SUMIFS($Q4102:$Q$5362,$A4102:$A$5362,A4101,$C4102:$C$5362,C4101,$G4102:$G$5362,""),IF(G4101="",SUMIFS($Q4102:$Q$5362,$A4102:$A$5362,A4101,$C4102:$C$5362,C4101,$E4102:$E$5362,E4101,$R4102:$R$5362,R4101),IF(I4101="",SUMIFS($Q4102:$Q$5362,$A4102:$A$5362,A4101,$C4102:$C$5362,C4101,$E4102:$E$5362,E4101,$G4102:$G$5362,G4101,$R4102:$R$5362,R4101),0))))</f>
        <v>0</v>
      </c>
      <c r="R4101" s="40" t="s">
        <v>2275</v>
      </c>
      <c r="T4101">
        <v>100226</v>
      </c>
    </row>
    <row r="4102" spans="1:20" ht="18" customHeight="1" x14ac:dyDescent="0.15">
      <c r="A4102" s="42">
        <v>10</v>
      </c>
      <c r="B4102" s="43" t="s">
        <v>1536</v>
      </c>
      <c r="C4102" s="43">
        <v>2</v>
      </c>
      <c r="D4102" s="43" t="s">
        <v>1605</v>
      </c>
      <c r="E4102" s="43">
        <v>2</v>
      </c>
      <c r="F4102" s="43" t="s">
        <v>1705</v>
      </c>
      <c r="G4102" s="45">
        <v>7</v>
      </c>
      <c r="H4102" s="49" t="s">
        <v>30</v>
      </c>
      <c r="I4102" s="45"/>
      <c r="J4102" s="45"/>
      <c r="K4102" s="41"/>
      <c r="L4102" s="41"/>
      <c r="M4102" s="41"/>
      <c r="N4102" s="45"/>
      <c r="O4102" s="47"/>
      <c r="P4102" s="46"/>
      <c r="Q4102" s="47"/>
      <c r="R4102" s="48" t="s">
        <v>1696</v>
      </c>
      <c r="T4102">
        <v>100226</v>
      </c>
    </row>
    <row r="4103" spans="1:20" ht="18" customHeight="1" x14ac:dyDescent="0.15">
      <c r="A4103" s="42">
        <v>10</v>
      </c>
      <c r="B4103" s="43" t="s">
        <v>1536</v>
      </c>
      <c r="C4103" s="43">
        <v>2</v>
      </c>
      <c r="D4103" s="43" t="s">
        <v>1605</v>
      </c>
      <c r="E4103" s="43">
        <v>2</v>
      </c>
      <c r="F4103" s="43" t="s">
        <v>1705</v>
      </c>
      <c r="G4103" s="44">
        <v>7</v>
      </c>
      <c r="H4103" s="43" t="s">
        <v>30</v>
      </c>
      <c r="I4103" s="45">
        <v>11</v>
      </c>
      <c r="J4103" s="45" t="s">
        <v>31</v>
      </c>
      <c r="K4103" s="41">
        <v>10</v>
      </c>
      <c r="L4103" s="41">
        <v>10</v>
      </c>
      <c r="M4103" s="41">
        <f>K4103-L4103</f>
        <v>0</v>
      </c>
      <c r="N4103" s="45" t="s">
        <v>1747</v>
      </c>
      <c r="O4103" s="41">
        <v>10000</v>
      </c>
      <c r="P4103" s="46"/>
      <c r="Q4103" s="47"/>
      <c r="R4103" s="48" t="s">
        <v>1696</v>
      </c>
      <c r="T4103">
        <v>100226</v>
      </c>
    </row>
    <row r="4104" spans="1:20" ht="18" customHeight="1" x14ac:dyDescent="0.15">
      <c r="A4104" s="42">
        <v>10</v>
      </c>
      <c r="B4104" s="43" t="s">
        <v>1536</v>
      </c>
      <c r="C4104" s="43">
        <v>2</v>
      </c>
      <c r="D4104" s="43" t="s">
        <v>1605</v>
      </c>
      <c r="E4104" s="43">
        <v>2</v>
      </c>
      <c r="F4104" s="43" t="s">
        <v>1705</v>
      </c>
      <c r="G4104" s="44">
        <v>7</v>
      </c>
      <c r="H4104" s="43" t="s">
        <v>30</v>
      </c>
      <c r="I4104" s="45">
        <v>31</v>
      </c>
      <c r="J4104" s="45" t="s">
        <v>1723</v>
      </c>
      <c r="K4104" s="41">
        <v>17</v>
      </c>
      <c r="L4104" s="41">
        <v>18</v>
      </c>
      <c r="M4104" s="41">
        <f>K4104-L4104</f>
        <v>-1</v>
      </c>
      <c r="N4104" s="45" t="s">
        <v>3519</v>
      </c>
      <c r="O4104" s="41">
        <v>16740</v>
      </c>
      <c r="P4104" s="46"/>
      <c r="Q4104" s="47"/>
      <c r="R4104" s="48" t="s">
        <v>1696</v>
      </c>
      <c r="T4104">
        <v>100226</v>
      </c>
    </row>
    <row r="4105" spans="1:20" ht="18" customHeight="1" x14ac:dyDescent="0.15">
      <c r="A4105" s="42">
        <v>10</v>
      </c>
      <c r="B4105" s="43" t="s">
        <v>1536</v>
      </c>
      <c r="C4105" s="43">
        <v>2</v>
      </c>
      <c r="D4105" s="43" t="s">
        <v>1605</v>
      </c>
      <c r="E4105" s="43">
        <v>2</v>
      </c>
      <c r="F4105" s="43" t="s">
        <v>1705</v>
      </c>
      <c r="G4105" s="45">
        <v>10</v>
      </c>
      <c r="H4105" s="49" t="s">
        <v>54</v>
      </c>
      <c r="I4105" s="45"/>
      <c r="J4105" s="45"/>
      <c r="K4105" s="41"/>
      <c r="L4105" s="41"/>
      <c r="M4105" s="41"/>
      <c r="N4105" s="45"/>
      <c r="O4105" s="47"/>
      <c r="P4105" s="46"/>
      <c r="Q4105" s="47"/>
      <c r="R4105" s="48" t="s">
        <v>1696</v>
      </c>
      <c r="T4105">
        <v>100226</v>
      </c>
    </row>
    <row r="4106" spans="1:20" ht="18" customHeight="1" x14ac:dyDescent="0.15">
      <c r="A4106" s="42">
        <v>10</v>
      </c>
      <c r="B4106" s="43" t="s">
        <v>1536</v>
      </c>
      <c r="C4106" s="43">
        <v>2</v>
      </c>
      <c r="D4106" s="43" t="s">
        <v>1605</v>
      </c>
      <c r="E4106" s="43">
        <v>2</v>
      </c>
      <c r="F4106" s="43" t="s">
        <v>1705</v>
      </c>
      <c r="G4106" s="44">
        <v>10</v>
      </c>
      <c r="H4106" s="43" t="s">
        <v>54</v>
      </c>
      <c r="I4106" s="45">
        <v>1</v>
      </c>
      <c r="J4106" s="45" t="s">
        <v>55</v>
      </c>
      <c r="K4106" s="41">
        <v>424</v>
      </c>
      <c r="L4106" s="41">
        <v>353</v>
      </c>
      <c r="M4106" s="41">
        <f>K4106-L4106</f>
        <v>71</v>
      </c>
      <c r="N4106" s="45" t="s">
        <v>1748</v>
      </c>
      <c r="O4106" s="41">
        <v>423229</v>
      </c>
      <c r="P4106" s="46"/>
      <c r="Q4106" s="47"/>
      <c r="R4106" s="48" t="s">
        <v>1696</v>
      </c>
      <c r="T4106">
        <v>100226</v>
      </c>
    </row>
    <row r="4107" spans="1:20" ht="18" customHeight="1" x14ac:dyDescent="0.15">
      <c r="A4107" s="42">
        <v>10</v>
      </c>
      <c r="B4107" s="43" t="s">
        <v>1536</v>
      </c>
      <c r="C4107" s="43">
        <v>2</v>
      </c>
      <c r="D4107" s="43" t="s">
        <v>1605</v>
      </c>
      <c r="E4107" s="43">
        <v>2</v>
      </c>
      <c r="F4107" s="43" t="s">
        <v>1705</v>
      </c>
      <c r="G4107" s="44">
        <v>10</v>
      </c>
      <c r="H4107" s="43" t="s">
        <v>54</v>
      </c>
      <c r="I4107" s="45">
        <v>4</v>
      </c>
      <c r="J4107" s="45" t="s">
        <v>65</v>
      </c>
      <c r="K4107" s="41">
        <v>16</v>
      </c>
      <c r="L4107" s="41">
        <v>14</v>
      </c>
      <c r="M4107" s="41">
        <f>K4107-L4107</f>
        <v>2</v>
      </c>
      <c r="N4107" s="45" t="s">
        <v>2824</v>
      </c>
      <c r="O4107" s="41">
        <v>15700</v>
      </c>
      <c r="P4107" s="46"/>
      <c r="Q4107" s="47"/>
      <c r="R4107" s="48" t="s">
        <v>1696</v>
      </c>
      <c r="T4107">
        <v>100226</v>
      </c>
    </row>
    <row r="4108" spans="1:20" ht="18" customHeight="1" x14ac:dyDescent="0.15">
      <c r="A4108" s="42">
        <v>10</v>
      </c>
      <c r="B4108" s="43" t="s">
        <v>1536</v>
      </c>
      <c r="C4108" s="43">
        <v>2</v>
      </c>
      <c r="D4108" s="43" t="s">
        <v>1605</v>
      </c>
      <c r="E4108" s="43">
        <v>2</v>
      </c>
      <c r="F4108" s="43" t="s">
        <v>1705</v>
      </c>
      <c r="G4108" s="45">
        <v>17</v>
      </c>
      <c r="H4108" s="49" t="s">
        <v>79</v>
      </c>
      <c r="I4108" s="45"/>
      <c r="J4108" s="45"/>
      <c r="K4108" s="41"/>
      <c r="L4108" s="41"/>
      <c r="M4108" s="41"/>
      <c r="N4108" s="45"/>
      <c r="O4108" s="47"/>
      <c r="P4108" s="46"/>
      <c r="Q4108" s="47"/>
      <c r="R4108" s="48" t="s">
        <v>1696</v>
      </c>
      <c r="T4108">
        <v>100226</v>
      </c>
    </row>
    <row r="4109" spans="1:20" ht="18" customHeight="1" x14ac:dyDescent="0.15">
      <c r="A4109" s="42">
        <v>10</v>
      </c>
      <c r="B4109" s="43" t="s">
        <v>1536</v>
      </c>
      <c r="C4109" s="43">
        <v>2</v>
      </c>
      <c r="D4109" s="43" t="s">
        <v>1605</v>
      </c>
      <c r="E4109" s="43">
        <v>2</v>
      </c>
      <c r="F4109" s="43" t="s">
        <v>1705</v>
      </c>
      <c r="G4109" s="44">
        <v>17</v>
      </c>
      <c r="H4109" s="43" t="s">
        <v>79</v>
      </c>
      <c r="I4109" s="45">
        <v>41</v>
      </c>
      <c r="J4109" s="45" t="s">
        <v>1597</v>
      </c>
      <c r="K4109" s="41">
        <v>87</v>
      </c>
      <c r="L4109" s="41">
        <v>299</v>
      </c>
      <c r="M4109" s="41">
        <f>K4109-L4109</f>
        <v>-212</v>
      </c>
      <c r="N4109" s="45" t="s">
        <v>1746</v>
      </c>
      <c r="O4109" s="41"/>
      <c r="P4109" s="46"/>
      <c r="Q4109" s="47"/>
      <c r="R4109" s="48" t="s">
        <v>1696</v>
      </c>
      <c r="T4109">
        <v>100226</v>
      </c>
    </row>
    <row r="4110" spans="1:20" ht="18" customHeight="1" x14ac:dyDescent="0.15">
      <c r="A4110" s="42">
        <v>10</v>
      </c>
      <c r="B4110" s="43" t="s">
        <v>1536</v>
      </c>
      <c r="C4110" s="43">
        <v>2</v>
      </c>
      <c r="D4110" s="43" t="s">
        <v>1605</v>
      </c>
      <c r="E4110" s="43">
        <v>2</v>
      </c>
      <c r="F4110" s="43" t="s">
        <v>1705</v>
      </c>
      <c r="G4110" s="44">
        <v>17</v>
      </c>
      <c r="H4110" s="43" t="s">
        <v>79</v>
      </c>
      <c r="I4110" s="44">
        <v>41</v>
      </c>
      <c r="J4110" s="44" t="s">
        <v>1597</v>
      </c>
      <c r="K4110" s="41"/>
      <c r="L4110" s="41"/>
      <c r="M4110" s="41"/>
      <c r="N4110" s="45" t="s">
        <v>2825</v>
      </c>
      <c r="O4110" s="41">
        <v>66000</v>
      </c>
      <c r="P4110" s="46"/>
      <c r="Q4110" s="47"/>
      <c r="R4110" s="48" t="s">
        <v>1696</v>
      </c>
      <c r="T4110">
        <v>100226</v>
      </c>
    </row>
    <row r="4111" spans="1:20" ht="18" customHeight="1" x14ac:dyDescent="0.15">
      <c r="A4111" s="42">
        <v>10</v>
      </c>
      <c r="B4111" s="43" t="s">
        <v>1536</v>
      </c>
      <c r="C4111" s="43">
        <v>2</v>
      </c>
      <c r="D4111" s="43" t="s">
        <v>1605</v>
      </c>
      <c r="E4111" s="43">
        <v>2</v>
      </c>
      <c r="F4111" s="43" t="s">
        <v>1705</v>
      </c>
      <c r="G4111" s="44">
        <v>17</v>
      </c>
      <c r="H4111" s="43" t="s">
        <v>79</v>
      </c>
      <c r="I4111" s="44">
        <v>41</v>
      </c>
      <c r="J4111" s="44" t="s">
        <v>1597</v>
      </c>
      <c r="K4111" s="41"/>
      <c r="L4111" s="41"/>
      <c r="M4111" s="41"/>
      <c r="N4111" s="45" t="s">
        <v>2826</v>
      </c>
      <c r="O4111" s="41">
        <v>20900</v>
      </c>
      <c r="P4111" s="46"/>
      <c r="Q4111" s="47"/>
      <c r="R4111" s="48" t="s">
        <v>1696</v>
      </c>
      <c r="T4111">
        <v>100226</v>
      </c>
    </row>
    <row r="4112" spans="1:20" ht="18" customHeight="1" x14ac:dyDescent="0.15">
      <c r="A4112" s="42">
        <v>10</v>
      </c>
      <c r="B4112" s="43" t="s">
        <v>1536</v>
      </c>
      <c r="C4112" s="43">
        <v>2</v>
      </c>
      <c r="D4112" s="43" t="s">
        <v>1605</v>
      </c>
      <c r="E4112" s="43">
        <v>2</v>
      </c>
      <c r="F4112" s="43" t="s">
        <v>1705</v>
      </c>
      <c r="G4112" s="44">
        <v>17</v>
      </c>
      <c r="H4112" s="43" t="s">
        <v>79</v>
      </c>
      <c r="I4112" s="45">
        <v>51</v>
      </c>
      <c r="J4112" s="45" t="s">
        <v>944</v>
      </c>
      <c r="K4112" s="41">
        <v>240</v>
      </c>
      <c r="L4112" s="41">
        <v>240</v>
      </c>
      <c r="M4112" s="41">
        <f>K4112-L4112</f>
        <v>0</v>
      </c>
      <c r="N4112" s="45" t="s">
        <v>1739</v>
      </c>
      <c r="O4112" s="41">
        <v>240000</v>
      </c>
      <c r="P4112" s="46"/>
      <c r="Q4112" s="47"/>
      <c r="R4112" s="48" t="s">
        <v>1696</v>
      </c>
      <c r="T4112">
        <v>100226</v>
      </c>
    </row>
    <row r="4113" spans="1:20" ht="18" customHeight="1" x14ac:dyDescent="0.15">
      <c r="A4113" s="24">
        <v>10</v>
      </c>
      <c r="B4113" s="25" t="s">
        <v>1536</v>
      </c>
      <c r="C4113" s="26">
        <v>3</v>
      </c>
      <c r="D4113" s="26" t="s">
        <v>2190</v>
      </c>
      <c r="E4113" s="27"/>
      <c r="F4113" s="26"/>
      <c r="G4113" s="27"/>
      <c r="H4113" s="26"/>
      <c r="I4113" s="27"/>
      <c r="J4113" s="27"/>
      <c r="K4113" s="23">
        <f>IF(C4113="",SUMIFS($K4114:$K$5362,$A4114:$A$5362,A4113,$E4114:$E$5362,""),IF(E4113="",SUMIFS($K4114:$K$5362,$A4114:$A$5362,A4113,$C4114:$C$5362,C4113,$G4114:$G$5362,""),IF(G4113="",SUMIFS($K4114:$K$5362,$A4114:$A$5362,A4113,$C4114:$C$5362,C4113,$E4114:$E$5362,E4113,$R4114:$R$5362,R4113),IF(I4113="",SUMIFS($K4114:$K$5362,$A4114:$A$5362,A4113,$C4114:$C$5362,C4113,$E4114:$E$5362,E4113,$G4114:$G$5362,G4113,$R4114:$R$5362,R4113),0))))</f>
        <v>87155</v>
      </c>
      <c r="L4113" s="23">
        <f>IF(C4113="",SUMIFS($L4114:$L$5362,$A4114:$A$5362,A4113,$E4114:$E$5362,""),IF(E4113="",SUMIFS($L4114:$L$5362,$A4114:$A$5362,A4113,$C4114:$C$5362,C4113,$G4114:$G$5362,""),IF(G4113="",SUMIFS($L4114:$L$5362,$A4114:$A$5362,A4113,$C4114:$C$5362,C4113,$E4114:$E$5362,E4113,$R4114:$R$5362,R4113),IF(I4113="",SUMIFS($L4114:$L$5362,$A4114:$A$5362,A4113,$C4114:$C$5362,C4113,$E4114:$E$5362,E4113,$G4114:$G$5362,G4113,$R4114:$R$5362,R4113),0))))</f>
        <v>88654</v>
      </c>
      <c r="M4113" s="23">
        <f t="shared" ref="M4113:M4114" si="110">K4113-L4113</f>
        <v>-1499</v>
      </c>
      <c r="N4113" s="28"/>
      <c r="O4113" s="29"/>
      <c r="P4113" s="30"/>
      <c r="Q4113" s="23">
        <f>IF(C4113="",SUMIFS($Q4114:$Q$5362,$A4114:$A$5362,A4113,$E4114:$E$5362,""),IF(E4113="",SUMIFS($Q4114:$Q$5362,$A4114:$A$5362,A4113,$C4114:$C$5362,C4113,$G4114:$G$5362,""),IF(G4113="",SUMIFS($Q4114:$Q$5362,$A4114:$A$5362,A4113,$C4114:$C$5362,C4113,$E4114:$E$5362,E4113,$R4114:$R$5362,R4113),IF(I4113="",SUMIFS($Q4114:$Q$5362,$A4114:$A$5362,A4113,$C4114:$C$5362,C4113,$E4114:$E$5362,E4113,$G4114:$G$5362,G4113,$R4114:$R$5362,R4113),0))))</f>
        <v>11717</v>
      </c>
      <c r="R4113" s="31"/>
      <c r="T4113">
        <v>100301</v>
      </c>
    </row>
    <row r="4114" spans="1:20" ht="18" customHeight="1" x14ac:dyDescent="0.15">
      <c r="A4114" s="24">
        <v>10</v>
      </c>
      <c r="B4114" s="25" t="s">
        <v>2268</v>
      </c>
      <c r="C4114" s="34">
        <v>3</v>
      </c>
      <c r="D4114" s="25" t="s">
        <v>1749</v>
      </c>
      <c r="E4114" s="35">
        <v>1</v>
      </c>
      <c r="F4114" s="36" t="s">
        <v>2272</v>
      </c>
      <c r="G4114" s="35"/>
      <c r="H4114" s="36"/>
      <c r="I4114" s="35"/>
      <c r="J4114" s="35"/>
      <c r="K4114" s="32">
        <f>IF(C4114="",SUMIFS($K4115:$K$5362,$A4115:$A$5362,A4114,$E4115:$E$5362,""),IF(E4114="",SUMIFS($K4115:$K$5362,$A4115:$A$5362,A4114,$C4115:$C$5362,C4114,$G4115:$G$5362,""),IF(G4114="",SUMIFS($K4115:$K$5362,$A4115:$A$5362,A4114,$C4115:$C$5362,C4114,$E4115:$E$5362,E4114,$R4115:$R$5362,R4114),IF(I4114="",SUMIFS($K4115:$K$5362,$A4115:$A$5362,A4114,$C4115:$C$5362,C4114,$E4115:$E$5362,E4114,$G4115:$G$5362,G4114,$R4115:$R$5362,R4114),0))))</f>
        <v>50073</v>
      </c>
      <c r="L4114" s="32">
        <f>IF(C4114="",SUMIFS($L4115:$L$5362,$A4115:$A$5362,A4114,$E4115:$E$5362,""),IF(E4114="",SUMIFS($L4115:$L$5362,$A4115:$A$5362,A4114,$C4115:$C$5362,C4114,$G4115:$G$5362,""),IF(G4114="",SUMIFS($L4115:$L$5362,$A4115:$A$5362,A4114,$C4115:$C$5362,C4114,$E4115:$E$5362,E4114,$R4115:$R$5362,R4114),IF(I4114="",SUMIFS($L4115:$L$5362,$A4115:$A$5362,A4114,$C4115:$C$5362,C4114,$E4115:$E$5362,E4114,$G4115:$G$5362,G4114,$R4115:$R$5362,R4114),0))))</f>
        <v>52167</v>
      </c>
      <c r="M4114" s="32">
        <f t="shared" si="110"/>
        <v>-2094</v>
      </c>
      <c r="N4114" s="37"/>
      <c r="O4114" s="38"/>
      <c r="P4114" s="39"/>
      <c r="Q4114" s="33">
        <f>IF(C4114="",SUMIFS($Q4115:$Q$5362,$A4115:$A$5362,A4114,$E4115:$E$5362,""),IF(E4114="",SUMIFS($Q4115:$Q$5362,$A4115:$A$5362,A4114,$C4115:$C$5362,C4114,$G4115:$G$5362,""),IF(G4114="",SUMIFS($Q4115:$Q$5362,$A4115:$A$5362,A4114,$C4115:$C$5362,C4114,$E4115:$E$5362,E4114,$R4115:$R$5362,R4114),IF(I4114="",SUMIFS($Q4115:$Q$5362,$A4115:$A$5362,A4114,$C4115:$C$5362,C4114,$E4115:$E$5362,E4114,$G4115:$G$5362,G4114,$R4115:$R$5362,R4114),0))))</f>
        <v>9778</v>
      </c>
      <c r="R4114" s="40" t="s">
        <v>2270</v>
      </c>
      <c r="T4114">
        <v>100301</v>
      </c>
    </row>
    <row r="4115" spans="1:20" ht="18" customHeight="1" x14ac:dyDescent="0.15">
      <c r="A4115" s="42">
        <v>10</v>
      </c>
      <c r="B4115" s="43" t="s">
        <v>1536</v>
      </c>
      <c r="C4115" s="43">
        <v>3</v>
      </c>
      <c r="D4115" s="43" t="s">
        <v>1749</v>
      </c>
      <c r="E4115" s="43">
        <v>1</v>
      </c>
      <c r="F4115" s="43" t="s">
        <v>1606</v>
      </c>
      <c r="G4115" s="45">
        <v>1</v>
      </c>
      <c r="H4115" s="49" t="s">
        <v>7</v>
      </c>
      <c r="I4115" s="45"/>
      <c r="J4115" s="45"/>
      <c r="K4115" s="41"/>
      <c r="L4115" s="41"/>
      <c r="M4115" s="41"/>
      <c r="N4115" s="45"/>
      <c r="O4115" s="47"/>
      <c r="P4115" s="46" t="s">
        <v>4555</v>
      </c>
      <c r="Q4115" s="47">
        <v>4031</v>
      </c>
      <c r="R4115" s="48" t="s">
        <v>1540</v>
      </c>
      <c r="T4115">
        <v>100301</v>
      </c>
    </row>
    <row r="4116" spans="1:20" ht="18" customHeight="1" x14ac:dyDescent="0.15">
      <c r="A4116" s="42">
        <v>10</v>
      </c>
      <c r="B4116" s="43" t="s">
        <v>1536</v>
      </c>
      <c r="C4116" s="43">
        <v>3</v>
      </c>
      <c r="D4116" s="43" t="s">
        <v>1749</v>
      </c>
      <c r="E4116" s="43">
        <v>1</v>
      </c>
      <c r="F4116" s="43" t="s">
        <v>1606</v>
      </c>
      <c r="G4116" s="44">
        <v>1</v>
      </c>
      <c r="H4116" s="43" t="s">
        <v>7</v>
      </c>
      <c r="I4116" s="45">
        <v>31</v>
      </c>
      <c r="J4116" s="45" t="s">
        <v>253</v>
      </c>
      <c r="K4116" s="41">
        <v>3620</v>
      </c>
      <c r="L4116" s="41">
        <v>3620</v>
      </c>
      <c r="M4116" s="41">
        <f>K4116-L4116</f>
        <v>0</v>
      </c>
      <c r="N4116" s="45" t="s">
        <v>1750</v>
      </c>
      <c r="O4116" s="41">
        <v>1101990</v>
      </c>
      <c r="P4116" s="46" t="s">
        <v>4556</v>
      </c>
      <c r="Q4116" s="47"/>
      <c r="R4116" s="48" t="s">
        <v>1540</v>
      </c>
      <c r="T4116">
        <v>100301</v>
      </c>
    </row>
    <row r="4117" spans="1:20" ht="18" customHeight="1" x14ac:dyDescent="0.15">
      <c r="A4117" s="42">
        <v>10</v>
      </c>
      <c r="B4117" s="43" t="s">
        <v>1536</v>
      </c>
      <c r="C4117" s="43">
        <v>3</v>
      </c>
      <c r="D4117" s="43" t="s">
        <v>1749</v>
      </c>
      <c r="E4117" s="43">
        <v>1</v>
      </c>
      <c r="F4117" s="43" t="s">
        <v>1606</v>
      </c>
      <c r="G4117" s="44">
        <v>1</v>
      </c>
      <c r="H4117" s="43" t="s">
        <v>7</v>
      </c>
      <c r="I4117" s="44">
        <v>31</v>
      </c>
      <c r="J4117" s="44" t="s">
        <v>253</v>
      </c>
      <c r="K4117" s="41"/>
      <c r="L4117" s="41"/>
      <c r="M4117" s="41"/>
      <c r="N4117" s="45" t="s">
        <v>1751</v>
      </c>
      <c r="O4117" s="41">
        <v>257805</v>
      </c>
      <c r="P4117" s="46" t="s">
        <v>4557</v>
      </c>
      <c r="Q4117" s="47"/>
      <c r="R4117" s="48" t="s">
        <v>1540</v>
      </c>
      <c r="T4117">
        <v>100301</v>
      </c>
    </row>
    <row r="4118" spans="1:20" ht="18" customHeight="1" x14ac:dyDescent="0.15">
      <c r="A4118" s="42">
        <v>10</v>
      </c>
      <c r="B4118" s="43" t="s">
        <v>1536</v>
      </c>
      <c r="C4118" s="43">
        <v>3</v>
      </c>
      <c r="D4118" s="43" t="s">
        <v>1749</v>
      </c>
      <c r="E4118" s="43">
        <v>1</v>
      </c>
      <c r="F4118" s="43" t="s">
        <v>1606</v>
      </c>
      <c r="G4118" s="44">
        <v>1</v>
      </c>
      <c r="H4118" s="43" t="s">
        <v>7</v>
      </c>
      <c r="I4118" s="44">
        <v>31</v>
      </c>
      <c r="J4118" s="44" t="s">
        <v>253</v>
      </c>
      <c r="K4118" s="41"/>
      <c r="L4118" s="41"/>
      <c r="M4118" s="41"/>
      <c r="N4118" s="45" t="s">
        <v>1617</v>
      </c>
      <c r="O4118" s="41">
        <v>1764710</v>
      </c>
      <c r="P4118" s="46" t="s">
        <v>4626</v>
      </c>
      <c r="Q4118" s="47">
        <v>817</v>
      </c>
      <c r="R4118" s="48" t="s">
        <v>1540</v>
      </c>
      <c r="T4118">
        <v>100301</v>
      </c>
    </row>
    <row r="4119" spans="1:20" ht="18" customHeight="1" x14ac:dyDescent="0.15">
      <c r="A4119" s="42">
        <v>10</v>
      </c>
      <c r="B4119" s="43" t="s">
        <v>1536</v>
      </c>
      <c r="C4119" s="43">
        <v>3</v>
      </c>
      <c r="D4119" s="43" t="s">
        <v>1749</v>
      </c>
      <c r="E4119" s="43">
        <v>1</v>
      </c>
      <c r="F4119" s="43" t="s">
        <v>1606</v>
      </c>
      <c r="G4119" s="44">
        <v>1</v>
      </c>
      <c r="H4119" s="43" t="s">
        <v>7</v>
      </c>
      <c r="I4119" s="44">
        <v>31</v>
      </c>
      <c r="J4119" s="44" t="s">
        <v>253</v>
      </c>
      <c r="K4119" s="41"/>
      <c r="L4119" s="41"/>
      <c r="M4119" s="41"/>
      <c r="N4119" s="45" t="s">
        <v>1609</v>
      </c>
      <c r="O4119" s="41">
        <v>495414</v>
      </c>
      <c r="P4119" s="46" t="s">
        <v>4554</v>
      </c>
      <c r="Q4119" s="47"/>
      <c r="R4119" s="48" t="s">
        <v>1540</v>
      </c>
      <c r="T4119">
        <v>100301</v>
      </c>
    </row>
    <row r="4120" spans="1:20" ht="18" customHeight="1" x14ac:dyDescent="0.15">
      <c r="A4120" s="42">
        <v>10</v>
      </c>
      <c r="B4120" s="43" t="s">
        <v>1536</v>
      </c>
      <c r="C4120" s="43">
        <v>3</v>
      </c>
      <c r="D4120" s="43" t="s">
        <v>1749</v>
      </c>
      <c r="E4120" s="43">
        <v>1</v>
      </c>
      <c r="F4120" s="43" t="s">
        <v>1606</v>
      </c>
      <c r="G4120" s="45">
        <v>4</v>
      </c>
      <c r="H4120" s="49" t="s">
        <v>27</v>
      </c>
      <c r="I4120" s="45"/>
      <c r="J4120" s="45"/>
      <c r="K4120" s="41"/>
      <c r="L4120" s="41"/>
      <c r="M4120" s="41"/>
      <c r="N4120" s="45"/>
      <c r="O4120" s="47"/>
      <c r="P4120" s="46" t="s">
        <v>4786</v>
      </c>
      <c r="Q4120" s="47">
        <v>30</v>
      </c>
      <c r="R4120" s="48" t="s">
        <v>1540</v>
      </c>
      <c r="T4120">
        <v>100301</v>
      </c>
    </row>
    <row r="4121" spans="1:20" ht="18" customHeight="1" x14ac:dyDescent="0.15">
      <c r="A4121" s="42">
        <v>10</v>
      </c>
      <c r="B4121" s="43" t="s">
        <v>1536</v>
      </c>
      <c r="C4121" s="43">
        <v>3</v>
      </c>
      <c r="D4121" s="43" t="s">
        <v>1749</v>
      </c>
      <c r="E4121" s="43">
        <v>1</v>
      </c>
      <c r="F4121" s="43" t="s">
        <v>1606</v>
      </c>
      <c r="G4121" s="44">
        <v>4</v>
      </c>
      <c r="H4121" s="43" t="s">
        <v>27</v>
      </c>
      <c r="I4121" s="45">
        <v>41</v>
      </c>
      <c r="J4121" s="45" t="s">
        <v>111</v>
      </c>
      <c r="K4121" s="41">
        <v>33</v>
      </c>
      <c r="L4121" s="41">
        <v>33</v>
      </c>
      <c r="M4121" s="41">
        <f>K4121-L4121</f>
        <v>0</v>
      </c>
      <c r="N4121" s="45" t="s">
        <v>1752</v>
      </c>
      <c r="O4121" s="41">
        <v>11000</v>
      </c>
      <c r="P4121" s="46" t="s">
        <v>4787</v>
      </c>
      <c r="Q4121" s="47"/>
      <c r="R4121" s="48" t="s">
        <v>1540</v>
      </c>
      <c r="T4121">
        <v>100301</v>
      </c>
    </row>
    <row r="4122" spans="1:20" ht="18" customHeight="1" x14ac:dyDescent="0.15">
      <c r="A4122" s="42">
        <v>10</v>
      </c>
      <c r="B4122" s="43" t="s">
        <v>1536</v>
      </c>
      <c r="C4122" s="43">
        <v>3</v>
      </c>
      <c r="D4122" s="43" t="s">
        <v>1749</v>
      </c>
      <c r="E4122" s="43">
        <v>1</v>
      </c>
      <c r="F4122" s="43" t="s">
        <v>1606</v>
      </c>
      <c r="G4122" s="44">
        <v>4</v>
      </c>
      <c r="H4122" s="43" t="s">
        <v>27</v>
      </c>
      <c r="I4122" s="44">
        <v>41</v>
      </c>
      <c r="J4122" s="44" t="s">
        <v>111</v>
      </c>
      <c r="K4122" s="41"/>
      <c r="L4122" s="41"/>
      <c r="M4122" s="41"/>
      <c r="N4122" s="45" t="s">
        <v>1753</v>
      </c>
      <c r="O4122" s="41">
        <v>22000</v>
      </c>
      <c r="P4122" s="46" t="s">
        <v>4788</v>
      </c>
      <c r="Q4122" s="47">
        <v>4900</v>
      </c>
      <c r="R4122" s="48" t="s">
        <v>1540</v>
      </c>
      <c r="T4122">
        <v>100301</v>
      </c>
    </row>
    <row r="4123" spans="1:20" ht="18" customHeight="1" x14ac:dyDescent="0.15">
      <c r="A4123" s="42">
        <v>10</v>
      </c>
      <c r="B4123" s="43" t="s">
        <v>1536</v>
      </c>
      <c r="C4123" s="43">
        <v>3</v>
      </c>
      <c r="D4123" s="43" t="s">
        <v>1749</v>
      </c>
      <c r="E4123" s="43">
        <v>1</v>
      </c>
      <c r="F4123" s="43" t="s">
        <v>1606</v>
      </c>
      <c r="G4123" s="45">
        <v>8</v>
      </c>
      <c r="H4123" s="49" t="s">
        <v>33</v>
      </c>
      <c r="I4123" s="45"/>
      <c r="J4123" s="45"/>
      <c r="K4123" s="41"/>
      <c r="L4123" s="41"/>
      <c r="M4123" s="41"/>
      <c r="N4123" s="45"/>
      <c r="O4123" s="47"/>
      <c r="P4123" s="46" t="s">
        <v>4778</v>
      </c>
      <c r="Q4123" s="47"/>
      <c r="R4123" s="48" t="s">
        <v>1540</v>
      </c>
      <c r="T4123">
        <v>100301</v>
      </c>
    </row>
    <row r="4124" spans="1:20" ht="18" customHeight="1" x14ac:dyDescent="0.15">
      <c r="A4124" s="42">
        <v>10</v>
      </c>
      <c r="B4124" s="43" t="s">
        <v>1536</v>
      </c>
      <c r="C4124" s="43">
        <v>3</v>
      </c>
      <c r="D4124" s="43" t="s">
        <v>1749</v>
      </c>
      <c r="E4124" s="43">
        <v>1</v>
      </c>
      <c r="F4124" s="43" t="s">
        <v>1606</v>
      </c>
      <c r="G4124" s="44">
        <v>8</v>
      </c>
      <c r="H4124" s="43" t="s">
        <v>33</v>
      </c>
      <c r="I4124" s="45">
        <v>1</v>
      </c>
      <c r="J4124" s="45" t="s">
        <v>34</v>
      </c>
      <c r="K4124" s="41">
        <v>240</v>
      </c>
      <c r="L4124" s="41">
        <v>94</v>
      </c>
      <c r="M4124" s="41">
        <f>K4124-L4124</f>
        <v>146</v>
      </c>
      <c r="N4124" s="45" t="s">
        <v>1754</v>
      </c>
      <c r="O4124" s="41">
        <v>240000</v>
      </c>
      <c r="P4124" s="46"/>
      <c r="Q4124" s="47"/>
      <c r="R4124" s="48" t="s">
        <v>1540</v>
      </c>
      <c r="T4124">
        <v>100301</v>
      </c>
    </row>
    <row r="4125" spans="1:20" ht="18" customHeight="1" x14ac:dyDescent="0.15">
      <c r="A4125" s="42">
        <v>10</v>
      </c>
      <c r="B4125" s="43" t="s">
        <v>1536</v>
      </c>
      <c r="C4125" s="43">
        <v>3</v>
      </c>
      <c r="D4125" s="43" t="s">
        <v>1749</v>
      </c>
      <c r="E4125" s="43">
        <v>1</v>
      </c>
      <c r="F4125" s="43" t="s">
        <v>1606</v>
      </c>
      <c r="G4125" s="45">
        <v>10</v>
      </c>
      <c r="H4125" s="49" t="s">
        <v>54</v>
      </c>
      <c r="I4125" s="45"/>
      <c r="J4125" s="45"/>
      <c r="K4125" s="41"/>
      <c r="L4125" s="41"/>
      <c r="M4125" s="41"/>
      <c r="N4125" s="45"/>
      <c r="O4125" s="47"/>
      <c r="P4125" s="46"/>
      <c r="Q4125" s="47"/>
      <c r="R4125" s="48" t="s">
        <v>1540</v>
      </c>
      <c r="T4125">
        <v>100301</v>
      </c>
    </row>
    <row r="4126" spans="1:20" ht="18" customHeight="1" x14ac:dyDescent="0.15">
      <c r="A4126" s="42">
        <v>10</v>
      </c>
      <c r="B4126" s="43" t="s">
        <v>1536</v>
      </c>
      <c r="C4126" s="43">
        <v>3</v>
      </c>
      <c r="D4126" s="43" t="s">
        <v>1749</v>
      </c>
      <c r="E4126" s="43">
        <v>1</v>
      </c>
      <c r="F4126" s="43" t="s">
        <v>1606</v>
      </c>
      <c r="G4126" s="44">
        <v>10</v>
      </c>
      <c r="H4126" s="43" t="s">
        <v>54</v>
      </c>
      <c r="I4126" s="45">
        <v>1</v>
      </c>
      <c r="J4126" s="45" t="s">
        <v>55</v>
      </c>
      <c r="K4126" s="41">
        <v>366</v>
      </c>
      <c r="L4126" s="41">
        <v>416</v>
      </c>
      <c r="M4126" s="41">
        <f>K4126-L4126</f>
        <v>-50</v>
      </c>
      <c r="N4126" s="45" t="s">
        <v>1755</v>
      </c>
      <c r="O4126" s="41">
        <v>66000</v>
      </c>
      <c r="P4126" s="46"/>
      <c r="Q4126" s="47"/>
      <c r="R4126" s="48" t="s">
        <v>1540</v>
      </c>
      <c r="T4126">
        <v>100301</v>
      </c>
    </row>
    <row r="4127" spans="1:20" ht="18" customHeight="1" x14ac:dyDescent="0.15">
      <c r="A4127" s="42">
        <v>10</v>
      </c>
      <c r="B4127" s="43" t="s">
        <v>1536</v>
      </c>
      <c r="C4127" s="43">
        <v>3</v>
      </c>
      <c r="D4127" s="43" t="s">
        <v>1749</v>
      </c>
      <c r="E4127" s="43">
        <v>1</v>
      </c>
      <c r="F4127" s="43" t="s">
        <v>1606</v>
      </c>
      <c r="G4127" s="44">
        <v>10</v>
      </c>
      <c r="H4127" s="43" t="s">
        <v>54</v>
      </c>
      <c r="I4127" s="44">
        <v>1</v>
      </c>
      <c r="J4127" s="44" t="s">
        <v>55</v>
      </c>
      <c r="K4127" s="41"/>
      <c r="L4127" s="41"/>
      <c r="M4127" s="41"/>
      <c r="N4127" s="45" t="s">
        <v>1626</v>
      </c>
      <c r="O4127" s="41">
        <v>300000</v>
      </c>
      <c r="P4127" s="46"/>
      <c r="Q4127" s="47"/>
      <c r="R4127" s="48" t="s">
        <v>1540</v>
      </c>
      <c r="T4127">
        <v>100301</v>
      </c>
    </row>
    <row r="4128" spans="1:20" ht="18" customHeight="1" x14ac:dyDescent="0.15">
      <c r="A4128" s="42">
        <v>10</v>
      </c>
      <c r="B4128" s="43" t="s">
        <v>1536</v>
      </c>
      <c r="C4128" s="43">
        <v>3</v>
      </c>
      <c r="D4128" s="43" t="s">
        <v>1749</v>
      </c>
      <c r="E4128" s="43">
        <v>1</v>
      </c>
      <c r="F4128" s="43" t="s">
        <v>1606</v>
      </c>
      <c r="G4128" s="44">
        <v>10</v>
      </c>
      <c r="H4128" s="43" t="s">
        <v>54</v>
      </c>
      <c r="I4128" s="45">
        <v>5</v>
      </c>
      <c r="J4128" s="45" t="s">
        <v>194</v>
      </c>
      <c r="K4128" s="41">
        <v>6960</v>
      </c>
      <c r="L4128" s="41">
        <v>7884</v>
      </c>
      <c r="M4128" s="41">
        <f>K4128-L4128</f>
        <v>-924</v>
      </c>
      <c r="N4128" s="45" t="s">
        <v>3520</v>
      </c>
      <c r="O4128" s="41">
        <v>2160000</v>
      </c>
      <c r="P4128" s="46"/>
      <c r="Q4128" s="47"/>
      <c r="R4128" s="48" t="s">
        <v>1540</v>
      </c>
      <c r="T4128">
        <v>100301</v>
      </c>
    </row>
    <row r="4129" spans="1:20" ht="18" customHeight="1" x14ac:dyDescent="0.15">
      <c r="A4129" s="42">
        <v>10</v>
      </c>
      <c r="B4129" s="43" t="s">
        <v>1536</v>
      </c>
      <c r="C4129" s="43">
        <v>3</v>
      </c>
      <c r="D4129" s="43" t="s">
        <v>1749</v>
      </c>
      <c r="E4129" s="43">
        <v>1</v>
      </c>
      <c r="F4129" s="43" t="s">
        <v>1606</v>
      </c>
      <c r="G4129" s="44">
        <v>10</v>
      </c>
      <c r="H4129" s="43" t="s">
        <v>54</v>
      </c>
      <c r="I4129" s="44">
        <v>5</v>
      </c>
      <c r="J4129" s="44" t="s">
        <v>194</v>
      </c>
      <c r="K4129" s="41"/>
      <c r="L4129" s="41"/>
      <c r="M4129" s="41"/>
      <c r="N4129" s="45" t="s">
        <v>3521</v>
      </c>
      <c r="O4129" s="41">
        <v>4800000</v>
      </c>
      <c r="P4129" s="46"/>
      <c r="Q4129" s="47"/>
      <c r="R4129" s="48" t="s">
        <v>1540</v>
      </c>
      <c r="T4129">
        <v>100301</v>
      </c>
    </row>
    <row r="4130" spans="1:20" ht="18" customHeight="1" x14ac:dyDescent="0.15">
      <c r="A4130" s="42">
        <v>10</v>
      </c>
      <c r="B4130" s="43" t="s">
        <v>1536</v>
      </c>
      <c r="C4130" s="43">
        <v>3</v>
      </c>
      <c r="D4130" s="43" t="s">
        <v>1749</v>
      </c>
      <c r="E4130" s="43">
        <v>1</v>
      </c>
      <c r="F4130" s="43" t="s">
        <v>1606</v>
      </c>
      <c r="G4130" s="44">
        <v>10</v>
      </c>
      <c r="H4130" s="43" t="s">
        <v>54</v>
      </c>
      <c r="I4130" s="45">
        <v>6</v>
      </c>
      <c r="J4130" s="45" t="s">
        <v>195</v>
      </c>
      <c r="K4130" s="41">
        <v>2000</v>
      </c>
      <c r="L4130" s="41">
        <v>2300</v>
      </c>
      <c r="M4130" s="41">
        <f>K4130-L4130</f>
        <v>-300</v>
      </c>
      <c r="N4130" s="45" t="s">
        <v>1629</v>
      </c>
      <c r="O4130" s="41">
        <v>700000</v>
      </c>
      <c r="P4130" s="46"/>
      <c r="Q4130" s="47"/>
      <c r="R4130" s="48" t="s">
        <v>1540</v>
      </c>
      <c r="T4130">
        <v>100301</v>
      </c>
    </row>
    <row r="4131" spans="1:20" ht="18" customHeight="1" x14ac:dyDescent="0.15">
      <c r="A4131" s="42">
        <v>10</v>
      </c>
      <c r="B4131" s="43" t="s">
        <v>1536</v>
      </c>
      <c r="C4131" s="43">
        <v>3</v>
      </c>
      <c r="D4131" s="43" t="s">
        <v>1749</v>
      </c>
      <c r="E4131" s="43">
        <v>1</v>
      </c>
      <c r="F4131" s="43" t="s">
        <v>1606</v>
      </c>
      <c r="G4131" s="44">
        <v>10</v>
      </c>
      <c r="H4131" s="43" t="s">
        <v>54</v>
      </c>
      <c r="I4131" s="44">
        <v>6</v>
      </c>
      <c r="J4131" s="44" t="s">
        <v>195</v>
      </c>
      <c r="K4131" s="41"/>
      <c r="L4131" s="41"/>
      <c r="M4131" s="41"/>
      <c r="N4131" s="45" t="s">
        <v>1630</v>
      </c>
      <c r="O4131" s="41">
        <v>100000</v>
      </c>
      <c r="P4131" s="46"/>
      <c r="Q4131" s="47"/>
      <c r="R4131" s="48" t="s">
        <v>1540</v>
      </c>
      <c r="T4131">
        <v>100301</v>
      </c>
    </row>
    <row r="4132" spans="1:20" ht="18" customHeight="1" x14ac:dyDescent="0.15">
      <c r="A4132" s="42">
        <v>10</v>
      </c>
      <c r="B4132" s="43" t="s">
        <v>1536</v>
      </c>
      <c r="C4132" s="43">
        <v>3</v>
      </c>
      <c r="D4132" s="43" t="s">
        <v>1749</v>
      </c>
      <c r="E4132" s="43">
        <v>1</v>
      </c>
      <c r="F4132" s="43" t="s">
        <v>1606</v>
      </c>
      <c r="G4132" s="44">
        <v>10</v>
      </c>
      <c r="H4132" s="43" t="s">
        <v>54</v>
      </c>
      <c r="I4132" s="44">
        <v>6</v>
      </c>
      <c r="J4132" s="44" t="s">
        <v>195</v>
      </c>
      <c r="K4132" s="41"/>
      <c r="L4132" s="41"/>
      <c r="M4132" s="41"/>
      <c r="N4132" s="45" t="s">
        <v>1631</v>
      </c>
      <c r="O4132" s="41">
        <v>100000</v>
      </c>
      <c r="P4132" s="46"/>
      <c r="Q4132" s="47"/>
      <c r="R4132" s="48" t="s">
        <v>1540</v>
      </c>
      <c r="T4132">
        <v>100301</v>
      </c>
    </row>
    <row r="4133" spans="1:20" ht="18" customHeight="1" x14ac:dyDescent="0.15">
      <c r="A4133" s="42">
        <v>10</v>
      </c>
      <c r="B4133" s="43" t="s">
        <v>1536</v>
      </c>
      <c r="C4133" s="43">
        <v>3</v>
      </c>
      <c r="D4133" s="43" t="s">
        <v>1749</v>
      </c>
      <c r="E4133" s="43">
        <v>1</v>
      </c>
      <c r="F4133" s="43" t="s">
        <v>1606</v>
      </c>
      <c r="G4133" s="44">
        <v>10</v>
      </c>
      <c r="H4133" s="43" t="s">
        <v>54</v>
      </c>
      <c r="I4133" s="44">
        <v>6</v>
      </c>
      <c r="J4133" s="44" t="s">
        <v>195</v>
      </c>
      <c r="K4133" s="41"/>
      <c r="L4133" s="41"/>
      <c r="M4133" s="41"/>
      <c r="N4133" s="45" t="s">
        <v>1756</v>
      </c>
      <c r="O4133" s="41">
        <v>400000</v>
      </c>
      <c r="P4133" s="46"/>
      <c r="Q4133" s="47"/>
      <c r="R4133" s="48" t="s">
        <v>1540</v>
      </c>
      <c r="T4133">
        <v>100301</v>
      </c>
    </row>
    <row r="4134" spans="1:20" ht="18" customHeight="1" x14ac:dyDescent="0.15">
      <c r="A4134" s="42">
        <v>10</v>
      </c>
      <c r="B4134" s="43" t="s">
        <v>1536</v>
      </c>
      <c r="C4134" s="43">
        <v>3</v>
      </c>
      <c r="D4134" s="43" t="s">
        <v>1749</v>
      </c>
      <c r="E4134" s="43">
        <v>1</v>
      </c>
      <c r="F4134" s="43" t="s">
        <v>1606</v>
      </c>
      <c r="G4134" s="44">
        <v>10</v>
      </c>
      <c r="H4134" s="43" t="s">
        <v>54</v>
      </c>
      <c r="I4134" s="44">
        <v>6</v>
      </c>
      <c r="J4134" s="44" t="s">
        <v>195</v>
      </c>
      <c r="K4134" s="41"/>
      <c r="L4134" s="41"/>
      <c r="M4134" s="41"/>
      <c r="N4134" s="45" t="s">
        <v>1635</v>
      </c>
      <c r="O4134" s="41">
        <v>500000</v>
      </c>
      <c r="P4134" s="46"/>
      <c r="Q4134" s="47"/>
      <c r="R4134" s="48" t="s">
        <v>1540</v>
      </c>
      <c r="T4134">
        <v>100301</v>
      </c>
    </row>
    <row r="4135" spans="1:20" ht="18" customHeight="1" x14ac:dyDescent="0.15">
      <c r="A4135" s="42">
        <v>10</v>
      </c>
      <c r="B4135" s="43" t="s">
        <v>1536</v>
      </c>
      <c r="C4135" s="43">
        <v>3</v>
      </c>
      <c r="D4135" s="43" t="s">
        <v>1749</v>
      </c>
      <c r="E4135" s="43">
        <v>1</v>
      </c>
      <c r="F4135" s="43" t="s">
        <v>1606</v>
      </c>
      <c r="G4135" s="44">
        <v>10</v>
      </c>
      <c r="H4135" s="43" t="s">
        <v>54</v>
      </c>
      <c r="I4135" s="44">
        <v>6</v>
      </c>
      <c r="J4135" s="44" t="s">
        <v>195</v>
      </c>
      <c r="K4135" s="41"/>
      <c r="L4135" s="41"/>
      <c r="M4135" s="41"/>
      <c r="N4135" s="45" t="s">
        <v>1636</v>
      </c>
      <c r="O4135" s="41">
        <v>200000</v>
      </c>
      <c r="P4135" s="46"/>
      <c r="Q4135" s="47"/>
      <c r="R4135" s="48" t="s">
        <v>1540</v>
      </c>
      <c r="T4135">
        <v>100301</v>
      </c>
    </row>
    <row r="4136" spans="1:20" ht="18" customHeight="1" x14ac:dyDescent="0.15">
      <c r="A4136" s="42">
        <v>10</v>
      </c>
      <c r="B4136" s="43" t="s">
        <v>1536</v>
      </c>
      <c r="C4136" s="43">
        <v>3</v>
      </c>
      <c r="D4136" s="43" t="s">
        <v>1749</v>
      </c>
      <c r="E4136" s="43">
        <v>1</v>
      </c>
      <c r="F4136" s="43" t="s">
        <v>1606</v>
      </c>
      <c r="G4136" s="45">
        <v>11</v>
      </c>
      <c r="H4136" s="49" t="s">
        <v>66</v>
      </c>
      <c r="I4136" s="45"/>
      <c r="J4136" s="45"/>
      <c r="K4136" s="41"/>
      <c r="L4136" s="41"/>
      <c r="M4136" s="41"/>
      <c r="N4136" s="45"/>
      <c r="O4136" s="47"/>
      <c r="P4136" s="46"/>
      <c r="Q4136" s="47"/>
      <c r="R4136" s="48" t="s">
        <v>1540</v>
      </c>
      <c r="T4136">
        <v>100301</v>
      </c>
    </row>
    <row r="4137" spans="1:20" ht="18" customHeight="1" x14ac:dyDescent="0.15">
      <c r="A4137" s="42">
        <v>10</v>
      </c>
      <c r="B4137" s="43" t="s">
        <v>1536</v>
      </c>
      <c r="C4137" s="43">
        <v>3</v>
      </c>
      <c r="D4137" s="43" t="s">
        <v>1749</v>
      </c>
      <c r="E4137" s="43">
        <v>1</v>
      </c>
      <c r="F4137" s="43" t="s">
        <v>1606</v>
      </c>
      <c r="G4137" s="44">
        <v>11</v>
      </c>
      <c r="H4137" s="43" t="s">
        <v>66</v>
      </c>
      <c r="I4137" s="45">
        <v>1</v>
      </c>
      <c r="J4137" s="45" t="s">
        <v>67</v>
      </c>
      <c r="K4137" s="41">
        <v>40</v>
      </c>
      <c r="L4137" s="41">
        <v>0</v>
      </c>
      <c r="M4137" s="41">
        <f>K4137-L4137</f>
        <v>40</v>
      </c>
      <c r="N4137" s="45" t="s">
        <v>2827</v>
      </c>
      <c r="O4137" s="41">
        <v>40000</v>
      </c>
      <c r="P4137" s="46"/>
      <c r="Q4137" s="47"/>
      <c r="R4137" s="48" t="s">
        <v>1540</v>
      </c>
      <c r="T4137">
        <v>100301</v>
      </c>
    </row>
    <row r="4138" spans="1:20" ht="18" customHeight="1" x14ac:dyDescent="0.15">
      <c r="A4138" s="42">
        <v>10</v>
      </c>
      <c r="B4138" s="43" t="s">
        <v>1536</v>
      </c>
      <c r="C4138" s="43">
        <v>3</v>
      </c>
      <c r="D4138" s="43" t="s">
        <v>1749</v>
      </c>
      <c r="E4138" s="43">
        <v>1</v>
      </c>
      <c r="F4138" s="43" t="s">
        <v>1606</v>
      </c>
      <c r="G4138" s="44">
        <v>11</v>
      </c>
      <c r="H4138" s="43" t="s">
        <v>66</v>
      </c>
      <c r="I4138" s="45">
        <v>3</v>
      </c>
      <c r="J4138" s="45" t="s">
        <v>70</v>
      </c>
      <c r="K4138" s="41">
        <v>628</v>
      </c>
      <c r="L4138" s="41">
        <v>443</v>
      </c>
      <c r="M4138" s="41">
        <f>K4138-L4138</f>
        <v>185</v>
      </c>
      <c r="N4138" s="45" t="s">
        <v>1757</v>
      </c>
      <c r="O4138" s="41">
        <v>60000</v>
      </c>
      <c r="P4138" s="46"/>
      <c r="Q4138" s="47"/>
      <c r="R4138" s="48" t="s">
        <v>1540</v>
      </c>
      <c r="T4138">
        <v>100301</v>
      </c>
    </row>
    <row r="4139" spans="1:20" ht="18" customHeight="1" x14ac:dyDescent="0.15">
      <c r="A4139" s="42">
        <v>10</v>
      </c>
      <c r="B4139" s="43" t="s">
        <v>1536</v>
      </c>
      <c r="C4139" s="43">
        <v>3</v>
      </c>
      <c r="D4139" s="43" t="s">
        <v>1749</v>
      </c>
      <c r="E4139" s="43">
        <v>1</v>
      </c>
      <c r="F4139" s="43" t="s">
        <v>1606</v>
      </c>
      <c r="G4139" s="44">
        <v>11</v>
      </c>
      <c r="H4139" s="43" t="s">
        <v>66</v>
      </c>
      <c r="I4139" s="44">
        <v>3</v>
      </c>
      <c r="J4139" s="44" t="s">
        <v>70</v>
      </c>
      <c r="K4139" s="41"/>
      <c r="L4139" s="41"/>
      <c r="M4139" s="41"/>
      <c r="N4139" s="45" t="s">
        <v>1758</v>
      </c>
      <c r="O4139" s="41">
        <v>110000</v>
      </c>
      <c r="P4139" s="46"/>
      <c r="Q4139" s="47"/>
      <c r="R4139" s="48" t="s">
        <v>1540</v>
      </c>
      <c r="T4139">
        <v>100301</v>
      </c>
    </row>
    <row r="4140" spans="1:20" ht="18" customHeight="1" x14ac:dyDescent="0.15">
      <c r="A4140" s="42">
        <v>10</v>
      </c>
      <c r="B4140" s="43" t="s">
        <v>1536</v>
      </c>
      <c r="C4140" s="43">
        <v>3</v>
      </c>
      <c r="D4140" s="43" t="s">
        <v>1749</v>
      </c>
      <c r="E4140" s="43">
        <v>1</v>
      </c>
      <c r="F4140" s="43" t="s">
        <v>1606</v>
      </c>
      <c r="G4140" s="44">
        <v>11</v>
      </c>
      <c r="H4140" s="43" t="s">
        <v>66</v>
      </c>
      <c r="I4140" s="44">
        <v>3</v>
      </c>
      <c r="J4140" s="44" t="s">
        <v>70</v>
      </c>
      <c r="K4140" s="41"/>
      <c r="L4140" s="41"/>
      <c r="M4140" s="41"/>
      <c r="N4140" s="45" t="s">
        <v>1759</v>
      </c>
      <c r="O4140" s="41">
        <v>118800</v>
      </c>
      <c r="P4140" s="46"/>
      <c r="Q4140" s="47"/>
      <c r="R4140" s="48" t="s">
        <v>1540</v>
      </c>
      <c r="T4140">
        <v>100301</v>
      </c>
    </row>
    <row r="4141" spans="1:20" ht="18" customHeight="1" x14ac:dyDescent="0.15">
      <c r="A4141" s="42">
        <v>10</v>
      </c>
      <c r="B4141" s="43" t="s">
        <v>1536</v>
      </c>
      <c r="C4141" s="43">
        <v>3</v>
      </c>
      <c r="D4141" s="43" t="s">
        <v>1749</v>
      </c>
      <c r="E4141" s="43">
        <v>1</v>
      </c>
      <c r="F4141" s="43" t="s">
        <v>1606</v>
      </c>
      <c r="G4141" s="44">
        <v>11</v>
      </c>
      <c r="H4141" s="43" t="s">
        <v>66</v>
      </c>
      <c r="I4141" s="44">
        <v>3</v>
      </c>
      <c r="J4141" s="44" t="s">
        <v>70</v>
      </c>
      <c r="K4141" s="41"/>
      <c r="L4141" s="41"/>
      <c r="M4141" s="41"/>
      <c r="N4141" s="45" t="s">
        <v>2828</v>
      </c>
      <c r="O4141" s="41">
        <v>338800</v>
      </c>
      <c r="P4141" s="46"/>
      <c r="Q4141" s="47"/>
      <c r="R4141" s="48" t="s">
        <v>1540</v>
      </c>
      <c r="T4141">
        <v>100301</v>
      </c>
    </row>
    <row r="4142" spans="1:20" ht="18" customHeight="1" x14ac:dyDescent="0.15">
      <c r="A4142" s="42">
        <v>10</v>
      </c>
      <c r="B4142" s="43" t="s">
        <v>1536</v>
      </c>
      <c r="C4142" s="43">
        <v>3</v>
      </c>
      <c r="D4142" s="43" t="s">
        <v>1749</v>
      </c>
      <c r="E4142" s="43">
        <v>1</v>
      </c>
      <c r="F4142" s="43" t="s">
        <v>1606</v>
      </c>
      <c r="G4142" s="44">
        <v>11</v>
      </c>
      <c r="H4142" s="43" t="s">
        <v>66</v>
      </c>
      <c r="I4142" s="45">
        <v>11</v>
      </c>
      <c r="J4142" s="45" t="s">
        <v>72</v>
      </c>
      <c r="K4142" s="41">
        <v>496</v>
      </c>
      <c r="L4142" s="41">
        <v>502</v>
      </c>
      <c r="M4142" s="41">
        <f>K4142-L4142</f>
        <v>-6</v>
      </c>
      <c r="N4142" s="45" t="s">
        <v>1760</v>
      </c>
      <c r="O4142" s="41">
        <v>391839</v>
      </c>
      <c r="P4142" s="46"/>
      <c r="Q4142" s="47"/>
      <c r="R4142" s="48" t="s">
        <v>1540</v>
      </c>
      <c r="T4142">
        <v>100301</v>
      </c>
    </row>
    <row r="4143" spans="1:20" ht="18" customHeight="1" x14ac:dyDescent="0.15">
      <c r="A4143" s="42">
        <v>10</v>
      </c>
      <c r="B4143" s="43" t="s">
        <v>1536</v>
      </c>
      <c r="C4143" s="43">
        <v>3</v>
      </c>
      <c r="D4143" s="43" t="s">
        <v>1749</v>
      </c>
      <c r="E4143" s="43">
        <v>1</v>
      </c>
      <c r="F4143" s="43" t="s">
        <v>1606</v>
      </c>
      <c r="G4143" s="44">
        <v>11</v>
      </c>
      <c r="H4143" s="43" t="s">
        <v>66</v>
      </c>
      <c r="I4143" s="44">
        <v>11</v>
      </c>
      <c r="J4143" s="44" t="s">
        <v>72</v>
      </c>
      <c r="K4143" s="41"/>
      <c r="L4143" s="41"/>
      <c r="M4143" s="41"/>
      <c r="N4143" s="45" t="s">
        <v>1761</v>
      </c>
      <c r="O4143" s="41">
        <v>103769</v>
      </c>
      <c r="P4143" s="46"/>
      <c r="Q4143" s="47"/>
      <c r="R4143" s="48" t="s">
        <v>1540</v>
      </c>
      <c r="T4143">
        <v>100301</v>
      </c>
    </row>
    <row r="4144" spans="1:20" ht="18" customHeight="1" x14ac:dyDescent="0.15">
      <c r="A4144" s="42">
        <v>10</v>
      </c>
      <c r="B4144" s="43" t="s">
        <v>1536</v>
      </c>
      <c r="C4144" s="43">
        <v>3</v>
      </c>
      <c r="D4144" s="43" t="s">
        <v>1749</v>
      </c>
      <c r="E4144" s="43">
        <v>1</v>
      </c>
      <c r="F4144" s="43" t="s">
        <v>1606</v>
      </c>
      <c r="G4144" s="45">
        <v>12</v>
      </c>
      <c r="H4144" s="49" t="s">
        <v>73</v>
      </c>
      <c r="I4144" s="45"/>
      <c r="J4144" s="45"/>
      <c r="K4144" s="41"/>
      <c r="L4144" s="41"/>
      <c r="M4144" s="41"/>
      <c r="N4144" s="45"/>
      <c r="O4144" s="47"/>
      <c r="P4144" s="46"/>
      <c r="Q4144" s="47"/>
      <c r="R4144" s="48" t="s">
        <v>1540</v>
      </c>
      <c r="T4144">
        <v>100301</v>
      </c>
    </row>
    <row r="4145" spans="1:20" ht="18" customHeight="1" x14ac:dyDescent="0.15">
      <c r="A4145" s="42">
        <v>10</v>
      </c>
      <c r="B4145" s="43" t="s">
        <v>1536</v>
      </c>
      <c r="C4145" s="43">
        <v>3</v>
      </c>
      <c r="D4145" s="43" t="s">
        <v>1749</v>
      </c>
      <c r="E4145" s="43">
        <v>1</v>
      </c>
      <c r="F4145" s="43" t="s">
        <v>1606</v>
      </c>
      <c r="G4145" s="44">
        <v>12</v>
      </c>
      <c r="H4145" s="43" t="s">
        <v>73</v>
      </c>
      <c r="I4145" s="45">
        <v>13</v>
      </c>
      <c r="J4145" s="45" t="s">
        <v>1339</v>
      </c>
      <c r="K4145" s="41">
        <v>639</v>
      </c>
      <c r="L4145" s="41">
        <v>633</v>
      </c>
      <c r="M4145" s="41">
        <f>K4145-L4145</f>
        <v>6</v>
      </c>
      <c r="N4145" s="45" t="s">
        <v>2829</v>
      </c>
      <c r="O4145" s="41">
        <v>639000</v>
      </c>
      <c r="P4145" s="46"/>
      <c r="Q4145" s="47"/>
      <c r="R4145" s="48" t="s">
        <v>1540</v>
      </c>
      <c r="T4145">
        <v>100301</v>
      </c>
    </row>
    <row r="4146" spans="1:20" ht="18" customHeight="1" x14ac:dyDescent="0.15">
      <c r="A4146" s="42">
        <v>10</v>
      </c>
      <c r="B4146" s="43" t="s">
        <v>1536</v>
      </c>
      <c r="C4146" s="43">
        <v>3</v>
      </c>
      <c r="D4146" s="43" t="s">
        <v>1749</v>
      </c>
      <c r="E4146" s="43">
        <v>1</v>
      </c>
      <c r="F4146" s="43" t="s">
        <v>1606</v>
      </c>
      <c r="G4146" s="44">
        <v>12</v>
      </c>
      <c r="H4146" s="43" t="s">
        <v>73</v>
      </c>
      <c r="I4146" s="45">
        <v>21</v>
      </c>
      <c r="J4146" s="45" t="s">
        <v>205</v>
      </c>
      <c r="K4146" s="41">
        <v>1009</v>
      </c>
      <c r="L4146" s="41">
        <v>2035</v>
      </c>
      <c r="M4146" s="41">
        <f>K4146-L4146</f>
        <v>-1026</v>
      </c>
      <c r="N4146" s="45" t="s">
        <v>1762</v>
      </c>
      <c r="O4146" s="41">
        <v>1008960</v>
      </c>
      <c r="P4146" s="46"/>
      <c r="Q4146" s="47"/>
      <c r="R4146" s="48" t="s">
        <v>1540</v>
      </c>
      <c r="T4146">
        <v>100301</v>
      </c>
    </row>
    <row r="4147" spans="1:20" ht="18" customHeight="1" x14ac:dyDescent="0.15">
      <c r="A4147" s="42">
        <v>10</v>
      </c>
      <c r="B4147" s="43" t="s">
        <v>1536</v>
      </c>
      <c r="C4147" s="43">
        <v>3</v>
      </c>
      <c r="D4147" s="43" t="s">
        <v>1749</v>
      </c>
      <c r="E4147" s="43">
        <v>1</v>
      </c>
      <c r="F4147" s="43" t="s">
        <v>1606</v>
      </c>
      <c r="G4147" s="44">
        <v>12</v>
      </c>
      <c r="H4147" s="43" t="s">
        <v>73</v>
      </c>
      <c r="I4147" s="45">
        <v>31</v>
      </c>
      <c r="J4147" s="45" t="s">
        <v>209</v>
      </c>
      <c r="K4147" s="41">
        <v>792</v>
      </c>
      <c r="L4147" s="41">
        <v>792</v>
      </c>
      <c r="M4147" s="41">
        <f>K4147-L4147</f>
        <v>0</v>
      </c>
      <c r="N4147" s="45" t="s">
        <v>3522</v>
      </c>
      <c r="O4147" s="41">
        <v>792000</v>
      </c>
      <c r="P4147" s="46"/>
      <c r="Q4147" s="47"/>
      <c r="R4147" s="48" t="s">
        <v>1540</v>
      </c>
      <c r="T4147">
        <v>100301</v>
      </c>
    </row>
    <row r="4148" spans="1:20" ht="18" customHeight="1" x14ac:dyDescent="0.15">
      <c r="A4148" s="42">
        <v>10</v>
      </c>
      <c r="B4148" s="43" t="s">
        <v>1536</v>
      </c>
      <c r="C4148" s="43">
        <v>3</v>
      </c>
      <c r="D4148" s="43" t="s">
        <v>1749</v>
      </c>
      <c r="E4148" s="43">
        <v>1</v>
      </c>
      <c r="F4148" s="43" t="s">
        <v>1606</v>
      </c>
      <c r="G4148" s="44">
        <v>12</v>
      </c>
      <c r="H4148" s="43" t="s">
        <v>73</v>
      </c>
      <c r="I4148" s="45">
        <v>32</v>
      </c>
      <c r="J4148" s="45" t="s">
        <v>210</v>
      </c>
      <c r="K4148" s="41">
        <v>10499</v>
      </c>
      <c r="L4148" s="41">
        <v>9391</v>
      </c>
      <c r="M4148" s="41">
        <f>K4148-L4148</f>
        <v>1108</v>
      </c>
      <c r="N4148" s="45" t="s">
        <v>1763</v>
      </c>
      <c r="O4148" s="41">
        <v>9339000</v>
      </c>
      <c r="P4148" s="46"/>
      <c r="Q4148" s="47"/>
      <c r="R4148" s="48" t="s">
        <v>1540</v>
      </c>
      <c r="T4148">
        <v>100301</v>
      </c>
    </row>
    <row r="4149" spans="1:20" ht="18" customHeight="1" x14ac:dyDescent="0.15">
      <c r="A4149" s="42">
        <v>10</v>
      </c>
      <c r="B4149" s="43" t="s">
        <v>1536</v>
      </c>
      <c r="C4149" s="43">
        <v>3</v>
      </c>
      <c r="D4149" s="43" t="s">
        <v>1749</v>
      </c>
      <c r="E4149" s="43">
        <v>1</v>
      </c>
      <c r="F4149" s="43" t="s">
        <v>1606</v>
      </c>
      <c r="G4149" s="44">
        <v>12</v>
      </c>
      <c r="H4149" s="43" t="s">
        <v>73</v>
      </c>
      <c r="I4149" s="44">
        <v>32</v>
      </c>
      <c r="J4149" s="44" t="s">
        <v>210</v>
      </c>
      <c r="K4149" s="41"/>
      <c r="L4149" s="41"/>
      <c r="M4149" s="41"/>
      <c r="N4149" s="45" t="s">
        <v>4196</v>
      </c>
      <c r="O4149" s="41">
        <v>500000</v>
      </c>
      <c r="P4149" s="46"/>
      <c r="Q4149" s="47"/>
      <c r="R4149" s="48" t="s">
        <v>1540</v>
      </c>
      <c r="T4149">
        <v>100301</v>
      </c>
    </row>
    <row r="4150" spans="1:20" ht="18" customHeight="1" x14ac:dyDescent="0.15">
      <c r="A4150" s="42">
        <v>10</v>
      </c>
      <c r="B4150" s="43" t="s">
        <v>1536</v>
      </c>
      <c r="C4150" s="43">
        <v>3</v>
      </c>
      <c r="D4150" s="43" t="s">
        <v>1749</v>
      </c>
      <c r="E4150" s="43">
        <v>1</v>
      </c>
      <c r="F4150" s="43" t="s">
        <v>1606</v>
      </c>
      <c r="G4150" s="44">
        <v>12</v>
      </c>
      <c r="H4150" s="43" t="s">
        <v>73</v>
      </c>
      <c r="I4150" s="44">
        <v>32</v>
      </c>
      <c r="J4150" s="44" t="s">
        <v>210</v>
      </c>
      <c r="K4150" s="41"/>
      <c r="L4150" s="41"/>
      <c r="M4150" s="41"/>
      <c r="N4150" s="45" t="s">
        <v>2830</v>
      </c>
      <c r="O4150" s="41">
        <v>660000</v>
      </c>
      <c r="P4150" s="46"/>
      <c r="Q4150" s="47"/>
      <c r="R4150" s="48" t="s">
        <v>1540</v>
      </c>
      <c r="T4150">
        <v>100301</v>
      </c>
    </row>
    <row r="4151" spans="1:20" ht="18" customHeight="1" x14ac:dyDescent="0.15">
      <c r="A4151" s="42">
        <v>10</v>
      </c>
      <c r="B4151" s="43" t="s">
        <v>1536</v>
      </c>
      <c r="C4151" s="43">
        <v>3</v>
      </c>
      <c r="D4151" s="43" t="s">
        <v>1749</v>
      </c>
      <c r="E4151" s="43">
        <v>1</v>
      </c>
      <c r="F4151" s="43" t="s">
        <v>1606</v>
      </c>
      <c r="G4151" s="44">
        <v>12</v>
      </c>
      <c r="H4151" s="43" t="s">
        <v>73</v>
      </c>
      <c r="I4151" s="45">
        <v>33</v>
      </c>
      <c r="J4151" s="45" t="s">
        <v>219</v>
      </c>
      <c r="K4151" s="41">
        <v>2582</v>
      </c>
      <c r="L4151" s="41">
        <v>2001</v>
      </c>
      <c r="M4151" s="41">
        <f>K4151-L4151</f>
        <v>581</v>
      </c>
      <c r="N4151" s="45" t="s">
        <v>1764</v>
      </c>
      <c r="O4151" s="41">
        <v>349668</v>
      </c>
      <c r="P4151" s="46"/>
      <c r="Q4151" s="47"/>
      <c r="R4151" s="48" t="s">
        <v>1540</v>
      </c>
      <c r="T4151">
        <v>100301</v>
      </c>
    </row>
    <row r="4152" spans="1:20" ht="18" customHeight="1" x14ac:dyDescent="0.15">
      <c r="A4152" s="42">
        <v>10</v>
      </c>
      <c r="B4152" s="43" t="s">
        <v>1536</v>
      </c>
      <c r="C4152" s="43">
        <v>3</v>
      </c>
      <c r="D4152" s="43" t="s">
        <v>1749</v>
      </c>
      <c r="E4152" s="43">
        <v>1</v>
      </c>
      <c r="F4152" s="43" t="s">
        <v>1606</v>
      </c>
      <c r="G4152" s="44">
        <v>12</v>
      </c>
      <c r="H4152" s="43" t="s">
        <v>73</v>
      </c>
      <c r="I4152" s="44">
        <v>33</v>
      </c>
      <c r="J4152" s="44" t="s">
        <v>219</v>
      </c>
      <c r="K4152" s="41"/>
      <c r="L4152" s="41"/>
      <c r="M4152" s="41"/>
      <c r="N4152" s="45" t="s">
        <v>1765</v>
      </c>
      <c r="O4152" s="41">
        <v>118800</v>
      </c>
      <c r="P4152" s="46"/>
      <c r="Q4152" s="47"/>
      <c r="R4152" s="48" t="s">
        <v>1540</v>
      </c>
      <c r="T4152">
        <v>100301</v>
      </c>
    </row>
    <row r="4153" spans="1:20" ht="18" customHeight="1" x14ac:dyDescent="0.15">
      <c r="A4153" s="42">
        <v>10</v>
      </c>
      <c r="B4153" s="43" t="s">
        <v>1536</v>
      </c>
      <c r="C4153" s="43">
        <v>3</v>
      </c>
      <c r="D4153" s="43" t="s">
        <v>1749</v>
      </c>
      <c r="E4153" s="43">
        <v>1</v>
      </c>
      <c r="F4153" s="43" t="s">
        <v>1606</v>
      </c>
      <c r="G4153" s="44">
        <v>12</v>
      </c>
      <c r="H4153" s="43" t="s">
        <v>73</v>
      </c>
      <c r="I4153" s="44">
        <v>33</v>
      </c>
      <c r="J4153" s="44" t="s">
        <v>219</v>
      </c>
      <c r="K4153" s="41"/>
      <c r="L4153" s="41"/>
      <c r="M4153" s="41"/>
      <c r="N4153" s="45" t="s">
        <v>1766</v>
      </c>
      <c r="O4153" s="41">
        <v>67650</v>
      </c>
      <c r="P4153" s="46"/>
      <c r="Q4153" s="47"/>
      <c r="R4153" s="48" t="s">
        <v>1540</v>
      </c>
      <c r="T4153">
        <v>100301</v>
      </c>
    </row>
    <row r="4154" spans="1:20" ht="18" customHeight="1" x14ac:dyDescent="0.15">
      <c r="A4154" s="42">
        <v>10</v>
      </c>
      <c r="B4154" s="43" t="s">
        <v>1536</v>
      </c>
      <c r="C4154" s="43">
        <v>3</v>
      </c>
      <c r="D4154" s="43" t="s">
        <v>1749</v>
      </c>
      <c r="E4154" s="43">
        <v>1</v>
      </c>
      <c r="F4154" s="43" t="s">
        <v>1606</v>
      </c>
      <c r="G4154" s="44">
        <v>12</v>
      </c>
      <c r="H4154" s="43" t="s">
        <v>73</v>
      </c>
      <c r="I4154" s="44">
        <v>33</v>
      </c>
      <c r="J4154" s="44" t="s">
        <v>219</v>
      </c>
      <c r="K4154" s="41"/>
      <c r="L4154" s="41"/>
      <c r="M4154" s="41"/>
      <c r="N4154" s="45" t="s">
        <v>1647</v>
      </c>
      <c r="O4154" s="41">
        <v>200000</v>
      </c>
      <c r="P4154" s="46"/>
      <c r="Q4154" s="47"/>
      <c r="R4154" s="48" t="s">
        <v>1540</v>
      </c>
      <c r="T4154">
        <v>100301</v>
      </c>
    </row>
    <row r="4155" spans="1:20" ht="18" customHeight="1" x14ac:dyDescent="0.15">
      <c r="A4155" s="42">
        <v>10</v>
      </c>
      <c r="B4155" s="43" t="s">
        <v>1536</v>
      </c>
      <c r="C4155" s="43">
        <v>3</v>
      </c>
      <c r="D4155" s="43" t="s">
        <v>1749</v>
      </c>
      <c r="E4155" s="43">
        <v>1</v>
      </c>
      <c r="F4155" s="43" t="s">
        <v>1606</v>
      </c>
      <c r="G4155" s="44">
        <v>12</v>
      </c>
      <c r="H4155" s="43" t="s">
        <v>73</v>
      </c>
      <c r="I4155" s="44">
        <v>33</v>
      </c>
      <c r="J4155" s="44" t="s">
        <v>219</v>
      </c>
      <c r="K4155" s="41"/>
      <c r="L4155" s="41"/>
      <c r="M4155" s="41"/>
      <c r="N4155" s="45" t="s">
        <v>3523</v>
      </c>
      <c r="O4155" s="41">
        <v>18700</v>
      </c>
      <c r="P4155" s="46"/>
      <c r="Q4155" s="47"/>
      <c r="R4155" s="48" t="s">
        <v>1540</v>
      </c>
      <c r="T4155">
        <v>100301</v>
      </c>
    </row>
    <row r="4156" spans="1:20" ht="18" customHeight="1" x14ac:dyDescent="0.15">
      <c r="A4156" s="42">
        <v>10</v>
      </c>
      <c r="B4156" s="43" t="s">
        <v>1536</v>
      </c>
      <c r="C4156" s="43">
        <v>3</v>
      </c>
      <c r="D4156" s="43" t="s">
        <v>1749</v>
      </c>
      <c r="E4156" s="43">
        <v>1</v>
      </c>
      <c r="F4156" s="43" t="s">
        <v>1606</v>
      </c>
      <c r="G4156" s="44">
        <v>12</v>
      </c>
      <c r="H4156" s="43" t="s">
        <v>73</v>
      </c>
      <c r="I4156" s="44">
        <v>33</v>
      </c>
      <c r="J4156" s="44" t="s">
        <v>219</v>
      </c>
      <c r="K4156" s="41"/>
      <c r="L4156" s="41"/>
      <c r="M4156" s="41"/>
      <c r="N4156" s="45" t="s">
        <v>1767</v>
      </c>
      <c r="O4156" s="41">
        <v>14667</v>
      </c>
      <c r="P4156" s="46"/>
      <c r="Q4156" s="47"/>
      <c r="R4156" s="48" t="s">
        <v>1540</v>
      </c>
      <c r="T4156">
        <v>100301</v>
      </c>
    </row>
    <row r="4157" spans="1:20" ht="18" customHeight="1" x14ac:dyDescent="0.15">
      <c r="A4157" s="42">
        <v>10</v>
      </c>
      <c r="B4157" s="43" t="s">
        <v>1536</v>
      </c>
      <c r="C4157" s="43">
        <v>3</v>
      </c>
      <c r="D4157" s="43" t="s">
        <v>1749</v>
      </c>
      <c r="E4157" s="43">
        <v>1</v>
      </c>
      <c r="F4157" s="43" t="s">
        <v>1606</v>
      </c>
      <c r="G4157" s="44">
        <v>12</v>
      </c>
      <c r="H4157" s="43" t="s">
        <v>73</v>
      </c>
      <c r="I4157" s="44">
        <v>33</v>
      </c>
      <c r="J4157" s="44" t="s">
        <v>219</v>
      </c>
      <c r="K4157" s="41"/>
      <c r="L4157" s="41"/>
      <c r="M4157" s="41"/>
      <c r="N4157" s="45" t="s">
        <v>1768</v>
      </c>
      <c r="O4157" s="41">
        <v>370000</v>
      </c>
      <c r="P4157" s="46"/>
      <c r="Q4157" s="47"/>
      <c r="R4157" s="48" t="s">
        <v>1540</v>
      </c>
      <c r="T4157">
        <v>100301</v>
      </c>
    </row>
    <row r="4158" spans="1:20" ht="18" customHeight="1" x14ac:dyDescent="0.15">
      <c r="A4158" s="42">
        <v>10</v>
      </c>
      <c r="B4158" s="43" t="s">
        <v>1536</v>
      </c>
      <c r="C4158" s="43">
        <v>3</v>
      </c>
      <c r="D4158" s="43" t="s">
        <v>1749</v>
      </c>
      <c r="E4158" s="43">
        <v>1</v>
      </c>
      <c r="F4158" s="43" t="s">
        <v>1606</v>
      </c>
      <c r="G4158" s="44">
        <v>12</v>
      </c>
      <c r="H4158" s="43" t="s">
        <v>73</v>
      </c>
      <c r="I4158" s="44">
        <v>33</v>
      </c>
      <c r="J4158" s="44" t="s">
        <v>219</v>
      </c>
      <c r="K4158" s="41"/>
      <c r="L4158" s="41"/>
      <c r="M4158" s="41"/>
      <c r="N4158" s="45" t="s">
        <v>1769</v>
      </c>
      <c r="O4158" s="41">
        <v>601700</v>
      </c>
      <c r="P4158" s="46"/>
      <c r="Q4158" s="47"/>
      <c r="R4158" s="48" t="s">
        <v>1540</v>
      </c>
      <c r="T4158">
        <v>100301</v>
      </c>
    </row>
    <row r="4159" spans="1:20" ht="18" customHeight="1" x14ac:dyDescent="0.15">
      <c r="A4159" s="42">
        <v>10</v>
      </c>
      <c r="B4159" s="43" t="s">
        <v>1536</v>
      </c>
      <c r="C4159" s="43">
        <v>3</v>
      </c>
      <c r="D4159" s="43" t="s">
        <v>1749</v>
      </c>
      <c r="E4159" s="43">
        <v>1</v>
      </c>
      <c r="F4159" s="43" t="s">
        <v>1606</v>
      </c>
      <c r="G4159" s="44">
        <v>12</v>
      </c>
      <c r="H4159" s="43" t="s">
        <v>73</v>
      </c>
      <c r="I4159" s="44">
        <v>33</v>
      </c>
      <c r="J4159" s="44" t="s">
        <v>219</v>
      </c>
      <c r="K4159" s="41"/>
      <c r="L4159" s="41"/>
      <c r="M4159" s="41"/>
      <c r="N4159" s="45" t="s">
        <v>1770</v>
      </c>
      <c r="O4159" s="41">
        <v>172755</v>
      </c>
      <c r="P4159" s="46"/>
      <c r="Q4159" s="47"/>
      <c r="R4159" s="48" t="s">
        <v>1540</v>
      </c>
      <c r="T4159">
        <v>100301</v>
      </c>
    </row>
    <row r="4160" spans="1:20" ht="18" customHeight="1" x14ac:dyDescent="0.15">
      <c r="A4160" s="42">
        <v>10</v>
      </c>
      <c r="B4160" s="43" t="s">
        <v>1536</v>
      </c>
      <c r="C4160" s="43">
        <v>3</v>
      </c>
      <c r="D4160" s="43" t="s">
        <v>1749</v>
      </c>
      <c r="E4160" s="43">
        <v>1</v>
      </c>
      <c r="F4160" s="43" t="s">
        <v>1606</v>
      </c>
      <c r="G4160" s="44">
        <v>12</v>
      </c>
      <c r="H4160" s="43" t="s">
        <v>73</v>
      </c>
      <c r="I4160" s="44">
        <v>33</v>
      </c>
      <c r="J4160" s="44" t="s">
        <v>219</v>
      </c>
      <c r="K4160" s="41"/>
      <c r="L4160" s="41"/>
      <c r="M4160" s="41"/>
      <c r="N4160" s="45" t="s">
        <v>1771</v>
      </c>
      <c r="O4160" s="41">
        <v>8400</v>
      </c>
      <c r="P4160" s="46"/>
      <c r="Q4160" s="47"/>
      <c r="R4160" s="48" t="s">
        <v>1540</v>
      </c>
      <c r="T4160">
        <v>100301</v>
      </c>
    </row>
    <row r="4161" spans="1:20" ht="18" customHeight="1" x14ac:dyDescent="0.15">
      <c r="A4161" s="42">
        <v>10</v>
      </c>
      <c r="B4161" s="43" t="s">
        <v>1536</v>
      </c>
      <c r="C4161" s="43">
        <v>3</v>
      </c>
      <c r="D4161" s="43" t="s">
        <v>1749</v>
      </c>
      <c r="E4161" s="43">
        <v>1</v>
      </c>
      <c r="F4161" s="43" t="s">
        <v>1606</v>
      </c>
      <c r="G4161" s="44">
        <v>12</v>
      </c>
      <c r="H4161" s="43" t="s">
        <v>73</v>
      </c>
      <c r="I4161" s="44">
        <v>33</v>
      </c>
      <c r="J4161" s="44" t="s">
        <v>219</v>
      </c>
      <c r="K4161" s="41"/>
      <c r="L4161" s="41"/>
      <c r="M4161" s="41"/>
      <c r="N4161" s="45" t="s">
        <v>2831</v>
      </c>
      <c r="O4161" s="41">
        <v>592900</v>
      </c>
      <c r="P4161" s="46"/>
      <c r="Q4161" s="47"/>
      <c r="R4161" s="48" t="s">
        <v>1540</v>
      </c>
      <c r="T4161">
        <v>100301</v>
      </c>
    </row>
    <row r="4162" spans="1:20" ht="18" customHeight="1" x14ac:dyDescent="0.15">
      <c r="A4162" s="42">
        <v>10</v>
      </c>
      <c r="B4162" s="43" t="s">
        <v>1536</v>
      </c>
      <c r="C4162" s="43">
        <v>3</v>
      </c>
      <c r="D4162" s="43" t="s">
        <v>1749</v>
      </c>
      <c r="E4162" s="43">
        <v>1</v>
      </c>
      <c r="F4162" s="43" t="s">
        <v>1606</v>
      </c>
      <c r="G4162" s="44">
        <v>12</v>
      </c>
      <c r="H4162" s="43" t="s">
        <v>73</v>
      </c>
      <c r="I4162" s="44">
        <v>33</v>
      </c>
      <c r="J4162" s="44" t="s">
        <v>219</v>
      </c>
      <c r="K4162" s="41"/>
      <c r="L4162" s="41"/>
      <c r="M4162" s="41"/>
      <c r="N4162" s="45" t="s">
        <v>4197</v>
      </c>
      <c r="O4162" s="41">
        <v>66000</v>
      </c>
      <c r="P4162" s="46"/>
      <c r="Q4162" s="47"/>
      <c r="R4162" s="48" t="s">
        <v>1540</v>
      </c>
      <c r="T4162">
        <v>100301</v>
      </c>
    </row>
    <row r="4163" spans="1:20" ht="18" customHeight="1" x14ac:dyDescent="0.15">
      <c r="A4163" s="42">
        <v>10</v>
      </c>
      <c r="B4163" s="43" t="s">
        <v>1536</v>
      </c>
      <c r="C4163" s="43">
        <v>3</v>
      </c>
      <c r="D4163" s="43" t="s">
        <v>1749</v>
      </c>
      <c r="E4163" s="43">
        <v>1</v>
      </c>
      <c r="F4163" s="43" t="s">
        <v>1606</v>
      </c>
      <c r="G4163" s="44">
        <v>12</v>
      </c>
      <c r="H4163" s="43" t="s">
        <v>73</v>
      </c>
      <c r="I4163" s="45">
        <v>61</v>
      </c>
      <c r="J4163" s="45" t="s">
        <v>1315</v>
      </c>
      <c r="K4163" s="41">
        <v>8</v>
      </c>
      <c r="L4163" s="41">
        <v>9</v>
      </c>
      <c r="M4163" s="41">
        <f>K4163-L4163</f>
        <v>-1</v>
      </c>
      <c r="N4163" s="45" t="s">
        <v>3524</v>
      </c>
      <c r="O4163" s="41">
        <v>7150</v>
      </c>
      <c r="P4163" s="46"/>
      <c r="Q4163" s="47"/>
      <c r="R4163" s="48" t="s">
        <v>1540</v>
      </c>
      <c r="T4163">
        <v>100301</v>
      </c>
    </row>
    <row r="4164" spans="1:20" ht="18" customHeight="1" x14ac:dyDescent="0.15">
      <c r="A4164" s="42">
        <v>10</v>
      </c>
      <c r="B4164" s="43" t="s">
        <v>1536</v>
      </c>
      <c r="C4164" s="43">
        <v>3</v>
      </c>
      <c r="D4164" s="43" t="s">
        <v>1749</v>
      </c>
      <c r="E4164" s="43">
        <v>1</v>
      </c>
      <c r="F4164" s="43" t="s">
        <v>1606</v>
      </c>
      <c r="G4164" s="44">
        <v>12</v>
      </c>
      <c r="H4164" s="43" t="s">
        <v>73</v>
      </c>
      <c r="I4164" s="45">
        <v>71</v>
      </c>
      <c r="J4164" s="45" t="s">
        <v>372</v>
      </c>
      <c r="K4164" s="41">
        <v>853</v>
      </c>
      <c r="L4164" s="41">
        <v>920</v>
      </c>
      <c r="M4164" s="41">
        <f>K4164-L4164</f>
        <v>-67</v>
      </c>
      <c r="N4164" s="45" t="s">
        <v>3525</v>
      </c>
      <c r="O4164" s="41">
        <v>64350</v>
      </c>
      <c r="P4164" s="46"/>
      <c r="Q4164" s="47"/>
      <c r="R4164" s="48" t="s">
        <v>1540</v>
      </c>
      <c r="T4164">
        <v>100301</v>
      </c>
    </row>
    <row r="4165" spans="1:20" ht="18" customHeight="1" x14ac:dyDescent="0.15">
      <c r="A4165" s="42">
        <v>10</v>
      </c>
      <c r="B4165" s="43" t="s">
        <v>1536</v>
      </c>
      <c r="C4165" s="43">
        <v>3</v>
      </c>
      <c r="D4165" s="43" t="s">
        <v>1749</v>
      </c>
      <c r="E4165" s="43">
        <v>1</v>
      </c>
      <c r="F4165" s="43" t="s">
        <v>1606</v>
      </c>
      <c r="G4165" s="44">
        <v>12</v>
      </c>
      <c r="H4165" s="43" t="s">
        <v>73</v>
      </c>
      <c r="I4165" s="44">
        <v>71</v>
      </c>
      <c r="J4165" s="44" t="s">
        <v>372</v>
      </c>
      <c r="K4165" s="41"/>
      <c r="L4165" s="41"/>
      <c r="M4165" s="41"/>
      <c r="N4165" s="45" t="s">
        <v>3526</v>
      </c>
      <c r="O4165" s="41">
        <v>235950</v>
      </c>
      <c r="P4165" s="46"/>
      <c r="Q4165" s="47"/>
      <c r="R4165" s="48" t="s">
        <v>1540</v>
      </c>
      <c r="T4165">
        <v>100301</v>
      </c>
    </row>
    <row r="4166" spans="1:20" ht="18" customHeight="1" x14ac:dyDescent="0.15">
      <c r="A4166" s="42">
        <v>10</v>
      </c>
      <c r="B4166" s="43" t="s">
        <v>1536</v>
      </c>
      <c r="C4166" s="43">
        <v>3</v>
      </c>
      <c r="D4166" s="43" t="s">
        <v>1749</v>
      </c>
      <c r="E4166" s="43">
        <v>1</v>
      </c>
      <c r="F4166" s="43" t="s">
        <v>1606</v>
      </c>
      <c r="G4166" s="44">
        <v>12</v>
      </c>
      <c r="H4166" s="43" t="s">
        <v>73</v>
      </c>
      <c r="I4166" s="44">
        <v>71</v>
      </c>
      <c r="J4166" s="44" t="s">
        <v>372</v>
      </c>
      <c r="K4166" s="41"/>
      <c r="L4166" s="41"/>
      <c r="M4166" s="41"/>
      <c r="N4166" s="45" t="s">
        <v>3527</v>
      </c>
      <c r="O4166" s="41">
        <v>137555</v>
      </c>
      <c r="P4166" s="46"/>
      <c r="Q4166" s="47"/>
      <c r="R4166" s="48" t="s">
        <v>1540</v>
      </c>
      <c r="T4166">
        <v>100301</v>
      </c>
    </row>
    <row r="4167" spans="1:20" ht="18" customHeight="1" x14ac:dyDescent="0.15">
      <c r="A4167" s="42">
        <v>10</v>
      </c>
      <c r="B4167" s="43" t="s">
        <v>1536</v>
      </c>
      <c r="C4167" s="43">
        <v>3</v>
      </c>
      <c r="D4167" s="43" t="s">
        <v>1749</v>
      </c>
      <c r="E4167" s="43">
        <v>1</v>
      </c>
      <c r="F4167" s="43" t="s">
        <v>1606</v>
      </c>
      <c r="G4167" s="44">
        <v>12</v>
      </c>
      <c r="H4167" s="43" t="s">
        <v>73</v>
      </c>
      <c r="I4167" s="44">
        <v>71</v>
      </c>
      <c r="J4167" s="44" t="s">
        <v>372</v>
      </c>
      <c r="K4167" s="41"/>
      <c r="L4167" s="41"/>
      <c r="M4167" s="41"/>
      <c r="N4167" s="45" t="s">
        <v>1772</v>
      </c>
      <c r="O4167" s="41">
        <v>30000</v>
      </c>
      <c r="P4167" s="46"/>
      <c r="Q4167" s="47"/>
      <c r="R4167" s="48" t="s">
        <v>1540</v>
      </c>
      <c r="T4167">
        <v>100301</v>
      </c>
    </row>
    <row r="4168" spans="1:20" ht="18" customHeight="1" x14ac:dyDescent="0.15">
      <c r="A4168" s="42">
        <v>10</v>
      </c>
      <c r="B4168" s="43" t="s">
        <v>1536</v>
      </c>
      <c r="C4168" s="43">
        <v>3</v>
      </c>
      <c r="D4168" s="43" t="s">
        <v>1749</v>
      </c>
      <c r="E4168" s="43">
        <v>1</v>
      </c>
      <c r="F4168" s="43" t="s">
        <v>1606</v>
      </c>
      <c r="G4168" s="44">
        <v>12</v>
      </c>
      <c r="H4168" s="43" t="s">
        <v>73</v>
      </c>
      <c r="I4168" s="44">
        <v>71</v>
      </c>
      <c r="J4168" s="44" t="s">
        <v>372</v>
      </c>
      <c r="K4168" s="41"/>
      <c r="L4168" s="41"/>
      <c r="M4168" s="41"/>
      <c r="N4168" s="45" t="s">
        <v>1650</v>
      </c>
      <c r="O4168" s="41">
        <v>45000</v>
      </c>
      <c r="P4168" s="46"/>
      <c r="Q4168" s="47"/>
      <c r="R4168" s="48" t="s">
        <v>1540</v>
      </c>
      <c r="T4168">
        <v>100301</v>
      </c>
    </row>
    <row r="4169" spans="1:20" ht="18" customHeight="1" x14ac:dyDescent="0.15">
      <c r="A4169" s="42">
        <v>10</v>
      </c>
      <c r="B4169" s="43" t="s">
        <v>1536</v>
      </c>
      <c r="C4169" s="43">
        <v>3</v>
      </c>
      <c r="D4169" s="43" t="s">
        <v>1749</v>
      </c>
      <c r="E4169" s="43">
        <v>1</v>
      </c>
      <c r="F4169" s="43" t="s">
        <v>1606</v>
      </c>
      <c r="G4169" s="44">
        <v>12</v>
      </c>
      <c r="H4169" s="43" t="s">
        <v>73</v>
      </c>
      <c r="I4169" s="44">
        <v>71</v>
      </c>
      <c r="J4169" s="44" t="s">
        <v>372</v>
      </c>
      <c r="K4169" s="41"/>
      <c r="L4169" s="41"/>
      <c r="M4169" s="41"/>
      <c r="N4169" s="45" t="s">
        <v>1651</v>
      </c>
      <c r="O4169" s="41">
        <v>230000</v>
      </c>
      <c r="P4169" s="46"/>
      <c r="Q4169" s="47"/>
      <c r="R4169" s="48" t="s">
        <v>1540</v>
      </c>
      <c r="T4169">
        <v>100301</v>
      </c>
    </row>
    <row r="4170" spans="1:20" ht="18" customHeight="1" x14ac:dyDescent="0.15">
      <c r="A4170" s="42">
        <v>10</v>
      </c>
      <c r="B4170" s="43" t="s">
        <v>1536</v>
      </c>
      <c r="C4170" s="43">
        <v>3</v>
      </c>
      <c r="D4170" s="43" t="s">
        <v>1749</v>
      </c>
      <c r="E4170" s="43">
        <v>1</v>
      </c>
      <c r="F4170" s="43" t="s">
        <v>1606</v>
      </c>
      <c r="G4170" s="44">
        <v>12</v>
      </c>
      <c r="H4170" s="43" t="s">
        <v>73</v>
      </c>
      <c r="I4170" s="44">
        <v>71</v>
      </c>
      <c r="J4170" s="44" t="s">
        <v>372</v>
      </c>
      <c r="K4170" s="41"/>
      <c r="L4170" s="41"/>
      <c r="M4170" s="41"/>
      <c r="N4170" s="45" t="s">
        <v>1773</v>
      </c>
      <c r="O4170" s="41">
        <v>110000</v>
      </c>
      <c r="P4170" s="46"/>
      <c r="Q4170" s="47"/>
      <c r="R4170" s="48" t="s">
        <v>1540</v>
      </c>
      <c r="T4170">
        <v>100301</v>
      </c>
    </row>
    <row r="4171" spans="1:20" ht="18" customHeight="1" x14ac:dyDescent="0.15">
      <c r="A4171" s="42">
        <v>10</v>
      </c>
      <c r="B4171" s="43" t="s">
        <v>1536</v>
      </c>
      <c r="C4171" s="43">
        <v>3</v>
      </c>
      <c r="D4171" s="43" t="s">
        <v>1749</v>
      </c>
      <c r="E4171" s="43">
        <v>1</v>
      </c>
      <c r="F4171" s="43" t="s">
        <v>1606</v>
      </c>
      <c r="G4171" s="45">
        <v>13</v>
      </c>
      <c r="H4171" s="49" t="s">
        <v>77</v>
      </c>
      <c r="I4171" s="45"/>
      <c r="J4171" s="45"/>
      <c r="K4171" s="41"/>
      <c r="L4171" s="41"/>
      <c r="M4171" s="41"/>
      <c r="N4171" s="45"/>
      <c r="O4171" s="47"/>
      <c r="P4171" s="46"/>
      <c r="Q4171" s="47"/>
      <c r="R4171" s="48" t="s">
        <v>1540</v>
      </c>
      <c r="T4171">
        <v>100301</v>
      </c>
    </row>
    <row r="4172" spans="1:20" ht="18" customHeight="1" x14ac:dyDescent="0.15">
      <c r="A4172" s="42">
        <v>10</v>
      </c>
      <c r="B4172" s="43" t="s">
        <v>1536</v>
      </c>
      <c r="C4172" s="43">
        <v>3</v>
      </c>
      <c r="D4172" s="43" t="s">
        <v>1749</v>
      </c>
      <c r="E4172" s="43">
        <v>1</v>
      </c>
      <c r="F4172" s="43" t="s">
        <v>1606</v>
      </c>
      <c r="G4172" s="44">
        <v>13</v>
      </c>
      <c r="H4172" s="43" t="s">
        <v>77</v>
      </c>
      <c r="I4172" s="45">
        <v>2</v>
      </c>
      <c r="J4172" s="45" t="s">
        <v>136</v>
      </c>
      <c r="K4172" s="41">
        <v>51</v>
      </c>
      <c r="L4172" s="41">
        <v>51</v>
      </c>
      <c r="M4172" s="41">
        <f>K4172-L4172</f>
        <v>0</v>
      </c>
      <c r="N4172" s="45" t="s">
        <v>3528</v>
      </c>
      <c r="O4172" s="41">
        <v>51000</v>
      </c>
      <c r="P4172" s="46"/>
      <c r="Q4172" s="47"/>
      <c r="R4172" s="48" t="s">
        <v>1540</v>
      </c>
      <c r="T4172">
        <v>100301</v>
      </c>
    </row>
    <row r="4173" spans="1:20" ht="18" customHeight="1" x14ac:dyDescent="0.15">
      <c r="A4173" s="42">
        <v>10</v>
      </c>
      <c r="B4173" s="43" t="s">
        <v>1536</v>
      </c>
      <c r="C4173" s="43">
        <v>3</v>
      </c>
      <c r="D4173" s="43" t="s">
        <v>1749</v>
      </c>
      <c r="E4173" s="43">
        <v>1</v>
      </c>
      <c r="F4173" s="43" t="s">
        <v>1606</v>
      </c>
      <c r="G4173" s="44">
        <v>13</v>
      </c>
      <c r="H4173" s="43" t="s">
        <v>77</v>
      </c>
      <c r="I4173" s="45">
        <v>31</v>
      </c>
      <c r="J4173" s="45" t="s">
        <v>138</v>
      </c>
      <c r="K4173" s="41">
        <v>19</v>
      </c>
      <c r="L4173" s="41">
        <v>236</v>
      </c>
      <c r="M4173" s="41">
        <f>K4173-L4173</f>
        <v>-217</v>
      </c>
      <c r="N4173" s="45" t="s">
        <v>2832</v>
      </c>
      <c r="O4173" s="41">
        <v>14146</v>
      </c>
      <c r="P4173" s="46"/>
      <c r="Q4173" s="47"/>
      <c r="R4173" s="48" t="s">
        <v>1540</v>
      </c>
      <c r="T4173">
        <v>100301</v>
      </c>
    </row>
    <row r="4174" spans="1:20" ht="18" customHeight="1" x14ac:dyDescent="0.15">
      <c r="A4174" s="42">
        <v>10</v>
      </c>
      <c r="B4174" s="43" t="s">
        <v>1536</v>
      </c>
      <c r="C4174" s="43">
        <v>3</v>
      </c>
      <c r="D4174" s="43" t="s">
        <v>1749</v>
      </c>
      <c r="E4174" s="43">
        <v>1</v>
      </c>
      <c r="F4174" s="43" t="s">
        <v>1606</v>
      </c>
      <c r="G4174" s="44">
        <v>13</v>
      </c>
      <c r="H4174" s="43" t="s">
        <v>77</v>
      </c>
      <c r="I4174" s="44">
        <v>31</v>
      </c>
      <c r="J4174" s="44" t="s">
        <v>138</v>
      </c>
      <c r="K4174" s="41"/>
      <c r="L4174" s="41"/>
      <c r="M4174" s="41"/>
      <c r="N4174" s="45" t="s">
        <v>3529</v>
      </c>
      <c r="O4174" s="41">
        <v>4378</v>
      </c>
      <c r="P4174" s="46"/>
      <c r="Q4174" s="47"/>
      <c r="R4174" s="48" t="s">
        <v>1540</v>
      </c>
      <c r="T4174">
        <v>100301</v>
      </c>
    </row>
    <row r="4175" spans="1:20" ht="18" customHeight="1" x14ac:dyDescent="0.15">
      <c r="A4175" s="42">
        <v>10</v>
      </c>
      <c r="B4175" s="43" t="s">
        <v>1536</v>
      </c>
      <c r="C4175" s="43">
        <v>3</v>
      </c>
      <c r="D4175" s="43" t="s">
        <v>1749</v>
      </c>
      <c r="E4175" s="43">
        <v>1</v>
      </c>
      <c r="F4175" s="43" t="s">
        <v>1606</v>
      </c>
      <c r="G4175" s="45">
        <v>14</v>
      </c>
      <c r="H4175" s="49" t="s">
        <v>233</v>
      </c>
      <c r="I4175" s="45"/>
      <c r="J4175" s="45"/>
      <c r="K4175" s="41"/>
      <c r="L4175" s="41"/>
      <c r="M4175" s="41"/>
      <c r="N4175" s="45"/>
      <c r="O4175" s="47"/>
      <c r="P4175" s="46"/>
      <c r="Q4175" s="47"/>
      <c r="R4175" s="48" t="s">
        <v>1540</v>
      </c>
      <c r="T4175">
        <v>100301</v>
      </c>
    </row>
    <row r="4176" spans="1:20" ht="18" customHeight="1" x14ac:dyDescent="0.15">
      <c r="A4176" s="42">
        <v>10</v>
      </c>
      <c r="B4176" s="43" t="s">
        <v>1536</v>
      </c>
      <c r="C4176" s="43">
        <v>3</v>
      </c>
      <c r="D4176" s="43" t="s">
        <v>1749</v>
      </c>
      <c r="E4176" s="43">
        <v>1</v>
      </c>
      <c r="F4176" s="43" t="s">
        <v>1606</v>
      </c>
      <c r="G4176" s="44">
        <v>14</v>
      </c>
      <c r="H4176" s="43" t="s">
        <v>233</v>
      </c>
      <c r="I4176" s="45">
        <v>1</v>
      </c>
      <c r="J4176" s="45" t="s">
        <v>361</v>
      </c>
      <c r="K4176" s="41">
        <v>10634</v>
      </c>
      <c r="L4176" s="41">
        <v>18951</v>
      </c>
      <c r="M4176" s="41">
        <f>K4176-L4176</f>
        <v>-8317</v>
      </c>
      <c r="N4176" s="45" t="s">
        <v>2833</v>
      </c>
      <c r="O4176" s="41">
        <v>2871000</v>
      </c>
      <c r="P4176" s="46"/>
      <c r="Q4176" s="47"/>
      <c r="R4176" s="48" t="s">
        <v>1540</v>
      </c>
      <c r="T4176">
        <v>100301</v>
      </c>
    </row>
    <row r="4177" spans="1:20" ht="18" customHeight="1" x14ac:dyDescent="0.15">
      <c r="A4177" s="42">
        <v>10</v>
      </c>
      <c r="B4177" s="43" t="s">
        <v>1536</v>
      </c>
      <c r="C4177" s="43">
        <v>3</v>
      </c>
      <c r="D4177" s="43" t="s">
        <v>1749</v>
      </c>
      <c r="E4177" s="43">
        <v>1</v>
      </c>
      <c r="F4177" s="43" t="s">
        <v>1606</v>
      </c>
      <c r="G4177" s="44">
        <v>14</v>
      </c>
      <c r="H4177" s="43" t="s">
        <v>233</v>
      </c>
      <c r="I4177" s="44">
        <v>1</v>
      </c>
      <c r="J4177" s="44" t="s">
        <v>361</v>
      </c>
      <c r="K4177" s="41"/>
      <c r="L4177" s="41"/>
      <c r="M4177" s="41"/>
      <c r="N4177" s="45" t="s">
        <v>2834</v>
      </c>
      <c r="O4177" s="41">
        <v>990000</v>
      </c>
      <c r="P4177" s="46"/>
      <c r="Q4177" s="47"/>
      <c r="R4177" s="48" t="s">
        <v>1540</v>
      </c>
      <c r="T4177">
        <v>100301</v>
      </c>
    </row>
    <row r="4178" spans="1:20" ht="18" customHeight="1" x14ac:dyDescent="0.15">
      <c r="A4178" s="42">
        <v>10</v>
      </c>
      <c r="B4178" s="43" t="s">
        <v>1536</v>
      </c>
      <c r="C4178" s="43">
        <v>3</v>
      </c>
      <c r="D4178" s="43" t="s">
        <v>1749</v>
      </c>
      <c r="E4178" s="43">
        <v>1</v>
      </c>
      <c r="F4178" s="43" t="s">
        <v>1606</v>
      </c>
      <c r="G4178" s="44">
        <v>14</v>
      </c>
      <c r="H4178" s="43" t="s">
        <v>233</v>
      </c>
      <c r="I4178" s="44">
        <v>1</v>
      </c>
      <c r="J4178" s="44" t="s">
        <v>361</v>
      </c>
      <c r="K4178" s="41"/>
      <c r="L4178" s="41"/>
      <c r="M4178" s="41"/>
      <c r="N4178" s="45" t="s">
        <v>2835</v>
      </c>
      <c r="O4178" s="41">
        <v>233200</v>
      </c>
      <c r="P4178" s="46"/>
      <c r="Q4178" s="47"/>
      <c r="R4178" s="48" t="s">
        <v>1540</v>
      </c>
      <c r="T4178">
        <v>100301</v>
      </c>
    </row>
    <row r="4179" spans="1:20" ht="18" customHeight="1" x14ac:dyDescent="0.15">
      <c r="A4179" s="42">
        <v>10</v>
      </c>
      <c r="B4179" s="43" t="s">
        <v>1536</v>
      </c>
      <c r="C4179" s="43">
        <v>3</v>
      </c>
      <c r="D4179" s="43" t="s">
        <v>1749</v>
      </c>
      <c r="E4179" s="43">
        <v>1</v>
      </c>
      <c r="F4179" s="43" t="s">
        <v>1606</v>
      </c>
      <c r="G4179" s="44">
        <v>14</v>
      </c>
      <c r="H4179" s="43" t="s">
        <v>233</v>
      </c>
      <c r="I4179" s="44">
        <v>1</v>
      </c>
      <c r="J4179" s="44" t="s">
        <v>361</v>
      </c>
      <c r="K4179" s="41"/>
      <c r="L4179" s="41"/>
      <c r="M4179" s="41"/>
      <c r="N4179" s="45" t="s">
        <v>2836</v>
      </c>
      <c r="O4179" s="41">
        <v>1633500</v>
      </c>
      <c r="P4179" s="46"/>
      <c r="Q4179" s="47"/>
      <c r="R4179" s="48" t="s">
        <v>1540</v>
      </c>
      <c r="T4179">
        <v>100301</v>
      </c>
    </row>
    <row r="4180" spans="1:20" ht="18" customHeight="1" x14ac:dyDescent="0.15">
      <c r="A4180" s="42">
        <v>10</v>
      </c>
      <c r="B4180" s="43" t="s">
        <v>1536</v>
      </c>
      <c r="C4180" s="43">
        <v>3</v>
      </c>
      <c r="D4180" s="43" t="s">
        <v>1749</v>
      </c>
      <c r="E4180" s="43">
        <v>1</v>
      </c>
      <c r="F4180" s="43" t="s">
        <v>1606</v>
      </c>
      <c r="G4180" s="44">
        <v>14</v>
      </c>
      <c r="H4180" s="43" t="s">
        <v>233</v>
      </c>
      <c r="I4180" s="44">
        <v>1</v>
      </c>
      <c r="J4180" s="44" t="s">
        <v>361</v>
      </c>
      <c r="K4180" s="41"/>
      <c r="L4180" s="41"/>
      <c r="M4180" s="41"/>
      <c r="N4180" s="45" t="s">
        <v>7519</v>
      </c>
      <c r="O4180" s="41">
        <v>4906000</v>
      </c>
      <c r="P4180" s="46"/>
      <c r="Q4180" s="47"/>
      <c r="R4180" s="48" t="s">
        <v>1540</v>
      </c>
      <c r="T4180">
        <v>100301</v>
      </c>
    </row>
    <row r="4181" spans="1:20" ht="18" customHeight="1" x14ac:dyDescent="0.15">
      <c r="A4181" s="42">
        <v>10</v>
      </c>
      <c r="B4181" s="43" t="s">
        <v>1536</v>
      </c>
      <c r="C4181" s="43">
        <v>3</v>
      </c>
      <c r="D4181" s="43" t="s">
        <v>1749</v>
      </c>
      <c r="E4181" s="43">
        <v>1</v>
      </c>
      <c r="F4181" s="43" t="s">
        <v>1606</v>
      </c>
      <c r="G4181" s="45">
        <v>17</v>
      </c>
      <c r="H4181" s="49" t="s">
        <v>79</v>
      </c>
      <c r="I4181" s="45"/>
      <c r="J4181" s="45"/>
      <c r="K4181" s="41"/>
      <c r="L4181" s="41"/>
      <c r="M4181" s="41"/>
      <c r="N4181" s="45"/>
      <c r="O4181" s="47"/>
      <c r="P4181" s="46"/>
      <c r="Q4181" s="47"/>
      <c r="R4181" s="48" t="s">
        <v>1540</v>
      </c>
      <c r="T4181">
        <v>100301</v>
      </c>
    </row>
    <row r="4182" spans="1:20" ht="18" customHeight="1" x14ac:dyDescent="0.15">
      <c r="A4182" s="42">
        <v>10</v>
      </c>
      <c r="B4182" s="43" t="s">
        <v>1536</v>
      </c>
      <c r="C4182" s="43">
        <v>3</v>
      </c>
      <c r="D4182" s="43" t="s">
        <v>1749</v>
      </c>
      <c r="E4182" s="43">
        <v>1</v>
      </c>
      <c r="F4182" s="43" t="s">
        <v>1606</v>
      </c>
      <c r="G4182" s="44">
        <v>17</v>
      </c>
      <c r="H4182" s="43" t="s">
        <v>79</v>
      </c>
      <c r="I4182" s="45">
        <v>11</v>
      </c>
      <c r="J4182" s="45" t="s">
        <v>80</v>
      </c>
      <c r="K4182" s="41">
        <v>8235</v>
      </c>
      <c r="L4182" s="41">
        <v>1491</v>
      </c>
      <c r="M4182" s="41">
        <f>K4182-L4182</f>
        <v>6744</v>
      </c>
      <c r="N4182" s="45" t="s">
        <v>4198</v>
      </c>
      <c r="O4182" s="41">
        <v>1144000</v>
      </c>
      <c r="P4182" s="46"/>
      <c r="Q4182" s="47"/>
      <c r="R4182" s="48" t="s">
        <v>1540</v>
      </c>
      <c r="T4182">
        <v>100301</v>
      </c>
    </row>
    <row r="4183" spans="1:20" ht="18" customHeight="1" x14ac:dyDescent="0.15">
      <c r="A4183" s="42">
        <v>10</v>
      </c>
      <c r="B4183" s="43" t="s">
        <v>1536</v>
      </c>
      <c r="C4183" s="43">
        <v>3</v>
      </c>
      <c r="D4183" s="43" t="s">
        <v>1749</v>
      </c>
      <c r="E4183" s="43">
        <v>1</v>
      </c>
      <c r="F4183" s="43" t="s">
        <v>1606</v>
      </c>
      <c r="G4183" s="44">
        <v>17</v>
      </c>
      <c r="H4183" s="43" t="s">
        <v>79</v>
      </c>
      <c r="I4183" s="44">
        <v>11</v>
      </c>
      <c r="J4183" s="44" t="s">
        <v>80</v>
      </c>
      <c r="K4183" s="41"/>
      <c r="L4183" s="41"/>
      <c r="M4183" s="41"/>
      <c r="N4183" s="45" t="s">
        <v>2837</v>
      </c>
      <c r="O4183" s="41">
        <v>407000</v>
      </c>
      <c r="P4183" s="46"/>
      <c r="Q4183" s="47"/>
      <c r="R4183" s="48" t="s">
        <v>1540</v>
      </c>
      <c r="T4183">
        <v>100301</v>
      </c>
    </row>
    <row r="4184" spans="1:20" ht="18" customHeight="1" x14ac:dyDescent="0.15">
      <c r="A4184" s="42">
        <v>10</v>
      </c>
      <c r="B4184" s="43" t="s">
        <v>1536</v>
      </c>
      <c r="C4184" s="43">
        <v>3</v>
      </c>
      <c r="D4184" s="43" t="s">
        <v>1749</v>
      </c>
      <c r="E4184" s="43">
        <v>1</v>
      </c>
      <c r="F4184" s="43" t="s">
        <v>1606</v>
      </c>
      <c r="G4184" s="44">
        <v>17</v>
      </c>
      <c r="H4184" s="43" t="s">
        <v>79</v>
      </c>
      <c r="I4184" s="44">
        <v>11</v>
      </c>
      <c r="J4184" s="44" t="s">
        <v>80</v>
      </c>
      <c r="K4184" s="41"/>
      <c r="L4184" s="41"/>
      <c r="M4184" s="41"/>
      <c r="N4184" s="45" t="s">
        <v>4199</v>
      </c>
      <c r="O4184" s="41">
        <v>283800</v>
      </c>
      <c r="P4184" s="46"/>
      <c r="Q4184" s="47"/>
      <c r="R4184" s="48" t="s">
        <v>1540</v>
      </c>
      <c r="T4184">
        <v>100301</v>
      </c>
    </row>
    <row r="4185" spans="1:20" ht="18" customHeight="1" x14ac:dyDescent="0.15">
      <c r="A4185" s="42">
        <v>10</v>
      </c>
      <c r="B4185" s="43" t="s">
        <v>1536</v>
      </c>
      <c r="C4185" s="43">
        <v>3</v>
      </c>
      <c r="D4185" s="43" t="s">
        <v>1749</v>
      </c>
      <c r="E4185" s="43">
        <v>1</v>
      </c>
      <c r="F4185" s="43" t="s">
        <v>1606</v>
      </c>
      <c r="G4185" s="44">
        <v>17</v>
      </c>
      <c r="H4185" s="43" t="s">
        <v>79</v>
      </c>
      <c r="I4185" s="44">
        <v>11</v>
      </c>
      <c r="J4185" s="44" t="s">
        <v>80</v>
      </c>
      <c r="K4185" s="41"/>
      <c r="L4185" s="41"/>
      <c r="M4185" s="41"/>
      <c r="N4185" s="45" t="s">
        <v>2795</v>
      </c>
      <c r="O4185" s="41"/>
      <c r="P4185" s="46"/>
      <c r="Q4185" s="47"/>
      <c r="R4185" s="48" t="s">
        <v>1540</v>
      </c>
      <c r="T4185">
        <v>100301</v>
      </c>
    </row>
    <row r="4186" spans="1:20" ht="18" customHeight="1" x14ac:dyDescent="0.15">
      <c r="A4186" s="42">
        <v>10</v>
      </c>
      <c r="B4186" s="43" t="s">
        <v>1536</v>
      </c>
      <c r="C4186" s="43">
        <v>3</v>
      </c>
      <c r="D4186" s="43" t="s">
        <v>1749</v>
      </c>
      <c r="E4186" s="43">
        <v>1</v>
      </c>
      <c r="F4186" s="43" t="s">
        <v>1606</v>
      </c>
      <c r="G4186" s="44">
        <v>17</v>
      </c>
      <c r="H4186" s="43" t="s">
        <v>79</v>
      </c>
      <c r="I4186" s="44">
        <v>11</v>
      </c>
      <c r="J4186" s="44" t="s">
        <v>80</v>
      </c>
      <c r="K4186" s="41"/>
      <c r="L4186" s="41"/>
      <c r="M4186" s="41"/>
      <c r="N4186" s="45" t="s">
        <v>3530</v>
      </c>
      <c r="O4186" s="41">
        <v>2500000</v>
      </c>
      <c r="P4186" s="46"/>
      <c r="Q4186" s="47"/>
      <c r="R4186" s="48" t="s">
        <v>1540</v>
      </c>
      <c r="T4186">
        <v>100301</v>
      </c>
    </row>
    <row r="4187" spans="1:20" ht="18" customHeight="1" x14ac:dyDescent="0.15">
      <c r="A4187" s="42">
        <v>10</v>
      </c>
      <c r="B4187" s="43" t="s">
        <v>1536</v>
      </c>
      <c r="C4187" s="43">
        <v>3</v>
      </c>
      <c r="D4187" s="43" t="s">
        <v>1749</v>
      </c>
      <c r="E4187" s="43">
        <v>1</v>
      </c>
      <c r="F4187" s="43" t="s">
        <v>1606</v>
      </c>
      <c r="G4187" s="44">
        <v>17</v>
      </c>
      <c r="H4187" s="43" t="s">
        <v>79</v>
      </c>
      <c r="I4187" s="44">
        <v>11</v>
      </c>
      <c r="J4187" s="44" t="s">
        <v>80</v>
      </c>
      <c r="K4187" s="41"/>
      <c r="L4187" s="41"/>
      <c r="M4187" s="41"/>
      <c r="N4187" s="45" t="s">
        <v>4200</v>
      </c>
      <c r="O4187" s="41">
        <v>3900000</v>
      </c>
      <c r="P4187" s="46"/>
      <c r="Q4187" s="47"/>
      <c r="R4187" s="48" t="s">
        <v>1540</v>
      </c>
      <c r="T4187">
        <v>100301</v>
      </c>
    </row>
    <row r="4188" spans="1:20" ht="18" customHeight="1" x14ac:dyDescent="0.15">
      <c r="A4188" s="42">
        <v>10</v>
      </c>
      <c r="B4188" s="43" t="s">
        <v>1536</v>
      </c>
      <c r="C4188" s="43">
        <v>3</v>
      </c>
      <c r="D4188" s="43" t="s">
        <v>1749</v>
      </c>
      <c r="E4188" s="43">
        <v>1</v>
      </c>
      <c r="F4188" s="43" t="s">
        <v>1606</v>
      </c>
      <c r="G4188" s="45">
        <v>18</v>
      </c>
      <c r="H4188" s="49" t="s">
        <v>81</v>
      </c>
      <c r="I4188" s="45"/>
      <c r="J4188" s="45"/>
      <c r="K4188" s="41"/>
      <c r="L4188" s="41"/>
      <c r="M4188" s="41"/>
      <c r="N4188" s="45"/>
      <c r="O4188" s="47"/>
      <c r="P4188" s="46"/>
      <c r="Q4188" s="47"/>
      <c r="R4188" s="48" t="s">
        <v>1540</v>
      </c>
      <c r="T4188">
        <v>100301</v>
      </c>
    </row>
    <row r="4189" spans="1:20" ht="18" customHeight="1" x14ac:dyDescent="0.15">
      <c r="A4189" s="42">
        <v>10</v>
      </c>
      <c r="B4189" s="43" t="s">
        <v>1536</v>
      </c>
      <c r="C4189" s="43">
        <v>3</v>
      </c>
      <c r="D4189" s="43" t="s">
        <v>1749</v>
      </c>
      <c r="E4189" s="43">
        <v>1</v>
      </c>
      <c r="F4189" s="43" t="s">
        <v>1606</v>
      </c>
      <c r="G4189" s="44">
        <v>18</v>
      </c>
      <c r="H4189" s="43" t="s">
        <v>81</v>
      </c>
      <c r="I4189" s="45">
        <v>11</v>
      </c>
      <c r="J4189" s="45" t="s">
        <v>82</v>
      </c>
      <c r="K4189" s="41">
        <v>369</v>
      </c>
      <c r="L4189" s="41">
        <v>365</v>
      </c>
      <c r="M4189" s="41">
        <f>K4189-L4189</f>
        <v>4</v>
      </c>
      <c r="N4189" s="45" t="s">
        <v>3531</v>
      </c>
      <c r="O4189" s="41">
        <v>6600</v>
      </c>
      <c r="P4189" s="46"/>
      <c r="Q4189" s="47"/>
      <c r="R4189" s="48" t="s">
        <v>1540</v>
      </c>
      <c r="T4189">
        <v>100301</v>
      </c>
    </row>
    <row r="4190" spans="1:20" ht="18" customHeight="1" x14ac:dyDescent="0.15">
      <c r="A4190" s="42">
        <v>10</v>
      </c>
      <c r="B4190" s="43" t="s">
        <v>1536</v>
      </c>
      <c r="C4190" s="43">
        <v>3</v>
      </c>
      <c r="D4190" s="43" t="s">
        <v>1749</v>
      </c>
      <c r="E4190" s="43">
        <v>1</v>
      </c>
      <c r="F4190" s="43" t="s">
        <v>1606</v>
      </c>
      <c r="G4190" s="44">
        <v>18</v>
      </c>
      <c r="H4190" s="43" t="s">
        <v>81</v>
      </c>
      <c r="I4190" s="44">
        <v>11</v>
      </c>
      <c r="J4190" s="44" t="s">
        <v>82</v>
      </c>
      <c r="K4190" s="41"/>
      <c r="L4190" s="41"/>
      <c r="M4190" s="41"/>
      <c r="N4190" s="45" t="s">
        <v>1774</v>
      </c>
      <c r="O4190" s="41">
        <v>5000</v>
      </c>
      <c r="P4190" s="46"/>
      <c r="Q4190" s="47"/>
      <c r="R4190" s="48" t="s">
        <v>1540</v>
      </c>
      <c r="T4190">
        <v>100301</v>
      </c>
    </row>
    <row r="4191" spans="1:20" ht="18" customHeight="1" x14ac:dyDescent="0.15">
      <c r="A4191" s="42">
        <v>10</v>
      </c>
      <c r="B4191" s="43" t="s">
        <v>1536</v>
      </c>
      <c r="C4191" s="43">
        <v>3</v>
      </c>
      <c r="D4191" s="43" t="s">
        <v>1749</v>
      </c>
      <c r="E4191" s="43">
        <v>1</v>
      </c>
      <c r="F4191" s="43" t="s">
        <v>1606</v>
      </c>
      <c r="G4191" s="44">
        <v>18</v>
      </c>
      <c r="H4191" s="43" t="s">
        <v>81</v>
      </c>
      <c r="I4191" s="44">
        <v>11</v>
      </c>
      <c r="J4191" s="44" t="s">
        <v>82</v>
      </c>
      <c r="K4191" s="41"/>
      <c r="L4191" s="41"/>
      <c r="M4191" s="41"/>
      <c r="N4191" s="45" t="s">
        <v>3532</v>
      </c>
      <c r="O4191" s="41">
        <v>2000</v>
      </c>
      <c r="P4191" s="46"/>
      <c r="Q4191" s="47"/>
      <c r="R4191" s="48" t="s">
        <v>1540</v>
      </c>
      <c r="T4191">
        <v>100301</v>
      </c>
    </row>
    <row r="4192" spans="1:20" ht="18" customHeight="1" x14ac:dyDescent="0.15">
      <c r="A4192" s="42">
        <v>10</v>
      </c>
      <c r="B4192" s="43" t="s">
        <v>1536</v>
      </c>
      <c r="C4192" s="43">
        <v>3</v>
      </c>
      <c r="D4192" s="43" t="s">
        <v>1749</v>
      </c>
      <c r="E4192" s="43">
        <v>1</v>
      </c>
      <c r="F4192" s="43" t="s">
        <v>1606</v>
      </c>
      <c r="G4192" s="44">
        <v>18</v>
      </c>
      <c r="H4192" s="43" t="s">
        <v>81</v>
      </c>
      <c r="I4192" s="44">
        <v>11</v>
      </c>
      <c r="J4192" s="44" t="s">
        <v>82</v>
      </c>
      <c r="K4192" s="41"/>
      <c r="L4192" s="41"/>
      <c r="M4192" s="41"/>
      <c r="N4192" s="45" t="s">
        <v>3533</v>
      </c>
      <c r="O4192" s="41">
        <v>2000</v>
      </c>
      <c r="P4192" s="46"/>
      <c r="Q4192" s="47"/>
      <c r="R4192" s="48" t="s">
        <v>1540</v>
      </c>
      <c r="T4192">
        <v>100301</v>
      </c>
    </row>
    <row r="4193" spans="1:20" ht="18" customHeight="1" x14ac:dyDescent="0.15">
      <c r="A4193" s="42">
        <v>10</v>
      </c>
      <c r="B4193" s="43" t="s">
        <v>1536</v>
      </c>
      <c r="C4193" s="43">
        <v>3</v>
      </c>
      <c r="D4193" s="43" t="s">
        <v>1749</v>
      </c>
      <c r="E4193" s="43">
        <v>1</v>
      </c>
      <c r="F4193" s="43" t="s">
        <v>1606</v>
      </c>
      <c r="G4193" s="44">
        <v>18</v>
      </c>
      <c r="H4193" s="43" t="s">
        <v>81</v>
      </c>
      <c r="I4193" s="44">
        <v>11</v>
      </c>
      <c r="J4193" s="44" t="s">
        <v>82</v>
      </c>
      <c r="K4193" s="41"/>
      <c r="L4193" s="41"/>
      <c r="M4193" s="41"/>
      <c r="N4193" s="45" t="s">
        <v>3534</v>
      </c>
      <c r="O4193" s="41">
        <v>1000</v>
      </c>
      <c r="P4193" s="46"/>
      <c r="Q4193" s="47"/>
      <c r="R4193" s="48" t="s">
        <v>1540</v>
      </c>
      <c r="T4193">
        <v>100301</v>
      </c>
    </row>
    <row r="4194" spans="1:20" ht="18" customHeight="1" x14ac:dyDescent="0.15">
      <c r="A4194" s="42">
        <v>10</v>
      </c>
      <c r="B4194" s="43" t="s">
        <v>1536</v>
      </c>
      <c r="C4194" s="43">
        <v>3</v>
      </c>
      <c r="D4194" s="43" t="s">
        <v>1749</v>
      </c>
      <c r="E4194" s="43">
        <v>1</v>
      </c>
      <c r="F4194" s="43" t="s">
        <v>1606</v>
      </c>
      <c r="G4194" s="44">
        <v>18</v>
      </c>
      <c r="H4194" s="43" t="s">
        <v>81</v>
      </c>
      <c r="I4194" s="44">
        <v>11</v>
      </c>
      <c r="J4194" s="44" t="s">
        <v>82</v>
      </c>
      <c r="K4194" s="41"/>
      <c r="L4194" s="41"/>
      <c r="M4194" s="41"/>
      <c r="N4194" s="45" t="s">
        <v>3535</v>
      </c>
      <c r="O4194" s="41">
        <v>700</v>
      </c>
      <c r="P4194" s="46"/>
      <c r="Q4194" s="47"/>
      <c r="R4194" s="48" t="s">
        <v>1540</v>
      </c>
      <c r="T4194">
        <v>100301</v>
      </c>
    </row>
    <row r="4195" spans="1:20" ht="18" customHeight="1" x14ac:dyDescent="0.15">
      <c r="A4195" s="42">
        <v>10</v>
      </c>
      <c r="B4195" s="43" t="s">
        <v>1536</v>
      </c>
      <c r="C4195" s="43">
        <v>3</v>
      </c>
      <c r="D4195" s="43" t="s">
        <v>1749</v>
      </c>
      <c r="E4195" s="43">
        <v>1</v>
      </c>
      <c r="F4195" s="43" t="s">
        <v>1606</v>
      </c>
      <c r="G4195" s="44">
        <v>18</v>
      </c>
      <c r="H4195" s="43" t="s">
        <v>81</v>
      </c>
      <c r="I4195" s="44">
        <v>11</v>
      </c>
      <c r="J4195" s="44" t="s">
        <v>82</v>
      </c>
      <c r="K4195" s="41"/>
      <c r="L4195" s="41"/>
      <c r="M4195" s="41"/>
      <c r="N4195" s="45" t="s">
        <v>3536</v>
      </c>
      <c r="O4195" s="41">
        <v>800</v>
      </c>
      <c r="P4195" s="46"/>
      <c r="Q4195" s="47"/>
      <c r="R4195" s="48" t="s">
        <v>1540</v>
      </c>
      <c r="T4195">
        <v>100301</v>
      </c>
    </row>
    <row r="4196" spans="1:20" ht="18" customHeight="1" x14ac:dyDescent="0.15">
      <c r="A4196" s="42">
        <v>10</v>
      </c>
      <c r="B4196" s="43" t="s">
        <v>1536</v>
      </c>
      <c r="C4196" s="43">
        <v>3</v>
      </c>
      <c r="D4196" s="43" t="s">
        <v>1749</v>
      </c>
      <c r="E4196" s="43">
        <v>1</v>
      </c>
      <c r="F4196" s="43" t="s">
        <v>1606</v>
      </c>
      <c r="G4196" s="44">
        <v>18</v>
      </c>
      <c r="H4196" s="43" t="s">
        <v>81</v>
      </c>
      <c r="I4196" s="44">
        <v>11</v>
      </c>
      <c r="J4196" s="44" t="s">
        <v>82</v>
      </c>
      <c r="K4196" s="41"/>
      <c r="L4196" s="41"/>
      <c r="M4196" s="41"/>
      <c r="N4196" s="45" t="s">
        <v>3537</v>
      </c>
      <c r="O4196" s="41">
        <v>600</v>
      </c>
      <c r="P4196" s="46"/>
      <c r="Q4196" s="47"/>
      <c r="R4196" s="48" t="s">
        <v>1540</v>
      </c>
      <c r="T4196">
        <v>100301</v>
      </c>
    </row>
    <row r="4197" spans="1:20" ht="18" customHeight="1" x14ac:dyDescent="0.15">
      <c r="A4197" s="42">
        <v>10</v>
      </c>
      <c r="B4197" s="43" t="s">
        <v>1536</v>
      </c>
      <c r="C4197" s="43">
        <v>3</v>
      </c>
      <c r="D4197" s="43" t="s">
        <v>1749</v>
      </c>
      <c r="E4197" s="43">
        <v>1</v>
      </c>
      <c r="F4197" s="43" t="s">
        <v>1606</v>
      </c>
      <c r="G4197" s="44">
        <v>18</v>
      </c>
      <c r="H4197" s="43" t="s">
        <v>81</v>
      </c>
      <c r="I4197" s="44">
        <v>11</v>
      </c>
      <c r="J4197" s="44" t="s">
        <v>82</v>
      </c>
      <c r="K4197" s="41"/>
      <c r="L4197" s="41"/>
      <c r="M4197" s="41"/>
      <c r="N4197" s="45" t="s">
        <v>3538</v>
      </c>
      <c r="O4197" s="41">
        <v>800</v>
      </c>
      <c r="P4197" s="46"/>
      <c r="Q4197" s="47"/>
      <c r="R4197" s="48" t="s">
        <v>1540</v>
      </c>
      <c r="T4197">
        <v>100301</v>
      </c>
    </row>
    <row r="4198" spans="1:20" ht="18" customHeight="1" x14ac:dyDescent="0.15">
      <c r="A4198" s="42">
        <v>10</v>
      </c>
      <c r="B4198" s="43" t="s">
        <v>1536</v>
      </c>
      <c r="C4198" s="43">
        <v>3</v>
      </c>
      <c r="D4198" s="43" t="s">
        <v>1749</v>
      </c>
      <c r="E4198" s="43">
        <v>1</v>
      </c>
      <c r="F4198" s="43" t="s">
        <v>1606</v>
      </c>
      <c r="G4198" s="44">
        <v>18</v>
      </c>
      <c r="H4198" s="43" t="s">
        <v>81</v>
      </c>
      <c r="I4198" s="44">
        <v>11</v>
      </c>
      <c r="J4198" s="44" t="s">
        <v>82</v>
      </c>
      <c r="K4198" s="41"/>
      <c r="L4198" s="41"/>
      <c r="M4198" s="41"/>
      <c r="N4198" s="45" t="s">
        <v>1775</v>
      </c>
      <c r="O4198" s="41">
        <v>90000</v>
      </c>
      <c r="P4198" s="46"/>
      <c r="Q4198" s="47"/>
      <c r="R4198" s="48" t="s">
        <v>1540</v>
      </c>
      <c r="T4198">
        <v>100301</v>
      </c>
    </row>
    <row r="4199" spans="1:20" ht="18" customHeight="1" x14ac:dyDescent="0.15">
      <c r="A4199" s="42">
        <v>10</v>
      </c>
      <c r="B4199" s="43" t="s">
        <v>1536</v>
      </c>
      <c r="C4199" s="43">
        <v>3</v>
      </c>
      <c r="D4199" s="43" t="s">
        <v>1749</v>
      </c>
      <c r="E4199" s="43">
        <v>1</v>
      </c>
      <c r="F4199" s="43" t="s">
        <v>1606</v>
      </c>
      <c r="G4199" s="44">
        <v>18</v>
      </c>
      <c r="H4199" s="43" t="s">
        <v>81</v>
      </c>
      <c r="I4199" s="44">
        <v>11</v>
      </c>
      <c r="J4199" s="44" t="s">
        <v>82</v>
      </c>
      <c r="K4199" s="41"/>
      <c r="L4199" s="41"/>
      <c r="M4199" s="41"/>
      <c r="N4199" s="45" t="s">
        <v>1776</v>
      </c>
      <c r="O4199" s="41">
        <v>259300</v>
      </c>
      <c r="P4199" s="46"/>
      <c r="Q4199" s="47"/>
      <c r="R4199" s="48" t="s">
        <v>1540</v>
      </c>
      <c r="T4199">
        <v>100301</v>
      </c>
    </row>
    <row r="4200" spans="1:20" ht="18" customHeight="1" x14ac:dyDescent="0.15">
      <c r="A4200" s="24">
        <v>10</v>
      </c>
      <c r="B4200" s="25" t="s">
        <v>2268</v>
      </c>
      <c r="C4200" s="34">
        <v>3</v>
      </c>
      <c r="D4200" s="25" t="s">
        <v>1749</v>
      </c>
      <c r="E4200" s="35">
        <v>1</v>
      </c>
      <c r="F4200" s="36" t="s">
        <v>2272</v>
      </c>
      <c r="G4200" s="35"/>
      <c r="H4200" s="36"/>
      <c r="I4200" s="35"/>
      <c r="J4200" s="35"/>
      <c r="K4200" s="32">
        <f>IF(C4200="",SUMIFS($K4201:$K$5362,$A4201:$A$5362,A4200,$E4201:$E$5362,""),IF(E4200="",SUMIFS($K4201:$K$5362,$A4201:$A$5362,A4200,$C4201:$C$5362,C4200,$G4201:$G$5362,""),IF(G4200="",SUMIFS($K4201:$K$5362,$A4201:$A$5362,A4200,$C4201:$C$5362,C4200,$E4201:$E$5362,E4200,$R4201:$R$5362,R4200),IF(I4200="",SUMIFS($K4201:$K$5362,$A4201:$A$5362,A4200,$C4201:$C$5362,C4200,$E4201:$E$5362,E4200,$G4201:$G$5362,G4200,$R4201:$R$5362,R4200),0))))</f>
        <v>3390</v>
      </c>
      <c r="L4200" s="32">
        <f>IF(C4200="",SUMIFS($L4201:$L$5362,$A4201:$A$5362,A4200,$E4201:$E$5362,""),IF(E4200="",SUMIFS($L4201:$L$5362,$A4201:$A$5362,A4200,$C4201:$C$5362,C4200,$G4201:$G$5362,""),IF(G4200="",SUMIFS($L4201:$L$5362,$A4201:$A$5362,A4200,$C4201:$C$5362,C4200,$E4201:$E$5362,E4200,$R4201:$R$5362,R4200),IF(I4200="",SUMIFS($L4201:$L$5362,$A4201:$A$5362,A4200,$C4201:$C$5362,C4200,$E4201:$E$5362,E4200,$G4201:$G$5362,G4200,$R4201:$R$5362,R4200),0))))</f>
        <v>3414</v>
      </c>
      <c r="M4200" s="32">
        <f t="shared" ref="M4200" si="111">K4200-L4200</f>
        <v>-24</v>
      </c>
      <c r="N4200" s="37"/>
      <c r="O4200" s="38"/>
      <c r="P4200" s="39"/>
      <c r="Q4200" s="33">
        <f>IF(C4200="",SUMIFS($Q4201:$Q$5362,$A4201:$A$5362,A4200,$E4201:$E$5362,""),IF(E4200="",SUMIFS($Q4201:$Q$5362,$A4201:$A$5362,A4200,$C4201:$C$5362,C4200,$G4201:$G$5362,""),IF(G4200="",SUMIFS($Q4201:$Q$5362,$A4201:$A$5362,A4200,$C4201:$C$5362,C4200,$E4201:$E$5362,E4200,$R4201:$R$5362,R4200),IF(I4200="",SUMIFS($Q4201:$Q$5362,$A4201:$A$5362,A4200,$C4201:$C$5362,C4200,$E4201:$E$5362,E4200,$G4201:$G$5362,G4200,$R4201:$R$5362,R4200),0))))</f>
        <v>0</v>
      </c>
      <c r="R4200" s="40" t="s">
        <v>2277</v>
      </c>
      <c r="T4200">
        <v>100310</v>
      </c>
    </row>
    <row r="4201" spans="1:20" ht="18" customHeight="1" x14ac:dyDescent="0.15">
      <c r="A4201" s="42">
        <v>10</v>
      </c>
      <c r="B4201" s="43" t="s">
        <v>1536</v>
      </c>
      <c r="C4201" s="43">
        <v>3</v>
      </c>
      <c r="D4201" s="43" t="s">
        <v>1749</v>
      </c>
      <c r="E4201" s="43">
        <v>1</v>
      </c>
      <c r="F4201" s="43" t="s">
        <v>1606</v>
      </c>
      <c r="G4201" s="45">
        <v>7</v>
      </c>
      <c r="H4201" s="49" t="s">
        <v>30</v>
      </c>
      <c r="I4201" s="45"/>
      <c r="J4201" s="45"/>
      <c r="K4201" s="41"/>
      <c r="L4201" s="41"/>
      <c r="M4201" s="41"/>
      <c r="N4201" s="45"/>
      <c r="O4201" s="47"/>
      <c r="P4201" s="46"/>
      <c r="Q4201" s="47"/>
      <c r="R4201" s="48" t="s">
        <v>1777</v>
      </c>
      <c r="T4201">
        <v>100310</v>
      </c>
    </row>
    <row r="4202" spans="1:20" ht="18" customHeight="1" x14ac:dyDescent="0.15">
      <c r="A4202" s="42">
        <v>10</v>
      </c>
      <c r="B4202" s="43" t="s">
        <v>1536</v>
      </c>
      <c r="C4202" s="43">
        <v>3</v>
      </c>
      <c r="D4202" s="43" t="s">
        <v>1749</v>
      </c>
      <c r="E4202" s="43">
        <v>1</v>
      </c>
      <c r="F4202" s="43" t="s">
        <v>1606</v>
      </c>
      <c r="G4202" s="44">
        <v>7</v>
      </c>
      <c r="H4202" s="43" t="s">
        <v>30</v>
      </c>
      <c r="I4202" s="45">
        <v>31</v>
      </c>
      <c r="J4202" s="45" t="s">
        <v>265</v>
      </c>
      <c r="K4202" s="41">
        <v>65</v>
      </c>
      <c r="L4202" s="41">
        <v>55</v>
      </c>
      <c r="M4202" s="41">
        <f>K4202-L4202</f>
        <v>10</v>
      </c>
      <c r="N4202" s="45" t="s">
        <v>3539</v>
      </c>
      <c r="O4202" s="41">
        <v>65000</v>
      </c>
      <c r="P4202" s="46"/>
      <c r="Q4202" s="47"/>
      <c r="R4202" s="48" t="s">
        <v>1777</v>
      </c>
      <c r="T4202">
        <v>100310</v>
      </c>
    </row>
    <row r="4203" spans="1:20" ht="18" customHeight="1" x14ac:dyDescent="0.15">
      <c r="A4203" s="42">
        <v>10</v>
      </c>
      <c r="B4203" s="43" t="s">
        <v>1536</v>
      </c>
      <c r="C4203" s="43">
        <v>3</v>
      </c>
      <c r="D4203" s="43" t="s">
        <v>1749</v>
      </c>
      <c r="E4203" s="43">
        <v>1</v>
      </c>
      <c r="F4203" s="43" t="s">
        <v>1606</v>
      </c>
      <c r="G4203" s="45">
        <v>10</v>
      </c>
      <c r="H4203" s="49" t="s">
        <v>54</v>
      </c>
      <c r="I4203" s="45"/>
      <c r="J4203" s="45"/>
      <c r="K4203" s="41"/>
      <c r="L4203" s="41"/>
      <c r="M4203" s="41"/>
      <c r="N4203" s="45"/>
      <c r="O4203" s="47"/>
      <c r="P4203" s="46"/>
      <c r="Q4203" s="47"/>
      <c r="R4203" s="48" t="s">
        <v>1777</v>
      </c>
      <c r="T4203">
        <v>100310</v>
      </c>
    </row>
    <row r="4204" spans="1:20" ht="18" customHeight="1" x14ac:dyDescent="0.15">
      <c r="A4204" s="42">
        <v>10</v>
      </c>
      <c r="B4204" s="43" t="s">
        <v>1536</v>
      </c>
      <c r="C4204" s="43">
        <v>3</v>
      </c>
      <c r="D4204" s="43" t="s">
        <v>1749</v>
      </c>
      <c r="E4204" s="43">
        <v>1</v>
      </c>
      <c r="F4204" s="43" t="s">
        <v>1606</v>
      </c>
      <c r="G4204" s="44">
        <v>10</v>
      </c>
      <c r="H4204" s="43" t="s">
        <v>54</v>
      </c>
      <c r="I4204" s="45">
        <v>1</v>
      </c>
      <c r="J4204" s="45" t="s">
        <v>55</v>
      </c>
      <c r="K4204" s="41">
        <v>1670</v>
      </c>
      <c r="L4204" s="41">
        <v>1500</v>
      </c>
      <c r="M4204" s="41">
        <f>K4204-L4204</f>
        <v>170</v>
      </c>
      <c r="N4204" s="45" t="s">
        <v>1778</v>
      </c>
      <c r="O4204" s="41">
        <v>1360000</v>
      </c>
      <c r="P4204" s="46"/>
      <c r="Q4204" s="47"/>
      <c r="R4204" s="48" t="s">
        <v>1777</v>
      </c>
      <c r="T4204">
        <v>100310</v>
      </c>
    </row>
    <row r="4205" spans="1:20" ht="18" customHeight="1" x14ac:dyDescent="0.15">
      <c r="A4205" s="42">
        <v>10</v>
      </c>
      <c r="B4205" s="43" t="s">
        <v>1536</v>
      </c>
      <c r="C4205" s="43">
        <v>3</v>
      </c>
      <c r="D4205" s="43" t="s">
        <v>1749</v>
      </c>
      <c r="E4205" s="43">
        <v>1</v>
      </c>
      <c r="F4205" s="43" t="s">
        <v>1606</v>
      </c>
      <c r="G4205" s="44">
        <v>10</v>
      </c>
      <c r="H4205" s="43" t="s">
        <v>54</v>
      </c>
      <c r="I4205" s="44">
        <v>1</v>
      </c>
      <c r="J4205" s="44" t="s">
        <v>55</v>
      </c>
      <c r="K4205" s="41"/>
      <c r="L4205" s="41"/>
      <c r="M4205" s="41"/>
      <c r="N4205" s="45" t="s">
        <v>1779</v>
      </c>
      <c r="O4205" s="41">
        <v>66000</v>
      </c>
      <c r="P4205" s="46"/>
      <c r="Q4205" s="47"/>
      <c r="R4205" s="48" t="s">
        <v>1777</v>
      </c>
      <c r="T4205">
        <v>100310</v>
      </c>
    </row>
    <row r="4206" spans="1:20" ht="18" customHeight="1" x14ac:dyDescent="0.15">
      <c r="A4206" s="42">
        <v>10</v>
      </c>
      <c r="B4206" s="43" t="s">
        <v>1536</v>
      </c>
      <c r="C4206" s="43">
        <v>3</v>
      </c>
      <c r="D4206" s="43" t="s">
        <v>1749</v>
      </c>
      <c r="E4206" s="43">
        <v>1</v>
      </c>
      <c r="F4206" s="43" t="s">
        <v>1606</v>
      </c>
      <c r="G4206" s="44">
        <v>10</v>
      </c>
      <c r="H4206" s="43" t="s">
        <v>54</v>
      </c>
      <c r="I4206" s="44">
        <v>1</v>
      </c>
      <c r="J4206" s="44" t="s">
        <v>55</v>
      </c>
      <c r="K4206" s="41"/>
      <c r="L4206" s="41"/>
      <c r="M4206" s="41"/>
      <c r="N4206" s="45" t="s">
        <v>1780</v>
      </c>
      <c r="O4206" s="41">
        <v>41000</v>
      </c>
      <c r="P4206" s="46"/>
      <c r="Q4206" s="47"/>
      <c r="R4206" s="48" t="s">
        <v>1777</v>
      </c>
      <c r="T4206">
        <v>100310</v>
      </c>
    </row>
    <row r="4207" spans="1:20" ht="18" customHeight="1" x14ac:dyDescent="0.15">
      <c r="A4207" s="42">
        <v>10</v>
      </c>
      <c r="B4207" s="43" t="s">
        <v>1536</v>
      </c>
      <c r="C4207" s="43">
        <v>3</v>
      </c>
      <c r="D4207" s="43" t="s">
        <v>1749</v>
      </c>
      <c r="E4207" s="43">
        <v>1</v>
      </c>
      <c r="F4207" s="43" t="s">
        <v>1606</v>
      </c>
      <c r="G4207" s="44">
        <v>10</v>
      </c>
      <c r="H4207" s="43" t="s">
        <v>54</v>
      </c>
      <c r="I4207" s="44">
        <v>1</v>
      </c>
      <c r="J4207" s="44" t="s">
        <v>55</v>
      </c>
      <c r="K4207" s="41"/>
      <c r="L4207" s="41"/>
      <c r="M4207" s="41"/>
      <c r="N4207" s="45" t="s">
        <v>1781</v>
      </c>
      <c r="O4207" s="41">
        <v>91000</v>
      </c>
      <c r="P4207" s="46"/>
      <c r="Q4207" s="47"/>
      <c r="R4207" s="48" t="s">
        <v>1777</v>
      </c>
      <c r="T4207">
        <v>100310</v>
      </c>
    </row>
    <row r="4208" spans="1:20" ht="18" customHeight="1" x14ac:dyDescent="0.15">
      <c r="A4208" s="42">
        <v>10</v>
      </c>
      <c r="B4208" s="43" t="s">
        <v>1536</v>
      </c>
      <c r="C4208" s="43">
        <v>3</v>
      </c>
      <c r="D4208" s="43" t="s">
        <v>1749</v>
      </c>
      <c r="E4208" s="43">
        <v>1</v>
      </c>
      <c r="F4208" s="43" t="s">
        <v>1606</v>
      </c>
      <c r="G4208" s="44">
        <v>10</v>
      </c>
      <c r="H4208" s="43" t="s">
        <v>54</v>
      </c>
      <c r="I4208" s="44">
        <v>1</v>
      </c>
      <c r="J4208" s="44" t="s">
        <v>55</v>
      </c>
      <c r="K4208" s="41"/>
      <c r="L4208" s="41"/>
      <c r="M4208" s="41"/>
      <c r="N4208" s="45" t="s">
        <v>1782</v>
      </c>
      <c r="O4208" s="41">
        <v>112000</v>
      </c>
      <c r="P4208" s="46"/>
      <c r="Q4208" s="47"/>
      <c r="R4208" s="48" t="s">
        <v>1777</v>
      </c>
      <c r="T4208">
        <v>100310</v>
      </c>
    </row>
    <row r="4209" spans="1:20" ht="18" customHeight="1" x14ac:dyDescent="0.15">
      <c r="A4209" s="42">
        <v>10</v>
      </c>
      <c r="B4209" s="43" t="s">
        <v>1536</v>
      </c>
      <c r="C4209" s="43">
        <v>3</v>
      </c>
      <c r="D4209" s="43" t="s">
        <v>1749</v>
      </c>
      <c r="E4209" s="43">
        <v>1</v>
      </c>
      <c r="F4209" s="43" t="s">
        <v>1606</v>
      </c>
      <c r="G4209" s="44">
        <v>10</v>
      </c>
      <c r="H4209" s="43" t="s">
        <v>54</v>
      </c>
      <c r="I4209" s="45">
        <v>2</v>
      </c>
      <c r="J4209" s="45" t="s">
        <v>193</v>
      </c>
      <c r="K4209" s="41">
        <v>1050</v>
      </c>
      <c r="L4209" s="41">
        <v>860</v>
      </c>
      <c r="M4209" s="41">
        <f>K4209-L4209</f>
        <v>190</v>
      </c>
      <c r="N4209" s="45" t="s">
        <v>3540</v>
      </c>
      <c r="O4209" s="41">
        <v>990000</v>
      </c>
      <c r="P4209" s="46"/>
      <c r="Q4209" s="47"/>
      <c r="R4209" s="48" t="s">
        <v>1777</v>
      </c>
      <c r="T4209">
        <v>100310</v>
      </c>
    </row>
    <row r="4210" spans="1:20" ht="18" customHeight="1" x14ac:dyDescent="0.15">
      <c r="A4210" s="42">
        <v>10</v>
      </c>
      <c r="B4210" s="43" t="s">
        <v>1536</v>
      </c>
      <c r="C4210" s="43">
        <v>3</v>
      </c>
      <c r="D4210" s="43" t="s">
        <v>1749</v>
      </c>
      <c r="E4210" s="43">
        <v>1</v>
      </c>
      <c r="F4210" s="43" t="s">
        <v>1606</v>
      </c>
      <c r="G4210" s="44">
        <v>10</v>
      </c>
      <c r="H4210" s="43" t="s">
        <v>54</v>
      </c>
      <c r="I4210" s="44">
        <v>2</v>
      </c>
      <c r="J4210" s="44" t="s">
        <v>193</v>
      </c>
      <c r="K4210" s="41"/>
      <c r="L4210" s="41"/>
      <c r="M4210" s="41"/>
      <c r="N4210" s="45" t="s">
        <v>3541</v>
      </c>
      <c r="O4210" s="41">
        <v>59700</v>
      </c>
      <c r="P4210" s="46"/>
      <c r="Q4210" s="47"/>
      <c r="R4210" s="48" t="s">
        <v>1777</v>
      </c>
      <c r="T4210">
        <v>100310</v>
      </c>
    </row>
    <row r="4211" spans="1:20" ht="18" customHeight="1" x14ac:dyDescent="0.15">
      <c r="A4211" s="42">
        <v>10</v>
      </c>
      <c r="B4211" s="43" t="s">
        <v>1536</v>
      </c>
      <c r="C4211" s="43">
        <v>3</v>
      </c>
      <c r="D4211" s="43" t="s">
        <v>1749</v>
      </c>
      <c r="E4211" s="43">
        <v>1</v>
      </c>
      <c r="F4211" s="43" t="s">
        <v>1606</v>
      </c>
      <c r="G4211" s="44">
        <v>10</v>
      </c>
      <c r="H4211" s="43" t="s">
        <v>54</v>
      </c>
      <c r="I4211" s="45">
        <v>3</v>
      </c>
      <c r="J4211" s="45" t="s">
        <v>63</v>
      </c>
      <c r="K4211" s="41">
        <v>5</v>
      </c>
      <c r="L4211" s="41">
        <v>5</v>
      </c>
      <c r="M4211" s="41">
        <f>K4211-L4211</f>
        <v>0</v>
      </c>
      <c r="N4211" s="45" t="s">
        <v>1783</v>
      </c>
      <c r="O4211" s="41">
        <v>5000</v>
      </c>
      <c r="P4211" s="46"/>
      <c r="Q4211" s="47"/>
      <c r="R4211" s="48" t="s">
        <v>1777</v>
      </c>
      <c r="T4211">
        <v>100310</v>
      </c>
    </row>
    <row r="4212" spans="1:20" ht="18" customHeight="1" x14ac:dyDescent="0.15">
      <c r="A4212" s="42">
        <v>10</v>
      </c>
      <c r="B4212" s="43" t="s">
        <v>1536</v>
      </c>
      <c r="C4212" s="43">
        <v>3</v>
      </c>
      <c r="D4212" s="43" t="s">
        <v>1749</v>
      </c>
      <c r="E4212" s="43">
        <v>1</v>
      </c>
      <c r="F4212" s="43" t="s">
        <v>1606</v>
      </c>
      <c r="G4212" s="44">
        <v>10</v>
      </c>
      <c r="H4212" s="43" t="s">
        <v>54</v>
      </c>
      <c r="I4212" s="45">
        <v>4</v>
      </c>
      <c r="J4212" s="45" t="s">
        <v>65</v>
      </c>
      <c r="K4212" s="41">
        <v>30</v>
      </c>
      <c r="L4212" s="41">
        <v>50</v>
      </c>
      <c r="M4212" s="41">
        <f>K4212-L4212</f>
        <v>-20</v>
      </c>
      <c r="N4212" s="45" t="s">
        <v>1784</v>
      </c>
      <c r="O4212" s="41">
        <v>30000</v>
      </c>
      <c r="P4212" s="46"/>
      <c r="Q4212" s="47"/>
      <c r="R4212" s="48" t="s">
        <v>1777</v>
      </c>
      <c r="T4212">
        <v>100310</v>
      </c>
    </row>
    <row r="4213" spans="1:20" ht="18" customHeight="1" x14ac:dyDescent="0.15">
      <c r="A4213" s="42">
        <v>10</v>
      </c>
      <c r="B4213" s="43" t="s">
        <v>1536</v>
      </c>
      <c r="C4213" s="43">
        <v>3</v>
      </c>
      <c r="D4213" s="43" t="s">
        <v>1749</v>
      </c>
      <c r="E4213" s="43">
        <v>1</v>
      </c>
      <c r="F4213" s="43" t="s">
        <v>1606</v>
      </c>
      <c r="G4213" s="44">
        <v>10</v>
      </c>
      <c r="H4213" s="43" t="s">
        <v>54</v>
      </c>
      <c r="I4213" s="45">
        <v>6</v>
      </c>
      <c r="J4213" s="45" t="s">
        <v>195</v>
      </c>
      <c r="K4213" s="41">
        <v>200</v>
      </c>
      <c r="L4213" s="41">
        <v>200</v>
      </c>
      <c r="M4213" s="41">
        <f>K4213-L4213</f>
        <v>0</v>
      </c>
      <c r="N4213" s="45" t="s">
        <v>1785</v>
      </c>
      <c r="O4213" s="41">
        <v>200000</v>
      </c>
      <c r="P4213" s="46"/>
      <c r="Q4213" s="47"/>
      <c r="R4213" s="48" t="s">
        <v>1777</v>
      </c>
      <c r="T4213">
        <v>100310</v>
      </c>
    </row>
    <row r="4214" spans="1:20" ht="18" customHeight="1" x14ac:dyDescent="0.15">
      <c r="A4214" s="42">
        <v>10</v>
      </c>
      <c r="B4214" s="43" t="s">
        <v>1536</v>
      </c>
      <c r="C4214" s="43">
        <v>3</v>
      </c>
      <c r="D4214" s="43" t="s">
        <v>1749</v>
      </c>
      <c r="E4214" s="43">
        <v>1</v>
      </c>
      <c r="F4214" s="43" t="s">
        <v>1606</v>
      </c>
      <c r="G4214" s="44">
        <v>10</v>
      </c>
      <c r="H4214" s="43" t="s">
        <v>54</v>
      </c>
      <c r="I4214" s="45">
        <v>8</v>
      </c>
      <c r="J4214" s="45" t="s">
        <v>621</v>
      </c>
      <c r="K4214" s="41">
        <v>25</v>
      </c>
      <c r="L4214" s="41">
        <v>25</v>
      </c>
      <c r="M4214" s="41">
        <f>K4214-L4214</f>
        <v>0</v>
      </c>
      <c r="N4214" s="45" t="s">
        <v>1688</v>
      </c>
      <c r="O4214" s="41">
        <v>25000</v>
      </c>
      <c r="P4214" s="46"/>
      <c r="Q4214" s="47"/>
      <c r="R4214" s="48" t="s">
        <v>1777</v>
      </c>
      <c r="T4214">
        <v>100310</v>
      </c>
    </row>
    <row r="4215" spans="1:20" ht="18" customHeight="1" x14ac:dyDescent="0.15">
      <c r="A4215" s="42">
        <v>10</v>
      </c>
      <c r="B4215" s="43" t="s">
        <v>1536</v>
      </c>
      <c r="C4215" s="43">
        <v>3</v>
      </c>
      <c r="D4215" s="43" t="s">
        <v>1749</v>
      </c>
      <c r="E4215" s="43">
        <v>1</v>
      </c>
      <c r="F4215" s="43" t="s">
        <v>1606</v>
      </c>
      <c r="G4215" s="45">
        <v>11</v>
      </c>
      <c r="H4215" s="49" t="s">
        <v>66</v>
      </c>
      <c r="I4215" s="45"/>
      <c r="J4215" s="45"/>
      <c r="K4215" s="41"/>
      <c r="L4215" s="41"/>
      <c r="M4215" s="41"/>
      <c r="N4215" s="45"/>
      <c r="O4215" s="47"/>
      <c r="P4215" s="46"/>
      <c r="Q4215" s="47"/>
      <c r="R4215" s="48" t="s">
        <v>1777</v>
      </c>
      <c r="T4215">
        <v>100310</v>
      </c>
    </row>
    <row r="4216" spans="1:20" ht="18" customHeight="1" x14ac:dyDescent="0.15">
      <c r="A4216" s="42">
        <v>10</v>
      </c>
      <c r="B4216" s="43" t="s">
        <v>1536</v>
      </c>
      <c r="C4216" s="43">
        <v>3</v>
      </c>
      <c r="D4216" s="43" t="s">
        <v>1749</v>
      </c>
      <c r="E4216" s="43">
        <v>1</v>
      </c>
      <c r="F4216" s="43" t="s">
        <v>1606</v>
      </c>
      <c r="G4216" s="44">
        <v>11</v>
      </c>
      <c r="H4216" s="43" t="s">
        <v>66</v>
      </c>
      <c r="I4216" s="45">
        <v>1</v>
      </c>
      <c r="J4216" s="45" t="s">
        <v>67</v>
      </c>
      <c r="K4216" s="41">
        <v>274</v>
      </c>
      <c r="L4216" s="41">
        <v>268</v>
      </c>
      <c r="M4216" s="41">
        <f>K4216-L4216</f>
        <v>6</v>
      </c>
      <c r="N4216" s="45" t="s">
        <v>3542</v>
      </c>
      <c r="O4216" s="41">
        <v>246000</v>
      </c>
      <c r="P4216" s="46"/>
      <c r="Q4216" s="47"/>
      <c r="R4216" s="48" t="s">
        <v>1777</v>
      </c>
      <c r="T4216">
        <v>100310</v>
      </c>
    </row>
    <row r="4217" spans="1:20" ht="18" customHeight="1" x14ac:dyDescent="0.15">
      <c r="A4217" s="42">
        <v>10</v>
      </c>
      <c r="B4217" s="43" t="s">
        <v>1536</v>
      </c>
      <c r="C4217" s="43">
        <v>3</v>
      </c>
      <c r="D4217" s="43" t="s">
        <v>1749</v>
      </c>
      <c r="E4217" s="43">
        <v>1</v>
      </c>
      <c r="F4217" s="43" t="s">
        <v>1606</v>
      </c>
      <c r="G4217" s="44">
        <v>11</v>
      </c>
      <c r="H4217" s="43" t="s">
        <v>66</v>
      </c>
      <c r="I4217" s="44">
        <v>1</v>
      </c>
      <c r="J4217" s="44" t="s">
        <v>67</v>
      </c>
      <c r="K4217" s="41"/>
      <c r="L4217" s="41"/>
      <c r="M4217" s="41"/>
      <c r="N4217" s="45" t="s">
        <v>1692</v>
      </c>
      <c r="O4217" s="41">
        <v>28000</v>
      </c>
      <c r="P4217" s="46"/>
      <c r="Q4217" s="47"/>
      <c r="R4217" s="48" t="s">
        <v>1777</v>
      </c>
      <c r="T4217">
        <v>100310</v>
      </c>
    </row>
    <row r="4218" spans="1:20" ht="18" customHeight="1" x14ac:dyDescent="0.15">
      <c r="A4218" s="42">
        <v>10</v>
      </c>
      <c r="B4218" s="43" t="s">
        <v>1536</v>
      </c>
      <c r="C4218" s="43">
        <v>3</v>
      </c>
      <c r="D4218" s="43" t="s">
        <v>1749</v>
      </c>
      <c r="E4218" s="43">
        <v>1</v>
      </c>
      <c r="F4218" s="43" t="s">
        <v>1606</v>
      </c>
      <c r="G4218" s="44">
        <v>11</v>
      </c>
      <c r="H4218" s="43" t="s">
        <v>66</v>
      </c>
      <c r="I4218" s="45">
        <v>3</v>
      </c>
      <c r="J4218" s="45" t="s">
        <v>70</v>
      </c>
      <c r="K4218" s="41">
        <v>46</v>
      </c>
      <c r="L4218" s="41">
        <v>63</v>
      </c>
      <c r="M4218" s="41">
        <f>K4218-L4218</f>
        <v>-17</v>
      </c>
      <c r="N4218" s="45" t="s">
        <v>4201</v>
      </c>
      <c r="O4218" s="41">
        <v>26000</v>
      </c>
      <c r="P4218" s="46"/>
      <c r="Q4218" s="47"/>
      <c r="R4218" s="48" t="s">
        <v>1777</v>
      </c>
      <c r="T4218">
        <v>100310</v>
      </c>
    </row>
    <row r="4219" spans="1:20" ht="18" customHeight="1" x14ac:dyDescent="0.15">
      <c r="A4219" s="42">
        <v>10</v>
      </c>
      <c r="B4219" s="43" t="s">
        <v>1536</v>
      </c>
      <c r="C4219" s="43">
        <v>3</v>
      </c>
      <c r="D4219" s="43" t="s">
        <v>1749</v>
      </c>
      <c r="E4219" s="43">
        <v>1</v>
      </c>
      <c r="F4219" s="43" t="s">
        <v>1606</v>
      </c>
      <c r="G4219" s="44">
        <v>11</v>
      </c>
      <c r="H4219" s="43" t="s">
        <v>66</v>
      </c>
      <c r="I4219" s="44">
        <v>3</v>
      </c>
      <c r="J4219" s="44" t="s">
        <v>70</v>
      </c>
      <c r="K4219" s="41"/>
      <c r="L4219" s="41"/>
      <c r="M4219" s="41"/>
      <c r="N4219" s="45" t="s">
        <v>1786</v>
      </c>
      <c r="O4219" s="41">
        <v>15000</v>
      </c>
      <c r="P4219" s="46"/>
      <c r="Q4219" s="47"/>
      <c r="R4219" s="48" t="s">
        <v>1777</v>
      </c>
      <c r="T4219">
        <v>100310</v>
      </c>
    </row>
    <row r="4220" spans="1:20" ht="18" customHeight="1" x14ac:dyDescent="0.15">
      <c r="A4220" s="42">
        <v>10</v>
      </c>
      <c r="B4220" s="43" t="s">
        <v>1536</v>
      </c>
      <c r="C4220" s="43">
        <v>3</v>
      </c>
      <c r="D4220" s="43" t="s">
        <v>1749</v>
      </c>
      <c r="E4220" s="43">
        <v>1</v>
      </c>
      <c r="F4220" s="43" t="s">
        <v>1606</v>
      </c>
      <c r="G4220" s="44">
        <v>11</v>
      </c>
      <c r="H4220" s="43" t="s">
        <v>66</v>
      </c>
      <c r="I4220" s="44">
        <v>3</v>
      </c>
      <c r="J4220" s="44" t="s">
        <v>70</v>
      </c>
      <c r="K4220" s="41"/>
      <c r="L4220" s="41"/>
      <c r="M4220" s="41"/>
      <c r="N4220" s="45" t="s">
        <v>1787</v>
      </c>
      <c r="O4220" s="41">
        <v>5000</v>
      </c>
      <c r="P4220" s="46"/>
      <c r="Q4220" s="47"/>
      <c r="R4220" s="48" t="s">
        <v>1777</v>
      </c>
      <c r="T4220">
        <v>100310</v>
      </c>
    </row>
    <row r="4221" spans="1:20" ht="18" customHeight="1" x14ac:dyDescent="0.15">
      <c r="A4221" s="42">
        <v>10</v>
      </c>
      <c r="B4221" s="43" t="s">
        <v>1536</v>
      </c>
      <c r="C4221" s="43">
        <v>3</v>
      </c>
      <c r="D4221" s="43" t="s">
        <v>1749</v>
      </c>
      <c r="E4221" s="43">
        <v>1</v>
      </c>
      <c r="F4221" s="43" t="s">
        <v>1606</v>
      </c>
      <c r="G4221" s="45">
        <v>12</v>
      </c>
      <c r="H4221" s="49" t="s">
        <v>73</v>
      </c>
      <c r="I4221" s="45"/>
      <c r="J4221" s="45"/>
      <c r="K4221" s="41"/>
      <c r="L4221" s="41"/>
      <c r="M4221" s="41"/>
      <c r="N4221" s="45"/>
      <c r="O4221" s="47"/>
      <c r="P4221" s="46"/>
      <c r="Q4221" s="47"/>
      <c r="R4221" s="48" t="s">
        <v>1777</v>
      </c>
      <c r="T4221">
        <v>100310</v>
      </c>
    </row>
    <row r="4222" spans="1:20" ht="18" customHeight="1" x14ac:dyDescent="0.15">
      <c r="A4222" s="42">
        <v>10</v>
      </c>
      <c r="B4222" s="43" t="s">
        <v>1536</v>
      </c>
      <c r="C4222" s="43">
        <v>3</v>
      </c>
      <c r="D4222" s="43" t="s">
        <v>1749</v>
      </c>
      <c r="E4222" s="43">
        <v>1</v>
      </c>
      <c r="F4222" s="43" t="s">
        <v>1606</v>
      </c>
      <c r="G4222" s="44">
        <v>12</v>
      </c>
      <c r="H4222" s="43" t="s">
        <v>73</v>
      </c>
      <c r="I4222" s="45">
        <v>32</v>
      </c>
      <c r="J4222" s="45" t="s">
        <v>210</v>
      </c>
      <c r="K4222" s="41">
        <v>25</v>
      </c>
      <c r="L4222" s="41">
        <v>25</v>
      </c>
      <c r="M4222" s="41">
        <f>K4222-L4222</f>
        <v>0</v>
      </c>
      <c r="N4222" s="45" t="s">
        <v>1788</v>
      </c>
      <c r="O4222" s="41">
        <v>25000</v>
      </c>
      <c r="P4222" s="46"/>
      <c r="Q4222" s="47"/>
      <c r="R4222" s="48" t="s">
        <v>1777</v>
      </c>
      <c r="T4222">
        <v>100310</v>
      </c>
    </row>
    <row r="4223" spans="1:20" ht="18" customHeight="1" x14ac:dyDescent="0.15">
      <c r="A4223" s="42">
        <v>10</v>
      </c>
      <c r="B4223" s="43" t="s">
        <v>1536</v>
      </c>
      <c r="C4223" s="43">
        <v>3</v>
      </c>
      <c r="D4223" s="43" t="s">
        <v>1749</v>
      </c>
      <c r="E4223" s="43">
        <v>1</v>
      </c>
      <c r="F4223" s="43" t="s">
        <v>1606</v>
      </c>
      <c r="G4223" s="45">
        <v>17</v>
      </c>
      <c r="H4223" s="49" t="s">
        <v>79</v>
      </c>
      <c r="I4223" s="45"/>
      <c r="J4223" s="45"/>
      <c r="K4223" s="41"/>
      <c r="L4223" s="41"/>
      <c r="M4223" s="41"/>
      <c r="N4223" s="45"/>
      <c r="O4223" s="47"/>
      <c r="P4223" s="46"/>
      <c r="Q4223" s="47"/>
      <c r="R4223" s="48" t="s">
        <v>1777</v>
      </c>
      <c r="T4223">
        <v>100310</v>
      </c>
    </row>
    <row r="4224" spans="1:20" ht="18" customHeight="1" x14ac:dyDescent="0.15">
      <c r="A4224" s="42">
        <v>10</v>
      </c>
      <c r="B4224" s="43" t="s">
        <v>1536</v>
      </c>
      <c r="C4224" s="43">
        <v>3</v>
      </c>
      <c r="D4224" s="43" t="s">
        <v>1749</v>
      </c>
      <c r="E4224" s="43">
        <v>1</v>
      </c>
      <c r="F4224" s="43" t="s">
        <v>1606</v>
      </c>
      <c r="G4224" s="44">
        <v>17</v>
      </c>
      <c r="H4224" s="43" t="s">
        <v>79</v>
      </c>
      <c r="I4224" s="45">
        <v>11</v>
      </c>
      <c r="J4224" s="45" t="s">
        <v>1789</v>
      </c>
      <c r="K4224" s="41">
        <v>0</v>
      </c>
      <c r="L4224" s="41">
        <v>363</v>
      </c>
      <c r="M4224" s="41">
        <f>K4224-L4224</f>
        <v>-363</v>
      </c>
      <c r="N4224" s="45"/>
      <c r="O4224" s="41"/>
      <c r="P4224" s="46"/>
      <c r="Q4224" s="47"/>
      <c r="R4224" s="48" t="s">
        <v>1777</v>
      </c>
      <c r="T4224">
        <v>100310</v>
      </c>
    </row>
    <row r="4225" spans="1:20" ht="18" customHeight="1" x14ac:dyDescent="0.15">
      <c r="A4225" s="24">
        <v>10</v>
      </c>
      <c r="B4225" s="25" t="s">
        <v>2268</v>
      </c>
      <c r="C4225" s="34">
        <v>3</v>
      </c>
      <c r="D4225" s="25" t="s">
        <v>1749</v>
      </c>
      <c r="E4225" s="35">
        <v>1</v>
      </c>
      <c r="F4225" s="36" t="s">
        <v>2272</v>
      </c>
      <c r="G4225" s="35"/>
      <c r="H4225" s="36"/>
      <c r="I4225" s="35"/>
      <c r="J4225" s="35"/>
      <c r="K4225" s="32">
        <f>IF(C4225="",SUMIFS($K4226:$K$5362,$A4226:$A$5362,A4225,$E4226:$E$5362,""),IF(E4225="",SUMIFS($K4226:$K$5362,$A4226:$A$5362,A4225,$C4226:$C$5362,C4225,$G4226:$G$5362,""),IF(G4225="",SUMIFS($K4226:$K$5362,$A4226:$A$5362,A4225,$C4226:$C$5362,C4225,$E4226:$E$5362,E4225,$R4226:$R$5362,R4225),IF(I4225="",SUMIFS($K4226:$K$5362,$A4226:$A$5362,A4225,$C4226:$C$5362,C4225,$E4226:$E$5362,E4225,$G4226:$G$5362,G4225,$R4226:$R$5362,R4225),0))))</f>
        <v>2239</v>
      </c>
      <c r="L4225" s="32">
        <f>IF(C4225="",SUMIFS($L4226:$L$5362,$A4226:$A$5362,A4225,$E4226:$E$5362,""),IF(E4225="",SUMIFS($L4226:$L$5362,$A4226:$A$5362,A4225,$C4226:$C$5362,C4225,$G4226:$G$5362,""),IF(G4225="",SUMIFS($L4226:$L$5362,$A4226:$A$5362,A4225,$C4226:$C$5362,C4225,$E4226:$E$5362,E4225,$R4226:$R$5362,R4225),IF(I4225="",SUMIFS($L4226:$L$5362,$A4226:$A$5362,A4225,$C4226:$C$5362,C4225,$E4226:$E$5362,E4225,$G4226:$G$5362,G4225,$R4226:$R$5362,R4225),0))))</f>
        <v>2177</v>
      </c>
      <c r="M4225" s="32">
        <f t="shared" ref="M4225" si="112">K4225-L4225</f>
        <v>62</v>
      </c>
      <c r="N4225" s="37"/>
      <c r="O4225" s="38"/>
      <c r="P4225" s="39"/>
      <c r="Q4225" s="33">
        <f>IF(C4225="",SUMIFS($Q4226:$Q$5362,$A4226:$A$5362,A4225,$E4226:$E$5362,""),IF(E4225="",SUMIFS($Q4226:$Q$5362,$A4226:$A$5362,A4225,$C4226:$C$5362,C4225,$G4226:$G$5362,""),IF(G4225="",SUMIFS($Q4226:$Q$5362,$A4226:$A$5362,A4225,$C4226:$C$5362,C4225,$E4226:$E$5362,E4225,$R4226:$R$5362,R4225),IF(I4225="",SUMIFS($Q4226:$Q$5362,$A4226:$A$5362,A4225,$C4226:$C$5362,C4225,$E4226:$E$5362,E4225,$G4226:$G$5362,G4225,$R4226:$R$5362,R4225),0))))</f>
        <v>0</v>
      </c>
      <c r="R4225" s="40" t="s">
        <v>2278</v>
      </c>
      <c r="T4225">
        <v>100311</v>
      </c>
    </row>
    <row r="4226" spans="1:20" ht="18" customHeight="1" x14ac:dyDescent="0.15">
      <c r="A4226" s="42">
        <v>10</v>
      </c>
      <c r="B4226" s="43" t="s">
        <v>1536</v>
      </c>
      <c r="C4226" s="43">
        <v>3</v>
      </c>
      <c r="D4226" s="43" t="s">
        <v>1749</v>
      </c>
      <c r="E4226" s="43">
        <v>1</v>
      </c>
      <c r="F4226" s="43" t="s">
        <v>1606</v>
      </c>
      <c r="G4226" s="45">
        <v>7</v>
      </c>
      <c r="H4226" s="49" t="s">
        <v>30</v>
      </c>
      <c r="I4226" s="45"/>
      <c r="J4226" s="45"/>
      <c r="K4226" s="41"/>
      <c r="L4226" s="41"/>
      <c r="M4226" s="41"/>
      <c r="N4226" s="45"/>
      <c r="O4226" s="47"/>
      <c r="P4226" s="46"/>
      <c r="Q4226" s="47"/>
      <c r="R4226" s="48" t="s">
        <v>1790</v>
      </c>
      <c r="T4226">
        <v>100311</v>
      </c>
    </row>
    <row r="4227" spans="1:20" ht="18" customHeight="1" x14ac:dyDescent="0.15">
      <c r="A4227" s="42">
        <v>10</v>
      </c>
      <c r="B4227" s="43" t="s">
        <v>1536</v>
      </c>
      <c r="C4227" s="43">
        <v>3</v>
      </c>
      <c r="D4227" s="43" t="s">
        <v>1749</v>
      </c>
      <c r="E4227" s="43">
        <v>1</v>
      </c>
      <c r="F4227" s="43" t="s">
        <v>1606</v>
      </c>
      <c r="G4227" s="44">
        <v>7</v>
      </c>
      <c r="H4227" s="43" t="s">
        <v>30</v>
      </c>
      <c r="I4227" s="45">
        <v>31</v>
      </c>
      <c r="J4227" s="45" t="s">
        <v>265</v>
      </c>
      <c r="K4227" s="41">
        <v>21</v>
      </c>
      <c r="L4227" s="41">
        <v>21</v>
      </c>
      <c r="M4227" s="41">
        <f>K4227-L4227</f>
        <v>0</v>
      </c>
      <c r="N4227" s="45" t="s">
        <v>3543</v>
      </c>
      <c r="O4227" s="41">
        <v>20280</v>
      </c>
      <c r="P4227" s="46"/>
      <c r="Q4227" s="47"/>
      <c r="R4227" s="48" t="s">
        <v>1790</v>
      </c>
      <c r="T4227">
        <v>100311</v>
      </c>
    </row>
    <row r="4228" spans="1:20" ht="18" customHeight="1" x14ac:dyDescent="0.15">
      <c r="A4228" s="42">
        <v>10</v>
      </c>
      <c r="B4228" s="43" t="s">
        <v>1536</v>
      </c>
      <c r="C4228" s="43">
        <v>3</v>
      </c>
      <c r="D4228" s="43" t="s">
        <v>1749</v>
      </c>
      <c r="E4228" s="43">
        <v>1</v>
      </c>
      <c r="F4228" s="43" t="s">
        <v>1606</v>
      </c>
      <c r="G4228" s="45">
        <v>10</v>
      </c>
      <c r="H4228" s="49" t="s">
        <v>54</v>
      </c>
      <c r="I4228" s="45"/>
      <c r="J4228" s="45"/>
      <c r="K4228" s="41"/>
      <c r="L4228" s="41"/>
      <c r="M4228" s="41"/>
      <c r="N4228" s="45"/>
      <c r="O4228" s="47"/>
      <c r="P4228" s="46"/>
      <c r="Q4228" s="47"/>
      <c r="R4228" s="48" t="s">
        <v>1790</v>
      </c>
      <c r="T4228">
        <v>100311</v>
      </c>
    </row>
    <row r="4229" spans="1:20" ht="18" customHeight="1" x14ac:dyDescent="0.15">
      <c r="A4229" s="42">
        <v>10</v>
      </c>
      <c r="B4229" s="43" t="s">
        <v>1536</v>
      </c>
      <c r="C4229" s="43">
        <v>3</v>
      </c>
      <c r="D4229" s="43" t="s">
        <v>1749</v>
      </c>
      <c r="E4229" s="43">
        <v>1</v>
      </c>
      <c r="F4229" s="43" t="s">
        <v>1606</v>
      </c>
      <c r="G4229" s="44">
        <v>10</v>
      </c>
      <c r="H4229" s="43" t="s">
        <v>54</v>
      </c>
      <c r="I4229" s="45">
        <v>1</v>
      </c>
      <c r="J4229" s="45" t="s">
        <v>55</v>
      </c>
      <c r="K4229" s="41">
        <v>1115</v>
      </c>
      <c r="L4229" s="41">
        <v>1095</v>
      </c>
      <c r="M4229" s="41">
        <f>K4229-L4229</f>
        <v>20</v>
      </c>
      <c r="N4229" s="45" t="s">
        <v>1791</v>
      </c>
      <c r="O4229" s="41">
        <v>714600</v>
      </c>
      <c r="P4229" s="46"/>
      <c r="Q4229" s="47"/>
      <c r="R4229" s="48" t="s">
        <v>1790</v>
      </c>
      <c r="T4229">
        <v>100311</v>
      </c>
    </row>
    <row r="4230" spans="1:20" ht="18" customHeight="1" x14ac:dyDescent="0.15">
      <c r="A4230" s="42">
        <v>10</v>
      </c>
      <c r="B4230" s="43" t="s">
        <v>1536</v>
      </c>
      <c r="C4230" s="43">
        <v>3</v>
      </c>
      <c r="D4230" s="43" t="s">
        <v>1749</v>
      </c>
      <c r="E4230" s="43">
        <v>1</v>
      </c>
      <c r="F4230" s="43" t="s">
        <v>1606</v>
      </c>
      <c r="G4230" s="44">
        <v>10</v>
      </c>
      <c r="H4230" s="43" t="s">
        <v>54</v>
      </c>
      <c r="I4230" s="44">
        <v>1</v>
      </c>
      <c r="J4230" s="44" t="s">
        <v>55</v>
      </c>
      <c r="K4230" s="41"/>
      <c r="L4230" s="41"/>
      <c r="M4230" s="41"/>
      <c r="N4230" s="45" t="s">
        <v>1792</v>
      </c>
      <c r="O4230" s="41">
        <v>53000</v>
      </c>
      <c r="P4230" s="46"/>
      <c r="Q4230" s="47"/>
      <c r="R4230" s="48" t="s">
        <v>1790</v>
      </c>
      <c r="T4230">
        <v>100311</v>
      </c>
    </row>
    <row r="4231" spans="1:20" ht="18" customHeight="1" x14ac:dyDescent="0.15">
      <c r="A4231" s="42">
        <v>10</v>
      </c>
      <c r="B4231" s="43" t="s">
        <v>1536</v>
      </c>
      <c r="C4231" s="43">
        <v>3</v>
      </c>
      <c r="D4231" s="43" t="s">
        <v>1749</v>
      </c>
      <c r="E4231" s="43">
        <v>1</v>
      </c>
      <c r="F4231" s="43" t="s">
        <v>1606</v>
      </c>
      <c r="G4231" s="44">
        <v>10</v>
      </c>
      <c r="H4231" s="43" t="s">
        <v>54</v>
      </c>
      <c r="I4231" s="44">
        <v>1</v>
      </c>
      <c r="J4231" s="44" t="s">
        <v>55</v>
      </c>
      <c r="K4231" s="41"/>
      <c r="L4231" s="41"/>
      <c r="M4231" s="41"/>
      <c r="N4231" s="45" t="s">
        <v>1793</v>
      </c>
      <c r="O4231" s="41">
        <v>80000</v>
      </c>
      <c r="P4231" s="46"/>
      <c r="Q4231" s="47"/>
      <c r="R4231" s="48" t="s">
        <v>1790</v>
      </c>
      <c r="T4231">
        <v>100311</v>
      </c>
    </row>
    <row r="4232" spans="1:20" ht="18" customHeight="1" x14ac:dyDescent="0.15">
      <c r="A4232" s="42">
        <v>10</v>
      </c>
      <c r="B4232" s="43" t="s">
        <v>1536</v>
      </c>
      <c r="C4232" s="43">
        <v>3</v>
      </c>
      <c r="D4232" s="43" t="s">
        <v>1749</v>
      </c>
      <c r="E4232" s="43">
        <v>1</v>
      </c>
      <c r="F4232" s="43" t="s">
        <v>1606</v>
      </c>
      <c r="G4232" s="44">
        <v>10</v>
      </c>
      <c r="H4232" s="43" t="s">
        <v>54</v>
      </c>
      <c r="I4232" s="44">
        <v>1</v>
      </c>
      <c r="J4232" s="44" t="s">
        <v>55</v>
      </c>
      <c r="K4232" s="41"/>
      <c r="L4232" s="41"/>
      <c r="M4232" s="41"/>
      <c r="N4232" s="45" t="s">
        <v>1794</v>
      </c>
      <c r="O4232" s="41">
        <v>167000</v>
      </c>
      <c r="P4232" s="46"/>
      <c r="Q4232" s="47"/>
      <c r="R4232" s="48" t="s">
        <v>1790</v>
      </c>
      <c r="T4232">
        <v>100311</v>
      </c>
    </row>
    <row r="4233" spans="1:20" ht="18" customHeight="1" x14ac:dyDescent="0.15">
      <c r="A4233" s="42">
        <v>10</v>
      </c>
      <c r="B4233" s="43" t="s">
        <v>1536</v>
      </c>
      <c r="C4233" s="43">
        <v>3</v>
      </c>
      <c r="D4233" s="43" t="s">
        <v>1749</v>
      </c>
      <c r="E4233" s="43">
        <v>1</v>
      </c>
      <c r="F4233" s="43" t="s">
        <v>1606</v>
      </c>
      <c r="G4233" s="44">
        <v>10</v>
      </c>
      <c r="H4233" s="43" t="s">
        <v>54</v>
      </c>
      <c r="I4233" s="44">
        <v>1</v>
      </c>
      <c r="J4233" s="44" t="s">
        <v>55</v>
      </c>
      <c r="K4233" s="41"/>
      <c r="L4233" s="41"/>
      <c r="M4233" s="41"/>
      <c r="N4233" s="45" t="s">
        <v>1782</v>
      </c>
      <c r="O4233" s="41">
        <v>100000</v>
      </c>
      <c r="P4233" s="46"/>
      <c r="Q4233" s="47"/>
      <c r="R4233" s="48" t="s">
        <v>1790</v>
      </c>
      <c r="T4233">
        <v>100311</v>
      </c>
    </row>
    <row r="4234" spans="1:20" ht="18" customHeight="1" x14ac:dyDescent="0.15">
      <c r="A4234" s="42">
        <v>10</v>
      </c>
      <c r="B4234" s="43" t="s">
        <v>1536</v>
      </c>
      <c r="C4234" s="43">
        <v>3</v>
      </c>
      <c r="D4234" s="43" t="s">
        <v>1749</v>
      </c>
      <c r="E4234" s="43">
        <v>1</v>
      </c>
      <c r="F4234" s="43" t="s">
        <v>1606</v>
      </c>
      <c r="G4234" s="44">
        <v>10</v>
      </c>
      <c r="H4234" s="43" t="s">
        <v>54</v>
      </c>
      <c r="I4234" s="45">
        <v>2</v>
      </c>
      <c r="J4234" s="45" t="s">
        <v>193</v>
      </c>
      <c r="K4234" s="41">
        <v>535</v>
      </c>
      <c r="L4234" s="41">
        <v>447</v>
      </c>
      <c r="M4234" s="41">
        <f>K4234-L4234</f>
        <v>88</v>
      </c>
      <c r="N4234" s="45" t="s">
        <v>3544</v>
      </c>
      <c r="O4234" s="41">
        <v>455400</v>
      </c>
      <c r="P4234" s="46"/>
      <c r="Q4234" s="47"/>
      <c r="R4234" s="48" t="s">
        <v>1790</v>
      </c>
      <c r="T4234">
        <v>100311</v>
      </c>
    </row>
    <row r="4235" spans="1:20" ht="18" customHeight="1" x14ac:dyDescent="0.15">
      <c r="A4235" s="42">
        <v>10</v>
      </c>
      <c r="B4235" s="43" t="s">
        <v>1536</v>
      </c>
      <c r="C4235" s="43">
        <v>3</v>
      </c>
      <c r="D4235" s="43" t="s">
        <v>1749</v>
      </c>
      <c r="E4235" s="43">
        <v>1</v>
      </c>
      <c r="F4235" s="43" t="s">
        <v>1606</v>
      </c>
      <c r="G4235" s="44">
        <v>10</v>
      </c>
      <c r="H4235" s="43" t="s">
        <v>54</v>
      </c>
      <c r="I4235" s="44">
        <v>2</v>
      </c>
      <c r="J4235" s="44" t="s">
        <v>193</v>
      </c>
      <c r="K4235" s="41"/>
      <c r="L4235" s="41"/>
      <c r="M4235" s="41"/>
      <c r="N4235" s="45" t="s">
        <v>1795</v>
      </c>
      <c r="O4235" s="41">
        <v>57000</v>
      </c>
      <c r="P4235" s="46"/>
      <c r="Q4235" s="47"/>
      <c r="R4235" s="48" t="s">
        <v>1790</v>
      </c>
      <c r="T4235">
        <v>100311</v>
      </c>
    </row>
    <row r="4236" spans="1:20" ht="18" customHeight="1" x14ac:dyDescent="0.15">
      <c r="A4236" s="42">
        <v>10</v>
      </c>
      <c r="B4236" s="43" t="s">
        <v>1536</v>
      </c>
      <c r="C4236" s="43">
        <v>3</v>
      </c>
      <c r="D4236" s="43" t="s">
        <v>1749</v>
      </c>
      <c r="E4236" s="43">
        <v>1</v>
      </c>
      <c r="F4236" s="43" t="s">
        <v>1606</v>
      </c>
      <c r="G4236" s="44">
        <v>10</v>
      </c>
      <c r="H4236" s="43" t="s">
        <v>54</v>
      </c>
      <c r="I4236" s="44">
        <v>2</v>
      </c>
      <c r="J4236" s="44" t="s">
        <v>193</v>
      </c>
      <c r="K4236" s="41"/>
      <c r="L4236" s="41"/>
      <c r="M4236" s="41"/>
      <c r="N4236" s="45" t="s">
        <v>1682</v>
      </c>
      <c r="O4236" s="41">
        <v>22000</v>
      </c>
      <c r="P4236" s="46"/>
      <c r="Q4236" s="47"/>
      <c r="R4236" s="48" t="s">
        <v>1790</v>
      </c>
      <c r="T4236">
        <v>100311</v>
      </c>
    </row>
    <row r="4237" spans="1:20" ht="18" customHeight="1" x14ac:dyDescent="0.15">
      <c r="A4237" s="42">
        <v>10</v>
      </c>
      <c r="B4237" s="43" t="s">
        <v>1536</v>
      </c>
      <c r="C4237" s="43">
        <v>3</v>
      </c>
      <c r="D4237" s="43" t="s">
        <v>1749</v>
      </c>
      <c r="E4237" s="43">
        <v>1</v>
      </c>
      <c r="F4237" s="43" t="s">
        <v>1606</v>
      </c>
      <c r="G4237" s="44">
        <v>10</v>
      </c>
      <c r="H4237" s="43" t="s">
        <v>54</v>
      </c>
      <c r="I4237" s="45">
        <v>3</v>
      </c>
      <c r="J4237" s="45" t="s">
        <v>63</v>
      </c>
      <c r="K4237" s="41">
        <v>2</v>
      </c>
      <c r="L4237" s="41">
        <v>2</v>
      </c>
      <c r="M4237" s="41">
        <f>K4237-L4237</f>
        <v>0</v>
      </c>
      <c r="N4237" s="45" t="s">
        <v>1796</v>
      </c>
      <c r="O4237" s="41">
        <v>2000</v>
      </c>
      <c r="P4237" s="46"/>
      <c r="Q4237" s="47"/>
      <c r="R4237" s="48" t="s">
        <v>1790</v>
      </c>
      <c r="T4237">
        <v>100311</v>
      </c>
    </row>
    <row r="4238" spans="1:20" ht="18" customHeight="1" x14ac:dyDescent="0.15">
      <c r="A4238" s="42">
        <v>10</v>
      </c>
      <c r="B4238" s="43" t="s">
        <v>1536</v>
      </c>
      <c r="C4238" s="43">
        <v>3</v>
      </c>
      <c r="D4238" s="43" t="s">
        <v>1749</v>
      </c>
      <c r="E4238" s="43">
        <v>1</v>
      </c>
      <c r="F4238" s="43" t="s">
        <v>1606</v>
      </c>
      <c r="G4238" s="44">
        <v>10</v>
      </c>
      <c r="H4238" s="43" t="s">
        <v>54</v>
      </c>
      <c r="I4238" s="45">
        <v>4</v>
      </c>
      <c r="J4238" s="45" t="s">
        <v>65</v>
      </c>
      <c r="K4238" s="41">
        <v>52</v>
      </c>
      <c r="L4238" s="41">
        <v>52</v>
      </c>
      <c r="M4238" s="41">
        <f>K4238-L4238</f>
        <v>0</v>
      </c>
      <c r="N4238" s="45" t="s">
        <v>1797</v>
      </c>
      <c r="O4238" s="41">
        <v>52000</v>
      </c>
      <c r="P4238" s="46"/>
      <c r="Q4238" s="47"/>
      <c r="R4238" s="48" t="s">
        <v>1790</v>
      </c>
      <c r="T4238">
        <v>100311</v>
      </c>
    </row>
    <row r="4239" spans="1:20" ht="18" customHeight="1" x14ac:dyDescent="0.15">
      <c r="A4239" s="42">
        <v>10</v>
      </c>
      <c r="B4239" s="43" t="s">
        <v>1536</v>
      </c>
      <c r="C4239" s="43">
        <v>3</v>
      </c>
      <c r="D4239" s="43" t="s">
        <v>1749</v>
      </c>
      <c r="E4239" s="43">
        <v>1</v>
      </c>
      <c r="F4239" s="43" t="s">
        <v>1606</v>
      </c>
      <c r="G4239" s="44">
        <v>10</v>
      </c>
      <c r="H4239" s="43" t="s">
        <v>54</v>
      </c>
      <c r="I4239" s="45">
        <v>6</v>
      </c>
      <c r="J4239" s="45" t="s">
        <v>195</v>
      </c>
      <c r="K4239" s="41">
        <v>65</v>
      </c>
      <c r="L4239" s="41">
        <v>65</v>
      </c>
      <c r="M4239" s="41">
        <f>K4239-L4239</f>
        <v>0</v>
      </c>
      <c r="N4239" s="45" t="s">
        <v>1798</v>
      </c>
      <c r="O4239" s="41">
        <v>65000</v>
      </c>
      <c r="P4239" s="46"/>
      <c r="Q4239" s="47"/>
      <c r="R4239" s="48" t="s">
        <v>1790</v>
      </c>
      <c r="T4239">
        <v>100311</v>
      </c>
    </row>
    <row r="4240" spans="1:20" ht="18" customHeight="1" x14ac:dyDescent="0.15">
      <c r="A4240" s="42">
        <v>10</v>
      </c>
      <c r="B4240" s="43" t="s">
        <v>1536</v>
      </c>
      <c r="C4240" s="43">
        <v>3</v>
      </c>
      <c r="D4240" s="43" t="s">
        <v>1749</v>
      </c>
      <c r="E4240" s="43">
        <v>1</v>
      </c>
      <c r="F4240" s="43" t="s">
        <v>1606</v>
      </c>
      <c r="G4240" s="44">
        <v>10</v>
      </c>
      <c r="H4240" s="43" t="s">
        <v>54</v>
      </c>
      <c r="I4240" s="45">
        <v>8</v>
      </c>
      <c r="J4240" s="45" t="s">
        <v>621</v>
      </c>
      <c r="K4240" s="41">
        <v>25</v>
      </c>
      <c r="L4240" s="41">
        <v>75</v>
      </c>
      <c r="M4240" s="41">
        <f>K4240-L4240</f>
        <v>-50</v>
      </c>
      <c r="N4240" s="45" t="s">
        <v>1799</v>
      </c>
      <c r="O4240" s="41">
        <v>25000</v>
      </c>
      <c r="P4240" s="46"/>
      <c r="Q4240" s="47"/>
      <c r="R4240" s="48" t="s">
        <v>1790</v>
      </c>
      <c r="T4240">
        <v>100311</v>
      </c>
    </row>
    <row r="4241" spans="1:20" ht="18" customHeight="1" x14ac:dyDescent="0.15">
      <c r="A4241" s="42">
        <v>10</v>
      </c>
      <c r="B4241" s="43" t="s">
        <v>1536</v>
      </c>
      <c r="C4241" s="43">
        <v>3</v>
      </c>
      <c r="D4241" s="43" t="s">
        <v>1749</v>
      </c>
      <c r="E4241" s="43">
        <v>1</v>
      </c>
      <c r="F4241" s="43" t="s">
        <v>1606</v>
      </c>
      <c r="G4241" s="45">
        <v>11</v>
      </c>
      <c r="H4241" s="49" t="s">
        <v>66</v>
      </c>
      <c r="I4241" s="45"/>
      <c r="J4241" s="45"/>
      <c r="K4241" s="41"/>
      <c r="L4241" s="41"/>
      <c r="M4241" s="41"/>
      <c r="N4241" s="45"/>
      <c r="O4241" s="47"/>
      <c r="P4241" s="46"/>
      <c r="Q4241" s="47"/>
      <c r="R4241" s="48" t="s">
        <v>1790</v>
      </c>
      <c r="T4241">
        <v>100311</v>
      </c>
    </row>
    <row r="4242" spans="1:20" ht="18" customHeight="1" x14ac:dyDescent="0.15">
      <c r="A4242" s="42">
        <v>10</v>
      </c>
      <c r="B4242" s="43" t="s">
        <v>1536</v>
      </c>
      <c r="C4242" s="43">
        <v>3</v>
      </c>
      <c r="D4242" s="43" t="s">
        <v>1749</v>
      </c>
      <c r="E4242" s="43">
        <v>1</v>
      </c>
      <c r="F4242" s="43" t="s">
        <v>1606</v>
      </c>
      <c r="G4242" s="44">
        <v>11</v>
      </c>
      <c r="H4242" s="43" t="s">
        <v>66</v>
      </c>
      <c r="I4242" s="45">
        <v>1</v>
      </c>
      <c r="J4242" s="45" t="s">
        <v>67</v>
      </c>
      <c r="K4242" s="41">
        <v>210</v>
      </c>
      <c r="L4242" s="41">
        <v>208</v>
      </c>
      <c r="M4242" s="41">
        <f>K4242-L4242</f>
        <v>2</v>
      </c>
      <c r="N4242" s="45" t="s">
        <v>4202</v>
      </c>
      <c r="O4242" s="41">
        <v>198000</v>
      </c>
      <c r="P4242" s="46"/>
      <c r="Q4242" s="47"/>
      <c r="R4242" s="48" t="s">
        <v>1790</v>
      </c>
      <c r="T4242">
        <v>100311</v>
      </c>
    </row>
    <row r="4243" spans="1:20" ht="18" customHeight="1" x14ac:dyDescent="0.15">
      <c r="A4243" s="42">
        <v>10</v>
      </c>
      <c r="B4243" s="43" t="s">
        <v>1536</v>
      </c>
      <c r="C4243" s="43">
        <v>3</v>
      </c>
      <c r="D4243" s="43" t="s">
        <v>1749</v>
      </c>
      <c r="E4243" s="43">
        <v>1</v>
      </c>
      <c r="F4243" s="43" t="s">
        <v>1606</v>
      </c>
      <c r="G4243" s="44">
        <v>11</v>
      </c>
      <c r="H4243" s="43" t="s">
        <v>66</v>
      </c>
      <c r="I4243" s="44">
        <v>1</v>
      </c>
      <c r="J4243" s="44" t="s">
        <v>67</v>
      </c>
      <c r="K4243" s="41"/>
      <c r="L4243" s="41"/>
      <c r="M4243" s="41"/>
      <c r="N4243" s="45" t="s">
        <v>1800</v>
      </c>
      <c r="O4243" s="41">
        <v>12000</v>
      </c>
      <c r="P4243" s="46"/>
      <c r="Q4243" s="47"/>
      <c r="R4243" s="48" t="s">
        <v>1790</v>
      </c>
      <c r="T4243">
        <v>100311</v>
      </c>
    </row>
    <row r="4244" spans="1:20" ht="18" customHeight="1" x14ac:dyDescent="0.15">
      <c r="A4244" s="42">
        <v>10</v>
      </c>
      <c r="B4244" s="43" t="s">
        <v>1536</v>
      </c>
      <c r="C4244" s="43">
        <v>3</v>
      </c>
      <c r="D4244" s="43" t="s">
        <v>1749</v>
      </c>
      <c r="E4244" s="43">
        <v>1</v>
      </c>
      <c r="F4244" s="43" t="s">
        <v>1606</v>
      </c>
      <c r="G4244" s="44">
        <v>11</v>
      </c>
      <c r="H4244" s="43" t="s">
        <v>66</v>
      </c>
      <c r="I4244" s="45">
        <v>3</v>
      </c>
      <c r="J4244" s="45" t="s">
        <v>70</v>
      </c>
      <c r="K4244" s="41">
        <v>78</v>
      </c>
      <c r="L4244" s="41">
        <v>76</v>
      </c>
      <c r="M4244" s="41">
        <f>K4244-L4244</f>
        <v>2</v>
      </c>
      <c r="N4244" s="45" t="s">
        <v>3545</v>
      </c>
      <c r="O4244" s="41">
        <v>32340</v>
      </c>
      <c r="P4244" s="46"/>
      <c r="Q4244" s="47"/>
      <c r="R4244" s="48" t="s">
        <v>1790</v>
      </c>
      <c r="T4244">
        <v>100311</v>
      </c>
    </row>
    <row r="4245" spans="1:20" ht="18" customHeight="1" x14ac:dyDescent="0.15">
      <c r="A4245" s="42">
        <v>10</v>
      </c>
      <c r="B4245" s="43" t="s">
        <v>1536</v>
      </c>
      <c r="C4245" s="43">
        <v>3</v>
      </c>
      <c r="D4245" s="43" t="s">
        <v>1749</v>
      </c>
      <c r="E4245" s="43">
        <v>1</v>
      </c>
      <c r="F4245" s="43" t="s">
        <v>1606</v>
      </c>
      <c r="G4245" s="44">
        <v>11</v>
      </c>
      <c r="H4245" s="43" t="s">
        <v>66</v>
      </c>
      <c r="I4245" s="44">
        <v>3</v>
      </c>
      <c r="J4245" s="44" t="s">
        <v>70</v>
      </c>
      <c r="K4245" s="41"/>
      <c r="L4245" s="41"/>
      <c r="M4245" s="41"/>
      <c r="N4245" s="45" t="s">
        <v>1801</v>
      </c>
      <c r="O4245" s="41">
        <v>32000</v>
      </c>
      <c r="P4245" s="46"/>
      <c r="Q4245" s="47"/>
      <c r="R4245" s="48" t="s">
        <v>1790</v>
      </c>
      <c r="T4245">
        <v>100311</v>
      </c>
    </row>
    <row r="4246" spans="1:20" ht="18" customHeight="1" x14ac:dyDescent="0.15">
      <c r="A4246" s="42">
        <v>10</v>
      </c>
      <c r="B4246" s="43" t="s">
        <v>1536</v>
      </c>
      <c r="C4246" s="43">
        <v>3</v>
      </c>
      <c r="D4246" s="43" t="s">
        <v>1749</v>
      </c>
      <c r="E4246" s="43">
        <v>1</v>
      </c>
      <c r="F4246" s="43" t="s">
        <v>1606</v>
      </c>
      <c r="G4246" s="44">
        <v>11</v>
      </c>
      <c r="H4246" s="43" t="s">
        <v>66</v>
      </c>
      <c r="I4246" s="44">
        <v>3</v>
      </c>
      <c r="J4246" s="44" t="s">
        <v>70</v>
      </c>
      <c r="K4246" s="41"/>
      <c r="L4246" s="41"/>
      <c r="M4246" s="41"/>
      <c r="N4246" s="45" t="s">
        <v>2838</v>
      </c>
      <c r="O4246" s="41">
        <v>13000</v>
      </c>
      <c r="P4246" s="46"/>
      <c r="Q4246" s="47"/>
      <c r="R4246" s="48" t="s">
        <v>1790</v>
      </c>
      <c r="T4246">
        <v>100311</v>
      </c>
    </row>
    <row r="4247" spans="1:20" ht="18" customHeight="1" x14ac:dyDescent="0.15">
      <c r="A4247" s="42">
        <v>10</v>
      </c>
      <c r="B4247" s="43" t="s">
        <v>1536</v>
      </c>
      <c r="C4247" s="43">
        <v>3</v>
      </c>
      <c r="D4247" s="43" t="s">
        <v>1749</v>
      </c>
      <c r="E4247" s="43">
        <v>1</v>
      </c>
      <c r="F4247" s="43" t="s">
        <v>1606</v>
      </c>
      <c r="G4247" s="45">
        <v>12</v>
      </c>
      <c r="H4247" s="49" t="s">
        <v>73</v>
      </c>
      <c r="I4247" s="45"/>
      <c r="J4247" s="45"/>
      <c r="K4247" s="41"/>
      <c r="L4247" s="41"/>
      <c r="M4247" s="41"/>
      <c r="N4247" s="45"/>
      <c r="O4247" s="47"/>
      <c r="P4247" s="46"/>
      <c r="Q4247" s="47"/>
      <c r="R4247" s="48" t="s">
        <v>1790</v>
      </c>
      <c r="T4247">
        <v>100311</v>
      </c>
    </row>
    <row r="4248" spans="1:20" ht="18" customHeight="1" x14ac:dyDescent="0.15">
      <c r="A4248" s="42">
        <v>10</v>
      </c>
      <c r="B4248" s="43" t="s">
        <v>1536</v>
      </c>
      <c r="C4248" s="43">
        <v>3</v>
      </c>
      <c r="D4248" s="43" t="s">
        <v>1749</v>
      </c>
      <c r="E4248" s="43">
        <v>1</v>
      </c>
      <c r="F4248" s="43" t="s">
        <v>1606</v>
      </c>
      <c r="G4248" s="44">
        <v>12</v>
      </c>
      <c r="H4248" s="43" t="s">
        <v>73</v>
      </c>
      <c r="I4248" s="45">
        <v>32</v>
      </c>
      <c r="J4248" s="45" t="s">
        <v>210</v>
      </c>
      <c r="K4248" s="41">
        <v>110</v>
      </c>
      <c r="L4248" s="41">
        <v>110</v>
      </c>
      <c r="M4248" s="41">
        <f>K4248-L4248</f>
        <v>0</v>
      </c>
      <c r="N4248" s="45" t="s">
        <v>1802</v>
      </c>
      <c r="O4248" s="41">
        <v>110000</v>
      </c>
      <c r="P4248" s="46"/>
      <c r="Q4248" s="47"/>
      <c r="R4248" s="48" t="s">
        <v>1790</v>
      </c>
      <c r="T4248">
        <v>100311</v>
      </c>
    </row>
    <row r="4249" spans="1:20" ht="18" customHeight="1" x14ac:dyDescent="0.15">
      <c r="A4249" s="42">
        <v>10</v>
      </c>
      <c r="B4249" s="43" t="s">
        <v>1536</v>
      </c>
      <c r="C4249" s="43">
        <v>3</v>
      </c>
      <c r="D4249" s="43" t="s">
        <v>1749</v>
      </c>
      <c r="E4249" s="43">
        <v>1</v>
      </c>
      <c r="F4249" s="43" t="s">
        <v>1606</v>
      </c>
      <c r="G4249" s="45">
        <v>13</v>
      </c>
      <c r="H4249" s="49" t="s">
        <v>77</v>
      </c>
      <c r="I4249" s="45"/>
      <c r="J4249" s="45"/>
      <c r="K4249" s="41"/>
      <c r="L4249" s="41"/>
      <c r="M4249" s="41"/>
      <c r="N4249" s="45"/>
      <c r="O4249" s="47"/>
      <c r="P4249" s="46"/>
      <c r="Q4249" s="47"/>
      <c r="R4249" s="48" t="s">
        <v>1790</v>
      </c>
      <c r="T4249">
        <v>100311</v>
      </c>
    </row>
    <row r="4250" spans="1:20" ht="18" customHeight="1" x14ac:dyDescent="0.15">
      <c r="A4250" s="42">
        <v>10</v>
      </c>
      <c r="B4250" s="43" t="s">
        <v>1536</v>
      </c>
      <c r="C4250" s="43">
        <v>3</v>
      </c>
      <c r="D4250" s="43" t="s">
        <v>1749</v>
      </c>
      <c r="E4250" s="43">
        <v>1</v>
      </c>
      <c r="F4250" s="43" t="s">
        <v>1606</v>
      </c>
      <c r="G4250" s="44">
        <v>13</v>
      </c>
      <c r="H4250" s="43" t="s">
        <v>77</v>
      </c>
      <c r="I4250" s="45">
        <v>1</v>
      </c>
      <c r="J4250" s="45" t="s">
        <v>78</v>
      </c>
      <c r="K4250" s="41">
        <v>10</v>
      </c>
      <c r="L4250" s="41">
        <v>10</v>
      </c>
      <c r="M4250" s="41">
        <f>K4250-L4250</f>
        <v>0</v>
      </c>
      <c r="N4250" s="45" t="s">
        <v>1803</v>
      </c>
      <c r="O4250" s="41">
        <v>10000</v>
      </c>
      <c r="P4250" s="46"/>
      <c r="Q4250" s="47"/>
      <c r="R4250" s="48" t="s">
        <v>1790</v>
      </c>
      <c r="T4250">
        <v>100311</v>
      </c>
    </row>
    <row r="4251" spans="1:20" ht="18" customHeight="1" x14ac:dyDescent="0.15">
      <c r="A4251" s="42">
        <v>10</v>
      </c>
      <c r="B4251" s="43" t="s">
        <v>1536</v>
      </c>
      <c r="C4251" s="43">
        <v>3</v>
      </c>
      <c r="D4251" s="43" t="s">
        <v>1749</v>
      </c>
      <c r="E4251" s="43">
        <v>1</v>
      </c>
      <c r="F4251" s="43" t="s">
        <v>1606</v>
      </c>
      <c r="G4251" s="45">
        <v>15</v>
      </c>
      <c r="H4251" s="49" t="s">
        <v>235</v>
      </c>
      <c r="I4251" s="45"/>
      <c r="J4251" s="45"/>
      <c r="K4251" s="41"/>
      <c r="L4251" s="41"/>
      <c r="M4251" s="41"/>
      <c r="N4251" s="45"/>
      <c r="O4251" s="47"/>
      <c r="P4251" s="46"/>
      <c r="Q4251" s="47"/>
      <c r="R4251" s="48" t="s">
        <v>1790</v>
      </c>
      <c r="T4251">
        <v>100311</v>
      </c>
    </row>
    <row r="4252" spans="1:20" ht="18" customHeight="1" x14ac:dyDescent="0.15">
      <c r="A4252" s="42">
        <v>10</v>
      </c>
      <c r="B4252" s="43" t="s">
        <v>1536</v>
      </c>
      <c r="C4252" s="43">
        <v>3</v>
      </c>
      <c r="D4252" s="43" t="s">
        <v>1749</v>
      </c>
      <c r="E4252" s="43">
        <v>1</v>
      </c>
      <c r="F4252" s="43" t="s">
        <v>1606</v>
      </c>
      <c r="G4252" s="44">
        <v>15</v>
      </c>
      <c r="H4252" s="43" t="s">
        <v>235</v>
      </c>
      <c r="I4252" s="45">
        <v>1</v>
      </c>
      <c r="J4252" s="45" t="s">
        <v>236</v>
      </c>
      <c r="K4252" s="41">
        <v>16</v>
      </c>
      <c r="L4252" s="41">
        <v>16</v>
      </c>
      <c r="M4252" s="41">
        <f>K4252-L4252</f>
        <v>0</v>
      </c>
      <c r="N4252" s="45" t="s">
        <v>1804</v>
      </c>
      <c r="O4252" s="41">
        <v>16000</v>
      </c>
      <c r="P4252" s="46"/>
      <c r="Q4252" s="47"/>
      <c r="R4252" s="48" t="s">
        <v>1790</v>
      </c>
      <c r="T4252">
        <v>100311</v>
      </c>
    </row>
    <row r="4253" spans="1:20" ht="18" customHeight="1" x14ac:dyDescent="0.15">
      <c r="A4253" s="24">
        <v>10</v>
      </c>
      <c r="B4253" s="25" t="s">
        <v>2268</v>
      </c>
      <c r="C4253" s="34">
        <v>3</v>
      </c>
      <c r="D4253" s="25" t="s">
        <v>1749</v>
      </c>
      <c r="E4253" s="35">
        <v>2</v>
      </c>
      <c r="F4253" s="36" t="s">
        <v>2276</v>
      </c>
      <c r="G4253" s="35"/>
      <c r="H4253" s="36"/>
      <c r="I4253" s="35"/>
      <c r="J4253" s="35"/>
      <c r="K4253" s="32">
        <f>IF(C4253="",SUMIFS($K4254:$K$5362,$A4254:$A$5362,A4253,$E4254:$E$5362,""),IF(E4253="",SUMIFS($K4254:$K$5362,$A4254:$A$5362,A4253,$C4254:$C$5362,C4253,$G4254:$G$5362,""),IF(G4253="",SUMIFS($K4254:$K$5362,$A4254:$A$5362,A4253,$C4254:$C$5362,C4253,$E4254:$E$5362,E4253,$R4254:$R$5362,R4253),IF(I4253="",SUMIFS($K4254:$K$5362,$A4254:$A$5362,A4253,$C4254:$C$5362,C4253,$E4254:$E$5362,E4253,$G4254:$G$5362,G4253,$R4254:$R$5362,R4253),0))))</f>
        <v>26130</v>
      </c>
      <c r="L4253" s="32">
        <f>IF(C4253="",SUMIFS($L4254:$L$5362,$A4254:$A$5362,A4253,$E4254:$E$5362,""),IF(E4253="",SUMIFS($L4254:$L$5362,$A4254:$A$5362,A4253,$C4254:$C$5362,C4253,$G4254:$G$5362,""),IF(G4253="",SUMIFS($L4254:$L$5362,$A4254:$A$5362,A4253,$C4254:$C$5362,C4253,$E4254:$E$5362,E4253,$R4254:$R$5362,R4253),IF(I4253="",SUMIFS($L4254:$L$5362,$A4254:$A$5362,A4253,$C4254:$C$5362,C4253,$E4254:$E$5362,E4253,$G4254:$G$5362,G4253,$R4254:$R$5362,R4253),0))))</f>
        <v>25524</v>
      </c>
      <c r="M4253" s="32">
        <f t="shared" ref="M4253" si="113">K4253-L4253</f>
        <v>606</v>
      </c>
      <c r="N4253" s="37"/>
      <c r="O4253" s="38"/>
      <c r="P4253" s="39"/>
      <c r="Q4253" s="33">
        <f>IF(C4253="",SUMIFS($Q4254:$Q$5362,$A4254:$A$5362,A4253,$E4254:$E$5362,""),IF(E4253="",SUMIFS($Q4254:$Q$5362,$A4254:$A$5362,A4253,$C4254:$C$5362,C4253,$G4254:$G$5362,""),IF(G4253="",SUMIFS($Q4254:$Q$5362,$A4254:$A$5362,A4253,$C4254:$C$5362,C4253,$E4254:$E$5362,E4253,$R4254:$R$5362,R4253),IF(I4253="",SUMIFS($Q4254:$Q$5362,$A4254:$A$5362,A4253,$C4254:$C$5362,C4253,$E4254:$E$5362,E4253,$G4254:$G$5362,G4253,$R4254:$R$5362,R4253),0))))</f>
        <v>1939</v>
      </c>
      <c r="R4253" s="40" t="s">
        <v>2270</v>
      </c>
      <c r="T4253">
        <v>100302</v>
      </c>
    </row>
    <row r="4254" spans="1:20" ht="18" customHeight="1" x14ac:dyDescent="0.15">
      <c r="A4254" s="42">
        <v>10</v>
      </c>
      <c r="B4254" s="43" t="s">
        <v>1536</v>
      </c>
      <c r="C4254" s="43">
        <v>3</v>
      </c>
      <c r="D4254" s="43" t="s">
        <v>1749</v>
      </c>
      <c r="E4254" s="43">
        <v>2</v>
      </c>
      <c r="F4254" s="43" t="s">
        <v>1705</v>
      </c>
      <c r="G4254" s="45">
        <v>10</v>
      </c>
      <c r="H4254" s="49" t="s">
        <v>54</v>
      </c>
      <c r="I4254" s="45"/>
      <c r="J4254" s="45"/>
      <c r="K4254" s="41"/>
      <c r="L4254" s="41"/>
      <c r="M4254" s="41"/>
      <c r="N4254" s="45"/>
      <c r="O4254" s="47"/>
      <c r="P4254" s="46" t="s">
        <v>4779</v>
      </c>
      <c r="Q4254" s="47">
        <v>142</v>
      </c>
      <c r="R4254" s="48" t="s">
        <v>1540</v>
      </c>
      <c r="T4254">
        <v>100302</v>
      </c>
    </row>
    <row r="4255" spans="1:20" ht="18" customHeight="1" x14ac:dyDescent="0.15">
      <c r="A4255" s="42">
        <v>10</v>
      </c>
      <c r="B4255" s="43" t="s">
        <v>1536</v>
      </c>
      <c r="C4255" s="43">
        <v>3</v>
      </c>
      <c r="D4255" s="43" t="s">
        <v>1749</v>
      </c>
      <c r="E4255" s="43">
        <v>2</v>
      </c>
      <c r="F4255" s="43" t="s">
        <v>1705</v>
      </c>
      <c r="G4255" s="44">
        <v>10</v>
      </c>
      <c r="H4255" s="43" t="s">
        <v>54</v>
      </c>
      <c r="I4255" s="45">
        <v>1</v>
      </c>
      <c r="J4255" s="45" t="s">
        <v>55</v>
      </c>
      <c r="K4255" s="41">
        <v>165</v>
      </c>
      <c r="L4255" s="41">
        <v>0</v>
      </c>
      <c r="M4255" s="41">
        <f>K4255-L4255</f>
        <v>165</v>
      </c>
      <c r="N4255" s="45" t="s">
        <v>4203</v>
      </c>
      <c r="O4255" s="41">
        <v>165000</v>
      </c>
      <c r="P4255" s="46" t="s">
        <v>4560</v>
      </c>
      <c r="Q4255" s="47"/>
      <c r="R4255" s="48" t="s">
        <v>1540</v>
      </c>
      <c r="T4255">
        <v>100302</v>
      </c>
    </row>
    <row r="4256" spans="1:20" ht="18" customHeight="1" x14ac:dyDescent="0.15">
      <c r="A4256" s="42">
        <v>10</v>
      </c>
      <c r="B4256" s="43" t="s">
        <v>1536</v>
      </c>
      <c r="C4256" s="43">
        <v>3</v>
      </c>
      <c r="D4256" s="43" t="s">
        <v>1749</v>
      </c>
      <c r="E4256" s="43">
        <v>2</v>
      </c>
      <c r="F4256" s="43" t="s">
        <v>1705</v>
      </c>
      <c r="G4256" s="44">
        <v>10</v>
      </c>
      <c r="H4256" s="43" t="s">
        <v>54</v>
      </c>
      <c r="I4256" s="45">
        <v>6</v>
      </c>
      <c r="J4256" s="45" t="s">
        <v>195</v>
      </c>
      <c r="K4256" s="41">
        <v>200</v>
      </c>
      <c r="L4256" s="41">
        <v>200</v>
      </c>
      <c r="M4256" s="41">
        <f>K4256-L4256</f>
        <v>0</v>
      </c>
      <c r="N4256" s="45" t="s">
        <v>3546</v>
      </c>
      <c r="O4256" s="41">
        <v>100000</v>
      </c>
      <c r="P4256" s="46" t="s">
        <v>4787</v>
      </c>
      <c r="Q4256" s="47"/>
      <c r="R4256" s="48" t="s">
        <v>1540</v>
      </c>
      <c r="T4256">
        <v>100302</v>
      </c>
    </row>
    <row r="4257" spans="1:20" ht="18" customHeight="1" x14ac:dyDescent="0.15">
      <c r="A4257" s="42">
        <v>10</v>
      </c>
      <c r="B4257" s="43" t="s">
        <v>1536</v>
      </c>
      <c r="C4257" s="43">
        <v>3</v>
      </c>
      <c r="D4257" s="43" t="s">
        <v>1749</v>
      </c>
      <c r="E4257" s="43">
        <v>2</v>
      </c>
      <c r="F4257" s="43" t="s">
        <v>1705</v>
      </c>
      <c r="G4257" s="44">
        <v>10</v>
      </c>
      <c r="H4257" s="43" t="s">
        <v>54</v>
      </c>
      <c r="I4257" s="44">
        <v>6</v>
      </c>
      <c r="J4257" s="44" t="s">
        <v>195</v>
      </c>
      <c r="K4257" s="41"/>
      <c r="L4257" s="41"/>
      <c r="M4257" s="41"/>
      <c r="N4257" s="45" t="s">
        <v>1805</v>
      </c>
      <c r="O4257" s="41">
        <v>100000</v>
      </c>
      <c r="P4257" s="46" t="s">
        <v>4789</v>
      </c>
      <c r="Q4257" s="47">
        <v>75</v>
      </c>
      <c r="R4257" s="48" t="s">
        <v>1540</v>
      </c>
      <c r="T4257">
        <v>100302</v>
      </c>
    </row>
    <row r="4258" spans="1:20" ht="18" customHeight="1" x14ac:dyDescent="0.15">
      <c r="A4258" s="42">
        <v>10</v>
      </c>
      <c r="B4258" s="43" t="s">
        <v>1536</v>
      </c>
      <c r="C4258" s="43">
        <v>3</v>
      </c>
      <c r="D4258" s="43" t="s">
        <v>1749</v>
      </c>
      <c r="E4258" s="43">
        <v>2</v>
      </c>
      <c r="F4258" s="43" t="s">
        <v>1705</v>
      </c>
      <c r="G4258" s="45">
        <v>11</v>
      </c>
      <c r="H4258" s="49" t="s">
        <v>66</v>
      </c>
      <c r="I4258" s="45"/>
      <c r="J4258" s="45"/>
      <c r="K4258" s="41"/>
      <c r="L4258" s="41"/>
      <c r="M4258" s="41"/>
      <c r="N4258" s="45"/>
      <c r="O4258" s="47"/>
      <c r="P4258" s="46" t="s">
        <v>4621</v>
      </c>
      <c r="Q4258" s="47"/>
      <c r="R4258" s="48" t="s">
        <v>1540</v>
      </c>
      <c r="T4258">
        <v>100302</v>
      </c>
    </row>
    <row r="4259" spans="1:20" ht="18" customHeight="1" x14ac:dyDescent="0.15">
      <c r="A4259" s="42">
        <v>10</v>
      </c>
      <c r="B4259" s="43" t="s">
        <v>1536</v>
      </c>
      <c r="C4259" s="43">
        <v>3</v>
      </c>
      <c r="D4259" s="43" t="s">
        <v>1749</v>
      </c>
      <c r="E4259" s="43">
        <v>2</v>
      </c>
      <c r="F4259" s="43" t="s">
        <v>1705</v>
      </c>
      <c r="G4259" s="44">
        <v>11</v>
      </c>
      <c r="H4259" s="43" t="s">
        <v>66</v>
      </c>
      <c r="I4259" s="45">
        <v>1</v>
      </c>
      <c r="J4259" s="45" t="s">
        <v>67</v>
      </c>
      <c r="K4259" s="41">
        <v>2496</v>
      </c>
      <c r="L4259" s="41">
        <v>1970</v>
      </c>
      <c r="M4259" s="41">
        <f>K4259-L4259</f>
        <v>526</v>
      </c>
      <c r="N4259" s="45" t="s">
        <v>1806</v>
      </c>
      <c r="O4259" s="41">
        <v>1969968</v>
      </c>
      <c r="P4259" s="46" t="s">
        <v>4781</v>
      </c>
      <c r="Q4259" s="47">
        <v>315</v>
      </c>
      <c r="R4259" s="48" t="s">
        <v>1540</v>
      </c>
      <c r="T4259">
        <v>100302</v>
      </c>
    </row>
    <row r="4260" spans="1:20" ht="18" customHeight="1" x14ac:dyDescent="0.15">
      <c r="A4260" s="42">
        <v>10</v>
      </c>
      <c r="B4260" s="43" t="s">
        <v>1536</v>
      </c>
      <c r="C4260" s="43">
        <v>3</v>
      </c>
      <c r="D4260" s="43" t="s">
        <v>1749</v>
      </c>
      <c r="E4260" s="43">
        <v>2</v>
      </c>
      <c r="F4260" s="43" t="s">
        <v>1705</v>
      </c>
      <c r="G4260" s="44">
        <v>11</v>
      </c>
      <c r="H4260" s="43" t="s">
        <v>66</v>
      </c>
      <c r="I4260" s="44">
        <v>1</v>
      </c>
      <c r="J4260" s="44" t="s">
        <v>67</v>
      </c>
      <c r="K4260" s="41"/>
      <c r="L4260" s="41"/>
      <c r="M4260" s="41"/>
      <c r="N4260" s="45" t="s">
        <v>2839</v>
      </c>
      <c r="O4260" s="41">
        <v>525756</v>
      </c>
      <c r="P4260" s="46" t="s">
        <v>4782</v>
      </c>
      <c r="Q4260" s="47"/>
      <c r="R4260" s="48" t="s">
        <v>1540</v>
      </c>
      <c r="T4260">
        <v>100302</v>
      </c>
    </row>
    <row r="4261" spans="1:20" ht="18" customHeight="1" x14ac:dyDescent="0.15">
      <c r="A4261" s="42">
        <v>10</v>
      </c>
      <c r="B4261" s="43" t="s">
        <v>1536</v>
      </c>
      <c r="C4261" s="43">
        <v>3</v>
      </c>
      <c r="D4261" s="43" t="s">
        <v>1749</v>
      </c>
      <c r="E4261" s="43">
        <v>2</v>
      </c>
      <c r="F4261" s="43" t="s">
        <v>1705</v>
      </c>
      <c r="G4261" s="44">
        <v>11</v>
      </c>
      <c r="H4261" s="43" t="s">
        <v>66</v>
      </c>
      <c r="I4261" s="45">
        <v>11</v>
      </c>
      <c r="J4261" s="45" t="s">
        <v>72</v>
      </c>
      <c r="K4261" s="41">
        <v>40</v>
      </c>
      <c r="L4261" s="41">
        <v>0</v>
      </c>
      <c r="M4261" s="41">
        <f>K4261-L4261</f>
        <v>40</v>
      </c>
      <c r="N4261" s="45" t="s">
        <v>4204</v>
      </c>
      <c r="O4261" s="41">
        <v>39420</v>
      </c>
      <c r="P4261" s="46" t="s">
        <v>4783</v>
      </c>
      <c r="Q4261" s="47">
        <v>1407</v>
      </c>
      <c r="R4261" s="48" t="s">
        <v>1540</v>
      </c>
      <c r="T4261">
        <v>100302</v>
      </c>
    </row>
    <row r="4262" spans="1:20" ht="18" customHeight="1" x14ac:dyDescent="0.15">
      <c r="A4262" s="42">
        <v>10</v>
      </c>
      <c r="B4262" s="43" t="s">
        <v>1536</v>
      </c>
      <c r="C4262" s="43">
        <v>3</v>
      </c>
      <c r="D4262" s="43" t="s">
        <v>1749</v>
      </c>
      <c r="E4262" s="43">
        <v>2</v>
      </c>
      <c r="F4262" s="43" t="s">
        <v>1705</v>
      </c>
      <c r="G4262" s="45">
        <v>12</v>
      </c>
      <c r="H4262" s="49" t="s">
        <v>73</v>
      </c>
      <c r="I4262" s="45"/>
      <c r="J4262" s="45"/>
      <c r="K4262" s="41"/>
      <c r="L4262" s="41"/>
      <c r="M4262" s="41"/>
      <c r="N4262" s="45"/>
      <c r="O4262" s="47"/>
      <c r="P4262" s="46" t="s">
        <v>4784</v>
      </c>
      <c r="Q4262" s="47"/>
      <c r="R4262" s="48" t="s">
        <v>1540</v>
      </c>
      <c r="T4262">
        <v>100302</v>
      </c>
    </row>
    <row r="4263" spans="1:20" ht="18" customHeight="1" x14ac:dyDescent="0.15">
      <c r="A4263" s="42">
        <v>10</v>
      </c>
      <c r="B4263" s="43" t="s">
        <v>1536</v>
      </c>
      <c r="C4263" s="43">
        <v>3</v>
      </c>
      <c r="D4263" s="43" t="s">
        <v>1749</v>
      </c>
      <c r="E4263" s="43">
        <v>2</v>
      </c>
      <c r="F4263" s="43" t="s">
        <v>1705</v>
      </c>
      <c r="G4263" s="44">
        <v>12</v>
      </c>
      <c r="H4263" s="43" t="s">
        <v>73</v>
      </c>
      <c r="I4263" s="45">
        <v>21</v>
      </c>
      <c r="J4263" s="45" t="s">
        <v>74</v>
      </c>
      <c r="K4263" s="41">
        <v>6358</v>
      </c>
      <c r="L4263" s="41">
        <v>5610</v>
      </c>
      <c r="M4263" s="41">
        <f>K4263-L4263</f>
        <v>748</v>
      </c>
      <c r="N4263" s="45" t="s">
        <v>1807</v>
      </c>
      <c r="O4263" s="41">
        <v>5610000</v>
      </c>
      <c r="P4263" s="46" t="s">
        <v>4785</v>
      </c>
      <c r="Q4263" s="47"/>
      <c r="R4263" s="48" t="s">
        <v>1540</v>
      </c>
      <c r="T4263">
        <v>100302</v>
      </c>
    </row>
    <row r="4264" spans="1:20" ht="18" customHeight="1" x14ac:dyDescent="0.15">
      <c r="A4264" s="42">
        <v>10</v>
      </c>
      <c r="B4264" s="43" t="s">
        <v>1536</v>
      </c>
      <c r="C4264" s="43">
        <v>3</v>
      </c>
      <c r="D4264" s="43" t="s">
        <v>1749</v>
      </c>
      <c r="E4264" s="43">
        <v>2</v>
      </c>
      <c r="F4264" s="43" t="s">
        <v>1705</v>
      </c>
      <c r="G4264" s="44">
        <v>12</v>
      </c>
      <c r="H4264" s="43" t="s">
        <v>73</v>
      </c>
      <c r="I4264" s="44">
        <v>21</v>
      </c>
      <c r="J4264" s="44" t="s">
        <v>74</v>
      </c>
      <c r="K4264" s="41"/>
      <c r="L4264" s="41"/>
      <c r="M4264" s="41"/>
      <c r="N4264" s="45" t="s">
        <v>2840</v>
      </c>
      <c r="O4264" s="41">
        <v>748000</v>
      </c>
      <c r="P4264" s="46"/>
      <c r="Q4264" s="47"/>
      <c r="R4264" s="48" t="s">
        <v>1540</v>
      </c>
      <c r="T4264">
        <v>100302</v>
      </c>
    </row>
    <row r="4265" spans="1:20" ht="18" customHeight="1" x14ac:dyDescent="0.15">
      <c r="A4265" s="42">
        <v>10</v>
      </c>
      <c r="B4265" s="43" t="s">
        <v>1536</v>
      </c>
      <c r="C4265" s="43">
        <v>3</v>
      </c>
      <c r="D4265" s="43" t="s">
        <v>1749</v>
      </c>
      <c r="E4265" s="43">
        <v>2</v>
      </c>
      <c r="F4265" s="43" t="s">
        <v>1705</v>
      </c>
      <c r="G4265" s="44">
        <v>12</v>
      </c>
      <c r="H4265" s="43" t="s">
        <v>73</v>
      </c>
      <c r="I4265" s="45">
        <v>51</v>
      </c>
      <c r="J4265" s="45" t="s">
        <v>133</v>
      </c>
      <c r="K4265" s="41">
        <v>2630</v>
      </c>
      <c r="L4265" s="41">
        <v>2508</v>
      </c>
      <c r="M4265" s="41">
        <f>K4265-L4265</f>
        <v>122</v>
      </c>
      <c r="N4265" s="45" t="s">
        <v>1808</v>
      </c>
      <c r="O4265" s="41">
        <v>2156200</v>
      </c>
      <c r="P4265" s="46"/>
      <c r="Q4265" s="47"/>
      <c r="R4265" s="48" t="s">
        <v>1540</v>
      </c>
      <c r="T4265">
        <v>100302</v>
      </c>
    </row>
    <row r="4266" spans="1:20" ht="18" customHeight="1" x14ac:dyDescent="0.15">
      <c r="A4266" s="42">
        <v>10</v>
      </c>
      <c r="B4266" s="43" t="s">
        <v>1536</v>
      </c>
      <c r="C4266" s="43">
        <v>3</v>
      </c>
      <c r="D4266" s="43" t="s">
        <v>1749</v>
      </c>
      <c r="E4266" s="43">
        <v>2</v>
      </c>
      <c r="F4266" s="43" t="s">
        <v>1705</v>
      </c>
      <c r="G4266" s="44">
        <v>12</v>
      </c>
      <c r="H4266" s="43" t="s">
        <v>73</v>
      </c>
      <c r="I4266" s="44">
        <v>51</v>
      </c>
      <c r="J4266" s="44" t="s">
        <v>133</v>
      </c>
      <c r="K4266" s="41"/>
      <c r="L4266" s="41"/>
      <c r="M4266" s="41"/>
      <c r="N4266" s="45" t="s">
        <v>2841</v>
      </c>
      <c r="O4266" s="41">
        <v>473000</v>
      </c>
      <c r="P4266" s="46"/>
      <c r="Q4266" s="47"/>
      <c r="R4266" s="48" t="s">
        <v>1540</v>
      </c>
      <c r="T4266">
        <v>100302</v>
      </c>
    </row>
    <row r="4267" spans="1:20" ht="18" customHeight="1" x14ac:dyDescent="0.15">
      <c r="A4267" s="42">
        <v>10</v>
      </c>
      <c r="B4267" s="43" t="s">
        <v>1536</v>
      </c>
      <c r="C4267" s="43">
        <v>3</v>
      </c>
      <c r="D4267" s="43" t="s">
        <v>1749</v>
      </c>
      <c r="E4267" s="43">
        <v>2</v>
      </c>
      <c r="F4267" s="43" t="s">
        <v>1705</v>
      </c>
      <c r="G4267" s="45">
        <v>13</v>
      </c>
      <c r="H4267" s="49" t="s">
        <v>77</v>
      </c>
      <c r="I4267" s="45"/>
      <c r="J4267" s="45"/>
      <c r="K4267" s="41"/>
      <c r="L4267" s="41"/>
      <c r="M4267" s="41"/>
      <c r="N4267" s="45"/>
      <c r="O4267" s="47"/>
      <c r="P4267" s="46"/>
      <c r="Q4267" s="47"/>
      <c r="R4267" s="48" t="s">
        <v>1540</v>
      </c>
      <c r="T4267">
        <v>100302</v>
      </c>
    </row>
    <row r="4268" spans="1:20" ht="18" customHeight="1" x14ac:dyDescent="0.15">
      <c r="A4268" s="42">
        <v>10</v>
      </c>
      <c r="B4268" s="43" t="s">
        <v>1536</v>
      </c>
      <c r="C4268" s="43">
        <v>3</v>
      </c>
      <c r="D4268" s="43" t="s">
        <v>1749</v>
      </c>
      <c r="E4268" s="43">
        <v>2</v>
      </c>
      <c r="F4268" s="43" t="s">
        <v>1705</v>
      </c>
      <c r="G4268" s="44">
        <v>13</v>
      </c>
      <c r="H4268" s="43" t="s">
        <v>77</v>
      </c>
      <c r="I4268" s="45">
        <v>1</v>
      </c>
      <c r="J4268" s="45" t="s">
        <v>78</v>
      </c>
      <c r="K4268" s="41">
        <v>383</v>
      </c>
      <c r="L4268" s="41">
        <v>0</v>
      </c>
      <c r="M4268" s="41">
        <f>K4268-L4268</f>
        <v>383</v>
      </c>
      <c r="N4268" s="45" t="s">
        <v>2842</v>
      </c>
      <c r="O4268" s="41">
        <v>382800</v>
      </c>
      <c r="P4268" s="46"/>
      <c r="Q4268" s="47"/>
      <c r="R4268" s="48" t="s">
        <v>1540</v>
      </c>
      <c r="T4268">
        <v>100302</v>
      </c>
    </row>
    <row r="4269" spans="1:20" ht="18" customHeight="1" x14ac:dyDescent="0.15">
      <c r="A4269" s="42">
        <v>10</v>
      </c>
      <c r="B4269" s="43" t="s">
        <v>1536</v>
      </c>
      <c r="C4269" s="43">
        <v>3</v>
      </c>
      <c r="D4269" s="43" t="s">
        <v>1749</v>
      </c>
      <c r="E4269" s="43">
        <v>2</v>
      </c>
      <c r="F4269" s="43" t="s">
        <v>1705</v>
      </c>
      <c r="G4269" s="44">
        <v>13</v>
      </c>
      <c r="H4269" s="43" t="s">
        <v>77</v>
      </c>
      <c r="I4269" s="45">
        <v>41</v>
      </c>
      <c r="J4269" s="45" t="s">
        <v>139</v>
      </c>
      <c r="K4269" s="41">
        <v>6845</v>
      </c>
      <c r="L4269" s="41">
        <v>6845</v>
      </c>
      <c r="M4269" s="41">
        <f>K4269-L4269</f>
        <v>0</v>
      </c>
      <c r="N4269" s="45" t="s">
        <v>1809</v>
      </c>
      <c r="O4269" s="41">
        <v>6844200</v>
      </c>
      <c r="P4269" s="46"/>
      <c r="Q4269" s="47"/>
      <c r="R4269" s="48" t="s">
        <v>1540</v>
      </c>
      <c r="T4269">
        <v>100302</v>
      </c>
    </row>
    <row r="4270" spans="1:20" ht="18" customHeight="1" x14ac:dyDescent="0.15">
      <c r="A4270" s="42">
        <v>10</v>
      </c>
      <c r="B4270" s="43" t="s">
        <v>1536</v>
      </c>
      <c r="C4270" s="43">
        <v>3</v>
      </c>
      <c r="D4270" s="43" t="s">
        <v>1749</v>
      </c>
      <c r="E4270" s="43">
        <v>2</v>
      </c>
      <c r="F4270" s="43" t="s">
        <v>1705</v>
      </c>
      <c r="G4270" s="45">
        <v>17</v>
      </c>
      <c r="H4270" s="49" t="s">
        <v>79</v>
      </c>
      <c r="I4270" s="45"/>
      <c r="J4270" s="45"/>
      <c r="K4270" s="41"/>
      <c r="L4270" s="41"/>
      <c r="M4270" s="41"/>
      <c r="N4270" s="45"/>
      <c r="O4270" s="47"/>
      <c r="P4270" s="46"/>
      <c r="Q4270" s="47"/>
      <c r="R4270" s="48" t="s">
        <v>1540</v>
      </c>
      <c r="T4270">
        <v>100302</v>
      </c>
    </row>
    <row r="4271" spans="1:20" ht="18" customHeight="1" x14ac:dyDescent="0.15">
      <c r="A4271" s="42">
        <v>10</v>
      </c>
      <c r="B4271" s="43" t="s">
        <v>1536</v>
      </c>
      <c r="C4271" s="43">
        <v>3</v>
      </c>
      <c r="D4271" s="43" t="s">
        <v>1749</v>
      </c>
      <c r="E4271" s="43">
        <v>2</v>
      </c>
      <c r="F4271" s="43" t="s">
        <v>1705</v>
      </c>
      <c r="G4271" s="44">
        <v>17</v>
      </c>
      <c r="H4271" s="43" t="s">
        <v>79</v>
      </c>
      <c r="I4271" s="45">
        <v>21</v>
      </c>
      <c r="J4271" s="45" t="s">
        <v>239</v>
      </c>
      <c r="K4271" s="41">
        <v>974</v>
      </c>
      <c r="L4271" s="41">
        <v>0</v>
      </c>
      <c r="M4271" s="41">
        <f>K4271-L4271</f>
        <v>974</v>
      </c>
      <c r="N4271" s="45" t="s">
        <v>4205</v>
      </c>
      <c r="O4271" s="41">
        <v>343750</v>
      </c>
      <c r="P4271" s="46"/>
      <c r="Q4271" s="47"/>
      <c r="R4271" s="48" t="s">
        <v>1540</v>
      </c>
      <c r="T4271">
        <v>100302</v>
      </c>
    </row>
    <row r="4272" spans="1:20" ht="18" customHeight="1" x14ac:dyDescent="0.15">
      <c r="A4272" s="42">
        <v>10</v>
      </c>
      <c r="B4272" s="43" t="s">
        <v>1536</v>
      </c>
      <c r="C4272" s="43">
        <v>3</v>
      </c>
      <c r="D4272" s="43" t="s">
        <v>1749</v>
      </c>
      <c r="E4272" s="43">
        <v>2</v>
      </c>
      <c r="F4272" s="43" t="s">
        <v>1705</v>
      </c>
      <c r="G4272" s="44">
        <v>17</v>
      </c>
      <c r="H4272" s="43" t="s">
        <v>79</v>
      </c>
      <c r="I4272" s="44">
        <v>21</v>
      </c>
      <c r="J4272" s="44" t="s">
        <v>239</v>
      </c>
      <c r="K4272" s="41"/>
      <c r="L4272" s="41"/>
      <c r="M4272" s="41"/>
      <c r="N4272" s="45" t="s">
        <v>4523</v>
      </c>
      <c r="O4272" s="41">
        <v>630000</v>
      </c>
      <c r="P4272" s="46"/>
      <c r="Q4272" s="47"/>
      <c r="R4272" s="48" t="s">
        <v>1540</v>
      </c>
      <c r="T4272">
        <v>100302</v>
      </c>
    </row>
    <row r="4273" spans="1:20" ht="18" customHeight="1" x14ac:dyDescent="0.15">
      <c r="A4273" s="42">
        <v>10</v>
      </c>
      <c r="B4273" s="43" t="s">
        <v>1536</v>
      </c>
      <c r="C4273" s="43">
        <v>3</v>
      </c>
      <c r="D4273" s="43" t="s">
        <v>1749</v>
      </c>
      <c r="E4273" s="43">
        <v>2</v>
      </c>
      <c r="F4273" s="43" t="s">
        <v>1705</v>
      </c>
      <c r="G4273" s="44">
        <v>17</v>
      </c>
      <c r="H4273" s="43" t="s">
        <v>79</v>
      </c>
      <c r="I4273" s="45">
        <v>41</v>
      </c>
      <c r="J4273" s="45" t="s">
        <v>1597</v>
      </c>
      <c r="K4273" s="41">
        <v>2388</v>
      </c>
      <c r="L4273" s="41">
        <v>4636</v>
      </c>
      <c r="M4273" s="41">
        <f>K4273-L4273</f>
        <v>-2248</v>
      </c>
      <c r="N4273" s="45" t="s">
        <v>2843</v>
      </c>
      <c r="O4273" s="41">
        <v>528000</v>
      </c>
      <c r="P4273" s="46"/>
      <c r="Q4273" s="47"/>
      <c r="R4273" s="48" t="s">
        <v>1540</v>
      </c>
      <c r="T4273">
        <v>100302</v>
      </c>
    </row>
    <row r="4274" spans="1:20" ht="18" customHeight="1" x14ac:dyDescent="0.15">
      <c r="A4274" s="42">
        <v>10</v>
      </c>
      <c r="B4274" s="43" t="s">
        <v>1536</v>
      </c>
      <c r="C4274" s="43">
        <v>3</v>
      </c>
      <c r="D4274" s="43" t="s">
        <v>1749</v>
      </c>
      <c r="E4274" s="43">
        <v>2</v>
      </c>
      <c r="F4274" s="43" t="s">
        <v>1705</v>
      </c>
      <c r="G4274" s="44">
        <v>17</v>
      </c>
      <c r="H4274" s="43" t="s">
        <v>79</v>
      </c>
      <c r="I4274" s="44">
        <v>41</v>
      </c>
      <c r="J4274" s="44" t="s">
        <v>1597</v>
      </c>
      <c r="K4274" s="41"/>
      <c r="L4274" s="41"/>
      <c r="M4274" s="41"/>
      <c r="N4274" s="45" t="s">
        <v>2844</v>
      </c>
      <c r="O4274" s="41">
        <v>452490</v>
      </c>
      <c r="P4274" s="46"/>
      <c r="Q4274" s="47"/>
      <c r="R4274" s="48" t="s">
        <v>1540</v>
      </c>
      <c r="T4274">
        <v>100302</v>
      </c>
    </row>
    <row r="4275" spans="1:20" ht="18" customHeight="1" x14ac:dyDescent="0.15">
      <c r="A4275" s="42">
        <v>10</v>
      </c>
      <c r="B4275" s="43" t="s">
        <v>1536</v>
      </c>
      <c r="C4275" s="43">
        <v>3</v>
      </c>
      <c r="D4275" s="43" t="s">
        <v>1749</v>
      </c>
      <c r="E4275" s="43">
        <v>2</v>
      </c>
      <c r="F4275" s="43" t="s">
        <v>1705</v>
      </c>
      <c r="G4275" s="44">
        <v>17</v>
      </c>
      <c r="H4275" s="43" t="s">
        <v>79</v>
      </c>
      <c r="I4275" s="44">
        <v>41</v>
      </c>
      <c r="J4275" s="44" t="s">
        <v>1597</v>
      </c>
      <c r="K4275" s="41"/>
      <c r="L4275" s="41"/>
      <c r="M4275" s="41"/>
      <c r="N4275" s="45" t="s">
        <v>2815</v>
      </c>
      <c r="O4275" s="41">
        <v>1407000</v>
      </c>
      <c r="P4275" s="46"/>
      <c r="Q4275" s="47"/>
      <c r="R4275" s="48" t="s">
        <v>1540</v>
      </c>
      <c r="T4275">
        <v>100302</v>
      </c>
    </row>
    <row r="4276" spans="1:20" ht="18" customHeight="1" x14ac:dyDescent="0.15">
      <c r="A4276" s="42">
        <v>10</v>
      </c>
      <c r="B4276" s="43" t="s">
        <v>1536</v>
      </c>
      <c r="C4276" s="43">
        <v>3</v>
      </c>
      <c r="D4276" s="43" t="s">
        <v>1749</v>
      </c>
      <c r="E4276" s="43">
        <v>2</v>
      </c>
      <c r="F4276" s="43" t="s">
        <v>1705</v>
      </c>
      <c r="G4276" s="45">
        <v>18</v>
      </c>
      <c r="H4276" s="49" t="s">
        <v>81</v>
      </c>
      <c r="I4276" s="45"/>
      <c r="J4276" s="45"/>
      <c r="K4276" s="41"/>
      <c r="L4276" s="41"/>
      <c r="M4276" s="41"/>
      <c r="N4276" s="45"/>
      <c r="O4276" s="47"/>
      <c r="P4276" s="46"/>
      <c r="Q4276" s="47"/>
      <c r="R4276" s="48" t="s">
        <v>1540</v>
      </c>
      <c r="T4276">
        <v>100302</v>
      </c>
    </row>
    <row r="4277" spans="1:20" ht="18" customHeight="1" x14ac:dyDescent="0.15">
      <c r="A4277" s="42">
        <v>10</v>
      </c>
      <c r="B4277" s="43" t="s">
        <v>1536</v>
      </c>
      <c r="C4277" s="43">
        <v>3</v>
      </c>
      <c r="D4277" s="43" t="s">
        <v>1749</v>
      </c>
      <c r="E4277" s="43">
        <v>2</v>
      </c>
      <c r="F4277" s="43" t="s">
        <v>1705</v>
      </c>
      <c r="G4277" s="44">
        <v>18</v>
      </c>
      <c r="H4277" s="43" t="s">
        <v>81</v>
      </c>
      <c r="I4277" s="45">
        <v>31</v>
      </c>
      <c r="J4277" s="45" t="s">
        <v>318</v>
      </c>
      <c r="K4277" s="41">
        <v>300</v>
      </c>
      <c r="L4277" s="41">
        <v>300</v>
      </c>
      <c r="M4277" s="41">
        <f>K4277-L4277</f>
        <v>0</v>
      </c>
      <c r="N4277" s="45" t="s">
        <v>1810</v>
      </c>
      <c r="O4277" s="41">
        <v>300000</v>
      </c>
      <c r="P4277" s="46"/>
      <c r="Q4277" s="47"/>
      <c r="R4277" s="48" t="s">
        <v>1540</v>
      </c>
      <c r="T4277">
        <v>100302</v>
      </c>
    </row>
    <row r="4278" spans="1:20" ht="18" customHeight="1" x14ac:dyDescent="0.15">
      <c r="A4278" s="42">
        <v>10</v>
      </c>
      <c r="B4278" s="43" t="s">
        <v>1536</v>
      </c>
      <c r="C4278" s="43">
        <v>3</v>
      </c>
      <c r="D4278" s="43" t="s">
        <v>1749</v>
      </c>
      <c r="E4278" s="43">
        <v>2</v>
      </c>
      <c r="F4278" s="43" t="s">
        <v>1705</v>
      </c>
      <c r="G4278" s="45">
        <v>19</v>
      </c>
      <c r="H4278" s="49" t="s">
        <v>678</v>
      </c>
      <c r="I4278" s="45"/>
      <c r="J4278" s="45"/>
      <c r="K4278" s="41"/>
      <c r="L4278" s="41"/>
      <c r="M4278" s="41"/>
      <c r="N4278" s="45"/>
      <c r="O4278" s="47"/>
      <c r="P4278" s="46"/>
      <c r="Q4278" s="47"/>
      <c r="R4278" s="48" t="s">
        <v>1540</v>
      </c>
      <c r="T4278">
        <v>100302</v>
      </c>
    </row>
    <row r="4279" spans="1:20" ht="18" customHeight="1" x14ac:dyDescent="0.15">
      <c r="A4279" s="42">
        <v>10</v>
      </c>
      <c r="B4279" s="43" t="s">
        <v>1536</v>
      </c>
      <c r="C4279" s="43">
        <v>3</v>
      </c>
      <c r="D4279" s="43" t="s">
        <v>1749</v>
      </c>
      <c r="E4279" s="43">
        <v>2</v>
      </c>
      <c r="F4279" s="43" t="s">
        <v>1705</v>
      </c>
      <c r="G4279" s="44">
        <v>19</v>
      </c>
      <c r="H4279" s="43" t="s">
        <v>678</v>
      </c>
      <c r="I4279" s="45">
        <v>51</v>
      </c>
      <c r="J4279" s="45" t="s">
        <v>1716</v>
      </c>
      <c r="K4279" s="41">
        <v>1072</v>
      </c>
      <c r="L4279" s="41">
        <v>1300</v>
      </c>
      <c r="M4279" s="41">
        <f>K4279-L4279</f>
        <v>-228</v>
      </c>
      <c r="N4279" s="45" t="s">
        <v>1811</v>
      </c>
      <c r="O4279" s="41">
        <v>1071320</v>
      </c>
      <c r="P4279" s="46"/>
      <c r="Q4279" s="47"/>
      <c r="R4279" s="48" t="s">
        <v>1540</v>
      </c>
      <c r="T4279">
        <v>100302</v>
      </c>
    </row>
    <row r="4280" spans="1:20" ht="18" customHeight="1" x14ac:dyDescent="0.15">
      <c r="A4280" s="42">
        <v>10</v>
      </c>
      <c r="B4280" s="43" t="s">
        <v>1536</v>
      </c>
      <c r="C4280" s="43">
        <v>3</v>
      </c>
      <c r="D4280" s="43" t="s">
        <v>1749</v>
      </c>
      <c r="E4280" s="43">
        <v>2</v>
      </c>
      <c r="F4280" s="43" t="s">
        <v>1705</v>
      </c>
      <c r="G4280" s="44">
        <v>19</v>
      </c>
      <c r="H4280" s="43" t="s">
        <v>678</v>
      </c>
      <c r="I4280" s="44">
        <v>51</v>
      </c>
      <c r="J4280" s="44" t="s">
        <v>1716</v>
      </c>
      <c r="K4280" s="41"/>
      <c r="L4280" s="41"/>
      <c r="M4280" s="41"/>
      <c r="N4280" s="45" t="s">
        <v>2845</v>
      </c>
      <c r="O4280" s="41"/>
      <c r="P4280" s="46"/>
      <c r="Q4280" s="47"/>
      <c r="R4280" s="48" t="s">
        <v>1540</v>
      </c>
      <c r="T4280">
        <v>100302</v>
      </c>
    </row>
    <row r="4281" spans="1:20" ht="18" customHeight="1" x14ac:dyDescent="0.15">
      <c r="A4281" s="42">
        <v>10</v>
      </c>
      <c r="B4281" s="43" t="s">
        <v>1536</v>
      </c>
      <c r="C4281" s="43">
        <v>3</v>
      </c>
      <c r="D4281" s="43" t="s">
        <v>1749</v>
      </c>
      <c r="E4281" s="43">
        <v>2</v>
      </c>
      <c r="F4281" s="43" t="s">
        <v>1705</v>
      </c>
      <c r="G4281" s="44">
        <v>19</v>
      </c>
      <c r="H4281" s="43" t="s">
        <v>678</v>
      </c>
      <c r="I4281" s="44">
        <v>51</v>
      </c>
      <c r="J4281" s="44" t="s">
        <v>1716</v>
      </c>
      <c r="K4281" s="41"/>
      <c r="L4281" s="41"/>
      <c r="M4281" s="41"/>
      <c r="N4281" s="45" t="s">
        <v>2846</v>
      </c>
      <c r="O4281" s="41"/>
      <c r="P4281" s="46"/>
      <c r="Q4281" s="47"/>
      <c r="R4281" s="48" t="s">
        <v>1540</v>
      </c>
      <c r="T4281">
        <v>100302</v>
      </c>
    </row>
    <row r="4282" spans="1:20" ht="18" customHeight="1" x14ac:dyDescent="0.15">
      <c r="A4282" s="42">
        <v>10</v>
      </c>
      <c r="B4282" s="43" t="s">
        <v>1536</v>
      </c>
      <c r="C4282" s="43">
        <v>3</v>
      </c>
      <c r="D4282" s="43" t="s">
        <v>1749</v>
      </c>
      <c r="E4282" s="43">
        <v>2</v>
      </c>
      <c r="F4282" s="43" t="s">
        <v>1705</v>
      </c>
      <c r="G4282" s="44">
        <v>19</v>
      </c>
      <c r="H4282" s="43" t="s">
        <v>678</v>
      </c>
      <c r="I4282" s="45">
        <v>53</v>
      </c>
      <c r="J4282" s="45" t="s">
        <v>1719</v>
      </c>
      <c r="K4282" s="41">
        <v>812</v>
      </c>
      <c r="L4282" s="41">
        <v>866</v>
      </c>
      <c r="M4282" s="41">
        <f>K4282-L4282</f>
        <v>-54</v>
      </c>
      <c r="N4282" s="45" t="s">
        <v>3547</v>
      </c>
      <c r="O4282" s="41">
        <v>811440</v>
      </c>
      <c r="P4282" s="46"/>
      <c r="Q4282" s="47"/>
      <c r="R4282" s="48" t="s">
        <v>1540</v>
      </c>
      <c r="T4282">
        <v>100302</v>
      </c>
    </row>
    <row r="4283" spans="1:20" ht="18" customHeight="1" x14ac:dyDescent="0.15">
      <c r="A4283" s="42">
        <v>10</v>
      </c>
      <c r="B4283" s="43" t="s">
        <v>1536</v>
      </c>
      <c r="C4283" s="43">
        <v>3</v>
      </c>
      <c r="D4283" s="43" t="s">
        <v>1749</v>
      </c>
      <c r="E4283" s="43">
        <v>2</v>
      </c>
      <c r="F4283" s="43" t="s">
        <v>1705</v>
      </c>
      <c r="G4283" s="44">
        <v>19</v>
      </c>
      <c r="H4283" s="43" t="s">
        <v>678</v>
      </c>
      <c r="I4283" s="45">
        <v>54</v>
      </c>
      <c r="J4283" s="45" t="s">
        <v>1720</v>
      </c>
      <c r="K4283" s="41">
        <v>496</v>
      </c>
      <c r="L4283" s="41">
        <v>519</v>
      </c>
      <c r="M4283" s="41">
        <f>K4283-L4283</f>
        <v>-23</v>
      </c>
      <c r="N4283" s="45" t="s">
        <v>2847</v>
      </c>
      <c r="O4283" s="41">
        <v>495026</v>
      </c>
      <c r="P4283" s="46"/>
      <c r="Q4283" s="47"/>
      <c r="R4283" s="48" t="s">
        <v>1540</v>
      </c>
      <c r="T4283">
        <v>100302</v>
      </c>
    </row>
    <row r="4284" spans="1:20" ht="18" customHeight="1" x14ac:dyDescent="0.15">
      <c r="A4284" s="42">
        <v>10</v>
      </c>
      <c r="B4284" s="43" t="s">
        <v>1536</v>
      </c>
      <c r="C4284" s="43">
        <v>3</v>
      </c>
      <c r="D4284" s="43" t="s">
        <v>1749</v>
      </c>
      <c r="E4284" s="43">
        <v>2</v>
      </c>
      <c r="F4284" s="43" t="s">
        <v>1705</v>
      </c>
      <c r="G4284" s="44">
        <v>19</v>
      </c>
      <c r="H4284" s="43" t="s">
        <v>678</v>
      </c>
      <c r="I4284" s="45">
        <v>55</v>
      </c>
      <c r="J4284" s="45" t="s">
        <v>1721</v>
      </c>
      <c r="K4284" s="41">
        <v>635</v>
      </c>
      <c r="L4284" s="41">
        <v>520</v>
      </c>
      <c r="M4284" s="41">
        <f>K4284-L4284</f>
        <v>115</v>
      </c>
      <c r="N4284" s="45" t="s">
        <v>1721</v>
      </c>
      <c r="O4284" s="41"/>
      <c r="P4284" s="46"/>
      <c r="Q4284" s="47"/>
      <c r="R4284" s="48" t="s">
        <v>1540</v>
      </c>
      <c r="T4284">
        <v>100302</v>
      </c>
    </row>
    <row r="4285" spans="1:20" ht="18" customHeight="1" x14ac:dyDescent="0.15">
      <c r="A4285" s="42">
        <v>10</v>
      </c>
      <c r="B4285" s="43" t="s">
        <v>1536</v>
      </c>
      <c r="C4285" s="43">
        <v>3</v>
      </c>
      <c r="D4285" s="43" t="s">
        <v>1749</v>
      </c>
      <c r="E4285" s="43">
        <v>2</v>
      </c>
      <c r="F4285" s="43" t="s">
        <v>1705</v>
      </c>
      <c r="G4285" s="44">
        <v>19</v>
      </c>
      <c r="H4285" s="43" t="s">
        <v>678</v>
      </c>
      <c r="I4285" s="44">
        <v>55</v>
      </c>
      <c r="J4285" s="44" t="s">
        <v>1721</v>
      </c>
      <c r="K4285" s="41"/>
      <c r="L4285" s="41"/>
      <c r="M4285" s="41"/>
      <c r="N4285" s="45" t="s">
        <v>4206</v>
      </c>
      <c r="O4285" s="41">
        <v>634920</v>
      </c>
      <c r="P4285" s="46"/>
      <c r="Q4285" s="47"/>
      <c r="R4285" s="48" t="s">
        <v>1540</v>
      </c>
      <c r="T4285">
        <v>100302</v>
      </c>
    </row>
    <row r="4286" spans="1:20" ht="18" customHeight="1" x14ac:dyDescent="0.15">
      <c r="A4286" s="42">
        <v>10</v>
      </c>
      <c r="B4286" s="43" t="s">
        <v>1536</v>
      </c>
      <c r="C4286" s="43">
        <v>3</v>
      </c>
      <c r="D4286" s="43" t="s">
        <v>1749</v>
      </c>
      <c r="E4286" s="43">
        <v>2</v>
      </c>
      <c r="F4286" s="43" t="s">
        <v>1705</v>
      </c>
      <c r="G4286" s="44">
        <v>19</v>
      </c>
      <c r="H4286" s="43" t="s">
        <v>678</v>
      </c>
      <c r="I4286" s="45">
        <v>57</v>
      </c>
      <c r="J4286" s="45" t="s">
        <v>1722</v>
      </c>
      <c r="K4286" s="41">
        <v>336</v>
      </c>
      <c r="L4286" s="41">
        <v>250</v>
      </c>
      <c r="M4286" s="41">
        <f>K4286-L4286</f>
        <v>86</v>
      </c>
      <c r="N4286" s="45" t="s">
        <v>1722</v>
      </c>
      <c r="O4286" s="41">
        <v>336000</v>
      </c>
      <c r="P4286" s="46"/>
      <c r="Q4286" s="47"/>
      <c r="R4286" s="48" t="s">
        <v>1540</v>
      </c>
      <c r="T4286">
        <v>100302</v>
      </c>
    </row>
    <row r="4287" spans="1:20" ht="18" customHeight="1" x14ac:dyDescent="0.15">
      <c r="A4287" s="42">
        <v>10</v>
      </c>
      <c r="B4287" s="43" t="s">
        <v>1536</v>
      </c>
      <c r="C4287" s="43">
        <v>3</v>
      </c>
      <c r="D4287" s="43" t="s">
        <v>1749</v>
      </c>
      <c r="E4287" s="43">
        <v>2</v>
      </c>
      <c r="F4287" s="43" t="s">
        <v>1705</v>
      </c>
      <c r="G4287" s="44">
        <v>19</v>
      </c>
      <c r="H4287" s="43" t="s">
        <v>678</v>
      </c>
      <c r="I4287" s="44">
        <v>57</v>
      </c>
      <c r="J4287" s="44" t="s">
        <v>1722</v>
      </c>
      <c r="K4287" s="41"/>
      <c r="L4287" s="41"/>
      <c r="M4287" s="41"/>
      <c r="N4287" s="45" t="s">
        <v>2848</v>
      </c>
      <c r="O4287" s="41"/>
      <c r="P4287" s="46"/>
      <c r="Q4287" s="47"/>
      <c r="R4287" s="48" t="s">
        <v>1540</v>
      </c>
      <c r="T4287">
        <v>100302</v>
      </c>
    </row>
    <row r="4288" spans="1:20" ht="18" customHeight="1" x14ac:dyDescent="0.15">
      <c r="A4288" s="24">
        <v>10</v>
      </c>
      <c r="B4288" s="25" t="s">
        <v>2268</v>
      </c>
      <c r="C4288" s="34">
        <v>3</v>
      </c>
      <c r="D4288" s="25" t="s">
        <v>1749</v>
      </c>
      <c r="E4288" s="35">
        <v>2</v>
      </c>
      <c r="F4288" s="36" t="s">
        <v>2276</v>
      </c>
      <c r="G4288" s="35"/>
      <c r="H4288" s="36"/>
      <c r="I4288" s="35"/>
      <c r="J4288" s="35"/>
      <c r="K4288" s="32">
        <f>IF(C4288="",SUMIFS($K4289:$K$5362,$A4289:$A$5362,A4288,$E4289:$E$5362,""),IF(E4288="",SUMIFS($K4289:$K$5362,$A4289:$A$5362,A4288,$C4289:$C$5362,C4288,$G4289:$G$5362,""),IF(G4288="",SUMIFS($K4289:$K$5362,$A4289:$A$5362,A4288,$C4289:$C$5362,C4288,$E4289:$E$5362,E4288,$R4289:$R$5362,R4288),IF(I4288="",SUMIFS($K4289:$K$5362,$A4289:$A$5362,A4288,$C4289:$C$5362,C4288,$E4289:$E$5362,E4288,$G4289:$G$5362,G4288,$R4289:$R$5362,R4288),0))))</f>
        <v>4262</v>
      </c>
      <c r="L4288" s="32">
        <f>IF(C4288="",SUMIFS($L4289:$L$5362,$A4289:$A$5362,A4288,$E4289:$E$5362,""),IF(E4288="",SUMIFS($L4289:$L$5362,$A4289:$A$5362,A4288,$C4289:$C$5362,C4288,$G4289:$G$5362,""),IF(G4288="",SUMIFS($L4289:$L$5362,$A4289:$A$5362,A4288,$C4289:$C$5362,C4288,$E4289:$E$5362,E4288,$R4289:$R$5362,R4288),IF(I4288="",SUMIFS($L4289:$L$5362,$A4289:$A$5362,A4288,$C4289:$C$5362,C4288,$E4289:$E$5362,E4288,$G4289:$G$5362,G4288,$R4289:$R$5362,R4288),0))))</f>
        <v>4309</v>
      </c>
      <c r="M4288" s="32">
        <f t="shared" ref="M4288" si="114">K4288-L4288</f>
        <v>-47</v>
      </c>
      <c r="N4288" s="37"/>
      <c r="O4288" s="38"/>
      <c r="P4288" s="39"/>
      <c r="Q4288" s="33">
        <f>IF(C4288="",SUMIFS($Q4289:$Q$5362,$A4289:$A$5362,A4288,$E4289:$E$5362,""),IF(E4288="",SUMIFS($Q4289:$Q$5362,$A4289:$A$5362,A4288,$C4289:$C$5362,C4288,$G4289:$G$5362,""),IF(G4288="",SUMIFS($Q4289:$Q$5362,$A4289:$A$5362,A4288,$C4289:$C$5362,C4288,$E4289:$E$5362,E4288,$R4289:$R$5362,R4288),IF(I4288="",SUMIFS($Q4289:$Q$5362,$A4289:$A$5362,A4288,$C4289:$C$5362,C4288,$E4289:$E$5362,E4288,$G4289:$G$5362,G4288,$R4289:$R$5362,R4288),0))))</f>
        <v>0</v>
      </c>
      <c r="R4288" s="40" t="s">
        <v>2277</v>
      </c>
      <c r="T4288">
        <v>100320</v>
      </c>
    </row>
    <row r="4289" spans="1:20" ht="18" customHeight="1" x14ac:dyDescent="0.15">
      <c r="A4289" s="42">
        <v>10</v>
      </c>
      <c r="B4289" s="43" t="s">
        <v>1536</v>
      </c>
      <c r="C4289" s="43">
        <v>3</v>
      </c>
      <c r="D4289" s="43" t="s">
        <v>1749</v>
      </c>
      <c r="E4289" s="43">
        <v>2</v>
      </c>
      <c r="F4289" s="43" t="s">
        <v>1705</v>
      </c>
      <c r="G4289" s="45">
        <v>10</v>
      </c>
      <c r="H4289" s="49" t="s">
        <v>54</v>
      </c>
      <c r="I4289" s="45"/>
      <c r="J4289" s="45"/>
      <c r="K4289" s="41"/>
      <c r="L4289" s="41"/>
      <c r="M4289" s="41"/>
      <c r="N4289" s="45"/>
      <c r="O4289" s="47"/>
      <c r="P4289" s="46"/>
      <c r="Q4289" s="47"/>
      <c r="R4289" s="48" t="s">
        <v>1777</v>
      </c>
      <c r="T4289">
        <v>100320</v>
      </c>
    </row>
    <row r="4290" spans="1:20" ht="18" customHeight="1" x14ac:dyDescent="0.15">
      <c r="A4290" s="42">
        <v>10</v>
      </c>
      <c r="B4290" s="43" t="s">
        <v>1536</v>
      </c>
      <c r="C4290" s="43">
        <v>3</v>
      </c>
      <c r="D4290" s="43" t="s">
        <v>1749</v>
      </c>
      <c r="E4290" s="43">
        <v>2</v>
      </c>
      <c r="F4290" s="43" t="s">
        <v>1705</v>
      </c>
      <c r="G4290" s="44">
        <v>10</v>
      </c>
      <c r="H4290" s="43" t="s">
        <v>54</v>
      </c>
      <c r="I4290" s="45">
        <v>1</v>
      </c>
      <c r="J4290" s="45" t="s">
        <v>55</v>
      </c>
      <c r="K4290" s="41">
        <v>440</v>
      </c>
      <c r="L4290" s="41">
        <v>440</v>
      </c>
      <c r="M4290" s="41">
        <f>K4290-L4290</f>
        <v>0</v>
      </c>
      <c r="N4290" s="45" t="s">
        <v>1812</v>
      </c>
      <c r="O4290" s="41">
        <v>54000</v>
      </c>
      <c r="P4290" s="46"/>
      <c r="Q4290" s="47"/>
      <c r="R4290" s="48" t="s">
        <v>1777</v>
      </c>
      <c r="T4290">
        <v>100320</v>
      </c>
    </row>
    <row r="4291" spans="1:20" ht="18" customHeight="1" x14ac:dyDescent="0.15">
      <c r="A4291" s="42">
        <v>10</v>
      </c>
      <c r="B4291" s="43" t="s">
        <v>1536</v>
      </c>
      <c r="C4291" s="43">
        <v>3</v>
      </c>
      <c r="D4291" s="43" t="s">
        <v>1749</v>
      </c>
      <c r="E4291" s="43">
        <v>2</v>
      </c>
      <c r="F4291" s="43" t="s">
        <v>1705</v>
      </c>
      <c r="G4291" s="44">
        <v>10</v>
      </c>
      <c r="H4291" s="43" t="s">
        <v>54</v>
      </c>
      <c r="I4291" s="44">
        <v>1</v>
      </c>
      <c r="J4291" s="44" t="s">
        <v>55</v>
      </c>
      <c r="K4291" s="41"/>
      <c r="L4291" s="41"/>
      <c r="M4291" s="41"/>
      <c r="N4291" s="45" t="s">
        <v>1813</v>
      </c>
      <c r="O4291" s="41">
        <v>372000</v>
      </c>
      <c r="P4291" s="46"/>
      <c r="Q4291" s="47"/>
      <c r="R4291" s="48" t="s">
        <v>1777</v>
      </c>
      <c r="T4291">
        <v>100320</v>
      </c>
    </row>
    <row r="4292" spans="1:20" ht="18" customHeight="1" x14ac:dyDescent="0.15">
      <c r="A4292" s="42">
        <v>10</v>
      </c>
      <c r="B4292" s="43" t="s">
        <v>1536</v>
      </c>
      <c r="C4292" s="43">
        <v>3</v>
      </c>
      <c r="D4292" s="43" t="s">
        <v>1749</v>
      </c>
      <c r="E4292" s="43">
        <v>2</v>
      </c>
      <c r="F4292" s="43" t="s">
        <v>1705</v>
      </c>
      <c r="G4292" s="44">
        <v>10</v>
      </c>
      <c r="H4292" s="43" t="s">
        <v>54</v>
      </c>
      <c r="I4292" s="44">
        <v>1</v>
      </c>
      <c r="J4292" s="44" t="s">
        <v>55</v>
      </c>
      <c r="K4292" s="41"/>
      <c r="L4292" s="41"/>
      <c r="M4292" s="41"/>
      <c r="N4292" s="45" t="s">
        <v>1814</v>
      </c>
      <c r="O4292" s="41">
        <v>14000</v>
      </c>
      <c r="P4292" s="46"/>
      <c r="Q4292" s="47"/>
      <c r="R4292" s="48" t="s">
        <v>1777</v>
      </c>
      <c r="T4292">
        <v>100320</v>
      </c>
    </row>
    <row r="4293" spans="1:20" ht="18" customHeight="1" x14ac:dyDescent="0.15">
      <c r="A4293" s="42">
        <v>10</v>
      </c>
      <c r="B4293" s="43" t="s">
        <v>1536</v>
      </c>
      <c r="C4293" s="43">
        <v>3</v>
      </c>
      <c r="D4293" s="43" t="s">
        <v>1749</v>
      </c>
      <c r="E4293" s="43">
        <v>2</v>
      </c>
      <c r="F4293" s="43" t="s">
        <v>1705</v>
      </c>
      <c r="G4293" s="44">
        <v>10</v>
      </c>
      <c r="H4293" s="43" t="s">
        <v>54</v>
      </c>
      <c r="I4293" s="45">
        <v>4</v>
      </c>
      <c r="J4293" s="45" t="s">
        <v>65</v>
      </c>
      <c r="K4293" s="41">
        <v>40</v>
      </c>
      <c r="L4293" s="41">
        <v>40</v>
      </c>
      <c r="M4293" s="41">
        <f>K4293-L4293</f>
        <v>0</v>
      </c>
      <c r="N4293" s="45" t="s">
        <v>1815</v>
      </c>
      <c r="O4293" s="41">
        <v>40000</v>
      </c>
      <c r="P4293" s="46"/>
      <c r="Q4293" s="47"/>
      <c r="R4293" s="48" t="s">
        <v>1777</v>
      </c>
      <c r="T4293">
        <v>100320</v>
      </c>
    </row>
    <row r="4294" spans="1:20" ht="18" customHeight="1" x14ac:dyDescent="0.15">
      <c r="A4294" s="42">
        <v>10</v>
      </c>
      <c r="B4294" s="43" t="s">
        <v>1536</v>
      </c>
      <c r="C4294" s="43">
        <v>3</v>
      </c>
      <c r="D4294" s="43" t="s">
        <v>1749</v>
      </c>
      <c r="E4294" s="43">
        <v>2</v>
      </c>
      <c r="F4294" s="43" t="s">
        <v>1705</v>
      </c>
      <c r="G4294" s="44">
        <v>10</v>
      </c>
      <c r="H4294" s="43" t="s">
        <v>54</v>
      </c>
      <c r="I4294" s="45">
        <v>6</v>
      </c>
      <c r="J4294" s="45" t="s">
        <v>195</v>
      </c>
      <c r="K4294" s="41">
        <v>100</v>
      </c>
      <c r="L4294" s="41">
        <v>50</v>
      </c>
      <c r="M4294" s="41">
        <f>K4294-L4294</f>
        <v>50</v>
      </c>
      <c r="N4294" s="45" t="s">
        <v>1816</v>
      </c>
      <c r="O4294" s="41">
        <v>100000</v>
      </c>
      <c r="P4294" s="46"/>
      <c r="Q4294" s="47"/>
      <c r="R4294" s="48" t="s">
        <v>1777</v>
      </c>
      <c r="T4294">
        <v>100320</v>
      </c>
    </row>
    <row r="4295" spans="1:20" ht="18" customHeight="1" x14ac:dyDescent="0.15">
      <c r="A4295" s="42">
        <v>10</v>
      </c>
      <c r="B4295" s="43" t="s">
        <v>1536</v>
      </c>
      <c r="C4295" s="43">
        <v>3</v>
      </c>
      <c r="D4295" s="43" t="s">
        <v>1749</v>
      </c>
      <c r="E4295" s="43">
        <v>2</v>
      </c>
      <c r="F4295" s="43" t="s">
        <v>1705</v>
      </c>
      <c r="G4295" s="45">
        <v>11</v>
      </c>
      <c r="H4295" s="49" t="s">
        <v>66</v>
      </c>
      <c r="I4295" s="45"/>
      <c r="J4295" s="45"/>
      <c r="K4295" s="41"/>
      <c r="L4295" s="41"/>
      <c r="M4295" s="41"/>
      <c r="N4295" s="45"/>
      <c r="O4295" s="47"/>
      <c r="P4295" s="46"/>
      <c r="Q4295" s="47"/>
      <c r="R4295" s="48" t="s">
        <v>1777</v>
      </c>
      <c r="T4295">
        <v>100320</v>
      </c>
    </row>
    <row r="4296" spans="1:20" ht="18" customHeight="1" x14ac:dyDescent="0.15">
      <c r="A4296" s="42">
        <v>10</v>
      </c>
      <c r="B4296" s="43" t="s">
        <v>1536</v>
      </c>
      <c r="C4296" s="43">
        <v>3</v>
      </c>
      <c r="D4296" s="43" t="s">
        <v>1749</v>
      </c>
      <c r="E4296" s="43">
        <v>2</v>
      </c>
      <c r="F4296" s="43" t="s">
        <v>1705</v>
      </c>
      <c r="G4296" s="44">
        <v>11</v>
      </c>
      <c r="H4296" s="43" t="s">
        <v>66</v>
      </c>
      <c r="I4296" s="45">
        <v>1</v>
      </c>
      <c r="J4296" s="45" t="s">
        <v>67</v>
      </c>
      <c r="K4296" s="41">
        <v>36</v>
      </c>
      <c r="L4296" s="41">
        <v>36</v>
      </c>
      <c r="M4296" s="41">
        <f>K4296-L4296</f>
        <v>0</v>
      </c>
      <c r="N4296" s="45" t="s">
        <v>3548</v>
      </c>
      <c r="O4296" s="41">
        <v>36000</v>
      </c>
      <c r="P4296" s="46"/>
      <c r="Q4296" s="47"/>
      <c r="R4296" s="48" t="s">
        <v>1777</v>
      </c>
      <c r="T4296">
        <v>100320</v>
      </c>
    </row>
    <row r="4297" spans="1:20" ht="18" customHeight="1" x14ac:dyDescent="0.15">
      <c r="A4297" s="42">
        <v>10</v>
      </c>
      <c r="B4297" s="43" t="s">
        <v>1536</v>
      </c>
      <c r="C4297" s="43">
        <v>3</v>
      </c>
      <c r="D4297" s="43" t="s">
        <v>1749</v>
      </c>
      <c r="E4297" s="43">
        <v>2</v>
      </c>
      <c r="F4297" s="43" t="s">
        <v>1705</v>
      </c>
      <c r="G4297" s="45">
        <v>13</v>
      </c>
      <c r="H4297" s="49" t="s">
        <v>77</v>
      </c>
      <c r="I4297" s="45"/>
      <c r="J4297" s="45"/>
      <c r="K4297" s="41"/>
      <c r="L4297" s="41"/>
      <c r="M4297" s="41"/>
      <c r="N4297" s="45"/>
      <c r="O4297" s="47"/>
      <c r="P4297" s="46"/>
      <c r="Q4297" s="47"/>
      <c r="R4297" s="48" t="s">
        <v>1777</v>
      </c>
      <c r="T4297">
        <v>100320</v>
      </c>
    </row>
    <row r="4298" spans="1:20" ht="18" customHeight="1" x14ac:dyDescent="0.15">
      <c r="A4298" s="42">
        <v>10</v>
      </c>
      <c r="B4298" s="43" t="s">
        <v>1536</v>
      </c>
      <c r="C4298" s="43">
        <v>3</v>
      </c>
      <c r="D4298" s="43" t="s">
        <v>1749</v>
      </c>
      <c r="E4298" s="43">
        <v>2</v>
      </c>
      <c r="F4298" s="43" t="s">
        <v>1705</v>
      </c>
      <c r="G4298" s="44">
        <v>13</v>
      </c>
      <c r="H4298" s="43" t="s">
        <v>77</v>
      </c>
      <c r="I4298" s="45">
        <v>1</v>
      </c>
      <c r="J4298" s="45" t="s">
        <v>78</v>
      </c>
      <c r="K4298" s="41">
        <v>2874</v>
      </c>
      <c r="L4298" s="41">
        <v>2975</v>
      </c>
      <c r="M4298" s="41">
        <f>K4298-L4298</f>
        <v>-101</v>
      </c>
      <c r="N4298" s="45" t="s">
        <v>1817</v>
      </c>
      <c r="O4298" s="41">
        <v>2874000</v>
      </c>
      <c r="P4298" s="46"/>
      <c r="Q4298" s="47"/>
      <c r="R4298" s="48" t="s">
        <v>1777</v>
      </c>
      <c r="T4298">
        <v>100320</v>
      </c>
    </row>
    <row r="4299" spans="1:20" ht="18" customHeight="1" x14ac:dyDescent="0.15">
      <c r="A4299" s="42">
        <v>10</v>
      </c>
      <c r="B4299" s="43" t="s">
        <v>1536</v>
      </c>
      <c r="C4299" s="43">
        <v>3</v>
      </c>
      <c r="D4299" s="43" t="s">
        <v>1749</v>
      </c>
      <c r="E4299" s="43">
        <v>2</v>
      </c>
      <c r="F4299" s="43" t="s">
        <v>1705</v>
      </c>
      <c r="G4299" s="45">
        <v>17</v>
      </c>
      <c r="H4299" s="49" t="s">
        <v>79</v>
      </c>
      <c r="I4299" s="45"/>
      <c r="J4299" s="45"/>
      <c r="K4299" s="41"/>
      <c r="L4299" s="41"/>
      <c r="M4299" s="41"/>
      <c r="N4299" s="45"/>
      <c r="O4299" s="47"/>
      <c r="P4299" s="46"/>
      <c r="Q4299" s="47"/>
      <c r="R4299" s="48" t="s">
        <v>1777</v>
      </c>
      <c r="T4299">
        <v>100320</v>
      </c>
    </row>
    <row r="4300" spans="1:20" ht="18" customHeight="1" x14ac:dyDescent="0.15">
      <c r="A4300" s="42">
        <v>10</v>
      </c>
      <c r="B4300" s="43" t="s">
        <v>1536</v>
      </c>
      <c r="C4300" s="43">
        <v>3</v>
      </c>
      <c r="D4300" s="43" t="s">
        <v>1749</v>
      </c>
      <c r="E4300" s="43">
        <v>2</v>
      </c>
      <c r="F4300" s="43" t="s">
        <v>1705</v>
      </c>
      <c r="G4300" s="44">
        <v>17</v>
      </c>
      <c r="H4300" s="43" t="s">
        <v>79</v>
      </c>
      <c r="I4300" s="45">
        <v>41</v>
      </c>
      <c r="J4300" s="45" t="s">
        <v>1597</v>
      </c>
      <c r="K4300" s="41">
        <v>572</v>
      </c>
      <c r="L4300" s="41">
        <v>568</v>
      </c>
      <c r="M4300" s="41">
        <f>K4300-L4300</f>
        <v>4</v>
      </c>
      <c r="N4300" s="45" t="s">
        <v>1818</v>
      </c>
      <c r="O4300" s="41">
        <v>572000</v>
      </c>
      <c r="P4300" s="46"/>
      <c r="Q4300" s="47"/>
      <c r="R4300" s="48" t="s">
        <v>1777</v>
      </c>
      <c r="T4300">
        <v>100320</v>
      </c>
    </row>
    <row r="4301" spans="1:20" ht="18" customHeight="1" x14ac:dyDescent="0.15">
      <c r="A4301" s="42">
        <v>10</v>
      </c>
      <c r="B4301" s="43" t="s">
        <v>1536</v>
      </c>
      <c r="C4301" s="43">
        <v>3</v>
      </c>
      <c r="D4301" s="43" t="s">
        <v>1749</v>
      </c>
      <c r="E4301" s="43">
        <v>2</v>
      </c>
      <c r="F4301" s="43" t="s">
        <v>1705</v>
      </c>
      <c r="G4301" s="44">
        <v>17</v>
      </c>
      <c r="H4301" s="43" t="s">
        <v>79</v>
      </c>
      <c r="I4301" s="44">
        <v>41</v>
      </c>
      <c r="J4301" s="44" t="s">
        <v>1597</v>
      </c>
      <c r="K4301" s="41"/>
      <c r="L4301" s="41"/>
      <c r="M4301" s="41"/>
      <c r="N4301" s="45" t="s">
        <v>2849</v>
      </c>
      <c r="O4301" s="41"/>
      <c r="P4301" s="46"/>
      <c r="Q4301" s="47"/>
      <c r="R4301" s="48" t="s">
        <v>1777</v>
      </c>
      <c r="T4301">
        <v>100320</v>
      </c>
    </row>
    <row r="4302" spans="1:20" ht="18" customHeight="1" x14ac:dyDescent="0.15">
      <c r="A4302" s="42">
        <v>10</v>
      </c>
      <c r="B4302" s="43" t="s">
        <v>1536</v>
      </c>
      <c r="C4302" s="43">
        <v>3</v>
      </c>
      <c r="D4302" s="43" t="s">
        <v>1749</v>
      </c>
      <c r="E4302" s="43">
        <v>2</v>
      </c>
      <c r="F4302" s="43" t="s">
        <v>1705</v>
      </c>
      <c r="G4302" s="44">
        <v>17</v>
      </c>
      <c r="H4302" s="43" t="s">
        <v>79</v>
      </c>
      <c r="I4302" s="45">
        <v>51</v>
      </c>
      <c r="J4302" s="45" t="s">
        <v>944</v>
      </c>
      <c r="K4302" s="41">
        <v>200</v>
      </c>
      <c r="L4302" s="41">
        <v>200</v>
      </c>
      <c r="M4302" s="41">
        <f>K4302-L4302</f>
        <v>0</v>
      </c>
      <c r="N4302" s="45" t="s">
        <v>1819</v>
      </c>
      <c r="O4302" s="41">
        <v>200000</v>
      </c>
      <c r="P4302" s="46"/>
      <c r="Q4302" s="47"/>
      <c r="R4302" s="48" t="s">
        <v>1777</v>
      </c>
      <c r="T4302">
        <v>100320</v>
      </c>
    </row>
    <row r="4303" spans="1:20" ht="18" customHeight="1" x14ac:dyDescent="0.15">
      <c r="A4303" s="24">
        <v>10</v>
      </c>
      <c r="B4303" s="25" t="s">
        <v>2268</v>
      </c>
      <c r="C4303" s="34">
        <v>3</v>
      </c>
      <c r="D4303" s="25" t="s">
        <v>1749</v>
      </c>
      <c r="E4303" s="35">
        <v>2</v>
      </c>
      <c r="F4303" s="36" t="s">
        <v>2276</v>
      </c>
      <c r="G4303" s="35"/>
      <c r="H4303" s="36"/>
      <c r="I4303" s="35"/>
      <c r="J4303" s="35"/>
      <c r="K4303" s="32">
        <f>IF(C4303="",SUMIFS($K4304:$K$5362,$A4304:$A$5362,A4303,$E4304:$E$5362,""),IF(E4303="",SUMIFS($K4304:$K$5362,$A4304:$A$5362,A4303,$C4304:$C$5362,C4303,$G4304:$G$5362,""),IF(G4303="",SUMIFS($K4304:$K$5362,$A4304:$A$5362,A4303,$C4304:$C$5362,C4303,$E4304:$E$5362,E4303,$R4304:$R$5362,R4303),IF(I4303="",SUMIFS($K4304:$K$5362,$A4304:$A$5362,A4303,$C4304:$C$5362,C4303,$E4304:$E$5362,E4303,$G4304:$G$5362,G4303,$R4304:$R$5362,R4303),0))))</f>
        <v>1061</v>
      </c>
      <c r="L4303" s="32">
        <f>IF(C4303="",SUMIFS($L4304:$L$5362,$A4304:$A$5362,A4303,$E4304:$E$5362,""),IF(E4303="",SUMIFS($L4304:$L$5362,$A4304:$A$5362,A4303,$C4304:$C$5362,C4303,$G4304:$G$5362,""),IF(G4303="",SUMIFS($L4304:$L$5362,$A4304:$A$5362,A4303,$C4304:$C$5362,C4303,$E4304:$E$5362,E4303,$R4304:$R$5362,R4303),IF(I4303="",SUMIFS($L4304:$L$5362,$A4304:$A$5362,A4303,$C4304:$C$5362,C4303,$E4304:$E$5362,E4303,$G4304:$G$5362,G4303,$R4304:$R$5362,R4303),0))))</f>
        <v>1063</v>
      </c>
      <c r="M4303" s="32">
        <f t="shared" ref="M4303" si="115">K4303-L4303</f>
        <v>-2</v>
      </c>
      <c r="N4303" s="37"/>
      <c r="O4303" s="38"/>
      <c r="P4303" s="39"/>
      <c r="Q4303" s="33">
        <f>IF(C4303="",SUMIFS($Q4304:$Q$5362,$A4304:$A$5362,A4303,$E4304:$E$5362,""),IF(E4303="",SUMIFS($Q4304:$Q$5362,$A4304:$A$5362,A4303,$C4304:$C$5362,C4303,$G4304:$G$5362,""),IF(G4303="",SUMIFS($Q4304:$Q$5362,$A4304:$A$5362,A4303,$C4304:$C$5362,C4303,$E4304:$E$5362,E4303,$R4304:$R$5362,R4303),IF(I4303="",SUMIFS($Q4304:$Q$5362,$A4304:$A$5362,A4303,$C4304:$C$5362,C4303,$E4304:$E$5362,E4303,$G4304:$G$5362,G4303,$R4304:$R$5362,R4303),0))))</f>
        <v>0</v>
      </c>
      <c r="R4303" s="40" t="s">
        <v>2278</v>
      </c>
      <c r="T4303">
        <v>100321</v>
      </c>
    </row>
    <row r="4304" spans="1:20" ht="18" customHeight="1" x14ac:dyDescent="0.15">
      <c r="A4304" s="42">
        <v>10</v>
      </c>
      <c r="B4304" s="43" t="s">
        <v>1536</v>
      </c>
      <c r="C4304" s="43">
        <v>3</v>
      </c>
      <c r="D4304" s="43" t="s">
        <v>1749</v>
      </c>
      <c r="E4304" s="43">
        <v>2</v>
      </c>
      <c r="F4304" s="43" t="s">
        <v>1705</v>
      </c>
      <c r="G4304" s="45">
        <v>7</v>
      </c>
      <c r="H4304" s="49" t="s">
        <v>30</v>
      </c>
      <c r="I4304" s="45"/>
      <c r="J4304" s="45"/>
      <c r="K4304" s="41"/>
      <c r="L4304" s="41"/>
      <c r="M4304" s="41"/>
      <c r="N4304" s="45"/>
      <c r="O4304" s="47"/>
      <c r="P4304" s="46"/>
      <c r="Q4304" s="47"/>
      <c r="R4304" s="48" t="s">
        <v>1790</v>
      </c>
      <c r="T4304">
        <v>100321</v>
      </c>
    </row>
    <row r="4305" spans="1:20" ht="18" customHeight="1" x14ac:dyDescent="0.15">
      <c r="A4305" s="42">
        <v>10</v>
      </c>
      <c r="B4305" s="43" t="s">
        <v>1536</v>
      </c>
      <c r="C4305" s="43">
        <v>3</v>
      </c>
      <c r="D4305" s="43" t="s">
        <v>1749</v>
      </c>
      <c r="E4305" s="43">
        <v>2</v>
      </c>
      <c r="F4305" s="43" t="s">
        <v>1705</v>
      </c>
      <c r="G4305" s="44">
        <v>7</v>
      </c>
      <c r="H4305" s="43" t="s">
        <v>30</v>
      </c>
      <c r="I4305" s="45">
        <v>11</v>
      </c>
      <c r="J4305" s="45" t="s">
        <v>31</v>
      </c>
      <c r="K4305" s="41">
        <v>40</v>
      </c>
      <c r="L4305" s="41">
        <v>40</v>
      </c>
      <c r="M4305" s="41">
        <f>K4305-L4305</f>
        <v>0</v>
      </c>
      <c r="N4305" s="45" t="s">
        <v>4207</v>
      </c>
      <c r="O4305" s="41">
        <v>40000</v>
      </c>
      <c r="P4305" s="46"/>
      <c r="Q4305" s="47"/>
      <c r="R4305" s="48" t="s">
        <v>1790</v>
      </c>
      <c r="T4305">
        <v>100321</v>
      </c>
    </row>
    <row r="4306" spans="1:20" ht="18" customHeight="1" x14ac:dyDescent="0.15">
      <c r="A4306" s="42">
        <v>10</v>
      </c>
      <c r="B4306" s="43" t="s">
        <v>1536</v>
      </c>
      <c r="C4306" s="43">
        <v>3</v>
      </c>
      <c r="D4306" s="43" t="s">
        <v>1749</v>
      </c>
      <c r="E4306" s="43">
        <v>2</v>
      </c>
      <c r="F4306" s="43" t="s">
        <v>1705</v>
      </c>
      <c r="G4306" s="45">
        <v>10</v>
      </c>
      <c r="H4306" s="49" t="s">
        <v>54</v>
      </c>
      <c r="I4306" s="45"/>
      <c r="J4306" s="45"/>
      <c r="K4306" s="41"/>
      <c r="L4306" s="41"/>
      <c r="M4306" s="41"/>
      <c r="N4306" s="45"/>
      <c r="O4306" s="47"/>
      <c r="P4306" s="46"/>
      <c r="Q4306" s="47"/>
      <c r="R4306" s="48" t="s">
        <v>1790</v>
      </c>
      <c r="T4306">
        <v>100321</v>
      </c>
    </row>
    <row r="4307" spans="1:20" ht="18" customHeight="1" x14ac:dyDescent="0.15">
      <c r="A4307" s="42">
        <v>10</v>
      </c>
      <c r="B4307" s="43" t="s">
        <v>1536</v>
      </c>
      <c r="C4307" s="43">
        <v>3</v>
      </c>
      <c r="D4307" s="43" t="s">
        <v>1749</v>
      </c>
      <c r="E4307" s="43">
        <v>2</v>
      </c>
      <c r="F4307" s="43" t="s">
        <v>1705</v>
      </c>
      <c r="G4307" s="44">
        <v>10</v>
      </c>
      <c r="H4307" s="43" t="s">
        <v>54</v>
      </c>
      <c r="I4307" s="45">
        <v>1</v>
      </c>
      <c r="J4307" s="45" t="s">
        <v>55</v>
      </c>
      <c r="K4307" s="41">
        <v>100</v>
      </c>
      <c r="L4307" s="41">
        <v>100</v>
      </c>
      <c r="M4307" s="41">
        <f>K4307-L4307</f>
        <v>0</v>
      </c>
      <c r="N4307" s="45" t="s">
        <v>1820</v>
      </c>
      <c r="O4307" s="41">
        <v>70000</v>
      </c>
      <c r="P4307" s="46"/>
      <c r="Q4307" s="47"/>
      <c r="R4307" s="48" t="s">
        <v>1790</v>
      </c>
      <c r="T4307">
        <v>100321</v>
      </c>
    </row>
    <row r="4308" spans="1:20" ht="18" customHeight="1" x14ac:dyDescent="0.15">
      <c r="A4308" s="42">
        <v>10</v>
      </c>
      <c r="B4308" s="43" t="s">
        <v>1536</v>
      </c>
      <c r="C4308" s="43">
        <v>3</v>
      </c>
      <c r="D4308" s="43" t="s">
        <v>1749</v>
      </c>
      <c r="E4308" s="43">
        <v>2</v>
      </c>
      <c r="F4308" s="43" t="s">
        <v>1705</v>
      </c>
      <c r="G4308" s="44">
        <v>10</v>
      </c>
      <c r="H4308" s="43" t="s">
        <v>54</v>
      </c>
      <c r="I4308" s="44">
        <v>1</v>
      </c>
      <c r="J4308" s="44" t="s">
        <v>55</v>
      </c>
      <c r="K4308" s="41"/>
      <c r="L4308" s="41"/>
      <c r="M4308" s="41"/>
      <c r="N4308" s="45" t="s">
        <v>1821</v>
      </c>
      <c r="O4308" s="41">
        <v>20000</v>
      </c>
      <c r="P4308" s="46"/>
      <c r="Q4308" s="47"/>
      <c r="R4308" s="48" t="s">
        <v>1790</v>
      </c>
      <c r="T4308">
        <v>100321</v>
      </c>
    </row>
    <row r="4309" spans="1:20" ht="18" customHeight="1" x14ac:dyDescent="0.15">
      <c r="A4309" s="42">
        <v>10</v>
      </c>
      <c r="B4309" s="43" t="s">
        <v>1536</v>
      </c>
      <c r="C4309" s="43">
        <v>3</v>
      </c>
      <c r="D4309" s="43" t="s">
        <v>1749</v>
      </c>
      <c r="E4309" s="43">
        <v>2</v>
      </c>
      <c r="F4309" s="43" t="s">
        <v>1705</v>
      </c>
      <c r="G4309" s="44">
        <v>10</v>
      </c>
      <c r="H4309" s="43" t="s">
        <v>54</v>
      </c>
      <c r="I4309" s="44">
        <v>1</v>
      </c>
      <c r="J4309" s="44" t="s">
        <v>55</v>
      </c>
      <c r="K4309" s="41"/>
      <c r="L4309" s="41"/>
      <c r="M4309" s="41"/>
      <c r="N4309" s="45" t="s">
        <v>1822</v>
      </c>
      <c r="O4309" s="41">
        <v>10000</v>
      </c>
      <c r="P4309" s="46"/>
      <c r="Q4309" s="47"/>
      <c r="R4309" s="48" t="s">
        <v>1790</v>
      </c>
      <c r="T4309">
        <v>100321</v>
      </c>
    </row>
    <row r="4310" spans="1:20" ht="18" customHeight="1" x14ac:dyDescent="0.15">
      <c r="A4310" s="42">
        <v>10</v>
      </c>
      <c r="B4310" s="43" t="s">
        <v>1536</v>
      </c>
      <c r="C4310" s="43">
        <v>3</v>
      </c>
      <c r="D4310" s="43" t="s">
        <v>1749</v>
      </c>
      <c r="E4310" s="43">
        <v>2</v>
      </c>
      <c r="F4310" s="43" t="s">
        <v>1705</v>
      </c>
      <c r="G4310" s="44">
        <v>10</v>
      </c>
      <c r="H4310" s="43" t="s">
        <v>54</v>
      </c>
      <c r="I4310" s="45">
        <v>6</v>
      </c>
      <c r="J4310" s="45" t="s">
        <v>195</v>
      </c>
      <c r="K4310" s="41">
        <v>5</v>
      </c>
      <c r="L4310" s="41">
        <v>5</v>
      </c>
      <c r="M4310" s="41">
        <f>K4310-L4310</f>
        <v>0</v>
      </c>
      <c r="N4310" s="45" t="s">
        <v>1823</v>
      </c>
      <c r="O4310" s="41">
        <v>5000</v>
      </c>
      <c r="P4310" s="46"/>
      <c r="Q4310" s="47"/>
      <c r="R4310" s="48" t="s">
        <v>1790</v>
      </c>
      <c r="T4310">
        <v>100321</v>
      </c>
    </row>
    <row r="4311" spans="1:20" ht="18" customHeight="1" x14ac:dyDescent="0.15">
      <c r="A4311" s="42">
        <v>10</v>
      </c>
      <c r="B4311" s="43" t="s">
        <v>1536</v>
      </c>
      <c r="C4311" s="43">
        <v>3</v>
      </c>
      <c r="D4311" s="43" t="s">
        <v>1749</v>
      </c>
      <c r="E4311" s="43">
        <v>2</v>
      </c>
      <c r="F4311" s="43" t="s">
        <v>1705</v>
      </c>
      <c r="G4311" s="45">
        <v>11</v>
      </c>
      <c r="H4311" s="49" t="s">
        <v>66</v>
      </c>
      <c r="I4311" s="45"/>
      <c r="J4311" s="45"/>
      <c r="K4311" s="41"/>
      <c r="L4311" s="41"/>
      <c r="M4311" s="41"/>
      <c r="N4311" s="45"/>
      <c r="O4311" s="47"/>
      <c r="P4311" s="46"/>
      <c r="Q4311" s="47"/>
      <c r="R4311" s="48" t="s">
        <v>1790</v>
      </c>
      <c r="T4311">
        <v>100321</v>
      </c>
    </row>
    <row r="4312" spans="1:20" ht="18" customHeight="1" x14ac:dyDescent="0.15">
      <c r="A4312" s="42">
        <v>10</v>
      </c>
      <c r="B4312" s="43" t="s">
        <v>1536</v>
      </c>
      <c r="C4312" s="43">
        <v>3</v>
      </c>
      <c r="D4312" s="43" t="s">
        <v>1749</v>
      </c>
      <c r="E4312" s="43">
        <v>2</v>
      </c>
      <c r="F4312" s="43" t="s">
        <v>1705</v>
      </c>
      <c r="G4312" s="44">
        <v>11</v>
      </c>
      <c r="H4312" s="43" t="s">
        <v>66</v>
      </c>
      <c r="I4312" s="45">
        <v>1</v>
      </c>
      <c r="J4312" s="45" t="s">
        <v>67</v>
      </c>
      <c r="K4312" s="41">
        <v>34</v>
      </c>
      <c r="L4312" s="41">
        <v>34</v>
      </c>
      <c r="M4312" s="41">
        <f>K4312-L4312</f>
        <v>0</v>
      </c>
      <c r="N4312" s="45" t="s">
        <v>3549</v>
      </c>
      <c r="O4312" s="41">
        <v>33600</v>
      </c>
      <c r="P4312" s="46"/>
      <c r="Q4312" s="47"/>
      <c r="R4312" s="48" t="s">
        <v>1790</v>
      </c>
      <c r="T4312">
        <v>100321</v>
      </c>
    </row>
    <row r="4313" spans="1:20" ht="18" customHeight="1" x14ac:dyDescent="0.15">
      <c r="A4313" s="42">
        <v>10</v>
      </c>
      <c r="B4313" s="43" t="s">
        <v>1536</v>
      </c>
      <c r="C4313" s="43">
        <v>3</v>
      </c>
      <c r="D4313" s="43" t="s">
        <v>1749</v>
      </c>
      <c r="E4313" s="43">
        <v>2</v>
      </c>
      <c r="F4313" s="43" t="s">
        <v>1705</v>
      </c>
      <c r="G4313" s="45">
        <v>13</v>
      </c>
      <c r="H4313" s="49" t="s">
        <v>77</v>
      </c>
      <c r="I4313" s="45"/>
      <c r="J4313" s="45"/>
      <c r="K4313" s="41"/>
      <c r="L4313" s="41"/>
      <c r="M4313" s="41"/>
      <c r="N4313" s="45"/>
      <c r="O4313" s="47"/>
      <c r="P4313" s="46"/>
      <c r="Q4313" s="47"/>
      <c r="R4313" s="48" t="s">
        <v>1790</v>
      </c>
      <c r="T4313">
        <v>100321</v>
      </c>
    </row>
    <row r="4314" spans="1:20" ht="18" customHeight="1" x14ac:dyDescent="0.15">
      <c r="A4314" s="42">
        <v>10</v>
      </c>
      <c r="B4314" s="43" t="s">
        <v>1536</v>
      </c>
      <c r="C4314" s="43">
        <v>3</v>
      </c>
      <c r="D4314" s="43" t="s">
        <v>1749</v>
      </c>
      <c r="E4314" s="43">
        <v>2</v>
      </c>
      <c r="F4314" s="43" t="s">
        <v>1705</v>
      </c>
      <c r="G4314" s="44">
        <v>13</v>
      </c>
      <c r="H4314" s="43" t="s">
        <v>77</v>
      </c>
      <c r="I4314" s="45">
        <v>1</v>
      </c>
      <c r="J4314" s="45" t="s">
        <v>78</v>
      </c>
      <c r="K4314" s="41">
        <v>539</v>
      </c>
      <c r="L4314" s="41">
        <v>584</v>
      </c>
      <c r="M4314" s="41">
        <f>K4314-L4314</f>
        <v>-45</v>
      </c>
      <c r="N4314" s="45" t="s">
        <v>1824</v>
      </c>
      <c r="O4314" s="41">
        <v>271524</v>
      </c>
      <c r="P4314" s="46"/>
      <c r="Q4314" s="47"/>
      <c r="R4314" s="48" t="s">
        <v>1790</v>
      </c>
      <c r="T4314">
        <v>100321</v>
      </c>
    </row>
    <row r="4315" spans="1:20" ht="18" customHeight="1" x14ac:dyDescent="0.15">
      <c r="A4315" s="42">
        <v>10</v>
      </c>
      <c r="B4315" s="43" t="s">
        <v>1536</v>
      </c>
      <c r="C4315" s="43">
        <v>3</v>
      </c>
      <c r="D4315" s="43" t="s">
        <v>1749</v>
      </c>
      <c r="E4315" s="43">
        <v>2</v>
      </c>
      <c r="F4315" s="43" t="s">
        <v>1705</v>
      </c>
      <c r="G4315" s="44">
        <v>13</v>
      </c>
      <c r="H4315" s="43" t="s">
        <v>77</v>
      </c>
      <c r="I4315" s="44">
        <v>1</v>
      </c>
      <c r="J4315" s="44" t="s">
        <v>78</v>
      </c>
      <c r="K4315" s="41"/>
      <c r="L4315" s="41"/>
      <c r="M4315" s="41"/>
      <c r="N4315" s="45" t="s">
        <v>1825</v>
      </c>
      <c r="O4315" s="41">
        <v>266480</v>
      </c>
      <c r="P4315" s="46"/>
      <c r="Q4315" s="47"/>
      <c r="R4315" s="48" t="s">
        <v>1790</v>
      </c>
      <c r="T4315">
        <v>100321</v>
      </c>
    </row>
    <row r="4316" spans="1:20" ht="18" customHeight="1" x14ac:dyDescent="0.15">
      <c r="A4316" s="42">
        <v>10</v>
      </c>
      <c r="B4316" s="43" t="s">
        <v>1536</v>
      </c>
      <c r="C4316" s="43">
        <v>3</v>
      </c>
      <c r="D4316" s="43" t="s">
        <v>1749</v>
      </c>
      <c r="E4316" s="43">
        <v>2</v>
      </c>
      <c r="F4316" s="43" t="s">
        <v>1705</v>
      </c>
      <c r="G4316" s="45">
        <v>17</v>
      </c>
      <c r="H4316" s="49" t="s">
        <v>79</v>
      </c>
      <c r="I4316" s="45"/>
      <c r="J4316" s="45"/>
      <c r="K4316" s="41"/>
      <c r="L4316" s="41"/>
      <c r="M4316" s="41"/>
      <c r="N4316" s="45"/>
      <c r="O4316" s="47"/>
      <c r="P4316" s="46"/>
      <c r="Q4316" s="47"/>
      <c r="R4316" s="48" t="s">
        <v>1790</v>
      </c>
      <c r="T4316">
        <v>100321</v>
      </c>
    </row>
    <row r="4317" spans="1:20" ht="18" customHeight="1" x14ac:dyDescent="0.15">
      <c r="A4317" s="42">
        <v>10</v>
      </c>
      <c r="B4317" s="43" t="s">
        <v>1536</v>
      </c>
      <c r="C4317" s="43">
        <v>3</v>
      </c>
      <c r="D4317" s="43" t="s">
        <v>1749</v>
      </c>
      <c r="E4317" s="43">
        <v>2</v>
      </c>
      <c r="F4317" s="43" t="s">
        <v>1705</v>
      </c>
      <c r="G4317" s="44">
        <v>17</v>
      </c>
      <c r="H4317" s="43" t="s">
        <v>79</v>
      </c>
      <c r="I4317" s="45">
        <v>41</v>
      </c>
      <c r="J4317" s="45" t="s">
        <v>1597</v>
      </c>
      <c r="K4317" s="41">
        <v>193</v>
      </c>
      <c r="L4317" s="41">
        <v>150</v>
      </c>
      <c r="M4317" s="41">
        <f>K4317-L4317</f>
        <v>43</v>
      </c>
      <c r="N4317" s="45" t="s">
        <v>2850</v>
      </c>
      <c r="O4317" s="41">
        <v>192720</v>
      </c>
      <c r="P4317" s="46"/>
      <c r="Q4317" s="47"/>
      <c r="R4317" s="48" t="s">
        <v>1790</v>
      </c>
      <c r="T4317">
        <v>100321</v>
      </c>
    </row>
    <row r="4318" spans="1:20" ht="18" customHeight="1" x14ac:dyDescent="0.15">
      <c r="A4318" s="42">
        <v>10</v>
      </c>
      <c r="B4318" s="43" t="s">
        <v>1536</v>
      </c>
      <c r="C4318" s="43">
        <v>3</v>
      </c>
      <c r="D4318" s="43" t="s">
        <v>1749</v>
      </c>
      <c r="E4318" s="43">
        <v>2</v>
      </c>
      <c r="F4318" s="43" t="s">
        <v>1705</v>
      </c>
      <c r="G4318" s="44">
        <v>17</v>
      </c>
      <c r="H4318" s="43" t="s">
        <v>79</v>
      </c>
      <c r="I4318" s="45">
        <v>51</v>
      </c>
      <c r="J4318" s="45" t="s">
        <v>944</v>
      </c>
      <c r="K4318" s="41">
        <v>150</v>
      </c>
      <c r="L4318" s="41">
        <v>150</v>
      </c>
      <c r="M4318" s="41">
        <f>K4318-L4318</f>
        <v>0</v>
      </c>
      <c r="N4318" s="45" t="s">
        <v>1819</v>
      </c>
      <c r="O4318" s="41">
        <v>150000</v>
      </c>
      <c r="P4318" s="46"/>
      <c r="Q4318" s="47"/>
      <c r="R4318" s="48" t="s">
        <v>1790</v>
      </c>
      <c r="T4318">
        <v>100321</v>
      </c>
    </row>
    <row r="4319" spans="1:20" ht="18" customHeight="1" x14ac:dyDescent="0.15">
      <c r="A4319" s="24">
        <v>10</v>
      </c>
      <c r="B4319" s="25" t="s">
        <v>1536</v>
      </c>
      <c r="C4319" s="26">
        <v>4</v>
      </c>
      <c r="D4319" s="26" t="s">
        <v>2191</v>
      </c>
      <c r="E4319" s="27"/>
      <c r="F4319" s="26"/>
      <c r="G4319" s="27"/>
      <c r="H4319" s="26"/>
      <c r="I4319" s="27"/>
      <c r="J4319" s="27"/>
      <c r="K4319" s="23">
        <f>IF(C4319="",SUMIFS($K4320:$K$5362,$A4320:$A$5362,A4319,$E4320:$E$5362,""),IF(E4319="",SUMIFS($K4320:$K$5362,$A4320:$A$5362,A4319,$C4320:$C$5362,C4319,$G4320:$G$5362,""),IF(G4319="",SUMIFS($K4320:$K$5362,$A4320:$A$5362,A4319,$C4320:$C$5362,C4319,$E4320:$E$5362,E4319,$R4320:$R$5362,R4319),IF(I4319="",SUMIFS($K4320:$K$5362,$A4320:$A$5362,A4319,$C4320:$C$5362,C4319,$E4320:$E$5362,E4319,$G4320:$G$5362,G4319,$R4320:$R$5362,R4319),0))))</f>
        <v>2156</v>
      </c>
      <c r="L4319" s="23">
        <f>IF(C4319="",SUMIFS($L4320:$L$5362,$A4320:$A$5362,A4319,$E4320:$E$5362,""),IF(E4319="",SUMIFS($L4320:$L$5362,$A4320:$A$5362,A4319,$C4320:$C$5362,C4319,$G4320:$G$5362,""),IF(G4319="",SUMIFS($L4320:$L$5362,$A4320:$A$5362,A4319,$C4320:$C$5362,C4319,$E4320:$E$5362,E4319,$R4320:$R$5362,R4319),IF(I4319="",SUMIFS($L4320:$L$5362,$A4320:$A$5362,A4319,$C4320:$C$5362,C4319,$E4320:$E$5362,E4319,$G4320:$G$5362,G4319,$R4320:$R$5362,R4319),0))))</f>
        <v>1234</v>
      </c>
      <c r="M4319" s="23">
        <f t="shared" ref="M4319:M4320" si="116">K4319-L4319</f>
        <v>922</v>
      </c>
      <c r="N4319" s="28"/>
      <c r="O4319" s="29"/>
      <c r="P4319" s="30"/>
      <c r="Q4319" s="23">
        <f>IF(C4319="",SUMIFS($Q4320:$Q$5362,$A4320:$A$5362,A4319,$E4320:$E$5362,""),IF(E4319="",SUMIFS($Q4320:$Q$5362,$A4320:$A$5362,A4319,$C4320:$C$5362,C4319,$G4320:$G$5362,""),IF(G4319="",SUMIFS($Q4320:$Q$5362,$A4320:$A$5362,A4319,$C4320:$C$5362,C4319,$E4320:$E$5362,E4319,$R4320:$R$5362,R4319),IF(I4319="",SUMIFS($Q4320:$Q$5362,$A4320:$A$5362,A4319,$C4320:$C$5362,C4319,$E4320:$E$5362,E4319,$G4320:$G$5362,G4319,$R4320:$R$5362,R4319),0))))</f>
        <v>0</v>
      </c>
      <c r="R4319" s="31"/>
      <c r="T4319">
        <v>100401</v>
      </c>
    </row>
    <row r="4320" spans="1:20" ht="18" customHeight="1" x14ac:dyDescent="0.15">
      <c r="A4320" s="24">
        <v>10</v>
      </c>
      <c r="B4320" s="25" t="s">
        <v>2268</v>
      </c>
      <c r="C4320" s="34">
        <v>4</v>
      </c>
      <c r="D4320" s="25" t="s">
        <v>1826</v>
      </c>
      <c r="E4320" s="35">
        <v>1</v>
      </c>
      <c r="F4320" s="36" t="s">
        <v>2272</v>
      </c>
      <c r="G4320" s="35"/>
      <c r="H4320" s="36"/>
      <c r="I4320" s="35"/>
      <c r="J4320" s="35"/>
      <c r="K4320" s="32">
        <f>IF(C4320="",SUMIFS($K4321:$K$5362,$A4321:$A$5362,A4320,$E4321:$E$5362,""),IF(E4320="",SUMIFS($K4321:$K$5362,$A4321:$A$5362,A4320,$C4321:$C$5362,C4320,$G4321:$G$5362,""),IF(G4320="",SUMIFS($K4321:$K$5362,$A4321:$A$5362,A4320,$C4321:$C$5362,C4320,$E4321:$E$5362,E4320,$R4321:$R$5362,R4320),IF(I4320="",SUMIFS($K4321:$K$5362,$A4321:$A$5362,A4320,$C4321:$C$5362,C4320,$E4321:$E$5362,E4320,$G4321:$G$5362,G4320,$R4321:$R$5362,R4320),0))))</f>
        <v>1766</v>
      </c>
      <c r="L4320" s="32">
        <f>IF(C4320="",SUMIFS($L4321:$L$5362,$A4321:$A$5362,A4320,$E4321:$E$5362,""),IF(E4320="",SUMIFS($L4321:$L$5362,$A4321:$A$5362,A4320,$C4321:$C$5362,C4320,$G4321:$G$5362,""),IF(G4320="",SUMIFS($L4321:$L$5362,$A4321:$A$5362,A4320,$C4321:$C$5362,C4320,$E4321:$E$5362,E4320,$R4321:$R$5362,R4320),IF(I4320="",SUMIFS($L4321:$L$5362,$A4321:$A$5362,A4320,$C4321:$C$5362,C4320,$E4321:$E$5362,E4320,$G4321:$G$5362,G4320,$R4321:$R$5362,R4320),0))))</f>
        <v>844</v>
      </c>
      <c r="M4320" s="32">
        <f t="shared" si="116"/>
        <v>922</v>
      </c>
      <c r="N4320" s="37"/>
      <c r="O4320" s="38"/>
      <c r="P4320" s="39"/>
      <c r="Q4320" s="33">
        <f>IF(C4320="",SUMIFS($Q4321:$Q$5362,$A4321:$A$5362,A4320,$E4321:$E$5362,""),IF(E4320="",SUMIFS($Q4321:$Q$5362,$A4321:$A$5362,A4320,$C4321:$C$5362,C4320,$G4321:$G$5362,""),IF(G4320="",SUMIFS($Q4321:$Q$5362,$A4321:$A$5362,A4320,$C4321:$C$5362,C4320,$E4321:$E$5362,E4320,$R4321:$R$5362,R4320),IF(I4320="",SUMIFS($Q4321:$Q$5362,$A4321:$A$5362,A4320,$C4321:$C$5362,C4320,$E4321:$E$5362,E4320,$G4321:$G$5362,G4320,$R4321:$R$5362,R4320),0))))</f>
        <v>0</v>
      </c>
      <c r="R4320" s="40" t="s">
        <v>2270</v>
      </c>
      <c r="T4320">
        <v>100401</v>
      </c>
    </row>
    <row r="4321" spans="1:20" ht="18" customHeight="1" x14ac:dyDescent="0.15">
      <c r="A4321" s="42">
        <v>10</v>
      </c>
      <c r="B4321" s="43" t="s">
        <v>1536</v>
      </c>
      <c r="C4321" s="43">
        <v>4</v>
      </c>
      <c r="D4321" s="43" t="s">
        <v>1826</v>
      </c>
      <c r="E4321" s="43">
        <v>1</v>
      </c>
      <c r="F4321" s="43" t="s">
        <v>1606</v>
      </c>
      <c r="G4321" s="45">
        <v>12</v>
      </c>
      <c r="H4321" s="49" t="s">
        <v>73</v>
      </c>
      <c r="I4321" s="45"/>
      <c r="J4321" s="45"/>
      <c r="K4321" s="41"/>
      <c r="L4321" s="41"/>
      <c r="M4321" s="41"/>
      <c r="N4321" s="45"/>
      <c r="O4321" s="47"/>
      <c r="P4321" s="46"/>
      <c r="Q4321" s="47"/>
      <c r="R4321" s="48" t="s">
        <v>1540</v>
      </c>
      <c r="T4321">
        <v>100401</v>
      </c>
    </row>
    <row r="4322" spans="1:20" ht="18" customHeight="1" x14ac:dyDescent="0.15">
      <c r="A4322" s="42">
        <v>10</v>
      </c>
      <c r="B4322" s="43" t="s">
        <v>1536</v>
      </c>
      <c r="C4322" s="43">
        <v>4</v>
      </c>
      <c r="D4322" s="43" t="s">
        <v>1826</v>
      </c>
      <c r="E4322" s="43">
        <v>1</v>
      </c>
      <c r="F4322" s="43" t="s">
        <v>1606</v>
      </c>
      <c r="G4322" s="44">
        <v>12</v>
      </c>
      <c r="H4322" s="43" t="s">
        <v>73</v>
      </c>
      <c r="I4322" s="45">
        <v>21</v>
      </c>
      <c r="J4322" s="45" t="s">
        <v>74</v>
      </c>
      <c r="K4322" s="41">
        <v>1751</v>
      </c>
      <c r="L4322" s="41">
        <v>829</v>
      </c>
      <c r="M4322" s="41">
        <f>K4322-L4322</f>
        <v>922</v>
      </c>
      <c r="N4322" s="45" t="s">
        <v>1827</v>
      </c>
      <c r="O4322" s="41">
        <v>1750320</v>
      </c>
      <c r="P4322" s="46"/>
      <c r="Q4322" s="47"/>
      <c r="R4322" s="48" t="s">
        <v>1540</v>
      </c>
      <c r="T4322">
        <v>100401</v>
      </c>
    </row>
    <row r="4323" spans="1:20" ht="18" customHeight="1" x14ac:dyDescent="0.15">
      <c r="A4323" s="42">
        <v>10</v>
      </c>
      <c r="B4323" s="43" t="s">
        <v>1536</v>
      </c>
      <c r="C4323" s="43">
        <v>4</v>
      </c>
      <c r="D4323" s="43" t="s">
        <v>1826</v>
      </c>
      <c r="E4323" s="43">
        <v>1</v>
      </c>
      <c r="F4323" s="43" t="s">
        <v>1606</v>
      </c>
      <c r="G4323" s="45">
        <v>18</v>
      </c>
      <c r="H4323" s="49" t="s">
        <v>81</v>
      </c>
      <c r="I4323" s="45"/>
      <c r="J4323" s="45"/>
      <c r="K4323" s="41"/>
      <c r="L4323" s="41"/>
      <c r="M4323" s="41"/>
      <c r="N4323" s="45"/>
      <c r="O4323" s="47"/>
      <c r="P4323" s="46"/>
      <c r="Q4323" s="47"/>
      <c r="R4323" s="48" t="s">
        <v>1540</v>
      </c>
      <c r="T4323">
        <v>100401</v>
      </c>
    </row>
    <row r="4324" spans="1:20" ht="18" customHeight="1" x14ac:dyDescent="0.15">
      <c r="A4324" s="42">
        <v>10</v>
      </c>
      <c r="B4324" s="43" t="s">
        <v>1536</v>
      </c>
      <c r="C4324" s="43">
        <v>4</v>
      </c>
      <c r="D4324" s="43" t="s">
        <v>1826</v>
      </c>
      <c r="E4324" s="43">
        <v>1</v>
      </c>
      <c r="F4324" s="43" t="s">
        <v>1606</v>
      </c>
      <c r="G4324" s="44">
        <v>18</v>
      </c>
      <c r="H4324" s="43" t="s">
        <v>81</v>
      </c>
      <c r="I4324" s="45">
        <v>11</v>
      </c>
      <c r="J4324" s="45" t="s">
        <v>82</v>
      </c>
      <c r="K4324" s="41">
        <v>15</v>
      </c>
      <c r="L4324" s="41">
        <v>15</v>
      </c>
      <c r="M4324" s="41">
        <f>K4324-L4324</f>
        <v>0</v>
      </c>
      <c r="N4324" s="45" t="s">
        <v>1828</v>
      </c>
      <c r="O4324" s="41">
        <v>15000</v>
      </c>
      <c r="P4324" s="46"/>
      <c r="Q4324" s="47"/>
      <c r="R4324" s="48" t="s">
        <v>1540</v>
      </c>
      <c r="T4324">
        <v>100401</v>
      </c>
    </row>
    <row r="4325" spans="1:20" ht="18" customHeight="1" x14ac:dyDescent="0.15">
      <c r="A4325" s="24">
        <v>10</v>
      </c>
      <c r="B4325" s="25" t="s">
        <v>2268</v>
      </c>
      <c r="C4325" s="34">
        <v>4</v>
      </c>
      <c r="D4325" s="25" t="s">
        <v>1826</v>
      </c>
      <c r="E4325" s="35">
        <v>1</v>
      </c>
      <c r="F4325" s="36" t="s">
        <v>2272</v>
      </c>
      <c r="G4325" s="35"/>
      <c r="H4325" s="36"/>
      <c r="I4325" s="35"/>
      <c r="J4325" s="35"/>
      <c r="K4325" s="32">
        <f>IF(C4325="",SUMIFS($K4326:$K$5362,$A4326:$A$5362,A4325,$E4326:$E$5362,""),IF(E4325="",SUMIFS($K4326:$K$5362,$A4326:$A$5362,A4325,$C4326:$C$5362,C4325,$G4326:$G$5362,""),IF(G4325="",SUMIFS($K4326:$K$5362,$A4326:$A$5362,A4325,$C4326:$C$5362,C4325,$E4326:$E$5362,E4325,$R4326:$R$5362,R4325),IF(I4325="",SUMIFS($K4326:$K$5362,$A4326:$A$5362,A4325,$C4326:$C$5362,C4325,$E4326:$E$5362,E4325,$G4326:$G$5362,G4325,$R4326:$R$5362,R4325),0))))</f>
        <v>390</v>
      </c>
      <c r="L4325" s="32">
        <f>IF(C4325="",SUMIFS($L4326:$L$5362,$A4326:$A$5362,A4325,$E4326:$E$5362,""),IF(E4325="",SUMIFS($L4326:$L$5362,$A4326:$A$5362,A4325,$C4326:$C$5362,C4325,$G4326:$G$5362,""),IF(G4325="",SUMIFS($L4326:$L$5362,$A4326:$A$5362,A4325,$C4326:$C$5362,C4325,$E4326:$E$5362,E4325,$R4326:$R$5362,R4325),IF(I4325="",SUMIFS($L4326:$L$5362,$A4326:$A$5362,A4325,$C4326:$C$5362,C4325,$E4326:$E$5362,E4325,$G4326:$G$5362,G4325,$R4326:$R$5362,R4325),0))))</f>
        <v>390</v>
      </c>
      <c r="M4325" s="32">
        <f t="shared" ref="M4325" si="117">K4325-L4325</f>
        <v>0</v>
      </c>
      <c r="N4325" s="37"/>
      <c r="O4325" s="38"/>
      <c r="P4325" s="39"/>
      <c r="Q4325" s="33">
        <f>IF(C4325="",SUMIFS($Q4326:$Q$5362,$A4326:$A$5362,A4325,$E4326:$E$5362,""),IF(E4325="",SUMIFS($Q4326:$Q$5362,$A4326:$A$5362,A4325,$C4326:$C$5362,C4325,$G4326:$G$5362,""),IF(G4325="",SUMIFS($Q4326:$Q$5362,$A4326:$A$5362,A4325,$C4326:$C$5362,C4325,$E4326:$E$5362,E4325,$R4326:$R$5362,R4325),IF(I4325="",SUMIFS($Q4326:$Q$5362,$A4326:$A$5362,A4325,$C4326:$C$5362,C4325,$E4326:$E$5362,E4325,$G4326:$G$5362,G4325,$R4326:$R$5362,R4325),0))))</f>
        <v>0</v>
      </c>
      <c r="R4325" s="40" t="s">
        <v>2907</v>
      </c>
      <c r="T4325">
        <v>100430</v>
      </c>
    </row>
    <row r="4326" spans="1:20" ht="18" customHeight="1" x14ac:dyDescent="0.15">
      <c r="A4326" s="42">
        <v>10</v>
      </c>
      <c r="B4326" s="43" t="s">
        <v>1536</v>
      </c>
      <c r="C4326" s="43">
        <v>4</v>
      </c>
      <c r="D4326" s="43" t="s">
        <v>1826</v>
      </c>
      <c r="E4326" s="43">
        <v>1</v>
      </c>
      <c r="F4326" s="43" t="s">
        <v>1606</v>
      </c>
      <c r="G4326" s="45">
        <v>10</v>
      </c>
      <c r="H4326" s="49" t="s">
        <v>54</v>
      </c>
      <c r="I4326" s="45"/>
      <c r="J4326" s="45"/>
      <c r="K4326" s="41"/>
      <c r="L4326" s="41"/>
      <c r="M4326" s="41"/>
      <c r="N4326" s="45"/>
      <c r="O4326" s="47"/>
      <c r="P4326" s="46"/>
      <c r="Q4326" s="47"/>
      <c r="R4326" s="48" t="s">
        <v>1829</v>
      </c>
      <c r="T4326">
        <v>100430</v>
      </c>
    </row>
    <row r="4327" spans="1:20" ht="18" customHeight="1" x14ac:dyDescent="0.15">
      <c r="A4327" s="42">
        <v>10</v>
      </c>
      <c r="B4327" s="43" t="s">
        <v>1536</v>
      </c>
      <c r="C4327" s="43">
        <v>4</v>
      </c>
      <c r="D4327" s="43" t="s">
        <v>1826</v>
      </c>
      <c r="E4327" s="43">
        <v>1</v>
      </c>
      <c r="F4327" s="43" t="s">
        <v>1606</v>
      </c>
      <c r="G4327" s="44">
        <v>10</v>
      </c>
      <c r="H4327" s="43" t="s">
        <v>54</v>
      </c>
      <c r="I4327" s="45">
        <v>1</v>
      </c>
      <c r="J4327" s="45" t="s">
        <v>55</v>
      </c>
      <c r="K4327" s="41">
        <v>150</v>
      </c>
      <c r="L4327" s="41">
        <v>150</v>
      </c>
      <c r="M4327" s="41">
        <f>K4327-L4327</f>
        <v>0</v>
      </c>
      <c r="N4327" s="45" t="s">
        <v>1830</v>
      </c>
      <c r="O4327" s="41">
        <v>150000</v>
      </c>
      <c r="P4327" s="46"/>
      <c r="Q4327" s="47"/>
      <c r="R4327" s="48" t="s">
        <v>1829</v>
      </c>
      <c r="T4327">
        <v>100430</v>
      </c>
    </row>
    <row r="4328" spans="1:20" ht="18" customHeight="1" x14ac:dyDescent="0.15">
      <c r="A4328" s="42">
        <v>10</v>
      </c>
      <c r="B4328" s="43" t="s">
        <v>1536</v>
      </c>
      <c r="C4328" s="43">
        <v>4</v>
      </c>
      <c r="D4328" s="43" t="s">
        <v>1826</v>
      </c>
      <c r="E4328" s="43">
        <v>1</v>
      </c>
      <c r="F4328" s="43" t="s">
        <v>1606</v>
      </c>
      <c r="G4328" s="44">
        <v>10</v>
      </c>
      <c r="H4328" s="43" t="s">
        <v>54</v>
      </c>
      <c r="I4328" s="45">
        <v>4</v>
      </c>
      <c r="J4328" s="45" t="s">
        <v>65</v>
      </c>
      <c r="K4328" s="41">
        <v>15</v>
      </c>
      <c r="L4328" s="41">
        <v>15</v>
      </c>
      <c r="M4328" s="41">
        <f>K4328-L4328</f>
        <v>0</v>
      </c>
      <c r="N4328" s="45" t="s">
        <v>1831</v>
      </c>
      <c r="O4328" s="41">
        <v>15000</v>
      </c>
      <c r="P4328" s="46"/>
      <c r="Q4328" s="47"/>
      <c r="R4328" s="48" t="s">
        <v>1829</v>
      </c>
      <c r="T4328">
        <v>100430</v>
      </c>
    </row>
    <row r="4329" spans="1:20" ht="18" customHeight="1" x14ac:dyDescent="0.15">
      <c r="A4329" s="42">
        <v>10</v>
      </c>
      <c r="B4329" s="43" t="s">
        <v>1536</v>
      </c>
      <c r="C4329" s="43">
        <v>4</v>
      </c>
      <c r="D4329" s="43" t="s">
        <v>1826</v>
      </c>
      <c r="E4329" s="43">
        <v>1</v>
      </c>
      <c r="F4329" s="43" t="s">
        <v>1606</v>
      </c>
      <c r="G4329" s="44">
        <v>10</v>
      </c>
      <c r="H4329" s="43" t="s">
        <v>54</v>
      </c>
      <c r="I4329" s="45">
        <v>6</v>
      </c>
      <c r="J4329" s="45" t="s">
        <v>195</v>
      </c>
      <c r="K4329" s="41">
        <v>40</v>
      </c>
      <c r="L4329" s="41">
        <v>40</v>
      </c>
      <c r="M4329" s="41">
        <f>K4329-L4329</f>
        <v>0</v>
      </c>
      <c r="N4329" s="45" t="s">
        <v>1832</v>
      </c>
      <c r="O4329" s="41">
        <v>40000</v>
      </c>
      <c r="P4329" s="46"/>
      <c r="Q4329" s="47"/>
      <c r="R4329" s="48" t="s">
        <v>1829</v>
      </c>
      <c r="T4329">
        <v>100430</v>
      </c>
    </row>
    <row r="4330" spans="1:20" ht="18" customHeight="1" x14ac:dyDescent="0.15">
      <c r="A4330" s="42">
        <v>10</v>
      </c>
      <c r="B4330" s="43" t="s">
        <v>1536</v>
      </c>
      <c r="C4330" s="43">
        <v>4</v>
      </c>
      <c r="D4330" s="43" t="s">
        <v>1826</v>
      </c>
      <c r="E4330" s="43">
        <v>1</v>
      </c>
      <c r="F4330" s="43" t="s">
        <v>1606</v>
      </c>
      <c r="G4330" s="44">
        <v>10</v>
      </c>
      <c r="H4330" s="43" t="s">
        <v>54</v>
      </c>
      <c r="I4330" s="45">
        <v>8</v>
      </c>
      <c r="J4330" s="45" t="s">
        <v>621</v>
      </c>
      <c r="K4330" s="41">
        <v>30</v>
      </c>
      <c r="L4330" s="41">
        <v>30</v>
      </c>
      <c r="M4330" s="41">
        <f>K4330-L4330</f>
        <v>0</v>
      </c>
      <c r="N4330" s="45" t="s">
        <v>1833</v>
      </c>
      <c r="O4330" s="41">
        <v>30000</v>
      </c>
      <c r="P4330" s="46"/>
      <c r="Q4330" s="47"/>
      <c r="R4330" s="48" t="s">
        <v>1829</v>
      </c>
      <c r="T4330">
        <v>100430</v>
      </c>
    </row>
    <row r="4331" spans="1:20" ht="18" customHeight="1" x14ac:dyDescent="0.15">
      <c r="A4331" s="42">
        <v>10</v>
      </c>
      <c r="B4331" s="43" t="s">
        <v>1536</v>
      </c>
      <c r="C4331" s="43">
        <v>4</v>
      </c>
      <c r="D4331" s="43" t="s">
        <v>1826</v>
      </c>
      <c r="E4331" s="43">
        <v>1</v>
      </c>
      <c r="F4331" s="43" t="s">
        <v>1606</v>
      </c>
      <c r="G4331" s="45">
        <v>11</v>
      </c>
      <c r="H4331" s="49" t="s">
        <v>66</v>
      </c>
      <c r="I4331" s="45"/>
      <c r="J4331" s="45"/>
      <c r="K4331" s="41"/>
      <c r="L4331" s="41"/>
      <c r="M4331" s="41"/>
      <c r="N4331" s="45"/>
      <c r="O4331" s="47"/>
      <c r="P4331" s="46"/>
      <c r="Q4331" s="47"/>
      <c r="R4331" s="48" t="s">
        <v>1829</v>
      </c>
      <c r="T4331">
        <v>100430</v>
      </c>
    </row>
    <row r="4332" spans="1:20" ht="18" customHeight="1" x14ac:dyDescent="0.15">
      <c r="A4332" s="42">
        <v>10</v>
      </c>
      <c r="B4332" s="43" t="s">
        <v>1536</v>
      </c>
      <c r="C4332" s="43">
        <v>4</v>
      </c>
      <c r="D4332" s="43" t="s">
        <v>1826</v>
      </c>
      <c r="E4332" s="43">
        <v>1</v>
      </c>
      <c r="F4332" s="43" t="s">
        <v>1606</v>
      </c>
      <c r="G4332" s="44">
        <v>11</v>
      </c>
      <c r="H4332" s="43" t="s">
        <v>66</v>
      </c>
      <c r="I4332" s="45">
        <v>1</v>
      </c>
      <c r="J4332" s="45" t="s">
        <v>67</v>
      </c>
      <c r="K4332" s="41">
        <v>35</v>
      </c>
      <c r="L4332" s="41">
        <v>35</v>
      </c>
      <c r="M4332" s="41">
        <f>K4332-L4332</f>
        <v>0</v>
      </c>
      <c r="N4332" s="45" t="s">
        <v>1834</v>
      </c>
      <c r="O4332" s="41">
        <v>35000</v>
      </c>
      <c r="P4332" s="46"/>
      <c r="Q4332" s="47"/>
      <c r="R4332" s="48" t="s">
        <v>1829</v>
      </c>
      <c r="T4332">
        <v>100430</v>
      </c>
    </row>
    <row r="4333" spans="1:20" ht="18" customHeight="1" x14ac:dyDescent="0.15">
      <c r="A4333" s="42">
        <v>10</v>
      </c>
      <c r="B4333" s="43" t="s">
        <v>1536</v>
      </c>
      <c r="C4333" s="43">
        <v>4</v>
      </c>
      <c r="D4333" s="43" t="s">
        <v>1826</v>
      </c>
      <c r="E4333" s="43">
        <v>1</v>
      </c>
      <c r="F4333" s="43" t="s">
        <v>1606</v>
      </c>
      <c r="G4333" s="45">
        <v>15</v>
      </c>
      <c r="H4333" s="49" t="s">
        <v>235</v>
      </c>
      <c r="I4333" s="45"/>
      <c r="J4333" s="45"/>
      <c r="K4333" s="41"/>
      <c r="L4333" s="41"/>
      <c r="M4333" s="41"/>
      <c r="N4333" s="45"/>
      <c r="O4333" s="47"/>
      <c r="P4333" s="46"/>
      <c r="Q4333" s="47"/>
      <c r="R4333" s="48" t="s">
        <v>1829</v>
      </c>
      <c r="T4333">
        <v>100430</v>
      </c>
    </row>
    <row r="4334" spans="1:20" ht="18" customHeight="1" x14ac:dyDescent="0.15">
      <c r="A4334" s="42">
        <v>10</v>
      </c>
      <c r="B4334" s="43" t="s">
        <v>1536</v>
      </c>
      <c r="C4334" s="43">
        <v>4</v>
      </c>
      <c r="D4334" s="43" t="s">
        <v>1826</v>
      </c>
      <c r="E4334" s="43">
        <v>1</v>
      </c>
      <c r="F4334" s="43" t="s">
        <v>1606</v>
      </c>
      <c r="G4334" s="44">
        <v>15</v>
      </c>
      <c r="H4334" s="43" t="s">
        <v>235</v>
      </c>
      <c r="I4334" s="45">
        <v>11</v>
      </c>
      <c r="J4334" s="45" t="s">
        <v>965</v>
      </c>
      <c r="K4334" s="41">
        <v>20</v>
      </c>
      <c r="L4334" s="41">
        <v>20</v>
      </c>
      <c r="M4334" s="41">
        <f>K4334-L4334</f>
        <v>0</v>
      </c>
      <c r="N4334" s="45" t="s">
        <v>235</v>
      </c>
      <c r="O4334" s="41">
        <v>20000</v>
      </c>
      <c r="P4334" s="46"/>
      <c r="Q4334" s="47"/>
      <c r="R4334" s="48" t="s">
        <v>1829</v>
      </c>
      <c r="T4334">
        <v>100430</v>
      </c>
    </row>
    <row r="4335" spans="1:20" ht="18" customHeight="1" x14ac:dyDescent="0.15">
      <c r="A4335" s="42">
        <v>10</v>
      </c>
      <c r="B4335" s="43" t="s">
        <v>1536</v>
      </c>
      <c r="C4335" s="43">
        <v>4</v>
      </c>
      <c r="D4335" s="43" t="s">
        <v>1826</v>
      </c>
      <c r="E4335" s="43">
        <v>1</v>
      </c>
      <c r="F4335" s="43" t="s">
        <v>1606</v>
      </c>
      <c r="G4335" s="45">
        <v>17</v>
      </c>
      <c r="H4335" s="49" t="s">
        <v>79</v>
      </c>
      <c r="I4335" s="45"/>
      <c r="J4335" s="45"/>
      <c r="K4335" s="41"/>
      <c r="L4335" s="41"/>
      <c r="M4335" s="41"/>
      <c r="N4335" s="45"/>
      <c r="O4335" s="47"/>
      <c r="P4335" s="46"/>
      <c r="Q4335" s="47"/>
      <c r="R4335" s="48" t="s">
        <v>1829</v>
      </c>
      <c r="T4335">
        <v>100430</v>
      </c>
    </row>
    <row r="4336" spans="1:20" ht="18" customHeight="1" x14ac:dyDescent="0.15">
      <c r="A4336" s="42">
        <v>10</v>
      </c>
      <c r="B4336" s="43" t="s">
        <v>1536</v>
      </c>
      <c r="C4336" s="43">
        <v>4</v>
      </c>
      <c r="D4336" s="43" t="s">
        <v>1826</v>
      </c>
      <c r="E4336" s="43">
        <v>1</v>
      </c>
      <c r="F4336" s="43" t="s">
        <v>1606</v>
      </c>
      <c r="G4336" s="44">
        <v>17</v>
      </c>
      <c r="H4336" s="43" t="s">
        <v>79</v>
      </c>
      <c r="I4336" s="45">
        <v>11</v>
      </c>
      <c r="J4336" s="45" t="s">
        <v>1789</v>
      </c>
      <c r="K4336" s="41">
        <v>100</v>
      </c>
      <c r="L4336" s="41">
        <v>100</v>
      </c>
      <c r="M4336" s="41">
        <f>K4336-L4336</f>
        <v>0</v>
      </c>
      <c r="N4336" s="45" t="s">
        <v>1835</v>
      </c>
      <c r="O4336" s="41">
        <v>100000</v>
      </c>
      <c r="P4336" s="46"/>
      <c r="Q4336" s="47"/>
      <c r="R4336" s="48" t="s">
        <v>1829</v>
      </c>
      <c r="T4336">
        <v>100430</v>
      </c>
    </row>
    <row r="4337" spans="1:20" ht="18" customHeight="1" x14ac:dyDescent="0.15">
      <c r="A4337" s="24">
        <v>10</v>
      </c>
      <c r="B4337" s="25" t="s">
        <v>1536</v>
      </c>
      <c r="C4337" s="26">
        <v>5</v>
      </c>
      <c r="D4337" s="26" t="s">
        <v>2317</v>
      </c>
      <c r="E4337" s="27"/>
      <c r="F4337" s="26"/>
      <c r="G4337" s="27"/>
      <c r="H4337" s="26"/>
      <c r="I4337" s="27"/>
      <c r="J4337" s="27"/>
      <c r="K4337" s="23">
        <f>IF(C4337="",SUMIFS($K4338:$K$5362,$A4338:$A$5362,A4337,$E4338:$E$5362,""),IF(E4337="",SUMIFS($K4338:$K$5362,$A4338:$A$5362,A4337,$C4338:$C$5362,C4337,$G4338:$G$5362,""),IF(G4337="",SUMIFS($K4338:$K$5362,$A4338:$A$5362,A4337,$C4338:$C$5362,C4337,$E4338:$E$5362,E4337,$R4338:$R$5362,R4337),IF(I4337="",SUMIFS($K4338:$K$5362,$A4338:$A$5362,A4337,$C4338:$C$5362,C4337,$E4338:$E$5362,E4337,$G4338:$G$5362,G4337,$R4338:$R$5362,R4337),0))))</f>
        <v>312698</v>
      </c>
      <c r="L4337" s="23">
        <f>IF(C4337="",SUMIFS($L4338:$L$5362,$A4338:$A$5362,A4337,$E4338:$E$5362,""),IF(E4337="",SUMIFS($L4338:$L$5362,$A4338:$A$5362,A4337,$C4338:$C$5362,C4337,$G4338:$G$5362,""),IF(G4337="",SUMIFS($L4338:$L$5362,$A4338:$A$5362,A4337,$C4338:$C$5362,C4337,$E4338:$E$5362,E4337,$R4338:$R$5362,R4337),IF(I4337="",SUMIFS($L4338:$L$5362,$A4338:$A$5362,A4337,$C4338:$C$5362,C4337,$E4338:$E$5362,E4337,$G4338:$G$5362,G4337,$R4338:$R$5362,R4337),0))))</f>
        <v>305817</v>
      </c>
      <c r="M4337" s="23">
        <f t="shared" ref="M4337:M4338" si="118">K4337-L4337</f>
        <v>6881</v>
      </c>
      <c r="N4337" s="28"/>
      <c r="O4337" s="29"/>
      <c r="P4337" s="30"/>
      <c r="Q4337" s="23">
        <f>IF(C4337="",SUMIFS($Q4338:$Q$5362,$A4338:$A$5362,A4337,$E4338:$E$5362,""),IF(E4337="",SUMIFS($Q4338:$Q$5362,$A4338:$A$5362,A4337,$C4338:$C$5362,C4337,$G4338:$G$5362,""),IF(G4337="",SUMIFS($Q4338:$Q$5362,$A4338:$A$5362,A4337,$C4338:$C$5362,C4337,$E4338:$E$5362,E4337,$R4338:$R$5362,R4337),IF(I4337="",SUMIFS($Q4338:$Q$5362,$A4338:$A$5362,A4337,$C4338:$C$5362,C4337,$E4338:$E$5362,E4337,$G4338:$G$5362,G4337,$R4338:$R$5362,R4337),0))))</f>
        <v>52032</v>
      </c>
      <c r="R4337" s="31"/>
      <c r="T4337">
        <v>100501</v>
      </c>
    </row>
    <row r="4338" spans="1:20" ht="18" customHeight="1" x14ac:dyDescent="0.15">
      <c r="A4338" s="24">
        <v>10</v>
      </c>
      <c r="B4338" s="25" t="s">
        <v>2268</v>
      </c>
      <c r="C4338" s="34">
        <v>5</v>
      </c>
      <c r="D4338" s="25" t="s">
        <v>1836</v>
      </c>
      <c r="E4338" s="35">
        <v>1</v>
      </c>
      <c r="F4338" s="36" t="s">
        <v>2279</v>
      </c>
      <c r="G4338" s="35"/>
      <c r="H4338" s="36"/>
      <c r="I4338" s="35"/>
      <c r="J4338" s="35"/>
      <c r="K4338" s="32">
        <f>IF(C4338="",SUMIFS($K4339:$K$5362,$A4339:$A$5362,A4338,$E4339:$E$5362,""),IF(E4338="",SUMIFS($K4339:$K$5362,$A4339:$A$5362,A4338,$C4339:$C$5362,C4338,$G4339:$G$5362,""),IF(G4338="",SUMIFS($K4339:$K$5362,$A4339:$A$5362,A4338,$C4339:$C$5362,C4338,$E4339:$E$5362,E4338,$R4339:$R$5362,R4338),IF(I4338="",SUMIFS($K4339:$K$5362,$A4339:$A$5362,A4338,$C4339:$C$5362,C4338,$E4339:$E$5362,E4338,$G4339:$G$5362,G4338,$R4339:$R$5362,R4338),0))))</f>
        <v>252798</v>
      </c>
      <c r="L4338" s="32">
        <f>IF(C4338="",SUMIFS($L4339:$L$5362,$A4339:$A$5362,A4338,$E4339:$E$5362,""),IF(E4338="",SUMIFS($L4339:$L$5362,$A4339:$A$5362,A4338,$C4339:$C$5362,C4338,$G4339:$G$5362,""),IF(G4338="",SUMIFS($L4339:$L$5362,$A4339:$A$5362,A4338,$C4339:$C$5362,C4338,$E4339:$E$5362,E4338,$R4339:$R$5362,R4338),IF(I4338="",SUMIFS($L4339:$L$5362,$A4339:$A$5362,A4338,$C4339:$C$5362,C4338,$E4339:$E$5362,E4338,$G4339:$G$5362,G4338,$R4339:$R$5362,R4338),0))))</f>
        <v>246237</v>
      </c>
      <c r="M4338" s="32">
        <f t="shared" si="118"/>
        <v>6561</v>
      </c>
      <c r="N4338" s="37"/>
      <c r="O4338" s="38"/>
      <c r="P4338" s="39"/>
      <c r="Q4338" s="33">
        <f>IF(C4338="",SUMIFS($Q4339:$Q$5362,$A4339:$A$5362,A4338,$E4339:$E$5362,""),IF(E4338="",SUMIFS($Q4339:$Q$5362,$A4339:$A$5362,A4338,$C4339:$C$5362,C4338,$G4339:$G$5362,""),IF(G4338="",SUMIFS($Q4339:$Q$5362,$A4339:$A$5362,A4338,$C4339:$C$5362,C4338,$E4339:$E$5362,E4338,$R4339:$R$5362,R4338),IF(I4338="",SUMIFS($Q4339:$Q$5362,$A4339:$A$5362,A4338,$C4339:$C$5362,C4338,$E4339:$E$5362,E4338,$G4339:$G$5362,G4338,$R4339:$R$5362,R4338),0))))</f>
        <v>23707</v>
      </c>
      <c r="R4338" s="40" t="s">
        <v>2280</v>
      </c>
      <c r="T4338">
        <v>100501</v>
      </c>
    </row>
    <row r="4339" spans="1:20" ht="18" customHeight="1" x14ac:dyDescent="0.15">
      <c r="A4339" s="42">
        <v>10</v>
      </c>
      <c r="B4339" s="43" t="s">
        <v>1536</v>
      </c>
      <c r="C4339" s="43">
        <v>5</v>
      </c>
      <c r="D4339" s="43" t="s">
        <v>1836</v>
      </c>
      <c r="E4339" s="43">
        <v>1</v>
      </c>
      <c r="F4339" s="43" t="s">
        <v>1837</v>
      </c>
      <c r="G4339" s="45">
        <v>1</v>
      </c>
      <c r="H4339" s="49" t="s">
        <v>7</v>
      </c>
      <c r="I4339" s="45"/>
      <c r="J4339" s="45"/>
      <c r="K4339" s="41"/>
      <c r="L4339" s="41"/>
      <c r="M4339" s="41"/>
      <c r="N4339" s="45"/>
      <c r="O4339" s="47"/>
      <c r="P4339" s="46" t="s">
        <v>4790</v>
      </c>
      <c r="Q4339" s="47">
        <v>10200</v>
      </c>
      <c r="R4339" s="48" t="s">
        <v>1838</v>
      </c>
      <c r="T4339">
        <v>100501</v>
      </c>
    </row>
    <row r="4340" spans="1:20" ht="18" customHeight="1" x14ac:dyDescent="0.15">
      <c r="A4340" s="42">
        <v>10</v>
      </c>
      <c r="B4340" s="43" t="s">
        <v>1536</v>
      </c>
      <c r="C4340" s="43">
        <v>5</v>
      </c>
      <c r="D4340" s="43" t="s">
        <v>1836</v>
      </c>
      <c r="E4340" s="43">
        <v>1</v>
      </c>
      <c r="F4340" s="43" t="s">
        <v>1837</v>
      </c>
      <c r="G4340" s="44">
        <v>1</v>
      </c>
      <c r="H4340" s="43" t="s">
        <v>7</v>
      </c>
      <c r="I4340" s="45">
        <v>21</v>
      </c>
      <c r="J4340" s="45" t="s">
        <v>91</v>
      </c>
      <c r="K4340" s="41">
        <v>330</v>
      </c>
      <c r="L4340" s="41">
        <v>330</v>
      </c>
      <c r="M4340" s="41">
        <f>K4340-L4340</f>
        <v>0</v>
      </c>
      <c r="N4340" s="45" t="s">
        <v>4208</v>
      </c>
      <c r="O4340" s="41">
        <v>130000</v>
      </c>
      <c r="P4340" s="46" t="s">
        <v>4791</v>
      </c>
      <c r="Q4340" s="47"/>
      <c r="R4340" s="48" t="s">
        <v>1838</v>
      </c>
      <c r="T4340">
        <v>100501</v>
      </c>
    </row>
    <row r="4341" spans="1:20" ht="18" customHeight="1" x14ac:dyDescent="0.15">
      <c r="A4341" s="42">
        <v>10</v>
      </c>
      <c r="B4341" s="43" t="s">
        <v>1536</v>
      </c>
      <c r="C4341" s="43">
        <v>5</v>
      </c>
      <c r="D4341" s="43" t="s">
        <v>1836</v>
      </c>
      <c r="E4341" s="43">
        <v>1</v>
      </c>
      <c r="F4341" s="43" t="s">
        <v>1837</v>
      </c>
      <c r="G4341" s="44">
        <v>1</v>
      </c>
      <c r="H4341" s="43" t="s">
        <v>7</v>
      </c>
      <c r="I4341" s="44">
        <v>21</v>
      </c>
      <c r="J4341" s="44" t="s">
        <v>91</v>
      </c>
      <c r="K4341" s="41"/>
      <c r="L4341" s="41"/>
      <c r="M4341" s="41"/>
      <c r="N4341" s="45" t="s">
        <v>4209</v>
      </c>
      <c r="O4341" s="41">
        <v>130000</v>
      </c>
      <c r="P4341" s="46" t="s">
        <v>4792</v>
      </c>
      <c r="Q4341" s="47">
        <v>120</v>
      </c>
      <c r="R4341" s="48" t="s">
        <v>1838</v>
      </c>
      <c r="T4341">
        <v>100501</v>
      </c>
    </row>
    <row r="4342" spans="1:20" ht="18" customHeight="1" x14ac:dyDescent="0.15">
      <c r="A4342" s="42">
        <v>10</v>
      </c>
      <c r="B4342" s="43" t="s">
        <v>1536</v>
      </c>
      <c r="C4342" s="43">
        <v>5</v>
      </c>
      <c r="D4342" s="43" t="s">
        <v>1836</v>
      </c>
      <c r="E4342" s="43">
        <v>1</v>
      </c>
      <c r="F4342" s="43" t="s">
        <v>1837</v>
      </c>
      <c r="G4342" s="44">
        <v>1</v>
      </c>
      <c r="H4342" s="43" t="s">
        <v>7</v>
      </c>
      <c r="I4342" s="44">
        <v>21</v>
      </c>
      <c r="J4342" s="44" t="s">
        <v>91</v>
      </c>
      <c r="K4342" s="41"/>
      <c r="L4342" s="41"/>
      <c r="M4342" s="41"/>
      <c r="N4342" s="45" t="s">
        <v>1839</v>
      </c>
      <c r="O4342" s="41">
        <v>70000</v>
      </c>
      <c r="P4342" s="46" t="s">
        <v>4793</v>
      </c>
      <c r="Q4342" s="47"/>
      <c r="R4342" s="48" t="s">
        <v>1838</v>
      </c>
      <c r="T4342">
        <v>100501</v>
      </c>
    </row>
    <row r="4343" spans="1:20" ht="18" customHeight="1" x14ac:dyDescent="0.15">
      <c r="A4343" s="42">
        <v>10</v>
      </c>
      <c r="B4343" s="43" t="s">
        <v>1536</v>
      </c>
      <c r="C4343" s="43">
        <v>5</v>
      </c>
      <c r="D4343" s="43" t="s">
        <v>1836</v>
      </c>
      <c r="E4343" s="43">
        <v>1</v>
      </c>
      <c r="F4343" s="43" t="s">
        <v>1837</v>
      </c>
      <c r="G4343" s="44">
        <v>1</v>
      </c>
      <c r="H4343" s="43" t="s">
        <v>7</v>
      </c>
      <c r="I4343" s="45">
        <v>31</v>
      </c>
      <c r="J4343" s="45" t="s">
        <v>253</v>
      </c>
      <c r="K4343" s="41">
        <v>20663</v>
      </c>
      <c r="L4343" s="41">
        <v>20154</v>
      </c>
      <c r="M4343" s="41">
        <f>K4343-L4343</f>
        <v>509</v>
      </c>
      <c r="N4343" s="45" t="s">
        <v>4210</v>
      </c>
      <c r="O4343" s="41">
        <v>8042304</v>
      </c>
      <c r="P4343" s="46" t="s">
        <v>4565</v>
      </c>
      <c r="Q4343" s="47">
        <v>10</v>
      </c>
      <c r="R4343" s="48" t="s">
        <v>1838</v>
      </c>
      <c r="T4343">
        <v>100501</v>
      </c>
    </row>
    <row r="4344" spans="1:20" ht="18" customHeight="1" x14ac:dyDescent="0.15">
      <c r="A4344" s="42">
        <v>10</v>
      </c>
      <c r="B4344" s="43" t="s">
        <v>1536</v>
      </c>
      <c r="C4344" s="43">
        <v>5</v>
      </c>
      <c r="D4344" s="43" t="s">
        <v>1836</v>
      </c>
      <c r="E4344" s="43">
        <v>1</v>
      </c>
      <c r="F4344" s="43" t="s">
        <v>1837</v>
      </c>
      <c r="G4344" s="44">
        <v>1</v>
      </c>
      <c r="H4344" s="43" t="s">
        <v>7</v>
      </c>
      <c r="I4344" s="44">
        <v>31</v>
      </c>
      <c r="J4344" s="44" t="s">
        <v>253</v>
      </c>
      <c r="K4344" s="41"/>
      <c r="L4344" s="41"/>
      <c r="M4344" s="41"/>
      <c r="N4344" s="45" t="s">
        <v>4211</v>
      </c>
      <c r="O4344" s="41">
        <v>3448320</v>
      </c>
      <c r="P4344" s="46" t="s">
        <v>4794</v>
      </c>
      <c r="Q4344" s="47">
        <v>450</v>
      </c>
      <c r="R4344" s="48" t="s">
        <v>1838</v>
      </c>
      <c r="T4344">
        <v>100501</v>
      </c>
    </row>
    <row r="4345" spans="1:20" ht="18" customHeight="1" x14ac:dyDescent="0.15">
      <c r="A4345" s="42">
        <v>10</v>
      </c>
      <c r="B4345" s="43" t="s">
        <v>1536</v>
      </c>
      <c r="C4345" s="43">
        <v>5</v>
      </c>
      <c r="D4345" s="43" t="s">
        <v>1836</v>
      </c>
      <c r="E4345" s="43">
        <v>1</v>
      </c>
      <c r="F4345" s="43" t="s">
        <v>1837</v>
      </c>
      <c r="G4345" s="44">
        <v>1</v>
      </c>
      <c r="H4345" s="43" t="s">
        <v>7</v>
      </c>
      <c r="I4345" s="44">
        <v>31</v>
      </c>
      <c r="J4345" s="44" t="s">
        <v>253</v>
      </c>
      <c r="K4345" s="41"/>
      <c r="L4345" s="41"/>
      <c r="M4345" s="41"/>
      <c r="N4345" s="45" t="s">
        <v>4212</v>
      </c>
      <c r="O4345" s="41">
        <v>6300336</v>
      </c>
      <c r="P4345" s="46" t="s">
        <v>4795</v>
      </c>
      <c r="Q4345" s="47"/>
      <c r="R4345" s="48" t="s">
        <v>1838</v>
      </c>
      <c r="T4345">
        <v>100501</v>
      </c>
    </row>
    <row r="4346" spans="1:20" ht="18" customHeight="1" x14ac:dyDescent="0.15">
      <c r="A4346" s="42">
        <v>10</v>
      </c>
      <c r="B4346" s="43" t="s">
        <v>1536</v>
      </c>
      <c r="C4346" s="43">
        <v>5</v>
      </c>
      <c r="D4346" s="43" t="s">
        <v>1836</v>
      </c>
      <c r="E4346" s="43">
        <v>1</v>
      </c>
      <c r="F4346" s="43" t="s">
        <v>1837</v>
      </c>
      <c r="G4346" s="44">
        <v>1</v>
      </c>
      <c r="H4346" s="43" t="s">
        <v>7</v>
      </c>
      <c r="I4346" s="44">
        <v>31</v>
      </c>
      <c r="J4346" s="44" t="s">
        <v>253</v>
      </c>
      <c r="K4346" s="41"/>
      <c r="L4346" s="41"/>
      <c r="M4346" s="41"/>
      <c r="N4346" s="45" t="s">
        <v>1840</v>
      </c>
      <c r="O4346" s="41"/>
      <c r="P4346" s="46" t="s">
        <v>4796</v>
      </c>
      <c r="Q4346" s="47"/>
      <c r="R4346" s="48" t="s">
        <v>1838</v>
      </c>
      <c r="T4346">
        <v>100501</v>
      </c>
    </row>
    <row r="4347" spans="1:20" ht="18" customHeight="1" x14ac:dyDescent="0.15">
      <c r="A4347" s="42">
        <v>10</v>
      </c>
      <c r="B4347" s="43" t="s">
        <v>1536</v>
      </c>
      <c r="C4347" s="43">
        <v>5</v>
      </c>
      <c r="D4347" s="43" t="s">
        <v>1836</v>
      </c>
      <c r="E4347" s="43">
        <v>1</v>
      </c>
      <c r="F4347" s="43" t="s">
        <v>1837</v>
      </c>
      <c r="G4347" s="44">
        <v>1</v>
      </c>
      <c r="H4347" s="43" t="s">
        <v>7</v>
      </c>
      <c r="I4347" s="44">
        <v>31</v>
      </c>
      <c r="J4347" s="44" t="s">
        <v>253</v>
      </c>
      <c r="K4347" s="41"/>
      <c r="L4347" s="41"/>
      <c r="M4347" s="41"/>
      <c r="N4347" s="45" t="s">
        <v>4213</v>
      </c>
      <c r="O4347" s="41">
        <v>307800</v>
      </c>
      <c r="P4347" s="46" t="s">
        <v>4797</v>
      </c>
      <c r="Q4347" s="47">
        <v>154</v>
      </c>
      <c r="R4347" s="48" t="s">
        <v>1838</v>
      </c>
      <c r="T4347">
        <v>100501</v>
      </c>
    </row>
    <row r="4348" spans="1:20" ht="18" customHeight="1" x14ac:dyDescent="0.15">
      <c r="A4348" s="42">
        <v>10</v>
      </c>
      <c r="B4348" s="43" t="s">
        <v>1536</v>
      </c>
      <c r="C4348" s="43">
        <v>5</v>
      </c>
      <c r="D4348" s="43" t="s">
        <v>1836</v>
      </c>
      <c r="E4348" s="43">
        <v>1</v>
      </c>
      <c r="F4348" s="43" t="s">
        <v>1837</v>
      </c>
      <c r="G4348" s="44">
        <v>1</v>
      </c>
      <c r="H4348" s="43" t="s">
        <v>7</v>
      </c>
      <c r="I4348" s="44">
        <v>31</v>
      </c>
      <c r="J4348" s="44" t="s">
        <v>253</v>
      </c>
      <c r="K4348" s="41"/>
      <c r="L4348" s="41"/>
      <c r="M4348" s="41"/>
      <c r="N4348" s="45" t="s">
        <v>1841</v>
      </c>
      <c r="O4348" s="41"/>
      <c r="P4348" s="46" t="s">
        <v>4798</v>
      </c>
      <c r="Q4348" s="47"/>
      <c r="R4348" s="48" t="s">
        <v>1838</v>
      </c>
      <c r="T4348">
        <v>100501</v>
      </c>
    </row>
    <row r="4349" spans="1:20" ht="18" customHeight="1" x14ac:dyDescent="0.15">
      <c r="A4349" s="42">
        <v>10</v>
      </c>
      <c r="B4349" s="43" t="s">
        <v>1536</v>
      </c>
      <c r="C4349" s="43">
        <v>5</v>
      </c>
      <c r="D4349" s="43" t="s">
        <v>1836</v>
      </c>
      <c r="E4349" s="43">
        <v>1</v>
      </c>
      <c r="F4349" s="43" t="s">
        <v>1837</v>
      </c>
      <c r="G4349" s="44">
        <v>1</v>
      </c>
      <c r="H4349" s="43" t="s">
        <v>7</v>
      </c>
      <c r="I4349" s="44">
        <v>31</v>
      </c>
      <c r="J4349" s="44" t="s">
        <v>253</v>
      </c>
      <c r="K4349" s="41"/>
      <c r="L4349" s="41"/>
      <c r="M4349" s="41"/>
      <c r="N4349" s="45" t="s">
        <v>4214</v>
      </c>
      <c r="O4349" s="41">
        <v>2563484</v>
      </c>
      <c r="P4349" s="46" t="s">
        <v>4799</v>
      </c>
      <c r="Q4349" s="47">
        <v>4400</v>
      </c>
      <c r="R4349" s="48" t="s">
        <v>1838</v>
      </c>
      <c r="T4349">
        <v>100501</v>
      </c>
    </row>
    <row r="4350" spans="1:20" ht="18" customHeight="1" x14ac:dyDescent="0.15">
      <c r="A4350" s="42">
        <v>10</v>
      </c>
      <c r="B4350" s="43" t="s">
        <v>1536</v>
      </c>
      <c r="C4350" s="43">
        <v>5</v>
      </c>
      <c r="D4350" s="43" t="s">
        <v>1836</v>
      </c>
      <c r="E4350" s="43">
        <v>1</v>
      </c>
      <c r="F4350" s="43" t="s">
        <v>1837</v>
      </c>
      <c r="G4350" s="45">
        <v>2</v>
      </c>
      <c r="H4350" s="49" t="s">
        <v>10</v>
      </c>
      <c r="I4350" s="45"/>
      <c r="J4350" s="45"/>
      <c r="K4350" s="41"/>
      <c r="L4350" s="41"/>
      <c r="M4350" s="41"/>
      <c r="N4350" s="45"/>
      <c r="O4350" s="47"/>
      <c r="P4350" s="46" t="s">
        <v>4636</v>
      </c>
      <c r="Q4350" s="47"/>
      <c r="R4350" s="48" t="s">
        <v>1838</v>
      </c>
      <c r="T4350">
        <v>100501</v>
      </c>
    </row>
    <row r="4351" spans="1:20" ht="18" customHeight="1" x14ac:dyDescent="0.15">
      <c r="A4351" s="42">
        <v>10</v>
      </c>
      <c r="B4351" s="43" t="s">
        <v>1536</v>
      </c>
      <c r="C4351" s="43">
        <v>5</v>
      </c>
      <c r="D4351" s="43" t="s">
        <v>1836</v>
      </c>
      <c r="E4351" s="43">
        <v>1</v>
      </c>
      <c r="F4351" s="43" t="s">
        <v>1837</v>
      </c>
      <c r="G4351" s="44">
        <v>2</v>
      </c>
      <c r="H4351" s="43" t="s">
        <v>10</v>
      </c>
      <c r="I4351" s="45">
        <v>3</v>
      </c>
      <c r="J4351" s="45" t="s">
        <v>11</v>
      </c>
      <c r="K4351" s="41">
        <v>70981</v>
      </c>
      <c r="L4351" s="41">
        <v>68039</v>
      </c>
      <c r="M4351" s="41">
        <f>K4351-L4351</f>
        <v>2942</v>
      </c>
      <c r="N4351" s="45" t="s">
        <v>2851</v>
      </c>
      <c r="O4351" s="41">
        <v>70980900</v>
      </c>
      <c r="P4351" s="46" t="s">
        <v>4797</v>
      </c>
      <c r="Q4351" s="47">
        <v>77</v>
      </c>
      <c r="R4351" s="48" t="s">
        <v>1838</v>
      </c>
      <c r="T4351">
        <v>100501</v>
      </c>
    </row>
    <row r="4352" spans="1:20" ht="18" customHeight="1" x14ac:dyDescent="0.15">
      <c r="A4352" s="42">
        <v>10</v>
      </c>
      <c r="B4352" s="43" t="s">
        <v>1536</v>
      </c>
      <c r="C4352" s="43">
        <v>5</v>
      </c>
      <c r="D4352" s="43" t="s">
        <v>1836</v>
      </c>
      <c r="E4352" s="43">
        <v>1</v>
      </c>
      <c r="F4352" s="43" t="s">
        <v>1837</v>
      </c>
      <c r="G4352" s="44">
        <v>2</v>
      </c>
      <c r="H4352" s="43" t="s">
        <v>10</v>
      </c>
      <c r="I4352" s="45">
        <v>4</v>
      </c>
      <c r="J4352" s="45" t="s">
        <v>94</v>
      </c>
      <c r="K4352" s="41">
        <v>21813</v>
      </c>
      <c r="L4352" s="41">
        <v>21395</v>
      </c>
      <c r="M4352" s="41">
        <f>K4352-L4352</f>
        <v>418</v>
      </c>
      <c r="N4352" s="45" t="s">
        <v>4215</v>
      </c>
      <c r="O4352" s="41">
        <v>8904000</v>
      </c>
      <c r="P4352" s="46" t="s">
        <v>4798</v>
      </c>
      <c r="Q4352" s="47"/>
      <c r="R4352" s="48" t="s">
        <v>1838</v>
      </c>
      <c r="T4352">
        <v>100501</v>
      </c>
    </row>
    <row r="4353" spans="1:20" ht="18" customHeight="1" x14ac:dyDescent="0.15">
      <c r="A4353" s="42">
        <v>10</v>
      </c>
      <c r="B4353" s="43" t="s">
        <v>1536</v>
      </c>
      <c r="C4353" s="43">
        <v>5</v>
      </c>
      <c r="D4353" s="43" t="s">
        <v>1836</v>
      </c>
      <c r="E4353" s="43">
        <v>1</v>
      </c>
      <c r="F4353" s="43" t="s">
        <v>1837</v>
      </c>
      <c r="G4353" s="44">
        <v>2</v>
      </c>
      <c r="H4353" s="43" t="s">
        <v>10</v>
      </c>
      <c r="I4353" s="44">
        <v>4</v>
      </c>
      <c r="J4353" s="44" t="s">
        <v>94</v>
      </c>
      <c r="K4353" s="41"/>
      <c r="L4353" s="41"/>
      <c r="M4353" s="41"/>
      <c r="N4353" s="45" t="s">
        <v>4216</v>
      </c>
      <c r="O4353" s="41">
        <v>9294000</v>
      </c>
      <c r="P4353" s="46" t="s">
        <v>4794</v>
      </c>
      <c r="Q4353" s="47">
        <v>225</v>
      </c>
      <c r="R4353" s="48" t="s">
        <v>1838</v>
      </c>
      <c r="T4353">
        <v>100501</v>
      </c>
    </row>
    <row r="4354" spans="1:20" ht="18" customHeight="1" x14ac:dyDescent="0.15">
      <c r="A4354" s="42">
        <v>10</v>
      </c>
      <c r="B4354" s="43" t="s">
        <v>1536</v>
      </c>
      <c r="C4354" s="43">
        <v>5</v>
      </c>
      <c r="D4354" s="43" t="s">
        <v>1836</v>
      </c>
      <c r="E4354" s="43">
        <v>1</v>
      </c>
      <c r="F4354" s="43" t="s">
        <v>1837</v>
      </c>
      <c r="G4354" s="44">
        <v>2</v>
      </c>
      <c r="H4354" s="43" t="s">
        <v>10</v>
      </c>
      <c r="I4354" s="44">
        <v>4</v>
      </c>
      <c r="J4354" s="44" t="s">
        <v>94</v>
      </c>
      <c r="K4354" s="41"/>
      <c r="L4354" s="41"/>
      <c r="M4354" s="41"/>
      <c r="N4354" s="45" t="s">
        <v>4217</v>
      </c>
      <c r="O4354" s="41">
        <v>3614400</v>
      </c>
      <c r="P4354" s="46" t="s">
        <v>4800</v>
      </c>
      <c r="Q4354" s="47"/>
      <c r="R4354" s="48" t="s">
        <v>1838</v>
      </c>
      <c r="T4354">
        <v>100501</v>
      </c>
    </row>
    <row r="4355" spans="1:20" ht="18" customHeight="1" x14ac:dyDescent="0.15">
      <c r="A4355" s="42">
        <v>10</v>
      </c>
      <c r="B4355" s="43" t="s">
        <v>1536</v>
      </c>
      <c r="C4355" s="43">
        <v>5</v>
      </c>
      <c r="D4355" s="43" t="s">
        <v>1836</v>
      </c>
      <c r="E4355" s="43">
        <v>1</v>
      </c>
      <c r="F4355" s="43" t="s">
        <v>1837</v>
      </c>
      <c r="G4355" s="45">
        <v>3</v>
      </c>
      <c r="H4355" s="49" t="s">
        <v>13</v>
      </c>
      <c r="I4355" s="45"/>
      <c r="J4355" s="45"/>
      <c r="K4355" s="41"/>
      <c r="L4355" s="41"/>
      <c r="M4355" s="41"/>
      <c r="N4355" s="45"/>
      <c r="O4355" s="47"/>
      <c r="P4355" s="46" t="s">
        <v>4554</v>
      </c>
      <c r="Q4355" s="47"/>
      <c r="R4355" s="48" t="s">
        <v>1838</v>
      </c>
      <c r="T4355">
        <v>100501</v>
      </c>
    </row>
    <row r="4356" spans="1:20" ht="18" customHeight="1" x14ac:dyDescent="0.15">
      <c r="A4356" s="42">
        <v>10</v>
      </c>
      <c r="B4356" s="43" t="s">
        <v>1536</v>
      </c>
      <c r="C4356" s="43">
        <v>5</v>
      </c>
      <c r="D4356" s="43" t="s">
        <v>1836</v>
      </c>
      <c r="E4356" s="43">
        <v>1</v>
      </c>
      <c r="F4356" s="43" t="s">
        <v>1837</v>
      </c>
      <c r="G4356" s="44">
        <v>3</v>
      </c>
      <c r="H4356" s="43" t="s">
        <v>13</v>
      </c>
      <c r="I4356" s="45">
        <v>31</v>
      </c>
      <c r="J4356" s="45" t="s">
        <v>18</v>
      </c>
      <c r="K4356" s="41">
        <v>1158</v>
      </c>
      <c r="L4356" s="41">
        <v>1032</v>
      </c>
      <c r="M4356" s="41">
        <f>K4356-L4356</f>
        <v>126</v>
      </c>
      <c r="N4356" s="45" t="s">
        <v>2852</v>
      </c>
      <c r="O4356" s="41">
        <v>1158000</v>
      </c>
      <c r="P4356" s="46" t="s">
        <v>4801</v>
      </c>
      <c r="Q4356" s="47">
        <v>4711</v>
      </c>
      <c r="R4356" s="48" t="s">
        <v>1838</v>
      </c>
      <c r="T4356">
        <v>100501</v>
      </c>
    </row>
    <row r="4357" spans="1:20" ht="18" customHeight="1" x14ac:dyDescent="0.15">
      <c r="A4357" s="42">
        <v>10</v>
      </c>
      <c r="B4357" s="43" t="s">
        <v>1536</v>
      </c>
      <c r="C4357" s="43">
        <v>5</v>
      </c>
      <c r="D4357" s="43" t="s">
        <v>1836</v>
      </c>
      <c r="E4357" s="43">
        <v>1</v>
      </c>
      <c r="F4357" s="43" t="s">
        <v>1837</v>
      </c>
      <c r="G4357" s="44">
        <v>3</v>
      </c>
      <c r="H4357" s="43" t="s">
        <v>13</v>
      </c>
      <c r="I4357" s="45">
        <v>32</v>
      </c>
      <c r="J4357" s="45" t="s">
        <v>98</v>
      </c>
      <c r="K4357" s="41">
        <v>1578</v>
      </c>
      <c r="L4357" s="41">
        <v>1314</v>
      </c>
      <c r="M4357" s="41">
        <f>K4357-L4357</f>
        <v>264</v>
      </c>
      <c r="N4357" s="45" t="s">
        <v>1842</v>
      </c>
      <c r="O4357" s="41">
        <v>1578000</v>
      </c>
      <c r="P4357" s="46" t="s">
        <v>4793</v>
      </c>
      <c r="Q4357" s="47"/>
      <c r="R4357" s="48" t="s">
        <v>1838</v>
      </c>
      <c r="T4357">
        <v>100501</v>
      </c>
    </row>
    <row r="4358" spans="1:20" ht="18" customHeight="1" x14ac:dyDescent="0.15">
      <c r="A4358" s="42">
        <v>10</v>
      </c>
      <c r="B4358" s="43" t="s">
        <v>1536</v>
      </c>
      <c r="C4358" s="43">
        <v>5</v>
      </c>
      <c r="D4358" s="43" t="s">
        <v>1836</v>
      </c>
      <c r="E4358" s="43">
        <v>1</v>
      </c>
      <c r="F4358" s="43" t="s">
        <v>1837</v>
      </c>
      <c r="G4358" s="44">
        <v>3</v>
      </c>
      <c r="H4358" s="43" t="s">
        <v>13</v>
      </c>
      <c r="I4358" s="45">
        <v>33</v>
      </c>
      <c r="J4358" s="45" t="s">
        <v>20</v>
      </c>
      <c r="K4358" s="41">
        <v>1538</v>
      </c>
      <c r="L4358" s="41">
        <v>1289</v>
      </c>
      <c r="M4358" s="41">
        <f>K4358-L4358</f>
        <v>249</v>
      </c>
      <c r="N4358" s="45" t="s">
        <v>2853</v>
      </c>
      <c r="O4358" s="41">
        <v>1537200</v>
      </c>
      <c r="P4358" s="46" t="s">
        <v>4801</v>
      </c>
      <c r="Q4358" s="47">
        <v>172</v>
      </c>
      <c r="R4358" s="48" t="s">
        <v>1838</v>
      </c>
      <c r="T4358">
        <v>100501</v>
      </c>
    </row>
    <row r="4359" spans="1:20" ht="18" customHeight="1" x14ac:dyDescent="0.15">
      <c r="A4359" s="42">
        <v>10</v>
      </c>
      <c r="B4359" s="43" t="s">
        <v>1536</v>
      </c>
      <c r="C4359" s="43">
        <v>5</v>
      </c>
      <c r="D4359" s="43" t="s">
        <v>1836</v>
      </c>
      <c r="E4359" s="43">
        <v>1</v>
      </c>
      <c r="F4359" s="43" t="s">
        <v>1837</v>
      </c>
      <c r="G4359" s="44">
        <v>3</v>
      </c>
      <c r="H4359" s="43" t="s">
        <v>13</v>
      </c>
      <c r="I4359" s="45">
        <v>35</v>
      </c>
      <c r="J4359" s="45" t="s">
        <v>22</v>
      </c>
      <c r="K4359" s="41">
        <v>2895</v>
      </c>
      <c r="L4359" s="41">
        <v>2895</v>
      </c>
      <c r="M4359" s="41">
        <f>K4359-L4359</f>
        <v>0</v>
      </c>
      <c r="N4359" s="45" t="s">
        <v>4218</v>
      </c>
      <c r="O4359" s="41">
        <v>1285200</v>
      </c>
      <c r="P4359" s="46" t="s">
        <v>4802</v>
      </c>
      <c r="Q4359" s="47"/>
      <c r="R4359" s="48" t="s">
        <v>1838</v>
      </c>
      <c r="T4359">
        <v>100501</v>
      </c>
    </row>
    <row r="4360" spans="1:20" ht="18" customHeight="1" x14ac:dyDescent="0.15">
      <c r="A4360" s="42">
        <v>10</v>
      </c>
      <c r="B4360" s="43" t="s">
        <v>1536</v>
      </c>
      <c r="C4360" s="43">
        <v>5</v>
      </c>
      <c r="D4360" s="43" t="s">
        <v>1836</v>
      </c>
      <c r="E4360" s="43">
        <v>1</v>
      </c>
      <c r="F4360" s="43" t="s">
        <v>1837</v>
      </c>
      <c r="G4360" s="44">
        <v>3</v>
      </c>
      <c r="H4360" s="43" t="s">
        <v>13</v>
      </c>
      <c r="I4360" s="44">
        <v>35</v>
      </c>
      <c r="J4360" s="44" t="s">
        <v>22</v>
      </c>
      <c r="K4360" s="41"/>
      <c r="L4360" s="41"/>
      <c r="M4360" s="41"/>
      <c r="N4360" s="45" t="s">
        <v>4219</v>
      </c>
      <c r="O4360" s="41">
        <v>142800</v>
      </c>
      <c r="P4360" s="46" t="s">
        <v>4801</v>
      </c>
      <c r="Q4360" s="47">
        <v>3188</v>
      </c>
      <c r="R4360" s="48" t="s">
        <v>1838</v>
      </c>
      <c r="T4360">
        <v>100501</v>
      </c>
    </row>
    <row r="4361" spans="1:20" ht="18" customHeight="1" x14ac:dyDescent="0.15">
      <c r="A4361" s="42">
        <v>10</v>
      </c>
      <c r="B4361" s="43" t="s">
        <v>1536</v>
      </c>
      <c r="C4361" s="43">
        <v>5</v>
      </c>
      <c r="D4361" s="43" t="s">
        <v>1836</v>
      </c>
      <c r="E4361" s="43">
        <v>1</v>
      </c>
      <c r="F4361" s="43" t="s">
        <v>1837</v>
      </c>
      <c r="G4361" s="44">
        <v>3</v>
      </c>
      <c r="H4361" s="43" t="s">
        <v>13</v>
      </c>
      <c r="I4361" s="44">
        <v>35</v>
      </c>
      <c r="J4361" s="44" t="s">
        <v>22</v>
      </c>
      <c r="K4361" s="41"/>
      <c r="L4361" s="41"/>
      <c r="M4361" s="41"/>
      <c r="N4361" s="45" t="s">
        <v>4220</v>
      </c>
      <c r="O4361" s="41">
        <v>285600</v>
      </c>
      <c r="P4361" s="46" t="s">
        <v>4803</v>
      </c>
      <c r="Q4361" s="47"/>
      <c r="R4361" s="48" t="s">
        <v>1838</v>
      </c>
      <c r="T4361">
        <v>100501</v>
      </c>
    </row>
    <row r="4362" spans="1:20" ht="18" customHeight="1" x14ac:dyDescent="0.15">
      <c r="A4362" s="42">
        <v>10</v>
      </c>
      <c r="B4362" s="43" t="s">
        <v>1536</v>
      </c>
      <c r="C4362" s="43">
        <v>5</v>
      </c>
      <c r="D4362" s="43" t="s">
        <v>1836</v>
      </c>
      <c r="E4362" s="43">
        <v>1</v>
      </c>
      <c r="F4362" s="43" t="s">
        <v>1837</v>
      </c>
      <c r="G4362" s="44">
        <v>3</v>
      </c>
      <c r="H4362" s="43" t="s">
        <v>13</v>
      </c>
      <c r="I4362" s="44">
        <v>35</v>
      </c>
      <c r="J4362" s="44" t="s">
        <v>22</v>
      </c>
      <c r="K4362" s="41"/>
      <c r="L4362" s="41"/>
      <c r="M4362" s="41"/>
      <c r="N4362" s="45" t="s">
        <v>4221</v>
      </c>
      <c r="O4362" s="41">
        <v>856800</v>
      </c>
      <c r="P4362" s="46"/>
      <c r="Q4362" s="47"/>
      <c r="R4362" s="48" t="s">
        <v>1838</v>
      </c>
      <c r="T4362">
        <v>100501</v>
      </c>
    </row>
    <row r="4363" spans="1:20" ht="18" customHeight="1" x14ac:dyDescent="0.15">
      <c r="A4363" s="42">
        <v>10</v>
      </c>
      <c r="B4363" s="43" t="s">
        <v>1536</v>
      </c>
      <c r="C4363" s="43">
        <v>5</v>
      </c>
      <c r="D4363" s="43" t="s">
        <v>1836</v>
      </c>
      <c r="E4363" s="43">
        <v>1</v>
      </c>
      <c r="F4363" s="43" t="s">
        <v>1837</v>
      </c>
      <c r="G4363" s="44">
        <v>3</v>
      </c>
      <c r="H4363" s="43" t="s">
        <v>13</v>
      </c>
      <c r="I4363" s="44">
        <v>35</v>
      </c>
      <c r="J4363" s="44" t="s">
        <v>22</v>
      </c>
      <c r="K4363" s="41"/>
      <c r="L4363" s="41"/>
      <c r="M4363" s="41"/>
      <c r="N4363" s="45" t="s">
        <v>4222</v>
      </c>
      <c r="O4363" s="41">
        <v>324000</v>
      </c>
      <c r="P4363" s="46"/>
      <c r="Q4363" s="47"/>
      <c r="R4363" s="48" t="s">
        <v>1838</v>
      </c>
      <c r="T4363">
        <v>100501</v>
      </c>
    </row>
    <row r="4364" spans="1:20" ht="18" customHeight="1" x14ac:dyDescent="0.15">
      <c r="A4364" s="42">
        <v>10</v>
      </c>
      <c r="B4364" s="43" t="s">
        <v>1536</v>
      </c>
      <c r="C4364" s="43">
        <v>5</v>
      </c>
      <c r="D4364" s="43" t="s">
        <v>1836</v>
      </c>
      <c r="E4364" s="43">
        <v>1</v>
      </c>
      <c r="F4364" s="43" t="s">
        <v>1837</v>
      </c>
      <c r="G4364" s="44">
        <v>3</v>
      </c>
      <c r="H4364" s="43" t="s">
        <v>13</v>
      </c>
      <c r="I4364" s="45">
        <v>38</v>
      </c>
      <c r="J4364" s="45" t="s">
        <v>23</v>
      </c>
      <c r="K4364" s="41">
        <v>1462</v>
      </c>
      <c r="L4364" s="41">
        <v>1462</v>
      </c>
      <c r="M4364" s="41">
        <f>K4364-L4364</f>
        <v>0</v>
      </c>
      <c r="N4364" s="45" t="s">
        <v>1240</v>
      </c>
      <c r="O4364" s="41">
        <v>1461600</v>
      </c>
      <c r="P4364" s="46"/>
      <c r="Q4364" s="47"/>
      <c r="R4364" s="48" t="s">
        <v>1838</v>
      </c>
      <c r="T4364">
        <v>100501</v>
      </c>
    </row>
    <row r="4365" spans="1:20" ht="18" customHeight="1" x14ac:dyDescent="0.15">
      <c r="A4365" s="42">
        <v>10</v>
      </c>
      <c r="B4365" s="43" t="s">
        <v>1536</v>
      </c>
      <c r="C4365" s="43">
        <v>5</v>
      </c>
      <c r="D4365" s="43" t="s">
        <v>1836</v>
      </c>
      <c r="E4365" s="43">
        <v>1</v>
      </c>
      <c r="F4365" s="43" t="s">
        <v>1837</v>
      </c>
      <c r="G4365" s="44">
        <v>3</v>
      </c>
      <c r="H4365" s="43" t="s">
        <v>13</v>
      </c>
      <c r="I4365" s="45">
        <v>39</v>
      </c>
      <c r="J4365" s="45" t="s">
        <v>24</v>
      </c>
      <c r="K4365" s="41">
        <v>15821</v>
      </c>
      <c r="L4365" s="41">
        <v>15132</v>
      </c>
      <c r="M4365" s="41">
        <f>K4365-L4365</f>
        <v>689</v>
      </c>
      <c r="N4365" s="45" t="s">
        <v>2851</v>
      </c>
      <c r="O4365" s="41">
        <v>15820944</v>
      </c>
      <c r="P4365" s="46"/>
      <c r="Q4365" s="47"/>
      <c r="R4365" s="48" t="s">
        <v>1838</v>
      </c>
      <c r="T4365">
        <v>100501</v>
      </c>
    </row>
    <row r="4366" spans="1:20" ht="18" customHeight="1" x14ac:dyDescent="0.15">
      <c r="A4366" s="42">
        <v>10</v>
      </c>
      <c r="B4366" s="43" t="s">
        <v>1536</v>
      </c>
      <c r="C4366" s="43">
        <v>5</v>
      </c>
      <c r="D4366" s="43" t="s">
        <v>1836</v>
      </c>
      <c r="E4366" s="43">
        <v>1</v>
      </c>
      <c r="F4366" s="43" t="s">
        <v>1837</v>
      </c>
      <c r="G4366" s="44">
        <v>3</v>
      </c>
      <c r="H4366" s="43" t="s">
        <v>13</v>
      </c>
      <c r="I4366" s="45">
        <v>40</v>
      </c>
      <c r="J4366" s="45" t="s">
        <v>25</v>
      </c>
      <c r="K4366" s="41">
        <v>11551</v>
      </c>
      <c r="L4366" s="41">
        <v>11057</v>
      </c>
      <c r="M4366" s="41">
        <f>K4366-L4366</f>
        <v>494</v>
      </c>
      <c r="N4366" s="45" t="s">
        <v>2851</v>
      </c>
      <c r="O4366" s="41">
        <v>11550324</v>
      </c>
      <c r="P4366" s="46"/>
      <c r="Q4366" s="47"/>
      <c r="R4366" s="48" t="s">
        <v>1838</v>
      </c>
      <c r="T4366">
        <v>100501</v>
      </c>
    </row>
    <row r="4367" spans="1:20" ht="18" customHeight="1" x14ac:dyDescent="0.15">
      <c r="A4367" s="42">
        <v>10</v>
      </c>
      <c r="B4367" s="43" t="s">
        <v>1536</v>
      </c>
      <c r="C4367" s="43">
        <v>5</v>
      </c>
      <c r="D4367" s="43" t="s">
        <v>1836</v>
      </c>
      <c r="E4367" s="43">
        <v>1</v>
      </c>
      <c r="F4367" s="43" t="s">
        <v>1837</v>
      </c>
      <c r="G4367" s="44">
        <v>3</v>
      </c>
      <c r="H4367" s="43" t="s">
        <v>13</v>
      </c>
      <c r="I4367" s="45">
        <v>41</v>
      </c>
      <c r="J4367" s="45" t="s">
        <v>26</v>
      </c>
      <c r="K4367" s="41">
        <v>943</v>
      </c>
      <c r="L4367" s="41">
        <v>847</v>
      </c>
      <c r="M4367" s="41">
        <f>K4367-L4367</f>
        <v>96</v>
      </c>
      <c r="N4367" s="45" t="s">
        <v>2851</v>
      </c>
      <c r="O4367" s="41">
        <v>942200</v>
      </c>
      <c r="P4367" s="46"/>
      <c r="Q4367" s="47"/>
      <c r="R4367" s="48" t="s">
        <v>1838</v>
      </c>
      <c r="T4367">
        <v>100501</v>
      </c>
    </row>
    <row r="4368" spans="1:20" ht="18" customHeight="1" x14ac:dyDescent="0.15">
      <c r="A4368" s="42">
        <v>10</v>
      </c>
      <c r="B4368" s="43" t="s">
        <v>1536</v>
      </c>
      <c r="C4368" s="43">
        <v>5</v>
      </c>
      <c r="D4368" s="43" t="s">
        <v>1836</v>
      </c>
      <c r="E4368" s="43">
        <v>1</v>
      </c>
      <c r="F4368" s="43" t="s">
        <v>1837</v>
      </c>
      <c r="G4368" s="44">
        <v>3</v>
      </c>
      <c r="H4368" s="43" t="s">
        <v>13</v>
      </c>
      <c r="I4368" s="45">
        <v>50</v>
      </c>
      <c r="J4368" s="45" t="s">
        <v>108</v>
      </c>
      <c r="K4368" s="41">
        <v>4636</v>
      </c>
      <c r="L4368" s="41">
        <v>4547</v>
      </c>
      <c r="M4368" s="41">
        <f>K4368-L4368</f>
        <v>89</v>
      </c>
      <c r="N4368" s="45" t="s">
        <v>4223</v>
      </c>
      <c r="O4368" s="41">
        <v>1892100</v>
      </c>
      <c r="P4368" s="46"/>
      <c r="Q4368" s="47"/>
      <c r="R4368" s="48" t="s">
        <v>1838</v>
      </c>
      <c r="T4368">
        <v>100501</v>
      </c>
    </row>
    <row r="4369" spans="1:20" ht="18" customHeight="1" x14ac:dyDescent="0.15">
      <c r="A4369" s="42">
        <v>10</v>
      </c>
      <c r="B4369" s="43" t="s">
        <v>1536</v>
      </c>
      <c r="C4369" s="43">
        <v>5</v>
      </c>
      <c r="D4369" s="43" t="s">
        <v>1836</v>
      </c>
      <c r="E4369" s="43">
        <v>1</v>
      </c>
      <c r="F4369" s="43" t="s">
        <v>1837</v>
      </c>
      <c r="G4369" s="44">
        <v>3</v>
      </c>
      <c r="H4369" s="43" t="s">
        <v>13</v>
      </c>
      <c r="I4369" s="44">
        <v>50</v>
      </c>
      <c r="J4369" s="44" t="s">
        <v>108</v>
      </c>
      <c r="K4369" s="41"/>
      <c r="L4369" s="41"/>
      <c r="M4369" s="41"/>
      <c r="N4369" s="45" t="s">
        <v>4224</v>
      </c>
      <c r="O4369" s="41">
        <v>1974975</v>
      </c>
      <c r="P4369" s="46"/>
      <c r="Q4369" s="47"/>
      <c r="R4369" s="48" t="s">
        <v>1838</v>
      </c>
      <c r="T4369">
        <v>100501</v>
      </c>
    </row>
    <row r="4370" spans="1:20" ht="18" customHeight="1" x14ac:dyDescent="0.15">
      <c r="A4370" s="42">
        <v>10</v>
      </c>
      <c r="B4370" s="43" t="s">
        <v>1536</v>
      </c>
      <c r="C4370" s="43">
        <v>5</v>
      </c>
      <c r="D4370" s="43" t="s">
        <v>1836</v>
      </c>
      <c r="E4370" s="43">
        <v>1</v>
      </c>
      <c r="F4370" s="43" t="s">
        <v>1837</v>
      </c>
      <c r="G4370" s="44">
        <v>3</v>
      </c>
      <c r="H4370" s="43" t="s">
        <v>13</v>
      </c>
      <c r="I4370" s="44">
        <v>50</v>
      </c>
      <c r="J4370" s="44" t="s">
        <v>108</v>
      </c>
      <c r="K4370" s="41"/>
      <c r="L4370" s="41"/>
      <c r="M4370" s="41"/>
      <c r="N4370" s="45" t="s">
        <v>4225</v>
      </c>
      <c r="O4370" s="41">
        <v>768060</v>
      </c>
      <c r="P4370" s="46"/>
      <c r="Q4370" s="47"/>
      <c r="R4370" s="48" t="s">
        <v>1838</v>
      </c>
      <c r="T4370">
        <v>100501</v>
      </c>
    </row>
    <row r="4371" spans="1:20" ht="18" customHeight="1" x14ac:dyDescent="0.15">
      <c r="A4371" s="42">
        <v>10</v>
      </c>
      <c r="B4371" s="43" t="s">
        <v>1536</v>
      </c>
      <c r="C4371" s="43">
        <v>5</v>
      </c>
      <c r="D4371" s="43" t="s">
        <v>1836</v>
      </c>
      <c r="E4371" s="43">
        <v>1</v>
      </c>
      <c r="F4371" s="43" t="s">
        <v>1837</v>
      </c>
      <c r="G4371" s="44">
        <v>3</v>
      </c>
      <c r="H4371" s="43" t="s">
        <v>13</v>
      </c>
      <c r="I4371" s="45">
        <v>51</v>
      </c>
      <c r="J4371" s="45" t="s">
        <v>109</v>
      </c>
      <c r="K4371" s="41">
        <v>394</v>
      </c>
      <c r="L4371" s="41">
        <v>496</v>
      </c>
      <c r="M4371" s="41">
        <f>K4371-L4371</f>
        <v>-102</v>
      </c>
      <c r="N4371" s="45" t="s">
        <v>4226</v>
      </c>
      <c r="O4371" s="41">
        <v>170400</v>
      </c>
      <c r="P4371" s="46"/>
      <c r="Q4371" s="47"/>
      <c r="R4371" s="48" t="s">
        <v>1838</v>
      </c>
      <c r="T4371">
        <v>100501</v>
      </c>
    </row>
    <row r="4372" spans="1:20" ht="18" customHeight="1" x14ac:dyDescent="0.15">
      <c r="A4372" s="42">
        <v>10</v>
      </c>
      <c r="B4372" s="43" t="s">
        <v>1536</v>
      </c>
      <c r="C4372" s="43">
        <v>5</v>
      </c>
      <c r="D4372" s="43" t="s">
        <v>1836</v>
      </c>
      <c r="E4372" s="43">
        <v>1</v>
      </c>
      <c r="F4372" s="43" t="s">
        <v>1837</v>
      </c>
      <c r="G4372" s="44">
        <v>3</v>
      </c>
      <c r="H4372" s="43" t="s">
        <v>13</v>
      </c>
      <c r="I4372" s="44">
        <v>51</v>
      </c>
      <c r="J4372" s="44" t="s">
        <v>109</v>
      </c>
      <c r="K4372" s="41"/>
      <c r="L4372" s="41"/>
      <c r="M4372" s="41"/>
      <c r="N4372" s="45" t="s">
        <v>4227</v>
      </c>
      <c r="O4372" s="41">
        <v>151200</v>
      </c>
      <c r="P4372" s="46"/>
      <c r="Q4372" s="47"/>
      <c r="R4372" s="48" t="s">
        <v>1838</v>
      </c>
      <c r="T4372">
        <v>100501</v>
      </c>
    </row>
    <row r="4373" spans="1:20" ht="18" customHeight="1" x14ac:dyDescent="0.15">
      <c r="A4373" s="42">
        <v>10</v>
      </c>
      <c r="B4373" s="43" t="s">
        <v>1536</v>
      </c>
      <c r="C4373" s="43">
        <v>5</v>
      </c>
      <c r="D4373" s="43" t="s">
        <v>1836</v>
      </c>
      <c r="E4373" s="43">
        <v>1</v>
      </c>
      <c r="F4373" s="43" t="s">
        <v>1837</v>
      </c>
      <c r="G4373" s="44">
        <v>3</v>
      </c>
      <c r="H4373" s="43" t="s">
        <v>13</v>
      </c>
      <c r="I4373" s="44">
        <v>51</v>
      </c>
      <c r="J4373" s="44" t="s">
        <v>109</v>
      </c>
      <c r="K4373" s="41"/>
      <c r="L4373" s="41"/>
      <c r="M4373" s="41"/>
      <c r="N4373" s="45" t="s">
        <v>4228</v>
      </c>
      <c r="O4373" s="41">
        <v>72000</v>
      </c>
      <c r="P4373" s="46"/>
      <c r="Q4373" s="47"/>
      <c r="R4373" s="48" t="s">
        <v>1838</v>
      </c>
      <c r="T4373">
        <v>100501</v>
      </c>
    </row>
    <row r="4374" spans="1:20" ht="18" customHeight="1" x14ac:dyDescent="0.15">
      <c r="A4374" s="42">
        <v>10</v>
      </c>
      <c r="B4374" s="43" t="s">
        <v>1536</v>
      </c>
      <c r="C4374" s="43">
        <v>5</v>
      </c>
      <c r="D4374" s="43" t="s">
        <v>1836</v>
      </c>
      <c r="E4374" s="43">
        <v>1</v>
      </c>
      <c r="F4374" s="43" t="s">
        <v>1837</v>
      </c>
      <c r="G4374" s="44">
        <v>3</v>
      </c>
      <c r="H4374" s="43" t="s">
        <v>13</v>
      </c>
      <c r="I4374" s="45">
        <v>52</v>
      </c>
      <c r="J4374" s="45" t="s">
        <v>854</v>
      </c>
      <c r="K4374" s="41">
        <v>503</v>
      </c>
      <c r="L4374" s="41">
        <v>493</v>
      </c>
      <c r="M4374" s="41">
        <f>K4374-L4374</f>
        <v>10</v>
      </c>
      <c r="N4374" s="45" t="s">
        <v>4229</v>
      </c>
      <c r="O4374" s="41">
        <v>205200</v>
      </c>
      <c r="P4374" s="46"/>
      <c r="Q4374" s="47"/>
      <c r="R4374" s="48" t="s">
        <v>1838</v>
      </c>
      <c r="T4374">
        <v>100501</v>
      </c>
    </row>
    <row r="4375" spans="1:20" ht="18" customHeight="1" x14ac:dyDescent="0.15">
      <c r="A4375" s="42">
        <v>10</v>
      </c>
      <c r="B4375" s="43" t="s">
        <v>1536</v>
      </c>
      <c r="C4375" s="43">
        <v>5</v>
      </c>
      <c r="D4375" s="43" t="s">
        <v>1836</v>
      </c>
      <c r="E4375" s="43">
        <v>1</v>
      </c>
      <c r="F4375" s="43" t="s">
        <v>1837</v>
      </c>
      <c r="G4375" s="44">
        <v>3</v>
      </c>
      <c r="H4375" s="43" t="s">
        <v>13</v>
      </c>
      <c r="I4375" s="44">
        <v>52</v>
      </c>
      <c r="J4375" s="44" t="s">
        <v>854</v>
      </c>
      <c r="K4375" s="41"/>
      <c r="L4375" s="41"/>
      <c r="M4375" s="41"/>
      <c r="N4375" s="45" t="s">
        <v>4230</v>
      </c>
      <c r="O4375" s="41">
        <v>214200</v>
      </c>
      <c r="P4375" s="46"/>
      <c r="Q4375" s="47"/>
      <c r="R4375" s="48" t="s">
        <v>1838</v>
      </c>
      <c r="T4375">
        <v>100501</v>
      </c>
    </row>
    <row r="4376" spans="1:20" ht="18" customHeight="1" x14ac:dyDescent="0.15">
      <c r="A4376" s="42">
        <v>10</v>
      </c>
      <c r="B4376" s="43" t="s">
        <v>1536</v>
      </c>
      <c r="C4376" s="43">
        <v>5</v>
      </c>
      <c r="D4376" s="43" t="s">
        <v>1836</v>
      </c>
      <c r="E4376" s="43">
        <v>1</v>
      </c>
      <c r="F4376" s="43" t="s">
        <v>1837</v>
      </c>
      <c r="G4376" s="44">
        <v>3</v>
      </c>
      <c r="H4376" s="43" t="s">
        <v>13</v>
      </c>
      <c r="I4376" s="44">
        <v>52</v>
      </c>
      <c r="J4376" s="44" t="s">
        <v>854</v>
      </c>
      <c r="K4376" s="41"/>
      <c r="L4376" s="41"/>
      <c r="M4376" s="41"/>
      <c r="N4376" s="45" t="s">
        <v>4231</v>
      </c>
      <c r="O4376" s="41">
        <v>83250</v>
      </c>
      <c r="P4376" s="46"/>
      <c r="Q4376" s="47"/>
      <c r="R4376" s="48" t="s">
        <v>1838</v>
      </c>
      <c r="T4376">
        <v>100501</v>
      </c>
    </row>
    <row r="4377" spans="1:20" ht="18" customHeight="1" x14ac:dyDescent="0.15">
      <c r="A4377" s="42">
        <v>10</v>
      </c>
      <c r="B4377" s="43" t="s">
        <v>1536</v>
      </c>
      <c r="C4377" s="43">
        <v>5</v>
      </c>
      <c r="D4377" s="43" t="s">
        <v>1836</v>
      </c>
      <c r="E4377" s="43">
        <v>1</v>
      </c>
      <c r="F4377" s="43" t="s">
        <v>1837</v>
      </c>
      <c r="G4377" s="45">
        <v>4</v>
      </c>
      <c r="H4377" s="49" t="s">
        <v>27</v>
      </c>
      <c r="I4377" s="45"/>
      <c r="J4377" s="45"/>
      <c r="K4377" s="41"/>
      <c r="L4377" s="41"/>
      <c r="M4377" s="41"/>
      <c r="N4377" s="45"/>
      <c r="O4377" s="47"/>
      <c r="P4377" s="46"/>
      <c r="Q4377" s="47"/>
      <c r="R4377" s="48" t="s">
        <v>1838</v>
      </c>
      <c r="T4377">
        <v>100501</v>
      </c>
    </row>
    <row r="4378" spans="1:20" ht="18" customHeight="1" x14ac:dyDescent="0.15">
      <c r="A4378" s="42">
        <v>10</v>
      </c>
      <c r="B4378" s="43" t="s">
        <v>1536</v>
      </c>
      <c r="C4378" s="43">
        <v>5</v>
      </c>
      <c r="D4378" s="43" t="s">
        <v>1836</v>
      </c>
      <c r="E4378" s="43">
        <v>1</v>
      </c>
      <c r="F4378" s="43" t="s">
        <v>1837</v>
      </c>
      <c r="G4378" s="44">
        <v>4</v>
      </c>
      <c r="H4378" s="43" t="s">
        <v>27</v>
      </c>
      <c r="I4378" s="45">
        <v>31</v>
      </c>
      <c r="J4378" s="45" t="s">
        <v>29</v>
      </c>
      <c r="K4378" s="41">
        <v>21643</v>
      </c>
      <c r="L4378" s="41">
        <v>20255</v>
      </c>
      <c r="M4378" s="41">
        <f>K4378-L4378</f>
        <v>1388</v>
      </c>
      <c r="N4378" s="45" t="s">
        <v>2851</v>
      </c>
      <c r="O4378" s="41">
        <v>21642851</v>
      </c>
      <c r="P4378" s="46"/>
      <c r="Q4378" s="47"/>
      <c r="R4378" s="48" t="s">
        <v>1838</v>
      </c>
      <c r="T4378">
        <v>100501</v>
      </c>
    </row>
    <row r="4379" spans="1:20" ht="18" customHeight="1" x14ac:dyDescent="0.15">
      <c r="A4379" s="42">
        <v>10</v>
      </c>
      <c r="B4379" s="43" t="s">
        <v>1536</v>
      </c>
      <c r="C4379" s="43">
        <v>5</v>
      </c>
      <c r="D4379" s="43" t="s">
        <v>1836</v>
      </c>
      <c r="E4379" s="43">
        <v>1</v>
      </c>
      <c r="F4379" s="43" t="s">
        <v>1837</v>
      </c>
      <c r="G4379" s="44">
        <v>4</v>
      </c>
      <c r="H4379" s="43" t="s">
        <v>27</v>
      </c>
      <c r="I4379" s="45">
        <v>32</v>
      </c>
      <c r="J4379" s="45" t="s">
        <v>855</v>
      </c>
      <c r="K4379" s="41">
        <v>4767</v>
      </c>
      <c r="L4379" s="41">
        <v>4638</v>
      </c>
      <c r="M4379" s="41">
        <f>K4379-L4379</f>
        <v>129</v>
      </c>
      <c r="N4379" s="45" t="s">
        <v>1843</v>
      </c>
      <c r="O4379" s="41"/>
      <c r="P4379" s="46"/>
      <c r="Q4379" s="47"/>
      <c r="R4379" s="48" t="s">
        <v>1838</v>
      </c>
      <c r="T4379">
        <v>100501</v>
      </c>
    </row>
    <row r="4380" spans="1:20" ht="18" customHeight="1" x14ac:dyDescent="0.15">
      <c r="A4380" s="42">
        <v>10</v>
      </c>
      <c r="B4380" s="43" t="s">
        <v>1536</v>
      </c>
      <c r="C4380" s="43">
        <v>5</v>
      </c>
      <c r="D4380" s="43" t="s">
        <v>1836</v>
      </c>
      <c r="E4380" s="43">
        <v>1</v>
      </c>
      <c r="F4380" s="43" t="s">
        <v>1837</v>
      </c>
      <c r="G4380" s="44">
        <v>4</v>
      </c>
      <c r="H4380" s="43" t="s">
        <v>27</v>
      </c>
      <c r="I4380" s="44">
        <v>32</v>
      </c>
      <c r="J4380" s="44" t="s">
        <v>855</v>
      </c>
      <c r="K4380" s="41"/>
      <c r="L4380" s="41"/>
      <c r="M4380" s="41"/>
      <c r="N4380" s="45" t="s">
        <v>1844</v>
      </c>
      <c r="O4380" s="41">
        <v>4766500</v>
      </c>
      <c r="P4380" s="46"/>
      <c r="Q4380" s="47"/>
      <c r="R4380" s="48" t="s">
        <v>1838</v>
      </c>
      <c r="T4380">
        <v>100501</v>
      </c>
    </row>
    <row r="4381" spans="1:20" ht="18" customHeight="1" x14ac:dyDescent="0.15">
      <c r="A4381" s="42">
        <v>10</v>
      </c>
      <c r="B4381" s="43" t="s">
        <v>1536</v>
      </c>
      <c r="C4381" s="43">
        <v>5</v>
      </c>
      <c r="D4381" s="43" t="s">
        <v>1836</v>
      </c>
      <c r="E4381" s="43">
        <v>1</v>
      </c>
      <c r="F4381" s="43" t="s">
        <v>1837</v>
      </c>
      <c r="G4381" s="44">
        <v>4</v>
      </c>
      <c r="H4381" s="43" t="s">
        <v>27</v>
      </c>
      <c r="I4381" s="45">
        <v>41</v>
      </c>
      <c r="J4381" s="45" t="s">
        <v>111</v>
      </c>
      <c r="K4381" s="41">
        <v>2380</v>
      </c>
      <c r="L4381" s="41">
        <v>3700</v>
      </c>
      <c r="M4381" s="41">
        <f>K4381-L4381</f>
        <v>-1320</v>
      </c>
      <c r="N4381" s="45" t="s">
        <v>1845</v>
      </c>
      <c r="O4381" s="41"/>
      <c r="P4381" s="46"/>
      <c r="Q4381" s="47"/>
      <c r="R4381" s="48" t="s">
        <v>1838</v>
      </c>
      <c r="T4381">
        <v>100501</v>
      </c>
    </row>
    <row r="4382" spans="1:20" ht="18" customHeight="1" x14ac:dyDescent="0.15">
      <c r="A4382" s="42">
        <v>10</v>
      </c>
      <c r="B4382" s="43" t="s">
        <v>1536</v>
      </c>
      <c r="C4382" s="43">
        <v>5</v>
      </c>
      <c r="D4382" s="43" t="s">
        <v>1836</v>
      </c>
      <c r="E4382" s="43">
        <v>1</v>
      </c>
      <c r="F4382" s="43" t="s">
        <v>1837</v>
      </c>
      <c r="G4382" s="44">
        <v>4</v>
      </c>
      <c r="H4382" s="43" t="s">
        <v>27</v>
      </c>
      <c r="I4382" s="44">
        <v>41</v>
      </c>
      <c r="J4382" s="44" t="s">
        <v>111</v>
      </c>
      <c r="K4382" s="41"/>
      <c r="L4382" s="41"/>
      <c r="M4382" s="41"/>
      <c r="N4382" s="45" t="s">
        <v>1846</v>
      </c>
      <c r="O4382" s="41"/>
      <c r="P4382" s="46"/>
      <c r="Q4382" s="47"/>
      <c r="R4382" s="48" t="s">
        <v>1838</v>
      </c>
      <c r="T4382">
        <v>100501</v>
      </c>
    </row>
    <row r="4383" spans="1:20" ht="18" customHeight="1" x14ac:dyDescent="0.15">
      <c r="A4383" s="42">
        <v>10</v>
      </c>
      <c r="B4383" s="43" t="s">
        <v>1536</v>
      </c>
      <c r="C4383" s="43">
        <v>5</v>
      </c>
      <c r="D4383" s="43" t="s">
        <v>1836</v>
      </c>
      <c r="E4383" s="43">
        <v>1</v>
      </c>
      <c r="F4383" s="43" t="s">
        <v>1837</v>
      </c>
      <c r="G4383" s="44">
        <v>4</v>
      </c>
      <c r="H4383" s="43" t="s">
        <v>27</v>
      </c>
      <c r="I4383" s="44">
        <v>41</v>
      </c>
      <c r="J4383" s="44" t="s">
        <v>111</v>
      </c>
      <c r="K4383" s="41"/>
      <c r="L4383" s="41"/>
      <c r="M4383" s="41"/>
      <c r="N4383" s="45" t="s">
        <v>2854</v>
      </c>
      <c r="O4383" s="41"/>
      <c r="P4383" s="46"/>
      <c r="Q4383" s="47"/>
      <c r="R4383" s="48" t="s">
        <v>1838</v>
      </c>
      <c r="T4383">
        <v>100501</v>
      </c>
    </row>
    <row r="4384" spans="1:20" ht="18" customHeight="1" x14ac:dyDescent="0.15">
      <c r="A4384" s="42">
        <v>10</v>
      </c>
      <c r="B4384" s="43" t="s">
        <v>1536</v>
      </c>
      <c r="C4384" s="43">
        <v>5</v>
      </c>
      <c r="D4384" s="43" t="s">
        <v>1836</v>
      </c>
      <c r="E4384" s="43">
        <v>1</v>
      </c>
      <c r="F4384" s="43" t="s">
        <v>1837</v>
      </c>
      <c r="G4384" s="44">
        <v>4</v>
      </c>
      <c r="H4384" s="43" t="s">
        <v>27</v>
      </c>
      <c r="I4384" s="44">
        <v>41</v>
      </c>
      <c r="J4384" s="44" t="s">
        <v>111</v>
      </c>
      <c r="K4384" s="41"/>
      <c r="L4384" s="41"/>
      <c r="M4384" s="41"/>
      <c r="N4384" s="45" t="s">
        <v>4232</v>
      </c>
      <c r="O4384" s="41">
        <v>2379465</v>
      </c>
      <c r="P4384" s="46"/>
      <c r="Q4384" s="47"/>
      <c r="R4384" s="48" t="s">
        <v>1838</v>
      </c>
      <c r="T4384">
        <v>100501</v>
      </c>
    </row>
    <row r="4385" spans="1:20" ht="18" customHeight="1" x14ac:dyDescent="0.15">
      <c r="A4385" s="42">
        <v>10</v>
      </c>
      <c r="B4385" s="43" t="s">
        <v>1536</v>
      </c>
      <c r="C4385" s="43">
        <v>5</v>
      </c>
      <c r="D4385" s="43" t="s">
        <v>1836</v>
      </c>
      <c r="E4385" s="43">
        <v>1</v>
      </c>
      <c r="F4385" s="43" t="s">
        <v>1837</v>
      </c>
      <c r="G4385" s="45">
        <v>7</v>
      </c>
      <c r="H4385" s="49" t="s">
        <v>30</v>
      </c>
      <c r="I4385" s="45"/>
      <c r="J4385" s="45"/>
      <c r="K4385" s="41"/>
      <c r="L4385" s="41"/>
      <c r="M4385" s="41"/>
      <c r="N4385" s="45"/>
      <c r="O4385" s="47"/>
      <c r="P4385" s="46"/>
      <c r="Q4385" s="47"/>
      <c r="R4385" s="48" t="s">
        <v>1838</v>
      </c>
      <c r="T4385">
        <v>100501</v>
      </c>
    </row>
    <row r="4386" spans="1:20" ht="18" customHeight="1" x14ac:dyDescent="0.15">
      <c r="A4386" s="42">
        <v>10</v>
      </c>
      <c r="B4386" s="43" t="s">
        <v>1536</v>
      </c>
      <c r="C4386" s="43">
        <v>5</v>
      </c>
      <c r="D4386" s="43" t="s">
        <v>1836</v>
      </c>
      <c r="E4386" s="43">
        <v>1</v>
      </c>
      <c r="F4386" s="43" t="s">
        <v>1837</v>
      </c>
      <c r="G4386" s="44">
        <v>7</v>
      </c>
      <c r="H4386" s="43" t="s">
        <v>30</v>
      </c>
      <c r="I4386" s="45">
        <v>1</v>
      </c>
      <c r="J4386" s="45" t="s">
        <v>366</v>
      </c>
      <c r="K4386" s="41">
        <v>82</v>
      </c>
      <c r="L4386" s="41">
        <v>82</v>
      </c>
      <c r="M4386" s="41">
        <f>K4386-L4386</f>
        <v>0</v>
      </c>
      <c r="N4386" s="45" t="s">
        <v>4233</v>
      </c>
      <c r="O4386" s="41">
        <v>50000</v>
      </c>
      <c r="P4386" s="46"/>
      <c r="Q4386" s="47"/>
      <c r="R4386" s="48" t="s">
        <v>1838</v>
      </c>
      <c r="T4386">
        <v>100501</v>
      </c>
    </row>
    <row r="4387" spans="1:20" ht="18" customHeight="1" x14ac:dyDescent="0.15">
      <c r="A4387" s="42">
        <v>10</v>
      </c>
      <c r="B4387" s="43" t="s">
        <v>1536</v>
      </c>
      <c r="C4387" s="43">
        <v>5</v>
      </c>
      <c r="D4387" s="43" t="s">
        <v>1836</v>
      </c>
      <c r="E4387" s="43">
        <v>1</v>
      </c>
      <c r="F4387" s="43" t="s">
        <v>1837</v>
      </c>
      <c r="G4387" s="44">
        <v>7</v>
      </c>
      <c r="H4387" s="43" t="s">
        <v>30</v>
      </c>
      <c r="I4387" s="44">
        <v>1</v>
      </c>
      <c r="J4387" s="44" t="s">
        <v>366</v>
      </c>
      <c r="K4387" s="41"/>
      <c r="L4387" s="41"/>
      <c r="M4387" s="41"/>
      <c r="N4387" s="45" t="s">
        <v>4234</v>
      </c>
      <c r="O4387" s="41">
        <v>31500</v>
      </c>
      <c r="P4387" s="46"/>
      <c r="Q4387" s="47"/>
      <c r="R4387" s="48" t="s">
        <v>1838</v>
      </c>
      <c r="T4387">
        <v>100501</v>
      </c>
    </row>
    <row r="4388" spans="1:20" ht="18" customHeight="1" x14ac:dyDescent="0.15">
      <c r="A4388" s="42">
        <v>10</v>
      </c>
      <c r="B4388" s="43" t="s">
        <v>1536</v>
      </c>
      <c r="C4388" s="43">
        <v>5</v>
      </c>
      <c r="D4388" s="43" t="s">
        <v>1836</v>
      </c>
      <c r="E4388" s="43">
        <v>1</v>
      </c>
      <c r="F4388" s="43" t="s">
        <v>1837</v>
      </c>
      <c r="G4388" s="44">
        <v>7</v>
      </c>
      <c r="H4388" s="43" t="s">
        <v>30</v>
      </c>
      <c r="I4388" s="45">
        <v>11</v>
      </c>
      <c r="J4388" s="45" t="s">
        <v>31</v>
      </c>
      <c r="K4388" s="41">
        <v>367</v>
      </c>
      <c r="L4388" s="41">
        <v>517</v>
      </c>
      <c r="M4388" s="41">
        <f>K4388-L4388</f>
        <v>-150</v>
      </c>
      <c r="N4388" s="45" t="s">
        <v>4235</v>
      </c>
      <c r="O4388" s="41">
        <v>200000</v>
      </c>
      <c r="P4388" s="46"/>
      <c r="Q4388" s="47"/>
      <c r="R4388" s="48" t="s">
        <v>1838</v>
      </c>
      <c r="T4388">
        <v>100501</v>
      </c>
    </row>
    <row r="4389" spans="1:20" ht="18" customHeight="1" x14ac:dyDescent="0.15">
      <c r="A4389" s="42">
        <v>10</v>
      </c>
      <c r="B4389" s="43" t="s">
        <v>1536</v>
      </c>
      <c r="C4389" s="43">
        <v>5</v>
      </c>
      <c r="D4389" s="43" t="s">
        <v>1836</v>
      </c>
      <c r="E4389" s="43">
        <v>1</v>
      </c>
      <c r="F4389" s="43" t="s">
        <v>1837</v>
      </c>
      <c r="G4389" s="44">
        <v>7</v>
      </c>
      <c r="H4389" s="43" t="s">
        <v>30</v>
      </c>
      <c r="I4389" s="44">
        <v>11</v>
      </c>
      <c r="J4389" s="44" t="s">
        <v>31</v>
      </c>
      <c r="K4389" s="41"/>
      <c r="L4389" s="41"/>
      <c r="M4389" s="41"/>
      <c r="N4389" s="45" t="s">
        <v>4236</v>
      </c>
      <c r="O4389" s="41">
        <v>63000</v>
      </c>
      <c r="P4389" s="46"/>
      <c r="Q4389" s="47"/>
      <c r="R4389" s="48" t="s">
        <v>1838</v>
      </c>
      <c r="T4389">
        <v>100501</v>
      </c>
    </row>
    <row r="4390" spans="1:20" ht="18" customHeight="1" x14ac:dyDescent="0.15">
      <c r="A4390" s="42">
        <v>10</v>
      </c>
      <c r="B4390" s="43" t="s">
        <v>1536</v>
      </c>
      <c r="C4390" s="43">
        <v>5</v>
      </c>
      <c r="D4390" s="43" t="s">
        <v>1836</v>
      </c>
      <c r="E4390" s="43">
        <v>1</v>
      </c>
      <c r="F4390" s="43" t="s">
        <v>1837</v>
      </c>
      <c r="G4390" s="44">
        <v>7</v>
      </c>
      <c r="H4390" s="43" t="s">
        <v>30</v>
      </c>
      <c r="I4390" s="44">
        <v>11</v>
      </c>
      <c r="J4390" s="44" t="s">
        <v>31</v>
      </c>
      <c r="K4390" s="41"/>
      <c r="L4390" s="41"/>
      <c r="M4390" s="41"/>
      <c r="N4390" s="45" t="s">
        <v>4237</v>
      </c>
      <c r="O4390" s="41">
        <v>63000</v>
      </c>
      <c r="P4390" s="46"/>
      <c r="Q4390" s="47"/>
      <c r="R4390" s="48" t="s">
        <v>1838</v>
      </c>
      <c r="T4390">
        <v>100501</v>
      </c>
    </row>
    <row r="4391" spans="1:20" ht="18" customHeight="1" x14ac:dyDescent="0.15">
      <c r="A4391" s="42">
        <v>10</v>
      </c>
      <c r="B4391" s="43" t="s">
        <v>1536</v>
      </c>
      <c r="C4391" s="43">
        <v>5</v>
      </c>
      <c r="D4391" s="43" t="s">
        <v>1836</v>
      </c>
      <c r="E4391" s="43">
        <v>1</v>
      </c>
      <c r="F4391" s="43" t="s">
        <v>1837</v>
      </c>
      <c r="G4391" s="44">
        <v>7</v>
      </c>
      <c r="H4391" s="43" t="s">
        <v>30</v>
      </c>
      <c r="I4391" s="44">
        <v>11</v>
      </c>
      <c r="J4391" s="44" t="s">
        <v>31</v>
      </c>
      <c r="K4391" s="41"/>
      <c r="L4391" s="41"/>
      <c r="M4391" s="41"/>
      <c r="N4391" s="45" t="s">
        <v>4238</v>
      </c>
      <c r="O4391" s="41">
        <v>40200</v>
      </c>
      <c r="P4391" s="46"/>
      <c r="Q4391" s="47"/>
      <c r="R4391" s="48" t="s">
        <v>1838</v>
      </c>
      <c r="T4391">
        <v>100501</v>
      </c>
    </row>
    <row r="4392" spans="1:20" ht="18" customHeight="1" x14ac:dyDescent="0.15">
      <c r="A4392" s="42">
        <v>10</v>
      </c>
      <c r="B4392" s="43" t="s">
        <v>1536</v>
      </c>
      <c r="C4392" s="43">
        <v>5</v>
      </c>
      <c r="D4392" s="43" t="s">
        <v>1836</v>
      </c>
      <c r="E4392" s="43">
        <v>1</v>
      </c>
      <c r="F4392" s="43" t="s">
        <v>1837</v>
      </c>
      <c r="G4392" s="44">
        <v>7</v>
      </c>
      <c r="H4392" s="43" t="s">
        <v>30</v>
      </c>
      <c r="I4392" s="45">
        <v>31</v>
      </c>
      <c r="J4392" s="45" t="s">
        <v>265</v>
      </c>
      <c r="K4392" s="41">
        <v>224</v>
      </c>
      <c r="L4392" s="41">
        <v>224</v>
      </c>
      <c r="M4392" s="41">
        <f>K4392-L4392</f>
        <v>0</v>
      </c>
      <c r="N4392" s="45" t="s">
        <v>3550</v>
      </c>
      <c r="O4392" s="41">
        <v>123750</v>
      </c>
      <c r="P4392" s="46"/>
      <c r="Q4392" s="47"/>
      <c r="R4392" s="48" t="s">
        <v>1838</v>
      </c>
      <c r="T4392">
        <v>100501</v>
      </c>
    </row>
    <row r="4393" spans="1:20" ht="18" customHeight="1" x14ac:dyDescent="0.15">
      <c r="A4393" s="42">
        <v>10</v>
      </c>
      <c r="B4393" s="43" t="s">
        <v>1536</v>
      </c>
      <c r="C4393" s="43">
        <v>5</v>
      </c>
      <c r="D4393" s="43" t="s">
        <v>1836</v>
      </c>
      <c r="E4393" s="43">
        <v>1</v>
      </c>
      <c r="F4393" s="43" t="s">
        <v>1837</v>
      </c>
      <c r="G4393" s="44">
        <v>7</v>
      </c>
      <c r="H4393" s="43" t="s">
        <v>30</v>
      </c>
      <c r="I4393" s="44">
        <v>31</v>
      </c>
      <c r="J4393" s="44" t="s">
        <v>265</v>
      </c>
      <c r="K4393" s="41"/>
      <c r="L4393" s="41"/>
      <c r="M4393" s="41"/>
      <c r="N4393" s="45" t="s">
        <v>3551</v>
      </c>
      <c r="O4393" s="41">
        <v>100000</v>
      </c>
      <c r="P4393" s="46"/>
      <c r="Q4393" s="47"/>
      <c r="R4393" s="48" t="s">
        <v>1838</v>
      </c>
      <c r="T4393">
        <v>100501</v>
      </c>
    </row>
    <row r="4394" spans="1:20" ht="18" customHeight="1" x14ac:dyDescent="0.15">
      <c r="A4394" s="42">
        <v>10</v>
      </c>
      <c r="B4394" s="43" t="s">
        <v>1536</v>
      </c>
      <c r="C4394" s="43">
        <v>5</v>
      </c>
      <c r="D4394" s="43" t="s">
        <v>1836</v>
      </c>
      <c r="E4394" s="43">
        <v>1</v>
      </c>
      <c r="F4394" s="43" t="s">
        <v>1837</v>
      </c>
      <c r="G4394" s="45">
        <v>8</v>
      </c>
      <c r="H4394" s="49" t="s">
        <v>33</v>
      </c>
      <c r="I4394" s="45"/>
      <c r="J4394" s="45"/>
      <c r="K4394" s="41"/>
      <c r="L4394" s="41"/>
      <c r="M4394" s="41"/>
      <c r="N4394" s="45"/>
      <c r="O4394" s="47"/>
      <c r="P4394" s="46"/>
      <c r="Q4394" s="47"/>
      <c r="R4394" s="48" t="s">
        <v>1838</v>
      </c>
      <c r="T4394">
        <v>100501</v>
      </c>
    </row>
    <row r="4395" spans="1:20" ht="18" customHeight="1" x14ac:dyDescent="0.15">
      <c r="A4395" s="42">
        <v>10</v>
      </c>
      <c r="B4395" s="43" t="s">
        <v>1536</v>
      </c>
      <c r="C4395" s="43">
        <v>5</v>
      </c>
      <c r="D4395" s="43" t="s">
        <v>1836</v>
      </c>
      <c r="E4395" s="43">
        <v>1</v>
      </c>
      <c r="F4395" s="43" t="s">
        <v>1837</v>
      </c>
      <c r="G4395" s="44">
        <v>8</v>
      </c>
      <c r="H4395" s="43" t="s">
        <v>33</v>
      </c>
      <c r="I4395" s="45">
        <v>1</v>
      </c>
      <c r="J4395" s="45" t="s">
        <v>34</v>
      </c>
      <c r="K4395" s="41">
        <v>346</v>
      </c>
      <c r="L4395" s="41">
        <v>346</v>
      </c>
      <c r="M4395" s="41">
        <f>K4395-L4395</f>
        <v>0</v>
      </c>
      <c r="N4395" s="45" t="s">
        <v>4239</v>
      </c>
      <c r="O4395" s="41">
        <v>144000</v>
      </c>
      <c r="P4395" s="46"/>
      <c r="Q4395" s="47"/>
      <c r="R4395" s="48" t="s">
        <v>1838</v>
      </c>
      <c r="T4395">
        <v>100501</v>
      </c>
    </row>
    <row r="4396" spans="1:20" ht="18" customHeight="1" x14ac:dyDescent="0.15">
      <c r="A4396" s="42">
        <v>10</v>
      </c>
      <c r="B4396" s="43" t="s">
        <v>1536</v>
      </c>
      <c r="C4396" s="43">
        <v>5</v>
      </c>
      <c r="D4396" s="43" t="s">
        <v>1836</v>
      </c>
      <c r="E4396" s="43">
        <v>1</v>
      </c>
      <c r="F4396" s="43" t="s">
        <v>1837</v>
      </c>
      <c r="G4396" s="44">
        <v>8</v>
      </c>
      <c r="H4396" s="43" t="s">
        <v>33</v>
      </c>
      <c r="I4396" s="44">
        <v>1</v>
      </c>
      <c r="J4396" s="44" t="s">
        <v>34</v>
      </c>
      <c r="K4396" s="41"/>
      <c r="L4396" s="41"/>
      <c r="M4396" s="41"/>
      <c r="N4396" s="45" t="s">
        <v>4240</v>
      </c>
      <c r="O4396" s="41">
        <v>201600</v>
      </c>
      <c r="P4396" s="46"/>
      <c r="Q4396" s="47"/>
      <c r="R4396" s="48" t="s">
        <v>1838</v>
      </c>
      <c r="T4396">
        <v>100501</v>
      </c>
    </row>
    <row r="4397" spans="1:20" ht="18" customHeight="1" x14ac:dyDescent="0.15">
      <c r="A4397" s="42">
        <v>10</v>
      </c>
      <c r="B4397" s="43" t="s">
        <v>1536</v>
      </c>
      <c r="C4397" s="43">
        <v>5</v>
      </c>
      <c r="D4397" s="43" t="s">
        <v>1836</v>
      </c>
      <c r="E4397" s="43">
        <v>1</v>
      </c>
      <c r="F4397" s="43" t="s">
        <v>1837</v>
      </c>
      <c r="G4397" s="44">
        <v>8</v>
      </c>
      <c r="H4397" s="43" t="s">
        <v>33</v>
      </c>
      <c r="I4397" s="45">
        <v>2</v>
      </c>
      <c r="J4397" s="45" t="s">
        <v>46</v>
      </c>
      <c r="K4397" s="41">
        <v>11</v>
      </c>
      <c r="L4397" s="41">
        <v>11</v>
      </c>
      <c r="M4397" s="41">
        <f>K4397-L4397</f>
        <v>0</v>
      </c>
      <c r="N4397" s="45" t="s">
        <v>4241</v>
      </c>
      <c r="O4397" s="41">
        <v>10800</v>
      </c>
      <c r="P4397" s="46"/>
      <c r="Q4397" s="47"/>
      <c r="R4397" s="48" t="s">
        <v>1838</v>
      </c>
      <c r="T4397">
        <v>100501</v>
      </c>
    </row>
    <row r="4398" spans="1:20" ht="18" customHeight="1" x14ac:dyDescent="0.15">
      <c r="A4398" s="42">
        <v>10</v>
      </c>
      <c r="B4398" s="43" t="s">
        <v>1536</v>
      </c>
      <c r="C4398" s="43">
        <v>5</v>
      </c>
      <c r="D4398" s="43" t="s">
        <v>1836</v>
      </c>
      <c r="E4398" s="43">
        <v>1</v>
      </c>
      <c r="F4398" s="43" t="s">
        <v>1837</v>
      </c>
      <c r="G4398" s="44">
        <v>8</v>
      </c>
      <c r="H4398" s="43" t="s">
        <v>33</v>
      </c>
      <c r="I4398" s="45">
        <v>3</v>
      </c>
      <c r="J4398" s="45" t="s">
        <v>48</v>
      </c>
      <c r="K4398" s="41">
        <v>48</v>
      </c>
      <c r="L4398" s="41">
        <v>48</v>
      </c>
      <c r="M4398" s="41">
        <f>K4398-L4398</f>
        <v>0</v>
      </c>
      <c r="N4398" s="45" t="s">
        <v>4242</v>
      </c>
      <c r="O4398" s="41">
        <v>14400</v>
      </c>
      <c r="P4398" s="46"/>
      <c r="Q4398" s="47"/>
      <c r="R4398" s="48" t="s">
        <v>1838</v>
      </c>
      <c r="T4398">
        <v>100501</v>
      </c>
    </row>
    <row r="4399" spans="1:20" ht="18" customHeight="1" x14ac:dyDescent="0.15">
      <c r="A4399" s="42">
        <v>10</v>
      </c>
      <c r="B4399" s="43" t="s">
        <v>1536</v>
      </c>
      <c r="C4399" s="43">
        <v>5</v>
      </c>
      <c r="D4399" s="43" t="s">
        <v>1836</v>
      </c>
      <c r="E4399" s="43">
        <v>1</v>
      </c>
      <c r="F4399" s="43" t="s">
        <v>1837</v>
      </c>
      <c r="G4399" s="44">
        <v>8</v>
      </c>
      <c r="H4399" s="43" t="s">
        <v>33</v>
      </c>
      <c r="I4399" s="44">
        <v>3</v>
      </c>
      <c r="J4399" s="44" t="s">
        <v>48</v>
      </c>
      <c r="K4399" s="41"/>
      <c r="L4399" s="41"/>
      <c r="M4399" s="41"/>
      <c r="N4399" s="45" t="s">
        <v>4243</v>
      </c>
      <c r="O4399" s="41">
        <v>33200</v>
      </c>
      <c r="P4399" s="46"/>
      <c r="Q4399" s="47"/>
      <c r="R4399" s="48" t="s">
        <v>1838</v>
      </c>
      <c r="T4399">
        <v>100501</v>
      </c>
    </row>
    <row r="4400" spans="1:20" ht="18" customHeight="1" x14ac:dyDescent="0.15">
      <c r="A4400" s="42">
        <v>10</v>
      </c>
      <c r="B4400" s="43" t="s">
        <v>1536</v>
      </c>
      <c r="C4400" s="43">
        <v>5</v>
      </c>
      <c r="D4400" s="43" t="s">
        <v>1836</v>
      </c>
      <c r="E4400" s="43">
        <v>1</v>
      </c>
      <c r="F4400" s="43" t="s">
        <v>1837</v>
      </c>
      <c r="G4400" s="45">
        <v>10</v>
      </c>
      <c r="H4400" s="49" t="s">
        <v>54</v>
      </c>
      <c r="I4400" s="45"/>
      <c r="J4400" s="45"/>
      <c r="K4400" s="41"/>
      <c r="L4400" s="41"/>
      <c r="M4400" s="41"/>
      <c r="N4400" s="45"/>
      <c r="O4400" s="47"/>
      <c r="P4400" s="46"/>
      <c r="Q4400" s="47"/>
      <c r="R4400" s="48" t="s">
        <v>1838</v>
      </c>
      <c r="T4400">
        <v>100501</v>
      </c>
    </row>
    <row r="4401" spans="1:20" ht="18" customHeight="1" x14ac:dyDescent="0.15">
      <c r="A4401" s="42">
        <v>10</v>
      </c>
      <c r="B4401" s="43" t="s">
        <v>1536</v>
      </c>
      <c r="C4401" s="43">
        <v>5</v>
      </c>
      <c r="D4401" s="43" t="s">
        <v>1836</v>
      </c>
      <c r="E4401" s="43">
        <v>1</v>
      </c>
      <c r="F4401" s="43" t="s">
        <v>1837</v>
      </c>
      <c r="G4401" s="44">
        <v>10</v>
      </c>
      <c r="H4401" s="43" t="s">
        <v>54</v>
      </c>
      <c r="I4401" s="45">
        <v>1</v>
      </c>
      <c r="J4401" s="45" t="s">
        <v>55</v>
      </c>
      <c r="K4401" s="41">
        <v>3292</v>
      </c>
      <c r="L4401" s="41">
        <v>3170</v>
      </c>
      <c r="M4401" s="41">
        <f>K4401-L4401</f>
        <v>122</v>
      </c>
      <c r="N4401" s="45" t="s">
        <v>4244</v>
      </c>
      <c r="O4401" s="41">
        <v>480000</v>
      </c>
      <c r="P4401" s="46"/>
      <c r="Q4401" s="47"/>
      <c r="R4401" s="48" t="s">
        <v>1838</v>
      </c>
      <c r="T4401">
        <v>100501</v>
      </c>
    </row>
    <row r="4402" spans="1:20" ht="18" customHeight="1" x14ac:dyDescent="0.15">
      <c r="A4402" s="42">
        <v>10</v>
      </c>
      <c r="B4402" s="43" t="s">
        <v>1536</v>
      </c>
      <c r="C4402" s="43">
        <v>5</v>
      </c>
      <c r="D4402" s="43" t="s">
        <v>1836</v>
      </c>
      <c r="E4402" s="43">
        <v>1</v>
      </c>
      <c r="F4402" s="43" t="s">
        <v>1837</v>
      </c>
      <c r="G4402" s="44">
        <v>10</v>
      </c>
      <c r="H4402" s="43" t="s">
        <v>54</v>
      </c>
      <c r="I4402" s="44">
        <v>1</v>
      </c>
      <c r="J4402" s="44" t="s">
        <v>55</v>
      </c>
      <c r="K4402" s="41"/>
      <c r="L4402" s="41"/>
      <c r="M4402" s="41"/>
      <c r="N4402" s="45" t="s">
        <v>4245</v>
      </c>
      <c r="O4402" s="41">
        <v>270000</v>
      </c>
      <c r="P4402" s="46"/>
      <c r="Q4402" s="47"/>
      <c r="R4402" s="48" t="s">
        <v>1838</v>
      </c>
      <c r="T4402">
        <v>100501</v>
      </c>
    </row>
    <row r="4403" spans="1:20" ht="18" customHeight="1" x14ac:dyDescent="0.15">
      <c r="A4403" s="42">
        <v>10</v>
      </c>
      <c r="B4403" s="43" t="s">
        <v>1536</v>
      </c>
      <c r="C4403" s="43">
        <v>5</v>
      </c>
      <c r="D4403" s="43" t="s">
        <v>1836</v>
      </c>
      <c r="E4403" s="43">
        <v>1</v>
      </c>
      <c r="F4403" s="43" t="s">
        <v>1837</v>
      </c>
      <c r="G4403" s="44">
        <v>10</v>
      </c>
      <c r="H4403" s="43" t="s">
        <v>54</v>
      </c>
      <c r="I4403" s="44">
        <v>1</v>
      </c>
      <c r="J4403" s="44" t="s">
        <v>55</v>
      </c>
      <c r="K4403" s="41"/>
      <c r="L4403" s="41"/>
      <c r="M4403" s="41"/>
      <c r="N4403" s="45" t="s">
        <v>4246</v>
      </c>
      <c r="O4403" s="41">
        <v>600000</v>
      </c>
      <c r="P4403" s="46"/>
      <c r="Q4403" s="47"/>
      <c r="R4403" s="48" t="s">
        <v>1838</v>
      </c>
      <c r="T4403">
        <v>100501</v>
      </c>
    </row>
    <row r="4404" spans="1:20" ht="18" customHeight="1" x14ac:dyDescent="0.15">
      <c r="A4404" s="42">
        <v>10</v>
      </c>
      <c r="B4404" s="43" t="s">
        <v>1536</v>
      </c>
      <c r="C4404" s="43">
        <v>5</v>
      </c>
      <c r="D4404" s="43" t="s">
        <v>1836</v>
      </c>
      <c r="E4404" s="43">
        <v>1</v>
      </c>
      <c r="F4404" s="43" t="s">
        <v>1837</v>
      </c>
      <c r="G4404" s="44">
        <v>10</v>
      </c>
      <c r="H4404" s="43" t="s">
        <v>54</v>
      </c>
      <c r="I4404" s="44">
        <v>1</v>
      </c>
      <c r="J4404" s="44" t="s">
        <v>55</v>
      </c>
      <c r="K4404" s="41"/>
      <c r="L4404" s="41"/>
      <c r="M4404" s="41"/>
      <c r="N4404" s="45" t="s">
        <v>4247</v>
      </c>
      <c r="O4404" s="41">
        <v>600000</v>
      </c>
      <c r="P4404" s="46"/>
      <c r="Q4404" s="47"/>
      <c r="R4404" s="48" t="s">
        <v>1838</v>
      </c>
      <c r="T4404">
        <v>100501</v>
      </c>
    </row>
    <row r="4405" spans="1:20" ht="18" customHeight="1" x14ac:dyDescent="0.15">
      <c r="A4405" s="42">
        <v>10</v>
      </c>
      <c r="B4405" s="43" t="s">
        <v>1536</v>
      </c>
      <c r="C4405" s="43">
        <v>5</v>
      </c>
      <c r="D4405" s="43" t="s">
        <v>1836</v>
      </c>
      <c r="E4405" s="43">
        <v>1</v>
      </c>
      <c r="F4405" s="43" t="s">
        <v>1837</v>
      </c>
      <c r="G4405" s="44">
        <v>10</v>
      </c>
      <c r="H4405" s="43" t="s">
        <v>54</v>
      </c>
      <c r="I4405" s="44">
        <v>1</v>
      </c>
      <c r="J4405" s="44" t="s">
        <v>55</v>
      </c>
      <c r="K4405" s="41"/>
      <c r="L4405" s="41"/>
      <c r="M4405" s="41"/>
      <c r="N4405" s="45" t="s">
        <v>4248</v>
      </c>
      <c r="O4405" s="41">
        <v>360000</v>
      </c>
      <c r="P4405" s="46"/>
      <c r="Q4405" s="47"/>
      <c r="R4405" s="48" t="s">
        <v>1838</v>
      </c>
      <c r="T4405">
        <v>100501</v>
      </c>
    </row>
    <row r="4406" spans="1:20" ht="18" customHeight="1" x14ac:dyDescent="0.15">
      <c r="A4406" s="42">
        <v>10</v>
      </c>
      <c r="B4406" s="43" t="s">
        <v>1536</v>
      </c>
      <c r="C4406" s="43">
        <v>5</v>
      </c>
      <c r="D4406" s="43" t="s">
        <v>1836</v>
      </c>
      <c r="E4406" s="43">
        <v>1</v>
      </c>
      <c r="F4406" s="43" t="s">
        <v>1837</v>
      </c>
      <c r="G4406" s="44">
        <v>10</v>
      </c>
      <c r="H4406" s="43" t="s">
        <v>54</v>
      </c>
      <c r="I4406" s="44">
        <v>1</v>
      </c>
      <c r="J4406" s="44" t="s">
        <v>55</v>
      </c>
      <c r="K4406" s="41"/>
      <c r="L4406" s="41"/>
      <c r="M4406" s="41"/>
      <c r="N4406" s="45" t="s">
        <v>4249</v>
      </c>
      <c r="O4406" s="41">
        <v>480000</v>
      </c>
      <c r="P4406" s="46"/>
      <c r="Q4406" s="47"/>
      <c r="R4406" s="48" t="s">
        <v>1838</v>
      </c>
      <c r="T4406">
        <v>100501</v>
      </c>
    </row>
    <row r="4407" spans="1:20" ht="18" customHeight="1" x14ac:dyDescent="0.15">
      <c r="A4407" s="42">
        <v>10</v>
      </c>
      <c r="B4407" s="43" t="s">
        <v>1536</v>
      </c>
      <c r="C4407" s="43">
        <v>5</v>
      </c>
      <c r="D4407" s="43" t="s">
        <v>1836</v>
      </c>
      <c r="E4407" s="43">
        <v>1</v>
      </c>
      <c r="F4407" s="43" t="s">
        <v>1837</v>
      </c>
      <c r="G4407" s="44">
        <v>10</v>
      </c>
      <c r="H4407" s="43" t="s">
        <v>54</v>
      </c>
      <c r="I4407" s="44">
        <v>1</v>
      </c>
      <c r="J4407" s="44" t="s">
        <v>55</v>
      </c>
      <c r="K4407" s="41"/>
      <c r="L4407" s="41"/>
      <c r="M4407" s="41"/>
      <c r="N4407" s="45" t="s">
        <v>1847</v>
      </c>
      <c r="O4407" s="41"/>
      <c r="P4407" s="46"/>
      <c r="Q4407" s="47"/>
      <c r="R4407" s="48" t="s">
        <v>1838</v>
      </c>
      <c r="T4407">
        <v>100501</v>
      </c>
    </row>
    <row r="4408" spans="1:20" ht="18" customHeight="1" x14ac:dyDescent="0.15">
      <c r="A4408" s="42">
        <v>10</v>
      </c>
      <c r="B4408" s="43" t="s">
        <v>1536</v>
      </c>
      <c r="C4408" s="43">
        <v>5</v>
      </c>
      <c r="D4408" s="43" t="s">
        <v>1836</v>
      </c>
      <c r="E4408" s="43">
        <v>1</v>
      </c>
      <c r="F4408" s="43" t="s">
        <v>1837</v>
      </c>
      <c r="G4408" s="44">
        <v>10</v>
      </c>
      <c r="H4408" s="43" t="s">
        <v>54</v>
      </c>
      <c r="I4408" s="44">
        <v>1</v>
      </c>
      <c r="J4408" s="44" t="s">
        <v>55</v>
      </c>
      <c r="K4408" s="41"/>
      <c r="L4408" s="41"/>
      <c r="M4408" s="41"/>
      <c r="N4408" s="45" t="s">
        <v>1848</v>
      </c>
      <c r="O4408" s="41">
        <v>200000</v>
      </c>
      <c r="P4408" s="46"/>
      <c r="Q4408" s="47"/>
      <c r="R4408" s="48" t="s">
        <v>1838</v>
      </c>
      <c r="T4408">
        <v>100501</v>
      </c>
    </row>
    <row r="4409" spans="1:20" ht="18" customHeight="1" x14ac:dyDescent="0.15">
      <c r="A4409" s="42">
        <v>10</v>
      </c>
      <c r="B4409" s="43" t="s">
        <v>1536</v>
      </c>
      <c r="C4409" s="43">
        <v>5</v>
      </c>
      <c r="D4409" s="43" t="s">
        <v>1836</v>
      </c>
      <c r="E4409" s="43">
        <v>1</v>
      </c>
      <c r="F4409" s="43" t="s">
        <v>1837</v>
      </c>
      <c r="G4409" s="44">
        <v>10</v>
      </c>
      <c r="H4409" s="43" t="s">
        <v>54</v>
      </c>
      <c r="I4409" s="44">
        <v>1</v>
      </c>
      <c r="J4409" s="44" t="s">
        <v>55</v>
      </c>
      <c r="K4409" s="41"/>
      <c r="L4409" s="41"/>
      <c r="M4409" s="41"/>
      <c r="N4409" s="45" t="s">
        <v>1849</v>
      </c>
      <c r="O4409" s="41">
        <v>300000</v>
      </c>
      <c r="P4409" s="46"/>
      <c r="Q4409" s="47"/>
      <c r="R4409" s="48" t="s">
        <v>1838</v>
      </c>
      <c r="T4409">
        <v>100501</v>
      </c>
    </row>
    <row r="4410" spans="1:20" ht="18" customHeight="1" x14ac:dyDescent="0.15">
      <c r="A4410" s="42">
        <v>10</v>
      </c>
      <c r="B4410" s="43" t="s">
        <v>1536</v>
      </c>
      <c r="C4410" s="43">
        <v>5</v>
      </c>
      <c r="D4410" s="43" t="s">
        <v>1836</v>
      </c>
      <c r="E4410" s="43">
        <v>1</v>
      </c>
      <c r="F4410" s="43" t="s">
        <v>1837</v>
      </c>
      <c r="G4410" s="44">
        <v>10</v>
      </c>
      <c r="H4410" s="43" t="s">
        <v>54</v>
      </c>
      <c r="I4410" s="44">
        <v>1</v>
      </c>
      <c r="J4410" s="44" t="s">
        <v>55</v>
      </c>
      <c r="K4410" s="41"/>
      <c r="L4410" s="41"/>
      <c r="M4410" s="41"/>
      <c r="N4410" s="45" t="s">
        <v>1850</v>
      </c>
      <c r="O4410" s="41">
        <v>1100</v>
      </c>
      <c r="P4410" s="46"/>
      <c r="Q4410" s="47"/>
      <c r="R4410" s="48" t="s">
        <v>1838</v>
      </c>
      <c r="T4410">
        <v>100501</v>
      </c>
    </row>
    <row r="4411" spans="1:20" ht="18" customHeight="1" x14ac:dyDescent="0.15">
      <c r="A4411" s="42">
        <v>10</v>
      </c>
      <c r="B4411" s="43" t="s">
        <v>1536</v>
      </c>
      <c r="C4411" s="43">
        <v>5</v>
      </c>
      <c r="D4411" s="43" t="s">
        <v>1836</v>
      </c>
      <c r="E4411" s="43">
        <v>1</v>
      </c>
      <c r="F4411" s="43" t="s">
        <v>1837</v>
      </c>
      <c r="G4411" s="44">
        <v>10</v>
      </c>
      <c r="H4411" s="43" t="s">
        <v>54</v>
      </c>
      <c r="I4411" s="45">
        <v>2</v>
      </c>
      <c r="J4411" s="45" t="s">
        <v>193</v>
      </c>
      <c r="K4411" s="41">
        <v>3699</v>
      </c>
      <c r="L4411" s="41">
        <v>3665</v>
      </c>
      <c r="M4411" s="41">
        <f>K4411-L4411</f>
        <v>34</v>
      </c>
      <c r="N4411" s="45" t="s">
        <v>4250</v>
      </c>
      <c r="O4411" s="41">
        <v>3600000</v>
      </c>
      <c r="P4411" s="46"/>
      <c r="Q4411" s="47"/>
      <c r="R4411" s="48" t="s">
        <v>1838</v>
      </c>
      <c r="T4411">
        <v>100501</v>
      </c>
    </row>
    <row r="4412" spans="1:20" ht="18" customHeight="1" x14ac:dyDescent="0.15">
      <c r="A4412" s="42">
        <v>10</v>
      </c>
      <c r="B4412" s="43" t="s">
        <v>1536</v>
      </c>
      <c r="C4412" s="43">
        <v>5</v>
      </c>
      <c r="D4412" s="43" t="s">
        <v>1836</v>
      </c>
      <c r="E4412" s="43">
        <v>1</v>
      </c>
      <c r="F4412" s="43" t="s">
        <v>1837</v>
      </c>
      <c r="G4412" s="44">
        <v>10</v>
      </c>
      <c r="H4412" s="43" t="s">
        <v>54</v>
      </c>
      <c r="I4412" s="44">
        <v>2</v>
      </c>
      <c r="J4412" s="44" t="s">
        <v>193</v>
      </c>
      <c r="K4412" s="41"/>
      <c r="L4412" s="41"/>
      <c r="M4412" s="41"/>
      <c r="N4412" s="45" t="s">
        <v>4251</v>
      </c>
      <c r="O4412" s="41">
        <v>99000</v>
      </c>
      <c r="P4412" s="46"/>
      <c r="Q4412" s="47"/>
      <c r="R4412" s="48" t="s">
        <v>1838</v>
      </c>
      <c r="T4412">
        <v>100501</v>
      </c>
    </row>
    <row r="4413" spans="1:20" ht="18" customHeight="1" x14ac:dyDescent="0.15">
      <c r="A4413" s="42">
        <v>10</v>
      </c>
      <c r="B4413" s="43" t="s">
        <v>1536</v>
      </c>
      <c r="C4413" s="43">
        <v>5</v>
      </c>
      <c r="D4413" s="43" t="s">
        <v>1836</v>
      </c>
      <c r="E4413" s="43">
        <v>1</v>
      </c>
      <c r="F4413" s="43" t="s">
        <v>1837</v>
      </c>
      <c r="G4413" s="44">
        <v>10</v>
      </c>
      <c r="H4413" s="43" t="s">
        <v>54</v>
      </c>
      <c r="I4413" s="45">
        <v>3</v>
      </c>
      <c r="J4413" s="45" t="s">
        <v>63</v>
      </c>
      <c r="K4413" s="41">
        <v>10</v>
      </c>
      <c r="L4413" s="41">
        <v>10</v>
      </c>
      <c r="M4413" s="41">
        <f>K4413-L4413</f>
        <v>0</v>
      </c>
      <c r="N4413" s="45" t="s">
        <v>1851</v>
      </c>
      <c r="O4413" s="41">
        <v>10000</v>
      </c>
      <c r="P4413" s="46"/>
      <c r="Q4413" s="47"/>
      <c r="R4413" s="48" t="s">
        <v>1838</v>
      </c>
      <c r="T4413">
        <v>100501</v>
      </c>
    </row>
    <row r="4414" spans="1:20" ht="18" customHeight="1" x14ac:dyDescent="0.15">
      <c r="A4414" s="42">
        <v>10</v>
      </c>
      <c r="B4414" s="43" t="s">
        <v>1536</v>
      </c>
      <c r="C4414" s="43">
        <v>5</v>
      </c>
      <c r="D4414" s="43" t="s">
        <v>1836</v>
      </c>
      <c r="E4414" s="43">
        <v>1</v>
      </c>
      <c r="F4414" s="43" t="s">
        <v>1837</v>
      </c>
      <c r="G4414" s="44">
        <v>10</v>
      </c>
      <c r="H4414" s="43" t="s">
        <v>54</v>
      </c>
      <c r="I4414" s="45">
        <v>4</v>
      </c>
      <c r="J4414" s="45" t="s">
        <v>65</v>
      </c>
      <c r="K4414" s="41">
        <v>124</v>
      </c>
      <c r="L4414" s="41">
        <v>124</v>
      </c>
      <c r="M4414" s="41">
        <f>K4414-L4414</f>
        <v>0</v>
      </c>
      <c r="N4414" s="45" t="s">
        <v>4252</v>
      </c>
      <c r="O4414" s="41">
        <v>16500</v>
      </c>
      <c r="P4414" s="46"/>
      <c r="Q4414" s="47"/>
      <c r="R4414" s="48" t="s">
        <v>1838</v>
      </c>
      <c r="T4414">
        <v>100501</v>
      </c>
    </row>
    <row r="4415" spans="1:20" ht="18" customHeight="1" x14ac:dyDescent="0.15">
      <c r="A4415" s="42">
        <v>10</v>
      </c>
      <c r="B4415" s="43" t="s">
        <v>1536</v>
      </c>
      <c r="C4415" s="43">
        <v>5</v>
      </c>
      <c r="D4415" s="43" t="s">
        <v>1836</v>
      </c>
      <c r="E4415" s="43">
        <v>1</v>
      </c>
      <c r="F4415" s="43" t="s">
        <v>1837</v>
      </c>
      <c r="G4415" s="44">
        <v>10</v>
      </c>
      <c r="H4415" s="43" t="s">
        <v>54</v>
      </c>
      <c r="I4415" s="44">
        <v>4</v>
      </c>
      <c r="J4415" s="44" t="s">
        <v>65</v>
      </c>
      <c r="K4415" s="41"/>
      <c r="L4415" s="41"/>
      <c r="M4415" s="41"/>
      <c r="N4415" s="45" t="s">
        <v>4253</v>
      </c>
      <c r="O4415" s="41">
        <v>62700</v>
      </c>
      <c r="P4415" s="46"/>
      <c r="Q4415" s="47"/>
      <c r="R4415" s="48" t="s">
        <v>1838</v>
      </c>
      <c r="T4415">
        <v>100501</v>
      </c>
    </row>
    <row r="4416" spans="1:20" ht="18" customHeight="1" x14ac:dyDescent="0.15">
      <c r="A4416" s="42">
        <v>10</v>
      </c>
      <c r="B4416" s="43" t="s">
        <v>1536</v>
      </c>
      <c r="C4416" s="43">
        <v>5</v>
      </c>
      <c r="D4416" s="43" t="s">
        <v>1836</v>
      </c>
      <c r="E4416" s="43">
        <v>1</v>
      </c>
      <c r="F4416" s="43" t="s">
        <v>1837</v>
      </c>
      <c r="G4416" s="44">
        <v>10</v>
      </c>
      <c r="H4416" s="43" t="s">
        <v>54</v>
      </c>
      <c r="I4416" s="44">
        <v>4</v>
      </c>
      <c r="J4416" s="44" t="s">
        <v>65</v>
      </c>
      <c r="K4416" s="41"/>
      <c r="L4416" s="41"/>
      <c r="M4416" s="41"/>
      <c r="N4416" s="45" t="s">
        <v>4254</v>
      </c>
      <c r="O4416" s="41">
        <v>44000</v>
      </c>
      <c r="P4416" s="46"/>
      <c r="Q4416" s="47"/>
      <c r="R4416" s="48" t="s">
        <v>1838</v>
      </c>
      <c r="T4416">
        <v>100501</v>
      </c>
    </row>
    <row r="4417" spans="1:20" ht="18" customHeight="1" x14ac:dyDescent="0.15">
      <c r="A4417" s="42">
        <v>10</v>
      </c>
      <c r="B4417" s="43" t="s">
        <v>1536</v>
      </c>
      <c r="C4417" s="43">
        <v>5</v>
      </c>
      <c r="D4417" s="43" t="s">
        <v>1836</v>
      </c>
      <c r="E4417" s="43">
        <v>1</v>
      </c>
      <c r="F4417" s="43" t="s">
        <v>1837</v>
      </c>
      <c r="G4417" s="44">
        <v>10</v>
      </c>
      <c r="H4417" s="43" t="s">
        <v>54</v>
      </c>
      <c r="I4417" s="45">
        <v>5</v>
      </c>
      <c r="J4417" s="45" t="s">
        <v>194</v>
      </c>
      <c r="K4417" s="41">
        <v>7320</v>
      </c>
      <c r="L4417" s="41">
        <v>7320</v>
      </c>
      <c r="M4417" s="41">
        <f>K4417-L4417</f>
        <v>0</v>
      </c>
      <c r="N4417" s="45" t="s">
        <v>4255</v>
      </c>
      <c r="O4417" s="41">
        <v>4800000</v>
      </c>
      <c r="P4417" s="46"/>
      <c r="Q4417" s="47"/>
      <c r="R4417" s="48" t="s">
        <v>1838</v>
      </c>
      <c r="T4417">
        <v>100501</v>
      </c>
    </row>
    <row r="4418" spans="1:20" ht="18" customHeight="1" x14ac:dyDescent="0.15">
      <c r="A4418" s="42">
        <v>10</v>
      </c>
      <c r="B4418" s="43" t="s">
        <v>1536</v>
      </c>
      <c r="C4418" s="43">
        <v>5</v>
      </c>
      <c r="D4418" s="43" t="s">
        <v>1836</v>
      </c>
      <c r="E4418" s="43">
        <v>1</v>
      </c>
      <c r="F4418" s="43" t="s">
        <v>1837</v>
      </c>
      <c r="G4418" s="44">
        <v>10</v>
      </c>
      <c r="H4418" s="43" t="s">
        <v>54</v>
      </c>
      <c r="I4418" s="44">
        <v>5</v>
      </c>
      <c r="J4418" s="44" t="s">
        <v>194</v>
      </c>
      <c r="K4418" s="41"/>
      <c r="L4418" s="41"/>
      <c r="M4418" s="41"/>
      <c r="N4418" s="45" t="s">
        <v>4256</v>
      </c>
      <c r="O4418" s="41">
        <v>2520000</v>
      </c>
      <c r="P4418" s="46"/>
      <c r="Q4418" s="47"/>
      <c r="R4418" s="48" t="s">
        <v>1838</v>
      </c>
      <c r="T4418">
        <v>100501</v>
      </c>
    </row>
    <row r="4419" spans="1:20" ht="18" customHeight="1" x14ac:dyDescent="0.15">
      <c r="A4419" s="42">
        <v>10</v>
      </c>
      <c r="B4419" s="43" t="s">
        <v>1536</v>
      </c>
      <c r="C4419" s="43">
        <v>5</v>
      </c>
      <c r="D4419" s="43" t="s">
        <v>1836</v>
      </c>
      <c r="E4419" s="43">
        <v>1</v>
      </c>
      <c r="F4419" s="43" t="s">
        <v>1837</v>
      </c>
      <c r="G4419" s="44">
        <v>10</v>
      </c>
      <c r="H4419" s="43" t="s">
        <v>54</v>
      </c>
      <c r="I4419" s="45">
        <v>6</v>
      </c>
      <c r="J4419" s="45" t="s">
        <v>195</v>
      </c>
      <c r="K4419" s="41">
        <v>2007</v>
      </c>
      <c r="L4419" s="41">
        <v>1600</v>
      </c>
      <c r="M4419" s="41">
        <f>K4419-L4419</f>
        <v>407</v>
      </c>
      <c r="N4419" s="45" t="s">
        <v>1852</v>
      </c>
      <c r="O4419" s="41">
        <v>1300000</v>
      </c>
      <c r="P4419" s="46"/>
      <c r="Q4419" s="47"/>
      <c r="R4419" s="48" t="s">
        <v>1838</v>
      </c>
      <c r="T4419">
        <v>100501</v>
      </c>
    </row>
    <row r="4420" spans="1:20" ht="18" customHeight="1" x14ac:dyDescent="0.15">
      <c r="A4420" s="42">
        <v>10</v>
      </c>
      <c r="B4420" s="43" t="s">
        <v>1536</v>
      </c>
      <c r="C4420" s="43">
        <v>5</v>
      </c>
      <c r="D4420" s="43" t="s">
        <v>1836</v>
      </c>
      <c r="E4420" s="43">
        <v>1</v>
      </c>
      <c r="F4420" s="43" t="s">
        <v>1837</v>
      </c>
      <c r="G4420" s="44">
        <v>10</v>
      </c>
      <c r="H4420" s="43" t="s">
        <v>54</v>
      </c>
      <c r="I4420" s="44">
        <v>6</v>
      </c>
      <c r="J4420" s="44" t="s">
        <v>195</v>
      </c>
      <c r="K4420" s="41"/>
      <c r="L4420" s="41"/>
      <c r="M4420" s="41"/>
      <c r="N4420" s="45" t="s">
        <v>1853</v>
      </c>
      <c r="O4420" s="41">
        <v>100000</v>
      </c>
      <c r="P4420" s="46"/>
      <c r="Q4420" s="47"/>
      <c r="R4420" s="48" t="s">
        <v>1838</v>
      </c>
      <c r="T4420">
        <v>100501</v>
      </c>
    </row>
    <row r="4421" spans="1:20" ht="18" customHeight="1" x14ac:dyDescent="0.15">
      <c r="A4421" s="42">
        <v>10</v>
      </c>
      <c r="B4421" s="43" t="s">
        <v>1536</v>
      </c>
      <c r="C4421" s="43">
        <v>5</v>
      </c>
      <c r="D4421" s="43" t="s">
        <v>1836</v>
      </c>
      <c r="E4421" s="43">
        <v>1</v>
      </c>
      <c r="F4421" s="43" t="s">
        <v>1837</v>
      </c>
      <c r="G4421" s="44">
        <v>10</v>
      </c>
      <c r="H4421" s="43" t="s">
        <v>54</v>
      </c>
      <c r="I4421" s="44">
        <v>6</v>
      </c>
      <c r="J4421" s="44" t="s">
        <v>195</v>
      </c>
      <c r="K4421" s="41"/>
      <c r="L4421" s="41"/>
      <c r="M4421" s="41"/>
      <c r="N4421" s="45" t="s">
        <v>1854</v>
      </c>
      <c r="O4421" s="41">
        <v>200000</v>
      </c>
      <c r="P4421" s="46"/>
      <c r="Q4421" s="47"/>
      <c r="R4421" s="48" t="s">
        <v>1838</v>
      </c>
      <c r="T4421">
        <v>100501</v>
      </c>
    </row>
    <row r="4422" spans="1:20" ht="18" customHeight="1" x14ac:dyDescent="0.15">
      <c r="A4422" s="42">
        <v>10</v>
      </c>
      <c r="B4422" s="43" t="s">
        <v>1536</v>
      </c>
      <c r="C4422" s="43">
        <v>5</v>
      </c>
      <c r="D4422" s="43" t="s">
        <v>1836</v>
      </c>
      <c r="E4422" s="43">
        <v>1</v>
      </c>
      <c r="F4422" s="43" t="s">
        <v>1837</v>
      </c>
      <c r="G4422" s="44">
        <v>10</v>
      </c>
      <c r="H4422" s="43" t="s">
        <v>54</v>
      </c>
      <c r="I4422" s="44">
        <v>6</v>
      </c>
      <c r="J4422" s="44" t="s">
        <v>195</v>
      </c>
      <c r="K4422" s="41"/>
      <c r="L4422" s="41"/>
      <c r="M4422" s="41"/>
      <c r="N4422" s="45" t="s">
        <v>1855</v>
      </c>
      <c r="O4422" s="41"/>
      <c r="P4422" s="46"/>
      <c r="Q4422" s="47"/>
      <c r="R4422" s="48" t="s">
        <v>1838</v>
      </c>
      <c r="T4422">
        <v>100501</v>
      </c>
    </row>
    <row r="4423" spans="1:20" ht="18" customHeight="1" x14ac:dyDescent="0.15">
      <c r="A4423" s="42">
        <v>10</v>
      </c>
      <c r="B4423" s="43" t="s">
        <v>1536</v>
      </c>
      <c r="C4423" s="43">
        <v>5</v>
      </c>
      <c r="D4423" s="43" t="s">
        <v>1836</v>
      </c>
      <c r="E4423" s="43">
        <v>1</v>
      </c>
      <c r="F4423" s="43" t="s">
        <v>1837</v>
      </c>
      <c r="G4423" s="44">
        <v>10</v>
      </c>
      <c r="H4423" s="43" t="s">
        <v>54</v>
      </c>
      <c r="I4423" s="44">
        <v>6</v>
      </c>
      <c r="J4423" s="44" t="s">
        <v>195</v>
      </c>
      <c r="K4423" s="41"/>
      <c r="L4423" s="41"/>
      <c r="M4423" s="41"/>
      <c r="N4423" s="45" t="s">
        <v>2855</v>
      </c>
      <c r="O4423" s="41">
        <v>407000</v>
      </c>
      <c r="P4423" s="46"/>
      <c r="Q4423" s="47"/>
      <c r="R4423" s="48" t="s">
        <v>1838</v>
      </c>
      <c r="T4423">
        <v>100501</v>
      </c>
    </row>
    <row r="4424" spans="1:20" ht="18" customHeight="1" x14ac:dyDescent="0.15">
      <c r="A4424" s="42">
        <v>10</v>
      </c>
      <c r="B4424" s="43" t="s">
        <v>1536</v>
      </c>
      <c r="C4424" s="43">
        <v>5</v>
      </c>
      <c r="D4424" s="43" t="s">
        <v>1836</v>
      </c>
      <c r="E4424" s="43">
        <v>1</v>
      </c>
      <c r="F4424" s="43" t="s">
        <v>1837</v>
      </c>
      <c r="G4424" s="44">
        <v>10</v>
      </c>
      <c r="H4424" s="43" t="s">
        <v>54</v>
      </c>
      <c r="I4424" s="45">
        <v>7</v>
      </c>
      <c r="J4424" s="45" t="s">
        <v>907</v>
      </c>
      <c r="K4424" s="41">
        <v>18417</v>
      </c>
      <c r="L4424" s="41">
        <v>18644</v>
      </c>
      <c r="M4424" s="41">
        <f>K4424-L4424</f>
        <v>-227</v>
      </c>
      <c r="N4424" s="45" t="s">
        <v>1856</v>
      </c>
      <c r="O4424" s="41"/>
      <c r="P4424" s="46"/>
      <c r="Q4424" s="47"/>
      <c r="R4424" s="48" t="s">
        <v>1838</v>
      </c>
      <c r="T4424">
        <v>100501</v>
      </c>
    </row>
    <row r="4425" spans="1:20" ht="18" customHeight="1" x14ac:dyDescent="0.15">
      <c r="A4425" s="42">
        <v>10</v>
      </c>
      <c r="B4425" s="43" t="s">
        <v>1536</v>
      </c>
      <c r="C4425" s="43">
        <v>5</v>
      </c>
      <c r="D4425" s="43" t="s">
        <v>1836</v>
      </c>
      <c r="E4425" s="43">
        <v>1</v>
      </c>
      <c r="F4425" s="43" t="s">
        <v>1837</v>
      </c>
      <c r="G4425" s="44">
        <v>10</v>
      </c>
      <c r="H4425" s="43" t="s">
        <v>54</v>
      </c>
      <c r="I4425" s="44">
        <v>7</v>
      </c>
      <c r="J4425" s="44" t="s">
        <v>907</v>
      </c>
      <c r="K4425" s="41"/>
      <c r="L4425" s="41"/>
      <c r="M4425" s="41"/>
      <c r="N4425" s="45" t="s">
        <v>1857</v>
      </c>
      <c r="O4425" s="41"/>
      <c r="P4425" s="46"/>
      <c r="Q4425" s="47"/>
      <c r="R4425" s="48" t="s">
        <v>1838</v>
      </c>
      <c r="T4425">
        <v>100501</v>
      </c>
    </row>
    <row r="4426" spans="1:20" ht="18" customHeight="1" x14ac:dyDescent="0.15">
      <c r="A4426" s="42">
        <v>10</v>
      </c>
      <c r="B4426" s="43" t="s">
        <v>1536</v>
      </c>
      <c r="C4426" s="43">
        <v>5</v>
      </c>
      <c r="D4426" s="43" t="s">
        <v>1836</v>
      </c>
      <c r="E4426" s="43">
        <v>1</v>
      </c>
      <c r="F4426" s="43" t="s">
        <v>1837</v>
      </c>
      <c r="G4426" s="44">
        <v>10</v>
      </c>
      <c r="H4426" s="43" t="s">
        <v>54</v>
      </c>
      <c r="I4426" s="44">
        <v>7</v>
      </c>
      <c r="J4426" s="44" t="s">
        <v>907</v>
      </c>
      <c r="K4426" s="41"/>
      <c r="L4426" s="41"/>
      <c r="M4426" s="41"/>
      <c r="N4426" s="45" t="s">
        <v>4257</v>
      </c>
      <c r="O4426" s="41">
        <v>906200</v>
      </c>
      <c r="P4426" s="46"/>
      <c r="Q4426" s="47"/>
      <c r="R4426" s="48" t="s">
        <v>1838</v>
      </c>
      <c r="T4426">
        <v>100501</v>
      </c>
    </row>
    <row r="4427" spans="1:20" ht="18" customHeight="1" x14ac:dyDescent="0.15">
      <c r="A4427" s="42">
        <v>10</v>
      </c>
      <c r="B4427" s="43" t="s">
        <v>1536</v>
      </c>
      <c r="C4427" s="43">
        <v>5</v>
      </c>
      <c r="D4427" s="43" t="s">
        <v>1836</v>
      </c>
      <c r="E4427" s="43">
        <v>1</v>
      </c>
      <c r="F4427" s="43" t="s">
        <v>1837</v>
      </c>
      <c r="G4427" s="44">
        <v>10</v>
      </c>
      <c r="H4427" s="43" t="s">
        <v>54</v>
      </c>
      <c r="I4427" s="44">
        <v>7</v>
      </c>
      <c r="J4427" s="44" t="s">
        <v>907</v>
      </c>
      <c r="K4427" s="41"/>
      <c r="L4427" s="41"/>
      <c r="M4427" s="41"/>
      <c r="N4427" s="45" t="s">
        <v>4258</v>
      </c>
      <c r="O4427" s="41">
        <v>9462200</v>
      </c>
      <c r="P4427" s="46"/>
      <c r="Q4427" s="47"/>
      <c r="R4427" s="48" t="s">
        <v>1838</v>
      </c>
      <c r="T4427">
        <v>100501</v>
      </c>
    </row>
    <row r="4428" spans="1:20" ht="18" customHeight="1" x14ac:dyDescent="0.15">
      <c r="A4428" s="42">
        <v>10</v>
      </c>
      <c r="B4428" s="43" t="s">
        <v>1536</v>
      </c>
      <c r="C4428" s="43">
        <v>5</v>
      </c>
      <c r="D4428" s="43" t="s">
        <v>1836</v>
      </c>
      <c r="E4428" s="43">
        <v>1</v>
      </c>
      <c r="F4428" s="43" t="s">
        <v>1837</v>
      </c>
      <c r="G4428" s="44">
        <v>10</v>
      </c>
      <c r="H4428" s="43" t="s">
        <v>54</v>
      </c>
      <c r="I4428" s="44">
        <v>7</v>
      </c>
      <c r="J4428" s="44" t="s">
        <v>907</v>
      </c>
      <c r="K4428" s="41"/>
      <c r="L4428" s="41"/>
      <c r="M4428" s="41"/>
      <c r="N4428" s="45" t="s">
        <v>4259</v>
      </c>
      <c r="O4428" s="41">
        <v>575000</v>
      </c>
      <c r="P4428" s="46"/>
      <c r="Q4428" s="47"/>
      <c r="R4428" s="48" t="s">
        <v>1838</v>
      </c>
      <c r="T4428">
        <v>100501</v>
      </c>
    </row>
    <row r="4429" spans="1:20" ht="18" customHeight="1" x14ac:dyDescent="0.15">
      <c r="A4429" s="42">
        <v>10</v>
      </c>
      <c r="B4429" s="43" t="s">
        <v>1536</v>
      </c>
      <c r="C4429" s="43">
        <v>5</v>
      </c>
      <c r="D4429" s="43" t="s">
        <v>1836</v>
      </c>
      <c r="E4429" s="43">
        <v>1</v>
      </c>
      <c r="F4429" s="43" t="s">
        <v>1837</v>
      </c>
      <c r="G4429" s="44">
        <v>10</v>
      </c>
      <c r="H4429" s="43" t="s">
        <v>54</v>
      </c>
      <c r="I4429" s="44">
        <v>7</v>
      </c>
      <c r="J4429" s="44" t="s">
        <v>907</v>
      </c>
      <c r="K4429" s="41"/>
      <c r="L4429" s="41"/>
      <c r="M4429" s="41"/>
      <c r="N4429" s="45" t="s">
        <v>1858</v>
      </c>
      <c r="O4429" s="41"/>
      <c r="P4429" s="46"/>
      <c r="Q4429" s="47"/>
      <c r="R4429" s="48" t="s">
        <v>1838</v>
      </c>
      <c r="T4429">
        <v>100501</v>
      </c>
    </row>
    <row r="4430" spans="1:20" ht="18" customHeight="1" x14ac:dyDescent="0.15">
      <c r="A4430" s="42">
        <v>10</v>
      </c>
      <c r="B4430" s="43" t="s">
        <v>1536</v>
      </c>
      <c r="C4430" s="43">
        <v>5</v>
      </c>
      <c r="D4430" s="43" t="s">
        <v>1836</v>
      </c>
      <c r="E4430" s="43">
        <v>1</v>
      </c>
      <c r="F4430" s="43" t="s">
        <v>1837</v>
      </c>
      <c r="G4430" s="44">
        <v>10</v>
      </c>
      <c r="H4430" s="43" t="s">
        <v>54</v>
      </c>
      <c r="I4430" s="44">
        <v>7</v>
      </c>
      <c r="J4430" s="44" t="s">
        <v>907</v>
      </c>
      <c r="K4430" s="41"/>
      <c r="L4430" s="41"/>
      <c r="M4430" s="41"/>
      <c r="N4430" s="45" t="s">
        <v>4260</v>
      </c>
      <c r="O4430" s="41">
        <v>906200</v>
      </c>
      <c r="P4430" s="46"/>
      <c r="Q4430" s="47"/>
      <c r="R4430" s="48" t="s">
        <v>1838</v>
      </c>
      <c r="T4430">
        <v>100501</v>
      </c>
    </row>
    <row r="4431" spans="1:20" ht="18" customHeight="1" x14ac:dyDescent="0.15">
      <c r="A4431" s="42">
        <v>10</v>
      </c>
      <c r="B4431" s="43" t="s">
        <v>1536</v>
      </c>
      <c r="C4431" s="43">
        <v>5</v>
      </c>
      <c r="D4431" s="43" t="s">
        <v>1836</v>
      </c>
      <c r="E4431" s="43">
        <v>1</v>
      </c>
      <c r="F4431" s="43" t="s">
        <v>1837</v>
      </c>
      <c r="G4431" s="44">
        <v>10</v>
      </c>
      <c r="H4431" s="43" t="s">
        <v>54</v>
      </c>
      <c r="I4431" s="44">
        <v>7</v>
      </c>
      <c r="J4431" s="44" t="s">
        <v>907</v>
      </c>
      <c r="K4431" s="41"/>
      <c r="L4431" s="41"/>
      <c r="M4431" s="41"/>
      <c r="N4431" s="45" t="s">
        <v>1859</v>
      </c>
      <c r="O4431" s="41"/>
      <c r="P4431" s="46"/>
      <c r="Q4431" s="47"/>
      <c r="R4431" s="48" t="s">
        <v>1838</v>
      </c>
      <c r="T4431">
        <v>100501</v>
      </c>
    </row>
    <row r="4432" spans="1:20" ht="18" customHeight="1" x14ac:dyDescent="0.15">
      <c r="A4432" s="42">
        <v>10</v>
      </c>
      <c r="B4432" s="43" t="s">
        <v>1536</v>
      </c>
      <c r="C4432" s="43">
        <v>5</v>
      </c>
      <c r="D4432" s="43" t="s">
        <v>1836</v>
      </c>
      <c r="E4432" s="43">
        <v>1</v>
      </c>
      <c r="F4432" s="43" t="s">
        <v>1837</v>
      </c>
      <c r="G4432" s="44">
        <v>10</v>
      </c>
      <c r="H4432" s="43" t="s">
        <v>54</v>
      </c>
      <c r="I4432" s="44">
        <v>7</v>
      </c>
      <c r="J4432" s="44" t="s">
        <v>907</v>
      </c>
      <c r="K4432" s="41"/>
      <c r="L4432" s="41"/>
      <c r="M4432" s="41"/>
      <c r="N4432" s="45" t="s">
        <v>1860</v>
      </c>
      <c r="O4432" s="41"/>
      <c r="P4432" s="46"/>
      <c r="Q4432" s="47"/>
      <c r="R4432" s="48" t="s">
        <v>1838</v>
      </c>
      <c r="T4432">
        <v>100501</v>
      </c>
    </row>
    <row r="4433" spans="1:20" ht="18" customHeight="1" x14ac:dyDescent="0.15">
      <c r="A4433" s="42">
        <v>10</v>
      </c>
      <c r="B4433" s="43" t="s">
        <v>1536</v>
      </c>
      <c r="C4433" s="43">
        <v>5</v>
      </c>
      <c r="D4433" s="43" t="s">
        <v>1836</v>
      </c>
      <c r="E4433" s="43">
        <v>1</v>
      </c>
      <c r="F4433" s="43" t="s">
        <v>1837</v>
      </c>
      <c r="G4433" s="44">
        <v>10</v>
      </c>
      <c r="H4433" s="43" t="s">
        <v>54</v>
      </c>
      <c r="I4433" s="44">
        <v>7</v>
      </c>
      <c r="J4433" s="44" t="s">
        <v>907</v>
      </c>
      <c r="K4433" s="41"/>
      <c r="L4433" s="41"/>
      <c r="M4433" s="41"/>
      <c r="N4433" s="45" t="s">
        <v>4261</v>
      </c>
      <c r="O4433" s="41">
        <v>2480500</v>
      </c>
      <c r="P4433" s="46"/>
      <c r="Q4433" s="47"/>
      <c r="R4433" s="48" t="s">
        <v>1838</v>
      </c>
      <c r="T4433">
        <v>100501</v>
      </c>
    </row>
    <row r="4434" spans="1:20" ht="18" customHeight="1" x14ac:dyDescent="0.15">
      <c r="A4434" s="42">
        <v>10</v>
      </c>
      <c r="B4434" s="43" t="s">
        <v>1536</v>
      </c>
      <c r="C4434" s="43">
        <v>5</v>
      </c>
      <c r="D4434" s="43" t="s">
        <v>1836</v>
      </c>
      <c r="E4434" s="43">
        <v>1</v>
      </c>
      <c r="F4434" s="43" t="s">
        <v>1837</v>
      </c>
      <c r="G4434" s="44">
        <v>10</v>
      </c>
      <c r="H4434" s="43" t="s">
        <v>54</v>
      </c>
      <c r="I4434" s="44">
        <v>7</v>
      </c>
      <c r="J4434" s="44" t="s">
        <v>907</v>
      </c>
      <c r="K4434" s="41"/>
      <c r="L4434" s="41"/>
      <c r="M4434" s="41"/>
      <c r="N4434" s="45" t="s">
        <v>4262</v>
      </c>
      <c r="O4434" s="41">
        <v>135000</v>
      </c>
      <c r="P4434" s="46"/>
      <c r="Q4434" s="47"/>
      <c r="R4434" s="48" t="s">
        <v>1838</v>
      </c>
      <c r="T4434">
        <v>100501</v>
      </c>
    </row>
    <row r="4435" spans="1:20" ht="18" customHeight="1" x14ac:dyDescent="0.15">
      <c r="A4435" s="42">
        <v>10</v>
      </c>
      <c r="B4435" s="43" t="s">
        <v>1536</v>
      </c>
      <c r="C4435" s="43">
        <v>5</v>
      </c>
      <c r="D4435" s="43" t="s">
        <v>1836</v>
      </c>
      <c r="E4435" s="43">
        <v>1</v>
      </c>
      <c r="F4435" s="43" t="s">
        <v>1837</v>
      </c>
      <c r="G4435" s="44">
        <v>10</v>
      </c>
      <c r="H4435" s="43" t="s">
        <v>54</v>
      </c>
      <c r="I4435" s="44">
        <v>7</v>
      </c>
      <c r="J4435" s="44" t="s">
        <v>907</v>
      </c>
      <c r="K4435" s="41"/>
      <c r="L4435" s="41"/>
      <c r="M4435" s="41"/>
      <c r="N4435" s="45" t="s">
        <v>4263</v>
      </c>
      <c r="O4435" s="41">
        <v>357000</v>
      </c>
      <c r="P4435" s="46"/>
      <c r="Q4435" s="47"/>
      <c r="R4435" s="48" t="s">
        <v>1838</v>
      </c>
      <c r="T4435">
        <v>100501</v>
      </c>
    </row>
    <row r="4436" spans="1:20" ht="18" customHeight="1" x14ac:dyDescent="0.15">
      <c r="A4436" s="42">
        <v>10</v>
      </c>
      <c r="B4436" s="43" t="s">
        <v>1536</v>
      </c>
      <c r="C4436" s="43">
        <v>5</v>
      </c>
      <c r="D4436" s="43" t="s">
        <v>1836</v>
      </c>
      <c r="E4436" s="43">
        <v>1</v>
      </c>
      <c r="F4436" s="43" t="s">
        <v>1837</v>
      </c>
      <c r="G4436" s="44">
        <v>10</v>
      </c>
      <c r="H4436" s="43" t="s">
        <v>54</v>
      </c>
      <c r="I4436" s="44">
        <v>7</v>
      </c>
      <c r="J4436" s="44" t="s">
        <v>907</v>
      </c>
      <c r="K4436" s="41"/>
      <c r="L4436" s="41"/>
      <c r="M4436" s="41"/>
      <c r="N4436" s="45" t="s">
        <v>4264</v>
      </c>
      <c r="O4436" s="41">
        <v>197000</v>
      </c>
      <c r="P4436" s="46"/>
      <c r="Q4436" s="47"/>
      <c r="R4436" s="48" t="s">
        <v>1838</v>
      </c>
      <c r="T4436">
        <v>100501</v>
      </c>
    </row>
    <row r="4437" spans="1:20" ht="18" customHeight="1" x14ac:dyDescent="0.15">
      <c r="A4437" s="42">
        <v>10</v>
      </c>
      <c r="B4437" s="43" t="s">
        <v>1536</v>
      </c>
      <c r="C4437" s="43">
        <v>5</v>
      </c>
      <c r="D4437" s="43" t="s">
        <v>1836</v>
      </c>
      <c r="E4437" s="43">
        <v>1</v>
      </c>
      <c r="F4437" s="43" t="s">
        <v>1837</v>
      </c>
      <c r="G4437" s="44">
        <v>10</v>
      </c>
      <c r="H4437" s="43" t="s">
        <v>54</v>
      </c>
      <c r="I4437" s="44">
        <v>7</v>
      </c>
      <c r="J4437" s="44" t="s">
        <v>907</v>
      </c>
      <c r="K4437" s="41"/>
      <c r="L4437" s="41"/>
      <c r="M4437" s="41"/>
      <c r="N4437" s="45" t="s">
        <v>4265</v>
      </c>
      <c r="O4437" s="41">
        <v>111320</v>
      </c>
      <c r="P4437" s="46"/>
      <c r="Q4437" s="47"/>
      <c r="R4437" s="48" t="s">
        <v>1838</v>
      </c>
      <c r="T4437">
        <v>100501</v>
      </c>
    </row>
    <row r="4438" spans="1:20" ht="18" customHeight="1" x14ac:dyDescent="0.15">
      <c r="A4438" s="42">
        <v>10</v>
      </c>
      <c r="B4438" s="43" t="s">
        <v>1536</v>
      </c>
      <c r="C4438" s="43">
        <v>5</v>
      </c>
      <c r="D4438" s="43" t="s">
        <v>1836</v>
      </c>
      <c r="E4438" s="43">
        <v>1</v>
      </c>
      <c r="F4438" s="43" t="s">
        <v>1837</v>
      </c>
      <c r="G4438" s="44">
        <v>10</v>
      </c>
      <c r="H4438" s="43" t="s">
        <v>54</v>
      </c>
      <c r="I4438" s="44">
        <v>7</v>
      </c>
      <c r="J4438" s="44" t="s">
        <v>907</v>
      </c>
      <c r="K4438" s="41"/>
      <c r="L4438" s="41"/>
      <c r="M4438" s="41"/>
      <c r="N4438" s="45" t="s">
        <v>4266</v>
      </c>
      <c r="O4438" s="41">
        <v>164560</v>
      </c>
      <c r="P4438" s="46"/>
      <c r="Q4438" s="47"/>
      <c r="R4438" s="48" t="s">
        <v>1838</v>
      </c>
      <c r="T4438">
        <v>100501</v>
      </c>
    </row>
    <row r="4439" spans="1:20" ht="18" customHeight="1" x14ac:dyDescent="0.15">
      <c r="A4439" s="42">
        <v>10</v>
      </c>
      <c r="B4439" s="43" t="s">
        <v>1536</v>
      </c>
      <c r="C4439" s="43">
        <v>5</v>
      </c>
      <c r="D4439" s="43" t="s">
        <v>1836</v>
      </c>
      <c r="E4439" s="43">
        <v>1</v>
      </c>
      <c r="F4439" s="43" t="s">
        <v>1837</v>
      </c>
      <c r="G4439" s="44">
        <v>10</v>
      </c>
      <c r="H4439" s="43" t="s">
        <v>54</v>
      </c>
      <c r="I4439" s="44">
        <v>7</v>
      </c>
      <c r="J4439" s="44" t="s">
        <v>907</v>
      </c>
      <c r="K4439" s="41"/>
      <c r="L4439" s="41"/>
      <c r="M4439" s="41"/>
      <c r="N4439" s="45" t="s">
        <v>1861</v>
      </c>
      <c r="O4439" s="41"/>
      <c r="P4439" s="46"/>
      <c r="Q4439" s="47"/>
      <c r="R4439" s="48" t="s">
        <v>1838</v>
      </c>
      <c r="T4439">
        <v>100501</v>
      </c>
    </row>
    <row r="4440" spans="1:20" ht="18" customHeight="1" x14ac:dyDescent="0.15">
      <c r="A4440" s="42">
        <v>10</v>
      </c>
      <c r="B4440" s="43" t="s">
        <v>1536</v>
      </c>
      <c r="C4440" s="43">
        <v>5</v>
      </c>
      <c r="D4440" s="43" t="s">
        <v>1836</v>
      </c>
      <c r="E4440" s="43">
        <v>1</v>
      </c>
      <c r="F4440" s="43" t="s">
        <v>1837</v>
      </c>
      <c r="G4440" s="44">
        <v>10</v>
      </c>
      <c r="H4440" s="43" t="s">
        <v>54</v>
      </c>
      <c r="I4440" s="44">
        <v>7</v>
      </c>
      <c r="J4440" s="44" t="s">
        <v>907</v>
      </c>
      <c r="K4440" s="41"/>
      <c r="L4440" s="41"/>
      <c r="M4440" s="41"/>
      <c r="N4440" s="45" t="s">
        <v>4267</v>
      </c>
      <c r="O4440" s="41">
        <v>1694000</v>
      </c>
      <c r="P4440" s="46"/>
      <c r="Q4440" s="47"/>
      <c r="R4440" s="48" t="s">
        <v>1838</v>
      </c>
      <c r="T4440">
        <v>100501</v>
      </c>
    </row>
    <row r="4441" spans="1:20" ht="18" customHeight="1" x14ac:dyDescent="0.15">
      <c r="A4441" s="42">
        <v>10</v>
      </c>
      <c r="B4441" s="43" t="s">
        <v>1536</v>
      </c>
      <c r="C4441" s="43">
        <v>5</v>
      </c>
      <c r="D4441" s="43" t="s">
        <v>1836</v>
      </c>
      <c r="E4441" s="43">
        <v>1</v>
      </c>
      <c r="F4441" s="43" t="s">
        <v>1837</v>
      </c>
      <c r="G4441" s="44">
        <v>10</v>
      </c>
      <c r="H4441" s="43" t="s">
        <v>54</v>
      </c>
      <c r="I4441" s="44">
        <v>7</v>
      </c>
      <c r="J4441" s="44" t="s">
        <v>907</v>
      </c>
      <c r="K4441" s="41"/>
      <c r="L4441" s="41"/>
      <c r="M4441" s="41"/>
      <c r="N4441" s="45" t="s">
        <v>4268</v>
      </c>
      <c r="O4441" s="41">
        <v>1210000</v>
      </c>
      <c r="P4441" s="46"/>
      <c r="Q4441" s="47"/>
      <c r="R4441" s="48" t="s">
        <v>1838</v>
      </c>
      <c r="T4441">
        <v>100501</v>
      </c>
    </row>
    <row r="4442" spans="1:20" ht="18" customHeight="1" x14ac:dyDescent="0.15">
      <c r="A4442" s="42">
        <v>10</v>
      </c>
      <c r="B4442" s="43" t="s">
        <v>1536</v>
      </c>
      <c r="C4442" s="43">
        <v>5</v>
      </c>
      <c r="D4442" s="43" t="s">
        <v>1836</v>
      </c>
      <c r="E4442" s="43">
        <v>1</v>
      </c>
      <c r="F4442" s="43" t="s">
        <v>1837</v>
      </c>
      <c r="G4442" s="44">
        <v>10</v>
      </c>
      <c r="H4442" s="43" t="s">
        <v>54</v>
      </c>
      <c r="I4442" s="44">
        <v>7</v>
      </c>
      <c r="J4442" s="44" t="s">
        <v>907</v>
      </c>
      <c r="K4442" s="41"/>
      <c r="L4442" s="41"/>
      <c r="M4442" s="41"/>
      <c r="N4442" s="45" t="s">
        <v>4269</v>
      </c>
      <c r="O4442" s="41">
        <v>125000</v>
      </c>
      <c r="P4442" s="46"/>
      <c r="Q4442" s="47"/>
      <c r="R4442" s="48" t="s">
        <v>1838</v>
      </c>
      <c r="T4442">
        <v>100501</v>
      </c>
    </row>
    <row r="4443" spans="1:20" ht="18" customHeight="1" x14ac:dyDescent="0.15">
      <c r="A4443" s="42">
        <v>10</v>
      </c>
      <c r="B4443" s="43" t="s">
        <v>1536</v>
      </c>
      <c r="C4443" s="43">
        <v>5</v>
      </c>
      <c r="D4443" s="43" t="s">
        <v>1836</v>
      </c>
      <c r="E4443" s="43">
        <v>1</v>
      </c>
      <c r="F4443" s="43" t="s">
        <v>1837</v>
      </c>
      <c r="G4443" s="44">
        <v>10</v>
      </c>
      <c r="H4443" s="43" t="s">
        <v>54</v>
      </c>
      <c r="I4443" s="44">
        <v>7</v>
      </c>
      <c r="J4443" s="44" t="s">
        <v>907</v>
      </c>
      <c r="K4443" s="41"/>
      <c r="L4443" s="41"/>
      <c r="M4443" s="41"/>
      <c r="N4443" s="45" t="s">
        <v>4270</v>
      </c>
      <c r="O4443" s="41">
        <v>62500</v>
      </c>
      <c r="P4443" s="46"/>
      <c r="Q4443" s="47"/>
      <c r="R4443" s="48" t="s">
        <v>1838</v>
      </c>
      <c r="T4443">
        <v>100501</v>
      </c>
    </row>
    <row r="4444" spans="1:20" ht="18" customHeight="1" x14ac:dyDescent="0.15">
      <c r="A4444" s="42">
        <v>10</v>
      </c>
      <c r="B4444" s="43" t="s">
        <v>1536</v>
      </c>
      <c r="C4444" s="43">
        <v>5</v>
      </c>
      <c r="D4444" s="43" t="s">
        <v>1836</v>
      </c>
      <c r="E4444" s="43">
        <v>1</v>
      </c>
      <c r="F4444" s="43" t="s">
        <v>1837</v>
      </c>
      <c r="G4444" s="44">
        <v>10</v>
      </c>
      <c r="H4444" s="43" t="s">
        <v>54</v>
      </c>
      <c r="I4444" s="44">
        <v>7</v>
      </c>
      <c r="J4444" s="44" t="s">
        <v>907</v>
      </c>
      <c r="K4444" s="41"/>
      <c r="L4444" s="41"/>
      <c r="M4444" s="41"/>
      <c r="N4444" s="45" t="s">
        <v>1862</v>
      </c>
      <c r="O4444" s="41">
        <v>30000</v>
      </c>
      <c r="P4444" s="46"/>
      <c r="Q4444" s="47"/>
      <c r="R4444" s="48" t="s">
        <v>1838</v>
      </c>
      <c r="T4444">
        <v>100501</v>
      </c>
    </row>
    <row r="4445" spans="1:20" ht="18" customHeight="1" x14ac:dyDescent="0.15">
      <c r="A4445" s="42">
        <v>10</v>
      </c>
      <c r="B4445" s="43" t="s">
        <v>1536</v>
      </c>
      <c r="C4445" s="43">
        <v>5</v>
      </c>
      <c r="D4445" s="43" t="s">
        <v>1836</v>
      </c>
      <c r="E4445" s="43">
        <v>1</v>
      </c>
      <c r="F4445" s="43" t="s">
        <v>1837</v>
      </c>
      <c r="G4445" s="44">
        <v>10</v>
      </c>
      <c r="H4445" s="43" t="s">
        <v>54</v>
      </c>
      <c r="I4445" s="45">
        <v>8</v>
      </c>
      <c r="J4445" s="45" t="s">
        <v>621</v>
      </c>
      <c r="K4445" s="41">
        <v>240</v>
      </c>
      <c r="L4445" s="41">
        <v>340</v>
      </c>
      <c r="M4445" s="41">
        <f>K4445-L4445</f>
        <v>-100</v>
      </c>
      <c r="N4445" s="45" t="s">
        <v>4271</v>
      </c>
      <c r="O4445" s="41">
        <v>120000</v>
      </c>
      <c r="P4445" s="46"/>
      <c r="Q4445" s="47"/>
      <c r="R4445" s="48" t="s">
        <v>1838</v>
      </c>
      <c r="T4445">
        <v>100501</v>
      </c>
    </row>
    <row r="4446" spans="1:20" ht="18" customHeight="1" x14ac:dyDescent="0.15">
      <c r="A4446" s="42">
        <v>10</v>
      </c>
      <c r="B4446" s="43" t="s">
        <v>1536</v>
      </c>
      <c r="C4446" s="43">
        <v>5</v>
      </c>
      <c r="D4446" s="43" t="s">
        <v>1836</v>
      </c>
      <c r="E4446" s="43">
        <v>1</v>
      </c>
      <c r="F4446" s="43" t="s">
        <v>1837</v>
      </c>
      <c r="G4446" s="44">
        <v>10</v>
      </c>
      <c r="H4446" s="43" t="s">
        <v>54</v>
      </c>
      <c r="I4446" s="44">
        <v>8</v>
      </c>
      <c r="J4446" s="44" t="s">
        <v>621</v>
      </c>
      <c r="K4446" s="41"/>
      <c r="L4446" s="41"/>
      <c r="M4446" s="41"/>
      <c r="N4446" s="45" t="s">
        <v>4272</v>
      </c>
      <c r="O4446" s="41">
        <v>120000</v>
      </c>
      <c r="P4446" s="46"/>
      <c r="Q4446" s="47"/>
      <c r="R4446" s="48" t="s">
        <v>1838</v>
      </c>
      <c r="T4446">
        <v>100501</v>
      </c>
    </row>
    <row r="4447" spans="1:20" ht="18" customHeight="1" x14ac:dyDescent="0.15">
      <c r="A4447" s="42">
        <v>10</v>
      </c>
      <c r="B4447" s="43" t="s">
        <v>1536</v>
      </c>
      <c r="C4447" s="43">
        <v>5</v>
      </c>
      <c r="D4447" s="43" t="s">
        <v>1836</v>
      </c>
      <c r="E4447" s="43">
        <v>1</v>
      </c>
      <c r="F4447" s="43" t="s">
        <v>1837</v>
      </c>
      <c r="G4447" s="45">
        <v>11</v>
      </c>
      <c r="H4447" s="49" t="s">
        <v>66</v>
      </c>
      <c r="I4447" s="45"/>
      <c r="J4447" s="45"/>
      <c r="K4447" s="41"/>
      <c r="L4447" s="41"/>
      <c r="M4447" s="41"/>
      <c r="N4447" s="45"/>
      <c r="O4447" s="47"/>
      <c r="P4447" s="46"/>
      <c r="Q4447" s="47"/>
      <c r="R4447" s="48" t="s">
        <v>1838</v>
      </c>
      <c r="T4447">
        <v>100501</v>
      </c>
    </row>
    <row r="4448" spans="1:20" ht="18" customHeight="1" x14ac:dyDescent="0.15">
      <c r="A4448" s="42">
        <v>10</v>
      </c>
      <c r="B4448" s="43" t="s">
        <v>1536</v>
      </c>
      <c r="C4448" s="43">
        <v>5</v>
      </c>
      <c r="D4448" s="43" t="s">
        <v>1836</v>
      </c>
      <c r="E4448" s="43">
        <v>1</v>
      </c>
      <c r="F4448" s="43" t="s">
        <v>1837</v>
      </c>
      <c r="G4448" s="44">
        <v>11</v>
      </c>
      <c r="H4448" s="43" t="s">
        <v>66</v>
      </c>
      <c r="I4448" s="45">
        <v>1</v>
      </c>
      <c r="J4448" s="45" t="s">
        <v>67</v>
      </c>
      <c r="K4448" s="41">
        <v>233</v>
      </c>
      <c r="L4448" s="41">
        <v>233</v>
      </c>
      <c r="M4448" s="41">
        <f>K4448-L4448</f>
        <v>0</v>
      </c>
      <c r="N4448" s="45" t="s">
        <v>4273</v>
      </c>
      <c r="O4448" s="41">
        <v>192000</v>
      </c>
      <c r="P4448" s="46"/>
      <c r="Q4448" s="47"/>
      <c r="R4448" s="48" t="s">
        <v>1838</v>
      </c>
      <c r="T4448">
        <v>100501</v>
      </c>
    </row>
    <row r="4449" spans="1:20" ht="18" customHeight="1" x14ac:dyDescent="0.15">
      <c r="A4449" s="42">
        <v>10</v>
      </c>
      <c r="B4449" s="43" t="s">
        <v>1536</v>
      </c>
      <c r="C4449" s="43">
        <v>5</v>
      </c>
      <c r="D4449" s="43" t="s">
        <v>1836</v>
      </c>
      <c r="E4449" s="43">
        <v>1</v>
      </c>
      <c r="F4449" s="43" t="s">
        <v>1837</v>
      </c>
      <c r="G4449" s="44">
        <v>11</v>
      </c>
      <c r="H4449" s="43" t="s">
        <v>66</v>
      </c>
      <c r="I4449" s="44">
        <v>1</v>
      </c>
      <c r="J4449" s="44" t="s">
        <v>67</v>
      </c>
      <c r="K4449" s="41"/>
      <c r="L4449" s="41"/>
      <c r="M4449" s="41"/>
      <c r="N4449" s="45" t="s">
        <v>4274</v>
      </c>
      <c r="O4449" s="41">
        <v>16800</v>
      </c>
      <c r="P4449" s="46"/>
      <c r="Q4449" s="47"/>
      <c r="R4449" s="48" t="s">
        <v>1838</v>
      </c>
      <c r="T4449">
        <v>100501</v>
      </c>
    </row>
    <row r="4450" spans="1:20" ht="18" customHeight="1" x14ac:dyDescent="0.15">
      <c r="A4450" s="42">
        <v>10</v>
      </c>
      <c r="B4450" s="43" t="s">
        <v>1536</v>
      </c>
      <c r="C4450" s="43">
        <v>5</v>
      </c>
      <c r="D4450" s="43" t="s">
        <v>1836</v>
      </c>
      <c r="E4450" s="43">
        <v>1</v>
      </c>
      <c r="F4450" s="43" t="s">
        <v>1837</v>
      </c>
      <c r="G4450" s="44">
        <v>11</v>
      </c>
      <c r="H4450" s="43" t="s">
        <v>66</v>
      </c>
      <c r="I4450" s="44">
        <v>1</v>
      </c>
      <c r="J4450" s="44" t="s">
        <v>67</v>
      </c>
      <c r="K4450" s="41"/>
      <c r="L4450" s="41"/>
      <c r="M4450" s="41"/>
      <c r="N4450" s="45" t="s">
        <v>4275</v>
      </c>
      <c r="O4450" s="41">
        <v>24000</v>
      </c>
      <c r="P4450" s="46"/>
      <c r="Q4450" s="47"/>
      <c r="R4450" s="48" t="s">
        <v>1838</v>
      </c>
      <c r="T4450">
        <v>100501</v>
      </c>
    </row>
    <row r="4451" spans="1:20" ht="18" customHeight="1" x14ac:dyDescent="0.15">
      <c r="A4451" s="42">
        <v>10</v>
      </c>
      <c r="B4451" s="43" t="s">
        <v>1536</v>
      </c>
      <c r="C4451" s="43">
        <v>5</v>
      </c>
      <c r="D4451" s="43" t="s">
        <v>1836</v>
      </c>
      <c r="E4451" s="43">
        <v>1</v>
      </c>
      <c r="F4451" s="43" t="s">
        <v>1837</v>
      </c>
      <c r="G4451" s="44">
        <v>11</v>
      </c>
      <c r="H4451" s="43" t="s">
        <v>66</v>
      </c>
      <c r="I4451" s="45">
        <v>3</v>
      </c>
      <c r="J4451" s="45" t="s">
        <v>70</v>
      </c>
      <c r="K4451" s="41">
        <v>141</v>
      </c>
      <c r="L4451" s="41">
        <v>171</v>
      </c>
      <c r="M4451" s="41">
        <f>K4451-L4451</f>
        <v>-30</v>
      </c>
      <c r="N4451" s="45" t="s">
        <v>4276</v>
      </c>
      <c r="O4451" s="41">
        <v>32400</v>
      </c>
      <c r="P4451" s="46"/>
      <c r="Q4451" s="47"/>
      <c r="R4451" s="48" t="s">
        <v>1838</v>
      </c>
      <c r="T4451">
        <v>100501</v>
      </c>
    </row>
    <row r="4452" spans="1:20" ht="18" customHeight="1" x14ac:dyDescent="0.15">
      <c r="A4452" s="42">
        <v>10</v>
      </c>
      <c r="B4452" s="43" t="s">
        <v>1536</v>
      </c>
      <c r="C4452" s="43">
        <v>5</v>
      </c>
      <c r="D4452" s="43" t="s">
        <v>1836</v>
      </c>
      <c r="E4452" s="43">
        <v>1</v>
      </c>
      <c r="F4452" s="43" t="s">
        <v>1837</v>
      </c>
      <c r="G4452" s="44">
        <v>11</v>
      </c>
      <c r="H4452" s="43" t="s">
        <v>66</v>
      </c>
      <c r="I4452" s="44">
        <v>3</v>
      </c>
      <c r="J4452" s="44" t="s">
        <v>70</v>
      </c>
      <c r="K4452" s="41"/>
      <c r="L4452" s="41"/>
      <c r="M4452" s="41"/>
      <c r="N4452" s="45" t="s">
        <v>1863</v>
      </c>
      <c r="O4452" s="41">
        <v>80000</v>
      </c>
      <c r="P4452" s="46"/>
      <c r="Q4452" s="47"/>
      <c r="R4452" s="48" t="s">
        <v>1838</v>
      </c>
      <c r="T4452">
        <v>100501</v>
      </c>
    </row>
    <row r="4453" spans="1:20" ht="18" customHeight="1" x14ac:dyDescent="0.15">
      <c r="A4453" s="42">
        <v>10</v>
      </c>
      <c r="B4453" s="43" t="s">
        <v>1536</v>
      </c>
      <c r="C4453" s="43">
        <v>5</v>
      </c>
      <c r="D4453" s="43" t="s">
        <v>1836</v>
      </c>
      <c r="E4453" s="43">
        <v>1</v>
      </c>
      <c r="F4453" s="43" t="s">
        <v>1837</v>
      </c>
      <c r="G4453" s="44">
        <v>11</v>
      </c>
      <c r="H4453" s="43" t="s">
        <v>66</v>
      </c>
      <c r="I4453" s="44">
        <v>3</v>
      </c>
      <c r="J4453" s="44" t="s">
        <v>70</v>
      </c>
      <c r="K4453" s="41"/>
      <c r="L4453" s="41"/>
      <c r="M4453" s="41"/>
      <c r="N4453" s="45" t="s">
        <v>1864</v>
      </c>
      <c r="O4453" s="41">
        <v>2000</v>
      </c>
      <c r="P4453" s="46"/>
      <c r="Q4453" s="47"/>
      <c r="R4453" s="48" t="s">
        <v>1838</v>
      </c>
      <c r="T4453">
        <v>100501</v>
      </c>
    </row>
    <row r="4454" spans="1:20" ht="18" customHeight="1" x14ac:dyDescent="0.15">
      <c r="A4454" s="42">
        <v>10</v>
      </c>
      <c r="B4454" s="43" t="s">
        <v>1536</v>
      </c>
      <c r="C4454" s="43">
        <v>5</v>
      </c>
      <c r="D4454" s="43" t="s">
        <v>1836</v>
      </c>
      <c r="E4454" s="43">
        <v>1</v>
      </c>
      <c r="F4454" s="43" t="s">
        <v>1837</v>
      </c>
      <c r="G4454" s="44">
        <v>11</v>
      </c>
      <c r="H4454" s="43" t="s">
        <v>66</v>
      </c>
      <c r="I4454" s="44">
        <v>3</v>
      </c>
      <c r="J4454" s="44" t="s">
        <v>70</v>
      </c>
      <c r="K4454" s="41"/>
      <c r="L4454" s="41"/>
      <c r="M4454" s="41"/>
      <c r="N4454" s="45" t="s">
        <v>4277</v>
      </c>
      <c r="O4454" s="41">
        <v>25740</v>
      </c>
      <c r="P4454" s="46"/>
      <c r="Q4454" s="47"/>
      <c r="R4454" s="48" t="s">
        <v>1838</v>
      </c>
      <c r="T4454">
        <v>100501</v>
      </c>
    </row>
    <row r="4455" spans="1:20" ht="18" customHeight="1" x14ac:dyDescent="0.15">
      <c r="A4455" s="42">
        <v>10</v>
      </c>
      <c r="B4455" s="43" t="s">
        <v>1536</v>
      </c>
      <c r="C4455" s="43">
        <v>5</v>
      </c>
      <c r="D4455" s="43" t="s">
        <v>1836</v>
      </c>
      <c r="E4455" s="43">
        <v>1</v>
      </c>
      <c r="F4455" s="43" t="s">
        <v>1837</v>
      </c>
      <c r="G4455" s="44">
        <v>11</v>
      </c>
      <c r="H4455" s="43" t="s">
        <v>66</v>
      </c>
      <c r="I4455" s="44">
        <v>3</v>
      </c>
      <c r="J4455" s="44" t="s">
        <v>70</v>
      </c>
      <c r="K4455" s="41"/>
      <c r="L4455" s="41"/>
      <c r="M4455" s="41"/>
      <c r="N4455" s="45" t="s">
        <v>1865</v>
      </c>
      <c r="O4455" s="41"/>
      <c r="P4455" s="46"/>
      <c r="Q4455" s="47"/>
      <c r="R4455" s="48" t="s">
        <v>1838</v>
      </c>
      <c r="T4455">
        <v>100501</v>
      </c>
    </row>
    <row r="4456" spans="1:20" ht="18" customHeight="1" x14ac:dyDescent="0.15">
      <c r="A4456" s="42">
        <v>10</v>
      </c>
      <c r="B4456" s="43" t="s">
        <v>1536</v>
      </c>
      <c r="C4456" s="43">
        <v>5</v>
      </c>
      <c r="D4456" s="43" t="s">
        <v>1836</v>
      </c>
      <c r="E4456" s="43">
        <v>1</v>
      </c>
      <c r="F4456" s="43" t="s">
        <v>1837</v>
      </c>
      <c r="G4456" s="44">
        <v>11</v>
      </c>
      <c r="H4456" s="43" t="s">
        <v>66</v>
      </c>
      <c r="I4456" s="45">
        <v>11</v>
      </c>
      <c r="J4456" s="45" t="s">
        <v>72</v>
      </c>
      <c r="K4456" s="41">
        <v>562</v>
      </c>
      <c r="L4456" s="41">
        <v>588</v>
      </c>
      <c r="M4456" s="41">
        <f>K4456-L4456</f>
        <v>-26</v>
      </c>
      <c r="N4456" s="45" t="s">
        <v>1866</v>
      </c>
      <c r="O4456" s="41">
        <v>547355</v>
      </c>
      <c r="P4456" s="46"/>
      <c r="Q4456" s="47"/>
      <c r="R4456" s="48" t="s">
        <v>1838</v>
      </c>
      <c r="T4456">
        <v>100501</v>
      </c>
    </row>
    <row r="4457" spans="1:20" ht="18" customHeight="1" x14ac:dyDescent="0.15">
      <c r="A4457" s="42">
        <v>10</v>
      </c>
      <c r="B4457" s="43" t="s">
        <v>1536</v>
      </c>
      <c r="C4457" s="43">
        <v>5</v>
      </c>
      <c r="D4457" s="43" t="s">
        <v>1836</v>
      </c>
      <c r="E4457" s="43">
        <v>1</v>
      </c>
      <c r="F4457" s="43" t="s">
        <v>1837</v>
      </c>
      <c r="G4457" s="44">
        <v>11</v>
      </c>
      <c r="H4457" s="43" t="s">
        <v>66</v>
      </c>
      <c r="I4457" s="44">
        <v>11</v>
      </c>
      <c r="J4457" s="44" t="s">
        <v>72</v>
      </c>
      <c r="K4457" s="41"/>
      <c r="L4457" s="41"/>
      <c r="M4457" s="41"/>
      <c r="N4457" s="45" t="s">
        <v>1867</v>
      </c>
      <c r="O4457" s="41">
        <v>14540</v>
      </c>
      <c r="P4457" s="46"/>
      <c r="Q4457" s="47"/>
      <c r="R4457" s="48" t="s">
        <v>1838</v>
      </c>
      <c r="T4457">
        <v>100501</v>
      </c>
    </row>
    <row r="4458" spans="1:20" ht="18" customHeight="1" x14ac:dyDescent="0.15">
      <c r="A4458" s="42">
        <v>10</v>
      </c>
      <c r="B4458" s="43" t="s">
        <v>1536</v>
      </c>
      <c r="C4458" s="43">
        <v>5</v>
      </c>
      <c r="D4458" s="43" t="s">
        <v>1836</v>
      </c>
      <c r="E4458" s="43">
        <v>1</v>
      </c>
      <c r="F4458" s="43" t="s">
        <v>1837</v>
      </c>
      <c r="G4458" s="44">
        <v>11</v>
      </c>
      <c r="H4458" s="43" t="s">
        <v>66</v>
      </c>
      <c r="I4458" s="44">
        <v>11</v>
      </c>
      <c r="J4458" s="44" t="s">
        <v>72</v>
      </c>
      <c r="K4458" s="41"/>
      <c r="L4458" s="41"/>
      <c r="M4458" s="41"/>
      <c r="N4458" s="45" t="s">
        <v>2856</v>
      </c>
      <c r="O4458" s="41"/>
      <c r="P4458" s="46"/>
      <c r="Q4458" s="47"/>
      <c r="R4458" s="48" t="s">
        <v>1838</v>
      </c>
      <c r="T4458">
        <v>100501</v>
      </c>
    </row>
    <row r="4459" spans="1:20" ht="18" customHeight="1" x14ac:dyDescent="0.15">
      <c r="A4459" s="42">
        <v>10</v>
      </c>
      <c r="B4459" s="43" t="s">
        <v>1536</v>
      </c>
      <c r="C4459" s="43">
        <v>5</v>
      </c>
      <c r="D4459" s="43" t="s">
        <v>1836</v>
      </c>
      <c r="E4459" s="43">
        <v>1</v>
      </c>
      <c r="F4459" s="43" t="s">
        <v>1837</v>
      </c>
      <c r="G4459" s="45">
        <v>12</v>
      </c>
      <c r="H4459" s="49" t="s">
        <v>73</v>
      </c>
      <c r="I4459" s="45"/>
      <c r="J4459" s="45"/>
      <c r="K4459" s="41"/>
      <c r="L4459" s="41"/>
      <c r="M4459" s="41"/>
      <c r="N4459" s="45"/>
      <c r="O4459" s="47"/>
      <c r="P4459" s="46"/>
      <c r="Q4459" s="47"/>
      <c r="R4459" s="48" t="s">
        <v>1838</v>
      </c>
      <c r="T4459">
        <v>100501</v>
      </c>
    </row>
    <row r="4460" spans="1:20" ht="18" customHeight="1" x14ac:dyDescent="0.15">
      <c r="A4460" s="42">
        <v>10</v>
      </c>
      <c r="B4460" s="43" t="s">
        <v>1536</v>
      </c>
      <c r="C4460" s="43">
        <v>5</v>
      </c>
      <c r="D4460" s="43" t="s">
        <v>1836</v>
      </c>
      <c r="E4460" s="43">
        <v>1</v>
      </c>
      <c r="F4460" s="43" t="s">
        <v>1837</v>
      </c>
      <c r="G4460" s="44">
        <v>12</v>
      </c>
      <c r="H4460" s="43" t="s">
        <v>73</v>
      </c>
      <c r="I4460" s="45">
        <v>22</v>
      </c>
      <c r="J4460" s="45" t="s">
        <v>2857</v>
      </c>
      <c r="K4460" s="41">
        <v>2160</v>
      </c>
      <c r="L4460" s="41">
        <v>0</v>
      </c>
      <c r="M4460" s="41">
        <f>K4460-L4460</f>
        <v>2160</v>
      </c>
      <c r="N4460" s="45" t="s">
        <v>4278</v>
      </c>
      <c r="O4460" s="41">
        <v>600000</v>
      </c>
      <c r="P4460" s="46"/>
      <c r="Q4460" s="47"/>
      <c r="R4460" s="48" t="s">
        <v>1838</v>
      </c>
      <c r="T4460">
        <v>100501</v>
      </c>
    </row>
    <row r="4461" spans="1:20" ht="18" customHeight="1" x14ac:dyDescent="0.15">
      <c r="A4461" s="42">
        <v>10</v>
      </c>
      <c r="B4461" s="43" t="s">
        <v>1536</v>
      </c>
      <c r="C4461" s="43">
        <v>5</v>
      </c>
      <c r="D4461" s="43" t="s">
        <v>1836</v>
      </c>
      <c r="E4461" s="43">
        <v>1</v>
      </c>
      <c r="F4461" s="43" t="s">
        <v>1837</v>
      </c>
      <c r="G4461" s="44">
        <v>12</v>
      </c>
      <c r="H4461" s="43" t="s">
        <v>73</v>
      </c>
      <c r="I4461" s="44">
        <v>22</v>
      </c>
      <c r="J4461" s="44" t="s">
        <v>2857</v>
      </c>
      <c r="K4461" s="41"/>
      <c r="L4461" s="41"/>
      <c r="M4461" s="41"/>
      <c r="N4461" s="45" t="s">
        <v>4279</v>
      </c>
      <c r="O4461" s="41">
        <v>1560000</v>
      </c>
      <c r="P4461" s="46"/>
      <c r="Q4461" s="47"/>
      <c r="R4461" s="48" t="s">
        <v>1838</v>
      </c>
      <c r="T4461">
        <v>100501</v>
      </c>
    </row>
    <row r="4462" spans="1:20" ht="18" customHeight="1" x14ac:dyDescent="0.15">
      <c r="A4462" s="42">
        <v>10</v>
      </c>
      <c r="B4462" s="43" t="s">
        <v>1536</v>
      </c>
      <c r="C4462" s="43">
        <v>5</v>
      </c>
      <c r="D4462" s="43" t="s">
        <v>1836</v>
      </c>
      <c r="E4462" s="43">
        <v>1</v>
      </c>
      <c r="F4462" s="43" t="s">
        <v>1837</v>
      </c>
      <c r="G4462" s="44">
        <v>12</v>
      </c>
      <c r="H4462" s="43" t="s">
        <v>73</v>
      </c>
      <c r="I4462" s="45">
        <v>31</v>
      </c>
      <c r="J4462" s="45" t="s">
        <v>209</v>
      </c>
      <c r="K4462" s="41">
        <v>357</v>
      </c>
      <c r="L4462" s="41">
        <v>357</v>
      </c>
      <c r="M4462" s="41">
        <f>K4462-L4462</f>
        <v>0</v>
      </c>
      <c r="N4462" s="45" t="s">
        <v>4280</v>
      </c>
      <c r="O4462" s="41">
        <v>356400</v>
      </c>
      <c r="P4462" s="46"/>
      <c r="Q4462" s="47"/>
      <c r="R4462" s="48" t="s">
        <v>1838</v>
      </c>
      <c r="T4462">
        <v>100501</v>
      </c>
    </row>
    <row r="4463" spans="1:20" ht="18" customHeight="1" x14ac:dyDescent="0.15">
      <c r="A4463" s="42">
        <v>10</v>
      </c>
      <c r="B4463" s="43" t="s">
        <v>1536</v>
      </c>
      <c r="C4463" s="43">
        <v>5</v>
      </c>
      <c r="D4463" s="43" t="s">
        <v>1836</v>
      </c>
      <c r="E4463" s="43">
        <v>1</v>
      </c>
      <c r="F4463" s="43" t="s">
        <v>1837</v>
      </c>
      <c r="G4463" s="44">
        <v>12</v>
      </c>
      <c r="H4463" s="43" t="s">
        <v>73</v>
      </c>
      <c r="I4463" s="45">
        <v>32</v>
      </c>
      <c r="J4463" s="45" t="s">
        <v>210</v>
      </c>
      <c r="K4463" s="41">
        <v>23242</v>
      </c>
      <c r="L4463" s="41">
        <v>23538</v>
      </c>
      <c r="M4463" s="41">
        <f>K4463-L4463</f>
        <v>-296</v>
      </c>
      <c r="N4463" s="45" t="s">
        <v>1868</v>
      </c>
      <c r="O4463" s="41">
        <v>21981300</v>
      </c>
      <c r="P4463" s="46"/>
      <c r="Q4463" s="47"/>
      <c r="R4463" s="48" t="s">
        <v>1838</v>
      </c>
      <c r="T4463">
        <v>100501</v>
      </c>
    </row>
    <row r="4464" spans="1:20" ht="18" customHeight="1" x14ac:dyDescent="0.15">
      <c r="A4464" s="42">
        <v>10</v>
      </c>
      <c r="B4464" s="43" t="s">
        <v>1536</v>
      </c>
      <c r="C4464" s="43">
        <v>5</v>
      </c>
      <c r="D4464" s="43" t="s">
        <v>1836</v>
      </c>
      <c r="E4464" s="43">
        <v>1</v>
      </c>
      <c r="F4464" s="43" t="s">
        <v>1837</v>
      </c>
      <c r="G4464" s="44">
        <v>12</v>
      </c>
      <c r="H4464" s="43" t="s">
        <v>73</v>
      </c>
      <c r="I4464" s="44">
        <v>32</v>
      </c>
      <c r="J4464" s="44" t="s">
        <v>210</v>
      </c>
      <c r="K4464" s="41"/>
      <c r="L4464" s="41"/>
      <c r="M4464" s="41"/>
      <c r="N4464" s="45" t="s">
        <v>1869</v>
      </c>
      <c r="O4464" s="41">
        <v>180000</v>
      </c>
      <c r="P4464" s="46"/>
      <c r="Q4464" s="47"/>
      <c r="R4464" s="48" t="s">
        <v>1838</v>
      </c>
      <c r="T4464">
        <v>100501</v>
      </c>
    </row>
    <row r="4465" spans="1:20" ht="18" customHeight="1" x14ac:dyDescent="0.15">
      <c r="A4465" s="42">
        <v>10</v>
      </c>
      <c r="B4465" s="43" t="s">
        <v>1536</v>
      </c>
      <c r="C4465" s="43">
        <v>5</v>
      </c>
      <c r="D4465" s="43" t="s">
        <v>1836</v>
      </c>
      <c r="E4465" s="43">
        <v>1</v>
      </c>
      <c r="F4465" s="43" t="s">
        <v>1837</v>
      </c>
      <c r="G4465" s="44">
        <v>12</v>
      </c>
      <c r="H4465" s="43" t="s">
        <v>73</v>
      </c>
      <c r="I4465" s="44">
        <v>32</v>
      </c>
      <c r="J4465" s="44" t="s">
        <v>210</v>
      </c>
      <c r="K4465" s="41"/>
      <c r="L4465" s="41"/>
      <c r="M4465" s="41"/>
      <c r="N4465" s="45" t="s">
        <v>2858</v>
      </c>
      <c r="O4465" s="41"/>
      <c r="P4465" s="46"/>
      <c r="Q4465" s="47"/>
      <c r="R4465" s="48" t="s">
        <v>1838</v>
      </c>
      <c r="T4465">
        <v>100501</v>
      </c>
    </row>
    <row r="4466" spans="1:20" ht="18" customHeight="1" x14ac:dyDescent="0.15">
      <c r="A4466" s="42">
        <v>10</v>
      </c>
      <c r="B4466" s="43" t="s">
        <v>1536</v>
      </c>
      <c r="C4466" s="43">
        <v>5</v>
      </c>
      <c r="D4466" s="43" t="s">
        <v>1836</v>
      </c>
      <c r="E4466" s="43">
        <v>1</v>
      </c>
      <c r="F4466" s="43" t="s">
        <v>1837</v>
      </c>
      <c r="G4466" s="44">
        <v>12</v>
      </c>
      <c r="H4466" s="43" t="s">
        <v>73</v>
      </c>
      <c r="I4466" s="44">
        <v>32</v>
      </c>
      <c r="J4466" s="44" t="s">
        <v>210</v>
      </c>
      <c r="K4466" s="41"/>
      <c r="L4466" s="41"/>
      <c r="M4466" s="41"/>
      <c r="N4466" s="45" t="s">
        <v>4281</v>
      </c>
      <c r="O4466" s="41">
        <v>54450</v>
      </c>
      <c r="P4466" s="46"/>
      <c r="Q4466" s="47"/>
      <c r="R4466" s="48" t="s">
        <v>1838</v>
      </c>
      <c r="T4466">
        <v>100501</v>
      </c>
    </row>
    <row r="4467" spans="1:20" ht="18" customHeight="1" x14ac:dyDescent="0.15">
      <c r="A4467" s="42">
        <v>10</v>
      </c>
      <c r="B4467" s="43" t="s">
        <v>1536</v>
      </c>
      <c r="C4467" s="43">
        <v>5</v>
      </c>
      <c r="D4467" s="43" t="s">
        <v>1836</v>
      </c>
      <c r="E4467" s="43">
        <v>1</v>
      </c>
      <c r="F4467" s="43" t="s">
        <v>1837</v>
      </c>
      <c r="G4467" s="44">
        <v>12</v>
      </c>
      <c r="H4467" s="43" t="s">
        <v>73</v>
      </c>
      <c r="I4467" s="44">
        <v>32</v>
      </c>
      <c r="J4467" s="44" t="s">
        <v>210</v>
      </c>
      <c r="K4467" s="41"/>
      <c r="L4467" s="41"/>
      <c r="M4467" s="41"/>
      <c r="N4467" s="45" t="s">
        <v>4282</v>
      </c>
      <c r="O4467" s="41">
        <v>12100</v>
      </c>
      <c r="P4467" s="46"/>
      <c r="Q4467" s="47"/>
      <c r="R4467" s="48" t="s">
        <v>1838</v>
      </c>
      <c r="T4467">
        <v>100501</v>
      </c>
    </row>
    <row r="4468" spans="1:20" ht="18" customHeight="1" x14ac:dyDescent="0.15">
      <c r="A4468" s="42">
        <v>10</v>
      </c>
      <c r="B4468" s="43" t="s">
        <v>1536</v>
      </c>
      <c r="C4468" s="43">
        <v>5</v>
      </c>
      <c r="D4468" s="43" t="s">
        <v>1836</v>
      </c>
      <c r="E4468" s="43">
        <v>1</v>
      </c>
      <c r="F4468" s="43" t="s">
        <v>1837</v>
      </c>
      <c r="G4468" s="44">
        <v>12</v>
      </c>
      <c r="H4468" s="43" t="s">
        <v>73</v>
      </c>
      <c r="I4468" s="44">
        <v>32</v>
      </c>
      <c r="J4468" s="44" t="s">
        <v>210</v>
      </c>
      <c r="K4468" s="41"/>
      <c r="L4468" s="41"/>
      <c r="M4468" s="41"/>
      <c r="N4468" s="45" t="s">
        <v>4283</v>
      </c>
      <c r="O4468" s="41">
        <v>984000</v>
      </c>
      <c r="P4468" s="46"/>
      <c r="Q4468" s="47"/>
      <c r="R4468" s="48" t="s">
        <v>1838</v>
      </c>
      <c r="T4468">
        <v>100501</v>
      </c>
    </row>
    <row r="4469" spans="1:20" ht="18" customHeight="1" x14ac:dyDescent="0.15">
      <c r="A4469" s="42">
        <v>10</v>
      </c>
      <c r="B4469" s="43" t="s">
        <v>1536</v>
      </c>
      <c r="C4469" s="43">
        <v>5</v>
      </c>
      <c r="D4469" s="43" t="s">
        <v>1836</v>
      </c>
      <c r="E4469" s="43">
        <v>1</v>
      </c>
      <c r="F4469" s="43" t="s">
        <v>1837</v>
      </c>
      <c r="G4469" s="44">
        <v>12</v>
      </c>
      <c r="H4469" s="43" t="s">
        <v>73</v>
      </c>
      <c r="I4469" s="44">
        <v>32</v>
      </c>
      <c r="J4469" s="44" t="s">
        <v>210</v>
      </c>
      <c r="K4469" s="41"/>
      <c r="L4469" s="41"/>
      <c r="M4469" s="41"/>
      <c r="N4469" s="45" t="s">
        <v>1870</v>
      </c>
      <c r="O4469" s="41">
        <v>30000</v>
      </c>
      <c r="P4469" s="46"/>
      <c r="Q4469" s="47"/>
      <c r="R4469" s="48" t="s">
        <v>1838</v>
      </c>
      <c r="T4469">
        <v>100501</v>
      </c>
    </row>
    <row r="4470" spans="1:20" ht="18" customHeight="1" x14ac:dyDescent="0.15">
      <c r="A4470" s="42">
        <v>10</v>
      </c>
      <c r="B4470" s="43" t="s">
        <v>1536</v>
      </c>
      <c r="C4470" s="43">
        <v>5</v>
      </c>
      <c r="D4470" s="43" t="s">
        <v>1836</v>
      </c>
      <c r="E4470" s="43">
        <v>1</v>
      </c>
      <c r="F4470" s="43" t="s">
        <v>1837</v>
      </c>
      <c r="G4470" s="44">
        <v>12</v>
      </c>
      <c r="H4470" s="43" t="s">
        <v>73</v>
      </c>
      <c r="I4470" s="45">
        <v>33</v>
      </c>
      <c r="J4470" s="45" t="s">
        <v>219</v>
      </c>
      <c r="K4470" s="41">
        <v>2217</v>
      </c>
      <c r="L4470" s="41">
        <v>2198</v>
      </c>
      <c r="M4470" s="41">
        <f>K4470-L4470</f>
        <v>19</v>
      </c>
      <c r="N4470" s="45" t="s">
        <v>4284</v>
      </c>
      <c r="O4470" s="41">
        <v>85800</v>
      </c>
      <c r="P4470" s="46"/>
      <c r="Q4470" s="47"/>
      <c r="R4470" s="48" t="s">
        <v>1838</v>
      </c>
      <c r="T4470">
        <v>100501</v>
      </c>
    </row>
    <row r="4471" spans="1:20" ht="18" customHeight="1" x14ac:dyDescent="0.15">
      <c r="A4471" s="42">
        <v>10</v>
      </c>
      <c r="B4471" s="43" t="s">
        <v>1536</v>
      </c>
      <c r="C4471" s="43">
        <v>5</v>
      </c>
      <c r="D4471" s="43" t="s">
        <v>1836</v>
      </c>
      <c r="E4471" s="43">
        <v>1</v>
      </c>
      <c r="F4471" s="43" t="s">
        <v>1837</v>
      </c>
      <c r="G4471" s="44">
        <v>12</v>
      </c>
      <c r="H4471" s="43" t="s">
        <v>73</v>
      </c>
      <c r="I4471" s="44">
        <v>33</v>
      </c>
      <c r="J4471" s="44" t="s">
        <v>219</v>
      </c>
      <c r="K4471" s="41"/>
      <c r="L4471" s="41"/>
      <c r="M4471" s="41"/>
      <c r="N4471" s="45" t="s">
        <v>1871</v>
      </c>
      <c r="O4471" s="41">
        <v>120000</v>
      </c>
      <c r="P4471" s="46"/>
      <c r="Q4471" s="47"/>
      <c r="R4471" s="48" t="s">
        <v>1838</v>
      </c>
      <c r="T4471">
        <v>100501</v>
      </c>
    </row>
    <row r="4472" spans="1:20" ht="18" customHeight="1" x14ac:dyDescent="0.15">
      <c r="A4472" s="42">
        <v>10</v>
      </c>
      <c r="B4472" s="43" t="s">
        <v>1536</v>
      </c>
      <c r="C4472" s="43">
        <v>5</v>
      </c>
      <c r="D4472" s="43" t="s">
        <v>1836</v>
      </c>
      <c r="E4472" s="43">
        <v>1</v>
      </c>
      <c r="F4472" s="43" t="s">
        <v>1837</v>
      </c>
      <c r="G4472" s="44">
        <v>12</v>
      </c>
      <c r="H4472" s="43" t="s">
        <v>73</v>
      </c>
      <c r="I4472" s="44">
        <v>33</v>
      </c>
      <c r="J4472" s="44" t="s">
        <v>219</v>
      </c>
      <c r="K4472" s="41"/>
      <c r="L4472" s="41"/>
      <c r="M4472" s="41"/>
      <c r="N4472" s="45" t="s">
        <v>4285</v>
      </c>
      <c r="O4472" s="41">
        <v>112200</v>
      </c>
      <c r="P4472" s="46"/>
      <c r="Q4472" s="47"/>
      <c r="R4472" s="48" t="s">
        <v>1838</v>
      </c>
      <c r="T4472">
        <v>100501</v>
      </c>
    </row>
    <row r="4473" spans="1:20" ht="18" customHeight="1" x14ac:dyDescent="0.15">
      <c r="A4473" s="42">
        <v>10</v>
      </c>
      <c r="B4473" s="43" t="s">
        <v>1536</v>
      </c>
      <c r="C4473" s="43">
        <v>5</v>
      </c>
      <c r="D4473" s="43" t="s">
        <v>1836</v>
      </c>
      <c r="E4473" s="43">
        <v>1</v>
      </c>
      <c r="F4473" s="43" t="s">
        <v>1837</v>
      </c>
      <c r="G4473" s="44">
        <v>12</v>
      </c>
      <c r="H4473" s="43" t="s">
        <v>73</v>
      </c>
      <c r="I4473" s="44">
        <v>33</v>
      </c>
      <c r="J4473" s="44" t="s">
        <v>219</v>
      </c>
      <c r="K4473" s="41"/>
      <c r="L4473" s="41"/>
      <c r="M4473" s="41"/>
      <c r="N4473" s="45" t="s">
        <v>4286</v>
      </c>
      <c r="O4473" s="41">
        <v>121000</v>
      </c>
      <c r="P4473" s="46"/>
      <c r="Q4473" s="47"/>
      <c r="R4473" s="48" t="s">
        <v>1838</v>
      </c>
      <c r="T4473">
        <v>100501</v>
      </c>
    </row>
    <row r="4474" spans="1:20" ht="18" customHeight="1" x14ac:dyDescent="0.15">
      <c r="A4474" s="42">
        <v>10</v>
      </c>
      <c r="B4474" s="43" t="s">
        <v>1536</v>
      </c>
      <c r="C4474" s="43">
        <v>5</v>
      </c>
      <c r="D4474" s="43" t="s">
        <v>1836</v>
      </c>
      <c r="E4474" s="43">
        <v>1</v>
      </c>
      <c r="F4474" s="43" t="s">
        <v>1837</v>
      </c>
      <c r="G4474" s="44">
        <v>12</v>
      </c>
      <c r="H4474" s="43" t="s">
        <v>73</v>
      </c>
      <c r="I4474" s="44">
        <v>33</v>
      </c>
      <c r="J4474" s="44" t="s">
        <v>219</v>
      </c>
      <c r="K4474" s="41"/>
      <c r="L4474" s="41"/>
      <c r="M4474" s="41"/>
      <c r="N4474" s="45" t="s">
        <v>1872</v>
      </c>
      <c r="O4474" s="41">
        <v>760000</v>
      </c>
      <c r="P4474" s="46"/>
      <c r="Q4474" s="47"/>
      <c r="R4474" s="48" t="s">
        <v>1838</v>
      </c>
      <c r="T4474">
        <v>100501</v>
      </c>
    </row>
    <row r="4475" spans="1:20" ht="18" customHeight="1" x14ac:dyDescent="0.15">
      <c r="A4475" s="42">
        <v>10</v>
      </c>
      <c r="B4475" s="43" t="s">
        <v>1536</v>
      </c>
      <c r="C4475" s="43">
        <v>5</v>
      </c>
      <c r="D4475" s="43" t="s">
        <v>1836</v>
      </c>
      <c r="E4475" s="43">
        <v>1</v>
      </c>
      <c r="F4475" s="43" t="s">
        <v>1837</v>
      </c>
      <c r="G4475" s="44">
        <v>12</v>
      </c>
      <c r="H4475" s="43" t="s">
        <v>73</v>
      </c>
      <c r="I4475" s="44">
        <v>33</v>
      </c>
      <c r="J4475" s="44" t="s">
        <v>219</v>
      </c>
      <c r="K4475" s="41"/>
      <c r="L4475" s="41"/>
      <c r="M4475" s="41"/>
      <c r="N4475" s="45" t="s">
        <v>1873</v>
      </c>
      <c r="O4475" s="41">
        <v>437800</v>
      </c>
      <c r="P4475" s="46"/>
      <c r="Q4475" s="47"/>
      <c r="R4475" s="48" t="s">
        <v>1838</v>
      </c>
      <c r="T4475">
        <v>100501</v>
      </c>
    </row>
    <row r="4476" spans="1:20" ht="18" customHeight="1" x14ac:dyDescent="0.15">
      <c r="A4476" s="42">
        <v>10</v>
      </c>
      <c r="B4476" s="43" t="s">
        <v>1536</v>
      </c>
      <c r="C4476" s="43">
        <v>5</v>
      </c>
      <c r="D4476" s="43" t="s">
        <v>1836</v>
      </c>
      <c r="E4476" s="43">
        <v>1</v>
      </c>
      <c r="F4476" s="43" t="s">
        <v>1837</v>
      </c>
      <c r="G4476" s="44">
        <v>12</v>
      </c>
      <c r="H4476" s="43" t="s">
        <v>73</v>
      </c>
      <c r="I4476" s="44">
        <v>33</v>
      </c>
      <c r="J4476" s="44" t="s">
        <v>219</v>
      </c>
      <c r="K4476" s="41"/>
      <c r="L4476" s="41"/>
      <c r="M4476" s="41"/>
      <c r="N4476" s="45" t="s">
        <v>4287</v>
      </c>
      <c r="O4476" s="41">
        <v>72000</v>
      </c>
      <c r="P4476" s="46"/>
      <c r="Q4476" s="47"/>
      <c r="R4476" s="48" t="s">
        <v>1838</v>
      </c>
      <c r="T4476">
        <v>100501</v>
      </c>
    </row>
    <row r="4477" spans="1:20" ht="18" customHeight="1" x14ac:dyDescent="0.15">
      <c r="A4477" s="42">
        <v>10</v>
      </c>
      <c r="B4477" s="43" t="s">
        <v>1536</v>
      </c>
      <c r="C4477" s="43">
        <v>5</v>
      </c>
      <c r="D4477" s="43" t="s">
        <v>1836</v>
      </c>
      <c r="E4477" s="43">
        <v>1</v>
      </c>
      <c r="F4477" s="43" t="s">
        <v>1837</v>
      </c>
      <c r="G4477" s="44">
        <v>12</v>
      </c>
      <c r="H4477" s="43" t="s">
        <v>73</v>
      </c>
      <c r="I4477" s="44">
        <v>33</v>
      </c>
      <c r="J4477" s="44" t="s">
        <v>219</v>
      </c>
      <c r="K4477" s="41"/>
      <c r="L4477" s="41"/>
      <c r="M4477" s="41"/>
      <c r="N4477" s="45" t="s">
        <v>1874</v>
      </c>
      <c r="O4477" s="41">
        <v>185000</v>
      </c>
      <c r="P4477" s="46"/>
      <c r="Q4477" s="47"/>
      <c r="R4477" s="48" t="s">
        <v>1838</v>
      </c>
      <c r="T4477">
        <v>100501</v>
      </c>
    </row>
    <row r="4478" spans="1:20" ht="18" customHeight="1" x14ac:dyDescent="0.15">
      <c r="A4478" s="42">
        <v>10</v>
      </c>
      <c r="B4478" s="43" t="s">
        <v>1536</v>
      </c>
      <c r="C4478" s="43">
        <v>5</v>
      </c>
      <c r="D4478" s="43" t="s">
        <v>1836</v>
      </c>
      <c r="E4478" s="43">
        <v>1</v>
      </c>
      <c r="F4478" s="43" t="s">
        <v>1837</v>
      </c>
      <c r="G4478" s="44">
        <v>12</v>
      </c>
      <c r="H4478" s="43" t="s">
        <v>73</v>
      </c>
      <c r="I4478" s="44">
        <v>33</v>
      </c>
      <c r="J4478" s="44" t="s">
        <v>219</v>
      </c>
      <c r="K4478" s="41"/>
      <c r="L4478" s="41"/>
      <c r="M4478" s="41"/>
      <c r="N4478" s="45" t="s">
        <v>4288</v>
      </c>
      <c r="O4478" s="41">
        <v>88000</v>
      </c>
      <c r="P4478" s="46"/>
      <c r="Q4478" s="47"/>
      <c r="R4478" s="48" t="s">
        <v>1838</v>
      </c>
      <c r="T4478">
        <v>100501</v>
      </c>
    </row>
    <row r="4479" spans="1:20" ht="18" customHeight="1" x14ac:dyDescent="0.15">
      <c r="A4479" s="42">
        <v>10</v>
      </c>
      <c r="B4479" s="43" t="s">
        <v>1536</v>
      </c>
      <c r="C4479" s="43">
        <v>5</v>
      </c>
      <c r="D4479" s="43" t="s">
        <v>1836</v>
      </c>
      <c r="E4479" s="43">
        <v>1</v>
      </c>
      <c r="F4479" s="43" t="s">
        <v>1837</v>
      </c>
      <c r="G4479" s="44">
        <v>12</v>
      </c>
      <c r="H4479" s="43" t="s">
        <v>73</v>
      </c>
      <c r="I4479" s="44">
        <v>33</v>
      </c>
      <c r="J4479" s="44" t="s">
        <v>219</v>
      </c>
      <c r="K4479" s="41"/>
      <c r="L4479" s="41"/>
      <c r="M4479" s="41"/>
      <c r="N4479" s="45" t="s">
        <v>1875</v>
      </c>
      <c r="O4479" s="41">
        <v>11000</v>
      </c>
      <c r="P4479" s="46"/>
      <c r="Q4479" s="47"/>
      <c r="R4479" s="48" t="s">
        <v>1838</v>
      </c>
      <c r="T4479">
        <v>100501</v>
      </c>
    </row>
    <row r="4480" spans="1:20" ht="18" customHeight="1" x14ac:dyDescent="0.15">
      <c r="A4480" s="42">
        <v>10</v>
      </c>
      <c r="B4480" s="43" t="s">
        <v>1536</v>
      </c>
      <c r="C4480" s="43">
        <v>5</v>
      </c>
      <c r="D4480" s="43" t="s">
        <v>1836</v>
      </c>
      <c r="E4480" s="43">
        <v>1</v>
      </c>
      <c r="F4480" s="43" t="s">
        <v>1837</v>
      </c>
      <c r="G4480" s="44">
        <v>12</v>
      </c>
      <c r="H4480" s="43" t="s">
        <v>73</v>
      </c>
      <c r="I4480" s="44">
        <v>33</v>
      </c>
      <c r="J4480" s="44" t="s">
        <v>219</v>
      </c>
      <c r="K4480" s="41"/>
      <c r="L4480" s="41"/>
      <c r="M4480" s="41"/>
      <c r="N4480" s="45" t="s">
        <v>1876</v>
      </c>
      <c r="O4480" s="41">
        <v>38000</v>
      </c>
      <c r="P4480" s="46"/>
      <c r="Q4480" s="47"/>
      <c r="R4480" s="48" t="s">
        <v>1838</v>
      </c>
      <c r="T4480">
        <v>100501</v>
      </c>
    </row>
    <row r="4481" spans="1:20" ht="18" customHeight="1" x14ac:dyDescent="0.15">
      <c r="A4481" s="42">
        <v>10</v>
      </c>
      <c r="B4481" s="43" t="s">
        <v>1536</v>
      </c>
      <c r="C4481" s="43">
        <v>5</v>
      </c>
      <c r="D4481" s="43" t="s">
        <v>1836</v>
      </c>
      <c r="E4481" s="43">
        <v>1</v>
      </c>
      <c r="F4481" s="43" t="s">
        <v>1837</v>
      </c>
      <c r="G4481" s="44">
        <v>12</v>
      </c>
      <c r="H4481" s="43" t="s">
        <v>73</v>
      </c>
      <c r="I4481" s="44">
        <v>33</v>
      </c>
      <c r="J4481" s="44" t="s">
        <v>219</v>
      </c>
      <c r="K4481" s="41"/>
      <c r="L4481" s="41"/>
      <c r="M4481" s="41"/>
      <c r="N4481" s="45" t="s">
        <v>1877</v>
      </c>
      <c r="O4481" s="41">
        <v>132000</v>
      </c>
      <c r="P4481" s="46"/>
      <c r="Q4481" s="47"/>
      <c r="R4481" s="48" t="s">
        <v>1838</v>
      </c>
      <c r="T4481">
        <v>100501</v>
      </c>
    </row>
    <row r="4482" spans="1:20" ht="18" customHeight="1" x14ac:dyDescent="0.15">
      <c r="A4482" s="42">
        <v>10</v>
      </c>
      <c r="B4482" s="43" t="s">
        <v>1536</v>
      </c>
      <c r="C4482" s="43">
        <v>5</v>
      </c>
      <c r="D4482" s="43" t="s">
        <v>1836</v>
      </c>
      <c r="E4482" s="43">
        <v>1</v>
      </c>
      <c r="F4482" s="43" t="s">
        <v>1837</v>
      </c>
      <c r="G4482" s="44">
        <v>12</v>
      </c>
      <c r="H4482" s="43" t="s">
        <v>73</v>
      </c>
      <c r="I4482" s="44">
        <v>33</v>
      </c>
      <c r="J4482" s="44" t="s">
        <v>219</v>
      </c>
      <c r="K4482" s="41"/>
      <c r="L4482" s="41"/>
      <c r="M4482" s="41"/>
      <c r="N4482" s="45" t="s">
        <v>4289</v>
      </c>
      <c r="O4482" s="41">
        <v>54000</v>
      </c>
      <c r="P4482" s="46"/>
      <c r="Q4482" s="47"/>
      <c r="R4482" s="48" t="s">
        <v>1838</v>
      </c>
      <c r="T4482">
        <v>100501</v>
      </c>
    </row>
    <row r="4483" spans="1:20" ht="18" customHeight="1" x14ac:dyDescent="0.15">
      <c r="A4483" s="42">
        <v>10</v>
      </c>
      <c r="B4483" s="43" t="s">
        <v>1536</v>
      </c>
      <c r="C4483" s="43">
        <v>5</v>
      </c>
      <c r="D4483" s="43" t="s">
        <v>1836</v>
      </c>
      <c r="E4483" s="43">
        <v>1</v>
      </c>
      <c r="F4483" s="43" t="s">
        <v>1837</v>
      </c>
      <c r="G4483" s="44">
        <v>12</v>
      </c>
      <c r="H4483" s="43" t="s">
        <v>73</v>
      </c>
      <c r="I4483" s="45">
        <v>34</v>
      </c>
      <c r="J4483" s="45" t="s">
        <v>1878</v>
      </c>
      <c r="K4483" s="41">
        <v>53</v>
      </c>
      <c r="L4483" s="41">
        <v>53</v>
      </c>
      <c r="M4483" s="41">
        <f>K4483-L4483</f>
        <v>0</v>
      </c>
      <c r="N4483" s="45" t="s">
        <v>4290</v>
      </c>
      <c r="O4483" s="41">
        <v>52800</v>
      </c>
      <c r="P4483" s="46"/>
      <c r="Q4483" s="47"/>
      <c r="R4483" s="48" t="s">
        <v>1838</v>
      </c>
      <c r="T4483">
        <v>100501</v>
      </c>
    </row>
    <row r="4484" spans="1:20" ht="18" customHeight="1" x14ac:dyDescent="0.15">
      <c r="A4484" s="42">
        <v>10</v>
      </c>
      <c r="B4484" s="43" t="s">
        <v>1536</v>
      </c>
      <c r="C4484" s="43">
        <v>5</v>
      </c>
      <c r="D4484" s="43" t="s">
        <v>1836</v>
      </c>
      <c r="E4484" s="43">
        <v>1</v>
      </c>
      <c r="F4484" s="43" t="s">
        <v>1837</v>
      </c>
      <c r="G4484" s="44">
        <v>12</v>
      </c>
      <c r="H4484" s="43" t="s">
        <v>73</v>
      </c>
      <c r="I4484" s="45">
        <v>71</v>
      </c>
      <c r="J4484" s="45" t="s">
        <v>372</v>
      </c>
      <c r="K4484" s="41">
        <v>71</v>
      </c>
      <c r="L4484" s="41">
        <v>68</v>
      </c>
      <c r="M4484" s="41">
        <f>K4484-L4484</f>
        <v>3</v>
      </c>
      <c r="N4484" s="45" t="s">
        <v>4291</v>
      </c>
      <c r="O4484" s="41">
        <v>70200</v>
      </c>
      <c r="P4484" s="46"/>
      <c r="Q4484" s="47"/>
      <c r="R4484" s="48" t="s">
        <v>1838</v>
      </c>
      <c r="T4484">
        <v>100501</v>
      </c>
    </row>
    <row r="4485" spans="1:20" ht="18" customHeight="1" x14ac:dyDescent="0.15">
      <c r="A4485" s="42">
        <v>10</v>
      </c>
      <c r="B4485" s="43" t="s">
        <v>1536</v>
      </c>
      <c r="C4485" s="43">
        <v>5</v>
      </c>
      <c r="D4485" s="43" t="s">
        <v>1836</v>
      </c>
      <c r="E4485" s="43">
        <v>1</v>
      </c>
      <c r="F4485" s="43" t="s">
        <v>1837</v>
      </c>
      <c r="G4485" s="45">
        <v>13</v>
      </c>
      <c r="H4485" s="49" t="s">
        <v>77</v>
      </c>
      <c r="I4485" s="45"/>
      <c r="J4485" s="45"/>
      <c r="K4485" s="41"/>
      <c r="L4485" s="41"/>
      <c r="M4485" s="41"/>
      <c r="N4485" s="45"/>
      <c r="O4485" s="47"/>
      <c r="P4485" s="46"/>
      <c r="Q4485" s="47"/>
      <c r="R4485" s="48" t="s">
        <v>1838</v>
      </c>
      <c r="T4485">
        <v>100501</v>
      </c>
    </row>
    <row r="4486" spans="1:20" ht="18" customHeight="1" x14ac:dyDescent="0.15">
      <c r="A4486" s="42">
        <v>10</v>
      </c>
      <c r="B4486" s="43" t="s">
        <v>1536</v>
      </c>
      <c r="C4486" s="43">
        <v>5</v>
      </c>
      <c r="D4486" s="43" t="s">
        <v>1836</v>
      </c>
      <c r="E4486" s="43">
        <v>1</v>
      </c>
      <c r="F4486" s="43" t="s">
        <v>1837</v>
      </c>
      <c r="G4486" s="44">
        <v>13</v>
      </c>
      <c r="H4486" s="43" t="s">
        <v>77</v>
      </c>
      <c r="I4486" s="45">
        <v>1</v>
      </c>
      <c r="J4486" s="45" t="s">
        <v>78</v>
      </c>
      <c r="K4486" s="41">
        <v>85</v>
      </c>
      <c r="L4486" s="41">
        <v>85</v>
      </c>
      <c r="M4486" s="41">
        <f>K4486-L4486</f>
        <v>0</v>
      </c>
      <c r="N4486" s="45" t="s">
        <v>4292</v>
      </c>
      <c r="O4486" s="41">
        <v>37500</v>
      </c>
      <c r="P4486" s="46"/>
      <c r="Q4486" s="47"/>
      <c r="R4486" s="48" t="s">
        <v>1838</v>
      </c>
      <c r="T4486">
        <v>100501</v>
      </c>
    </row>
    <row r="4487" spans="1:20" ht="18" customHeight="1" x14ac:dyDescent="0.15">
      <c r="A4487" s="42">
        <v>10</v>
      </c>
      <c r="B4487" s="43" t="s">
        <v>1536</v>
      </c>
      <c r="C4487" s="43">
        <v>5</v>
      </c>
      <c r="D4487" s="43" t="s">
        <v>1836</v>
      </c>
      <c r="E4487" s="43">
        <v>1</v>
      </c>
      <c r="F4487" s="43" t="s">
        <v>1837</v>
      </c>
      <c r="G4487" s="44">
        <v>13</v>
      </c>
      <c r="H4487" s="43" t="s">
        <v>77</v>
      </c>
      <c r="I4487" s="44">
        <v>1</v>
      </c>
      <c r="J4487" s="44" t="s">
        <v>78</v>
      </c>
      <c r="K4487" s="41"/>
      <c r="L4487" s="41"/>
      <c r="M4487" s="41"/>
      <c r="N4487" s="45" t="s">
        <v>4293</v>
      </c>
      <c r="O4487" s="41">
        <v>9000</v>
      </c>
      <c r="P4487" s="46"/>
      <c r="Q4487" s="47"/>
      <c r="R4487" s="48" t="s">
        <v>1838</v>
      </c>
      <c r="T4487">
        <v>100501</v>
      </c>
    </row>
    <row r="4488" spans="1:20" ht="18" customHeight="1" x14ac:dyDescent="0.15">
      <c r="A4488" s="42">
        <v>10</v>
      </c>
      <c r="B4488" s="43" t="s">
        <v>1536</v>
      </c>
      <c r="C4488" s="43">
        <v>5</v>
      </c>
      <c r="D4488" s="43" t="s">
        <v>1836</v>
      </c>
      <c r="E4488" s="43">
        <v>1</v>
      </c>
      <c r="F4488" s="43" t="s">
        <v>1837</v>
      </c>
      <c r="G4488" s="44">
        <v>13</v>
      </c>
      <c r="H4488" s="43" t="s">
        <v>77</v>
      </c>
      <c r="I4488" s="44">
        <v>1</v>
      </c>
      <c r="J4488" s="44" t="s">
        <v>78</v>
      </c>
      <c r="K4488" s="41"/>
      <c r="L4488" s="41"/>
      <c r="M4488" s="41"/>
      <c r="N4488" s="45" t="s">
        <v>4294</v>
      </c>
      <c r="O4488" s="41">
        <v>8000</v>
      </c>
      <c r="P4488" s="46"/>
      <c r="Q4488" s="47"/>
      <c r="R4488" s="48" t="s">
        <v>1838</v>
      </c>
      <c r="T4488">
        <v>100501</v>
      </c>
    </row>
    <row r="4489" spans="1:20" ht="18" customHeight="1" x14ac:dyDescent="0.15">
      <c r="A4489" s="42">
        <v>10</v>
      </c>
      <c r="B4489" s="43" t="s">
        <v>1536</v>
      </c>
      <c r="C4489" s="43">
        <v>5</v>
      </c>
      <c r="D4489" s="43" t="s">
        <v>1836</v>
      </c>
      <c r="E4489" s="43">
        <v>1</v>
      </c>
      <c r="F4489" s="43" t="s">
        <v>1837</v>
      </c>
      <c r="G4489" s="44">
        <v>13</v>
      </c>
      <c r="H4489" s="43" t="s">
        <v>77</v>
      </c>
      <c r="I4489" s="44">
        <v>1</v>
      </c>
      <c r="J4489" s="44" t="s">
        <v>78</v>
      </c>
      <c r="K4489" s="41"/>
      <c r="L4489" s="41"/>
      <c r="M4489" s="41"/>
      <c r="N4489" s="45" t="s">
        <v>4295</v>
      </c>
      <c r="O4489" s="41">
        <v>30000</v>
      </c>
      <c r="P4489" s="46"/>
      <c r="Q4489" s="47"/>
      <c r="R4489" s="48" t="s">
        <v>1838</v>
      </c>
      <c r="T4489">
        <v>100501</v>
      </c>
    </row>
    <row r="4490" spans="1:20" ht="18" customHeight="1" x14ac:dyDescent="0.15">
      <c r="A4490" s="42">
        <v>10</v>
      </c>
      <c r="B4490" s="43" t="s">
        <v>1536</v>
      </c>
      <c r="C4490" s="43">
        <v>5</v>
      </c>
      <c r="D4490" s="43" t="s">
        <v>1836</v>
      </c>
      <c r="E4490" s="43">
        <v>1</v>
      </c>
      <c r="F4490" s="43" t="s">
        <v>1837</v>
      </c>
      <c r="G4490" s="44">
        <v>13</v>
      </c>
      <c r="H4490" s="43" t="s">
        <v>77</v>
      </c>
      <c r="I4490" s="45">
        <v>2</v>
      </c>
      <c r="J4490" s="45" t="s">
        <v>136</v>
      </c>
      <c r="K4490" s="41">
        <v>33</v>
      </c>
      <c r="L4490" s="41">
        <v>33</v>
      </c>
      <c r="M4490" s="41">
        <f>K4490-L4490</f>
        <v>0</v>
      </c>
      <c r="N4490" s="45" t="s">
        <v>335</v>
      </c>
      <c r="O4490" s="41"/>
      <c r="P4490" s="46"/>
      <c r="Q4490" s="47"/>
      <c r="R4490" s="48" t="s">
        <v>1838</v>
      </c>
      <c r="T4490">
        <v>100501</v>
      </c>
    </row>
    <row r="4491" spans="1:20" ht="18" customHeight="1" x14ac:dyDescent="0.15">
      <c r="A4491" s="42">
        <v>10</v>
      </c>
      <c r="B4491" s="43" t="s">
        <v>1536</v>
      </c>
      <c r="C4491" s="43">
        <v>5</v>
      </c>
      <c r="D4491" s="43" t="s">
        <v>1836</v>
      </c>
      <c r="E4491" s="43">
        <v>1</v>
      </c>
      <c r="F4491" s="43" t="s">
        <v>1837</v>
      </c>
      <c r="G4491" s="44">
        <v>13</v>
      </c>
      <c r="H4491" s="43" t="s">
        <v>77</v>
      </c>
      <c r="I4491" s="44">
        <v>2</v>
      </c>
      <c r="J4491" s="44" t="s">
        <v>136</v>
      </c>
      <c r="K4491" s="41"/>
      <c r="L4491" s="41"/>
      <c r="M4491" s="41"/>
      <c r="N4491" s="45" t="s">
        <v>4296</v>
      </c>
      <c r="O4491" s="41">
        <v>25520</v>
      </c>
      <c r="P4491" s="46"/>
      <c r="Q4491" s="47"/>
      <c r="R4491" s="48" t="s">
        <v>1838</v>
      </c>
      <c r="T4491">
        <v>100501</v>
      </c>
    </row>
    <row r="4492" spans="1:20" ht="18" customHeight="1" x14ac:dyDescent="0.15">
      <c r="A4492" s="42">
        <v>10</v>
      </c>
      <c r="B4492" s="43" t="s">
        <v>1536</v>
      </c>
      <c r="C4492" s="43">
        <v>5</v>
      </c>
      <c r="D4492" s="43" t="s">
        <v>1836</v>
      </c>
      <c r="E4492" s="43">
        <v>1</v>
      </c>
      <c r="F4492" s="43" t="s">
        <v>1837</v>
      </c>
      <c r="G4492" s="44">
        <v>13</v>
      </c>
      <c r="H4492" s="43" t="s">
        <v>77</v>
      </c>
      <c r="I4492" s="44">
        <v>2</v>
      </c>
      <c r="J4492" s="44" t="s">
        <v>136</v>
      </c>
      <c r="K4492" s="41"/>
      <c r="L4492" s="41"/>
      <c r="M4492" s="41"/>
      <c r="N4492" s="45" t="s">
        <v>4297</v>
      </c>
      <c r="O4492" s="41">
        <v>7455</v>
      </c>
      <c r="P4492" s="46"/>
      <c r="Q4492" s="47"/>
      <c r="R4492" s="48" t="s">
        <v>1838</v>
      </c>
      <c r="T4492">
        <v>100501</v>
      </c>
    </row>
    <row r="4493" spans="1:20" ht="18" customHeight="1" x14ac:dyDescent="0.15">
      <c r="A4493" s="42">
        <v>10</v>
      </c>
      <c r="B4493" s="43" t="s">
        <v>1536</v>
      </c>
      <c r="C4493" s="43">
        <v>5</v>
      </c>
      <c r="D4493" s="43" t="s">
        <v>1836</v>
      </c>
      <c r="E4493" s="43">
        <v>1</v>
      </c>
      <c r="F4493" s="43" t="s">
        <v>1837</v>
      </c>
      <c r="G4493" s="44">
        <v>13</v>
      </c>
      <c r="H4493" s="43" t="s">
        <v>77</v>
      </c>
      <c r="I4493" s="45">
        <v>31</v>
      </c>
      <c r="J4493" s="45" t="s">
        <v>138</v>
      </c>
      <c r="K4493" s="41">
        <v>11</v>
      </c>
      <c r="L4493" s="41">
        <v>11</v>
      </c>
      <c r="M4493" s="41">
        <f>K4493-L4493</f>
        <v>0</v>
      </c>
      <c r="N4493" s="45" t="s">
        <v>1879</v>
      </c>
      <c r="O4493" s="41">
        <v>11000</v>
      </c>
      <c r="P4493" s="46"/>
      <c r="Q4493" s="47"/>
      <c r="R4493" s="48" t="s">
        <v>1838</v>
      </c>
      <c r="T4493">
        <v>100501</v>
      </c>
    </row>
    <row r="4494" spans="1:20" ht="18" customHeight="1" x14ac:dyDescent="0.15">
      <c r="A4494" s="42">
        <v>10</v>
      </c>
      <c r="B4494" s="43" t="s">
        <v>1536</v>
      </c>
      <c r="C4494" s="43">
        <v>5</v>
      </c>
      <c r="D4494" s="43" t="s">
        <v>1836</v>
      </c>
      <c r="E4494" s="43">
        <v>1</v>
      </c>
      <c r="F4494" s="43" t="s">
        <v>1837</v>
      </c>
      <c r="G4494" s="44">
        <v>13</v>
      </c>
      <c r="H4494" s="43" t="s">
        <v>77</v>
      </c>
      <c r="I4494" s="45">
        <v>41</v>
      </c>
      <c r="J4494" s="45" t="s">
        <v>139</v>
      </c>
      <c r="K4494" s="41">
        <v>594</v>
      </c>
      <c r="L4494" s="41">
        <v>594</v>
      </c>
      <c r="M4494" s="41">
        <f>K4494-L4494</f>
        <v>0</v>
      </c>
      <c r="N4494" s="45" t="s">
        <v>1880</v>
      </c>
      <c r="O4494" s="41">
        <v>594000</v>
      </c>
      <c r="P4494" s="46"/>
      <c r="Q4494" s="47"/>
      <c r="R4494" s="48" t="s">
        <v>1838</v>
      </c>
      <c r="T4494">
        <v>100501</v>
      </c>
    </row>
    <row r="4495" spans="1:20" ht="18" customHeight="1" x14ac:dyDescent="0.15">
      <c r="A4495" s="42">
        <v>10</v>
      </c>
      <c r="B4495" s="43" t="s">
        <v>1536</v>
      </c>
      <c r="C4495" s="43">
        <v>5</v>
      </c>
      <c r="D4495" s="43" t="s">
        <v>1836</v>
      </c>
      <c r="E4495" s="43">
        <v>1</v>
      </c>
      <c r="F4495" s="43" t="s">
        <v>1837</v>
      </c>
      <c r="G4495" s="45">
        <v>14</v>
      </c>
      <c r="H4495" s="49" t="s">
        <v>233</v>
      </c>
      <c r="I4495" s="45"/>
      <c r="J4495" s="45"/>
      <c r="K4495" s="41"/>
      <c r="L4495" s="41"/>
      <c r="M4495" s="41"/>
      <c r="N4495" s="45"/>
      <c r="O4495" s="47"/>
      <c r="P4495" s="46"/>
      <c r="Q4495" s="47"/>
      <c r="R4495" s="48" t="s">
        <v>1838</v>
      </c>
      <c r="T4495">
        <v>100501</v>
      </c>
    </row>
    <row r="4496" spans="1:20" ht="18" customHeight="1" x14ac:dyDescent="0.15">
      <c r="A4496" s="42">
        <v>10</v>
      </c>
      <c r="B4496" s="43" t="s">
        <v>1536</v>
      </c>
      <c r="C4496" s="43">
        <v>5</v>
      </c>
      <c r="D4496" s="43" t="s">
        <v>1836</v>
      </c>
      <c r="E4496" s="43">
        <v>1</v>
      </c>
      <c r="F4496" s="43" t="s">
        <v>1837</v>
      </c>
      <c r="G4496" s="44">
        <v>14</v>
      </c>
      <c r="H4496" s="43" t="s">
        <v>233</v>
      </c>
      <c r="I4496" s="45">
        <v>2</v>
      </c>
      <c r="J4496" s="45" t="s">
        <v>234</v>
      </c>
      <c r="K4496" s="41">
        <v>0</v>
      </c>
      <c r="L4496" s="41">
        <v>2254</v>
      </c>
      <c r="M4496" s="41">
        <f>K4496-L4496</f>
        <v>-2254</v>
      </c>
      <c r="N4496" s="45"/>
      <c r="O4496" s="41"/>
      <c r="P4496" s="46"/>
      <c r="Q4496" s="47"/>
      <c r="R4496" s="48" t="s">
        <v>1838</v>
      </c>
      <c r="T4496">
        <v>100501</v>
      </c>
    </row>
    <row r="4497" spans="1:20" ht="18" customHeight="1" x14ac:dyDescent="0.15">
      <c r="A4497" s="42">
        <v>10</v>
      </c>
      <c r="B4497" s="43" t="s">
        <v>1536</v>
      </c>
      <c r="C4497" s="43">
        <v>5</v>
      </c>
      <c r="D4497" s="43" t="s">
        <v>1836</v>
      </c>
      <c r="E4497" s="43">
        <v>1</v>
      </c>
      <c r="F4497" s="43" t="s">
        <v>1837</v>
      </c>
      <c r="G4497" s="45">
        <v>15</v>
      </c>
      <c r="H4497" s="49" t="s">
        <v>235</v>
      </c>
      <c r="I4497" s="45"/>
      <c r="J4497" s="45"/>
      <c r="K4497" s="41"/>
      <c r="L4497" s="41"/>
      <c r="M4497" s="41"/>
      <c r="N4497" s="45"/>
      <c r="O4497" s="47"/>
      <c r="P4497" s="46"/>
      <c r="Q4497" s="47"/>
      <c r="R4497" s="48" t="s">
        <v>1838</v>
      </c>
      <c r="T4497">
        <v>100501</v>
      </c>
    </row>
    <row r="4498" spans="1:20" ht="18" customHeight="1" x14ac:dyDescent="0.15">
      <c r="A4498" s="42">
        <v>10</v>
      </c>
      <c r="B4498" s="43" t="s">
        <v>1536</v>
      </c>
      <c r="C4498" s="43">
        <v>5</v>
      </c>
      <c r="D4498" s="43" t="s">
        <v>1836</v>
      </c>
      <c r="E4498" s="43">
        <v>1</v>
      </c>
      <c r="F4498" s="43" t="s">
        <v>1837</v>
      </c>
      <c r="G4498" s="44">
        <v>15</v>
      </c>
      <c r="H4498" s="43" t="s">
        <v>235</v>
      </c>
      <c r="I4498" s="45">
        <v>1</v>
      </c>
      <c r="J4498" s="45" t="s">
        <v>236</v>
      </c>
      <c r="K4498" s="41">
        <v>88</v>
      </c>
      <c r="L4498" s="41">
        <v>88</v>
      </c>
      <c r="M4498" s="41">
        <f>K4498-L4498</f>
        <v>0</v>
      </c>
      <c r="N4498" s="45" t="s">
        <v>4298</v>
      </c>
      <c r="O4498" s="41">
        <v>88000</v>
      </c>
      <c r="P4498" s="46"/>
      <c r="Q4498" s="47"/>
      <c r="R4498" s="48" t="s">
        <v>1838</v>
      </c>
      <c r="T4498">
        <v>100501</v>
      </c>
    </row>
    <row r="4499" spans="1:20" ht="18" customHeight="1" x14ac:dyDescent="0.15">
      <c r="A4499" s="42">
        <v>10</v>
      </c>
      <c r="B4499" s="43" t="s">
        <v>1536</v>
      </c>
      <c r="C4499" s="43">
        <v>5</v>
      </c>
      <c r="D4499" s="43" t="s">
        <v>1836</v>
      </c>
      <c r="E4499" s="43">
        <v>1</v>
      </c>
      <c r="F4499" s="43" t="s">
        <v>1837</v>
      </c>
      <c r="G4499" s="45">
        <v>17</v>
      </c>
      <c r="H4499" s="49" t="s">
        <v>79</v>
      </c>
      <c r="I4499" s="45"/>
      <c r="J4499" s="45"/>
      <c r="K4499" s="41"/>
      <c r="L4499" s="41"/>
      <c r="M4499" s="41"/>
      <c r="N4499" s="45"/>
      <c r="O4499" s="47"/>
      <c r="P4499" s="46"/>
      <c r="Q4499" s="47"/>
      <c r="R4499" s="48" t="s">
        <v>1838</v>
      </c>
      <c r="T4499">
        <v>100501</v>
      </c>
    </row>
    <row r="4500" spans="1:20" ht="18" customHeight="1" x14ac:dyDescent="0.15">
      <c r="A4500" s="42">
        <v>10</v>
      </c>
      <c r="B4500" s="43" t="s">
        <v>1536</v>
      </c>
      <c r="C4500" s="43">
        <v>5</v>
      </c>
      <c r="D4500" s="43" t="s">
        <v>1836</v>
      </c>
      <c r="E4500" s="43">
        <v>1</v>
      </c>
      <c r="F4500" s="43" t="s">
        <v>1837</v>
      </c>
      <c r="G4500" s="44">
        <v>17</v>
      </c>
      <c r="H4500" s="43" t="s">
        <v>79</v>
      </c>
      <c r="I4500" s="45">
        <v>11</v>
      </c>
      <c r="J4500" s="45" t="s">
        <v>80</v>
      </c>
      <c r="K4500" s="41">
        <v>280</v>
      </c>
      <c r="L4500" s="41">
        <v>252</v>
      </c>
      <c r="M4500" s="41">
        <f>K4500-L4500</f>
        <v>28</v>
      </c>
      <c r="N4500" s="45" t="s">
        <v>2859</v>
      </c>
      <c r="O4500" s="41">
        <v>280000</v>
      </c>
      <c r="P4500" s="46"/>
      <c r="Q4500" s="47"/>
      <c r="R4500" s="48" t="s">
        <v>1838</v>
      </c>
      <c r="T4500">
        <v>100501</v>
      </c>
    </row>
    <row r="4501" spans="1:20" ht="18" customHeight="1" x14ac:dyDescent="0.15">
      <c r="A4501" s="42">
        <v>10</v>
      </c>
      <c r="B4501" s="43" t="s">
        <v>1536</v>
      </c>
      <c r="C4501" s="43">
        <v>5</v>
      </c>
      <c r="D4501" s="43" t="s">
        <v>1836</v>
      </c>
      <c r="E4501" s="43">
        <v>1</v>
      </c>
      <c r="F4501" s="43" t="s">
        <v>1837</v>
      </c>
      <c r="G4501" s="45">
        <v>18</v>
      </c>
      <c r="H4501" s="49" t="s">
        <v>81</v>
      </c>
      <c r="I4501" s="45"/>
      <c r="J4501" s="45"/>
      <c r="K4501" s="41"/>
      <c r="L4501" s="41"/>
      <c r="M4501" s="41"/>
      <c r="N4501" s="45"/>
      <c r="O4501" s="47"/>
      <c r="P4501" s="46"/>
      <c r="Q4501" s="47"/>
      <c r="R4501" s="48" t="s">
        <v>1838</v>
      </c>
      <c r="T4501">
        <v>100501</v>
      </c>
    </row>
    <row r="4502" spans="1:20" ht="18" customHeight="1" x14ac:dyDescent="0.15">
      <c r="A4502" s="42">
        <v>10</v>
      </c>
      <c r="B4502" s="43" t="s">
        <v>1536</v>
      </c>
      <c r="C4502" s="43">
        <v>5</v>
      </c>
      <c r="D4502" s="43" t="s">
        <v>1836</v>
      </c>
      <c r="E4502" s="43">
        <v>1</v>
      </c>
      <c r="F4502" s="43" t="s">
        <v>1837</v>
      </c>
      <c r="G4502" s="44">
        <v>18</v>
      </c>
      <c r="H4502" s="43" t="s">
        <v>81</v>
      </c>
      <c r="I4502" s="45">
        <v>11</v>
      </c>
      <c r="J4502" s="45" t="s">
        <v>82</v>
      </c>
      <c r="K4502" s="41">
        <v>179</v>
      </c>
      <c r="L4502" s="41">
        <v>182</v>
      </c>
      <c r="M4502" s="41">
        <f>K4502-L4502</f>
        <v>-3</v>
      </c>
      <c r="N4502" s="45" t="s">
        <v>1881</v>
      </c>
      <c r="O4502" s="41"/>
      <c r="P4502" s="46"/>
      <c r="Q4502" s="47"/>
      <c r="R4502" s="48" t="s">
        <v>1838</v>
      </c>
      <c r="T4502">
        <v>100501</v>
      </c>
    </row>
    <row r="4503" spans="1:20" ht="18" customHeight="1" x14ac:dyDescent="0.15">
      <c r="A4503" s="42">
        <v>10</v>
      </c>
      <c r="B4503" s="43" t="s">
        <v>1536</v>
      </c>
      <c r="C4503" s="43">
        <v>5</v>
      </c>
      <c r="D4503" s="43" t="s">
        <v>1836</v>
      </c>
      <c r="E4503" s="43">
        <v>1</v>
      </c>
      <c r="F4503" s="43" t="s">
        <v>1837</v>
      </c>
      <c r="G4503" s="44">
        <v>18</v>
      </c>
      <c r="H4503" s="43" t="s">
        <v>81</v>
      </c>
      <c r="I4503" s="44">
        <v>11</v>
      </c>
      <c r="J4503" s="44" t="s">
        <v>82</v>
      </c>
      <c r="K4503" s="41"/>
      <c r="L4503" s="41"/>
      <c r="M4503" s="41"/>
      <c r="N4503" s="45" t="s">
        <v>1882</v>
      </c>
      <c r="O4503" s="41">
        <v>1900</v>
      </c>
      <c r="P4503" s="46"/>
      <c r="Q4503" s="47"/>
      <c r="R4503" s="48" t="s">
        <v>1838</v>
      </c>
      <c r="T4503">
        <v>100501</v>
      </c>
    </row>
    <row r="4504" spans="1:20" ht="18" customHeight="1" x14ac:dyDescent="0.15">
      <c r="A4504" s="42">
        <v>10</v>
      </c>
      <c r="B4504" s="43" t="s">
        <v>1536</v>
      </c>
      <c r="C4504" s="43">
        <v>5</v>
      </c>
      <c r="D4504" s="43" t="s">
        <v>1836</v>
      </c>
      <c r="E4504" s="43">
        <v>1</v>
      </c>
      <c r="F4504" s="43" t="s">
        <v>1837</v>
      </c>
      <c r="G4504" s="44">
        <v>18</v>
      </c>
      <c r="H4504" s="43" t="s">
        <v>81</v>
      </c>
      <c r="I4504" s="44">
        <v>11</v>
      </c>
      <c r="J4504" s="44" t="s">
        <v>82</v>
      </c>
      <c r="K4504" s="41"/>
      <c r="L4504" s="41"/>
      <c r="M4504" s="41"/>
      <c r="N4504" s="45" t="s">
        <v>1883</v>
      </c>
      <c r="O4504" s="41">
        <v>2500</v>
      </c>
      <c r="P4504" s="46"/>
      <c r="Q4504" s="47"/>
      <c r="R4504" s="48" t="s">
        <v>1838</v>
      </c>
      <c r="T4504">
        <v>100501</v>
      </c>
    </row>
    <row r="4505" spans="1:20" ht="18" customHeight="1" x14ac:dyDescent="0.15">
      <c r="A4505" s="42">
        <v>10</v>
      </c>
      <c r="B4505" s="43" t="s">
        <v>1536</v>
      </c>
      <c r="C4505" s="43">
        <v>5</v>
      </c>
      <c r="D4505" s="43" t="s">
        <v>1836</v>
      </c>
      <c r="E4505" s="43">
        <v>1</v>
      </c>
      <c r="F4505" s="43" t="s">
        <v>1837</v>
      </c>
      <c r="G4505" s="44">
        <v>18</v>
      </c>
      <c r="H4505" s="43" t="s">
        <v>81</v>
      </c>
      <c r="I4505" s="44">
        <v>11</v>
      </c>
      <c r="J4505" s="44" t="s">
        <v>82</v>
      </c>
      <c r="K4505" s="41"/>
      <c r="L4505" s="41"/>
      <c r="M4505" s="41"/>
      <c r="N4505" s="45" t="s">
        <v>1884</v>
      </c>
      <c r="O4505" s="41">
        <v>6000</v>
      </c>
      <c r="P4505" s="46"/>
      <c r="Q4505" s="47"/>
      <c r="R4505" s="48" t="s">
        <v>1838</v>
      </c>
      <c r="T4505">
        <v>100501</v>
      </c>
    </row>
    <row r="4506" spans="1:20" ht="18" customHeight="1" x14ac:dyDescent="0.15">
      <c r="A4506" s="42">
        <v>10</v>
      </c>
      <c r="B4506" s="43" t="s">
        <v>1536</v>
      </c>
      <c r="C4506" s="43">
        <v>5</v>
      </c>
      <c r="D4506" s="43" t="s">
        <v>1836</v>
      </c>
      <c r="E4506" s="43">
        <v>1</v>
      </c>
      <c r="F4506" s="43" t="s">
        <v>1837</v>
      </c>
      <c r="G4506" s="44">
        <v>18</v>
      </c>
      <c r="H4506" s="43" t="s">
        <v>81</v>
      </c>
      <c r="I4506" s="44">
        <v>11</v>
      </c>
      <c r="J4506" s="44" t="s">
        <v>82</v>
      </c>
      <c r="K4506" s="41"/>
      <c r="L4506" s="41"/>
      <c r="M4506" s="41"/>
      <c r="N4506" s="45" t="s">
        <v>4299</v>
      </c>
      <c r="O4506" s="41">
        <v>6390</v>
      </c>
      <c r="P4506" s="46"/>
      <c r="Q4506" s="47"/>
      <c r="R4506" s="48" t="s">
        <v>1838</v>
      </c>
      <c r="T4506">
        <v>100501</v>
      </c>
    </row>
    <row r="4507" spans="1:20" ht="18" customHeight="1" x14ac:dyDescent="0.15">
      <c r="A4507" s="42">
        <v>10</v>
      </c>
      <c r="B4507" s="43" t="s">
        <v>1536</v>
      </c>
      <c r="C4507" s="43">
        <v>5</v>
      </c>
      <c r="D4507" s="43" t="s">
        <v>1836</v>
      </c>
      <c r="E4507" s="43">
        <v>1</v>
      </c>
      <c r="F4507" s="43" t="s">
        <v>1837</v>
      </c>
      <c r="G4507" s="44">
        <v>18</v>
      </c>
      <c r="H4507" s="43" t="s">
        <v>81</v>
      </c>
      <c r="I4507" s="44">
        <v>11</v>
      </c>
      <c r="J4507" s="44" t="s">
        <v>82</v>
      </c>
      <c r="K4507" s="41"/>
      <c r="L4507" s="41"/>
      <c r="M4507" s="41"/>
      <c r="N4507" s="45" t="s">
        <v>1885</v>
      </c>
      <c r="O4507" s="41"/>
      <c r="P4507" s="46"/>
      <c r="Q4507" s="47"/>
      <c r="R4507" s="48" t="s">
        <v>1838</v>
      </c>
      <c r="T4507">
        <v>100501</v>
      </c>
    </row>
    <row r="4508" spans="1:20" ht="18" customHeight="1" x14ac:dyDescent="0.15">
      <c r="A4508" s="42">
        <v>10</v>
      </c>
      <c r="B4508" s="43" t="s">
        <v>1536</v>
      </c>
      <c r="C4508" s="43">
        <v>5</v>
      </c>
      <c r="D4508" s="43" t="s">
        <v>1836</v>
      </c>
      <c r="E4508" s="43">
        <v>1</v>
      </c>
      <c r="F4508" s="43" t="s">
        <v>1837</v>
      </c>
      <c r="G4508" s="44">
        <v>18</v>
      </c>
      <c r="H4508" s="43" t="s">
        <v>81</v>
      </c>
      <c r="I4508" s="44">
        <v>11</v>
      </c>
      <c r="J4508" s="44" t="s">
        <v>82</v>
      </c>
      <c r="K4508" s="41"/>
      <c r="L4508" s="41"/>
      <c r="M4508" s="41"/>
      <c r="N4508" s="45" t="s">
        <v>1886</v>
      </c>
      <c r="O4508" s="41">
        <v>1000</v>
      </c>
      <c r="P4508" s="46"/>
      <c r="Q4508" s="47"/>
      <c r="R4508" s="48" t="s">
        <v>1838</v>
      </c>
      <c r="T4508">
        <v>100501</v>
      </c>
    </row>
    <row r="4509" spans="1:20" ht="18" customHeight="1" x14ac:dyDescent="0.15">
      <c r="A4509" s="42">
        <v>10</v>
      </c>
      <c r="B4509" s="43" t="s">
        <v>1536</v>
      </c>
      <c r="C4509" s="43">
        <v>5</v>
      </c>
      <c r="D4509" s="43" t="s">
        <v>1836</v>
      </c>
      <c r="E4509" s="43">
        <v>1</v>
      </c>
      <c r="F4509" s="43" t="s">
        <v>1837</v>
      </c>
      <c r="G4509" s="44">
        <v>18</v>
      </c>
      <c r="H4509" s="43" t="s">
        <v>81</v>
      </c>
      <c r="I4509" s="44">
        <v>11</v>
      </c>
      <c r="J4509" s="44" t="s">
        <v>82</v>
      </c>
      <c r="K4509" s="41"/>
      <c r="L4509" s="41"/>
      <c r="M4509" s="41"/>
      <c r="N4509" s="45" t="s">
        <v>4300</v>
      </c>
      <c r="O4509" s="41">
        <v>13200</v>
      </c>
      <c r="P4509" s="46"/>
      <c r="Q4509" s="47"/>
      <c r="R4509" s="48" t="s">
        <v>1838</v>
      </c>
      <c r="T4509">
        <v>100501</v>
      </c>
    </row>
    <row r="4510" spans="1:20" ht="18" customHeight="1" x14ac:dyDescent="0.15">
      <c r="A4510" s="42">
        <v>10</v>
      </c>
      <c r="B4510" s="43" t="s">
        <v>1536</v>
      </c>
      <c r="C4510" s="43">
        <v>5</v>
      </c>
      <c r="D4510" s="43" t="s">
        <v>1836</v>
      </c>
      <c r="E4510" s="43">
        <v>1</v>
      </c>
      <c r="F4510" s="43" t="s">
        <v>1837</v>
      </c>
      <c r="G4510" s="44">
        <v>18</v>
      </c>
      <c r="H4510" s="43" t="s">
        <v>81</v>
      </c>
      <c r="I4510" s="44">
        <v>11</v>
      </c>
      <c r="J4510" s="44" t="s">
        <v>82</v>
      </c>
      <c r="K4510" s="41"/>
      <c r="L4510" s="41"/>
      <c r="M4510" s="41"/>
      <c r="N4510" s="45" t="s">
        <v>1887</v>
      </c>
      <c r="O4510" s="41"/>
      <c r="P4510" s="46"/>
      <c r="Q4510" s="47"/>
      <c r="R4510" s="48" t="s">
        <v>1838</v>
      </c>
      <c r="T4510">
        <v>100501</v>
      </c>
    </row>
    <row r="4511" spans="1:20" ht="18" customHeight="1" x14ac:dyDescent="0.15">
      <c r="A4511" s="42">
        <v>10</v>
      </c>
      <c r="B4511" s="43" t="s">
        <v>1536</v>
      </c>
      <c r="C4511" s="43">
        <v>5</v>
      </c>
      <c r="D4511" s="43" t="s">
        <v>1836</v>
      </c>
      <c r="E4511" s="43">
        <v>1</v>
      </c>
      <c r="F4511" s="43" t="s">
        <v>1837</v>
      </c>
      <c r="G4511" s="44">
        <v>18</v>
      </c>
      <c r="H4511" s="43" t="s">
        <v>81</v>
      </c>
      <c r="I4511" s="44">
        <v>11</v>
      </c>
      <c r="J4511" s="44" t="s">
        <v>82</v>
      </c>
      <c r="K4511" s="41"/>
      <c r="L4511" s="41"/>
      <c r="M4511" s="41"/>
      <c r="N4511" s="45" t="s">
        <v>1888</v>
      </c>
      <c r="O4511" s="41">
        <v>1500</v>
      </c>
      <c r="P4511" s="46"/>
      <c r="Q4511" s="47"/>
      <c r="R4511" s="48" t="s">
        <v>1838</v>
      </c>
      <c r="T4511">
        <v>100501</v>
      </c>
    </row>
    <row r="4512" spans="1:20" ht="18" customHeight="1" x14ac:dyDescent="0.15">
      <c r="A4512" s="42">
        <v>10</v>
      </c>
      <c r="B4512" s="43" t="s">
        <v>1536</v>
      </c>
      <c r="C4512" s="43">
        <v>5</v>
      </c>
      <c r="D4512" s="43" t="s">
        <v>1836</v>
      </c>
      <c r="E4512" s="43">
        <v>1</v>
      </c>
      <c r="F4512" s="43" t="s">
        <v>1837</v>
      </c>
      <c r="G4512" s="44">
        <v>18</v>
      </c>
      <c r="H4512" s="43" t="s">
        <v>81</v>
      </c>
      <c r="I4512" s="44">
        <v>11</v>
      </c>
      <c r="J4512" s="44" t="s">
        <v>82</v>
      </c>
      <c r="K4512" s="41"/>
      <c r="L4512" s="41"/>
      <c r="M4512" s="41"/>
      <c r="N4512" s="45" t="s">
        <v>4301</v>
      </c>
      <c r="O4512" s="41">
        <v>6600</v>
      </c>
      <c r="P4512" s="46"/>
      <c r="Q4512" s="47"/>
      <c r="R4512" s="48" t="s">
        <v>1838</v>
      </c>
      <c r="T4512">
        <v>100501</v>
      </c>
    </row>
    <row r="4513" spans="1:20" ht="18" customHeight="1" x14ac:dyDescent="0.15">
      <c r="A4513" s="42">
        <v>10</v>
      </c>
      <c r="B4513" s="43" t="s">
        <v>1536</v>
      </c>
      <c r="C4513" s="43">
        <v>5</v>
      </c>
      <c r="D4513" s="43" t="s">
        <v>1836</v>
      </c>
      <c r="E4513" s="43">
        <v>1</v>
      </c>
      <c r="F4513" s="43" t="s">
        <v>1837</v>
      </c>
      <c r="G4513" s="44">
        <v>18</v>
      </c>
      <c r="H4513" s="43" t="s">
        <v>81</v>
      </c>
      <c r="I4513" s="44">
        <v>11</v>
      </c>
      <c r="J4513" s="44" t="s">
        <v>82</v>
      </c>
      <c r="K4513" s="41"/>
      <c r="L4513" s="41"/>
      <c r="M4513" s="41"/>
      <c r="N4513" s="45" t="s">
        <v>1889</v>
      </c>
      <c r="O4513" s="41">
        <v>29320</v>
      </c>
      <c r="P4513" s="46"/>
      <c r="Q4513" s="47"/>
      <c r="R4513" s="48" t="s">
        <v>1838</v>
      </c>
      <c r="T4513">
        <v>100501</v>
      </c>
    </row>
    <row r="4514" spans="1:20" ht="18" customHeight="1" x14ac:dyDescent="0.15">
      <c r="A4514" s="42">
        <v>10</v>
      </c>
      <c r="B4514" s="43" t="s">
        <v>1536</v>
      </c>
      <c r="C4514" s="43">
        <v>5</v>
      </c>
      <c r="D4514" s="43" t="s">
        <v>1836</v>
      </c>
      <c r="E4514" s="43">
        <v>1</v>
      </c>
      <c r="F4514" s="43" t="s">
        <v>1837</v>
      </c>
      <c r="G4514" s="44">
        <v>18</v>
      </c>
      <c r="H4514" s="43" t="s">
        <v>81</v>
      </c>
      <c r="I4514" s="44">
        <v>11</v>
      </c>
      <c r="J4514" s="44" t="s">
        <v>82</v>
      </c>
      <c r="K4514" s="41"/>
      <c r="L4514" s="41"/>
      <c r="M4514" s="41"/>
      <c r="N4514" s="45" t="s">
        <v>1890</v>
      </c>
      <c r="O4514" s="41"/>
      <c r="P4514" s="46"/>
      <c r="Q4514" s="47"/>
      <c r="R4514" s="48" t="s">
        <v>1838</v>
      </c>
      <c r="T4514">
        <v>100501</v>
      </c>
    </row>
    <row r="4515" spans="1:20" ht="18" customHeight="1" x14ac:dyDescent="0.15">
      <c r="A4515" s="42">
        <v>10</v>
      </c>
      <c r="B4515" s="43" t="s">
        <v>1536</v>
      </c>
      <c r="C4515" s="43">
        <v>5</v>
      </c>
      <c r="D4515" s="43" t="s">
        <v>1836</v>
      </c>
      <c r="E4515" s="43">
        <v>1</v>
      </c>
      <c r="F4515" s="43" t="s">
        <v>1837</v>
      </c>
      <c r="G4515" s="44">
        <v>18</v>
      </c>
      <c r="H4515" s="43" t="s">
        <v>81</v>
      </c>
      <c r="I4515" s="44">
        <v>11</v>
      </c>
      <c r="J4515" s="44" t="s">
        <v>82</v>
      </c>
      <c r="K4515" s="41"/>
      <c r="L4515" s="41"/>
      <c r="M4515" s="41"/>
      <c r="N4515" s="45" t="s">
        <v>4302</v>
      </c>
      <c r="O4515" s="41">
        <v>4000</v>
      </c>
      <c r="P4515" s="46"/>
      <c r="Q4515" s="47"/>
      <c r="R4515" s="48" t="s">
        <v>1838</v>
      </c>
      <c r="T4515">
        <v>100501</v>
      </c>
    </row>
    <row r="4516" spans="1:20" ht="18" customHeight="1" x14ac:dyDescent="0.15">
      <c r="A4516" s="42">
        <v>10</v>
      </c>
      <c r="B4516" s="43" t="s">
        <v>1536</v>
      </c>
      <c r="C4516" s="43">
        <v>5</v>
      </c>
      <c r="D4516" s="43" t="s">
        <v>1836</v>
      </c>
      <c r="E4516" s="43">
        <v>1</v>
      </c>
      <c r="F4516" s="43" t="s">
        <v>1837</v>
      </c>
      <c r="G4516" s="44">
        <v>18</v>
      </c>
      <c r="H4516" s="43" t="s">
        <v>81</v>
      </c>
      <c r="I4516" s="44">
        <v>11</v>
      </c>
      <c r="J4516" s="44" t="s">
        <v>82</v>
      </c>
      <c r="K4516" s="41"/>
      <c r="L4516" s="41"/>
      <c r="M4516" s="41"/>
      <c r="N4516" s="45" t="s">
        <v>4303</v>
      </c>
      <c r="O4516" s="41">
        <v>5000</v>
      </c>
      <c r="P4516" s="46"/>
      <c r="Q4516" s="47"/>
      <c r="R4516" s="48" t="s">
        <v>1838</v>
      </c>
      <c r="T4516">
        <v>100501</v>
      </c>
    </row>
    <row r="4517" spans="1:20" ht="18" customHeight="1" x14ac:dyDescent="0.15">
      <c r="A4517" s="42">
        <v>10</v>
      </c>
      <c r="B4517" s="43" t="s">
        <v>1536</v>
      </c>
      <c r="C4517" s="43">
        <v>5</v>
      </c>
      <c r="D4517" s="43" t="s">
        <v>1836</v>
      </c>
      <c r="E4517" s="43">
        <v>1</v>
      </c>
      <c r="F4517" s="43" t="s">
        <v>1837</v>
      </c>
      <c r="G4517" s="44">
        <v>18</v>
      </c>
      <c r="H4517" s="43" t="s">
        <v>81</v>
      </c>
      <c r="I4517" s="44">
        <v>11</v>
      </c>
      <c r="J4517" s="44" t="s">
        <v>82</v>
      </c>
      <c r="K4517" s="41"/>
      <c r="L4517" s="41"/>
      <c r="M4517" s="41"/>
      <c r="N4517" s="45" t="s">
        <v>4304</v>
      </c>
      <c r="O4517" s="41">
        <v>9500</v>
      </c>
      <c r="P4517" s="46"/>
      <c r="Q4517" s="47"/>
      <c r="R4517" s="48" t="s">
        <v>1838</v>
      </c>
      <c r="T4517">
        <v>100501</v>
      </c>
    </row>
    <row r="4518" spans="1:20" ht="18" customHeight="1" x14ac:dyDescent="0.15">
      <c r="A4518" s="42">
        <v>10</v>
      </c>
      <c r="B4518" s="43" t="s">
        <v>1536</v>
      </c>
      <c r="C4518" s="43">
        <v>5</v>
      </c>
      <c r="D4518" s="43" t="s">
        <v>1836</v>
      </c>
      <c r="E4518" s="43">
        <v>1</v>
      </c>
      <c r="F4518" s="43" t="s">
        <v>1837</v>
      </c>
      <c r="G4518" s="44">
        <v>18</v>
      </c>
      <c r="H4518" s="43" t="s">
        <v>81</v>
      </c>
      <c r="I4518" s="44">
        <v>11</v>
      </c>
      <c r="J4518" s="44" t="s">
        <v>82</v>
      </c>
      <c r="K4518" s="41"/>
      <c r="L4518" s="41"/>
      <c r="M4518" s="41"/>
      <c r="N4518" s="45" t="s">
        <v>2860</v>
      </c>
      <c r="O4518" s="41">
        <v>7800</v>
      </c>
      <c r="P4518" s="46"/>
      <c r="Q4518" s="47"/>
      <c r="R4518" s="48" t="s">
        <v>1838</v>
      </c>
      <c r="T4518">
        <v>100501</v>
      </c>
    </row>
    <row r="4519" spans="1:20" ht="18" customHeight="1" x14ac:dyDescent="0.15">
      <c r="A4519" s="42">
        <v>10</v>
      </c>
      <c r="B4519" s="43" t="s">
        <v>1536</v>
      </c>
      <c r="C4519" s="43">
        <v>5</v>
      </c>
      <c r="D4519" s="43" t="s">
        <v>1836</v>
      </c>
      <c r="E4519" s="43">
        <v>1</v>
      </c>
      <c r="F4519" s="43" t="s">
        <v>1837</v>
      </c>
      <c r="G4519" s="44">
        <v>18</v>
      </c>
      <c r="H4519" s="43" t="s">
        <v>81</v>
      </c>
      <c r="I4519" s="44">
        <v>11</v>
      </c>
      <c r="J4519" s="44" t="s">
        <v>82</v>
      </c>
      <c r="K4519" s="41"/>
      <c r="L4519" s="41"/>
      <c r="M4519" s="41"/>
      <c r="N4519" s="45" t="s">
        <v>1891</v>
      </c>
      <c r="O4519" s="41">
        <v>6000</v>
      </c>
      <c r="P4519" s="46"/>
      <c r="Q4519" s="47"/>
      <c r="R4519" s="48" t="s">
        <v>1838</v>
      </c>
      <c r="T4519">
        <v>100501</v>
      </c>
    </row>
    <row r="4520" spans="1:20" ht="18" customHeight="1" x14ac:dyDescent="0.15">
      <c r="A4520" s="42">
        <v>10</v>
      </c>
      <c r="B4520" s="43" t="s">
        <v>1536</v>
      </c>
      <c r="C4520" s="43">
        <v>5</v>
      </c>
      <c r="D4520" s="43" t="s">
        <v>1836</v>
      </c>
      <c r="E4520" s="43">
        <v>1</v>
      </c>
      <c r="F4520" s="43" t="s">
        <v>1837</v>
      </c>
      <c r="G4520" s="44">
        <v>18</v>
      </c>
      <c r="H4520" s="43" t="s">
        <v>81</v>
      </c>
      <c r="I4520" s="44">
        <v>11</v>
      </c>
      <c r="J4520" s="44" t="s">
        <v>82</v>
      </c>
      <c r="K4520" s="41"/>
      <c r="L4520" s="41"/>
      <c r="M4520" s="41"/>
      <c r="N4520" s="45" t="s">
        <v>1892</v>
      </c>
      <c r="O4520" s="41">
        <v>10000</v>
      </c>
      <c r="P4520" s="46"/>
      <c r="Q4520" s="47"/>
      <c r="R4520" s="48" t="s">
        <v>1838</v>
      </c>
      <c r="T4520">
        <v>100501</v>
      </c>
    </row>
    <row r="4521" spans="1:20" ht="18" customHeight="1" x14ac:dyDescent="0.15">
      <c r="A4521" s="42">
        <v>10</v>
      </c>
      <c r="B4521" s="43" t="s">
        <v>1536</v>
      </c>
      <c r="C4521" s="43">
        <v>5</v>
      </c>
      <c r="D4521" s="43" t="s">
        <v>1836</v>
      </c>
      <c r="E4521" s="43">
        <v>1</v>
      </c>
      <c r="F4521" s="43" t="s">
        <v>1837</v>
      </c>
      <c r="G4521" s="44">
        <v>18</v>
      </c>
      <c r="H4521" s="43" t="s">
        <v>81</v>
      </c>
      <c r="I4521" s="44">
        <v>11</v>
      </c>
      <c r="J4521" s="44" t="s">
        <v>82</v>
      </c>
      <c r="K4521" s="41"/>
      <c r="L4521" s="41"/>
      <c r="M4521" s="41"/>
      <c r="N4521" s="45" t="s">
        <v>1893</v>
      </c>
      <c r="O4521" s="41"/>
      <c r="P4521" s="46"/>
      <c r="Q4521" s="47"/>
      <c r="R4521" s="48" t="s">
        <v>1838</v>
      </c>
      <c r="T4521">
        <v>100501</v>
      </c>
    </row>
    <row r="4522" spans="1:20" ht="18" customHeight="1" x14ac:dyDescent="0.15">
      <c r="A4522" s="42">
        <v>10</v>
      </c>
      <c r="B4522" s="43" t="s">
        <v>1536</v>
      </c>
      <c r="C4522" s="43">
        <v>5</v>
      </c>
      <c r="D4522" s="43" t="s">
        <v>1836</v>
      </c>
      <c r="E4522" s="43">
        <v>1</v>
      </c>
      <c r="F4522" s="43" t="s">
        <v>1837</v>
      </c>
      <c r="G4522" s="44">
        <v>18</v>
      </c>
      <c r="H4522" s="43" t="s">
        <v>81</v>
      </c>
      <c r="I4522" s="44">
        <v>11</v>
      </c>
      <c r="J4522" s="44" t="s">
        <v>82</v>
      </c>
      <c r="K4522" s="41"/>
      <c r="L4522" s="41"/>
      <c r="M4522" s="41"/>
      <c r="N4522" s="45" t="s">
        <v>4305</v>
      </c>
      <c r="O4522" s="41">
        <v>59000</v>
      </c>
      <c r="P4522" s="46"/>
      <c r="Q4522" s="47"/>
      <c r="R4522" s="48" t="s">
        <v>1838</v>
      </c>
      <c r="T4522">
        <v>100501</v>
      </c>
    </row>
    <row r="4523" spans="1:20" ht="18" customHeight="1" x14ac:dyDescent="0.15">
      <c r="A4523" s="42">
        <v>10</v>
      </c>
      <c r="B4523" s="43" t="s">
        <v>1536</v>
      </c>
      <c r="C4523" s="43">
        <v>5</v>
      </c>
      <c r="D4523" s="43" t="s">
        <v>1836</v>
      </c>
      <c r="E4523" s="43">
        <v>1</v>
      </c>
      <c r="F4523" s="43" t="s">
        <v>1837</v>
      </c>
      <c r="G4523" s="44">
        <v>18</v>
      </c>
      <c r="H4523" s="43" t="s">
        <v>81</v>
      </c>
      <c r="I4523" s="44">
        <v>11</v>
      </c>
      <c r="J4523" s="44" t="s">
        <v>82</v>
      </c>
      <c r="K4523" s="41"/>
      <c r="L4523" s="41"/>
      <c r="M4523" s="41"/>
      <c r="N4523" s="45" t="s">
        <v>4306</v>
      </c>
      <c r="O4523" s="41">
        <v>8850</v>
      </c>
      <c r="P4523" s="46"/>
      <c r="Q4523" s="47"/>
      <c r="R4523" s="48" t="s">
        <v>1838</v>
      </c>
      <c r="T4523">
        <v>100501</v>
      </c>
    </row>
    <row r="4524" spans="1:20" ht="18" customHeight="1" x14ac:dyDescent="0.15">
      <c r="A4524" s="42">
        <v>10</v>
      </c>
      <c r="B4524" s="43" t="s">
        <v>1536</v>
      </c>
      <c r="C4524" s="43">
        <v>5</v>
      </c>
      <c r="D4524" s="43" t="s">
        <v>1836</v>
      </c>
      <c r="E4524" s="43">
        <v>1</v>
      </c>
      <c r="F4524" s="43" t="s">
        <v>1837</v>
      </c>
      <c r="G4524" s="44">
        <v>18</v>
      </c>
      <c r="H4524" s="43" t="s">
        <v>81</v>
      </c>
      <c r="I4524" s="45">
        <v>21</v>
      </c>
      <c r="J4524" s="45" t="s">
        <v>395</v>
      </c>
      <c r="K4524" s="41">
        <v>1209</v>
      </c>
      <c r="L4524" s="41">
        <v>309</v>
      </c>
      <c r="M4524" s="41">
        <f>K4524-L4524</f>
        <v>900</v>
      </c>
      <c r="N4524" s="45" t="s">
        <v>2861</v>
      </c>
      <c r="O4524" s="41"/>
      <c r="P4524" s="46"/>
      <c r="Q4524" s="47"/>
      <c r="R4524" s="48" t="s">
        <v>1838</v>
      </c>
      <c r="T4524">
        <v>100501</v>
      </c>
    </row>
    <row r="4525" spans="1:20" ht="18" customHeight="1" x14ac:dyDescent="0.15">
      <c r="A4525" s="42">
        <v>10</v>
      </c>
      <c r="B4525" s="43" t="s">
        <v>1536</v>
      </c>
      <c r="C4525" s="43">
        <v>5</v>
      </c>
      <c r="D4525" s="43" t="s">
        <v>1836</v>
      </c>
      <c r="E4525" s="43">
        <v>1</v>
      </c>
      <c r="F4525" s="43" t="s">
        <v>1837</v>
      </c>
      <c r="G4525" s="44">
        <v>18</v>
      </c>
      <c r="H4525" s="43" t="s">
        <v>81</v>
      </c>
      <c r="I4525" s="44">
        <v>21</v>
      </c>
      <c r="J4525" s="44" t="s">
        <v>395</v>
      </c>
      <c r="K4525" s="41"/>
      <c r="L4525" s="41"/>
      <c r="M4525" s="41"/>
      <c r="N4525" s="45" t="s">
        <v>4307</v>
      </c>
      <c r="O4525" s="41">
        <v>308400</v>
      </c>
      <c r="P4525" s="46"/>
      <c r="Q4525" s="47"/>
      <c r="R4525" s="48" t="s">
        <v>1838</v>
      </c>
      <c r="T4525">
        <v>100501</v>
      </c>
    </row>
    <row r="4526" spans="1:20" ht="18" customHeight="1" x14ac:dyDescent="0.15">
      <c r="A4526" s="42">
        <v>10</v>
      </c>
      <c r="B4526" s="43" t="s">
        <v>1536</v>
      </c>
      <c r="C4526" s="43">
        <v>5</v>
      </c>
      <c r="D4526" s="43" t="s">
        <v>1836</v>
      </c>
      <c r="E4526" s="43">
        <v>1</v>
      </c>
      <c r="F4526" s="43" t="s">
        <v>1837</v>
      </c>
      <c r="G4526" s="44">
        <v>18</v>
      </c>
      <c r="H4526" s="43" t="s">
        <v>81</v>
      </c>
      <c r="I4526" s="44">
        <v>21</v>
      </c>
      <c r="J4526" s="44" t="s">
        <v>395</v>
      </c>
      <c r="K4526" s="41"/>
      <c r="L4526" s="41"/>
      <c r="M4526" s="41"/>
      <c r="N4526" s="45" t="s">
        <v>2862</v>
      </c>
      <c r="O4526" s="41"/>
      <c r="P4526" s="46"/>
      <c r="Q4526" s="47"/>
      <c r="R4526" s="48" t="s">
        <v>1838</v>
      </c>
      <c r="T4526">
        <v>100501</v>
      </c>
    </row>
    <row r="4527" spans="1:20" ht="18" customHeight="1" x14ac:dyDescent="0.15">
      <c r="A4527" s="42">
        <v>10</v>
      </c>
      <c r="B4527" s="43" t="s">
        <v>1536</v>
      </c>
      <c r="C4527" s="43">
        <v>5</v>
      </c>
      <c r="D4527" s="43" t="s">
        <v>1836</v>
      </c>
      <c r="E4527" s="43">
        <v>1</v>
      </c>
      <c r="F4527" s="43" t="s">
        <v>1837</v>
      </c>
      <c r="G4527" s="44">
        <v>18</v>
      </c>
      <c r="H4527" s="43" t="s">
        <v>81</v>
      </c>
      <c r="I4527" s="44">
        <v>21</v>
      </c>
      <c r="J4527" s="44" t="s">
        <v>395</v>
      </c>
      <c r="K4527" s="41"/>
      <c r="L4527" s="41"/>
      <c r="M4527" s="41"/>
      <c r="N4527" s="45" t="s">
        <v>4308</v>
      </c>
      <c r="O4527" s="41">
        <v>900000</v>
      </c>
      <c r="P4527" s="46"/>
      <c r="Q4527" s="47"/>
      <c r="R4527" s="48" t="s">
        <v>1838</v>
      </c>
      <c r="T4527">
        <v>100501</v>
      </c>
    </row>
    <row r="4528" spans="1:20" ht="18" customHeight="1" x14ac:dyDescent="0.15">
      <c r="A4528" s="42">
        <v>10</v>
      </c>
      <c r="B4528" s="43" t="s">
        <v>1536</v>
      </c>
      <c r="C4528" s="43">
        <v>5</v>
      </c>
      <c r="D4528" s="43" t="s">
        <v>1836</v>
      </c>
      <c r="E4528" s="43">
        <v>1</v>
      </c>
      <c r="F4528" s="43" t="s">
        <v>1837</v>
      </c>
      <c r="G4528" s="44">
        <v>18</v>
      </c>
      <c r="H4528" s="43" t="s">
        <v>81</v>
      </c>
      <c r="I4528" s="45">
        <v>41</v>
      </c>
      <c r="J4528" s="45" t="s">
        <v>155</v>
      </c>
      <c r="K4528" s="41">
        <v>40</v>
      </c>
      <c r="L4528" s="41">
        <v>40</v>
      </c>
      <c r="M4528" s="41">
        <f>K4528-L4528</f>
        <v>0</v>
      </c>
      <c r="N4528" s="45" t="s">
        <v>4309</v>
      </c>
      <c r="O4528" s="41">
        <v>40000</v>
      </c>
      <c r="P4528" s="46"/>
      <c r="Q4528" s="47"/>
      <c r="R4528" s="48" t="s">
        <v>1838</v>
      </c>
      <c r="T4528">
        <v>100501</v>
      </c>
    </row>
    <row r="4529" spans="1:20" ht="18" customHeight="1" x14ac:dyDescent="0.15">
      <c r="A4529" s="42">
        <v>10</v>
      </c>
      <c r="B4529" s="43" t="s">
        <v>1536</v>
      </c>
      <c r="C4529" s="43">
        <v>5</v>
      </c>
      <c r="D4529" s="43" t="s">
        <v>1836</v>
      </c>
      <c r="E4529" s="43">
        <v>1</v>
      </c>
      <c r="F4529" s="43" t="s">
        <v>1837</v>
      </c>
      <c r="G4529" s="45">
        <v>26</v>
      </c>
      <c r="H4529" s="49" t="s">
        <v>244</v>
      </c>
      <c r="I4529" s="45"/>
      <c r="J4529" s="45"/>
      <c r="K4529" s="41"/>
      <c r="L4529" s="41"/>
      <c r="M4529" s="41"/>
      <c r="N4529" s="45"/>
      <c r="O4529" s="47"/>
      <c r="P4529" s="46"/>
      <c r="Q4529" s="47"/>
      <c r="R4529" s="48" t="s">
        <v>1838</v>
      </c>
      <c r="T4529">
        <v>100501</v>
      </c>
    </row>
    <row r="4530" spans="1:20" ht="18" customHeight="1" x14ac:dyDescent="0.15">
      <c r="A4530" s="42">
        <v>10</v>
      </c>
      <c r="B4530" s="43" t="s">
        <v>1536</v>
      </c>
      <c r="C4530" s="43">
        <v>5</v>
      </c>
      <c r="D4530" s="43" t="s">
        <v>1836</v>
      </c>
      <c r="E4530" s="43">
        <v>1</v>
      </c>
      <c r="F4530" s="43" t="s">
        <v>1837</v>
      </c>
      <c r="G4530" s="44">
        <v>26</v>
      </c>
      <c r="H4530" s="43" t="s">
        <v>244</v>
      </c>
      <c r="I4530" s="45">
        <v>1</v>
      </c>
      <c r="J4530" s="45" t="s">
        <v>245</v>
      </c>
      <c r="K4530" s="41">
        <v>0</v>
      </c>
      <c r="L4530" s="41">
        <v>7</v>
      </c>
      <c r="M4530" s="41">
        <f>K4530-L4530</f>
        <v>-7</v>
      </c>
      <c r="N4530" s="45"/>
      <c r="O4530" s="41"/>
      <c r="P4530" s="46"/>
      <c r="Q4530" s="47"/>
      <c r="R4530" s="48" t="s">
        <v>1838</v>
      </c>
      <c r="T4530">
        <v>100501</v>
      </c>
    </row>
    <row r="4531" spans="1:20" ht="18" customHeight="1" x14ac:dyDescent="0.15">
      <c r="A4531" s="24">
        <v>10</v>
      </c>
      <c r="B4531" s="25" t="s">
        <v>2268</v>
      </c>
      <c r="C4531" s="34">
        <v>5</v>
      </c>
      <c r="D4531" s="25" t="s">
        <v>1836</v>
      </c>
      <c r="E4531" s="35">
        <v>2</v>
      </c>
      <c r="F4531" s="36" t="s">
        <v>2295</v>
      </c>
      <c r="G4531" s="35"/>
      <c r="H4531" s="36"/>
      <c r="I4531" s="35"/>
      <c r="J4531" s="35"/>
      <c r="K4531" s="32">
        <f>IF(C4531="",SUMIFS($K4532:$K$5362,$A4532:$A$5362,A4531,$E4532:$E$5362,""),IF(E4531="",SUMIFS($K4532:$K$5362,$A4532:$A$5362,A4531,$C4532:$C$5362,C4531,$G4532:$G$5362,""),IF(G4531="",SUMIFS($K4532:$K$5362,$A4532:$A$5362,A4531,$C4532:$C$5362,C4531,$E4532:$E$5362,E4531,$R4532:$R$5362,R4531),IF(I4531="",SUMIFS($K4532:$K$5362,$A4532:$A$5362,A4531,$C4532:$C$5362,C4531,$E4532:$E$5362,E4531,$G4532:$G$5362,G4531,$R4532:$R$5362,R4531),0))))</f>
        <v>11668</v>
      </c>
      <c r="L4531" s="32">
        <f>IF(C4531="",SUMIFS($L4532:$L$5362,$A4532:$A$5362,A4531,$E4532:$E$5362,""),IF(E4531="",SUMIFS($L4532:$L$5362,$A4532:$A$5362,A4531,$C4532:$C$5362,C4531,$G4532:$G$5362,""),IF(G4531="",SUMIFS($L4532:$L$5362,$A4532:$A$5362,A4531,$C4532:$C$5362,C4531,$E4532:$E$5362,E4531,$R4532:$R$5362,R4531),IF(I4531="",SUMIFS($L4532:$L$5362,$A4532:$A$5362,A4531,$C4532:$C$5362,C4531,$E4532:$E$5362,E4531,$G4532:$G$5362,G4531,$R4532:$R$5362,R4531),0))))</f>
        <v>11636</v>
      </c>
      <c r="M4531" s="32">
        <f t="shared" ref="M4531" si="119">K4531-L4531</f>
        <v>32</v>
      </c>
      <c r="N4531" s="37"/>
      <c r="O4531" s="38"/>
      <c r="P4531" s="39"/>
      <c r="Q4531" s="33">
        <f>IF(C4531="",SUMIFS($Q4532:$Q$5362,$A4532:$A$5362,A4531,$E4532:$E$5362,""),IF(E4531="",SUMIFS($Q4532:$Q$5362,$A4532:$A$5362,A4531,$C4532:$C$5362,C4531,$G4532:$G$5362,""),IF(G4531="",SUMIFS($Q4532:$Q$5362,$A4532:$A$5362,A4531,$C4532:$C$5362,C4531,$E4532:$E$5362,E4531,$R4532:$R$5362,R4531),IF(I4531="",SUMIFS($Q4532:$Q$5362,$A4532:$A$5362,A4531,$C4532:$C$5362,C4531,$E4532:$E$5362,E4531,$G4532:$G$5362,G4531,$R4532:$R$5362,R4531),0))))</f>
        <v>7182</v>
      </c>
      <c r="R4531" s="40" t="s">
        <v>2280</v>
      </c>
      <c r="T4531">
        <v>100502</v>
      </c>
    </row>
    <row r="4532" spans="1:20" ht="18" customHeight="1" x14ac:dyDescent="0.15">
      <c r="A4532" s="42">
        <v>10</v>
      </c>
      <c r="B4532" s="43" t="s">
        <v>1536</v>
      </c>
      <c r="C4532" s="43">
        <v>5</v>
      </c>
      <c r="D4532" s="43" t="s">
        <v>1836</v>
      </c>
      <c r="E4532" s="43">
        <v>2</v>
      </c>
      <c r="F4532" s="43" t="s">
        <v>1894</v>
      </c>
      <c r="G4532" s="45">
        <v>1</v>
      </c>
      <c r="H4532" s="49" t="s">
        <v>7</v>
      </c>
      <c r="I4532" s="45"/>
      <c r="J4532" s="45"/>
      <c r="K4532" s="41"/>
      <c r="L4532" s="41"/>
      <c r="M4532" s="41"/>
      <c r="N4532" s="45"/>
      <c r="O4532" s="47"/>
      <c r="P4532" s="46" t="s">
        <v>4792</v>
      </c>
      <c r="Q4532" s="47">
        <v>180</v>
      </c>
      <c r="R4532" s="48" t="s">
        <v>1838</v>
      </c>
      <c r="T4532">
        <v>100502</v>
      </c>
    </row>
    <row r="4533" spans="1:20" ht="18" customHeight="1" x14ac:dyDescent="0.15">
      <c r="A4533" s="42">
        <v>10</v>
      </c>
      <c r="B4533" s="43" t="s">
        <v>1536</v>
      </c>
      <c r="C4533" s="43">
        <v>5</v>
      </c>
      <c r="D4533" s="43" t="s">
        <v>1836</v>
      </c>
      <c r="E4533" s="43">
        <v>2</v>
      </c>
      <c r="F4533" s="43" t="s">
        <v>1894</v>
      </c>
      <c r="G4533" s="44">
        <v>1</v>
      </c>
      <c r="H4533" s="43" t="s">
        <v>7</v>
      </c>
      <c r="I4533" s="45">
        <v>31</v>
      </c>
      <c r="J4533" s="45" t="s">
        <v>253</v>
      </c>
      <c r="K4533" s="41">
        <v>2490</v>
      </c>
      <c r="L4533" s="41">
        <v>2468</v>
      </c>
      <c r="M4533" s="41">
        <f>K4533-L4533</f>
        <v>22</v>
      </c>
      <c r="N4533" s="45" t="s">
        <v>4310</v>
      </c>
      <c r="O4533" s="41">
        <v>2010576</v>
      </c>
      <c r="P4533" s="46" t="s">
        <v>4804</v>
      </c>
      <c r="Q4533" s="47"/>
      <c r="R4533" s="48" t="s">
        <v>1838</v>
      </c>
      <c r="T4533">
        <v>100502</v>
      </c>
    </row>
    <row r="4534" spans="1:20" ht="18" customHeight="1" x14ac:dyDescent="0.15">
      <c r="A4534" s="42">
        <v>10</v>
      </c>
      <c r="B4534" s="43" t="s">
        <v>1536</v>
      </c>
      <c r="C4534" s="43">
        <v>5</v>
      </c>
      <c r="D4534" s="43" t="s">
        <v>1836</v>
      </c>
      <c r="E4534" s="43">
        <v>2</v>
      </c>
      <c r="F4534" s="43" t="s">
        <v>1894</v>
      </c>
      <c r="G4534" s="44">
        <v>1</v>
      </c>
      <c r="H4534" s="43" t="s">
        <v>7</v>
      </c>
      <c r="I4534" s="44">
        <v>31</v>
      </c>
      <c r="J4534" s="44" t="s">
        <v>253</v>
      </c>
      <c r="K4534" s="41"/>
      <c r="L4534" s="41"/>
      <c r="M4534" s="41"/>
      <c r="N4534" s="45" t="s">
        <v>1841</v>
      </c>
      <c r="O4534" s="41"/>
      <c r="P4534" s="46" t="s">
        <v>4659</v>
      </c>
      <c r="Q4534" s="47">
        <v>3501</v>
      </c>
      <c r="R4534" s="48" t="s">
        <v>1838</v>
      </c>
      <c r="T4534">
        <v>100502</v>
      </c>
    </row>
    <row r="4535" spans="1:20" ht="18" customHeight="1" x14ac:dyDescent="0.15">
      <c r="A4535" s="42">
        <v>10</v>
      </c>
      <c r="B4535" s="43" t="s">
        <v>1536</v>
      </c>
      <c r="C4535" s="43">
        <v>5</v>
      </c>
      <c r="D4535" s="43" t="s">
        <v>1836</v>
      </c>
      <c r="E4535" s="43">
        <v>2</v>
      </c>
      <c r="F4535" s="43" t="s">
        <v>1894</v>
      </c>
      <c r="G4535" s="44">
        <v>1</v>
      </c>
      <c r="H4535" s="43" t="s">
        <v>7</v>
      </c>
      <c r="I4535" s="44">
        <v>31</v>
      </c>
      <c r="J4535" s="44" t="s">
        <v>253</v>
      </c>
      <c r="K4535" s="41"/>
      <c r="L4535" s="41"/>
      <c r="M4535" s="41"/>
      <c r="N4535" s="45" t="s">
        <v>4311</v>
      </c>
      <c r="O4535" s="41">
        <v>427247</v>
      </c>
      <c r="P4535" s="46" t="s">
        <v>4660</v>
      </c>
      <c r="Q4535" s="47"/>
      <c r="R4535" s="48" t="s">
        <v>1838</v>
      </c>
      <c r="T4535">
        <v>100502</v>
      </c>
    </row>
    <row r="4536" spans="1:20" ht="18" customHeight="1" x14ac:dyDescent="0.15">
      <c r="A4536" s="42">
        <v>10</v>
      </c>
      <c r="B4536" s="43" t="s">
        <v>1536</v>
      </c>
      <c r="C4536" s="43">
        <v>5</v>
      </c>
      <c r="D4536" s="43" t="s">
        <v>1836</v>
      </c>
      <c r="E4536" s="43">
        <v>2</v>
      </c>
      <c r="F4536" s="43" t="s">
        <v>1894</v>
      </c>
      <c r="G4536" s="44">
        <v>1</v>
      </c>
      <c r="H4536" s="43" t="s">
        <v>7</v>
      </c>
      <c r="I4536" s="44">
        <v>31</v>
      </c>
      <c r="J4536" s="44" t="s">
        <v>253</v>
      </c>
      <c r="K4536" s="41"/>
      <c r="L4536" s="41"/>
      <c r="M4536" s="41"/>
      <c r="N4536" s="45" t="s">
        <v>1840</v>
      </c>
      <c r="O4536" s="41"/>
      <c r="P4536" s="46" t="s">
        <v>4659</v>
      </c>
      <c r="Q4536" s="47">
        <v>3501</v>
      </c>
      <c r="R4536" s="48" t="s">
        <v>1838</v>
      </c>
      <c r="T4536">
        <v>100502</v>
      </c>
    </row>
    <row r="4537" spans="1:20" ht="18" customHeight="1" x14ac:dyDescent="0.15">
      <c r="A4537" s="42">
        <v>10</v>
      </c>
      <c r="B4537" s="43" t="s">
        <v>1536</v>
      </c>
      <c r="C4537" s="43">
        <v>5</v>
      </c>
      <c r="D4537" s="43" t="s">
        <v>1836</v>
      </c>
      <c r="E4537" s="43">
        <v>2</v>
      </c>
      <c r="F4537" s="43" t="s">
        <v>1894</v>
      </c>
      <c r="G4537" s="44">
        <v>1</v>
      </c>
      <c r="H4537" s="43" t="s">
        <v>7</v>
      </c>
      <c r="I4537" s="44">
        <v>31</v>
      </c>
      <c r="J4537" s="44" t="s">
        <v>253</v>
      </c>
      <c r="K4537" s="41"/>
      <c r="L4537" s="41"/>
      <c r="M4537" s="41"/>
      <c r="N4537" s="45" t="s">
        <v>4312</v>
      </c>
      <c r="O4537" s="41">
        <v>51300</v>
      </c>
      <c r="P4537" s="46" t="s">
        <v>4661</v>
      </c>
      <c r="Q4537" s="47"/>
      <c r="R4537" s="48" t="s">
        <v>1838</v>
      </c>
      <c r="T4537">
        <v>100502</v>
      </c>
    </row>
    <row r="4538" spans="1:20" ht="18" customHeight="1" x14ac:dyDescent="0.15">
      <c r="A4538" s="42">
        <v>10</v>
      </c>
      <c r="B4538" s="43" t="s">
        <v>1536</v>
      </c>
      <c r="C4538" s="43">
        <v>5</v>
      </c>
      <c r="D4538" s="43" t="s">
        <v>1836</v>
      </c>
      <c r="E4538" s="43">
        <v>2</v>
      </c>
      <c r="F4538" s="43" t="s">
        <v>1894</v>
      </c>
      <c r="G4538" s="45">
        <v>2</v>
      </c>
      <c r="H4538" s="49" t="s">
        <v>10</v>
      </c>
      <c r="I4538" s="45"/>
      <c r="J4538" s="45"/>
      <c r="K4538" s="41"/>
      <c r="L4538" s="41"/>
      <c r="M4538" s="41"/>
      <c r="N4538" s="45"/>
      <c r="O4538" s="47"/>
      <c r="P4538" s="46"/>
      <c r="Q4538" s="47"/>
      <c r="R4538" s="48" t="s">
        <v>1838</v>
      </c>
      <c r="T4538">
        <v>100502</v>
      </c>
    </row>
    <row r="4539" spans="1:20" ht="18" customHeight="1" x14ac:dyDescent="0.15">
      <c r="A4539" s="42">
        <v>10</v>
      </c>
      <c r="B4539" s="43" t="s">
        <v>1536</v>
      </c>
      <c r="C4539" s="43">
        <v>5</v>
      </c>
      <c r="D4539" s="43" t="s">
        <v>1836</v>
      </c>
      <c r="E4539" s="43">
        <v>2</v>
      </c>
      <c r="F4539" s="43" t="s">
        <v>1894</v>
      </c>
      <c r="G4539" s="44">
        <v>2</v>
      </c>
      <c r="H4539" s="43" t="s">
        <v>10</v>
      </c>
      <c r="I4539" s="45">
        <v>3</v>
      </c>
      <c r="J4539" s="45" t="s">
        <v>11</v>
      </c>
      <c r="K4539" s="41">
        <v>4322</v>
      </c>
      <c r="L4539" s="41">
        <v>4273</v>
      </c>
      <c r="M4539" s="41">
        <f>K4539-L4539</f>
        <v>49</v>
      </c>
      <c r="N4539" s="45" t="s">
        <v>107</v>
      </c>
      <c r="O4539" s="41">
        <v>4321200</v>
      </c>
      <c r="P4539" s="46"/>
      <c r="Q4539" s="47"/>
      <c r="R4539" s="48" t="s">
        <v>1838</v>
      </c>
      <c r="T4539">
        <v>100502</v>
      </c>
    </row>
    <row r="4540" spans="1:20" ht="18" customHeight="1" x14ac:dyDescent="0.15">
      <c r="A4540" s="42">
        <v>10</v>
      </c>
      <c r="B4540" s="43" t="s">
        <v>1536</v>
      </c>
      <c r="C4540" s="43">
        <v>5</v>
      </c>
      <c r="D4540" s="43" t="s">
        <v>1836</v>
      </c>
      <c r="E4540" s="43">
        <v>2</v>
      </c>
      <c r="F4540" s="43" t="s">
        <v>1894</v>
      </c>
      <c r="G4540" s="45">
        <v>3</v>
      </c>
      <c r="H4540" s="49" t="s">
        <v>13</v>
      </c>
      <c r="I4540" s="45"/>
      <c r="J4540" s="45"/>
      <c r="K4540" s="41"/>
      <c r="L4540" s="41"/>
      <c r="M4540" s="41"/>
      <c r="N4540" s="45"/>
      <c r="O4540" s="47"/>
      <c r="P4540" s="46"/>
      <c r="Q4540" s="47"/>
      <c r="R4540" s="48" t="s">
        <v>1838</v>
      </c>
      <c r="T4540">
        <v>100502</v>
      </c>
    </row>
    <row r="4541" spans="1:20" ht="18" customHeight="1" x14ac:dyDescent="0.15">
      <c r="A4541" s="42">
        <v>10</v>
      </c>
      <c r="B4541" s="43" t="s">
        <v>1536</v>
      </c>
      <c r="C4541" s="43">
        <v>5</v>
      </c>
      <c r="D4541" s="43" t="s">
        <v>1836</v>
      </c>
      <c r="E4541" s="43">
        <v>2</v>
      </c>
      <c r="F4541" s="43" t="s">
        <v>1894</v>
      </c>
      <c r="G4541" s="44">
        <v>3</v>
      </c>
      <c r="H4541" s="43" t="s">
        <v>13</v>
      </c>
      <c r="I4541" s="45">
        <v>32</v>
      </c>
      <c r="J4541" s="45" t="s">
        <v>98</v>
      </c>
      <c r="K4541" s="41">
        <v>258</v>
      </c>
      <c r="L4541" s="41">
        <v>258</v>
      </c>
      <c r="M4541" s="41">
        <f t="shared" ref="M4541:M4546" si="120">K4541-L4541</f>
        <v>0</v>
      </c>
      <c r="N4541" s="45" t="s">
        <v>21</v>
      </c>
      <c r="O4541" s="41">
        <v>258000</v>
      </c>
      <c r="P4541" s="46"/>
      <c r="Q4541" s="47"/>
      <c r="R4541" s="48" t="s">
        <v>1838</v>
      </c>
      <c r="T4541">
        <v>100502</v>
      </c>
    </row>
    <row r="4542" spans="1:20" ht="18" customHeight="1" x14ac:dyDescent="0.15">
      <c r="A4542" s="42">
        <v>10</v>
      </c>
      <c r="B4542" s="43" t="s">
        <v>1536</v>
      </c>
      <c r="C4542" s="43">
        <v>5</v>
      </c>
      <c r="D4542" s="43" t="s">
        <v>1836</v>
      </c>
      <c r="E4542" s="43">
        <v>2</v>
      </c>
      <c r="F4542" s="43" t="s">
        <v>1894</v>
      </c>
      <c r="G4542" s="44">
        <v>3</v>
      </c>
      <c r="H4542" s="43" t="s">
        <v>13</v>
      </c>
      <c r="I4542" s="45">
        <v>33</v>
      </c>
      <c r="J4542" s="45" t="s">
        <v>20</v>
      </c>
      <c r="K4542" s="41">
        <v>86</v>
      </c>
      <c r="L4542" s="41">
        <v>155</v>
      </c>
      <c r="M4542" s="41">
        <f t="shared" si="120"/>
        <v>-69</v>
      </c>
      <c r="N4542" s="45" t="s">
        <v>107</v>
      </c>
      <c r="O4542" s="41">
        <v>85200</v>
      </c>
      <c r="P4542" s="46"/>
      <c r="Q4542" s="47"/>
      <c r="R4542" s="48" t="s">
        <v>1838</v>
      </c>
      <c r="T4542">
        <v>100502</v>
      </c>
    </row>
    <row r="4543" spans="1:20" ht="18" customHeight="1" x14ac:dyDescent="0.15">
      <c r="A4543" s="42">
        <v>10</v>
      </c>
      <c r="B4543" s="43" t="s">
        <v>1536</v>
      </c>
      <c r="C4543" s="43">
        <v>5</v>
      </c>
      <c r="D4543" s="43" t="s">
        <v>1836</v>
      </c>
      <c r="E4543" s="43">
        <v>2</v>
      </c>
      <c r="F4543" s="43" t="s">
        <v>1894</v>
      </c>
      <c r="G4543" s="44">
        <v>3</v>
      </c>
      <c r="H4543" s="43" t="s">
        <v>13</v>
      </c>
      <c r="I4543" s="45">
        <v>35</v>
      </c>
      <c r="J4543" s="45" t="s">
        <v>22</v>
      </c>
      <c r="K4543" s="41">
        <v>58</v>
      </c>
      <c r="L4543" s="41">
        <v>58</v>
      </c>
      <c r="M4543" s="41">
        <f t="shared" si="120"/>
        <v>0</v>
      </c>
      <c r="N4543" s="45" t="s">
        <v>3552</v>
      </c>
      <c r="O4543" s="41">
        <v>57600</v>
      </c>
      <c r="P4543" s="46"/>
      <c r="Q4543" s="47"/>
      <c r="R4543" s="48" t="s">
        <v>1838</v>
      </c>
      <c r="T4543">
        <v>100502</v>
      </c>
    </row>
    <row r="4544" spans="1:20" ht="18" customHeight="1" x14ac:dyDescent="0.15">
      <c r="A4544" s="42">
        <v>10</v>
      </c>
      <c r="B4544" s="43" t="s">
        <v>1536</v>
      </c>
      <c r="C4544" s="43">
        <v>5</v>
      </c>
      <c r="D4544" s="43" t="s">
        <v>1836</v>
      </c>
      <c r="E4544" s="43">
        <v>2</v>
      </c>
      <c r="F4544" s="43" t="s">
        <v>1894</v>
      </c>
      <c r="G4544" s="44">
        <v>3</v>
      </c>
      <c r="H4544" s="43" t="s">
        <v>13</v>
      </c>
      <c r="I4544" s="45">
        <v>39</v>
      </c>
      <c r="J4544" s="45" t="s">
        <v>24</v>
      </c>
      <c r="K4544" s="41">
        <v>1008</v>
      </c>
      <c r="L4544" s="41">
        <v>996</v>
      </c>
      <c r="M4544" s="41">
        <f t="shared" si="120"/>
        <v>12</v>
      </c>
      <c r="N4544" s="45" t="s">
        <v>107</v>
      </c>
      <c r="O4544" s="41">
        <v>1007556</v>
      </c>
      <c r="P4544" s="46"/>
      <c r="Q4544" s="47"/>
      <c r="R4544" s="48" t="s">
        <v>1838</v>
      </c>
      <c r="T4544">
        <v>100502</v>
      </c>
    </row>
    <row r="4545" spans="1:20" ht="18" customHeight="1" x14ac:dyDescent="0.15">
      <c r="A4545" s="42">
        <v>10</v>
      </c>
      <c r="B4545" s="43" t="s">
        <v>1536</v>
      </c>
      <c r="C4545" s="43">
        <v>5</v>
      </c>
      <c r="D4545" s="43" t="s">
        <v>1836</v>
      </c>
      <c r="E4545" s="43">
        <v>2</v>
      </c>
      <c r="F4545" s="43" t="s">
        <v>1894</v>
      </c>
      <c r="G4545" s="44">
        <v>3</v>
      </c>
      <c r="H4545" s="43" t="s">
        <v>13</v>
      </c>
      <c r="I4545" s="45">
        <v>40</v>
      </c>
      <c r="J4545" s="45" t="s">
        <v>25</v>
      </c>
      <c r="K4545" s="41">
        <v>751</v>
      </c>
      <c r="L4545" s="41">
        <v>742</v>
      </c>
      <c r="M4545" s="41">
        <f t="shared" si="120"/>
        <v>9</v>
      </c>
      <c r="N4545" s="45" t="s">
        <v>107</v>
      </c>
      <c r="O4545" s="41">
        <v>750728</v>
      </c>
      <c r="P4545" s="46"/>
      <c r="Q4545" s="47"/>
      <c r="R4545" s="48" t="s">
        <v>1838</v>
      </c>
      <c r="T4545">
        <v>100502</v>
      </c>
    </row>
    <row r="4546" spans="1:20" ht="18" customHeight="1" x14ac:dyDescent="0.15">
      <c r="A4546" s="42">
        <v>10</v>
      </c>
      <c r="B4546" s="43" t="s">
        <v>1536</v>
      </c>
      <c r="C4546" s="43">
        <v>5</v>
      </c>
      <c r="D4546" s="43" t="s">
        <v>1836</v>
      </c>
      <c r="E4546" s="43">
        <v>2</v>
      </c>
      <c r="F4546" s="43" t="s">
        <v>1894</v>
      </c>
      <c r="G4546" s="44">
        <v>3</v>
      </c>
      <c r="H4546" s="43" t="s">
        <v>13</v>
      </c>
      <c r="I4546" s="45">
        <v>41</v>
      </c>
      <c r="J4546" s="45" t="s">
        <v>26</v>
      </c>
      <c r="K4546" s="41">
        <v>37</v>
      </c>
      <c r="L4546" s="41">
        <v>37</v>
      </c>
      <c r="M4546" s="41">
        <f t="shared" si="120"/>
        <v>0</v>
      </c>
      <c r="N4546" s="45" t="s">
        <v>107</v>
      </c>
      <c r="O4546" s="41">
        <v>36800</v>
      </c>
      <c r="P4546" s="46"/>
      <c r="Q4546" s="47"/>
      <c r="R4546" s="48" t="s">
        <v>1838</v>
      </c>
      <c r="T4546">
        <v>100502</v>
      </c>
    </row>
    <row r="4547" spans="1:20" ht="18" customHeight="1" x14ac:dyDescent="0.15">
      <c r="A4547" s="42">
        <v>10</v>
      </c>
      <c r="B4547" s="43" t="s">
        <v>1536</v>
      </c>
      <c r="C4547" s="43">
        <v>5</v>
      </c>
      <c r="D4547" s="43" t="s">
        <v>1836</v>
      </c>
      <c r="E4547" s="43">
        <v>2</v>
      </c>
      <c r="F4547" s="43" t="s">
        <v>1894</v>
      </c>
      <c r="G4547" s="45">
        <v>4</v>
      </c>
      <c r="H4547" s="49" t="s">
        <v>27</v>
      </c>
      <c r="I4547" s="45"/>
      <c r="J4547" s="45"/>
      <c r="K4547" s="41"/>
      <c r="L4547" s="41"/>
      <c r="M4547" s="41"/>
      <c r="N4547" s="45"/>
      <c r="O4547" s="47"/>
      <c r="P4547" s="46"/>
      <c r="Q4547" s="47"/>
      <c r="R4547" s="48" t="s">
        <v>1838</v>
      </c>
      <c r="T4547">
        <v>100502</v>
      </c>
    </row>
    <row r="4548" spans="1:20" ht="18" customHeight="1" x14ac:dyDescent="0.15">
      <c r="A4548" s="42">
        <v>10</v>
      </c>
      <c r="B4548" s="43" t="s">
        <v>1536</v>
      </c>
      <c r="C4548" s="43">
        <v>5</v>
      </c>
      <c r="D4548" s="43" t="s">
        <v>1836</v>
      </c>
      <c r="E4548" s="43">
        <v>2</v>
      </c>
      <c r="F4548" s="43" t="s">
        <v>1894</v>
      </c>
      <c r="G4548" s="44">
        <v>4</v>
      </c>
      <c r="H4548" s="43" t="s">
        <v>27</v>
      </c>
      <c r="I4548" s="45">
        <v>31</v>
      </c>
      <c r="J4548" s="45" t="s">
        <v>29</v>
      </c>
      <c r="K4548" s="41">
        <v>1391</v>
      </c>
      <c r="L4548" s="41">
        <v>1307</v>
      </c>
      <c r="M4548" s="41">
        <f>K4548-L4548</f>
        <v>84</v>
      </c>
      <c r="N4548" s="45" t="s">
        <v>107</v>
      </c>
      <c r="O4548" s="41">
        <v>1390939</v>
      </c>
      <c r="P4548" s="46"/>
      <c r="Q4548" s="47"/>
      <c r="R4548" s="48" t="s">
        <v>1838</v>
      </c>
      <c r="T4548">
        <v>100502</v>
      </c>
    </row>
    <row r="4549" spans="1:20" ht="18" customHeight="1" x14ac:dyDescent="0.15">
      <c r="A4549" s="42">
        <v>10</v>
      </c>
      <c r="B4549" s="43" t="s">
        <v>1536</v>
      </c>
      <c r="C4549" s="43">
        <v>5</v>
      </c>
      <c r="D4549" s="43" t="s">
        <v>1836</v>
      </c>
      <c r="E4549" s="43">
        <v>2</v>
      </c>
      <c r="F4549" s="43" t="s">
        <v>1894</v>
      </c>
      <c r="G4549" s="44">
        <v>4</v>
      </c>
      <c r="H4549" s="43" t="s">
        <v>27</v>
      </c>
      <c r="I4549" s="45">
        <v>41</v>
      </c>
      <c r="J4549" s="45" t="s">
        <v>111</v>
      </c>
      <c r="K4549" s="41">
        <v>411</v>
      </c>
      <c r="L4549" s="41">
        <v>409</v>
      </c>
      <c r="M4549" s="41">
        <f>K4549-L4549</f>
        <v>2</v>
      </c>
      <c r="N4549" s="45" t="s">
        <v>1895</v>
      </c>
      <c r="O4549" s="41"/>
      <c r="P4549" s="46"/>
      <c r="Q4549" s="47"/>
      <c r="R4549" s="48" t="s">
        <v>1838</v>
      </c>
      <c r="T4549">
        <v>100502</v>
      </c>
    </row>
    <row r="4550" spans="1:20" ht="18" customHeight="1" x14ac:dyDescent="0.15">
      <c r="A4550" s="42">
        <v>10</v>
      </c>
      <c r="B4550" s="43" t="s">
        <v>1536</v>
      </c>
      <c r="C4550" s="43">
        <v>5</v>
      </c>
      <c r="D4550" s="43" t="s">
        <v>1836</v>
      </c>
      <c r="E4550" s="43">
        <v>2</v>
      </c>
      <c r="F4550" s="43" t="s">
        <v>1894</v>
      </c>
      <c r="G4550" s="44">
        <v>4</v>
      </c>
      <c r="H4550" s="43" t="s">
        <v>27</v>
      </c>
      <c r="I4550" s="44">
        <v>41</v>
      </c>
      <c r="J4550" s="44" t="s">
        <v>111</v>
      </c>
      <c r="K4550" s="41"/>
      <c r="L4550" s="41"/>
      <c r="M4550" s="41"/>
      <c r="N4550" s="45" t="s">
        <v>1896</v>
      </c>
      <c r="O4550" s="41"/>
      <c r="P4550" s="46"/>
      <c r="Q4550" s="47"/>
      <c r="R4550" s="48" t="s">
        <v>1838</v>
      </c>
      <c r="T4550">
        <v>100502</v>
      </c>
    </row>
    <row r="4551" spans="1:20" ht="18" customHeight="1" x14ac:dyDescent="0.15">
      <c r="A4551" s="42">
        <v>10</v>
      </c>
      <c r="B4551" s="43" t="s">
        <v>1536</v>
      </c>
      <c r="C4551" s="43">
        <v>5</v>
      </c>
      <c r="D4551" s="43" t="s">
        <v>1836</v>
      </c>
      <c r="E4551" s="43">
        <v>2</v>
      </c>
      <c r="F4551" s="43" t="s">
        <v>1894</v>
      </c>
      <c r="G4551" s="44">
        <v>4</v>
      </c>
      <c r="H4551" s="43" t="s">
        <v>27</v>
      </c>
      <c r="I4551" s="44">
        <v>41</v>
      </c>
      <c r="J4551" s="44" t="s">
        <v>111</v>
      </c>
      <c r="K4551" s="41"/>
      <c r="L4551" s="41"/>
      <c r="M4551" s="41"/>
      <c r="N4551" s="45" t="s">
        <v>4313</v>
      </c>
      <c r="O4551" s="41">
        <v>410854</v>
      </c>
      <c r="P4551" s="46"/>
      <c r="Q4551" s="47"/>
      <c r="R4551" s="48" t="s">
        <v>1838</v>
      </c>
      <c r="T4551">
        <v>100502</v>
      </c>
    </row>
    <row r="4552" spans="1:20" ht="18" customHeight="1" x14ac:dyDescent="0.15">
      <c r="A4552" s="42">
        <v>10</v>
      </c>
      <c r="B4552" s="43" t="s">
        <v>1536</v>
      </c>
      <c r="C4552" s="43">
        <v>5</v>
      </c>
      <c r="D4552" s="43" t="s">
        <v>1836</v>
      </c>
      <c r="E4552" s="43">
        <v>2</v>
      </c>
      <c r="F4552" s="43" t="s">
        <v>1894</v>
      </c>
      <c r="G4552" s="45">
        <v>7</v>
      </c>
      <c r="H4552" s="49" t="s">
        <v>30</v>
      </c>
      <c r="I4552" s="45"/>
      <c r="J4552" s="45"/>
      <c r="K4552" s="41"/>
      <c r="L4552" s="41"/>
      <c r="M4552" s="41"/>
      <c r="N4552" s="45"/>
      <c r="O4552" s="47"/>
      <c r="P4552" s="46"/>
      <c r="Q4552" s="47"/>
      <c r="R4552" s="48" t="s">
        <v>1838</v>
      </c>
      <c r="T4552">
        <v>100502</v>
      </c>
    </row>
    <row r="4553" spans="1:20" ht="18" customHeight="1" x14ac:dyDescent="0.15">
      <c r="A4553" s="42">
        <v>10</v>
      </c>
      <c r="B4553" s="43" t="s">
        <v>1536</v>
      </c>
      <c r="C4553" s="43">
        <v>5</v>
      </c>
      <c r="D4553" s="43" t="s">
        <v>1836</v>
      </c>
      <c r="E4553" s="43">
        <v>2</v>
      </c>
      <c r="F4553" s="43" t="s">
        <v>1894</v>
      </c>
      <c r="G4553" s="44">
        <v>7</v>
      </c>
      <c r="H4553" s="43" t="s">
        <v>30</v>
      </c>
      <c r="I4553" s="45">
        <v>11</v>
      </c>
      <c r="J4553" s="45" t="s">
        <v>31</v>
      </c>
      <c r="K4553" s="41">
        <v>190</v>
      </c>
      <c r="L4553" s="41">
        <v>190</v>
      </c>
      <c r="M4553" s="41">
        <f>K4553-L4553</f>
        <v>0</v>
      </c>
      <c r="N4553" s="45" t="s">
        <v>4314</v>
      </c>
      <c r="O4553" s="41">
        <v>40000</v>
      </c>
      <c r="P4553" s="46"/>
      <c r="Q4553" s="47"/>
      <c r="R4553" s="48" t="s">
        <v>1838</v>
      </c>
      <c r="T4553">
        <v>100502</v>
      </c>
    </row>
    <row r="4554" spans="1:20" ht="18" customHeight="1" x14ac:dyDescent="0.15">
      <c r="A4554" s="42">
        <v>10</v>
      </c>
      <c r="B4554" s="43" t="s">
        <v>1536</v>
      </c>
      <c r="C4554" s="43">
        <v>5</v>
      </c>
      <c r="D4554" s="43" t="s">
        <v>1836</v>
      </c>
      <c r="E4554" s="43">
        <v>2</v>
      </c>
      <c r="F4554" s="43" t="s">
        <v>1894</v>
      </c>
      <c r="G4554" s="44">
        <v>7</v>
      </c>
      <c r="H4554" s="43" t="s">
        <v>30</v>
      </c>
      <c r="I4554" s="44">
        <v>11</v>
      </c>
      <c r="J4554" s="44" t="s">
        <v>31</v>
      </c>
      <c r="K4554" s="41"/>
      <c r="L4554" s="41"/>
      <c r="M4554" s="41"/>
      <c r="N4554" s="45" t="s">
        <v>4315</v>
      </c>
      <c r="O4554" s="41">
        <v>120000</v>
      </c>
      <c r="P4554" s="46"/>
      <c r="Q4554" s="47"/>
      <c r="R4554" s="48" t="s">
        <v>1838</v>
      </c>
      <c r="T4554">
        <v>100502</v>
      </c>
    </row>
    <row r="4555" spans="1:20" ht="18" customHeight="1" x14ac:dyDescent="0.15">
      <c r="A4555" s="42">
        <v>10</v>
      </c>
      <c r="B4555" s="43" t="s">
        <v>1536</v>
      </c>
      <c r="C4555" s="43">
        <v>5</v>
      </c>
      <c r="D4555" s="43" t="s">
        <v>1836</v>
      </c>
      <c r="E4555" s="43">
        <v>2</v>
      </c>
      <c r="F4555" s="43" t="s">
        <v>1894</v>
      </c>
      <c r="G4555" s="44">
        <v>7</v>
      </c>
      <c r="H4555" s="43" t="s">
        <v>30</v>
      </c>
      <c r="I4555" s="44">
        <v>11</v>
      </c>
      <c r="J4555" s="44" t="s">
        <v>31</v>
      </c>
      <c r="K4555" s="41"/>
      <c r="L4555" s="41"/>
      <c r="M4555" s="41"/>
      <c r="N4555" s="45" t="s">
        <v>4316</v>
      </c>
      <c r="O4555" s="41">
        <v>30000</v>
      </c>
      <c r="P4555" s="46"/>
      <c r="Q4555" s="47"/>
      <c r="R4555" s="48" t="s">
        <v>1838</v>
      </c>
      <c r="T4555">
        <v>100502</v>
      </c>
    </row>
    <row r="4556" spans="1:20" ht="18" customHeight="1" x14ac:dyDescent="0.15">
      <c r="A4556" s="42">
        <v>10</v>
      </c>
      <c r="B4556" s="43" t="s">
        <v>1536</v>
      </c>
      <c r="C4556" s="43">
        <v>5</v>
      </c>
      <c r="D4556" s="43" t="s">
        <v>1836</v>
      </c>
      <c r="E4556" s="43">
        <v>2</v>
      </c>
      <c r="F4556" s="43" t="s">
        <v>1894</v>
      </c>
      <c r="G4556" s="45">
        <v>8</v>
      </c>
      <c r="H4556" s="49" t="s">
        <v>33</v>
      </c>
      <c r="I4556" s="45"/>
      <c r="J4556" s="45"/>
      <c r="K4556" s="41"/>
      <c r="L4556" s="41"/>
      <c r="M4556" s="41"/>
      <c r="N4556" s="45"/>
      <c r="O4556" s="47"/>
      <c r="P4556" s="46"/>
      <c r="Q4556" s="47"/>
      <c r="R4556" s="48" t="s">
        <v>1838</v>
      </c>
      <c r="T4556">
        <v>100502</v>
      </c>
    </row>
    <row r="4557" spans="1:20" ht="18" customHeight="1" x14ac:dyDescent="0.15">
      <c r="A4557" s="42">
        <v>10</v>
      </c>
      <c r="B4557" s="43" t="s">
        <v>1536</v>
      </c>
      <c r="C4557" s="43">
        <v>5</v>
      </c>
      <c r="D4557" s="43" t="s">
        <v>1836</v>
      </c>
      <c r="E4557" s="43">
        <v>2</v>
      </c>
      <c r="F4557" s="43" t="s">
        <v>1894</v>
      </c>
      <c r="G4557" s="44">
        <v>8</v>
      </c>
      <c r="H4557" s="43" t="s">
        <v>33</v>
      </c>
      <c r="I4557" s="45">
        <v>1</v>
      </c>
      <c r="J4557" s="45" t="s">
        <v>34</v>
      </c>
      <c r="K4557" s="41">
        <v>51</v>
      </c>
      <c r="L4557" s="41">
        <v>51</v>
      </c>
      <c r="M4557" s="41">
        <f>K4557-L4557</f>
        <v>0</v>
      </c>
      <c r="N4557" s="45" t="s">
        <v>1897</v>
      </c>
      <c r="O4557" s="41"/>
      <c r="P4557" s="46"/>
      <c r="Q4557" s="47"/>
      <c r="R4557" s="48" t="s">
        <v>1838</v>
      </c>
      <c r="T4557">
        <v>100502</v>
      </c>
    </row>
    <row r="4558" spans="1:20" ht="18" customHeight="1" x14ac:dyDescent="0.15">
      <c r="A4558" s="42">
        <v>10</v>
      </c>
      <c r="B4558" s="43" t="s">
        <v>1536</v>
      </c>
      <c r="C4558" s="43">
        <v>5</v>
      </c>
      <c r="D4558" s="43" t="s">
        <v>1836</v>
      </c>
      <c r="E4558" s="43">
        <v>2</v>
      </c>
      <c r="F4558" s="43" t="s">
        <v>1894</v>
      </c>
      <c r="G4558" s="44">
        <v>8</v>
      </c>
      <c r="H4558" s="43" t="s">
        <v>33</v>
      </c>
      <c r="I4558" s="44">
        <v>1</v>
      </c>
      <c r="J4558" s="44" t="s">
        <v>34</v>
      </c>
      <c r="K4558" s="41"/>
      <c r="L4558" s="41"/>
      <c r="M4558" s="41"/>
      <c r="N4558" s="45" t="s">
        <v>4317</v>
      </c>
      <c r="O4558" s="41">
        <v>50400</v>
      </c>
      <c r="P4558" s="46"/>
      <c r="Q4558" s="47"/>
      <c r="R4558" s="48" t="s">
        <v>1838</v>
      </c>
      <c r="T4558">
        <v>100502</v>
      </c>
    </row>
    <row r="4559" spans="1:20" ht="18" customHeight="1" x14ac:dyDescent="0.15">
      <c r="A4559" s="42">
        <v>10</v>
      </c>
      <c r="B4559" s="43" t="s">
        <v>1536</v>
      </c>
      <c r="C4559" s="43">
        <v>5</v>
      </c>
      <c r="D4559" s="43" t="s">
        <v>1836</v>
      </c>
      <c r="E4559" s="43">
        <v>2</v>
      </c>
      <c r="F4559" s="43" t="s">
        <v>1894</v>
      </c>
      <c r="G4559" s="44">
        <v>8</v>
      </c>
      <c r="H4559" s="43" t="s">
        <v>33</v>
      </c>
      <c r="I4559" s="45">
        <v>2</v>
      </c>
      <c r="J4559" s="45" t="s">
        <v>46</v>
      </c>
      <c r="K4559" s="41">
        <v>8</v>
      </c>
      <c r="L4559" s="41">
        <v>8</v>
      </c>
      <c r="M4559" s="41">
        <f>K4559-L4559</f>
        <v>0</v>
      </c>
      <c r="N4559" s="45" t="s">
        <v>4318</v>
      </c>
      <c r="O4559" s="41">
        <v>7200</v>
      </c>
      <c r="P4559" s="46"/>
      <c r="Q4559" s="47"/>
      <c r="R4559" s="48" t="s">
        <v>1838</v>
      </c>
      <c r="T4559">
        <v>100502</v>
      </c>
    </row>
    <row r="4560" spans="1:20" ht="18" customHeight="1" x14ac:dyDescent="0.15">
      <c r="A4560" s="42">
        <v>10</v>
      </c>
      <c r="B4560" s="43" t="s">
        <v>1536</v>
      </c>
      <c r="C4560" s="43">
        <v>5</v>
      </c>
      <c r="D4560" s="43" t="s">
        <v>1836</v>
      </c>
      <c r="E4560" s="43">
        <v>2</v>
      </c>
      <c r="F4560" s="43" t="s">
        <v>1894</v>
      </c>
      <c r="G4560" s="44">
        <v>8</v>
      </c>
      <c r="H4560" s="43" t="s">
        <v>33</v>
      </c>
      <c r="I4560" s="45">
        <v>3</v>
      </c>
      <c r="J4560" s="45" t="s">
        <v>48</v>
      </c>
      <c r="K4560" s="41">
        <v>12</v>
      </c>
      <c r="L4560" s="41">
        <v>12</v>
      </c>
      <c r="M4560" s="41">
        <f>K4560-L4560</f>
        <v>0</v>
      </c>
      <c r="N4560" s="45" t="s">
        <v>4318</v>
      </c>
      <c r="O4560" s="41">
        <v>7200</v>
      </c>
      <c r="P4560" s="46"/>
      <c r="Q4560" s="47"/>
      <c r="R4560" s="48" t="s">
        <v>1838</v>
      </c>
      <c r="T4560">
        <v>100502</v>
      </c>
    </row>
    <row r="4561" spans="1:20" ht="18" customHeight="1" x14ac:dyDescent="0.15">
      <c r="A4561" s="42">
        <v>10</v>
      </c>
      <c r="B4561" s="43" t="s">
        <v>1536</v>
      </c>
      <c r="C4561" s="43">
        <v>5</v>
      </c>
      <c r="D4561" s="43" t="s">
        <v>1836</v>
      </c>
      <c r="E4561" s="43">
        <v>2</v>
      </c>
      <c r="F4561" s="43" t="s">
        <v>1894</v>
      </c>
      <c r="G4561" s="44">
        <v>8</v>
      </c>
      <c r="H4561" s="43" t="s">
        <v>33</v>
      </c>
      <c r="I4561" s="44">
        <v>3</v>
      </c>
      <c r="J4561" s="44" t="s">
        <v>48</v>
      </c>
      <c r="K4561" s="41"/>
      <c r="L4561" s="41"/>
      <c r="M4561" s="41"/>
      <c r="N4561" s="45" t="s">
        <v>4319</v>
      </c>
      <c r="O4561" s="41">
        <v>4800</v>
      </c>
      <c r="P4561" s="46"/>
      <c r="Q4561" s="47"/>
      <c r="R4561" s="48" t="s">
        <v>1838</v>
      </c>
      <c r="T4561">
        <v>100502</v>
      </c>
    </row>
    <row r="4562" spans="1:20" ht="18" customHeight="1" x14ac:dyDescent="0.15">
      <c r="A4562" s="42">
        <v>10</v>
      </c>
      <c r="B4562" s="43" t="s">
        <v>1536</v>
      </c>
      <c r="C4562" s="43">
        <v>5</v>
      </c>
      <c r="D4562" s="43" t="s">
        <v>1836</v>
      </c>
      <c r="E4562" s="43">
        <v>2</v>
      </c>
      <c r="F4562" s="43" t="s">
        <v>1894</v>
      </c>
      <c r="G4562" s="45">
        <v>10</v>
      </c>
      <c r="H4562" s="49" t="s">
        <v>54</v>
      </c>
      <c r="I4562" s="45"/>
      <c r="J4562" s="45"/>
      <c r="K4562" s="41"/>
      <c r="L4562" s="41"/>
      <c r="M4562" s="41"/>
      <c r="N4562" s="45"/>
      <c r="O4562" s="47"/>
      <c r="P4562" s="46"/>
      <c r="Q4562" s="47"/>
      <c r="R4562" s="48" t="s">
        <v>1838</v>
      </c>
      <c r="T4562">
        <v>100502</v>
      </c>
    </row>
    <row r="4563" spans="1:20" ht="18" customHeight="1" x14ac:dyDescent="0.15">
      <c r="A4563" s="42">
        <v>10</v>
      </c>
      <c r="B4563" s="43" t="s">
        <v>1536</v>
      </c>
      <c r="C4563" s="43">
        <v>5</v>
      </c>
      <c r="D4563" s="43" t="s">
        <v>1836</v>
      </c>
      <c r="E4563" s="43">
        <v>2</v>
      </c>
      <c r="F4563" s="43" t="s">
        <v>1894</v>
      </c>
      <c r="G4563" s="44">
        <v>10</v>
      </c>
      <c r="H4563" s="43" t="s">
        <v>54</v>
      </c>
      <c r="I4563" s="45">
        <v>1</v>
      </c>
      <c r="J4563" s="45" t="s">
        <v>55</v>
      </c>
      <c r="K4563" s="41">
        <v>310</v>
      </c>
      <c r="L4563" s="41">
        <v>360</v>
      </c>
      <c r="M4563" s="41">
        <f>K4563-L4563</f>
        <v>-50</v>
      </c>
      <c r="N4563" s="45" t="s">
        <v>4320</v>
      </c>
      <c r="O4563" s="41">
        <v>240000</v>
      </c>
      <c r="P4563" s="46"/>
      <c r="Q4563" s="47"/>
      <c r="R4563" s="48" t="s">
        <v>1838</v>
      </c>
      <c r="T4563">
        <v>100502</v>
      </c>
    </row>
    <row r="4564" spans="1:20" ht="18" customHeight="1" x14ac:dyDescent="0.15">
      <c r="A4564" s="42">
        <v>10</v>
      </c>
      <c r="B4564" s="43" t="s">
        <v>1536</v>
      </c>
      <c r="C4564" s="43">
        <v>5</v>
      </c>
      <c r="D4564" s="43" t="s">
        <v>1836</v>
      </c>
      <c r="E4564" s="43">
        <v>2</v>
      </c>
      <c r="F4564" s="43" t="s">
        <v>1894</v>
      </c>
      <c r="G4564" s="44">
        <v>10</v>
      </c>
      <c r="H4564" s="43" t="s">
        <v>54</v>
      </c>
      <c r="I4564" s="44">
        <v>1</v>
      </c>
      <c r="J4564" s="44" t="s">
        <v>55</v>
      </c>
      <c r="K4564" s="41"/>
      <c r="L4564" s="41"/>
      <c r="M4564" s="41"/>
      <c r="N4564" s="45" t="s">
        <v>1898</v>
      </c>
      <c r="O4564" s="41">
        <v>10000</v>
      </c>
      <c r="P4564" s="46"/>
      <c r="Q4564" s="47"/>
      <c r="R4564" s="48" t="s">
        <v>1838</v>
      </c>
      <c r="T4564">
        <v>100502</v>
      </c>
    </row>
    <row r="4565" spans="1:20" ht="18" customHeight="1" x14ac:dyDescent="0.15">
      <c r="A4565" s="42">
        <v>10</v>
      </c>
      <c r="B4565" s="43" t="s">
        <v>1536</v>
      </c>
      <c r="C4565" s="43">
        <v>5</v>
      </c>
      <c r="D4565" s="43" t="s">
        <v>1836</v>
      </c>
      <c r="E4565" s="43">
        <v>2</v>
      </c>
      <c r="F4565" s="43" t="s">
        <v>1894</v>
      </c>
      <c r="G4565" s="44">
        <v>10</v>
      </c>
      <c r="H4565" s="43" t="s">
        <v>54</v>
      </c>
      <c r="I4565" s="44">
        <v>1</v>
      </c>
      <c r="J4565" s="44" t="s">
        <v>55</v>
      </c>
      <c r="K4565" s="41"/>
      <c r="L4565" s="41"/>
      <c r="M4565" s="41"/>
      <c r="N4565" s="45" t="s">
        <v>4321</v>
      </c>
      <c r="O4565" s="41">
        <v>60000</v>
      </c>
      <c r="P4565" s="46"/>
      <c r="Q4565" s="47"/>
      <c r="R4565" s="48" t="s">
        <v>1838</v>
      </c>
      <c r="T4565">
        <v>100502</v>
      </c>
    </row>
    <row r="4566" spans="1:20" ht="18" customHeight="1" x14ac:dyDescent="0.15">
      <c r="A4566" s="42">
        <v>10</v>
      </c>
      <c r="B4566" s="43" t="s">
        <v>1536</v>
      </c>
      <c r="C4566" s="43">
        <v>5</v>
      </c>
      <c r="D4566" s="43" t="s">
        <v>1836</v>
      </c>
      <c r="E4566" s="43">
        <v>2</v>
      </c>
      <c r="F4566" s="43" t="s">
        <v>1894</v>
      </c>
      <c r="G4566" s="44">
        <v>10</v>
      </c>
      <c r="H4566" s="43" t="s">
        <v>54</v>
      </c>
      <c r="I4566" s="45">
        <v>4</v>
      </c>
      <c r="J4566" s="45" t="s">
        <v>65</v>
      </c>
      <c r="K4566" s="41">
        <v>0</v>
      </c>
      <c r="L4566" s="41">
        <v>58</v>
      </c>
      <c r="M4566" s="41">
        <f>K4566-L4566</f>
        <v>-58</v>
      </c>
      <c r="N4566" s="45"/>
      <c r="O4566" s="41"/>
      <c r="P4566" s="46"/>
      <c r="Q4566" s="47"/>
      <c r="R4566" s="48" t="s">
        <v>1838</v>
      </c>
      <c r="T4566">
        <v>100502</v>
      </c>
    </row>
    <row r="4567" spans="1:20" ht="18" customHeight="1" x14ac:dyDescent="0.15">
      <c r="A4567" s="42">
        <v>10</v>
      </c>
      <c r="B4567" s="43" t="s">
        <v>1536</v>
      </c>
      <c r="C4567" s="43">
        <v>5</v>
      </c>
      <c r="D4567" s="43" t="s">
        <v>1836</v>
      </c>
      <c r="E4567" s="43">
        <v>2</v>
      </c>
      <c r="F4567" s="43" t="s">
        <v>1894</v>
      </c>
      <c r="G4567" s="44">
        <v>10</v>
      </c>
      <c r="H4567" s="43" t="s">
        <v>54</v>
      </c>
      <c r="I4567" s="45">
        <v>7</v>
      </c>
      <c r="J4567" s="45" t="s">
        <v>907</v>
      </c>
      <c r="K4567" s="41">
        <v>95</v>
      </c>
      <c r="L4567" s="41">
        <v>130</v>
      </c>
      <c r="M4567" s="41">
        <f>K4567-L4567</f>
        <v>-35</v>
      </c>
      <c r="N4567" s="45" t="s">
        <v>4322</v>
      </c>
      <c r="O4567" s="41">
        <v>25000</v>
      </c>
      <c r="P4567" s="46"/>
      <c r="Q4567" s="47"/>
      <c r="R4567" s="48" t="s">
        <v>1838</v>
      </c>
      <c r="T4567">
        <v>100502</v>
      </c>
    </row>
    <row r="4568" spans="1:20" ht="18" customHeight="1" x14ac:dyDescent="0.15">
      <c r="A4568" s="42">
        <v>10</v>
      </c>
      <c r="B4568" s="43" t="s">
        <v>1536</v>
      </c>
      <c r="C4568" s="43">
        <v>5</v>
      </c>
      <c r="D4568" s="43" t="s">
        <v>1836</v>
      </c>
      <c r="E4568" s="43">
        <v>2</v>
      </c>
      <c r="F4568" s="43" t="s">
        <v>1894</v>
      </c>
      <c r="G4568" s="44">
        <v>10</v>
      </c>
      <c r="H4568" s="43" t="s">
        <v>54</v>
      </c>
      <c r="I4568" s="44">
        <v>7</v>
      </c>
      <c r="J4568" s="44" t="s">
        <v>907</v>
      </c>
      <c r="K4568" s="41"/>
      <c r="L4568" s="41"/>
      <c r="M4568" s="41"/>
      <c r="N4568" s="45" t="s">
        <v>4323</v>
      </c>
      <c r="O4568" s="41">
        <v>50000</v>
      </c>
      <c r="P4568" s="46"/>
      <c r="Q4568" s="47"/>
      <c r="R4568" s="48" t="s">
        <v>1838</v>
      </c>
      <c r="T4568">
        <v>100502</v>
      </c>
    </row>
    <row r="4569" spans="1:20" ht="18" customHeight="1" x14ac:dyDescent="0.15">
      <c r="A4569" s="42">
        <v>10</v>
      </c>
      <c r="B4569" s="43" t="s">
        <v>1536</v>
      </c>
      <c r="C4569" s="43">
        <v>5</v>
      </c>
      <c r="D4569" s="43" t="s">
        <v>1836</v>
      </c>
      <c r="E4569" s="43">
        <v>2</v>
      </c>
      <c r="F4569" s="43" t="s">
        <v>1894</v>
      </c>
      <c r="G4569" s="44">
        <v>10</v>
      </c>
      <c r="H4569" s="43" t="s">
        <v>54</v>
      </c>
      <c r="I4569" s="44">
        <v>7</v>
      </c>
      <c r="J4569" s="44" t="s">
        <v>907</v>
      </c>
      <c r="K4569" s="41"/>
      <c r="L4569" s="41"/>
      <c r="M4569" s="41"/>
      <c r="N4569" s="45" t="s">
        <v>4324</v>
      </c>
      <c r="O4569" s="41">
        <v>20000</v>
      </c>
      <c r="P4569" s="46"/>
      <c r="Q4569" s="47"/>
      <c r="R4569" s="48" t="s">
        <v>1838</v>
      </c>
      <c r="T4569">
        <v>100502</v>
      </c>
    </row>
    <row r="4570" spans="1:20" ht="18" customHeight="1" x14ac:dyDescent="0.15">
      <c r="A4570" s="42">
        <v>10</v>
      </c>
      <c r="B4570" s="43" t="s">
        <v>1536</v>
      </c>
      <c r="C4570" s="43">
        <v>5</v>
      </c>
      <c r="D4570" s="43" t="s">
        <v>1836</v>
      </c>
      <c r="E4570" s="43">
        <v>2</v>
      </c>
      <c r="F4570" s="43" t="s">
        <v>1894</v>
      </c>
      <c r="G4570" s="45">
        <v>11</v>
      </c>
      <c r="H4570" s="49" t="s">
        <v>66</v>
      </c>
      <c r="I4570" s="45"/>
      <c r="J4570" s="45"/>
      <c r="K4570" s="41"/>
      <c r="L4570" s="41"/>
      <c r="M4570" s="41"/>
      <c r="N4570" s="45"/>
      <c r="O4570" s="47"/>
      <c r="P4570" s="46"/>
      <c r="Q4570" s="47"/>
      <c r="R4570" s="48" t="s">
        <v>1838</v>
      </c>
      <c r="T4570">
        <v>100502</v>
      </c>
    </row>
    <row r="4571" spans="1:20" ht="18" customHeight="1" x14ac:dyDescent="0.15">
      <c r="A4571" s="42">
        <v>10</v>
      </c>
      <c r="B4571" s="43" t="s">
        <v>1536</v>
      </c>
      <c r="C4571" s="43">
        <v>5</v>
      </c>
      <c r="D4571" s="43" t="s">
        <v>1836</v>
      </c>
      <c r="E4571" s="43">
        <v>2</v>
      </c>
      <c r="F4571" s="43" t="s">
        <v>1894</v>
      </c>
      <c r="G4571" s="44">
        <v>11</v>
      </c>
      <c r="H4571" s="43" t="s">
        <v>66</v>
      </c>
      <c r="I4571" s="45">
        <v>1</v>
      </c>
      <c r="J4571" s="45" t="s">
        <v>67</v>
      </c>
      <c r="K4571" s="41">
        <v>15</v>
      </c>
      <c r="L4571" s="41">
        <v>44</v>
      </c>
      <c r="M4571" s="41">
        <f>K4571-L4571</f>
        <v>-29</v>
      </c>
      <c r="N4571" s="45" t="s">
        <v>4325</v>
      </c>
      <c r="O4571" s="41">
        <v>14700</v>
      </c>
      <c r="P4571" s="46"/>
      <c r="Q4571" s="47"/>
      <c r="R4571" s="48" t="s">
        <v>1838</v>
      </c>
      <c r="T4571">
        <v>100502</v>
      </c>
    </row>
    <row r="4572" spans="1:20" ht="18" customHeight="1" x14ac:dyDescent="0.15">
      <c r="A4572" s="42">
        <v>10</v>
      </c>
      <c r="B4572" s="43" t="s">
        <v>1536</v>
      </c>
      <c r="C4572" s="43">
        <v>5</v>
      </c>
      <c r="D4572" s="43" t="s">
        <v>1836</v>
      </c>
      <c r="E4572" s="43">
        <v>2</v>
      </c>
      <c r="F4572" s="43" t="s">
        <v>1894</v>
      </c>
      <c r="G4572" s="44">
        <v>11</v>
      </c>
      <c r="H4572" s="43" t="s">
        <v>66</v>
      </c>
      <c r="I4572" s="45">
        <v>3</v>
      </c>
      <c r="J4572" s="45" t="s">
        <v>70</v>
      </c>
      <c r="K4572" s="41">
        <v>20</v>
      </c>
      <c r="L4572" s="41">
        <v>20</v>
      </c>
      <c r="M4572" s="41">
        <f>K4572-L4572</f>
        <v>0</v>
      </c>
      <c r="N4572" s="45" t="s">
        <v>4326</v>
      </c>
      <c r="O4572" s="41">
        <v>20000</v>
      </c>
      <c r="P4572" s="46"/>
      <c r="Q4572" s="47"/>
      <c r="R4572" s="48" t="s">
        <v>1838</v>
      </c>
      <c r="T4572">
        <v>100502</v>
      </c>
    </row>
    <row r="4573" spans="1:20" ht="18" customHeight="1" x14ac:dyDescent="0.15">
      <c r="A4573" s="42">
        <v>10</v>
      </c>
      <c r="B4573" s="43" t="s">
        <v>1536</v>
      </c>
      <c r="C4573" s="43">
        <v>5</v>
      </c>
      <c r="D4573" s="43" t="s">
        <v>1836</v>
      </c>
      <c r="E4573" s="43">
        <v>2</v>
      </c>
      <c r="F4573" s="43" t="s">
        <v>1894</v>
      </c>
      <c r="G4573" s="44">
        <v>11</v>
      </c>
      <c r="H4573" s="43" t="s">
        <v>66</v>
      </c>
      <c r="I4573" s="45">
        <v>11</v>
      </c>
      <c r="J4573" s="45" t="s">
        <v>72</v>
      </c>
      <c r="K4573" s="41">
        <v>50</v>
      </c>
      <c r="L4573" s="41">
        <v>50</v>
      </c>
      <c r="M4573" s="41">
        <f>K4573-L4573</f>
        <v>0</v>
      </c>
      <c r="N4573" s="45" t="s">
        <v>4327</v>
      </c>
      <c r="O4573" s="41">
        <v>50000</v>
      </c>
      <c r="P4573" s="46"/>
      <c r="Q4573" s="47"/>
      <c r="R4573" s="48" t="s">
        <v>1838</v>
      </c>
      <c r="T4573">
        <v>100502</v>
      </c>
    </row>
    <row r="4574" spans="1:20" ht="18" customHeight="1" x14ac:dyDescent="0.15">
      <c r="A4574" s="42">
        <v>10</v>
      </c>
      <c r="B4574" s="43" t="s">
        <v>1536</v>
      </c>
      <c r="C4574" s="43">
        <v>5</v>
      </c>
      <c r="D4574" s="43" t="s">
        <v>1836</v>
      </c>
      <c r="E4574" s="43">
        <v>2</v>
      </c>
      <c r="F4574" s="43" t="s">
        <v>1894</v>
      </c>
      <c r="G4574" s="45">
        <v>13</v>
      </c>
      <c r="H4574" s="49" t="s">
        <v>77</v>
      </c>
      <c r="I4574" s="45"/>
      <c r="J4574" s="45"/>
      <c r="K4574" s="41"/>
      <c r="L4574" s="41"/>
      <c r="M4574" s="41"/>
      <c r="N4574" s="45"/>
      <c r="O4574" s="47"/>
      <c r="P4574" s="46"/>
      <c r="Q4574" s="47"/>
      <c r="R4574" s="48" t="s">
        <v>1838</v>
      </c>
      <c r="T4574">
        <v>100502</v>
      </c>
    </row>
    <row r="4575" spans="1:20" ht="18" customHeight="1" x14ac:dyDescent="0.15">
      <c r="A4575" s="42">
        <v>10</v>
      </c>
      <c r="B4575" s="43" t="s">
        <v>1536</v>
      </c>
      <c r="C4575" s="43">
        <v>5</v>
      </c>
      <c r="D4575" s="43" t="s">
        <v>1836</v>
      </c>
      <c r="E4575" s="43">
        <v>2</v>
      </c>
      <c r="F4575" s="43" t="s">
        <v>1894</v>
      </c>
      <c r="G4575" s="44">
        <v>13</v>
      </c>
      <c r="H4575" s="43" t="s">
        <v>77</v>
      </c>
      <c r="I4575" s="45">
        <v>1</v>
      </c>
      <c r="J4575" s="45" t="s">
        <v>78</v>
      </c>
      <c r="K4575" s="41">
        <v>10</v>
      </c>
      <c r="L4575" s="41">
        <v>10</v>
      </c>
      <c r="M4575" s="41">
        <f>K4575-L4575</f>
        <v>0</v>
      </c>
      <c r="N4575" s="45" t="s">
        <v>867</v>
      </c>
      <c r="O4575" s="41">
        <v>10000</v>
      </c>
      <c r="P4575" s="46"/>
      <c r="Q4575" s="47"/>
      <c r="R4575" s="48" t="s">
        <v>1838</v>
      </c>
      <c r="T4575">
        <v>100502</v>
      </c>
    </row>
    <row r="4576" spans="1:20" ht="18" customHeight="1" x14ac:dyDescent="0.15">
      <c r="A4576" s="42">
        <v>10</v>
      </c>
      <c r="B4576" s="43" t="s">
        <v>1536</v>
      </c>
      <c r="C4576" s="43">
        <v>5</v>
      </c>
      <c r="D4576" s="43" t="s">
        <v>1836</v>
      </c>
      <c r="E4576" s="43">
        <v>2</v>
      </c>
      <c r="F4576" s="43" t="s">
        <v>1894</v>
      </c>
      <c r="G4576" s="45">
        <v>17</v>
      </c>
      <c r="H4576" s="49" t="s">
        <v>79</v>
      </c>
      <c r="I4576" s="45"/>
      <c r="J4576" s="45"/>
      <c r="K4576" s="41"/>
      <c r="L4576" s="41"/>
      <c r="M4576" s="41"/>
      <c r="N4576" s="45"/>
      <c r="O4576" s="47"/>
      <c r="P4576" s="46"/>
      <c r="Q4576" s="47"/>
      <c r="R4576" s="48" t="s">
        <v>1838</v>
      </c>
      <c r="T4576">
        <v>100502</v>
      </c>
    </row>
    <row r="4577" spans="1:20" ht="18" customHeight="1" x14ac:dyDescent="0.15">
      <c r="A4577" s="42">
        <v>10</v>
      </c>
      <c r="B4577" s="43" t="s">
        <v>1536</v>
      </c>
      <c r="C4577" s="43">
        <v>5</v>
      </c>
      <c r="D4577" s="43" t="s">
        <v>1836</v>
      </c>
      <c r="E4577" s="43">
        <v>2</v>
      </c>
      <c r="F4577" s="43" t="s">
        <v>1894</v>
      </c>
      <c r="G4577" s="44">
        <v>17</v>
      </c>
      <c r="H4577" s="43" t="s">
        <v>79</v>
      </c>
      <c r="I4577" s="45">
        <v>11</v>
      </c>
      <c r="J4577" s="45" t="s">
        <v>80</v>
      </c>
      <c r="K4577" s="41">
        <v>95</v>
      </c>
      <c r="L4577" s="41">
        <v>0</v>
      </c>
      <c r="M4577" s="41">
        <f>K4577-L4577</f>
        <v>95</v>
      </c>
      <c r="N4577" s="45" t="s">
        <v>2863</v>
      </c>
      <c r="O4577" s="41">
        <v>60000</v>
      </c>
      <c r="P4577" s="46"/>
      <c r="Q4577" s="47"/>
      <c r="R4577" s="48" t="s">
        <v>1838</v>
      </c>
      <c r="T4577">
        <v>100502</v>
      </c>
    </row>
    <row r="4578" spans="1:20" ht="18" customHeight="1" x14ac:dyDescent="0.15">
      <c r="A4578" s="42">
        <v>10</v>
      </c>
      <c r="B4578" s="43" t="s">
        <v>1536</v>
      </c>
      <c r="C4578" s="43">
        <v>5</v>
      </c>
      <c r="D4578" s="43" t="s">
        <v>1836</v>
      </c>
      <c r="E4578" s="43">
        <v>2</v>
      </c>
      <c r="F4578" s="43" t="s">
        <v>1894</v>
      </c>
      <c r="G4578" s="44">
        <v>17</v>
      </c>
      <c r="H4578" s="43" t="s">
        <v>79</v>
      </c>
      <c r="I4578" s="44">
        <v>11</v>
      </c>
      <c r="J4578" s="44" t="s">
        <v>80</v>
      </c>
      <c r="K4578" s="41"/>
      <c r="L4578" s="41"/>
      <c r="M4578" s="41"/>
      <c r="N4578" s="45" t="s">
        <v>2864</v>
      </c>
      <c r="O4578" s="41">
        <v>35000</v>
      </c>
      <c r="P4578" s="46"/>
      <c r="Q4578" s="47"/>
      <c r="R4578" s="48" t="s">
        <v>1838</v>
      </c>
      <c r="T4578">
        <v>100502</v>
      </c>
    </row>
    <row r="4579" spans="1:20" ht="18" customHeight="1" x14ac:dyDescent="0.15">
      <c r="A4579" s="24">
        <v>10</v>
      </c>
      <c r="B4579" s="25" t="s">
        <v>2268</v>
      </c>
      <c r="C4579" s="34">
        <v>5</v>
      </c>
      <c r="D4579" s="25" t="s">
        <v>1836</v>
      </c>
      <c r="E4579" s="35">
        <v>3</v>
      </c>
      <c r="F4579" s="36" t="s">
        <v>2281</v>
      </c>
      <c r="G4579" s="35"/>
      <c r="H4579" s="36"/>
      <c r="I4579" s="35"/>
      <c r="J4579" s="35"/>
      <c r="K4579" s="32">
        <f>IF(C4579="",SUMIFS($K4580:$K$5362,$A4580:$A$5362,A4579,$E4580:$E$5362,""),IF(E4579="",SUMIFS($K4580:$K$5362,$A4580:$A$5362,A4579,$C4580:$C$5362,C4579,$G4580:$G$5362,""),IF(G4579="",SUMIFS($K4580:$K$5362,$A4580:$A$5362,A4579,$C4580:$C$5362,C4579,$E4580:$E$5362,E4579,$R4580:$R$5362,R4579),IF(I4579="",SUMIFS($K4580:$K$5362,$A4580:$A$5362,A4579,$C4580:$C$5362,C4579,$E4580:$E$5362,E4579,$G4580:$G$5362,G4579,$R4580:$R$5362,R4579),0))))</f>
        <v>48232</v>
      </c>
      <c r="L4579" s="32">
        <f>IF(C4579="",SUMIFS($L4580:$L$5362,$A4580:$A$5362,A4579,$E4580:$E$5362,""),IF(E4579="",SUMIFS($L4580:$L$5362,$A4580:$A$5362,A4579,$C4580:$C$5362,C4579,$G4580:$G$5362,""),IF(G4579="",SUMIFS($L4580:$L$5362,$A4580:$A$5362,A4579,$C4580:$C$5362,C4579,$E4580:$E$5362,E4579,$R4580:$R$5362,R4579),IF(I4579="",SUMIFS($L4580:$L$5362,$A4580:$A$5362,A4579,$C4580:$C$5362,C4579,$E4580:$E$5362,E4579,$G4580:$G$5362,G4579,$R4580:$R$5362,R4579),0))))</f>
        <v>47944</v>
      </c>
      <c r="M4579" s="32">
        <f t="shared" ref="M4579" si="121">K4579-L4579</f>
        <v>288</v>
      </c>
      <c r="N4579" s="37"/>
      <c r="O4579" s="38"/>
      <c r="P4579" s="39"/>
      <c r="Q4579" s="33">
        <f>IF(C4579="",SUMIFS($Q4580:$Q$5362,$A4580:$A$5362,A4579,$E4580:$E$5362,""),IF(E4579="",SUMIFS($Q4580:$Q$5362,$A4580:$A$5362,A4579,$C4580:$C$5362,C4579,$G4580:$G$5362,""),IF(G4579="",SUMIFS($Q4580:$Q$5362,$A4580:$A$5362,A4579,$C4580:$C$5362,C4579,$E4580:$E$5362,E4579,$R4580:$R$5362,R4579),IF(I4579="",SUMIFS($Q4580:$Q$5362,$A4580:$A$5362,A4579,$C4580:$C$5362,C4579,$E4580:$E$5362,E4579,$G4580:$G$5362,G4579,$R4580:$R$5362,R4579),0))))</f>
        <v>21143</v>
      </c>
      <c r="R4579" s="40" t="s">
        <v>2280</v>
      </c>
      <c r="T4579">
        <v>100503</v>
      </c>
    </row>
    <row r="4580" spans="1:20" ht="18" customHeight="1" x14ac:dyDescent="0.15">
      <c r="A4580" s="42">
        <v>10</v>
      </c>
      <c r="B4580" s="43" t="s">
        <v>1536</v>
      </c>
      <c r="C4580" s="43">
        <v>5</v>
      </c>
      <c r="D4580" s="43" t="s">
        <v>1836</v>
      </c>
      <c r="E4580" s="43">
        <v>3</v>
      </c>
      <c r="F4580" s="43" t="s">
        <v>1899</v>
      </c>
      <c r="G4580" s="45">
        <v>7</v>
      </c>
      <c r="H4580" s="49" t="s">
        <v>30</v>
      </c>
      <c r="I4580" s="45"/>
      <c r="J4580" s="45"/>
      <c r="K4580" s="41"/>
      <c r="L4580" s="41"/>
      <c r="M4580" s="41"/>
      <c r="N4580" s="45"/>
      <c r="O4580" s="47"/>
      <c r="P4580" s="46" t="s">
        <v>4805</v>
      </c>
      <c r="Q4580" s="47">
        <v>2520</v>
      </c>
      <c r="R4580" s="48" t="s">
        <v>1838</v>
      </c>
      <c r="T4580">
        <v>100503</v>
      </c>
    </row>
    <row r="4581" spans="1:20" ht="18" customHeight="1" x14ac:dyDescent="0.15">
      <c r="A4581" s="42">
        <v>10</v>
      </c>
      <c r="B4581" s="43" t="s">
        <v>1536</v>
      </c>
      <c r="C4581" s="43">
        <v>5</v>
      </c>
      <c r="D4581" s="43" t="s">
        <v>1836</v>
      </c>
      <c r="E4581" s="43">
        <v>3</v>
      </c>
      <c r="F4581" s="43" t="s">
        <v>1899</v>
      </c>
      <c r="G4581" s="44">
        <v>7</v>
      </c>
      <c r="H4581" s="43" t="s">
        <v>30</v>
      </c>
      <c r="I4581" s="45">
        <v>11</v>
      </c>
      <c r="J4581" s="45" t="s">
        <v>31</v>
      </c>
      <c r="K4581" s="41">
        <v>84</v>
      </c>
      <c r="L4581" s="41">
        <v>84</v>
      </c>
      <c r="M4581" s="41">
        <f>K4581-L4581</f>
        <v>0</v>
      </c>
      <c r="N4581" s="45" t="s">
        <v>1900</v>
      </c>
      <c r="O4581" s="41">
        <v>84000</v>
      </c>
      <c r="P4581" s="46" t="s">
        <v>4806</v>
      </c>
      <c r="Q4581" s="47"/>
      <c r="R4581" s="48" t="s">
        <v>1838</v>
      </c>
      <c r="T4581">
        <v>100503</v>
      </c>
    </row>
    <row r="4582" spans="1:20" ht="18" customHeight="1" x14ac:dyDescent="0.15">
      <c r="A4582" s="42">
        <v>10</v>
      </c>
      <c r="B4582" s="43" t="s">
        <v>1536</v>
      </c>
      <c r="C4582" s="43">
        <v>5</v>
      </c>
      <c r="D4582" s="43" t="s">
        <v>1836</v>
      </c>
      <c r="E4582" s="43">
        <v>3</v>
      </c>
      <c r="F4582" s="43" t="s">
        <v>1899</v>
      </c>
      <c r="G4582" s="45">
        <v>8</v>
      </c>
      <c r="H4582" s="49" t="s">
        <v>33</v>
      </c>
      <c r="I4582" s="45"/>
      <c r="J4582" s="45"/>
      <c r="K4582" s="41"/>
      <c r="L4582" s="41"/>
      <c r="M4582" s="41"/>
      <c r="N4582" s="45"/>
      <c r="O4582" s="47"/>
      <c r="P4582" s="46" t="s">
        <v>4659</v>
      </c>
      <c r="Q4582" s="47">
        <v>8033</v>
      </c>
      <c r="R4582" s="48" t="s">
        <v>1838</v>
      </c>
      <c r="T4582">
        <v>100503</v>
      </c>
    </row>
    <row r="4583" spans="1:20" ht="18" customHeight="1" x14ac:dyDescent="0.15">
      <c r="A4583" s="42">
        <v>10</v>
      </c>
      <c r="B4583" s="43" t="s">
        <v>1536</v>
      </c>
      <c r="C4583" s="43">
        <v>5</v>
      </c>
      <c r="D4583" s="43" t="s">
        <v>1836</v>
      </c>
      <c r="E4583" s="43">
        <v>3</v>
      </c>
      <c r="F4583" s="43" t="s">
        <v>1899</v>
      </c>
      <c r="G4583" s="44">
        <v>8</v>
      </c>
      <c r="H4583" s="43" t="s">
        <v>33</v>
      </c>
      <c r="I4583" s="45">
        <v>3</v>
      </c>
      <c r="J4583" s="45" t="s">
        <v>48</v>
      </c>
      <c r="K4583" s="41">
        <v>13</v>
      </c>
      <c r="L4583" s="41">
        <v>13</v>
      </c>
      <c r="M4583" s="41">
        <f>K4583-L4583</f>
        <v>0</v>
      </c>
      <c r="N4583" s="45" t="s">
        <v>4328</v>
      </c>
      <c r="O4583" s="41">
        <v>12600</v>
      </c>
      <c r="P4583" s="46" t="s">
        <v>4660</v>
      </c>
      <c r="Q4583" s="47"/>
      <c r="R4583" s="48" t="s">
        <v>1838</v>
      </c>
      <c r="T4583">
        <v>100503</v>
      </c>
    </row>
    <row r="4584" spans="1:20" ht="18" customHeight="1" x14ac:dyDescent="0.15">
      <c r="A4584" s="42">
        <v>10</v>
      </c>
      <c r="B4584" s="43" t="s">
        <v>1536</v>
      </c>
      <c r="C4584" s="43">
        <v>5</v>
      </c>
      <c r="D4584" s="43" t="s">
        <v>1836</v>
      </c>
      <c r="E4584" s="43">
        <v>3</v>
      </c>
      <c r="F4584" s="43" t="s">
        <v>1899</v>
      </c>
      <c r="G4584" s="45">
        <v>10</v>
      </c>
      <c r="H4584" s="49" t="s">
        <v>54</v>
      </c>
      <c r="I4584" s="45"/>
      <c r="J4584" s="45"/>
      <c r="K4584" s="41"/>
      <c r="L4584" s="41"/>
      <c r="M4584" s="41"/>
      <c r="N4584" s="45"/>
      <c r="O4584" s="47"/>
      <c r="P4584" s="46" t="s">
        <v>4659</v>
      </c>
      <c r="Q4584" s="47">
        <v>8034</v>
      </c>
      <c r="R4584" s="48" t="s">
        <v>1838</v>
      </c>
      <c r="T4584">
        <v>100503</v>
      </c>
    </row>
    <row r="4585" spans="1:20" ht="18" customHeight="1" x14ac:dyDescent="0.15">
      <c r="A4585" s="42">
        <v>10</v>
      </c>
      <c r="B4585" s="43" t="s">
        <v>1536</v>
      </c>
      <c r="C4585" s="43">
        <v>5</v>
      </c>
      <c r="D4585" s="43" t="s">
        <v>1836</v>
      </c>
      <c r="E4585" s="43">
        <v>3</v>
      </c>
      <c r="F4585" s="43" t="s">
        <v>1899</v>
      </c>
      <c r="G4585" s="44">
        <v>10</v>
      </c>
      <c r="H4585" s="43" t="s">
        <v>54</v>
      </c>
      <c r="I4585" s="45">
        <v>1</v>
      </c>
      <c r="J4585" s="45" t="s">
        <v>55</v>
      </c>
      <c r="K4585" s="41">
        <v>200</v>
      </c>
      <c r="L4585" s="41">
        <v>210</v>
      </c>
      <c r="M4585" s="41">
        <f>K4585-L4585</f>
        <v>-10</v>
      </c>
      <c r="N4585" s="45" t="s">
        <v>4329</v>
      </c>
      <c r="O4585" s="41">
        <v>150000</v>
      </c>
      <c r="P4585" s="46" t="s">
        <v>4662</v>
      </c>
      <c r="Q4585" s="47"/>
      <c r="R4585" s="48" t="s">
        <v>1838</v>
      </c>
      <c r="T4585">
        <v>100503</v>
      </c>
    </row>
    <row r="4586" spans="1:20" ht="18" customHeight="1" x14ac:dyDescent="0.15">
      <c r="A4586" s="42">
        <v>10</v>
      </c>
      <c r="B4586" s="43" t="s">
        <v>1536</v>
      </c>
      <c r="C4586" s="43">
        <v>5</v>
      </c>
      <c r="D4586" s="43" t="s">
        <v>1836</v>
      </c>
      <c r="E4586" s="43">
        <v>3</v>
      </c>
      <c r="F4586" s="43" t="s">
        <v>1899</v>
      </c>
      <c r="G4586" s="44">
        <v>10</v>
      </c>
      <c r="H4586" s="43" t="s">
        <v>54</v>
      </c>
      <c r="I4586" s="44">
        <v>1</v>
      </c>
      <c r="J4586" s="44" t="s">
        <v>55</v>
      </c>
      <c r="K4586" s="41"/>
      <c r="L4586" s="41"/>
      <c r="M4586" s="41"/>
      <c r="N4586" s="45" t="s">
        <v>2865</v>
      </c>
      <c r="O4586" s="41">
        <v>50000</v>
      </c>
      <c r="P4586" s="46" t="s">
        <v>4807</v>
      </c>
      <c r="Q4586" s="47">
        <v>2556</v>
      </c>
      <c r="R4586" s="48" t="s">
        <v>1838</v>
      </c>
      <c r="T4586">
        <v>100503</v>
      </c>
    </row>
    <row r="4587" spans="1:20" ht="18" customHeight="1" x14ac:dyDescent="0.15">
      <c r="A4587" s="42">
        <v>10</v>
      </c>
      <c r="B4587" s="43" t="s">
        <v>1536</v>
      </c>
      <c r="C4587" s="43">
        <v>5</v>
      </c>
      <c r="D4587" s="43" t="s">
        <v>1836</v>
      </c>
      <c r="E4587" s="43">
        <v>3</v>
      </c>
      <c r="F4587" s="43" t="s">
        <v>1899</v>
      </c>
      <c r="G4587" s="44">
        <v>10</v>
      </c>
      <c r="H4587" s="43" t="s">
        <v>54</v>
      </c>
      <c r="I4587" s="45">
        <v>2</v>
      </c>
      <c r="J4587" s="45" t="s">
        <v>193</v>
      </c>
      <c r="K4587" s="41">
        <v>406</v>
      </c>
      <c r="L4587" s="41">
        <v>368</v>
      </c>
      <c r="M4587" s="41">
        <f>K4587-L4587</f>
        <v>38</v>
      </c>
      <c r="N4587" s="45" t="s">
        <v>4330</v>
      </c>
      <c r="O4587" s="41">
        <v>198000</v>
      </c>
      <c r="P4587" s="46" t="s">
        <v>4597</v>
      </c>
      <c r="Q4587" s="47"/>
      <c r="R4587" s="48" t="s">
        <v>1838</v>
      </c>
      <c r="T4587">
        <v>100503</v>
      </c>
    </row>
    <row r="4588" spans="1:20" ht="18" customHeight="1" x14ac:dyDescent="0.15">
      <c r="A4588" s="42">
        <v>10</v>
      </c>
      <c r="B4588" s="43" t="s">
        <v>1536</v>
      </c>
      <c r="C4588" s="43">
        <v>5</v>
      </c>
      <c r="D4588" s="43" t="s">
        <v>1836</v>
      </c>
      <c r="E4588" s="43">
        <v>3</v>
      </c>
      <c r="F4588" s="43" t="s">
        <v>1899</v>
      </c>
      <c r="G4588" s="44">
        <v>10</v>
      </c>
      <c r="H4588" s="43" t="s">
        <v>54</v>
      </c>
      <c r="I4588" s="44">
        <v>2</v>
      </c>
      <c r="J4588" s="44" t="s">
        <v>193</v>
      </c>
      <c r="K4588" s="41"/>
      <c r="L4588" s="41"/>
      <c r="M4588" s="41"/>
      <c r="N4588" s="45" t="s">
        <v>1901</v>
      </c>
      <c r="O4588" s="41">
        <v>175000</v>
      </c>
      <c r="P4588" s="46"/>
      <c r="Q4588" s="47"/>
      <c r="R4588" s="48" t="s">
        <v>1838</v>
      </c>
      <c r="T4588">
        <v>100503</v>
      </c>
    </row>
    <row r="4589" spans="1:20" ht="18" customHeight="1" x14ac:dyDescent="0.15">
      <c r="A4589" s="42">
        <v>10</v>
      </c>
      <c r="B4589" s="43" t="s">
        <v>1536</v>
      </c>
      <c r="C4589" s="43">
        <v>5</v>
      </c>
      <c r="D4589" s="43" t="s">
        <v>1836</v>
      </c>
      <c r="E4589" s="43">
        <v>3</v>
      </c>
      <c r="F4589" s="43" t="s">
        <v>1899</v>
      </c>
      <c r="G4589" s="44">
        <v>10</v>
      </c>
      <c r="H4589" s="43" t="s">
        <v>54</v>
      </c>
      <c r="I4589" s="44">
        <v>2</v>
      </c>
      <c r="J4589" s="44" t="s">
        <v>193</v>
      </c>
      <c r="K4589" s="41"/>
      <c r="L4589" s="41"/>
      <c r="M4589" s="41"/>
      <c r="N4589" s="45" t="s">
        <v>4331</v>
      </c>
      <c r="O4589" s="41">
        <v>32400</v>
      </c>
      <c r="P4589" s="46"/>
      <c r="Q4589" s="47"/>
      <c r="R4589" s="48" t="s">
        <v>1838</v>
      </c>
      <c r="T4589">
        <v>100503</v>
      </c>
    </row>
    <row r="4590" spans="1:20" ht="18" customHeight="1" x14ac:dyDescent="0.15">
      <c r="A4590" s="42">
        <v>10</v>
      </c>
      <c r="B4590" s="43" t="s">
        <v>1536</v>
      </c>
      <c r="C4590" s="43">
        <v>5</v>
      </c>
      <c r="D4590" s="43" t="s">
        <v>1836</v>
      </c>
      <c r="E4590" s="43">
        <v>3</v>
      </c>
      <c r="F4590" s="43" t="s">
        <v>1899</v>
      </c>
      <c r="G4590" s="44">
        <v>10</v>
      </c>
      <c r="H4590" s="43" t="s">
        <v>54</v>
      </c>
      <c r="I4590" s="45">
        <v>5</v>
      </c>
      <c r="J4590" s="45" t="s">
        <v>194</v>
      </c>
      <c r="K4590" s="41">
        <v>936</v>
      </c>
      <c r="L4590" s="41">
        <v>876</v>
      </c>
      <c r="M4590" s="41">
        <f>K4590-L4590</f>
        <v>60</v>
      </c>
      <c r="N4590" s="45" t="s">
        <v>4332</v>
      </c>
      <c r="O4590" s="41">
        <v>480000</v>
      </c>
      <c r="P4590" s="46"/>
      <c r="Q4590" s="47"/>
      <c r="R4590" s="48" t="s">
        <v>1838</v>
      </c>
      <c r="T4590">
        <v>100503</v>
      </c>
    </row>
    <row r="4591" spans="1:20" ht="18" customHeight="1" x14ac:dyDescent="0.15">
      <c r="A4591" s="42">
        <v>10</v>
      </c>
      <c r="B4591" s="43" t="s">
        <v>1536</v>
      </c>
      <c r="C4591" s="43">
        <v>5</v>
      </c>
      <c r="D4591" s="43" t="s">
        <v>1836</v>
      </c>
      <c r="E4591" s="43">
        <v>3</v>
      </c>
      <c r="F4591" s="43" t="s">
        <v>1899</v>
      </c>
      <c r="G4591" s="44">
        <v>10</v>
      </c>
      <c r="H4591" s="43" t="s">
        <v>54</v>
      </c>
      <c r="I4591" s="44">
        <v>5</v>
      </c>
      <c r="J4591" s="44" t="s">
        <v>194</v>
      </c>
      <c r="K4591" s="41"/>
      <c r="L4591" s="41"/>
      <c r="M4591" s="41"/>
      <c r="N4591" s="45" t="s">
        <v>1902</v>
      </c>
      <c r="O4591" s="41"/>
      <c r="P4591" s="46"/>
      <c r="Q4591" s="47"/>
      <c r="R4591" s="48" t="s">
        <v>1838</v>
      </c>
      <c r="T4591">
        <v>100503</v>
      </c>
    </row>
    <row r="4592" spans="1:20" ht="18" customHeight="1" x14ac:dyDescent="0.15">
      <c r="A4592" s="42">
        <v>10</v>
      </c>
      <c r="B4592" s="43" t="s">
        <v>1536</v>
      </c>
      <c r="C4592" s="43">
        <v>5</v>
      </c>
      <c r="D4592" s="43" t="s">
        <v>1836</v>
      </c>
      <c r="E4592" s="43">
        <v>3</v>
      </c>
      <c r="F4592" s="43" t="s">
        <v>1899</v>
      </c>
      <c r="G4592" s="44">
        <v>10</v>
      </c>
      <c r="H4592" s="43" t="s">
        <v>54</v>
      </c>
      <c r="I4592" s="44">
        <v>5</v>
      </c>
      <c r="J4592" s="44" t="s">
        <v>194</v>
      </c>
      <c r="K4592" s="41"/>
      <c r="L4592" s="41"/>
      <c r="M4592" s="41"/>
      <c r="N4592" s="45" t="s">
        <v>4333</v>
      </c>
      <c r="O4592" s="41">
        <v>456000</v>
      </c>
      <c r="P4592" s="46"/>
      <c r="Q4592" s="47"/>
      <c r="R4592" s="48" t="s">
        <v>1838</v>
      </c>
      <c r="T4592">
        <v>100503</v>
      </c>
    </row>
    <row r="4593" spans="1:20" ht="18" customHeight="1" x14ac:dyDescent="0.15">
      <c r="A4593" s="42">
        <v>10</v>
      </c>
      <c r="B4593" s="43" t="s">
        <v>1536</v>
      </c>
      <c r="C4593" s="43">
        <v>5</v>
      </c>
      <c r="D4593" s="43" t="s">
        <v>1836</v>
      </c>
      <c r="E4593" s="43">
        <v>3</v>
      </c>
      <c r="F4593" s="43" t="s">
        <v>1899</v>
      </c>
      <c r="G4593" s="44">
        <v>10</v>
      </c>
      <c r="H4593" s="43" t="s">
        <v>54</v>
      </c>
      <c r="I4593" s="44">
        <v>5</v>
      </c>
      <c r="J4593" s="44" t="s">
        <v>194</v>
      </c>
      <c r="K4593" s="41"/>
      <c r="L4593" s="41"/>
      <c r="M4593" s="41"/>
      <c r="N4593" s="45" t="s">
        <v>1903</v>
      </c>
      <c r="O4593" s="41"/>
      <c r="P4593" s="46"/>
      <c r="Q4593" s="47"/>
      <c r="R4593" s="48" t="s">
        <v>1838</v>
      </c>
      <c r="T4593">
        <v>100503</v>
      </c>
    </row>
    <row r="4594" spans="1:20" ht="18" customHeight="1" x14ac:dyDescent="0.15">
      <c r="A4594" s="42">
        <v>10</v>
      </c>
      <c r="B4594" s="43" t="s">
        <v>1536</v>
      </c>
      <c r="C4594" s="43">
        <v>5</v>
      </c>
      <c r="D4594" s="43" t="s">
        <v>1836</v>
      </c>
      <c r="E4594" s="43">
        <v>3</v>
      </c>
      <c r="F4594" s="43" t="s">
        <v>1899</v>
      </c>
      <c r="G4594" s="44">
        <v>10</v>
      </c>
      <c r="H4594" s="43" t="s">
        <v>54</v>
      </c>
      <c r="I4594" s="45">
        <v>6</v>
      </c>
      <c r="J4594" s="45" t="s">
        <v>195</v>
      </c>
      <c r="K4594" s="41">
        <v>600</v>
      </c>
      <c r="L4594" s="41">
        <v>600</v>
      </c>
      <c r="M4594" s="41">
        <f>K4594-L4594</f>
        <v>0</v>
      </c>
      <c r="N4594" s="45" t="s">
        <v>4334</v>
      </c>
      <c r="O4594" s="41">
        <v>500000</v>
      </c>
      <c r="P4594" s="46"/>
      <c r="Q4594" s="47"/>
      <c r="R4594" s="48" t="s">
        <v>1838</v>
      </c>
      <c r="T4594">
        <v>100503</v>
      </c>
    </row>
    <row r="4595" spans="1:20" ht="18" customHeight="1" x14ac:dyDescent="0.15">
      <c r="A4595" s="42">
        <v>10</v>
      </c>
      <c r="B4595" s="43" t="s">
        <v>1536</v>
      </c>
      <c r="C4595" s="43">
        <v>5</v>
      </c>
      <c r="D4595" s="43" t="s">
        <v>1836</v>
      </c>
      <c r="E4595" s="43">
        <v>3</v>
      </c>
      <c r="F4595" s="43" t="s">
        <v>1899</v>
      </c>
      <c r="G4595" s="44">
        <v>10</v>
      </c>
      <c r="H4595" s="43" t="s">
        <v>54</v>
      </c>
      <c r="I4595" s="44">
        <v>6</v>
      </c>
      <c r="J4595" s="44" t="s">
        <v>195</v>
      </c>
      <c r="K4595" s="41"/>
      <c r="L4595" s="41"/>
      <c r="M4595" s="41"/>
      <c r="N4595" s="45" t="s">
        <v>1904</v>
      </c>
      <c r="O4595" s="41">
        <v>100000</v>
      </c>
      <c r="P4595" s="46"/>
      <c r="Q4595" s="47"/>
      <c r="R4595" s="48" t="s">
        <v>1838</v>
      </c>
      <c r="T4595">
        <v>100503</v>
      </c>
    </row>
    <row r="4596" spans="1:20" ht="18" customHeight="1" x14ac:dyDescent="0.15">
      <c r="A4596" s="42">
        <v>10</v>
      </c>
      <c r="B4596" s="43" t="s">
        <v>1536</v>
      </c>
      <c r="C4596" s="43">
        <v>5</v>
      </c>
      <c r="D4596" s="43" t="s">
        <v>1836</v>
      </c>
      <c r="E4596" s="43">
        <v>3</v>
      </c>
      <c r="F4596" s="43" t="s">
        <v>1899</v>
      </c>
      <c r="G4596" s="44">
        <v>10</v>
      </c>
      <c r="H4596" s="43" t="s">
        <v>54</v>
      </c>
      <c r="I4596" s="45">
        <v>7</v>
      </c>
      <c r="J4596" s="45" t="s">
        <v>907</v>
      </c>
      <c r="K4596" s="41">
        <v>2862</v>
      </c>
      <c r="L4596" s="41">
        <v>2862</v>
      </c>
      <c r="M4596" s="41">
        <f>K4596-L4596</f>
        <v>0</v>
      </c>
      <c r="N4596" s="45" t="s">
        <v>4335</v>
      </c>
      <c r="O4596" s="41">
        <v>2790000</v>
      </c>
      <c r="P4596" s="46"/>
      <c r="Q4596" s="47"/>
      <c r="R4596" s="48" t="s">
        <v>1838</v>
      </c>
      <c r="T4596">
        <v>100503</v>
      </c>
    </row>
    <row r="4597" spans="1:20" ht="18" customHeight="1" x14ac:dyDescent="0.15">
      <c r="A4597" s="42">
        <v>10</v>
      </c>
      <c r="B4597" s="43" t="s">
        <v>1536</v>
      </c>
      <c r="C4597" s="43">
        <v>5</v>
      </c>
      <c r="D4597" s="43" t="s">
        <v>1836</v>
      </c>
      <c r="E4597" s="43">
        <v>3</v>
      </c>
      <c r="F4597" s="43" t="s">
        <v>1899</v>
      </c>
      <c r="G4597" s="44">
        <v>10</v>
      </c>
      <c r="H4597" s="43" t="s">
        <v>54</v>
      </c>
      <c r="I4597" s="44">
        <v>7</v>
      </c>
      <c r="J4597" s="44" t="s">
        <v>907</v>
      </c>
      <c r="K4597" s="41"/>
      <c r="L4597" s="41"/>
      <c r="M4597" s="41"/>
      <c r="N4597" s="45" t="s">
        <v>4336</v>
      </c>
      <c r="O4597" s="41">
        <v>72000</v>
      </c>
      <c r="P4597" s="46"/>
      <c r="Q4597" s="47"/>
      <c r="R4597" s="48" t="s">
        <v>1838</v>
      </c>
      <c r="T4597">
        <v>100503</v>
      </c>
    </row>
    <row r="4598" spans="1:20" ht="18" customHeight="1" x14ac:dyDescent="0.15">
      <c r="A4598" s="42">
        <v>10</v>
      </c>
      <c r="B4598" s="43" t="s">
        <v>1536</v>
      </c>
      <c r="C4598" s="43">
        <v>5</v>
      </c>
      <c r="D4598" s="43" t="s">
        <v>1836</v>
      </c>
      <c r="E4598" s="43">
        <v>3</v>
      </c>
      <c r="F4598" s="43" t="s">
        <v>1899</v>
      </c>
      <c r="G4598" s="45">
        <v>11</v>
      </c>
      <c r="H4598" s="49" t="s">
        <v>66</v>
      </c>
      <c r="I4598" s="45"/>
      <c r="J4598" s="45"/>
      <c r="K4598" s="41"/>
      <c r="L4598" s="41"/>
      <c r="M4598" s="41"/>
      <c r="N4598" s="45"/>
      <c r="O4598" s="47"/>
      <c r="P4598" s="46"/>
      <c r="Q4598" s="47"/>
      <c r="R4598" s="48" t="s">
        <v>1838</v>
      </c>
      <c r="T4598">
        <v>100503</v>
      </c>
    </row>
    <row r="4599" spans="1:20" ht="18" customHeight="1" x14ac:dyDescent="0.15">
      <c r="A4599" s="42">
        <v>10</v>
      </c>
      <c r="B4599" s="43" t="s">
        <v>1536</v>
      </c>
      <c r="C4599" s="43">
        <v>5</v>
      </c>
      <c r="D4599" s="43" t="s">
        <v>1836</v>
      </c>
      <c r="E4599" s="43">
        <v>3</v>
      </c>
      <c r="F4599" s="43" t="s">
        <v>1899</v>
      </c>
      <c r="G4599" s="44">
        <v>11</v>
      </c>
      <c r="H4599" s="43" t="s">
        <v>66</v>
      </c>
      <c r="I4599" s="45">
        <v>1</v>
      </c>
      <c r="J4599" s="45" t="s">
        <v>67</v>
      </c>
      <c r="K4599" s="41">
        <v>273</v>
      </c>
      <c r="L4599" s="41">
        <v>273</v>
      </c>
      <c r="M4599" s="41">
        <f>K4599-L4599</f>
        <v>0</v>
      </c>
      <c r="N4599" s="45" t="s">
        <v>4337</v>
      </c>
      <c r="O4599" s="41">
        <v>8400</v>
      </c>
      <c r="P4599" s="46"/>
      <c r="Q4599" s="47"/>
      <c r="R4599" s="48" t="s">
        <v>1838</v>
      </c>
      <c r="T4599">
        <v>100503</v>
      </c>
    </row>
    <row r="4600" spans="1:20" ht="18" customHeight="1" x14ac:dyDescent="0.15">
      <c r="A4600" s="42">
        <v>10</v>
      </c>
      <c r="B4600" s="43" t="s">
        <v>1536</v>
      </c>
      <c r="C4600" s="43">
        <v>5</v>
      </c>
      <c r="D4600" s="43" t="s">
        <v>1836</v>
      </c>
      <c r="E4600" s="43">
        <v>3</v>
      </c>
      <c r="F4600" s="43" t="s">
        <v>1899</v>
      </c>
      <c r="G4600" s="44">
        <v>11</v>
      </c>
      <c r="H4600" s="43" t="s">
        <v>66</v>
      </c>
      <c r="I4600" s="44">
        <v>1</v>
      </c>
      <c r="J4600" s="44" t="s">
        <v>67</v>
      </c>
      <c r="K4600" s="41"/>
      <c r="L4600" s="41"/>
      <c r="M4600" s="41"/>
      <c r="N4600" s="45" t="s">
        <v>4338</v>
      </c>
      <c r="O4600" s="41">
        <v>264000</v>
      </c>
      <c r="P4600" s="46"/>
      <c r="Q4600" s="47"/>
      <c r="R4600" s="48" t="s">
        <v>1838</v>
      </c>
      <c r="T4600">
        <v>100503</v>
      </c>
    </row>
    <row r="4601" spans="1:20" ht="18" customHeight="1" x14ac:dyDescent="0.15">
      <c r="A4601" s="42">
        <v>10</v>
      </c>
      <c r="B4601" s="43" t="s">
        <v>1536</v>
      </c>
      <c r="C4601" s="43">
        <v>5</v>
      </c>
      <c r="D4601" s="43" t="s">
        <v>1836</v>
      </c>
      <c r="E4601" s="43">
        <v>3</v>
      </c>
      <c r="F4601" s="43" t="s">
        <v>1899</v>
      </c>
      <c r="G4601" s="44">
        <v>11</v>
      </c>
      <c r="H4601" s="43" t="s">
        <v>66</v>
      </c>
      <c r="I4601" s="45">
        <v>3</v>
      </c>
      <c r="J4601" s="45" t="s">
        <v>70</v>
      </c>
      <c r="K4601" s="41">
        <v>43</v>
      </c>
      <c r="L4601" s="41">
        <v>43</v>
      </c>
      <c r="M4601" s="41">
        <f>K4601-L4601</f>
        <v>0</v>
      </c>
      <c r="N4601" s="45" t="s">
        <v>1905</v>
      </c>
      <c r="O4601" s="41">
        <v>20000</v>
      </c>
      <c r="P4601" s="46"/>
      <c r="Q4601" s="47"/>
      <c r="R4601" s="48" t="s">
        <v>1838</v>
      </c>
      <c r="T4601">
        <v>100503</v>
      </c>
    </row>
    <row r="4602" spans="1:20" ht="18" customHeight="1" x14ac:dyDescent="0.15">
      <c r="A4602" s="42">
        <v>10</v>
      </c>
      <c r="B4602" s="43" t="s">
        <v>1536</v>
      </c>
      <c r="C4602" s="43">
        <v>5</v>
      </c>
      <c r="D4602" s="43" t="s">
        <v>1836</v>
      </c>
      <c r="E4602" s="43">
        <v>3</v>
      </c>
      <c r="F4602" s="43" t="s">
        <v>1899</v>
      </c>
      <c r="G4602" s="44">
        <v>11</v>
      </c>
      <c r="H4602" s="43" t="s">
        <v>66</v>
      </c>
      <c r="I4602" s="44">
        <v>3</v>
      </c>
      <c r="J4602" s="44" t="s">
        <v>70</v>
      </c>
      <c r="K4602" s="41"/>
      <c r="L4602" s="41"/>
      <c r="M4602" s="41"/>
      <c r="N4602" s="45" t="s">
        <v>4339</v>
      </c>
      <c r="O4602" s="41">
        <v>22440</v>
      </c>
      <c r="P4602" s="46"/>
      <c r="Q4602" s="47"/>
      <c r="R4602" s="48" t="s">
        <v>1838</v>
      </c>
      <c r="T4602">
        <v>100503</v>
      </c>
    </row>
    <row r="4603" spans="1:20" ht="18" customHeight="1" x14ac:dyDescent="0.15">
      <c r="A4603" s="42">
        <v>10</v>
      </c>
      <c r="B4603" s="43" t="s">
        <v>1536</v>
      </c>
      <c r="C4603" s="43">
        <v>5</v>
      </c>
      <c r="D4603" s="43" t="s">
        <v>1836</v>
      </c>
      <c r="E4603" s="43">
        <v>3</v>
      </c>
      <c r="F4603" s="43" t="s">
        <v>1899</v>
      </c>
      <c r="G4603" s="44">
        <v>11</v>
      </c>
      <c r="H4603" s="43" t="s">
        <v>66</v>
      </c>
      <c r="I4603" s="45">
        <v>11</v>
      </c>
      <c r="J4603" s="45" t="s">
        <v>72</v>
      </c>
      <c r="K4603" s="41">
        <v>177</v>
      </c>
      <c r="L4603" s="41">
        <v>150</v>
      </c>
      <c r="M4603" s="41">
        <f>K4603-L4603</f>
        <v>27</v>
      </c>
      <c r="N4603" s="45" t="s">
        <v>1906</v>
      </c>
      <c r="O4603" s="41">
        <v>95440</v>
      </c>
      <c r="P4603" s="46"/>
      <c r="Q4603" s="47"/>
      <c r="R4603" s="48" t="s">
        <v>1838</v>
      </c>
      <c r="T4603">
        <v>100503</v>
      </c>
    </row>
    <row r="4604" spans="1:20" ht="18" customHeight="1" x14ac:dyDescent="0.15">
      <c r="A4604" s="42">
        <v>10</v>
      </c>
      <c r="B4604" s="43" t="s">
        <v>1536</v>
      </c>
      <c r="C4604" s="43">
        <v>5</v>
      </c>
      <c r="D4604" s="43" t="s">
        <v>1836</v>
      </c>
      <c r="E4604" s="43">
        <v>3</v>
      </c>
      <c r="F4604" s="43" t="s">
        <v>1899</v>
      </c>
      <c r="G4604" s="44">
        <v>11</v>
      </c>
      <c r="H4604" s="43" t="s">
        <v>66</v>
      </c>
      <c r="I4604" s="44">
        <v>11</v>
      </c>
      <c r="J4604" s="44" t="s">
        <v>72</v>
      </c>
      <c r="K4604" s="41"/>
      <c r="L4604" s="41"/>
      <c r="M4604" s="41"/>
      <c r="N4604" s="45" t="s">
        <v>1907</v>
      </c>
      <c r="O4604" s="41">
        <v>21182</v>
      </c>
      <c r="P4604" s="46"/>
      <c r="Q4604" s="47"/>
      <c r="R4604" s="48" t="s">
        <v>1838</v>
      </c>
      <c r="T4604">
        <v>100503</v>
      </c>
    </row>
    <row r="4605" spans="1:20" ht="18" customHeight="1" x14ac:dyDescent="0.15">
      <c r="A4605" s="42">
        <v>10</v>
      </c>
      <c r="B4605" s="43" t="s">
        <v>1536</v>
      </c>
      <c r="C4605" s="43">
        <v>5</v>
      </c>
      <c r="D4605" s="43" t="s">
        <v>1836</v>
      </c>
      <c r="E4605" s="43">
        <v>3</v>
      </c>
      <c r="F4605" s="43" t="s">
        <v>1899</v>
      </c>
      <c r="G4605" s="44">
        <v>11</v>
      </c>
      <c r="H4605" s="43" t="s">
        <v>66</v>
      </c>
      <c r="I4605" s="44">
        <v>11</v>
      </c>
      <c r="J4605" s="44" t="s">
        <v>72</v>
      </c>
      <c r="K4605" s="41"/>
      <c r="L4605" s="41"/>
      <c r="M4605" s="41"/>
      <c r="N4605" s="45" t="s">
        <v>1908</v>
      </c>
      <c r="O4605" s="41">
        <v>18454</v>
      </c>
      <c r="P4605" s="46"/>
      <c r="Q4605" s="47"/>
      <c r="R4605" s="48" t="s">
        <v>1838</v>
      </c>
      <c r="T4605">
        <v>100503</v>
      </c>
    </row>
    <row r="4606" spans="1:20" ht="18" customHeight="1" x14ac:dyDescent="0.15">
      <c r="A4606" s="42">
        <v>10</v>
      </c>
      <c r="B4606" s="43" t="s">
        <v>1536</v>
      </c>
      <c r="C4606" s="43">
        <v>5</v>
      </c>
      <c r="D4606" s="43" t="s">
        <v>1836</v>
      </c>
      <c r="E4606" s="43">
        <v>3</v>
      </c>
      <c r="F4606" s="43" t="s">
        <v>1899</v>
      </c>
      <c r="G4606" s="44">
        <v>11</v>
      </c>
      <c r="H4606" s="43" t="s">
        <v>66</v>
      </c>
      <c r="I4606" s="44">
        <v>11</v>
      </c>
      <c r="J4606" s="44" t="s">
        <v>72</v>
      </c>
      <c r="K4606" s="41"/>
      <c r="L4606" s="41"/>
      <c r="M4606" s="41"/>
      <c r="N4606" s="45" t="s">
        <v>1909</v>
      </c>
      <c r="O4606" s="41">
        <v>14540</v>
      </c>
      <c r="P4606" s="46"/>
      <c r="Q4606" s="47"/>
      <c r="R4606" s="48" t="s">
        <v>1838</v>
      </c>
      <c r="T4606">
        <v>100503</v>
      </c>
    </row>
    <row r="4607" spans="1:20" ht="18" customHeight="1" x14ac:dyDescent="0.15">
      <c r="A4607" s="42">
        <v>10</v>
      </c>
      <c r="B4607" s="43" t="s">
        <v>1536</v>
      </c>
      <c r="C4607" s="43">
        <v>5</v>
      </c>
      <c r="D4607" s="43" t="s">
        <v>1836</v>
      </c>
      <c r="E4607" s="43">
        <v>3</v>
      </c>
      <c r="F4607" s="43" t="s">
        <v>1899</v>
      </c>
      <c r="G4607" s="44">
        <v>11</v>
      </c>
      <c r="H4607" s="43" t="s">
        <v>66</v>
      </c>
      <c r="I4607" s="44">
        <v>11</v>
      </c>
      <c r="J4607" s="44" t="s">
        <v>72</v>
      </c>
      <c r="K4607" s="41"/>
      <c r="L4607" s="41"/>
      <c r="M4607" s="41"/>
      <c r="N4607" s="45" t="s">
        <v>2866</v>
      </c>
      <c r="O4607" s="41">
        <v>27000</v>
      </c>
      <c r="P4607" s="46"/>
      <c r="Q4607" s="47"/>
      <c r="R4607" s="48" t="s">
        <v>1838</v>
      </c>
      <c r="T4607">
        <v>100503</v>
      </c>
    </row>
    <row r="4608" spans="1:20" ht="18" customHeight="1" x14ac:dyDescent="0.15">
      <c r="A4608" s="42">
        <v>10</v>
      </c>
      <c r="B4608" s="43" t="s">
        <v>1536</v>
      </c>
      <c r="C4608" s="43">
        <v>5</v>
      </c>
      <c r="D4608" s="43" t="s">
        <v>1836</v>
      </c>
      <c r="E4608" s="43">
        <v>3</v>
      </c>
      <c r="F4608" s="43" t="s">
        <v>1899</v>
      </c>
      <c r="G4608" s="45">
        <v>12</v>
      </c>
      <c r="H4608" s="49" t="s">
        <v>73</v>
      </c>
      <c r="I4608" s="45"/>
      <c r="J4608" s="45"/>
      <c r="K4608" s="41"/>
      <c r="L4608" s="41"/>
      <c r="M4608" s="41"/>
      <c r="N4608" s="45"/>
      <c r="O4608" s="47"/>
      <c r="P4608" s="46"/>
      <c r="Q4608" s="47"/>
      <c r="R4608" s="48" t="s">
        <v>1838</v>
      </c>
      <c r="T4608">
        <v>100503</v>
      </c>
    </row>
    <row r="4609" spans="1:20" ht="18" customHeight="1" x14ac:dyDescent="0.15">
      <c r="A4609" s="42">
        <v>10</v>
      </c>
      <c r="B4609" s="43" t="s">
        <v>1536</v>
      </c>
      <c r="C4609" s="43">
        <v>5</v>
      </c>
      <c r="D4609" s="43" t="s">
        <v>1836</v>
      </c>
      <c r="E4609" s="43">
        <v>3</v>
      </c>
      <c r="F4609" s="43" t="s">
        <v>1899</v>
      </c>
      <c r="G4609" s="44">
        <v>12</v>
      </c>
      <c r="H4609" s="43" t="s">
        <v>73</v>
      </c>
      <c r="I4609" s="45">
        <v>21</v>
      </c>
      <c r="J4609" s="45" t="s">
        <v>74</v>
      </c>
      <c r="K4609" s="41">
        <v>41300</v>
      </c>
      <c r="L4609" s="41">
        <v>40910</v>
      </c>
      <c r="M4609" s="41">
        <f>K4609-L4609</f>
        <v>390</v>
      </c>
      <c r="N4609" s="45" t="s">
        <v>1910</v>
      </c>
      <c r="O4609" s="41">
        <v>41300000</v>
      </c>
      <c r="P4609" s="46"/>
      <c r="Q4609" s="47"/>
      <c r="R4609" s="48" t="s">
        <v>1838</v>
      </c>
      <c r="T4609">
        <v>100503</v>
      </c>
    </row>
    <row r="4610" spans="1:20" ht="18" customHeight="1" x14ac:dyDescent="0.15">
      <c r="A4610" s="42">
        <v>10</v>
      </c>
      <c r="B4610" s="43" t="s">
        <v>1536</v>
      </c>
      <c r="C4610" s="43">
        <v>5</v>
      </c>
      <c r="D4610" s="43" t="s">
        <v>1836</v>
      </c>
      <c r="E4610" s="43">
        <v>3</v>
      </c>
      <c r="F4610" s="43" t="s">
        <v>1899</v>
      </c>
      <c r="G4610" s="44">
        <v>12</v>
      </c>
      <c r="H4610" s="43" t="s">
        <v>73</v>
      </c>
      <c r="I4610" s="45">
        <v>31</v>
      </c>
      <c r="J4610" s="45" t="s">
        <v>209</v>
      </c>
      <c r="K4610" s="41">
        <v>895</v>
      </c>
      <c r="L4610" s="41">
        <v>895</v>
      </c>
      <c r="M4610" s="41">
        <f>K4610-L4610</f>
        <v>0</v>
      </c>
      <c r="N4610" s="45" t="s">
        <v>4340</v>
      </c>
      <c r="O4610" s="41">
        <v>330000</v>
      </c>
      <c r="P4610" s="46"/>
      <c r="Q4610" s="47"/>
      <c r="R4610" s="48" t="s">
        <v>1838</v>
      </c>
      <c r="T4610">
        <v>100503</v>
      </c>
    </row>
    <row r="4611" spans="1:20" ht="18" customHeight="1" x14ac:dyDescent="0.15">
      <c r="A4611" s="42">
        <v>10</v>
      </c>
      <c r="B4611" s="43" t="s">
        <v>1536</v>
      </c>
      <c r="C4611" s="43">
        <v>5</v>
      </c>
      <c r="D4611" s="43" t="s">
        <v>1836</v>
      </c>
      <c r="E4611" s="43">
        <v>3</v>
      </c>
      <c r="F4611" s="43" t="s">
        <v>1899</v>
      </c>
      <c r="G4611" s="44">
        <v>12</v>
      </c>
      <c r="H4611" s="43" t="s">
        <v>73</v>
      </c>
      <c r="I4611" s="44">
        <v>31</v>
      </c>
      <c r="J4611" s="44" t="s">
        <v>209</v>
      </c>
      <c r="K4611" s="41"/>
      <c r="L4611" s="41"/>
      <c r="M4611" s="41"/>
      <c r="N4611" s="45" t="s">
        <v>4341</v>
      </c>
      <c r="O4611" s="41">
        <v>168960</v>
      </c>
      <c r="P4611" s="46"/>
      <c r="Q4611" s="47"/>
      <c r="R4611" s="48" t="s">
        <v>1838</v>
      </c>
      <c r="T4611">
        <v>100503</v>
      </c>
    </row>
    <row r="4612" spans="1:20" ht="18" customHeight="1" x14ac:dyDescent="0.15">
      <c r="A4612" s="42">
        <v>10</v>
      </c>
      <c r="B4612" s="43" t="s">
        <v>1536</v>
      </c>
      <c r="C4612" s="43">
        <v>5</v>
      </c>
      <c r="D4612" s="43" t="s">
        <v>1836</v>
      </c>
      <c r="E4612" s="43">
        <v>3</v>
      </c>
      <c r="F4612" s="43" t="s">
        <v>1899</v>
      </c>
      <c r="G4612" s="44">
        <v>12</v>
      </c>
      <c r="H4612" s="43" t="s">
        <v>73</v>
      </c>
      <c r="I4612" s="44">
        <v>31</v>
      </c>
      <c r="J4612" s="44" t="s">
        <v>209</v>
      </c>
      <c r="K4612" s="41"/>
      <c r="L4612" s="41"/>
      <c r="M4612" s="41"/>
      <c r="N4612" s="45" t="s">
        <v>4342</v>
      </c>
      <c r="O4612" s="41">
        <v>396000</v>
      </c>
      <c r="P4612" s="46"/>
      <c r="Q4612" s="47"/>
      <c r="R4612" s="48" t="s">
        <v>1838</v>
      </c>
      <c r="T4612">
        <v>100503</v>
      </c>
    </row>
    <row r="4613" spans="1:20" ht="18" customHeight="1" x14ac:dyDescent="0.15">
      <c r="A4613" s="42">
        <v>10</v>
      </c>
      <c r="B4613" s="43" t="s">
        <v>1536</v>
      </c>
      <c r="C4613" s="43">
        <v>5</v>
      </c>
      <c r="D4613" s="43" t="s">
        <v>1836</v>
      </c>
      <c r="E4613" s="43">
        <v>3</v>
      </c>
      <c r="F4613" s="43" t="s">
        <v>1899</v>
      </c>
      <c r="G4613" s="44">
        <v>12</v>
      </c>
      <c r="H4613" s="43" t="s">
        <v>73</v>
      </c>
      <c r="I4613" s="45">
        <v>32</v>
      </c>
      <c r="J4613" s="45" t="s">
        <v>210</v>
      </c>
      <c r="K4613" s="41">
        <v>145</v>
      </c>
      <c r="L4613" s="41">
        <v>398</v>
      </c>
      <c r="M4613" s="41">
        <f>K4613-L4613</f>
        <v>-253</v>
      </c>
      <c r="N4613" s="45" t="s">
        <v>1877</v>
      </c>
      <c r="O4613" s="41"/>
      <c r="P4613" s="46"/>
      <c r="Q4613" s="47"/>
      <c r="R4613" s="48" t="s">
        <v>1838</v>
      </c>
      <c r="T4613">
        <v>100503</v>
      </c>
    </row>
    <row r="4614" spans="1:20" ht="18" customHeight="1" x14ac:dyDescent="0.15">
      <c r="A4614" s="42">
        <v>10</v>
      </c>
      <c r="B4614" s="43" t="s">
        <v>1536</v>
      </c>
      <c r="C4614" s="43">
        <v>5</v>
      </c>
      <c r="D4614" s="43" t="s">
        <v>1836</v>
      </c>
      <c r="E4614" s="43">
        <v>3</v>
      </c>
      <c r="F4614" s="43" t="s">
        <v>1899</v>
      </c>
      <c r="G4614" s="44">
        <v>12</v>
      </c>
      <c r="H4614" s="43" t="s">
        <v>73</v>
      </c>
      <c r="I4614" s="44">
        <v>32</v>
      </c>
      <c r="J4614" s="44" t="s">
        <v>210</v>
      </c>
      <c r="K4614" s="41"/>
      <c r="L4614" s="41"/>
      <c r="M4614" s="41"/>
      <c r="N4614" s="45" t="s">
        <v>1911</v>
      </c>
      <c r="O4614" s="41">
        <v>47000</v>
      </c>
      <c r="P4614" s="46"/>
      <c r="Q4614" s="47"/>
      <c r="R4614" s="48" t="s">
        <v>1838</v>
      </c>
      <c r="T4614">
        <v>100503</v>
      </c>
    </row>
    <row r="4615" spans="1:20" ht="18" customHeight="1" x14ac:dyDescent="0.15">
      <c r="A4615" s="42">
        <v>10</v>
      </c>
      <c r="B4615" s="43" t="s">
        <v>1536</v>
      </c>
      <c r="C4615" s="43">
        <v>5</v>
      </c>
      <c r="D4615" s="43" t="s">
        <v>1836</v>
      </c>
      <c r="E4615" s="43">
        <v>3</v>
      </c>
      <c r="F4615" s="43" t="s">
        <v>1899</v>
      </c>
      <c r="G4615" s="44">
        <v>12</v>
      </c>
      <c r="H4615" s="43" t="s">
        <v>73</v>
      </c>
      <c r="I4615" s="44">
        <v>32</v>
      </c>
      <c r="J4615" s="44" t="s">
        <v>210</v>
      </c>
      <c r="K4615" s="41"/>
      <c r="L4615" s="41"/>
      <c r="M4615" s="41"/>
      <c r="N4615" s="45" t="s">
        <v>1912</v>
      </c>
      <c r="O4615" s="41">
        <v>42000</v>
      </c>
      <c r="P4615" s="46"/>
      <c r="Q4615" s="47"/>
      <c r="R4615" s="48" t="s">
        <v>1838</v>
      </c>
      <c r="T4615">
        <v>100503</v>
      </c>
    </row>
    <row r="4616" spans="1:20" ht="18" customHeight="1" x14ac:dyDescent="0.15">
      <c r="A4616" s="42">
        <v>10</v>
      </c>
      <c r="B4616" s="43" t="s">
        <v>1536</v>
      </c>
      <c r="C4616" s="43">
        <v>5</v>
      </c>
      <c r="D4616" s="43" t="s">
        <v>1836</v>
      </c>
      <c r="E4616" s="43">
        <v>3</v>
      </c>
      <c r="F4616" s="43" t="s">
        <v>1899</v>
      </c>
      <c r="G4616" s="44">
        <v>12</v>
      </c>
      <c r="H4616" s="43" t="s">
        <v>73</v>
      </c>
      <c r="I4616" s="44">
        <v>32</v>
      </c>
      <c r="J4616" s="44" t="s">
        <v>210</v>
      </c>
      <c r="K4616" s="41"/>
      <c r="L4616" s="41"/>
      <c r="M4616" s="41"/>
      <c r="N4616" s="45" t="s">
        <v>1913</v>
      </c>
      <c r="O4616" s="41">
        <v>56000</v>
      </c>
      <c r="P4616" s="46"/>
      <c r="Q4616" s="47"/>
      <c r="R4616" s="48" t="s">
        <v>1838</v>
      </c>
      <c r="T4616">
        <v>100503</v>
      </c>
    </row>
    <row r="4617" spans="1:20" ht="18" customHeight="1" x14ac:dyDescent="0.15">
      <c r="A4617" s="42">
        <v>10</v>
      </c>
      <c r="B4617" s="43" t="s">
        <v>1536</v>
      </c>
      <c r="C4617" s="43">
        <v>5</v>
      </c>
      <c r="D4617" s="43" t="s">
        <v>1836</v>
      </c>
      <c r="E4617" s="43">
        <v>3</v>
      </c>
      <c r="F4617" s="43" t="s">
        <v>1899</v>
      </c>
      <c r="G4617" s="44">
        <v>12</v>
      </c>
      <c r="H4617" s="43" t="s">
        <v>73</v>
      </c>
      <c r="I4617" s="44">
        <v>32</v>
      </c>
      <c r="J4617" s="44" t="s">
        <v>210</v>
      </c>
      <c r="K4617" s="41"/>
      <c r="L4617" s="41"/>
      <c r="M4617" s="41"/>
      <c r="N4617" s="45" t="s">
        <v>2867</v>
      </c>
      <c r="O4617" s="41"/>
      <c r="P4617" s="46"/>
      <c r="Q4617" s="47"/>
      <c r="R4617" s="48" t="s">
        <v>1838</v>
      </c>
      <c r="T4617">
        <v>100503</v>
      </c>
    </row>
    <row r="4618" spans="1:20" ht="18" customHeight="1" x14ac:dyDescent="0.15">
      <c r="A4618" s="42">
        <v>10</v>
      </c>
      <c r="B4618" s="43" t="s">
        <v>1536</v>
      </c>
      <c r="C4618" s="43">
        <v>5</v>
      </c>
      <c r="D4618" s="43" t="s">
        <v>1836</v>
      </c>
      <c r="E4618" s="43">
        <v>3</v>
      </c>
      <c r="F4618" s="43" t="s">
        <v>1899</v>
      </c>
      <c r="G4618" s="44">
        <v>12</v>
      </c>
      <c r="H4618" s="43" t="s">
        <v>73</v>
      </c>
      <c r="I4618" s="45">
        <v>33</v>
      </c>
      <c r="J4618" s="45" t="s">
        <v>219</v>
      </c>
      <c r="K4618" s="41">
        <v>201</v>
      </c>
      <c r="L4618" s="41">
        <v>149</v>
      </c>
      <c r="M4618" s="41">
        <f>K4618-L4618</f>
        <v>52</v>
      </c>
      <c r="N4618" s="45" t="s">
        <v>4343</v>
      </c>
      <c r="O4618" s="41">
        <v>35200</v>
      </c>
      <c r="P4618" s="46"/>
      <c r="Q4618" s="47"/>
      <c r="R4618" s="48" t="s">
        <v>1838</v>
      </c>
      <c r="T4618">
        <v>100503</v>
      </c>
    </row>
    <row r="4619" spans="1:20" ht="18" customHeight="1" x14ac:dyDescent="0.15">
      <c r="A4619" s="42">
        <v>10</v>
      </c>
      <c r="B4619" s="43" t="s">
        <v>1536</v>
      </c>
      <c r="C4619" s="43">
        <v>5</v>
      </c>
      <c r="D4619" s="43" t="s">
        <v>1836</v>
      </c>
      <c r="E4619" s="43">
        <v>3</v>
      </c>
      <c r="F4619" s="43" t="s">
        <v>1899</v>
      </c>
      <c r="G4619" s="44">
        <v>12</v>
      </c>
      <c r="H4619" s="43" t="s">
        <v>73</v>
      </c>
      <c r="I4619" s="44">
        <v>33</v>
      </c>
      <c r="J4619" s="44" t="s">
        <v>219</v>
      </c>
      <c r="K4619" s="41"/>
      <c r="L4619" s="41"/>
      <c r="M4619" s="41"/>
      <c r="N4619" s="45" t="s">
        <v>4344</v>
      </c>
      <c r="O4619" s="41">
        <v>35200</v>
      </c>
      <c r="P4619" s="46"/>
      <c r="Q4619" s="47"/>
      <c r="R4619" s="48" t="s">
        <v>1838</v>
      </c>
      <c r="T4619">
        <v>100503</v>
      </c>
    </row>
    <row r="4620" spans="1:20" ht="18" customHeight="1" x14ac:dyDescent="0.15">
      <c r="A4620" s="42">
        <v>10</v>
      </c>
      <c r="B4620" s="43" t="s">
        <v>1536</v>
      </c>
      <c r="C4620" s="43">
        <v>5</v>
      </c>
      <c r="D4620" s="43" t="s">
        <v>1836</v>
      </c>
      <c r="E4620" s="43">
        <v>3</v>
      </c>
      <c r="F4620" s="43" t="s">
        <v>1899</v>
      </c>
      <c r="G4620" s="44">
        <v>12</v>
      </c>
      <c r="H4620" s="43" t="s">
        <v>73</v>
      </c>
      <c r="I4620" s="44">
        <v>33</v>
      </c>
      <c r="J4620" s="44" t="s">
        <v>219</v>
      </c>
      <c r="K4620" s="41"/>
      <c r="L4620" s="41"/>
      <c r="M4620" s="41"/>
      <c r="N4620" s="45" t="s">
        <v>2868</v>
      </c>
      <c r="O4620" s="41">
        <v>55000</v>
      </c>
      <c r="P4620" s="46"/>
      <c r="Q4620" s="47"/>
      <c r="R4620" s="48" t="s">
        <v>1838</v>
      </c>
      <c r="T4620">
        <v>100503</v>
      </c>
    </row>
    <row r="4621" spans="1:20" ht="18" customHeight="1" x14ac:dyDescent="0.15">
      <c r="A4621" s="42">
        <v>10</v>
      </c>
      <c r="B4621" s="43" t="s">
        <v>1536</v>
      </c>
      <c r="C4621" s="43">
        <v>5</v>
      </c>
      <c r="D4621" s="43" t="s">
        <v>1836</v>
      </c>
      <c r="E4621" s="43">
        <v>3</v>
      </c>
      <c r="F4621" s="43" t="s">
        <v>1899</v>
      </c>
      <c r="G4621" s="44">
        <v>12</v>
      </c>
      <c r="H4621" s="43" t="s">
        <v>73</v>
      </c>
      <c r="I4621" s="44">
        <v>33</v>
      </c>
      <c r="J4621" s="44" t="s">
        <v>219</v>
      </c>
      <c r="K4621" s="41"/>
      <c r="L4621" s="41"/>
      <c r="M4621" s="41"/>
      <c r="N4621" s="45" t="s">
        <v>2869</v>
      </c>
      <c r="O4621" s="41">
        <v>20000</v>
      </c>
      <c r="P4621" s="46"/>
      <c r="Q4621" s="47"/>
      <c r="R4621" s="48" t="s">
        <v>1838</v>
      </c>
      <c r="T4621">
        <v>100503</v>
      </c>
    </row>
    <row r="4622" spans="1:20" ht="18" customHeight="1" x14ac:dyDescent="0.15">
      <c r="A4622" s="42">
        <v>10</v>
      </c>
      <c r="B4622" s="43" t="s">
        <v>1536</v>
      </c>
      <c r="C4622" s="43">
        <v>5</v>
      </c>
      <c r="D4622" s="43" t="s">
        <v>1836</v>
      </c>
      <c r="E4622" s="43">
        <v>3</v>
      </c>
      <c r="F4622" s="43" t="s">
        <v>1899</v>
      </c>
      <c r="G4622" s="44">
        <v>12</v>
      </c>
      <c r="H4622" s="43" t="s">
        <v>73</v>
      </c>
      <c r="I4622" s="44">
        <v>33</v>
      </c>
      <c r="J4622" s="44" t="s">
        <v>219</v>
      </c>
      <c r="K4622" s="41"/>
      <c r="L4622" s="41"/>
      <c r="M4622" s="41"/>
      <c r="N4622" s="45" t="s">
        <v>2870</v>
      </c>
      <c r="O4622" s="41">
        <v>55000</v>
      </c>
      <c r="P4622" s="46"/>
      <c r="Q4622" s="47"/>
      <c r="R4622" s="48" t="s">
        <v>1838</v>
      </c>
      <c r="T4622">
        <v>100503</v>
      </c>
    </row>
    <row r="4623" spans="1:20" ht="18" customHeight="1" x14ac:dyDescent="0.15">
      <c r="A4623" s="42">
        <v>10</v>
      </c>
      <c r="B4623" s="43" t="s">
        <v>1536</v>
      </c>
      <c r="C4623" s="43">
        <v>5</v>
      </c>
      <c r="D4623" s="43" t="s">
        <v>1836</v>
      </c>
      <c r="E4623" s="43">
        <v>3</v>
      </c>
      <c r="F4623" s="43" t="s">
        <v>1899</v>
      </c>
      <c r="G4623" s="45">
        <v>13</v>
      </c>
      <c r="H4623" s="49" t="s">
        <v>77</v>
      </c>
      <c r="I4623" s="45"/>
      <c r="J4623" s="45"/>
      <c r="K4623" s="41"/>
      <c r="L4623" s="41"/>
      <c r="M4623" s="41"/>
      <c r="N4623" s="45"/>
      <c r="O4623" s="47"/>
      <c r="P4623" s="46"/>
      <c r="Q4623" s="47"/>
      <c r="R4623" s="48" t="s">
        <v>1838</v>
      </c>
      <c r="T4623">
        <v>100503</v>
      </c>
    </row>
    <row r="4624" spans="1:20" ht="18" customHeight="1" x14ac:dyDescent="0.15">
      <c r="A4624" s="42">
        <v>10</v>
      </c>
      <c r="B4624" s="43" t="s">
        <v>1536</v>
      </c>
      <c r="C4624" s="43">
        <v>5</v>
      </c>
      <c r="D4624" s="43" t="s">
        <v>1836</v>
      </c>
      <c r="E4624" s="43">
        <v>3</v>
      </c>
      <c r="F4624" s="43" t="s">
        <v>1899</v>
      </c>
      <c r="G4624" s="44">
        <v>13</v>
      </c>
      <c r="H4624" s="43" t="s">
        <v>77</v>
      </c>
      <c r="I4624" s="45">
        <v>1</v>
      </c>
      <c r="J4624" s="45" t="s">
        <v>78</v>
      </c>
      <c r="K4624" s="41">
        <v>10</v>
      </c>
      <c r="L4624" s="41">
        <v>10</v>
      </c>
      <c r="M4624" s="41">
        <f>K4624-L4624</f>
        <v>0</v>
      </c>
      <c r="N4624" s="45" t="s">
        <v>867</v>
      </c>
      <c r="O4624" s="41">
        <v>10000</v>
      </c>
      <c r="P4624" s="46"/>
      <c r="Q4624" s="47"/>
      <c r="R4624" s="48" t="s">
        <v>1838</v>
      </c>
      <c r="T4624">
        <v>100503</v>
      </c>
    </row>
    <row r="4625" spans="1:20" ht="18" customHeight="1" x14ac:dyDescent="0.15">
      <c r="A4625" s="42">
        <v>10</v>
      </c>
      <c r="B4625" s="43" t="s">
        <v>1536</v>
      </c>
      <c r="C4625" s="43">
        <v>5</v>
      </c>
      <c r="D4625" s="43" t="s">
        <v>1836</v>
      </c>
      <c r="E4625" s="43">
        <v>3</v>
      </c>
      <c r="F4625" s="43" t="s">
        <v>1899</v>
      </c>
      <c r="G4625" s="45">
        <v>15</v>
      </c>
      <c r="H4625" s="49" t="s">
        <v>235</v>
      </c>
      <c r="I4625" s="45"/>
      <c r="J4625" s="45"/>
      <c r="K4625" s="41"/>
      <c r="L4625" s="41"/>
      <c r="M4625" s="41"/>
      <c r="N4625" s="45"/>
      <c r="O4625" s="47"/>
      <c r="P4625" s="46"/>
      <c r="Q4625" s="47"/>
      <c r="R4625" s="48" t="s">
        <v>1838</v>
      </c>
      <c r="T4625">
        <v>100503</v>
      </c>
    </row>
    <row r="4626" spans="1:20" ht="18" customHeight="1" x14ac:dyDescent="0.15">
      <c r="A4626" s="42">
        <v>10</v>
      </c>
      <c r="B4626" s="43" t="s">
        <v>1536</v>
      </c>
      <c r="C4626" s="43">
        <v>5</v>
      </c>
      <c r="D4626" s="43" t="s">
        <v>1836</v>
      </c>
      <c r="E4626" s="43">
        <v>3</v>
      </c>
      <c r="F4626" s="43" t="s">
        <v>1899</v>
      </c>
      <c r="G4626" s="44">
        <v>15</v>
      </c>
      <c r="H4626" s="43" t="s">
        <v>235</v>
      </c>
      <c r="I4626" s="45">
        <v>1</v>
      </c>
      <c r="J4626" s="45" t="s">
        <v>236</v>
      </c>
      <c r="K4626" s="41">
        <v>60</v>
      </c>
      <c r="L4626" s="41">
        <v>60</v>
      </c>
      <c r="M4626" s="41">
        <f>K4626-L4626</f>
        <v>0</v>
      </c>
      <c r="N4626" s="45" t="s">
        <v>4345</v>
      </c>
      <c r="O4626" s="41">
        <v>40000</v>
      </c>
      <c r="P4626" s="46"/>
      <c r="Q4626" s="47"/>
      <c r="R4626" s="48" t="s">
        <v>1838</v>
      </c>
      <c r="T4626">
        <v>100503</v>
      </c>
    </row>
    <row r="4627" spans="1:20" ht="18" customHeight="1" x14ac:dyDescent="0.15">
      <c r="A4627" s="42">
        <v>10</v>
      </c>
      <c r="B4627" s="43" t="s">
        <v>1536</v>
      </c>
      <c r="C4627" s="43">
        <v>5</v>
      </c>
      <c r="D4627" s="43" t="s">
        <v>1836</v>
      </c>
      <c r="E4627" s="43">
        <v>3</v>
      </c>
      <c r="F4627" s="43" t="s">
        <v>1899</v>
      </c>
      <c r="G4627" s="44">
        <v>15</v>
      </c>
      <c r="H4627" s="43" t="s">
        <v>235</v>
      </c>
      <c r="I4627" s="44">
        <v>1</v>
      </c>
      <c r="J4627" s="44" t="s">
        <v>236</v>
      </c>
      <c r="K4627" s="41"/>
      <c r="L4627" s="41"/>
      <c r="M4627" s="41"/>
      <c r="N4627" s="45" t="s">
        <v>4346</v>
      </c>
      <c r="O4627" s="41">
        <v>20000</v>
      </c>
      <c r="P4627" s="46"/>
      <c r="Q4627" s="47"/>
      <c r="R4627" s="48" t="s">
        <v>1838</v>
      </c>
      <c r="T4627">
        <v>100503</v>
      </c>
    </row>
    <row r="4628" spans="1:20" ht="18" customHeight="1" x14ac:dyDescent="0.15">
      <c r="A4628" s="42">
        <v>10</v>
      </c>
      <c r="B4628" s="43" t="s">
        <v>1536</v>
      </c>
      <c r="C4628" s="43">
        <v>5</v>
      </c>
      <c r="D4628" s="43" t="s">
        <v>1836</v>
      </c>
      <c r="E4628" s="43">
        <v>3</v>
      </c>
      <c r="F4628" s="43" t="s">
        <v>1899</v>
      </c>
      <c r="G4628" s="45">
        <v>18</v>
      </c>
      <c r="H4628" s="49" t="s">
        <v>81</v>
      </c>
      <c r="I4628" s="45"/>
      <c r="J4628" s="45"/>
      <c r="K4628" s="41"/>
      <c r="L4628" s="41"/>
      <c r="M4628" s="41"/>
      <c r="N4628" s="45"/>
      <c r="O4628" s="47"/>
      <c r="P4628" s="46"/>
      <c r="Q4628" s="47"/>
      <c r="R4628" s="48" t="s">
        <v>1838</v>
      </c>
      <c r="T4628">
        <v>100503</v>
      </c>
    </row>
    <row r="4629" spans="1:20" ht="18" customHeight="1" x14ac:dyDescent="0.15">
      <c r="A4629" s="42">
        <v>10</v>
      </c>
      <c r="B4629" s="43" t="s">
        <v>1536</v>
      </c>
      <c r="C4629" s="43">
        <v>5</v>
      </c>
      <c r="D4629" s="43" t="s">
        <v>1836</v>
      </c>
      <c r="E4629" s="43">
        <v>3</v>
      </c>
      <c r="F4629" s="43" t="s">
        <v>1899</v>
      </c>
      <c r="G4629" s="44">
        <v>18</v>
      </c>
      <c r="H4629" s="43" t="s">
        <v>81</v>
      </c>
      <c r="I4629" s="45">
        <v>11</v>
      </c>
      <c r="J4629" s="45" t="s">
        <v>82</v>
      </c>
      <c r="K4629" s="41">
        <v>20</v>
      </c>
      <c r="L4629" s="41">
        <v>43</v>
      </c>
      <c r="M4629" s="41">
        <f>K4629-L4629</f>
        <v>-23</v>
      </c>
      <c r="N4629" s="45" t="s">
        <v>1914</v>
      </c>
      <c r="O4629" s="41"/>
      <c r="P4629" s="46"/>
      <c r="Q4629" s="47"/>
      <c r="R4629" s="48" t="s">
        <v>1838</v>
      </c>
      <c r="T4629">
        <v>100503</v>
      </c>
    </row>
    <row r="4630" spans="1:20" ht="18" customHeight="1" x14ac:dyDescent="0.15">
      <c r="A4630" s="42">
        <v>10</v>
      </c>
      <c r="B4630" s="43" t="s">
        <v>1536</v>
      </c>
      <c r="C4630" s="43">
        <v>5</v>
      </c>
      <c r="D4630" s="43" t="s">
        <v>1836</v>
      </c>
      <c r="E4630" s="43">
        <v>3</v>
      </c>
      <c r="F4630" s="43" t="s">
        <v>1899</v>
      </c>
      <c r="G4630" s="44">
        <v>18</v>
      </c>
      <c r="H4630" s="43" t="s">
        <v>81</v>
      </c>
      <c r="I4630" s="44">
        <v>11</v>
      </c>
      <c r="J4630" s="44" t="s">
        <v>82</v>
      </c>
      <c r="K4630" s="41"/>
      <c r="L4630" s="41"/>
      <c r="M4630" s="41"/>
      <c r="N4630" s="45" t="s">
        <v>4347</v>
      </c>
      <c r="O4630" s="41">
        <v>19950</v>
      </c>
      <c r="P4630" s="46"/>
      <c r="Q4630" s="47"/>
      <c r="R4630" s="48" t="s">
        <v>1838</v>
      </c>
      <c r="T4630">
        <v>100503</v>
      </c>
    </row>
    <row r="4631" spans="1:20" ht="18" customHeight="1" x14ac:dyDescent="0.15">
      <c r="A4631" s="42">
        <v>10</v>
      </c>
      <c r="B4631" s="43" t="s">
        <v>1536</v>
      </c>
      <c r="C4631" s="43">
        <v>5</v>
      </c>
      <c r="D4631" s="43" t="s">
        <v>1836</v>
      </c>
      <c r="E4631" s="43">
        <v>3</v>
      </c>
      <c r="F4631" s="43" t="s">
        <v>1899</v>
      </c>
      <c r="G4631" s="45">
        <v>26</v>
      </c>
      <c r="H4631" s="49" t="s">
        <v>244</v>
      </c>
      <c r="I4631" s="45"/>
      <c r="J4631" s="45"/>
      <c r="K4631" s="41"/>
      <c r="L4631" s="41"/>
      <c r="M4631" s="41"/>
      <c r="N4631" s="45"/>
      <c r="O4631" s="47"/>
      <c r="P4631" s="46"/>
      <c r="Q4631" s="47"/>
      <c r="R4631" s="48" t="s">
        <v>1838</v>
      </c>
      <c r="T4631">
        <v>100503</v>
      </c>
    </row>
    <row r="4632" spans="1:20" ht="18" customHeight="1" x14ac:dyDescent="0.15">
      <c r="A4632" s="42">
        <v>10</v>
      </c>
      <c r="B4632" s="43" t="s">
        <v>1536</v>
      </c>
      <c r="C4632" s="43">
        <v>5</v>
      </c>
      <c r="D4632" s="43" t="s">
        <v>1836</v>
      </c>
      <c r="E4632" s="43">
        <v>3</v>
      </c>
      <c r="F4632" s="43" t="s">
        <v>1899</v>
      </c>
      <c r="G4632" s="44">
        <v>26</v>
      </c>
      <c r="H4632" s="43" t="s">
        <v>244</v>
      </c>
      <c r="I4632" s="45">
        <v>1</v>
      </c>
      <c r="J4632" s="45" t="s">
        <v>245</v>
      </c>
      <c r="K4632" s="41">
        <v>7</v>
      </c>
      <c r="L4632" s="41">
        <v>0</v>
      </c>
      <c r="M4632" s="41">
        <f>K4632-L4632</f>
        <v>7</v>
      </c>
      <c r="N4632" s="45" t="s">
        <v>1915</v>
      </c>
      <c r="O4632" s="41">
        <v>7000</v>
      </c>
      <c r="P4632" s="46"/>
      <c r="Q4632" s="47"/>
      <c r="R4632" s="48" t="s">
        <v>1838</v>
      </c>
      <c r="T4632">
        <v>100503</v>
      </c>
    </row>
    <row r="4633" spans="1:20" ht="18" customHeight="1" x14ac:dyDescent="0.15">
      <c r="A4633" s="24">
        <v>10</v>
      </c>
      <c r="B4633" s="25" t="s">
        <v>1536</v>
      </c>
      <c r="C4633" s="26">
        <v>6</v>
      </c>
      <c r="D4633" s="26" t="s">
        <v>2192</v>
      </c>
      <c r="E4633" s="27"/>
      <c r="F4633" s="26"/>
      <c r="G4633" s="27"/>
      <c r="H4633" s="26"/>
      <c r="I4633" s="27"/>
      <c r="J4633" s="27"/>
      <c r="K4633" s="23">
        <f>IF(C4633="",SUMIFS($K4634:$K$5362,$A4634:$A$5362,A4633,$E4634:$E$5362,""),IF(E4633="",SUMIFS($K4634:$K$5362,$A4634:$A$5362,A4633,$C4634:$C$5362,C4633,$G4634:$G$5362,""),IF(G4633="",SUMIFS($K4634:$K$5362,$A4634:$A$5362,A4633,$C4634:$C$5362,C4633,$E4634:$E$5362,E4633,$R4634:$R$5362,R4633),IF(I4633="",SUMIFS($K4634:$K$5362,$A4634:$A$5362,A4633,$C4634:$C$5362,C4633,$E4634:$E$5362,E4633,$G4634:$G$5362,G4633,$R4634:$R$5362,R4633),0))))</f>
        <v>29727</v>
      </c>
      <c r="L4633" s="23">
        <f>IF(C4633="",SUMIFS($L4634:$L$5362,$A4634:$A$5362,A4633,$E4634:$E$5362,""),IF(E4633="",SUMIFS($L4634:$L$5362,$A4634:$A$5362,A4633,$C4634:$C$5362,C4633,$G4634:$G$5362,""),IF(G4633="",SUMIFS($L4634:$L$5362,$A4634:$A$5362,A4633,$C4634:$C$5362,C4633,$E4634:$E$5362,E4633,$R4634:$R$5362,R4633),IF(I4633="",SUMIFS($L4634:$L$5362,$A4634:$A$5362,A4633,$C4634:$C$5362,C4633,$E4634:$E$5362,E4633,$G4634:$G$5362,G4633,$R4634:$R$5362,R4633),0))))</f>
        <v>27474</v>
      </c>
      <c r="M4633" s="23">
        <f t="shared" ref="M4633:M4634" si="122">K4633-L4633</f>
        <v>2253</v>
      </c>
      <c r="N4633" s="28"/>
      <c r="O4633" s="29"/>
      <c r="P4633" s="30"/>
      <c r="Q4633" s="23">
        <f>IF(C4633="",SUMIFS($Q4634:$Q$5362,$A4634:$A$5362,A4633,$E4634:$E$5362,""),IF(E4633="",SUMIFS($Q4634:$Q$5362,$A4634:$A$5362,A4633,$C4634:$C$5362,C4633,$G4634:$G$5362,""),IF(G4633="",SUMIFS($Q4634:$Q$5362,$A4634:$A$5362,A4633,$C4634:$C$5362,C4633,$E4634:$E$5362,E4633,$R4634:$R$5362,R4633),IF(I4633="",SUMIFS($Q4634:$Q$5362,$A4634:$A$5362,A4633,$C4634:$C$5362,C4633,$E4634:$E$5362,E4633,$G4634:$G$5362,G4633,$R4634:$R$5362,R4633),0))))</f>
        <v>0</v>
      </c>
      <c r="R4633" s="31"/>
      <c r="T4633">
        <v>100641</v>
      </c>
    </row>
    <row r="4634" spans="1:20" ht="18" customHeight="1" x14ac:dyDescent="0.15">
      <c r="A4634" s="24">
        <v>10</v>
      </c>
      <c r="B4634" s="25" t="s">
        <v>2268</v>
      </c>
      <c r="C4634" s="34">
        <v>6</v>
      </c>
      <c r="D4634" s="25" t="s">
        <v>1916</v>
      </c>
      <c r="E4634" s="35">
        <v>1</v>
      </c>
      <c r="F4634" s="36" t="s">
        <v>2192</v>
      </c>
      <c r="G4634" s="35"/>
      <c r="H4634" s="36"/>
      <c r="I4634" s="35"/>
      <c r="J4634" s="35"/>
      <c r="K4634" s="32">
        <f>IF(C4634="",SUMIFS($K4635:$K$5362,$A4635:$A$5362,A4634,$E4635:$E$5362,""),IF(E4634="",SUMIFS($K4635:$K$5362,$A4635:$A$5362,A4634,$C4635:$C$5362,C4634,$G4635:$G$5362,""),IF(G4634="",SUMIFS($K4635:$K$5362,$A4635:$A$5362,A4634,$C4635:$C$5362,C4634,$E4635:$E$5362,E4634,$R4635:$R$5362,R4634),IF(I4634="",SUMIFS($K4635:$K$5362,$A4635:$A$5362,A4634,$C4635:$C$5362,C4634,$E4635:$E$5362,E4634,$G4635:$G$5362,G4634,$R4635:$R$5362,R4634),0))))</f>
        <v>29727</v>
      </c>
      <c r="L4634" s="32">
        <f>IF(C4634="",SUMIFS($L4635:$L$5362,$A4635:$A$5362,A4634,$E4635:$E$5362,""),IF(E4634="",SUMIFS($L4635:$L$5362,$A4635:$A$5362,A4634,$C4635:$C$5362,C4634,$G4635:$G$5362,""),IF(G4634="",SUMIFS($L4635:$L$5362,$A4635:$A$5362,A4634,$C4635:$C$5362,C4634,$E4635:$E$5362,E4634,$R4635:$R$5362,R4634),IF(I4634="",SUMIFS($L4635:$L$5362,$A4635:$A$5362,A4634,$C4635:$C$5362,C4634,$E4635:$E$5362,E4634,$G4635:$G$5362,G4634,$R4635:$R$5362,R4634),0))))</f>
        <v>27474</v>
      </c>
      <c r="M4634" s="32">
        <f t="shared" si="122"/>
        <v>2253</v>
      </c>
      <c r="N4634" s="37"/>
      <c r="O4634" s="38"/>
      <c r="P4634" s="39"/>
      <c r="Q4634" s="33">
        <f>IF(C4634="",SUMIFS($Q4635:$Q$5362,$A4635:$A$5362,A4634,$E4635:$E$5362,""),IF(E4634="",SUMIFS($Q4635:$Q$5362,$A4635:$A$5362,A4634,$C4635:$C$5362,C4634,$G4635:$G$5362,""),IF(G4634="",SUMIFS($Q4635:$Q$5362,$A4635:$A$5362,A4634,$C4635:$C$5362,C4634,$E4635:$E$5362,E4634,$R4635:$R$5362,R4634),IF(I4634="",SUMIFS($Q4635:$Q$5362,$A4635:$A$5362,A4634,$C4635:$C$5362,C4634,$E4635:$E$5362,E4634,$G4635:$G$5362,G4634,$R4635:$R$5362,R4634),0))))</f>
        <v>0</v>
      </c>
      <c r="R4634" s="40" t="s">
        <v>2280</v>
      </c>
      <c r="T4634">
        <v>100641</v>
      </c>
    </row>
    <row r="4635" spans="1:20" ht="18" customHeight="1" x14ac:dyDescent="0.15">
      <c r="A4635" s="42">
        <v>10</v>
      </c>
      <c r="B4635" s="43" t="s">
        <v>1536</v>
      </c>
      <c r="C4635" s="43">
        <v>6</v>
      </c>
      <c r="D4635" s="43" t="s">
        <v>1916</v>
      </c>
      <c r="E4635" s="43">
        <v>1</v>
      </c>
      <c r="F4635" s="43" t="s">
        <v>1916</v>
      </c>
      <c r="G4635" s="45">
        <v>1</v>
      </c>
      <c r="H4635" s="49" t="s">
        <v>7</v>
      </c>
      <c r="I4635" s="45"/>
      <c r="J4635" s="45"/>
      <c r="K4635" s="41"/>
      <c r="L4635" s="41"/>
      <c r="M4635" s="41"/>
      <c r="N4635" s="45"/>
      <c r="O4635" s="47"/>
      <c r="P4635" s="46"/>
      <c r="Q4635" s="47"/>
      <c r="R4635" s="48" t="s">
        <v>1838</v>
      </c>
      <c r="T4635">
        <v>100641</v>
      </c>
    </row>
    <row r="4636" spans="1:20" ht="18" customHeight="1" x14ac:dyDescent="0.15">
      <c r="A4636" s="42">
        <v>10</v>
      </c>
      <c r="B4636" s="43" t="s">
        <v>1536</v>
      </c>
      <c r="C4636" s="43">
        <v>6</v>
      </c>
      <c r="D4636" s="43" t="s">
        <v>1916</v>
      </c>
      <c r="E4636" s="43">
        <v>1</v>
      </c>
      <c r="F4636" s="43" t="s">
        <v>1916</v>
      </c>
      <c r="G4636" s="44">
        <v>1</v>
      </c>
      <c r="H4636" s="43" t="s">
        <v>7</v>
      </c>
      <c r="I4636" s="45">
        <v>21</v>
      </c>
      <c r="J4636" s="45" t="s">
        <v>1917</v>
      </c>
      <c r="K4636" s="41">
        <v>276</v>
      </c>
      <c r="L4636" s="41">
        <v>173</v>
      </c>
      <c r="M4636" s="41">
        <f>K4636-L4636</f>
        <v>103</v>
      </c>
      <c r="N4636" s="45" t="s">
        <v>4348</v>
      </c>
      <c r="O4636" s="41">
        <v>103000</v>
      </c>
      <c r="P4636" s="46"/>
      <c r="Q4636" s="47"/>
      <c r="R4636" s="48" t="s">
        <v>1838</v>
      </c>
      <c r="T4636">
        <v>100641</v>
      </c>
    </row>
    <row r="4637" spans="1:20" ht="18" customHeight="1" x14ac:dyDescent="0.15">
      <c r="A4637" s="42">
        <v>10</v>
      </c>
      <c r="B4637" s="43" t="s">
        <v>1536</v>
      </c>
      <c r="C4637" s="43">
        <v>6</v>
      </c>
      <c r="D4637" s="43" t="s">
        <v>1916</v>
      </c>
      <c r="E4637" s="43">
        <v>1</v>
      </c>
      <c r="F4637" s="43" t="s">
        <v>1916</v>
      </c>
      <c r="G4637" s="44">
        <v>1</v>
      </c>
      <c r="H4637" s="43" t="s">
        <v>7</v>
      </c>
      <c r="I4637" s="44">
        <v>21</v>
      </c>
      <c r="J4637" s="44" t="s">
        <v>1917</v>
      </c>
      <c r="K4637" s="41"/>
      <c r="L4637" s="41"/>
      <c r="M4637" s="41"/>
      <c r="N4637" s="45" t="s">
        <v>4349</v>
      </c>
      <c r="O4637" s="41">
        <v>103000</v>
      </c>
      <c r="P4637" s="46"/>
      <c r="Q4637" s="47"/>
      <c r="R4637" s="48" t="s">
        <v>1838</v>
      </c>
      <c r="T4637">
        <v>100641</v>
      </c>
    </row>
    <row r="4638" spans="1:20" ht="18" customHeight="1" x14ac:dyDescent="0.15">
      <c r="A4638" s="42">
        <v>10</v>
      </c>
      <c r="B4638" s="43" t="s">
        <v>1536</v>
      </c>
      <c r="C4638" s="43">
        <v>6</v>
      </c>
      <c r="D4638" s="43" t="s">
        <v>1916</v>
      </c>
      <c r="E4638" s="43">
        <v>1</v>
      </c>
      <c r="F4638" s="43" t="s">
        <v>1916</v>
      </c>
      <c r="G4638" s="44">
        <v>1</v>
      </c>
      <c r="H4638" s="43" t="s">
        <v>7</v>
      </c>
      <c r="I4638" s="44">
        <v>21</v>
      </c>
      <c r="J4638" s="44" t="s">
        <v>1917</v>
      </c>
      <c r="K4638" s="41"/>
      <c r="L4638" s="41"/>
      <c r="M4638" s="41"/>
      <c r="N4638" s="45" t="s">
        <v>1839</v>
      </c>
      <c r="O4638" s="41">
        <v>70000</v>
      </c>
      <c r="P4638" s="46"/>
      <c r="Q4638" s="47"/>
      <c r="R4638" s="48" t="s">
        <v>1838</v>
      </c>
      <c r="T4638">
        <v>100641</v>
      </c>
    </row>
    <row r="4639" spans="1:20" ht="18" customHeight="1" x14ac:dyDescent="0.15">
      <c r="A4639" s="42">
        <v>10</v>
      </c>
      <c r="B4639" s="43" t="s">
        <v>1536</v>
      </c>
      <c r="C4639" s="43">
        <v>6</v>
      </c>
      <c r="D4639" s="43" t="s">
        <v>1916</v>
      </c>
      <c r="E4639" s="43">
        <v>1</v>
      </c>
      <c r="F4639" s="43" t="s">
        <v>1916</v>
      </c>
      <c r="G4639" s="45">
        <v>2</v>
      </c>
      <c r="H4639" s="49" t="s">
        <v>10</v>
      </c>
      <c r="I4639" s="45"/>
      <c r="J4639" s="45"/>
      <c r="K4639" s="41"/>
      <c r="L4639" s="41"/>
      <c r="M4639" s="41"/>
      <c r="N4639" s="45"/>
      <c r="O4639" s="47"/>
      <c r="P4639" s="46"/>
      <c r="Q4639" s="47"/>
      <c r="R4639" s="48" t="s">
        <v>1838</v>
      </c>
      <c r="T4639">
        <v>100641</v>
      </c>
    </row>
    <row r="4640" spans="1:20" ht="18" customHeight="1" x14ac:dyDescent="0.15">
      <c r="A4640" s="42">
        <v>10</v>
      </c>
      <c r="B4640" s="43" t="s">
        <v>1536</v>
      </c>
      <c r="C4640" s="43">
        <v>6</v>
      </c>
      <c r="D4640" s="43" t="s">
        <v>1916</v>
      </c>
      <c r="E4640" s="43">
        <v>1</v>
      </c>
      <c r="F4640" s="43" t="s">
        <v>1916</v>
      </c>
      <c r="G4640" s="44">
        <v>2</v>
      </c>
      <c r="H4640" s="43" t="s">
        <v>10</v>
      </c>
      <c r="I4640" s="45">
        <v>3</v>
      </c>
      <c r="J4640" s="45" t="s">
        <v>11</v>
      </c>
      <c r="K4640" s="41">
        <v>12093</v>
      </c>
      <c r="L4640" s="41">
        <v>11174</v>
      </c>
      <c r="M4640" s="41">
        <f>K4640-L4640</f>
        <v>919</v>
      </c>
      <c r="N4640" s="45" t="s">
        <v>1555</v>
      </c>
      <c r="O4640" s="41">
        <v>12092400</v>
      </c>
      <c r="P4640" s="46"/>
      <c r="Q4640" s="47"/>
      <c r="R4640" s="48" t="s">
        <v>1838</v>
      </c>
      <c r="T4640">
        <v>100641</v>
      </c>
    </row>
    <row r="4641" spans="1:20" ht="18" customHeight="1" x14ac:dyDescent="0.15">
      <c r="A4641" s="42">
        <v>10</v>
      </c>
      <c r="B4641" s="43" t="s">
        <v>1536</v>
      </c>
      <c r="C4641" s="43">
        <v>6</v>
      </c>
      <c r="D4641" s="43" t="s">
        <v>1916</v>
      </c>
      <c r="E4641" s="43">
        <v>1</v>
      </c>
      <c r="F4641" s="43" t="s">
        <v>1916</v>
      </c>
      <c r="G4641" s="44">
        <v>2</v>
      </c>
      <c r="H4641" s="43" t="s">
        <v>10</v>
      </c>
      <c r="I4641" s="45">
        <v>4</v>
      </c>
      <c r="J4641" s="45" t="s">
        <v>94</v>
      </c>
      <c r="K4641" s="41">
        <v>1808</v>
      </c>
      <c r="L4641" s="41">
        <v>1808</v>
      </c>
      <c r="M4641" s="41">
        <f>K4641-L4641</f>
        <v>0</v>
      </c>
      <c r="N4641" s="45" t="s">
        <v>4350</v>
      </c>
      <c r="O4641" s="41">
        <v>1807200</v>
      </c>
      <c r="P4641" s="46"/>
      <c r="Q4641" s="47"/>
      <c r="R4641" s="48" t="s">
        <v>1838</v>
      </c>
      <c r="T4641">
        <v>100641</v>
      </c>
    </row>
    <row r="4642" spans="1:20" ht="18" customHeight="1" x14ac:dyDescent="0.15">
      <c r="A4642" s="42">
        <v>10</v>
      </c>
      <c r="B4642" s="43" t="s">
        <v>1536</v>
      </c>
      <c r="C4642" s="43">
        <v>6</v>
      </c>
      <c r="D4642" s="43" t="s">
        <v>1916</v>
      </c>
      <c r="E4642" s="43">
        <v>1</v>
      </c>
      <c r="F4642" s="43" t="s">
        <v>1916</v>
      </c>
      <c r="G4642" s="45">
        <v>3</v>
      </c>
      <c r="H4642" s="49" t="s">
        <v>13</v>
      </c>
      <c r="I4642" s="45"/>
      <c r="J4642" s="45"/>
      <c r="K4642" s="41"/>
      <c r="L4642" s="41"/>
      <c r="M4642" s="41"/>
      <c r="N4642" s="45"/>
      <c r="O4642" s="47"/>
      <c r="P4642" s="46"/>
      <c r="Q4642" s="47"/>
      <c r="R4642" s="48" t="s">
        <v>1838</v>
      </c>
      <c r="T4642">
        <v>100641</v>
      </c>
    </row>
    <row r="4643" spans="1:20" ht="18" customHeight="1" x14ac:dyDescent="0.15">
      <c r="A4643" s="42">
        <v>10</v>
      </c>
      <c r="B4643" s="43" t="s">
        <v>1536</v>
      </c>
      <c r="C4643" s="43">
        <v>6</v>
      </c>
      <c r="D4643" s="43" t="s">
        <v>1916</v>
      </c>
      <c r="E4643" s="43">
        <v>1</v>
      </c>
      <c r="F4643" s="43" t="s">
        <v>1916</v>
      </c>
      <c r="G4643" s="44">
        <v>3</v>
      </c>
      <c r="H4643" s="43" t="s">
        <v>13</v>
      </c>
      <c r="I4643" s="45">
        <v>31</v>
      </c>
      <c r="J4643" s="45" t="s">
        <v>18</v>
      </c>
      <c r="K4643" s="41">
        <v>480</v>
      </c>
      <c r="L4643" s="41">
        <v>600</v>
      </c>
      <c r="M4643" s="41">
        <f t="shared" ref="M4643:M4652" si="123">K4643-L4643</f>
        <v>-120</v>
      </c>
      <c r="N4643" s="45" t="s">
        <v>107</v>
      </c>
      <c r="O4643" s="41">
        <v>480000</v>
      </c>
      <c r="P4643" s="46"/>
      <c r="Q4643" s="47"/>
      <c r="R4643" s="48" t="s">
        <v>1838</v>
      </c>
      <c r="T4643">
        <v>100641</v>
      </c>
    </row>
    <row r="4644" spans="1:20" ht="18" customHeight="1" x14ac:dyDescent="0.15">
      <c r="A4644" s="42">
        <v>10</v>
      </c>
      <c r="B4644" s="43" t="s">
        <v>1536</v>
      </c>
      <c r="C4644" s="43">
        <v>6</v>
      </c>
      <c r="D4644" s="43" t="s">
        <v>1916</v>
      </c>
      <c r="E4644" s="43">
        <v>1</v>
      </c>
      <c r="F4644" s="43" t="s">
        <v>1916</v>
      </c>
      <c r="G4644" s="44">
        <v>3</v>
      </c>
      <c r="H4644" s="43" t="s">
        <v>13</v>
      </c>
      <c r="I4644" s="45">
        <v>32</v>
      </c>
      <c r="J4644" s="45" t="s">
        <v>98</v>
      </c>
      <c r="K4644" s="41">
        <v>336</v>
      </c>
      <c r="L4644" s="41">
        <v>0</v>
      </c>
      <c r="M4644" s="41">
        <f t="shared" si="123"/>
        <v>336</v>
      </c>
      <c r="N4644" s="45" t="s">
        <v>107</v>
      </c>
      <c r="O4644" s="41">
        <v>336000</v>
      </c>
      <c r="P4644" s="46"/>
      <c r="Q4644" s="47"/>
      <c r="R4644" s="48" t="s">
        <v>1838</v>
      </c>
      <c r="T4644">
        <v>100641</v>
      </c>
    </row>
    <row r="4645" spans="1:20" ht="18" customHeight="1" x14ac:dyDescent="0.15">
      <c r="A4645" s="42">
        <v>10</v>
      </c>
      <c r="B4645" s="43" t="s">
        <v>1536</v>
      </c>
      <c r="C4645" s="43">
        <v>6</v>
      </c>
      <c r="D4645" s="43" t="s">
        <v>1916</v>
      </c>
      <c r="E4645" s="43">
        <v>1</v>
      </c>
      <c r="F4645" s="43" t="s">
        <v>1916</v>
      </c>
      <c r="G4645" s="44">
        <v>3</v>
      </c>
      <c r="H4645" s="43" t="s">
        <v>13</v>
      </c>
      <c r="I4645" s="45">
        <v>33</v>
      </c>
      <c r="J4645" s="45" t="s">
        <v>20</v>
      </c>
      <c r="K4645" s="41">
        <v>256</v>
      </c>
      <c r="L4645" s="41">
        <v>256</v>
      </c>
      <c r="M4645" s="41">
        <f t="shared" si="123"/>
        <v>0</v>
      </c>
      <c r="N4645" s="45" t="s">
        <v>1555</v>
      </c>
      <c r="O4645" s="41">
        <v>255600</v>
      </c>
      <c r="P4645" s="46"/>
      <c r="Q4645" s="47"/>
      <c r="R4645" s="48" t="s">
        <v>1838</v>
      </c>
      <c r="T4645">
        <v>100641</v>
      </c>
    </row>
    <row r="4646" spans="1:20" ht="18" customHeight="1" x14ac:dyDescent="0.15">
      <c r="A4646" s="42">
        <v>10</v>
      </c>
      <c r="B4646" s="43" t="s">
        <v>1536</v>
      </c>
      <c r="C4646" s="43">
        <v>6</v>
      </c>
      <c r="D4646" s="43" t="s">
        <v>1916</v>
      </c>
      <c r="E4646" s="43">
        <v>1</v>
      </c>
      <c r="F4646" s="43" t="s">
        <v>1916</v>
      </c>
      <c r="G4646" s="44">
        <v>3</v>
      </c>
      <c r="H4646" s="43" t="s">
        <v>13</v>
      </c>
      <c r="I4646" s="45">
        <v>35</v>
      </c>
      <c r="J4646" s="45" t="s">
        <v>22</v>
      </c>
      <c r="K4646" s="41">
        <v>240</v>
      </c>
      <c r="L4646" s="41">
        <v>0</v>
      </c>
      <c r="M4646" s="41">
        <f t="shared" si="123"/>
        <v>240</v>
      </c>
      <c r="N4646" s="45" t="s">
        <v>4351</v>
      </c>
      <c r="O4646" s="41">
        <v>240000</v>
      </c>
      <c r="P4646" s="46"/>
      <c r="Q4646" s="47"/>
      <c r="R4646" s="48" t="s">
        <v>1838</v>
      </c>
      <c r="T4646">
        <v>100641</v>
      </c>
    </row>
    <row r="4647" spans="1:20" ht="18" customHeight="1" x14ac:dyDescent="0.15">
      <c r="A4647" s="42">
        <v>10</v>
      </c>
      <c r="B4647" s="43" t="s">
        <v>1536</v>
      </c>
      <c r="C4647" s="43">
        <v>6</v>
      </c>
      <c r="D4647" s="43" t="s">
        <v>1916</v>
      </c>
      <c r="E4647" s="43">
        <v>1</v>
      </c>
      <c r="F4647" s="43" t="s">
        <v>1916</v>
      </c>
      <c r="G4647" s="44">
        <v>3</v>
      </c>
      <c r="H4647" s="43" t="s">
        <v>13</v>
      </c>
      <c r="I4647" s="45">
        <v>38</v>
      </c>
      <c r="J4647" s="45" t="s">
        <v>23</v>
      </c>
      <c r="K4647" s="41">
        <v>714</v>
      </c>
      <c r="L4647" s="41">
        <v>714</v>
      </c>
      <c r="M4647" s="41">
        <f t="shared" si="123"/>
        <v>0</v>
      </c>
      <c r="N4647" s="45" t="s">
        <v>107</v>
      </c>
      <c r="O4647" s="41">
        <v>714000</v>
      </c>
      <c r="P4647" s="46"/>
      <c r="Q4647" s="47"/>
      <c r="R4647" s="48" t="s">
        <v>1838</v>
      </c>
      <c r="T4647">
        <v>100641</v>
      </c>
    </row>
    <row r="4648" spans="1:20" ht="18" customHeight="1" x14ac:dyDescent="0.15">
      <c r="A4648" s="42">
        <v>10</v>
      </c>
      <c r="B4648" s="43" t="s">
        <v>1536</v>
      </c>
      <c r="C4648" s="43">
        <v>6</v>
      </c>
      <c r="D4648" s="43" t="s">
        <v>1916</v>
      </c>
      <c r="E4648" s="43">
        <v>1</v>
      </c>
      <c r="F4648" s="43" t="s">
        <v>1916</v>
      </c>
      <c r="G4648" s="44">
        <v>3</v>
      </c>
      <c r="H4648" s="43" t="s">
        <v>13</v>
      </c>
      <c r="I4648" s="45">
        <v>39</v>
      </c>
      <c r="J4648" s="45" t="s">
        <v>24</v>
      </c>
      <c r="K4648" s="41">
        <v>2894</v>
      </c>
      <c r="L4648" s="41">
        <v>2685</v>
      </c>
      <c r="M4648" s="41">
        <f t="shared" si="123"/>
        <v>209</v>
      </c>
      <c r="N4648" s="45" t="s">
        <v>1555</v>
      </c>
      <c r="O4648" s="41">
        <v>2893216</v>
      </c>
      <c r="P4648" s="46"/>
      <c r="Q4648" s="47"/>
      <c r="R4648" s="48" t="s">
        <v>1838</v>
      </c>
      <c r="T4648">
        <v>100641</v>
      </c>
    </row>
    <row r="4649" spans="1:20" ht="18" customHeight="1" x14ac:dyDescent="0.15">
      <c r="A4649" s="42">
        <v>10</v>
      </c>
      <c r="B4649" s="43" t="s">
        <v>1536</v>
      </c>
      <c r="C4649" s="43">
        <v>6</v>
      </c>
      <c r="D4649" s="43" t="s">
        <v>1916</v>
      </c>
      <c r="E4649" s="43">
        <v>1</v>
      </c>
      <c r="F4649" s="43" t="s">
        <v>1916</v>
      </c>
      <c r="G4649" s="44">
        <v>3</v>
      </c>
      <c r="H4649" s="43" t="s">
        <v>13</v>
      </c>
      <c r="I4649" s="45">
        <v>40</v>
      </c>
      <c r="J4649" s="45" t="s">
        <v>25</v>
      </c>
      <c r="K4649" s="41">
        <v>2134</v>
      </c>
      <c r="L4649" s="41">
        <v>1905</v>
      </c>
      <c r="M4649" s="41">
        <f t="shared" si="123"/>
        <v>229</v>
      </c>
      <c r="N4649" s="45" t="s">
        <v>1555</v>
      </c>
      <c r="O4649" s="41">
        <v>2133386</v>
      </c>
      <c r="P4649" s="46"/>
      <c r="Q4649" s="47"/>
      <c r="R4649" s="48" t="s">
        <v>1838</v>
      </c>
      <c r="T4649">
        <v>100641</v>
      </c>
    </row>
    <row r="4650" spans="1:20" ht="18" customHeight="1" x14ac:dyDescent="0.15">
      <c r="A4650" s="42">
        <v>10</v>
      </c>
      <c r="B4650" s="43" t="s">
        <v>1536</v>
      </c>
      <c r="C4650" s="43">
        <v>6</v>
      </c>
      <c r="D4650" s="43" t="s">
        <v>1916</v>
      </c>
      <c r="E4650" s="43">
        <v>1</v>
      </c>
      <c r="F4650" s="43" t="s">
        <v>1916</v>
      </c>
      <c r="G4650" s="44">
        <v>3</v>
      </c>
      <c r="H4650" s="43" t="s">
        <v>13</v>
      </c>
      <c r="I4650" s="45">
        <v>41</v>
      </c>
      <c r="J4650" s="45" t="s">
        <v>26</v>
      </c>
      <c r="K4650" s="41">
        <v>125</v>
      </c>
      <c r="L4650" s="41">
        <v>163</v>
      </c>
      <c r="M4650" s="41">
        <f t="shared" si="123"/>
        <v>-38</v>
      </c>
      <c r="N4650" s="45" t="s">
        <v>1555</v>
      </c>
      <c r="O4650" s="41">
        <v>124600</v>
      </c>
      <c r="P4650" s="46"/>
      <c r="Q4650" s="47"/>
      <c r="R4650" s="48" t="s">
        <v>1838</v>
      </c>
      <c r="T4650">
        <v>100641</v>
      </c>
    </row>
    <row r="4651" spans="1:20" ht="18" customHeight="1" x14ac:dyDescent="0.15">
      <c r="A4651" s="42">
        <v>10</v>
      </c>
      <c r="B4651" s="43" t="s">
        <v>1536</v>
      </c>
      <c r="C4651" s="43">
        <v>6</v>
      </c>
      <c r="D4651" s="43" t="s">
        <v>1916</v>
      </c>
      <c r="E4651" s="43">
        <v>1</v>
      </c>
      <c r="F4651" s="43" t="s">
        <v>1916</v>
      </c>
      <c r="G4651" s="44">
        <v>3</v>
      </c>
      <c r="H4651" s="43" t="s">
        <v>13</v>
      </c>
      <c r="I4651" s="45">
        <v>50</v>
      </c>
      <c r="J4651" s="45" t="s">
        <v>108</v>
      </c>
      <c r="K4651" s="41">
        <v>385</v>
      </c>
      <c r="L4651" s="41">
        <v>385</v>
      </c>
      <c r="M4651" s="41">
        <f t="shared" si="123"/>
        <v>0</v>
      </c>
      <c r="N4651" s="45" t="s">
        <v>4352</v>
      </c>
      <c r="O4651" s="41">
        <v>384030</v>
      </c>
      <c r="P4651" s="46"/>
      <c r="Q4651" s="47"/>
      <c r="R4651" s="48" t="s">
        <v>1838</v>
      </c>
      <c r="T4651">
        <v>100641</v>
      </c>
    </row>
    <row r="4652" spans="1:20" ht="18" customHeight="1" x14ac:dyDescent="0.15">
      <c r="A4652" s="42">
        <v>10</v>
      </c>
      <c r="B4652" s="43" t="s">
        <v>1536</v>
      </c>
      <c r="C4652" s="43">
        <v>6</v>
      </c>
      <c r="D4652" s="43" t="s">
        <v>1916</v>
      </c>
      <c r="E4652" s="43">
        <v>1</v>
      </c>
      <c r="F4652" s="43" t="s">
        <v>1916</v>
      </c>
      <c r="G4652" s="44">
        <v>3</v>
      </c>
      <c r="H4652" s="43" t="s">
        <v>13</v>
      </c>
      <c r="I4652" s="45">
        <v>51</v>
      </c>
      <c r="J4652" s="45" t="s">
        <v>109</v>
      </c>
      <c r="K4652" s="41">
        <v>24</v>
      </c>
      <c r="L4652" s="41">
        <v>24</v>
      </c>
      <c r="M4652" s="41">
        <f t="shared" si="123"/>
        <v>0</v>
      </c>
      <c r="N4652" s="45" t="s">
        <v>4353</v>
      </c>
      <c r="O4652" s="41">
        <v>24000</v>
      </c>
      <c r="P4652" s="46"/>
      <c r="Q4652" s="47"/>
      <c r="R4652" s="48" t="s">
        <v>1838</v>
      </c>
      <c r="T4652">
        <v>100641</v>
      </c>
    </row>
    <row r="4653" spans="1:20" ht="18" customHeight="1" x14ac:dyDescent="0.15">
      <c r="A4653" s="42">
        <v>10</v>
      </c>
      <c r="B4653" s="43" t="s">
        <v>1536</v>
      </c>
      <c r="C4653" s="43">
        <v>6</v>
      </c>
      <c r="D4653" s="43" t="s">
        <v>1916</v>
      </c>
      <c r="E4653" s="43">
        <v>1</v>
      </c>
      <c r="F4653" s="43" t="s">
        <v>1916</v>
      </c>
      <c r="G4653" s="45">
        <v>4</v>
      </c>
      <c r="H4653" s="49" t="s">
        <v>27</v>
      </c>
      <c r="I4653" s="45"/>
      <c r="J4653" s="45"/>
      <c r="K4653" s="41"/>
      <c r="L4653" s="41"/>
      <c r="M4653" s="41"/>
      <c r="N4653" s="45"/>
      <c r="O4653" s="47"/>
      <c r="P4653" s="46"/>
      <c r="Q4653" s="47"/>
      <c r="R4653" s="48" t="s">
        <v>1838</v>
      </c>
      <c r="T4653">
        <v>100641</v>
      </c>
    </row>
    <row r="4654" spans="1:20" ht="18" customHeight="1" x14ac:dyDescent="0.15">
      <c r="A4654" s="42">
        <v>10</v>
      </c>
      <c r="B4654" s="43" t="s">
        <v>1536</v>
      </c>
      <c r="C4654" s="43">
        <v>6</v>
      </c>
      <c r="D4654" s="43" t="s">
        <v>1916</v>
      </c>
      <c r="E4654" s="43">
        <v>1</v>
      </c>
      <c r="F4654" s="43" t="s">
        <v>1916</v>
      </c>
      <c r="G4654" s="44">
        <v>4</v>
      </c>
      <c r="H4654" s="43" t="s">
        <v>27</v>
      </c>
      <c r="I4654" s="45">
        <v>31</v>
      </c>
      <c r="J4654" s="45" t="s">
        <v>29</v>
      </c>
      <c r="K4654" s="41">
        <v>3973</v>
      </c>
      <c r="L4654" s="41">
        <v>3540</v>
      </c>
      <c r="M4654" s="41">
        <f>K4654-L4654</f>
        <v>433</v>
      </c>
      <c r="N4654" s="45" t="s">
        <v>1555</v>
      </c>
      <c r="O4654" s="41">
        <v>3972359</v>
      </c>
      <c r="P4654" s="46"/>
      <c r="Q4654" s="47"/>
      <c r="R4654" s="48" t="s">
        <v>1838</v>
      </c>
      <c r="T4654">
        <v>100641</v>
      </c>
    </row>
    <row r="4655" spans="1:20" ht="18" customHeight="1" x14ac:dyDescent="0.15">
      <c r="A4655" s="42">
        <v>10</v>
      </c>
      <c r="B4655" s="43" t="s">
        <v>1536</v>
      </c>
      <c r="C4655" s="43">
        <v>6</v>
      </c>
      <c r="D4655" s="43" t="s">
        <v>1916</v>
      </c>
      <c r="E4655" s="43">
        <v>1</v>
      </c>
      <c r="F4655" s="43" t="s">
        <v>1916</v>
      </c>
      <c r="G4655" s="44">
        <v>4</v>
      </c>
      <c r="H4655" s="43" t="s">
        <v>27</v>
      </c>
      <c r="I4655" s="45">
        <v>32</v>
      </c>
      <c r="J4655" s="45" t="s">
        <v>855</v>
      </c>
      <c r="K4655" s="41">
        <v>428</v>
      </c>
      <c r="L4655" s="41">
        <v>428</v>
      </c>
      <c r="M4655" s="41">
        <f>K4655-L4655</f>
        <v>0</v>
      </c>
      <c r="N4655" s="45" t="s">
        <v>1918</v>
      </c>
      <c r="O4655" s="41"/>
      <c r="P4655" s="46"/>
      <c r="Q4655" s="47"/>
      <c r="R4655" s="48" t="s">
        <v>1838</v>
      </c>
      <c r="T4655">
        <v>100641</v>
      </c>
    </row>
    <row r="4656" spans="1:20" ht="18" customHeight="1" x14ac:dyDescent="0.15">
      <c r="A4656" s="42">
        <v>10</v>
      </c>
      <c r="B4656" s="43" t="s">
        <v>1536</v>
      </c>
      <c r="C4656" s="43">
        <v>6</v>
      </c>
      <c r="D4656" s="43" t="s">
        <v>1916</v>
      </c>
      <c r="E4656" s="43">
        <v>1</v>
      </c>
      <c r="F4656" s="43" t="s">
        <v>1916</v>
      </c>
      <c r="G4656" s="44">
        <v>4</v>
      </c>
      <c r="H4656" s="43" t="s">
        <v>27</v>
      </c>
      <c r="I4656" s="44">
        <v>32</v>
      </c>
      <c r="J4656" s="44" t="s">
        <v>855</v>
      </c>
      <c r="K4656" s="41"/>
      <c r="L4656" s="41"/>
      <c r="M4656" s="41"/>
      <c r="N4656" s="45" t="s">
        <v>1919</v>
      </c>
      <c r="O4656" s="41">
        <v>427280</v>
      </c>
      <c r="P4656" s="46"/>
      <c r="Q4656" s="47"/>
      <c r="R4656" s="48" t="s">
        <v>1838</v>
      </c>
      <c r="T4656">
        <v>100641</v>
      </c>
    </row>
    <row r="4657" spans="1:20" ht="18" customHeight="1" x14ac:dyDescent="0.15">
      <c r="A4657" s="42">
        <v>10</v>
      </c>
      <c r="B4657" s="43" t="s">
        <v>1536</v>
      </c>
      <c r="C4657" s="43">
        <v>6</v>
      </c>
      <c r="D4657" s="43" t="s">
        <v>1916</v>
      </c>
      <c r="E4657" s="43">
        <v>1</v>
      </c>
      <c r="F4657" s="43" t="s">
        <v>1916</v>
      </c>
      <c r="G4657" s="45">
        <v>7</v>
      </c>
      <c r="H4657" s="49" t="s">
        <v>30</v>
      </c>
      <c r="I4657" s="45"/>
      <c r="J4657" s="45"/>
      <c r="K4657" s="41"/>
      <c r="L4657" s="41"/>
      <c r="M4657" s="41"/>
      <c r="N4657" s="45"/>
      <c r="O4657" s="47"/>
      <c r="P4657" s="46"/>
      <c r="Q4657" s="47"/>
      <c r="R4657" s="48" t="s">
        <v>1838</v>
      </c>
      <c r="T4657">
        <v>100641</v>
      </c>
    </row>
    <row r="4658" spans="1:20" ht="18" customHeight="1" x14ac:dyDescent="0.15">
      <c r="A4658" s="42">
        <v>10</v>
      </c>
      <c r="B4658" s="43" t="s">
        <v>1536</v>
      </c>
      <c r="C4658" s="43">
        <v>6</v>
      </c>
      <c r="D4658" s="43" t="s">
        <v>1916</v>
      </c>
      <c r="E4658" s="43">
        <v>1</v>
      </c>
      <c r="F4658" s="43" t="s">
        <v>1916</v>
      </c>
      <c r="G4658" s="44">
        <v>7</v>
      </c>
      <c r="H4658" s="43" t="s">
        <v>30</v>
      </c>
      <c r="I4658" s="45">
        <v>11</v>
      </c>
      <c r="J4658" s="45" t="s">
        <v>31</v>
      </c>
      <c r="K4658" s="41">
        <v>39</v>
      </c>
      <c r="L4658" s="41">
        <v>33</v>
      </c>
      <c r="M4658" s="41">
        <f>K4658-L4658</f>
        <v>6</v>
      </c>
      <c r="N4658" s="45" t="s">
        <v>4354</v>
      </c>
      <c r="O4658" s="41">
        <v>6700</v>
      </c>
      <c r="P4658" s="46"/>
      <c r="Q4658" s="47"/>
      <c r="R4658" s="48" t="s">
        <v>1838</v>
      </c>
      <c r="T4658">
        <v>100641</v>
      </c>
    </row>
    <row r="4659" spans="1:20" ht="18" customHeight="1" x14ac:dyDescent="0.15">
      <c r="A4659" s="42">
        <v>10</v>
      </c>
      <c r="B4659" s="43" t="s">
        <v>1536</v>
      </c>
      <c r="C4659" s="43">
        <v>6</v>
      </c>
      <c r="D4659" s="43" t="s">
        <v>1916</v>
      </c>
      <c r="E4659" s="43">
        <v>1</v>
      </c>
      <c r="F4659" s="43" t="s">
        <v>1916</v>
      </c>
      <c r="G4659" s="44">
        <v>7</v>
      </c>
      <c r="H4659" s="43" t="s">
        <v>30</v>
      </c>
      <c r="I4659" s="44">
        <v>11</v>
      </c>
      <c r="J4659" s="44" t="s">
        <v>31</v>
      </c>
      <c r="K4659" s="41"/>
      <c r="L4659" s="41"/>
      <c r="M4659" s="41"/>
      <c r="N4659" s="45" t="s">
        <v>4355</v>
      </c>
      <c r="O4659" s="41">
        <v>18000</v>
      </c>
      <c r="P4659" s="46"/>
      <c r="Q4659" s="47"/>
      <c r="R4659" s="48" t="s">
        <v>1838</v>
      </c>
      <c r="T4659">
        <v>100641</v>
      </c>
    </row>
    <row r="4660" spans="1:20" ht="18" customHeight="1" x14ac:dyDescent="0.15">
      <c r="A4660" s="42">
        <v>10</v>
      </c>
      <c r="B4660" s="43" t="s">
        <v>1536</v>
      </c>
      <c r="C4660" s="43">
        <v>6</v>
      </c>
      <c r="D4660" s="43" t="s">
        <v>1916</v>
      </c>
      <c r="E4660" s="43">
        <v>1</v>
      </c>
      <c r="F4660" s="43" t="s">
        <v>1916</v>
      </c>
      <c r="G4660" s="44">
        <v>7</v>
      </c>
      <c r="H4660" s="43" t="s">
        <v>30</v>
      </c>
      <c r="I4660" s="44">
        <v>11</v>
      </c>
      <c r="J4660" s="44" t="s">
        <v>31</v>
      </c>
      <c r="K4660" s="41"/>
      <c r="L4660" s="41"/>
      <c r="M4660" s="41"/>
      <c r="N4660" s="45" t="s">
        <v>4356</v>
      </c>
      <c r="O4660" s="41">
        <v>10000</v>
      </c>
      <c r="P4660" s="46"/>
      <c r="Q4660" s="47"/>
      <c r="R4660" s="48" t="s">
        <v>1838</v>
      </c>
      <c r="T4660">
        <v>100641</v>
      </c>
    </row>
    <row r="4661" spans="1:20" ht="18" customHeight="1" x14ac:dyDescent="0.15">
      <c r="A4661" s="42">
        <v>10</v>
      </c>
      <c r="B4661" s="43" t="s">
        <v>1536</v>
      </c>
      <c r="C4661" s="43">
        <v>6</v>
      </c>
      <c r="D4661" s="43" t="s">
        <v>1916</v>
      </c>
      <c r="E4661" s="43">
        <v>1</v>
      </c>
      <c r="F4661" s="43" t="s">
        <v>1916</v>
      </c>
      <c r="G4661" s="44">
        <v>7</v>
      </c>
      <c r="H4661" s="43" t="s">
        <v>30</v>
      </c>
      <c r="I4661" s="44">
        <v>11</v>
      </c>
      <c r="J4661" s="44" t="s">
        <v>31</v>
      </c>
      <c r="K4661" s="41"/>
      <c r="L4661" s="41"/>
      <c r="M4661" s="41"/>
      <c r="N4661" s="45" t="s">
        <v>4357</v>
      </c>
      <c r="O4661" s="41">
        <v>4200</v>
      </c>
      <c r="P4661" s="46"/>
      <c r="Q4661" s="47"/>
      <c r="R4661" s="48" t="s">
        <v>1838</v>
      </c>
      <c r="T4661">
        <v>100641</v>
      </c>
    </row>
    <row r="4662" spans="1:20" ht="18" customHeight="1" x14ac:dyDescent="0.15">
      <c r="A4662" s="42">
        <v>10</v>
      </c>
      <c r="B4662" s="43" t="s">
        <v>1536</v>
      </c>
      <c r="C4662" s="43">
        <v>6</v>
      </c>
      <c r="D4662" s="43" t="s">
        <v>1916</v>
      </c>
      <c r="E4662" s="43">
        <v>1</v>
      </c>
      <c r="F4662" s="43" t="s">
        <v>1916</v>
      </c>
      <c r="G4662" s="45">
        <v>8</v>
      </c>
      <c r="H4662" s="49" t="s">
        <v>33</v>
      </c>
      <c r="I4662" s="45"/>
      <c r="J4662" s="45"/>
      <c r="K4662" s="41"/>
      <c r="L4662" s="41"/>
      <c r="M4662" s="41"/>
      <c r="N4662" s="45"/>
      <c r="O4662" s="47"/>
      <c r="P4662" s="46"/>
      <c r="Q4662" s="47"/>
      <c r="R4662" s="48" t="s">
        <v>1838</v>
      </c>
      <c r="T4662">
        <v>100641</v>
      </c>
    </row>
    <row r="4663" spans="1:20" ht="18" customHeight="1" x14ac:dyDescent="0.15">
      <c r="A4663" s="42">
        <v>10</v>
      </c>
      <c r="B4663" s="43" t="s">
        <v>1536</v>
      </c>
      <c r="C4663" s="43">
        <v>6</v>
      </c>
      <c r="D4663" s="43" t="s">
        <v>1916</v>
      </c>
      <c r="E4663" s="43">
        <v>1</v>
      </c>
      <c r="F4663" s="43" t="s">
        <v>1916</v>
      </c>
      <c r="G4663" s="44">
        <v>8</v>
      </c>
      <c r="H4663" s="43" t="s">
        <v>33</v>
      </c>
      <c r="I4663" s="45">
        <v>1</v>
      </c>
      <c r="J4663" s="45" t="s">
        <v>34</v>
      </c>
      <c r="K4663" s="41">
        <v>2</v>
      </c>
      <c r="L4663" s="41">
        <v>2</v>
      </c>
      <c r="M4663" s="41">
        <f>K4663-L4663</f>
        <v>0</v>
      </c>
      <c r="N4663" s="45" t="s">
        <v>4358</v>
      </c>
      <c r="O4663" s="41">
        <v>1125</v>
      </c>
      <c r="P4663" s="46"/>
      <c r="Q4663" s="47"/>
      <c r="R4663" s="48" t="s">
        <v>1838</v>
      </c>
      <c r="T4663">
        <v>100641</v>
      </c>
    </row>
    <row r="4664" spans="1:20" ht="18" customHeight="1" x14ac:dyDescent="0.15">
      <c r="A4664" s="42">
        <v>10</v>
      </c>
      <c r="B4664" s="43" t="s">
        <v>1536</v>
      </c>
      <c r="C4664" s="43">
        <v>6</v>
      </c>
      <c r="D4664" s="43" t="s">
        <v>1916</v>
      </c>
      <c r="E4664" s="43">
        <v>1</v>
      </c>
      <c r="F4664" s="43" t="s">
        <v>1916</v>
      </c>
      <c r="G4664" s="44">
        <v>8</v>
      </c>
      <c r="H4664" s="43" t="s">
        <v>33</v>
      </c>
      <c r="I4664" s="45">
        <v>2</v>
      </c>
      <c r="J4664" s="45" t="s">
        <v>46</v>
      </c>
      <c r="K4664" s="41">
        <v>110</v>
      </c>
      <c r="L4664" s="41">
        <v>110</v>
      </c>
      <c r="M4664" s="41">
        <f>K4664-L4664</f>
        <v>0</v>
      </c>
      <c r="N4664" s="45" t="s">
        <v>4359</v>
      </c>
      <c r="O4664" s="41">
        <v>14400</v>
      </c>
      <c r="P4664" s="46"/>
      <c r="Q4664" s="47"/>
      <c r="R4664" s="48" t="s">
        <v>1838</v>
      </c>
      <c r="T4664">
        <v>100641</v>
      </c>
    </row>
    <row r="4665" spans="1:20" ht="18" customHeight="1" x14ac:dyDescent="0.15">
      <c r="A4665" s="42">
        <v>10</v>
      </c>
      <c r="B4665" s="43" t="s">
        <v>1536</v>
      </c>
      <c r="C4665" s="43">
        <v>6</v>
      </c>
      <c r="D4665" s="43" t="s">
        <v>1916</v>
      </c>
      <c r="E4665" s="43">
        <v>1</v>
      </c>
      <c r="F4665" s="43" t="s">
        <v>1916</v>
      </c>
      <c r="G4665" s="44">
        <v>8</v>
      </c>
      <c r="H4665" s="43" t="s">
        <v>33</v>
      </c>
      <c r="I4665" s="44">
        <v>2</v>
      </c>
      <c r="J4665" s="44" t="s">
        <v>46</v>
      </c>
      <c r="K4665" s="41"/>
      <c r="L4665" s="41"/>
      <c r="M4665" s="41"/>
      <c r="N4665" s="45" t="s">
        <v>1920</v>
      </c>
      <c r="O4665" s="41">
        <v>90000</v>
      </c>
      <c r="P4665" s="46"/>
      <c r="Q4665" s="47"/>
      <c r="R4665" s="48" t="s">
        <v>1838</v>
      </c>
      <c r="T4665">
        <v>100641</v>
      </c>
    </row>
    <row r="4666" spans="1:20" ht="18" customHeight="1" x14ac:dyDescent="0.15">
      <c r="A4666" s="42">
        <v>10</v>
      </c>
      <c r="B4666" s="43" t="s">
        <v>1536</v>
      </c>
      <c r="C4666" s="43">
        <v>6</v>
      </c>
      <c r="D4666" s="43" t="s">
        <v>1916</v>
      </c>
      <c r="E4666" s="43">
        <v>1</v>
      </c>
      <c r="F4666" s="43" t="s">
        <v>1916</v>
      </c>
      <c r="G4666" s="44">
        <v>8</v>
      </c>
      <c r="H4666" s="43" t="s">
        <v>33</v>
      </c>
      <c r="I4666" s="44">
        <v>2</v>
      </c>
      <c r="J4666" s="44" t="s">
        <v>46</v>
      </c>
      <c r="K4666" s="41"/>
      <c r="L4666" s="41"/>
      <c r="M4666" s="41"/>
      <c r="N4666" s="45" t="s">
        <v>1921</v>
      </c>
      <c r="O4666" s="41">
        <v>5000</v>
      </c>
      <c r="P4666" s="46"/>
      <c r="Q4666" s="47"/>
      <c r="R4666" s="48" t="s">
        <v>1838</v>
      </c>
      <c r="T4666">
        <v>100641</v>
      </c>
    </row>
    <row r="4667" spans="1:20" ht="18" customHeight="1" x14ac:dyDescent="0.15">
      <c r="A4667" s="42">
        <v>10</v>
      </c>
      <c r="B4667" s="43" t="s">
        <v>1536</v>
      </c>
      <c r="C4667" s="43">
        <v>6</v>
      </c>
      <c r="D4667" s="43" t="s">
        <v>1916</v>
      </c>
      <c r="E4667" s="43">
        <v>1</v>
      </c>
      <c r="F4667" s="43" t="s">
        <v>1916</v>
      </c>
      <c r="G4667" s="44">
        <v>8</v>
      </c>
      <c r="H4667" s="43" t="s">
        <v>33</v>
      </c>
      <c r="I4667" s="45">
        <v>3</v>
      </c>
      <c r="J4667" s="45" t="s">
        <v>48</v>
      </c>
      <c r="K4667" s="41">
        <v>27</v>
      </c>
      <c r="L4667" s="41">
        <v>27</v>
      </c>
      <c r="M4667" s="41">
        <f>K4667-L4667</f>
        <v>0</v>
      </c>
      <c r="N4667" s="45" t="s">
        <v>4360</v>
      </c>
      <c r="O4667" s="41">
        <v>27000</v>
      </c>
      <c r="P4667" s="46"/>
      <c r="Q4667" s="47"/>
      <c r="R4667" s="48" t="s">
        <v>1838</v>
      </c>
      <c r="T4667">
        <v>100641</v>
      </c>
    </row>
    <row r="4668" spans="1:20" ht="18" customHeight="1" x14ac:dyDescent="0.15">
      <c r="A4668" s="42">
        <v>10</v>
      </c>
      <c r="B4668" s="43" t="s">
        <v>1536</v>
      </c>
      <c r="C4668" s="43">
        <v>6</v>
      </c>
      <c r="D4668" s="43" t="s">
        <v>1916</v>
      </c>
      <c r="E4668" s="43">
        <v>1</v>
      </c>
      <c r="F4668" s="43" t="s">
        <v>1916</v>
      </c>
      <c r="G4668" s="45">
        <v>10</v>
      </c>
      <c r="H4668" s="49" t="s">
        <v>54</v>
      </c>
      <c r="I4668" s="45"/>
      <c r="J4668" s="45"/>
      <c r="K4668" s="41"/>
      <c r="L4668" s="41"/>
      <c r="M4668" s="41"/>
      <c r="N4668" s="45"/>
      <c r="O4668" s="47"/>
      <c r="P4668" s="46"/>
      <c r="Q4668" s="47"/>
      <c r="R4668" s="48" t="s">
        <v>1838</v>
      </c>
      <c r="T4668">
        <v>100641</v>
      </c>
    </row>
    <row r="4669" spans="1:20" ht="18" customHeight="1" x14ac:dyDescent="0.15">
      <c r="A4669" s="42">
        <v>10</v>
      </c>
      <c r="B4669" s="43" t="s">
        <v>1536</v>
      </c>
      <c r="C4669" s="43">
        <v>6</v>
      </c>
      <c r="D4669" s="43" t="s">
        <v>1916</v>
      </c>
      <c r="E4669" s="43">
        <v>1</v>
      </c>
      <c r="F4669" s="43" t="s">
        <v>1916</v>
      </c>
      <c r="G4669" s="44">
        <v>10</v>
      </c>
      <c r="H4669" s="43" t="s">
        <v>54</v>
      </c>
      <c r="I4669" s="45">
        <v>1</v>
      </c>
      <c r="J4669" s="45" t="s">
        <v>55</v>
      </c>
      <c r="K4669" s="41">
        <v>556</v>
      </c>
      <c r="L4669" s="41">
        <v>556</v>
      </c>
      <c r="M4669" s="41">
        <f>K4669-L4669</f>
        <v>0</v>
      </c>
      <c r="N4669" s="45" t="s">
        <v>1922</v>
      </c>
      <c r="O4669" s="41">
        <v>120000</v>
      </c>
      <c r="P4669" s="46"/>
      <c r="Q4669" s="47"/>
      <c r="R4669" s="48" t="s">
        <v>1838</v>
      </c>
      <c r="T4669">
        <v>100641</v>
      </c>
    </row>
    <row r="4670" spans="1:20" ht="18" customHeight="1" x14ac:dyDescent="0.15">
      <c r="A4670" s="42">
        <v>10</v>
      </c>
      <c r="B4670" s="43" t="s">
        <v>1536</v>
      </c>
      <c r="C4670" s="43">
        <v>6</v>
      </c>
      <c r="D4670" s="43" t="s">
        <v>1916</v>
      </c>
      <c r="E4670" s="43">
        <v>1</v>
      </c>
      <c r="F4670" s="43" t="s">
        <v>1916</v>
      </c>
      <c r="G4670" s="44">
        <v>10</v>
      </c>
      <c r="H4670" s="43" t="s">
        <v>54</v>
      </c>
      <c r="I4670" s="44">
        <v>1</v>
      </c>
      <c r="J4670" s="44" t="s">
        <v>55</v>
      </c>
      <c r="K4670" s="41"/>
      <c r="L4670" s="41"/>
      <c r="M4670" s="41"/>
      <c r="N4670" s="45" t="s">
        <v>4361</v>
      </c>
      <c r="O4670" s="41">
        <v>96000</v>
      </c>
      <c r="P4670" s="46"/>
      <c r="Q4670" s="47"/>
      <c r="R4670" s="48" t="s">
        <v>1838</v>
      </c>
      <c r="T4670">
        <v>100641</v>
      </c>
    </row>
    <row r="4671" spans="1:20" ht="18" customHeight="1" x14ac:dyDescent="0.15">
      <c r="A4671" s="42">
        <v>10</v>
      </c>
      <c r="B4671" s="43" t="s">
        <v>1536</v>
      </c>
      <c r="C4671" s="43">
        <v>6</v>
      </c>
      <c r="D4671" s="43" t="s">
        <v>1916</v>
      </c>
      <c r="E4671" s="43">
        <v>1</v>
      </c>
      <c r="F4671" s="43" t="s">
        <v>1916</v>
      </c>
      <c r="G4671" s="44">
        <v>10</v>
      </c>
      <c r="H4671" s="43" t="s">
        <v>54</v>
      </c>
      <c r="I4671" s="44">
        <v>1</v>
      </c>
      <c r="J4671" s="44" t="s">
        <v>55</v>
      </c>
      <c r="K4671" s="41"/>
      <c r="L4671" s="41"/>
      <c r="M4671" s="41"/>
      <c r="N4671" s="45" t="s">
        <v>1923</v>
      </c>
      <c r="O4671" s="41">
        <v>110000</v>
      </c>
      <c r="P4671" s="46"/>
      <c r="Q4671" s="47"/>
      <c r="R4671" s="48" t="s">
        <v>1838</v>
      </c>
      <c r="T4671">
        <v>100641</v>
      </c>
    </row>
    <row r="4672" spans="1:20" ht="18" customHeight="1" x14ac:dyDescent="0.15">
      <c r="A4672" s="42">
        <v>10</v>
      </c>
      <c r="B4672" s="43" t="s">
        <v>1536</v>
      </c>
      <c r="C4672" s="43">
        <v>6</v>
      </c>
      <c r="D4672" s="43" t="s">
        <v>1916</v>
      </c>
      <c r="E4672" s="43">
        <v>1</v>
      </c>
      <c r="F4672" s="43" t="s">
        <v>1916</v>
      </c>
      <c r="G4672" s="44">
        <v>10</v>
      </c>
      <c r="H4672" s="43" t="s">
        <v>54</v>
      </c>
      <c r="I4672" s="44">
        <v>1</v>
      </c>
      <c r="J4672" s="44" t="s">
        <v>55</v>
      </c>
      <c r="K4672" s="41"/>
      <c r="L4672" s="41"/>
      <c r="M4672" s="41"/>
      <c r="N4672" s="45" t="s">
        <v>1924</v>
      </c>
      <c r="O4672" s="41">
        <v>50000</v>
      </c>
      <c r="P4672" s="46"/>
      <c r="Q4672" s="47"/>
      <c r="R4672" s="48" t="s">
        <v>1838</v>
      </c>
      <c r="T4672">
        <v>100641</v>
      </c>
    </row>
    <row r="4673" spans="1:20" ht="18" customHeight="1" x14ac:dyDescent="0.15">
      <c r="A4673" s="42">
        <v>10</v>
      </c>
      <c r="B4673" s="43" t="s">
        <v>1536</v>
      </c>
      <c r="C4673" s="43">
        <v>6</v>
      </c>
      <c r="D4673" s="43" t="s">
        <v>1916</v>
      </c>
      <c r="E4673" s="43">
        <v>1</v>
      </c>
      <c r="F4673" s="43" t="s">
        <v>1916</v>
      </c>
      <c r="G4673" s="44">
        <v>10</v>
      </c>
      <c r="H4673" s="43" t="s">
        <v>54</v>
      </c>
      <c r="I4673" s="44">
        <v>1</v>
      </c>
      <c r="J4673" s="44" t="s">
        <v>55</v>
      </c>
      <c r="K4673" s="41"/>
      <c r="L4673" s="41"/>
      <c r="M4673" s="41"/>
      <c r="N4673" s="45" t="s">
        <v>1925</v>
      </c>
      <c r="O4673" s="41">
        <v>100000</v>
      </c>
      <c r="P4673" s="46"/>
      <c r="Q4673" s="47"/>
      <c r="R4673" s="48" t="s">
        <v>1838</v>
      </c>
      <c r="T4673">
        <v>100641</v>
      </c>
    </row>
    <row r="4674" spans="1:20" ht="18" customHeight="1" x14ac:dyDescent="0.15">
      <c r="A4674" s="42">
        <v>10</v>
      </c>
      <c r="B4674" s="43" t="s">
        <v>1536</v>
      </c>
      <c r="C4674" s="43">
        <v>6</v>
      </c>
      <c r="D4674" s="43" t="s">
        <v>1916</v>
      </c>
      <c r="E4674" s="43">
        <v>1</v>
      </c>
      <c r="F4674" s="43" t="s">
        <v>1916</v>
      </c>
      <c r="G4674" s="44">
        <v>10</v>
      </c>
      <c r="H4674" s="43" t="s">
        <v>54</v>
      </c>
      <c r="I4674" s="44">
        <v>1</v>
      </c>
      <c r="J4674" s="44" t="s">
        <v>55</v>
      </c>
      <c r="K4674" s="41"/>
      <c r="L4674" s="41"/>
      <c r="M4674" s="41"/>
      <c r="N4674" s="45" t="s">
        <v>1926</v>
      </c>
      <c r="O4674" s="41">
        <v>80000</v>
      </c>
      <c r="P4674" s="46"/>
      <c r="Q4674" s="47"/>
      <c r="R4674" s="48" t="s">
        <v>1838</v>
      </c>
      <c r="T4674">
        <v>100641</v>
      </c>
    </row>
    <row r="4675" spans="1:20" ht="18" customHeight="1" x14ac:dyDescent="0.15">
      <c r="A4675" s="42">
        <v>10</v>
      </c>
      <c r="B4675" s="43" t="s">
        <v>1536</v>
      </c>
      <c r="C4675" s="43">
        <v>6</v>
      </c>
      <c r="D4675" s="43" t="s">
        <v>1916</v>
      </c>
      <c r="E4675" s="43">
        <v>1</v>
      </c>
      <c r="F4675" s="43" t="s">
        <v>1916</v>
      </c>
      <c r="G4675" s="44">
        <v>10</v>
      </c>
      <c r="H4675" s="43" t="s">
        <v>54</v>
      </c>
      <c r="I4675" s="45">
        <v>2</v>
      </c>
      <c r="J4675" s="45" t="s">
        <v>193</v>
      </c>
      <c r="K4675" s="41">
        <v>274</v>
      </c>
      <c r="L4675" s="41">
        <v>216</v>
      </c>
      <c r="M4675" s="41">
        <f>K4675-L4675</f>
        <v>58</v>
      </c>
      <c r="N4675" s="45" t="s">
        <v>4362</v>
      </c>
      <c r="O4675" s="41">
        <v>36000</v>
      </c>
      <c r="P4675" s="46"/>
      <c r="Q4675" s="47"/>
      <c r="R4675" s="48" t="s">
        <v>1838</v>
      </c>
      <c r="T4675">
        <v>100641</v>
      </c>
    </row>
    <row r="4676" spans="1:20" ht="18" customHeight="1" x14ac:dyDescent="0.15">
      <c r="A4676" s="42">
        <v>10</v>
      </c>
      <c r="B4676" s="43" t="s">
        <v>1536</v>
      </c>
      <c r="C4676" s="43">
        <v>6</v>
      </c>
      <c r="D4676" s="43" t="s">
        <v>1916</v>
      </c>
      <c r="E4676" s="43">
        <v>1</v>
      </c>
      <c r="F4676" s="43" t="s">
        <v>1916</v>
      </c>
      <c r="G4676" s="44">
        <v>10</v>
      </c>
      <c r="H4676" s="43" t="s">
        <v>54</v>
      </c>
      <c r="I4676" s="44">
        <v>2</v>
      </c>
      <c r="J4676" s="44" t="s">
        <v>193</v>
      </c>
      <c r="K4676" s="41"/>
      <c r="L4676" s="41"/>
      <c r="M4676" s="41"/>
      <c r="N4676" s="45" t="s">
        <v>4363</v>
      </c>
      <c r="O4676" s="41">
        <v>237600</v>
      </c>
      <c r="P4676" s="46"/>
      <c r="Q4676" s="47"/>
      <c r="R4676" s="48" t="s">
        <v>1838</v>
      </c>
      <c r="T4676">
        <v>100641</v>
      </c>
    </row>
    <row r="4677" spans="1:20" ht="18" customHeight="1" x14ac:dyDescent="0.15">
      <c r="A4677" s="42">
        <v>10</v>
      </c>
      <c r="B4677" s="43" t="s">
        <v>1536</v>
      </c>
      <c r="C4677" s="43">
        <v>6</v>
      </c>
      <c r="D4677" s="43" t="s">
        <v>1916</v>
      </c>
      <c r="E4677" s="43">
        <v>1</v>
      </c>
      <c r="F4677" s="43" t="s">
        <v>1916</v>
      </c>
      <c r="G4677" s="44">
        <v>10</v>
      </c>
      <c r="H4677" s="43" t="s">
        <v>54</v>
      </c>
      <c r="I4677" s="45">
        <v>3</v>
      </c>
      <c r="J4677" s="45" t="s">
        <v>63</v>
      </c>
      <c r="K4677" s="41">
        <v>20</v>
      </c>
      <c r="L4677" s="41">
        <v>20</v>
      </c>
      <c r="M4677" s="41">
        <f>K4677-L4677</f>
        <v>0</v>
      </c>
      <c r="N4677" s="45" t="s">
        <v>1927</v>
      </c>
      <c r="O4677" s="41">
        <v>20000</v>
      </c>
      <c r="P4677" s="46"/>
      <c r="Q4677" s="47"/>
      <c r="R4677" s="48" t="s">
        <v>1838</v>
      </c>
      <c r="T4677">
        <v>100641</v>
      </c>
    </row>
    <row r="4678" spans="1:20" ht="18" customHeight="1" x14ac:dyDescent="0.15">
      <c r="A4678" s="42">
        <v>10</v>
      </c>
      <c r="B4678" s="43" t="s">
        <v>1536</v>
      </c>
      <c r="C4678" s="43">
        <v>6</v>
      </c>
      <c r="D4678" s="43" t="s">
        <v>1916</v>
      </c>
      <c r="E4678" s="43">
        <v>1</v>
      </c>
      <c r="F4678" s="43" t="s">
        <v>1916</v>
      </c>
      <c r="G4678" s="44">
        <v>10</v>
      </c>
      <c r="H4678" s="43" t="s">
        <v>54</v>
      </c>
      <c r="I4678" s="45">
        <v>4</v>
      </c>
      <c r="J4678" s="45" t="s">
        <v>65</v>
      </c>
      <c r="K4678" s="41">
        <v>33</v>
      </c>
      <c r="L4678" s="41">
        <v>18</v>
      </c>
      <c r="M4678" s="41">
        <f>K4678-L4678</f>
        <v>15</v>
      </c>
      <c r="N4678" s="45" t="s">
        <v>4364</v>
      </c>
      <c r="O4678" s="41">
        <v>12600</v>
      </c>
      <c r="P4678" s="46"/>
      <c r="Q4678" s="47"/>
      <c r="R4678" s="48" t="s">
        <v>1838</v>
      </c>
      <c r="T4678">
        <v>100641</v>
      </c>
    </row>
    <row r="4679" spans="1:20" ht="18" customHeight="1" x14ac:dyDescent="0.15">
      <c r="A4679" s="42">
        <v>10</v>
      </c>
      <c r="B4679" s="43" t="s">
        <v>1536</v>
      </c>
      <c r="C4679" s="43">
        <v>6</v>
      </c>
      <c r="D4679" s="43" t="s">
        <v>1916</v>
      </c>
      <c r="E4679" s="43">
        <v>1</v>
      </c>
      <c r="F4679" s="43" t="s">
        <v>1916</v>
      </c>
      <c r="G4679" s="44">
        <v>10</v>
      </c>
      <c r="H4679" s="43" t="s">
        <v>54</v>
      </c>
      <c r="I4679" s="44">
        <v>4</v>
      </c>
      <c r="J4679" s="44" t="s">
        <v>65</v>
      </c>
      <c r="K4679" s="41"/>
      <c r="L4679" s="41"/>
      <c r="M4679" s="41"/>
      <c r="N4679" s="45" t="s">
        <v>1928</v>
      </c>
      <c r="O4679" s="41">
        <v>20000</v>
      </c>
      <c r="P4679" s="46"/>
      <c r="Q4679" s="47"/>
      <c r="R4679" s="48" t="s">
        <v>1838</v>
      </c>
      <c r="T4679">
        <v>100641</v>
      </c>
    </row>
    <row r="4680" spans="1:20" ht="18" customHeight="1" x14ac:dyDescent="0.15">
      <c r="A4680" s="42">
        <v>10</v>
      </c>
      <c r="B4680" s="43" t="s">
        <v>1536</v>
      </c>
      <c r="C4680" s="43">
        <v>6</v>
      </c>
      <c r="D4680" s="43" t="s">
        <v>1916</v>
      </c>
      <c r="E4680" s="43">
        <v>1</v>
      </c>
      <c r="F4680" s="43" t="s">
        <v>1916</v>
      </c>
      <c r="G4680" s="44">
        <v>10</v>
      </c>
      <c r="H4680" s="43" t="s">
        <v>54</v>
      </c>
      <c r="I4680" s="45">
        <v>5</v>
      </c>
      <c r="J4680" s="45" t="s">
        <v>194</v>
      </c>
      <c r="K4680" s="41">
        <v>492</v>
      </c>
      <c r="L4680" s="41">
        <v>492</v>
      </c>
      <c r="M4680" s="41">
        <f>K4680-L4680</f>
        <v>0</v>
      </c>
      <c r="N4680" s="45" t="s">
        <v>3553</v>
      </c>
      <c r="O4680" s="41">
        <v>300000</v>
      </c>
      <c r="P4680" s="46"/>
      <c r="Q4680" s="47"/>
      <c r="R4680" s="48" t="s">
        <v>1838</v>
      </c>
      <c r="T4680">
        <v>100641</v>
      </c>
    </row>
    <row r="4681" spans="1:20" ht="18" customHeight="1" x14ac:dyDescent="0.15">
      <c r="A4681" s="42">
        <v>10</v>
      </c>
      <c r="B4681" s="43" t="s">
        <v>1536</v>
      </c>
      <c r="C4681" s="43">
        <v>6</v>
      </c>
      <c r="D4681" s="43" t="s">
        <v>1916</v>
      </c>
      <c r="E4681" s="43">
        <v>1</v>
      </c>
      <c r="F4681" s="43" t="s">
        <v>1916</v>
      </c>
      <c r="G4681" s="44">
        <v>10</v>
      </c>
      <c r="H4681" s="43" t="s">
        <v>54</v>
      </c>
      <c r="I4681" s="44">
        <v>5</v>
      </c>
      <c r="J4681" s="44" t="s">
        <v>194</v>
      </c>
      <c r="K4681" s="41"/>
      <c r="L4681" s="41"/>
      <c r="M4681" s="41"/>
      <c r="N4681" s="45" t="s">
        <v>3554</v>
      </c>
      <c r="O4681" s="41">
        <v>192000</v>
      </c>
      <c r="P4681" s="46"/>
      <c r="Q4681" s="47"/>
      <c r="R4681" s="48" t="s">
        <v>1838</v>
      </c>
      <c r="T4681">
        <v>100641</v>
      </c>
    </row>
    <row r="4682" spans="1:20" ht="18" customHeight="1" x14ac:dyDescent="0.15">
      <c r="A4682" s="42">
        <v>10</v>
      </c>
      <c r="B4682" s="43" t="s">
        <v>1536</v>
      </c>
      <c r="C4682" s="43">
        <v>6</v>
      </c>
      <c r="D4682" s="43" t="s">
        <v>1916</v>
      </c>
      <c r="E4682" s="43">
        <v>1</v>
      </c>
      <c r="F4682" s="43" t="s">
        <v>1916</v>
      </c>
      <c r="G4682" s="44">
        <v>10</v>
      </c>
      <c r="H4682" s="43" t="s">
        <v>54</v>
      </c>
      <c r="I4682" s="45">
        <v>6</v>
      </c>
      <c r="J4682" s="45" t="s">
        <v>195</v>
      </c>
      <c r="K4682" s="41">
        <v>500</v>
      </c>
      <c r="L4682" s="41">
        <v>500</v>
      </c>
      <c r="M4682" s="41">
        <f>K4682-L4682</f>
        <v>0</v>
      </c>
      <c r="N4682" s="45" t="s">
        <v>1929</v>
      </c>
      <c r="O4682" s="41">
        <v>500000</v>
      </c>
      <c r="P4682" s="46"/>
      <c r="Q4682" s="47"/>
      <c r="R4682" s="48" t="s">
        <v>1838</v>
      </c>
      <c r="T4682">
        <v>100641</v>
      </c>
    </row>
    <row r="4683" spans="1:20" ht="18" customHeight="1" x14ac:dyDescent="0.15">
      <c r="A4683" s="42">
        <v>10</v>
      </c>
      <c r="B4683" s="43" t="s">
        <v>1536</v>
      </c>
      <c r="C4683" s="43">
        <v>6</v>
      </c>
      <c r="D4683" s="43" t="s">
        <v>1916</v>
      </c>
      <c r="E4683" s="43">
        <v>1</v>
      </c>
      <c r="F4683" s="43" t="s">
        <v>1916</v>
      </c>
      <c r="G4683" s="44">
        <v>10</v>
      </c>
      <c r="H4683" s="43" t="s">
        <v>54</v>
      </c>
      <c r="I4683" s="45">
        <v>8</v>
      </c>
      <c r="J4683" s="45" t="s">
        <v>621</v>
      </c>
      <c r="K4683" s="41">
        <v>20</v>
      </c>
      <c r="L4683" s="41">
        <v>20</v>
      </c>
      <c r="M4683" s="41">
        <f>K4683-L4683</f>
        <v>0</v>
      </c>
      <c r="N4683" s="45" t="s">
        <v>1930</v>
      </c>
      <c r="O4683" s="41">
        <v>20000</v>
      </c>
      <c r="P4683" s="46"/>
      <c r="Q4683" s="47"/>
      <c r="R4683" s="48" t="s">
        <v>1838</v>
      </c>
      <c r="T4683">
        <v>100641</v>
      </c>
    </row>
    <row r="4684" spans="1:20" ht="18" customHeight="1" x14ac:dyDescent="0.15">
      <c r="A4684" s="42">
        <v>10</v>
      </c>
      <c r="B4684" s="43" t="s">
        <v>1536</v>
      </c>
      <c r="C4684" s="43">
        <v>6</v>
      </c>
      <c r="D4684" s="43" t="s">
        <v>1916</v>
      </c>
      <c r="E4684" s="43">
        <v>1</v>
      </c>
      <c r="F4684" s="43" t="s">
        <v>1916</v>
      </c>
      <c r="G4684" s="45">
        <v>11</v>
      </c>
      <c r="H4684" s="49" t="s">
        <v>66</v>
      </c>
      <c r="I4684" s="45"/>
      <c r="J4684" s="45"/>
      <c r="K4684" s="41"/>
      <c r="L4684" s="41"/>
      <c r="M4684" s="41"/>
      <c r="N4684" s="45"/>
      <c r="O4684" s="47"/>
      <c r="P4684" s="46"/>
      <c r="Q4684" s="47"/>
      <c r="R4684" s="48" t="s">
        <v>1838</v>
      </c>
      <c r="T4684">
        <v>100641</v>
      </c>
    </row>
    <row r="4685" spans="1:20" ht="18" customHeight="1" x14ac:dyDescent="0.15">
      <c r="A4685" s="42">
        <v>10</v>
      </c>
      <c r="B4685" s="43" t="s">
        <v>1536</v>
      </c>
      <c r="C4685" s="43">
        <v>6</v>
      </c>
      <c r="D4685" s="43" t="s">
        <v>1916</v>
      </c>
      <c r="E4685" s="43">
        <v>1</v>
      </c>
      <c r="F4685" s="43" t="s">
        <v>1916</v>
      </c>
      <c r="G4685" s="44">
        <v>11</v>
      </c>
      <c r="H4685" s="43" t="s">
        <v>66</v>
      </c>
      <c r="I4685" s="45">
        <v>1</v>
      </c>
      <c r="J4685" s="45" t="s">
        <v>67</v>
      </c>
      <c r="K4685" s="41">
        <v>104</v>
      </c>
      <c r="L4685" s="41">
        <v>104</v>
      </c>
      <c r="M4685" s="41">
        <f>K4685-L4685</f>
        <v>0</v>
      </c>
      <c r="N4685" s="45" t="s">
        <v>3192</v>
      </c>
      <c r="O4685" s="41">
        <v>84000</v>
      </c>
      <c r="P4685" s="46"/>
      <c r="Q4685" s="47"/>
      <c r="R4685" s="48" t="s">
        <v>1838</v>
      </c>
      <c r="T4685">
        <v>100641</v>
      </c>
    </row>
    <row r="4686" spans="1:20" ht="18" customHeight="1" x14ac:dyDescent="0.15">
      <c r="A4686" s="42">
        <v>10</v>
      </c>
      <c r="B4686" s="43" t="s">
        <v>1536</v>
      </c>
      <c r="C4686" s="43">
        <v>6</v>
      </c>
      <c r="D4686" s="43" t="s">
        <v>1916</v>
      </c>
      <c r="E4686" s="43">
        <v>1</v>
      </c>
      <c r="F4686" s="43" t="s">
        <v>1916</v>
      </c>
      <c r="G4686" s="44">
        <v>11</v>
      </c>
      <c r="H4686" s="43" t="s">
        <v>66</v>
      </c>
      <c r="I4686" s="44">
        <v>1</v>
      </c>
      <c r="J4686" s="44" t="s">
        <v>67</v>
      </c>
      <c r="K4686" s="41"/>
      <c r="L4686" s="41"/>
      <c r="M4686" s="41"/>
      <c r="N4686" s="45" t="s">
        <v>1931</v>
      </c>
      <c r="O4686" s="41">
        <v>20000</v>
      </c>
      <c r="P4686" s="46"/>
      <c r="Q4686" s="47"/>
      <c r="R4686" s="48" t="s">
        <v>1838</v>
      </c>
      <c r="T4686">
        <v>100641</v>
      </c>
    </row>
    <row r="4687" spans="1:20" ht="18" customHeight="1" x14ac:dyDescent="0.15">
      <c r="A4687" s="42">
        <v>10</v>
      </c>
      <c r="B4687" s="43" t="s">
        <v>1536</v>
      </c>
      <c r="C4687" s="43">
        <v>6</v>
      </c>
      <c r="D4687" s="43" t="s">
        <v>1916</v>
      </c>
      <c r="E4687" s="43">
        <v>1</v>
      </c>
      <c r="F4687" s="43" t="s">
        <v>1916</v>
      </c>
      <c r="G4687" s="44">
        <v>11</v>
      </c>
      <c r="H4687" s="43" t="s">
        <v>66</v>
      </c>
      <c r="I4687" s="45">
        <v>3</v>
      </c>
      <c r="J4687" s="45" t="s">
        <v>70</v>
      </c>
      <c r="K4687" s="41">
        <v>45</v>
      </c>
      <c r="L4687" s="41">
        <v>45</v>
      </c>
      <c r="M4687" s="41">
        <f>K4687-L4687</f>
        <v>0</v>
      </c>
      <c r="N4687" s="45" t="s">
        <v>1932</v>
      </c>
      <c r="O4687" s="41">
        <v>28000</v>
      </c>
      <c r="P4687" s="46"/>
      <c r="Q4687" s="47"/>
      <c r="R4687" s="48" t="s">
        <v>1838</v>
      </c>
      <c r="T4687">
        <v>100641</v>
      </c>
    </row>
    <row r="4688" spans="1:20" ht="18" customHeight="1" x14ac:dyDescent="0.15">
      <c r="A4688" s="42">
        <v>10</v>
      </c>
      <c r="B4688" s="43" t="s">
        <v>1536</v>
      </c>
      <c r="C4688" s="43">
        <v>6</v>
      </c>
      <c r="D4688" s="43" t="s">
        <v>1916</v>
      </c>
      <c r="E4688" s="43">
        <v>1</v>
      </c>
      <c r="F4688" s="43" t="s">
        <v>1916</v>
      </c>
      <c r="G4688" s="44">
        <v>11</v>
      </c>
      <c r="H4688" s="43" t="s">
        <v>66</v>
      </c>
      <c r="I4688" s="44">
        <v>3</v>
      </c>
      <c r="J4688" s="44" t="s">
        <v>70</v>
      </c>
      <c r="K4688" s="41"/>
      <c r="L4688" s="41"/>
      <c r="M4688" s="41"/>
      <c r="N4688" s="45" t="s">
        <v>1693</v>
      </c>
      <c r="O4688" s="41">
        <v>16500</v>
      </c>
      <c r="P4688" s="46"/>
      <c r="Q4688" s="47"/>
      <c r="R4688" s="48" t="s">
        <v>1838</v>
      </c>
      <c r="T4688">
        <v>100641</v>
      </c>
    </row>
    <row r="4689" spans="1:20" ht="18" customHeight="1" x14ac:dyDescent="0.15">
      <c r="A4689" s="42">
        <v>10</v>
      </c>
      <c r="B4689" s="43" t="s">
        <v>1536</v>
      </c>
      <c r="C4689" s="43">
        <v>6</v>
      </c>
      <c r="D4689" s="43" t="s">
        <v>1916</v>
      </c>
      <c r="E4689" s="43">
        <v>1</v>
      </c>
      <c r="F4689" s="43" t="s">
        <v>1916</v>
      </c>
      <c r="G4689" s="44">
        <v>11</v>
      </c>
      <c r="H4689" s="43" t="s">
        <v>66</v>
      </c>
      <c r="I4689" s="45">
        <v>11</v>
      </c>
      <c r="J4689" s="45" t="s">
        <v>72</v>
      </c>
      <c r="K4689" s="41">
        <v>105</v>
      </c>
      <c r="L4689" s="41">
        <v>105</v>
      </c>
      <c r="M4689" s="41">
        <f>K4689-L4689</f>
        <v>0</v>
      </c>
      <c r="N4689" s="45" t="s">
        <v>1933</v>
      </c>
      <c r="O4689" s="41">
        <v>105000</v>
      </c>
      <c r="P4689" s="46"/>
      <c r="Q4689" s="47"/>
      <c r="R4689" s="48" t="s">
        <v>1838</v>
      </c>
      <c r="T4689">
        <v>100641</v>
      </c>
    </row>
    <row r="4690" spans="1:20" ht="18" customHeight="1" x14ac:dyDescent="0.15">
      <c r="A4690" s="42">
        <v>10</v>
      </c>
      <c r="B4690" s="43" t="s">
        <v>1536</v>
      </c>
      <c r="C4690" s="43">
        <v>6</v>
      </c>
      <c r="D4690" s="43" t="s">
        <v>1916</v>
      </c>
      <c r="E4690" s="43">
        <v>1</v>
      </c>
      <c r="F4690" s="43" t="s">
        <v>1916</v>
      </c>
      <c r="G4690" s="45">
        <v>12</v>
      </c>
      <c r="H4690" s="49" t="s">
        <v>73</v>
      </c>
      <c r="I4690" s="45"/>
      <c r="J4690" s="45"/>
      <c r="K4690" s="41"/>
      <c r="L4690" s="41"/>
      <c r="M4690" s="41"/>
      <c r="N4690" s="45"/>
      <c r="O4690" s="47"/>
      <c r="P4690" s="46"/>
      <c r="Q4690" s="47"/>
      <c r="R4690" s="48" t="s">
        <v>1838</v>
      </c>
      <c r="T4690">
        <v>100641</v>
      </c>
    </row>
    <row r="4691" spans="1:20" ht="18" customHeight="1" x14ac:dyDescent="0.15">
      <c r="A4691" s="42">
        <v>10</v>
      </c>
      <c r="B4691" s="43" t="s">
        <v>1536</v>
      </c>
      <c r="C4691" s="43">
        <v>6</v>
      </c>
      <c r="D4691" s="43" t="s">
        <v>1916</v>
      </c>
      <c r="E4691" s="43">
        <v>1</v>
      </c>
      <c r="F4691" s="43" t="s">
        <v>1916</v>
      </c>
      <c r="G4691" s="44">
        <v>12</v>
      </c>
      <c r="H4691" s="43" t="s">
        <v>73</v>
      </c>
      <c r="I4691" s="45">
        <v>31</v>
      </c>
      <c r="J4691" s="45" t="s">
        <v>209</v>
      </c>
      <c r="K4691" s="41">
        <v>396</v>
      </c>
      <c r="L4691" s="41">
        <v>396</v>
      </c>
      <c r="M4691" s="41">
        <f>K4691-L4691</f>
        <v>0</v>
      </c>
      <c r="N4691" s="45" t="s">
        <v>4365</v>
      </c>
      <c r="O4691" s="41">
        <v>396000</v>
      </c>
      <c r="P4691" s="46"/>
      <c r="Q4691" s="47"/>
      <c r="R4691" s="48" t="s">
        <v>1838</v>
      </c>
      <c r="T4691">
        <v>100641</v>
      </c>
    </row>
    <row r="4692" spans="1:20" ht="18" customHeight="1" x14ac:dyDescent="0.15">
      <c r="A4692" s="42">
        <v>10</v>
      </c>
      <c r="B4692" s="43" t="s">
        <v>1536</v>
      </c>
      <c r="C4692" s="43">
        <v>6</v>
      </c>
      <c r="D4692" s="43" t="s">
        <v>1916</v>
      </c>
      <c r="E4692" s="43">
        <v>1</v>
      </c>
      <c r="F4692" s="43" t="s">
        <v>1916</v>
      </c>
      <c r="G4692" s="44">
        <v>12</v>
      </c>
      <c r="H4692" s="43" t="s">
        <v>73</v>
      </c>
      <c r="I4692" s="45">
        <v>32</v>
      </c>
      <c r="J4692" s="45" t="s">
        <v>210</v>
      </c>
      <c r="K4692" s="41">
        <v>201</v>
      </c>
      <c r="L4692" s="41">
        <v>181</v>
      </c>
      <c r="M4692" s="41">
        <f>K4692-L4692</f>
        <v>20</v>
      </c>
      <c r="N4692" s="45" t="s">
        <v>1934</v>
      </c>
      <c r="O4692" s="41">
        <v>115000</v>
      </c>
      <c r="P4692" s="46"/>
      <c r="Q4692" s="47"/>
      <c r="R4692" s="48" t="s">
        <v>1838</v>
      </c>
      <c r="T4692">
        <v>100641</v>
      </c>
    </row>
    <row r="4693" spans="1:20" ht="18" customHeight="1" x14ac:dyDescent="0.15">
      <c r="A4693" s="42">
        <v>10</v>
      </c>
      <c r="B4693" s="43" t="s">
        <v>1536</v>
      </c>
      <c r="C4693" s="43">
        <v>6</v>
      </c>
      <c r="D4693" s="43" t="s">
        <v>1916</v>
      </c>
      <c r="E4693" s="43">
        <v>1</v>
      </c>
      <c r="F4693" s="43" t="s">
        <v>1916</v>
      </c>
      <c r="G4693" s="44">
        <v>12</v>
      </c>
      <c r="H4693" s="43" t="s">
        <v>73</v>
      </c>
      <c r="I4693" s="44">
        <v>32</v>
      </c>
      <c r="J4693" s="44" t="s">
        <v>210</v>
      </c>
      <c r="K4693" s="41"/>
      <c r="L4693" s="41"/>
      <c r="M4693" s="41"/>
      <c r="N4693" s="45" t="s">
        <v>4366</v>
      </c>
      <c r="O4693" s="41">
        <v>61000</v>
      </c>
      <c r="P4693" s="46"/>
      <c r="Q4693" s="47"/>
      <c r="R4693" s="48" t="s">
        <v>1838</v>
      </c>
      <c r="T4693">
        <v>100641</v>
      </c>
    </row>
    <row r="4694" spans="1:20" ht="18" customHeight="1" x14ac:dyDescent="0.15">
      <c r="A4694" s="42">
        <v>10</v>
      </c>
      <c r="B4694" s="43" t="s">
        <v>1536</v>
      </c>
      <c r="C4694" s="43">
        <v>6</v>
      </c>
      <c r="D4694" s="43" t="s">
        <v>1916</v>
      </c>
      <c r="E4694" s="43">
        <v>1</v>
      </c>
      <c r="F4694" s="43" t="s">
        <v>1916</v>
      </c>
      <c r="G4694" s="44">
        <v>12</v>
      </c>
      <c r="H4694" s="43" t="s">
        <v>73</v>
      </c>
      <c r="I4694" s="44">
        <v>32</v>
      </c>
      <c r="J4694" s="44" t="s">
        <v>210</v>
      </c>
      <c r="K4694" s="41"/>
      <c r="L4694" s="41"/>
      <c r="M4694" s="41"/>
      <c r="N4694" s="45" t="s">
        <v>4367</v>
      </c>
      <c r="O4694" s="41">
        <v>25000</v>
      </c>
      <c r="P4694" s="46"/>
      <c r="Q4694" s="47"/>
      <c r="R4694" s="48" t="s">
        <v>1838</v>
      </c>
      <c r="T4694">
        <v>100641</v>
      </c>
    </row>
    <row r="4695" spans="1:20" ht="18" customHeight="1" x14ac:dyDescent="0.15">
      <c r="A4695" s="42">
        <v>10</v>
      </c>
      <c r="B4695" s="43" t="s">
        <v>1536</v>
      </c>
      <c r="C4695" s="43">
        <v>6</v>
      </c>
      <c r="D4695" s="43" t="s">
        <v>1916</v>
      </c>
      <c r="E4695" s="43">
        <v>1</v>
      </c>
      <c r="F4695" s="43" t="s">
        <v>1916</v>
      </c>
      <c r="G4695" s="44">
        <v>12</v>
      </c>
      <c r="H4695" s="43" t="s">
        <v>73</v>
      </c>
      <c r="I4695" s="45">
        <v>33</v>
      </c>
      <c r="J4695" s="45" t="s">
        <v>219</v>
      </c>
      <c r="K4695" s="41">
        <v>496</v>
      </c>
      <c r="L4695" s="41">
        <v>496</v>
      </c>
      <c r="M4695" s="41">
        <f>K4695-L4695</f>
        <v>0</v>
      </c>
      <c r="N4695" s="45" t="s">
        <v>4368</v>
      </c>
      <c r="O4695" s="41">
        <v>35200</v>
      </c>
      <c r="P4695" s="46"/>
      <c r="Q4695" s="47"/>
      <c r="R4695" s="48" t="s">
        <v>1838</v>
      </c>
      <c r="T4695">
        <v>100641</v>
      </c>
    </row>
    <row r="4696" spans="1:20" ht="18" customHeight="1" x14ac:dyDescent="0.15">
      <c r="A4696" s="42">
        <v>10</v>
      </c>
      <c r="B4696" s="43" t="s">
        <v>1536</v>
      </c>
      <c r="C4696" s="43">
        <v>6</v>
      </c>
      <c r="D4696" s="43" t="s">
        <v>1916</v>
      </c>
      <c r="E4696" s="43">
        <v>1</v>
      </c>
      <c r="F4696" s="43" t="s">
        <v>1916</v>
      </c>
      <c r="G4696" s="44">
        <v>12</v>
      </c>
      <c r="H4696" s="43" t="s">
        <v>73</v>
      </c>
      <c r="I4696" s="44">
        <v>33</v>
      </c>
      <c r="J4696" s="44" t="s">
        <v>219</v>
      </c>
      <c r="K4696" s="41"/>
      <c r="L4696" s="41"/>
      <c r="M4696" s="41"/>
      <c r="N4696" s="45" t="s">
        <v>1875</v>
      </c>
      <c r="O4696" s="41">
        <v>10000</v>
      </c>
      <c r="P4696" s="46"/>
      <c r="Q4696" s="47"/>
      <c r="R4696" s="48" t="s">
        <v>1838</v>
      </c>
      <c r="T4696">
        <v>100641</v>
      </c>
    </row>
    <row r="4697" spans="1:20" ht="18" customHeight="1" x14ac:dyDescent="0.15">
      <c r="A4697" s="42">
        <v>10</v>
      </c>
      <c r="B4697" s="43" t="s">
        <v>1536</v>
      </c>
      <c r="C4697" s="43">
        <v>6</v>
      </c>
      <c r="D4697" s="43" t="s">
        <v>1916</v>
      </c>
      <c r="E4697" s="43">
        <v>1</v>
      </c>
      <c r="F4697" s="43" t="s">
        <v>1916</v>
      </c>
      <c r="G4697" s="44">
        <v>12</v>
      </c>
      <c r="H4697" s="43" t="s">
        <v>73</v>
      </c>
      <c r="I4697" s="44">
        <v>33</v>
      </c>
      <c r="J4697" s="44" t="s">
        <v>219</v>
      </c>
      <c r="K4697" s="41"/>
      <c r="L4697" s="41"/>
      <c r="M4697" s="41"/>
      <c r="N4697" s="45" t="s">
        <v>1935</v>
      </c>
      <c r="O4697" s="41">
        <v>68000</v>
      </c>
      <c r="P4697" s="46"/>
      <c r="Q4697" s="47"/>
      <c r="R4697" s="48" t="s">
        <v>1838</v>
      </c>
      <c r="T4697">
        <v>100641</v>
      </c>
    </row>
    <row r="4698" spans="1:20" ht="18" customHeight="1" x14ac:dyDescent="0.15">
      <c r="A4698" s="42">
        <v>10</v>
      </c>
      <c r="B4698" s="43" t="s">
        <v>1536</v>
      </c>
      <c r="C4698" s="43">
        <v>6</v>
      </c>
      <c r="D4698" s="43" t="s">
        <v>1916</v>
      </c>
      <c r="E4698" s="43">
        <v>1</v>
      </c>
      <c r="F4698" s="43" t="s">
        <v>1916</v>
      </c>
      <c r="G4698" s="44">
        <v>12</v>
      </c>
      <c r="H4698" s="43" t="s">
        <v>73</v>
      </c>
      <c r="I4698" s="44">
        <v>33</v>
      </c>
      <c r="J4698" s="44" t="s">
        <v>219</v>
      </c>
      <c r="K4698" s="41"/>
      <c r="L4698" s="41"/>
      <c r="M4698" s="41"/>
      <c r="N4698" s="45" t="s">
        <v>1936</v>
      </c>
      <c r="O4698" s="41">
        <v>90200</v>
      </c>
      <c r="P4698" s="46"/>
      <c r="Q4698" s="47"/>
      <c r="R4698" s="48" t="s">
        <v>1838</v>
      </c>
      <c r="T4698">
        <v>100641</v>
      </c>
    </row>
    <row r="4699" spans="1:20" ht="18" customHeight="1" x14ac:dyDescent="0.15">
      <c r="A4699" s="42">
        <v>10</v>
      </c>
      <c r="B4699" s="43" t="s">
        <v>1536</v>
      </c>
      <c r="C4699" s="43">
        <v>6</v>
      </c>
      <c r="D4699" s="43" t="s">
        <v>1916</v>
      </c>
      <c r="E4699" s="43">
        <v>1</v>
      </c>
      <c r="F4699" s="43" t="s">
        <v>1916</v>
      </c>
      <c r="G4699" s="44">
        <v>12</v>
      </c>
      <c r="H4699" s="43" t="s">
        <v>73</v>
      </c>
      <c r="I4699" s="44">
        <v>33</v>
      </c>
      <c r="J4699" s="44" t="s">
        <v>219</v>
      </c>
      <c r="K4699" s="41"/>
      <c r="L4699" s="41"/>
      <c r="M4699" s="41"/>
      <c r="N4699" s="45" t="s">
        <v>1937</v>
      </c>
      <c r="O4699" s="41">
        <v>205000</v>
      </c>
      <c r="P4699" s="46"/>
      <c r="Q4699" s="47"/>
      <c r="R4699" s="48" t="s">
        <v>1838</v>
      </c>
      <c r="T4699">
        <v>100641</v>
      </c>
    </row>
    <row r="4700" spans="1:20" ht="18" customHeight="1" x14ac:dyDescent="0.15">
      <c r="A4700" s="42">
        <v>10</v>
      </c>
      <c r="B4700" s="43" t="s">
        <v>1536</v>
      </c>
      <c r="C4700" s="43">
        <v>6</v>
      </c>
      <c r="D4700" s="43" t="s">
        <v>1916</v>
      </c>
      <c r="E4700" s="43">
        <v>1</v>
      </c>
      <c r="F4700" s="43" t="s">
        <v>1916</v>
      </c>
      <c r="G4700" s="44">
        <v>12</v>
      </c>
      <c r="H4700" s="43" t="s">
        <v>73</v>
      </c>
      <c r="I4700" s="44">
        <v>33</v>
      </c>
      <c r="J4700" s="44" t="s">
        <v>219</v>
      </c>
      <c r="K4700" s="41"/>
      <c r="L4700" s="41"/>
      <c r="M4700" s="41"/>
      <c r="N4700" s="45" t="s">
        <v>1938</v>
      </c>
      <c r="O4700" s="41">
        <v>86700</v>
      </c>
      <c r="P4700" s="46"/>
      <c r="Q4700" s="47"/>
      <c r="R4700" s="48" t="s">
        <v>1838</v>
      </c>
      <c r="T4700">
        <v>100641</v>
      </c>
    </row>
    <row r="4701" spans="1:20" ht="18" customHeight="1" x14ac:dyDescent="0.15">
      <c r="A4701" s="42">
        <v>10</v>
      </c>
      <c r="B4701" s="43" t="s">
        <v>1536</v>
      </c>
      <c r="C4701" s="43">
        <v>6</v>
      </c>
      <c r="D4701" s="43" t="s">
        <v>1916</v>
      </c>
      <c r="E4701" s="43">
        <v>1</v>
      </c>
      <c r="F4701" s="43" t="s">
        <v>1916</v>
      </c>
      <c r="G4701" s="44">
        <v>12</v>
      </c>
      <c r="H4701" s="43" t="s">
        <v>73</v>
      </c>
      <c r="I4701" s="45">
        <v>71</v>
      </c>
      <c r="J4701" s="45" t="s">
        <v>372</v>
      </c>
      <c r="K4701" s="41">
        <v>28</v>
      </c>
      <c r="L4701" s="41">
        <v>130</v>
      </c>
      <c r="M4701" s="41">
        <f>K4701-L4701</f>
        <v>-102</v>
      </c>
      <c r="N4701" s="45" t="s">
        <v>4369</v>
      </c>
      <c r="O4701" s="41">
        <v>21000</v>
      </c>
      <c r="P4701" s="46"/>
      <c r="Q4701" s="47"/>
      <c r="R4701" s="48" t="s">
        <v>1838</v>
      </c>
      <c r="T4701">
        <v>100641</v>
      </c>
    </row>
    <row r="4702" spans="1:20" ht="18" customHeight="1" x14ac:dyDescent="0.15">
      <c r="A4702" s="42">
        <v>10</v>
      </c>
      <c r="B4702" s="43" t="s">
        <v>1536</v>
      </c>
      <c r="C4702" s="43">
        <v>6</v>
      </c>
      <c r="D4702" s="43" t="s">
        <v>1916</v>
      </c>
      <c r="E4702" s="43">
        <v>1</v>
      </c>
      <c r="F4702" s="43" t="s">
        <v>1916</v>
      </c>
      <c r="G4702" s="44">
        <v>12</v>
      </c>
      <c r="H4702" s="43" t="s">
        <v>73</v>
      </c>
      <c r="I4702" s="44">
        <v>71</v>
      </c>
      <c r="J4702" s="44" t="s">
        <v>372</v>
      </c>
      <c r="K4702" s="41"/>
      <c r="L4702" s="41"/>
      <c r="M4702" s="41"/>
      <c r="N4702" s="45" t="s">
        <v>4370</v>
      </c>
      <c r="O4702" s="41">
        <v>6240</v>
      </c>
      <c r="P4702" s="46"/>
      <c r="Q4702" s="47"/>
      <c r="R4702" s="48" t="s">
        <v>1838</v>
      </c>
      <c r="T4702">
        <v>100641</v>
      </c>
    </row>
    <row r="4703" spans="1:20" ht="18" customHeight="1" x14ac:dyDescent="0.15">
      <c r="A4703" s="42">
        <v>10</v>
      </c>
      <c r="B4703" s="43" t="s">
        <v>1536</v>
      </c>
      <c r="C4703" s="43">
        <v>6</v>
      </c>
      <c r="D4703" s="43" t="s">
        <v>1916</v>
      </c>
      <c r="E4703" s="43">
        <v>1</v>
      </c>
      <c r="F4703" s="43" t="s">
        <v>1916</v>
      </c>
      <c r="G4703" s="45">
        <v>13</v>
      </c>
      <c r="H4703" s="49" t="s">
        <v>77</v>
      </c>
      <c r="I4703" s="45"/>
      <c r="J4703" s="45"/>
      <c r="K4703" s="41"/>
      <c r="L4703" s="41"/>
      <c r="M4703" s="41"/>
      <c r="N4703" s="45"/>
      <c r="O4703" s="47"/>
      <c r="P4703" s="46"/>
      <c r="Q4703" s="47"/>
      <c r="R4703" s="48" t="s">
        <v>1838</v>
      </c>
      <c r="T4703">
        <v>100641</v>
      </c>
    </row>
    <row r="4704" spans="1:20" ht="18" customHeight="1" x14ac:dyDescent="0.15">
      <c r="A4704" s="42">
        <v>10</v>
      </c>
      <c r="B4704" s="43" t="s">
        <v>1536</v>
      </c>
      <c r="C4704" s="43">
        <v>6</v>
      </c>
      <c r="D4704" s="43" t="s">
        <v>1916</v>
      </c>
      <c r="E4704" s="43">
        <v>1</v>
      </c>
      <c r="F4704" s="43" t="s">
        <v>1916</v>
      </c>
      <c r="G4704" s="44">
        <v>13</v>
      </c>
      <c r="H4704" s="43" t="s">
        <v>77</v>
      </c>
      <c r="I4704" s="45">
        <v>1</v>
      </c>
      <c r="J4704" s="45" t="s">
        <v>78</v>
      </c>
      <c r="K4704" s="41">
        <v>16</v>
      </c>
      <c r="L4704" s="41">
        <v>16</v>
      </c>
      <c r="M4704" s="41">
        <f>K4704-L4704</f>
        <v>0</v>
      </c>
      <c r="N4704" s="45" t="s">
        <v>867</v>
      </c>
      <c r="O4704" s="41">
        <v>10000</v>
      </c>
      <c r="P4704" s="46"/>
      <c r="Q4704" s="47"/>
      <c r="R4704" s="48" t="s">
        <v>1838</v>
      </c>
      <c r="T4704">
        <v>100641</v>
      </c>
    </row>
    <row r="4705" spans="1:20" ht="18" customHeight="1" x14ac:dyDescent="0.15">
      <c r="A4705" s="42">
        <v>10</v>
      </c>
      <c r="B4705" s="43" t="s">
        <v>1536</v>
      </c>
      <c r="C4705" s="43">
        <v>6</v>
      </c>
      <c r="D4705" s="43" t="s">
        <v>1916</v>
      </c>
      <c r="E4705" s="43">
        <v>1</v>
      </c>
      <c r="F4705" s="43" t="s">
        <v>1916</v>
      </c>
      <c r="G4705" s="44">
        <v>13</v>
      </c>
      <c r="H4705" s="43" t="s">
        <v>77</v>
      </c>
      <c r="I4705" s="44">
        <v>1</v>
      </c>
      <c r="J4705" s="44" t="s">
        <v>78</v>
      </c>
      <c r="K4705" s="41"/>
      <c r="L4705" s="41"/>
      <c r="M4705" s="41"/>
      <c r="N4705" s="45" t="s">
        <v>1939</v>
      </c>
      <c r="O4705" s="41">
        <v>6000</v>
      </c>
      <c r="P4705" s="46"/>
      <c r="Q4705" s="47"/>
      <c r="R4705" s="48" t="s">
        <v>1838</v>
      </c>
      <c r="T4705">
        <v>100641</v>
      </c>
    </row>
    <row r="4706" spans="1:20" ht="18" customHeight="1" x14ac:dyDescent="0.15">
      <c r="A4706" s="42">
        <v>10</v>
      </c>
      <c r="B4706" s="43" t="s">
        <v>1536</v>
      </c>
      <c r="C4706" s="43">
        <v>6</v>
      </c>
      <c r="D4706" s="43" t="s">
        <v>1916</v>
      </c>
      <c r="E4706" s="43">
        <v>1</v>
      </c>
      <c r="F4706" s="43" t="s">
        <v>1916</v>
      </c>
      <c r="G4706" s="44">
        <v>13</v>
      </c>
      <c r="H4706" s="43" t="s">
        <v>77</v>
      </c>
      <c r="I4706" s="45">
        <v>2</v>
      </c>
      <c r="J4706" s="45" t="s">
        <v>136</v>
      </c>
      <c r="K4706" s="41">
        <v>15</v>
      </c>
      <c r="L4706" s="41">
        <v>15</v>
      </c>
      <c r="M4706" s="41">
        <f>K4706-L4706</f>
        <v>0</v>
      </c>
      <c r="N4706" s="45" t="s">
        <v>335</v>
      </c>
      <c r="O4706" s="41">
        <v>15000</v>
      </c>
      <c r="P4706" s="46"/>
      <c r="Q4706" s="47"/>
      <c r="R4706" s="48" t="s">
        <v>1838</v>
      </c>
      <c r="T4706">
        <v>100641</v>
      </c>
    </row>
    <row r="4707" spans="1:20" ht="18" customHeight="1" x14ac:dyDescent="0.15">
      <c r="A4707" s="42">
        <v>10</v>
      </c>
      <c r="B4707" s="43" t="s">
        <v>1536</v>
      </c>
      <c r="C4707" s="43">
        <v>6</v>
      </c>
      <c r="D4707" s="43" t="s">
        <v>1916</v>
      </c>
      <c r="E4707" s="43">
        <v>1</v>
      </c>
      <c r="F4707" s="43" t="s">
        <v>1916</v>
      </c>
      <c r="G4707" s="45">
        <v>15</v>
      </c>
      <c r="H4707" s="49" t="s">
        <v>235</v>
      </c>
      <c r="I4707" s="45"/>
      <c r="J4707" s="45"/>
      <c r="K4707" s="41"/>
      <c r="L4707" s="41"/>
      <c r="M4707" s="41"/>
      <c r="N4707" s="45"/>
      <c r="O4707" s="47"/>
      <c r="P4707" s="46"/>
      <c r="Q4707" s="47"/>
      <c r="R4707" s="48" t="s">
        <v>1838</v>
      </c>
      <c r="T4707">
        <v>100641</v>
      </c>
    </row>
    <row r="4708" spans="1:20" ht="18" customHeight="1" x14ac:dyDescent="0.15">
      <c r="A4708" s="42">
        <v>10</v>
      </c>
      <c r="B4708" s="43" t="s">
        <v>1536</v>
      </c>
      <c r="C4708" s="43">
        <v>6</v>
      </c>
      <c r="D4708" s="43" t="s">
        <v>1916</v>
      </c>
      <c r="E4708" s="43">
        <v>1</v>
      </c>
      <c r="F4708" s="43" t="s">
        <v>1916</v>
      </c>
      <c r="G4708" s="44">
        <v>15</v>
      </c>
      <c r="H4708" s="43" t="s">
        <v>235</v>
      </c>
      <c r="I4708" s="45">
        <v>1</v>
      </c>
      <c r="J4708" s="45" t="s">
        <v>236</v>
      </c>
      <c r="K4708" s="41">
        <v>44</v>
      </c>
      <c r="L4708" s="41">
        <v>44</v>
      </c>
      <c r="M4708" s="41">
        <f>K4708-L4708</f>
        <v>0</v>
      </c>
      <c r="N4708" s="45" t="s">
        <v>4371</v>
      </c>
      <c r="O4708" s="41">
        <v>44000</v>
      </c>
      <c r="P4708" s="46"/>
      <c r="Q4708" s="47"/>
      <c r="R4708" s="48" t="s">
        <v>1838</v>
      </c>
      <c r="T4708">
        <v>100641</v>
      </c>
    </row>
    <row r="4709" spans="1:20" ht="18" customHeight="1" x14ac:dyDescent="0.15">
      <c r="A4709" s="42">
        <v>10</v>
      </c>
      <c r="B4709" s="43" t="s">
        <v>1536</v>
      </c>
      <c r="C4709" s="43">
        <v>6</v>
      </c>
      <c r="D4709" s="43" t="s">
        <v>1916</v>
      </c>
      <c r="E4709" s="43">
        <v>1</v>
      </c>
      <c r="F4709" s="43" t="s">
        <v>1916</v>
      </c>
      <c r="G4709" s="45">
        <v>17</v>
      </c>
      <c r="H4709" s="49" t="s">
        <v>79</v>
      </c>
      <c r="I4709" s="45"/>
      <c r="J4709" s="45"/>
      <c r="K4709" s="41"/>
      <c r="L4709" s="41"/>
      <c r="M4709" s="41"/>
      <c r="N4709" s="45"/>
      <c r="O4709" s="47"/>
      <c r="P4709" s="46"/>
      <c r="Q4709" s="47"/>
      <c r="R4709" s="48" t="s">
        <v>1838</v>
      </c>
      <c r="T4709">
        <v>100641</v>
      </c>
    </row>
    <row r="4710" spans="1:20" ht="18" customHeight="1" x14ac:dyDescent="0.15">
      <c r="A4710" s="42">
        <v>10</v>
      </c>
      <c r="B4710" s="43" t="s">
        <v>1536</v>
      </c>
      <c r="C4710" s="43">
        <v>6</v>
      </c>
      <c r="D4710" s="43" t="s">
        <v>1916</v>
      </c>
      <c r="E4710" s="43">
        <v>1</v>
      </c>
      <c r="F4710" s="43" t="s">
        <v>1916</v>
      </c>
      <c r="G4710" s="44">
        <v>17</v>
      </c>
      <c r="H4710" s="43" t="s">
        <v>79</v>
      </c>
      <c r="I4710" s="45">
        <v>11</v>
      </c>
      <c r="J4710" s="45" t="s">
        <v>80</v>
      </c>
      <c r="K4710" s="41">
        <v>0</v>
      </c>
      <c r="L4710" s="41">
        <v>55</v>
      </c>
      <c r="M4710" s="41">
        <f>K4710-L4710</f>
        <v>-55</v>
      </c>
      <c r="N4710" s="45"/>
      <c r="O4710" s="41"/>
      <c r="P4710" s="46"/>
      <c r="Q4710" s="47"/>
      <c r="R4710" s="48" t="s">
        <v>1838</v>
      </c>
      <c r="T4710">
        <v>100641</v>
      </c>
    </row>
    <row r="4711" spans="1:20" ht="18" customHeight="1" x14ac:dyDescent="0.15">
      <c r="A4711" s="42">
        <v>10</v>
      </c>
      <c r="B4711" s="43" t="s">
        <v>1536</v>
      </c>
      <c r="C4711" s="43">
        <v>6</v>
      </c>
      <c r="D4711" s="43" t="s">
        <v>1916</v>
      </c>
      <c r="E4711" s="43">
        <v>1</v>
      </c>
      <c r="F4711" s="43" t="s">
        <v>1916</v>
      </c>
      <c r="G4711" s="45">
        <v>18</v>
      </c>
      <c r="H4711" s="49" t="s">
        <v>81</v>
      </c>
      <c r="I4711" s="45"/>
      <c r="J4711" s="45"/>
      <c r="K4711" s="41"/>
      <c r="L4711" s="41"/>
      <c r="M4711" s="41"/>
      <c r="N4711" s="45"/>
      <c r="O4711" s="47"/>
      <c r="P4711" s="46"/>
      <c r="Q4711" s="47"/>
      <c r="R4711" s="48" t="s">
        <v>1838</v>
      </c>
      <c r="T4711">
        <v>100641</v>
      </c>
    </row>
    <row r="4712" spans="1:20" ht="18" customHeight="1" x14ac:dyDescent="0.15">
      <c r="A4712" s="42">
        <v>10</v>
      </c>
      <c r="B4712" s="43" t="s">
        <v>1536</v>
      </c>
      <c r="C4712" s="43">
        <v>6</v>
      </c>
      <c r="D4712" s="43" t="s">
        <v>1916</v>
      </c>
      <c r="E4712" s="43">
        <v>1</v>
      </c>
      <c r="F4712" s="43" t="s">
        <v>1916</v>
      </c>
      <c r="G4712" s="44">
        <v>18</v>
      </c>
      <c r="H4712" s="43" t="s">
        <v>81</v>
      </c>
      <c r="I4712" s="45">
        <v>11</v>
      </c>
      <c r="J4712" s="45" t="s">
        <v>82</v>
      </c>
      <c r="K4712" s="41">
        <v>38</v>
      </c>
      <c r="L4712" s="41">
        <v>38</v>
      </c>
      <c r="M4712" s="41">
        <f>K4712-L4712</f>
        <v>0</v>
      </c>
      <c r="N4712" s="45" t="s">
        <v>1940</v>
      </c>
      <c r="O4712" s="41"/>
      <c r="P4712" s="46"/>
      <c r="Q4712" s="47"/>
      <c r="R4712" s="48" t="s">
        <v>1838</v>
      </c>
      <c r="T4712">
        <v>100641</v>
      </c>
    </row>
    <row r="4713" spans="1:20" ht="18" customHeight="1" x14ac:dyDescent="0.15">
      <c r="A4713" s="42">
        <v>10</v>
      </c>
      <c r="B4713" s="43" t="s">
        <v>1536</v>
      </c>
      <c r="C4713" s="43">
        <v>6</v>
      </c>
      <c r="D4713" s="43" t="s">
        <v>1916</v>
      </c>
      <c r="E4713" s="43">
        <v>1</v>
      </c>
      <c r="F4713" s="43" t="s">
        <v>1916</v>
      </c>
      <c r="G4713" s="44">
        <v>18</v>
      </c>
      <c r="H4713" s="43" t="s">
        <v>81</v>
      </c>
      <c r="I4713" s="44">
        <v>11</v>
      </c>
      <c r="J4713" s="44" t="s">
        <v>82</v>
      </c>
      <c r="K4713" s="41"/>
      <c r="L4713" s="41"/>
      <c r="M4713" s="41"/>
      <c r="N4713" s="45" t="s">
        <v>1882</v>
      </c>
      <c r="O4713" s="41">
        <v>1900</v>
      </c>
      <c r="P4713" s="46"/>
      <c r="Q4713" s="47"/>
      <c r="R4713" s="48" t="s">
        <v>1838</v>
      </c>
      <c r="T4713">
        <v>100641</v>
      </c>
    </row>
    <row r="4714" spans="1:20" ht="18" customHeight="1" x14ac:dyDescent="0.15">
      <c r="A4714" s="42">
        <v>10</v>
      </c>
      <c r="B4714" s="43" t="s">
        <v>1536</v>
      </c>
      <c r="C4714" s="43">
        <v>6</v>
      </c>
      <c r="D4714" s="43" t="s">
        <v>1916</v>
      </c>
      <c r="E4714" s="43">
        <v>1</v>
      </c>
      <c r="F4714" s="43" t="s">
        <v>1916</v>
      </c>
      <c r="G4714" s="44">
        <v>18</v>
      </c>
      <c r="H4714" s="43" t="s">
        <v>81</v>
      </c>
      <c r="I4714" s="44">
        <v>11</v>
      </c>
      <c r="J4714" s="44" t="s">
        <v>82</v>
      </c>
      <c r="K4714" s="41"/>
      <c r="L4714" s="41"/>
      <c r="M4714" s="41"/>
      <c r="N4714" s="45" t="s">
        <v>1883</v>
      </c>
      <c r="O4714" s="41">
        <v>2500</v>
      </c>
      <c r="P4714" s="46"/>
      <c r="Q4714" s="47"/>
      <c r="R4714" s="48" t="s">
        <v>1838</v>
      </c>
      <c r="T4714">
        <v>100641</v>
      </c>
    </row>
    <row r="4715" spans="1:20" ht="18" customHeight="1" x14ac:dyDescent="0.15">
      <c r="A4715" s="42">
        <v>10</v>
      </c>
      <c r="B4715" s="43" t="s">
        <v>1536</v>
      </c>
      <c r="C4715" s="43">
        <v>6</v>
      </c>
      <c r="D4715" s="43" t="s">
        <v>1916</v>
      </c>
      <c r="E4715" s="43">
        <v>1</v>
      </c>
      <c r="F4715" s="43" t="s">
        <v>1916</v>
      </c>
      <c r="G4715" s="44">
        <v>18</v>
      </c>
      <c r="H4715" s="43" t="s">
        <v>81</v>
      </c>
      <c r="I4715" s="44">
        <v>11</v>
      </c>
      <c r="J4715" s="44" t="s">
        <v>82</v>
      </c>
      <c r="K4715" s="41"/>
      <c r="L4715" s="41"/>
      <c r="M4715" s="41"/>
      <c r="N4715" s="45" t="s">
        <v>1941</v>
      </c>
      <c r="O4715" s="41">
        <v>6000</v>
      </c>
      <c r="P4715" s="46"/>
      <c r="Q4715" s="47"/>
      <c r="R4715" s="48" t="s">
        <v>1838</v>
      </c>
      <c r="T4715">
        <v>100641</v>
      </c>
    </row>
    <row r="4716" spans="1:20" ht="18" customHeight="1" x14ac:dyDescent="0.15">
      <c r="A4716" s="42">
        <v>10</v>
      </c>
      <c r="B4716" s="43" t="s">
        <v>1536</v>
      </c>
      <c r="C4716" s="43">
        <v>6</v>
      </c>
      <c r="D4716" s="43" t="s">
        <v>1916</v>
      </c>
      <c r="E4716" s="43">
        <v>1</v>
      </c>
      <c r="F4716" s="43" t="s">
        <v>1916</v>
      </c>
      <c r="G4716" s="44">
        <v>18</v>
      </c>
      <c r="H4716" s="43" t="s">
        <v>81</v>
      </c>
      <c r="I4716" s="44">
        <v>11</v>
      </c>
      <c r="J4716" s="44" t="s">
        <v>82</v>
      </c>
      <c r="K4716" s="41"/>
      <c r="L4716" s="41"/>
      <c r="M4716" s="41"/>
      <c r="N4716" s="45" t="s">
        <v>4372</v>
      </c>
      <c r="O4716" s="41">
        <v>2130</v>
      </c>
      <c r="P4716" s="46"/>
      <c r="Q4716" s="47"/>
      <c r="R4716" s="48" t="s">
        <v>1838</v>
      </c>
      <c r="T4716">
        <v>100641</v>
      </c>
    </row>
    <row r="4717" spans="1:20" ht="18" customHeight="1" x14ac:dyDescent="0.15">
      <c r="A4717" s="42">
        <v>10</v>
      </c>
      <c r="B4717" s="43" t="s">
        <v>1536</v>
      </c>
      <c r="C4717" s="43">
        <v>6</v>
      </c>
      <c r="D4717" s="43" t="s">
        <v>1916</v>
      </c>
      <c r="E4717" s="43">
        <v>1</v>
      </c>
      <c r="F4717" s="43" t="s">
        <v>1916</v>
      </c>
      <c r="G4717" s="44">
        <v>18</v>
      </c>
      <c r="H4717" s="43" t="s">
        <v>81</v>
      </c>
      <c r="I4717" s="44">
        <v>11</v>
      </c>
      <c r="J4717" s="44" t="s">
        <v>82</v>
      </c>
      <c r="K4717" s="41"/>
      <c r="L4717" s="41"/>
      <c r="M4717" s="41"/>
      <c r="N4717" s="45" t="s">
        <v>1942</v>
      </c>
      <c r="O4717" s="41"/>
      <c r="P4717" s="46"/>
      <c r="Q4717" s="47"/>
      <c r="R4717" s="48" t="s">
        <v>1838</v>
      </c>
      <c r="T4717">
        <v>100641</v>
      </c>
    </row>
    <row r="4718" spans="1:20" ht="18" customHeight="1" x14ac:dyDescent="0.15">
      <c r="A4718" s="42">
        <v>10</v>
      </c>
      <c r="B4718" s="43" t="s">
        <v>1536</v>
      </c>
      <c r="C4718" s="43">
        <v>6</v>
      </c>
      <c r="D4718" s="43" t="s">
        <v>1916</v>
      </c>
      <c r="E4718" s="43">
        <v>1</v>
      </c>
      <c r="F4718" s="43" t="s">
        <v>1916</v>
      </c>
      <c r="G4718" s="44">
        <v>18</v>
      </c>
      <c r="H4718" s="43" t="s">
        <v>81</v>
      </c>
      <c r="I4718" s="44">
        <v>11</v>
      </c>
      <c r="J4718" s="44" t="s">
        <v>82</v>
      </c>
      <c r="K4718" s="41"/>
      <c r="L4718" s="41"/>
      <c r="M4718" s="41"/>
      <c r="N4718" s="45" t="s">
        <v>1886</v>
      </c>
      <c r="O4718" s="41">
        <v>4000</v>
      </c>
      <c r="P4718" s="46"/>
      <c r="Q4718" s="47"/>
      <c r="R4718" s="48" t="s">
        <v>1838</v>
      </c>
      <c r="T4718">
        <v>100641</v>
      </c>
    </row>
    <row r="4719" spans="1:20" ht="18" customHeight="1" x14ac:dyDescent="0.15">
      <c r="A4719" s="42">
        <v>10</v>
      </c>
      <c r="B4719" s="43" t="s">
        <v>1536</v>
      </c>
      <c r="C4719" s="43">
        <v>6</v>
      </c>
      <c r="D4719" s="43" t="s">
        <v>1916</v>
      </c>
      <c r="E4719" s="43">
        <v>1</v>
      </c>
      <c r="F4719" s="43" t="s">
        <v>1916</v>
      </c>
      <c r="G4719" s="44">
        <v>18</v>
      </c>
      <c r="H4719" s="43" t="s">
        <v>81</v>
      </c>
      <c r="I4719" s="44">
        <v>11</v>
      </c>
      <c r="J4719" s="44" t="s">
        <v>82</v>
      </c>
      <c r="K4719" s="41"/>
      <c r="L4719" s="41"/>
      <c r="M4719" s="41"/>
      <c r="N4719" s="45" t="s">
        <v>4373</v>
      </c>
      <c r="O4719" s="41">
        <v>3600</v>
      </c>
      <c r="P4719" s="46"/>
      <c r="Q4719" s="47"/>
      <c r="R4719" s="48" t="s">
        <v>1838</v>
      </c>
      <c r="T4719">
        <v>100641</v>
      </c>
    </row>
    <row r="4720" spans="1:20" ht="18" customHeight="1" x14ac:dyDescent="0.15">
      <c r="A4720" s="42">
        <v>10</v>
      </c>
      <c r="B4720" s="43" t="s">
        <v>1536</v>
      </c>
      <c r="C4720" s="43">
        <v>6</v>
      </c>
      <c r="D4720" s="43" t="s">
        <v>1916</v>
      </c>
      <c r="E4720" s="43">
        <v>1</v>
      </c>
      <c r="F4720" s="43" t="s">
        <v>1916</v>
      </c>
      <c r="G4720" s="44">
        <v>18</v>
      </c>
      <c r="H4720" s="43" t="s">
        <v>81</v>
      </c>
      <c r="I4720" s="44">
        <v>11</v>
      </c>
      <c r="J4720" s="44" t="s">
        <v>82</v>
      </c>
      <c r="K4720" s="41"/>
      <c r="L4720" s="41"/>
      <c r="M4720" s="41"/>
      <c r="N4720" s="45" t="s">
        <v>1943</v>
      </c>
      <c r="O4720" s="41"/>
      <c r="P4720" s="46"/>
      <c r="Q4720" s="47"/>
      <c r="R4720" s="48" t="s">
        <v>1838</v>
      </c>
      <c r="T4720">
        <v>100641</v>
      </c>
    </row>
    <row r="4721" spans="1:20" ht="18" customHeight="1" x14ac:dyDescent="0.15">
      <c r="A4721" s="42">
        <v>10</v>
      </c>
      <c r="B4721" s="43" t="s">
        <v>1536</v>
      </c>
      <c r="C4721" s="43">
        <v>6</v>
      </c>
      <c r="D4721" s="43" t="s">
        <v>1916</v>
      </c>
      <c r="E4721" s="43">
        <v>1</v>
      </c>
      <c r="F4721" s="43" t="s">
        <v>1916</v>
      </c>
      <c r="G4721" s="44">
        <v>18</v>
      </c>
      <c r="H4721" s="43" t="s">
        <v>81</v>
      </c>
      <c r="I4721" s="44">
        <v>11</v>
      </c>
      <c r="J4721" s="44" t="s">
        <v>82</v>
      </c>
      <c r="K4721" s="41"/>
      <c r="L4721" s="41"/>
      <c r="M4721" s="41"/>
      <c r="N4721" s="45" t="s">
        <v>1944</v>
      </c>
      <c r="O4721" s="41">
        <v>1500</v>
      </c>
      <c r="P4721" s="46"/>
      <c r="Q4721" s="47"/>
      <c r="R4721" s="48" t="s">
        <v>1838</v>
      </c>
      <c r="T4721">
        <v>100641</v>
      </c>
    </row>
    <row r="4722" spans="1:20" ht="18" customHeight="1" x14ac:dyDescent="0.15">
      <c r="A4722" s="42">
        <v>10</v>
      </c>
      <c r="B4722" s="43" t="s">
        <v>1536</v>
      </c>
      <c r="C4722" s="43">
        <v>6</v>
      </c>
      <c r="D4722" s="43" t="s">
        <v>1916</v>
      </c>
      <c r="E4722" s="43">
        <v>1</v>
      </c>
      <c r="F4722" s="43" t="s">
        <v>1916</v>
      </c>
      <c r="G4722" s="44">
        <v>18</v>
      </c>
      <c r="H4722" s="43" t="s">
        <v>81</v>
      </c>
      <c r="I4722" s="44">
        <v>11</v>
      </c>
      <c r="J4722" s="44" t="s">
        <v>82</v>
      </c>
      <c r="K4722" s="41"/>
      <c r="L4722" s="41"/>
      <c r="M4722" s="41"/>
      <c r="N4722" s="45" t="s">
        <v>4374</v>
      </c>
      <c r="O4722" s="41">
        <v>1800</v>
      </c>
      <c r="P4722" s="46"/>
      <c r="Q4722" s="47"/>
      <c r="R4722" s="48" t="s">
        <v>1838</v>
      </c>
      <c r="T4722">
        <v>100641</v>
      </c>
    </row>
    <row r="4723" spans="1:20" ht="18" customHeight="1" x14ac:dyDescent="0.15">
      <c r="A4723" s="42">
        <v>10</v>
      </c>
      <c r="B4723" s="43" t="s">
        <v>1536</v>
      </c>
      <c r="C4723" s="43">
        <v>6</v>
      </c>
      <c r="D4723" s="43" t="s">
        <v>1916</v>
      </c>
      <c r="E4723" s="43">
        <v>1</v>
      </c>
      <c r="F4723" s="43" t="s">
        <v>1916</v>
      </c>
      <c r="G4723" s="44">
        <v>18</v>
      </c>
      <c r="H4723" s="43" t="s">
        <v>81</v>
      </c>
      <c r="I4723" s="44">
        <v>11</v>
      </c>
      <c r="J4723" s="44" t="s">
        <v>82</v>
      </c>
      <c r="K4723" s="41"/>
      <c r="L4723" s="41"/>
      <c r="M4723" s="41"/>
      <c r="N4723" s="45" t="s">
        <v>4375</v>
      </c>
      <c r="O4723" s="41">
        <v>7800</v>
      </c>
      <c r="P4723" s="46"/>
      <c r="Q4723" s="47"/>
      <c r="R4723" s="48" t="s">
        <v>1838</v>
      </c>
      <c r="T4723">
        <v>100641</v>
      </c>
    </row>
    <row r="4724" spans="1:20" ht="18" customHeight="1" x14ac:dyDescent="0.15">
      <c r="A4724" s="42">
        <v>10</v>
      </c>
      <c r="B4724" s="43" t="s">
        <v>1536</v>
      </c>
      <c r="C4724" s="43">
        <v>6</v>
      </c>
      <c r="D4724" s="43" t="s">
        <v>1916</v>
      </c>
      <c r="E4724" s="43">
        <v>1</v>
      </c>
      <c r="F4724" s="43" t="s">
        <v>1916</v>
      </c>
      <c r="G4724" s="44">
        <v>18</v>
      </c>
      <c r="H4724" s="43" t="s">
        <v>81</v>
      </c>
      <c r="I4724" s="44">
        <v>11</v>
      </c>
      <c r="J4724" s="44" t="s">
        <v>82</v>
      </c>
      <c r="K4724" s="41"/>
      <c r="L4724" s="41"/>
      <c r="M4724" s="41"/>
      <c r="N4724" s="45" t="s">
        <v>4376</v>
      </c>
      <c r="O4724" s="41">
        <v>5900</v>
      </c>
      <c r="P4724" s="46"/>
      <c r="Q4724" s="47"/>
      <c r="R4724" s="48" t="s">
        <v>1838</v>
      </c>
      <c r="T4724">
        <v>100641</v>
      </c>
    </row>
    <row r="4725" spans="1:20" ht="18" customHeight="1" x14ac:dyDescent="0.15">
      <c r="A4725" s="24">
        <v>10</v>
      </c>
      <c r="B4725" s="25" t="s">
        <v>1536</v>
      </c>
      <c r="C4725" s="26">
        <v>7</v>
      </c>
      <c r="D4725" s="26" t="s">
        <v>2318</v>
      </c>
      <c r="E4725" s="27"/>
      <c r="F4725" s="26"/>
      <c r="G4725" s="27"/>
      <c r="H4725" s="26"/>
      <c r="I4725" s="27"/>
      <c r="J4725" s="27"/>
      <c r="K4725" s="23">
        <f>IF(C4725="",SUMIFS($K4726:$K$5362,$A4726:$A$5362,A4725,$E4726:$E$5362,""),IF(E4725="",SUMIFS($K4726:$K$5362,$A4726:$A$5362,A4725,$C4726:$C$5362,C4725,$G4726:$G$5362,""),IF(G4725="",SUMIFS($K4726:$K$5362,$A4726:$A$5362,A4725,$C4726:$C$5362,C4725,$E4726:$E$5362,E4725,$R4726:$R$5362,R4725),IF(I4725="",SUMIFS($K4726:$K$5362,$A4726:$A$5362,A4725,$C4726:$C$5362,C4725,$E4726:$E$5362,E4725,$G4726:$G$5362,G4725,$R4726:$R$5362,R4725),0))))</f>
        <v>64994</v>
      </c>
      <c r="L4725" s="23">
        <f>IF(C4725="",SUMIFS($L4726:$L$5362,$A4726:$A$5362,A4725,$E4726:$E$5362,""),IF(E4725="",SUMIFS($L4726:$L$5362,$A4726:$A$5362,A4725,$C4726:$C$5362,C4725,$G4726:$G$5362,""),IF(G4725="",SUMIFS($L4726:$L$5362,$A4726:$A$5362,A4725,$C4726:$C$5362,C4725,$E4726:$E$5362,E4725,$R4726:$R$5362,R4725),IF(I4725="",SUMIFS($L4726:$L$5362,$A4726:$A$5362,A4725,$C4726:$C$5362,C4725,$E4726:$E$5362,E4725,$G4726:$G$5362,G4725,$R4726:$R$5362,R4725),0))))</f>
        <v>56519</v>
      </c>
      <c r="M4725" s="23">
        <f t="shared" ref="M4725:M4726" si="124">K4725-L4725</f>
        <v>8475</v>
      </c>
      <c r="N4725" s="28"/>
      <c r="O4725" s="29"/>
      <c r="P4725" s="30"/>
      <c r="Q4725" s="23">
        <f>IF(C4725="",SUMIFS($Q4726:$Q$5362,$A4726:$A$5362,A4725,$E4726:$E$5362,""),IF(E4725="",SUMIFS($Q4726:$Q$5362,$A4726:$A$5362,A4725,$C4726:$C$5362,C4725,$G4726:$G$5362,""),IF(G4725="",SUMIFS($Q4726:$Q$5362,$A4726:$A$5362,A4725,$C4726:$C$5362,C4725,$E4726:$E$5362,E4725,$R4726:$R$5362,R4725),IF(I4725="",SUMIFS($Q4726:$Q$5362,$A4726:$A$5362,A4725,$C4726:$C$5362,C4725,$E4726:$E$5362,E4725,$G4726:$G$5362,G4725,$R4726:$R$5362,R4725),0))))</f>
        <v>12928</v>
      </c>
      <c r="R4725" s="31"/>
      <c r="T4725">
        <v>100701</v>
      </c>
    </row>
    <row r="4726" spans="1:20" ht="18" customHeight="1" x14ac:dyDescent="0.15">
      <c r="A4726" s="24">
        <v>10</v>
      </c>
      <c r="B4726" s="25" t="s">
        <v>2268</v>
      </c>
      <c r="C4726" s="34">
        <v>7</v>
      </c>
      <c r="D4726" s="25" t="s">
        <v>1945</v>
      </c>
      <c r="E4726" s="35">
        <v>1</v>
      </c>
      <c r="F4726" s="36" t="s">
        <v>2282</v>
      </c>
      <c r="G4726" s="35"/>
      <c r="H4726" s="36"/>
      <c r="I4726" s="35"/>
      <c r="J4726" s="35"/>
      <c r="K4726" s="32">
        <f>IF(C4726="",SUMIFS($K4727:$K$5362,$A4727:$A$5362,A4726,$E4727:$E$5362,""),IF(E4726="",SUMIFS($K4727:$K$5362,$A4727:$A$5362,A4726,$C4727:$C$5362,C4726,$G4727:$G$5362,""),IF(G4726="",SUMIFS($K4727:$K$5362,$A4727:$A$5362,A4726,$C4727:$C$5362,C4726,$E4727:$E$5362,E4726,$R4727:$R$5362,R4726),IF(I4726="",SUMIFS($K4727:$K$5362,$A4727:$A$5362,A4726,$C4727:$C$5362,C4726,$E4727:$E$5362,E4726,$G4727:$G$5362,G4726,$R4727:$R$5362,R4726),0))))</f>
        <v>26960</v>
      </c>
      <c r="L4726" s="32">
        <f>IF(C4726="",SUMIFS($L4727:$L$5362,$A4727:$A$5362,A4726,$E4727:$E$5362,""),IF(E4726="",SUMIFS($L4727:$L$5362,$A4727:$A$5362,A4726,$C4727:$C$5362,C4726,$G4727:$G$5362,""),IF(G4726="",SUMIFS($L4727:$L$5362,$A4727:$A$5362,A4726,$C4727:$C$5362,C4726,$E4727:$E$5362,E4726,$R4727:$R$5362,R4726),IF(I4726="",SUMIFS($L4727:$L$5362,$A4727:$A$5362,A4726,$C4727:$C$5362,C4726,$E4727:$E$5362,E4726,$G4727:$G$5362,G4726,$R4727:$R$5362,R4726),0))))</f>
        <v>31737</v>
      </c>
      <c r="M4726" s="32">
        <f t="shared" si="124"/>
        <v>-4777</v>
      </c>
      <c r="N4726" s="37"/>
      <c r="O4726" s="38"/>
      <c r="P4726" s="39"/>
      <c r="Q4726" s="33">
        <f>IF(C4726="",SUMIFS($Q4727:$Q$5362,$A4727:$A$5362,A4726,$E4727:$E$5362,""),IF(E4726="",SUMIFS($Q4727:$Q$5362,$A4727:$A$5362,A4726,$C4727:$C$5362,C4726,$G4727:$G$5362,""),IF(G4726="",SUMIFS($Q4727:$Q$5362,$A4727:$A$5362,A4726,$C4727:$C$5362,C4726,$E4727:$E$5362,E4726,$R4727:$R$5362,R4726),IF(I4726="",SUMIFS($Q4727:$Q$5362,$A4727:$A$5362,A4726,$C4727:$C$5362,C4726,$E4727:$E$5362,E4726,$G4727:$G$5362,G4726,$R4727:$R$5362,R4726),0))))</f>
        <v>0</v>
      </c>
      <c r="R4726" s="40" t="s">
        <v>2283</v>
      </c>
      <c r="T4726">
        <v>100701</v>
      </c>
    </row>
    <row r="4727" spans="1:20" ht="18" customHeight="1" x14ac:dyDescent="0.15">
      <c r="A4727" s="42">
        <v>10</v>
      </c>
      <c r="B4727" s="43" t="s">
        <v>1536</v>
      </c>
      <c r="C4727" s="43">
        <v>7</v>
      </c>
      <c r="D4727" s="43" t="s">
        <v>1945</v>
      </c>
      <c r="E4727" s="43">
        <v>1</v>
      </c>
      <c r="F4727" s="43" t="s">
        <v>1946</v>
      </c>
      <c r="G4727" s="45">
        <v>1</v>
      </c>
      <c r="H4727" s="49" t="s">
        <v>7</v>
      </c>
      <c r="I4727" s="45"/>
      <c r="J4727" s="45"/>
      <c r="K4727" s="41"/>
      <c r="L4727" s="41"/>
      <c r="M4727" s="41"/>
      <c r="N4727" s="45"/>
      <c r="O4727" s="47"/>
      <c r="P4727" s="46"/>
      <c r="Q4727" s="47"/>
      <c r="R4727" s="48" t="s">
        <v>1948</v>
      </c>
      <c r="T4727">
        <v>100701</v>
      </c>
    </row>
    <row r="4728" spans="1:20" ht="18" customHeight="1" x14ac:dyDescent="0.15">
      <c r="A4728" s="42">
        <v>10</v>
      </c>
      <c r="B4728" s="43" t="s">
        <v>1536</v>
      </c>
      <c r="C4728" s="43">
        <v>7</v>
      </c>
      <c r="D4728" s="43" t="s">
        <v>1945</v>
      </c>
      <c r="E4728" s="43">
        <v>1</v>
      </c>
      <c r="F4728" s="43" t="s">
        <v>1946</v>
      </c>
      <c r="G4728" s="44">
        <v>1</v>
      </c>
      <c r="H4728" s="43" t="s">
        <v>7</v>
      </c>
      <c r="I4728" s="45">
        <v>21</v>
      </c>
      <c r="J4728" s="45" t="s">
        <v>1947</v>
      </c>
      <c r="K4728" s="41">
        <v>114</v>
      </c>
      <c r="L4728" s="41">
        <v>114</v>
      </c>
      <c r="M4728" s="41">
        <f>K4728-L4728</f>
        <v>0</v>
      </c>
      <c r="N4728" s="45" t="s">
        <v>3555</v>
      </c>
      <c r="O4728" s="41">
        <v>42000</v>
      </c>
      <c r="P4728" s="46"/>
      <c r="Q4728" s="47"/>
      <c r="R4728" s="48" t="s">
        <v>1948</v>
      </c>
      <c r="T4728">
        <v>100701</v>
      </c>
    </row>
    <row r="4729" spans="1:20" ht="18" customHeight="1" x14ac:dyDescent="0.15">
      <c r="A4729" s="42">
        <v>10</v>
      </c>
      <c r="B4729" s="43" t="s">
        <v>1536</v>
      </c>
      <c r="C4729" s="43">
        <v>7</v>
      </c>
      <c r="D4729" s="43" t="s">
        <v>1945</v>
      </c>
      <c r="E4729" s="43">
        <v>1</v>
      </c>
      <c r="F4729" s="43" t="s">
        <v>1946</v>
      </c>
      <c r="G4729" s="44">
        <v>1</v>
      </c>
      <c r="H4729" s="43" t="s">
        <v>7</v>
      </c>
      <c r="I4729" s="44">
        <v>21</v>
      </c>
      <c r="J4729" s="44" t="s">
        <v>1947</v>
      </c>
      <c r="K4729" s="41"/>
      <c r="L4729" s="41"/>
      <c r="M4729" s="41"/>
      <c r="N4729" s="45" t="s">
        <v>3556</v>
      </c>
      <c r="O4729" s="41">
        <v>21000</v>
      </c>
      <c r="P4729" s="46"/>
      <c r="Q4729" s="47"/>
      <c r="R4729" s="48" t="s">
        <v>1948</v>
      </c>
      <c r="T4729">
        <v>100701</v>
      </c>
    </row>
    <row r="4730" spans="1:20" ht="18" customHeight="1" x14ac:dyDescent="0.15">
      <c r="A4730" s="42">
        <v>10</v>
      </c>
      <c r="B4730" s="43" t="s">
        <v>1536</v>
      </c>
      <c r="C4730" s="43">
        <v>7</v>
      </c>
      <c r="D4730" s="43" t="s">
        <v>1945</v>
      </c>
      <c r="E4730" s="43">
        <v>1</v>
      </c>
      <c r="F4730" s="43" t="s">
        <v>1946</v>
      </c>
      <c r="G4730" s="44">
        <v>1</v>
      </c>
      <c r="H4730" s="43" t="s">
        <v>7</v>
      </c>
      <c r="I4730" s="44">
        <v>21</v>
      </c>
      <c r="J4730" s="44" t="s">
        <v>1947</v>
      </c>
      <c r="K4730" s="41"/>
      <c r="L4730" s="41"/>
      <c r="M4730" s="41"/>
      <c r="N4730" s="45" t="s">
        <v>4377</v>
      </c>
      <c r="O4730" s="41">
        <v>8400</v>
      </c>
      <c r="P4730" s="46"/>
      <c r="Q4730" s="47"/>
      <c r="R4730" s="48" t="s">
        <v>1948</v>
      </c>
      <c r="T4730">
        <v>100701</v>
      </c>
    </row>
    <row r="4731" spans="1:20" ht="18" customHeight="1" x14ac:dyDescent="0.15">
      <c r="A4731" s="42">
        <v>10</v>
      </c>
      <c r="B4731" s="43" t="s">
        <v>1536</v>
      </c>
      <c r="C4731" s="43">
        <v>7</v>
      </c>
      <c r="D4731" s="43" t="s">
        <v>1945</v>
      </c>
      <c r="E4731" s="43">
        <v>1</v>
      </c>
      <c r="F4731" s="43" t="s">
        <v>1946</v>
      </c>
      <c r="G4731" s="44">
        <v>1</v>
      </c>
      <c r="H4731" s="43" t="s">
        <v>7</v>
      </c>
      <c r="I4731" s="44">
        <v>21</v>
      </c>
      <c r="J4731" s="44" t="s">
        <v>1947</v>
      </c>
      <c r="K4731" s="41"/>
      <c r="L4731" s="41"/>
      <c r="M4731" s="41"/>
      <c r="N4731" s="45" t="s">
        <v>4378</v>
      </c>
      <c r="O4731" s="41">
        <v>42000</v>
      </c>
      <c r="P4731" s="46"/>
      <c r="Q4731" s="47"/>
      <c r="R4731" s="48" t="s">
        <v>1948</v>
      </c>
      <c r="T4731">
        <v>100701</v>
      </c>
    </row>
    <row r="4732" spans="1:20" ht="18" customHeight="1" x14ac:dyDescent="0.15">
      <c r="A4732" s="42">
        <v>10</v>
      </c>
      <c r="B4732" s="43" t="s">
        <v>1536</v>
      </c>
      <c r="C4732" s="43">
        <v>7</v>
      </c>
      <c r="D4732" s="43" t="s">
        <v>1945</v>
      </c>
      <c r="E4732" s="43">
        <v>1</v>
      </c>
      <c r="F4732" s="43" t="s">
        <v>1946</v>
      </c>
      <c r="G4732" s="44">
        <v>1</v>
      </c>
      <c r="H4732" s="43" t="s">
        <v>7</v>
      </c>
      <c r="I4732" s="45">
        <v>31</v>
      </c>
      <c r="J4732" s="45" t="s">
        <v>253</v>
      </c>
      <c r="K4732" s="41">
        <v>1315</v>
      </c>
      <c r="L4732" s="41">
        <v>1315</v>
      </c>
      <c r="M4732" s="41">
        <f>K4732-L4732</f>
        <v>0</v>
      </c>
      <c r="N4732" s="45" t="s">
        <v>3557</v>
      </c>
      <c r="O4732" s="41">
        <v>1084320</v>
      </c>
      <c r="P4732" s="46"/>
      <c r="Q4732" s="47"/>
      <c r="R4732" s="48" t="s">
        <v>1948</v>
      </c>
      <c r="T4732">
        <v>100701</v>
      </c>
    </row>
    <row r="4733" spans="1:20" ht="18" customHeight="1" x14ac:dyDescent="0.15">
      <c r="A4733" s="42">
        <v>10</v>
      </c>
      <c r="B4733" s="43" t="s">
        <v>1536</v>
      </c>
      <c r="C4733" s="43">
        <v>7</v>
      </c>
      <c r="D4733" s="43" t="s">
        <v>1945</v>
      </c>
      <c r="E4733" s="43">
        <v>1</v>
      </c>
      <c r="F4733" s="43" t="s">
        <v>1946</v>
      </c>
      <c r="G4733" s="44">
        <v>1</v>
      </c>
      <c r="H4733" s="43" t="s">
        <v>7</v>
      </c>
      <c r="I4733" s="44">
        <v>31</v>
      </c>
      <c r="J4733" s="44" t="s">
        <v>253</v>
      </c>
      <c r="K4733" s="41"/>
      <c r="L4733" s="41"/>
      <c r="M4733" s="41"/>
      <c r="N4733" s="45" t="s">
        <v>4379</v>
      </c>
      <c r="O4733" s="41">
        <v>230418</v>
      </c>
      <c r="P4733" s="46"/>
      <c r="Q4733" s="47"/>
      <c r="R4733" s="48" t="s">
        <v>1948</v>
      </c>
      <c r="T4733">
        <v>100701</v>
      </c>
    </row>
    <row r="4734" spans="1:20" ht="18" customHeight="1" x14ac:dyDescent="0.15">
      <c r="A4734" s="42">
        <v>10</v>
      </c>
      <c r="B4734" s="43" t="s">
        <v>1536</v>
      </c>
      <c r="C4734" s="43">
        <v>7</v>
      </c>
      <c r="D4734" s="43" t="s">
        <v>1945</v>
      </c>
      <c r="E4734" s="43">
        <v>1</v>
      </c>
      <c r="F4734" s="43" t="s">
        <v>1946</v>
      </c>
      <c r="G4734" s="45">
        <v>2</v>
      </c>
      <c r="H4734" s="49" t="s">
        <v>10</v>
      </c>
      <c r="I4734" s="45"/>
      <c r="J4734" s="45"/>
      <c r="K4734" s="41"/>
      <c r="L4734" s="41"/>
      <c r="M4734" s="41"/>
      <c r="N4734" s="45"/>
      <c r="O4734" s="47"/>
      <c r="P4734" s="46"/>
      <c r="Q4734" s="47"/>
      <c r="R4734" s="48" t="s">
        <v>1948</v>
      </c>
      <c r="T4734">
        <v>100701</v>
      </c>
    </row>
    <row r="4735" spans="1:20" ht="18" customHeight="1" x14ac:dyDescent="0.15">
      <c r="A4735" s="42">
        <v>10</v>
      </c>
      <c r="B4735" s="43" t="s">
        <v>1536</v>
      </c>
      <c r="C4735" s="43">
        <v>7</v>
      </c>
      <c r="D4735" s="43" t="s">
        <v>1945</v>
      </c>
      <c r="E4735" s="43">
        <v>1</v>
      </c>
      <c r="F4735" s="43" t="s">
        <v>1946</v>
      </c>
      <c r="G4735" s="44">
        <v>2</v>
      </c>
      <c r="H4735" s="43" t="s">
        <v>10</v>
      </c>
      <c r="I4735" s="45">
        <v>3</v>
      </c>
      <c r="J4735" s="45" t="s">
        <v>11</v>
      </c>
      <c r="K4735" s="41">
        <v>9206</v>
      </c>
      <c r="L4735" s="41">
        <v>11458</v>
      </c>
      <c r="M4735" s="41">
        <f>K4735-L4735</f>
        <v>-2252</v>
      </c>
      <c r="N4735" s="45" t="s">
        <v>1555</v>
      </c>
      <c r="O4735" s="41">
        <v>9205200</v>
      </c>
      <c r="P4735" s="46"/>
      <c r="Q4735" s="47"/>
      <c r="R4735" s="48" t="s">
        <v>1948</v>
      </c>
      <c r="T4735">
        <v>100701</v>
      </c>
    </row>
    <row r="4736" spans="1:20" ht="18" customHeight="1" x14ac:dyDescent="0.15">
      <c r="A4736" s="42">
        <v>10</v>
      </c>
      <c r="B4736" s="43" t="s">
        <v>1536</v>
      </c>
      <c r="C4736" s="43">
        <v>7</v>
      </c>
      <c r="D4736" s="43" t="s">
        <v>1945</v>
      </c>
      <c r="E4736" s="43">
        <v>1</v>
      </c>
      <c r="F4736" s="43" t="s">
        <v>1946</v>
      </c>
      <c r="G4736" s="44">
        <v>2</v>
      </c>
      <c r="H4736" s="43" t="s">
        <v>10</v>
      </c>
      <c r="I4736" s="45">
        <v>4</v>
      </c>
      <c r="J4736" s="45" t="s">
        <v>94</v>
      </c>
      <c r="K4736" s="41">
        <v>2494</v>
      </c>
      <c r="L4736" s="41">
        <v>2489</v>
      </c>
      <c r="M4736" s="41">
        <f>K4736-L4736</f>
        <v>5</v>
      </c>
      <c r="N4736" s="45" t="s">
        <v>3557</v>
      </c>
      <c r="O4736" s="41">
        <v>1084320</v>
      </c>
      <c r="P4736" s="46"/>
      <c r="Q4736" s="47"/>
      <c r="R4736" s="48" t="s">
        <v>1948</v>
      </c>
      <c r="T4736">
        <v>100701</v>
      </c>
    </row>
    <row r="4737" spans="1:20" ht="18" customHeight="1" x14ac:dyDescent="0.15">
      <c r="A4737" s="42">
        <v>10</v>
      </c>
      <c r="B4737" s="43" t="s">
        <v>1536</v>
      </c>
      <c r="C4737" s="43">
        <v>7</v>
      </c>
      <c r="D4737" s="43" t="s">
        <v>1945</v>
      </c>
      <c r="E4737" s="43">
        <v>1</v>
      </c>
      <c r="F4737" s="43" t="s">
        <v>1946</v>
      </c>
      <c r="G4737" s="44">
        <v>2</v>
      </c>
      <c r="H4737" s="43" t="s">
        <v>10</v>
      </c>
      <c r="I4737" s="44">
        <v>4</v>
      </c>
      <c r="J4737" s="44" t="s">
        <v>94</v>
      </c>
      <c r="K4737" s="41"/>
      <c r="L4737" s="41"/>
      <c r="M4737" s="41"/>
      <c r="N4737" s="45" t="s">
        <v>4380</v>
      </c>
      <c r="O4737" s="41">
        <v>1409280</v>
      </c>
      <c r="P4737" s="46"/>
      <c r="Q4737" s="47"/>
      <c r="R4737" s="48" t="s">
        <v>1948</v>
      </c>
      <c r="T4737">
        <v>100701</v>
      </c>
    </row>
    <row r="4738" spans="1:20" ht="18" customHeight="1" x14ac:dyDescent="0.15">
      <c r="A4738" s="42">
        <v>10</v>
      </c>
      <c r="B4738" s="43" t="s">
        <v>1536</v>
      </c>
      <c r="C4738" s="43">
        <v>7</v>
      </c>
      <c r="D4738" s="43" t="s">
        <v>1945</v>
      </c>
      <c r="E4738" s="43">
        <v>1</v>
      </c>
      <c r="F4738" s="43" t="s">
        <v>1946</v>
      </c>
      <c r="G4738" s="45">
        <v>3</v>
      </c>
      <c r="H4738" s="49" t="s">
        <v>13</v>
      </c>
      <c r="I4738" s="45"/>
      <c r="J4738" s="45"/>
      <c r="K4738" s="41"/>
      <c r="L4738" s="41"/>
      <c r="M4738" s="41"/>
      <c r="N4738" s="45"/>
      <c r="O4738" s="47"/>
      <c r="P4738" s="46"/>
      <c r="Q4738" s="47"/>
      <c r="R4738" s="48" t="s">
        <v>1948</v>
      </c>
      <c r="T4738">
        <v>100701</v>
      </c>
    </row>
    <row r="4739" spans="1:20" ht="18" customHeight="1" x14ac:dyDescent="0.15">
      <c r="A4739" s="42">
        <v>10</v>
      </c>
      <c r="B4739" s="43" t="s">
        <v>1536</v>
      </c>
      <c r="C4739" s="43">
        <v>7</v>
      </c>
      <c r="D4739" s="43" t="s">
        <v>1945</v>
      </c>
      <c r="E4739" s="43">
        <v>1</v>
      </c>
      <c r="F4739" s="43" t="s">
        <v>1946</v>
      </c>
      <c r="G4739" s="44">
        <v>3</v>
      </c>
      <c r="H4739" s="43" t="s">
        <v>13</v>
      </c>
      <c r="I4739" s="45">
        <v>31</v>
      </c>
      <c r="J4739" s="45" t="s">
        <v>18</v>
      </c>
      <c r="K4739" s="41">
        <v>198</v>
      </c>
      <c r="L4739" s="41">
        <v>318</v>
      </c>
      <c r="M4739" s="41">
        <f>K4739-L4739</f>
        <v>-120</v>
      </c>
      <c r="N4739" s="45" t="s">
        <v>107</v>
      </c>
      <c r="O4739" s="41">
        <v>198000</v>
      </c>
      <c r="P4739" s="46"/>
      <c r="Q4739" s="47"/>
      <c r="R4739" s="48" t="s">
        <v>1948</v>
      </c>
      <c r="T4739">
        <v>100701</v>
      </c>
    </row>
    <row r="4740" spans="1:20" ht="18" customHeight="1" x14ac:dyDescent="0.15">
      <c r="A4740" s="42">
        <v>10</v>
      </c>
      <c r="B4740" s="43" t="s">
        <v>1536</v>
      </c>
      <c r="C4740" s="43">
        <v>7</v>
      </c>
      <c r="D4740" s="43" t="s">
        <v>1945</v>
      </c>
      <c r="E4740" s="43">
        <v>1</v>
      </c>
      <c r="F4740" s="43" t="s">
        <v>1946</v>
      </c>
      <c r="G4740" s="44">
        <v>3</v>
      </c>
      <c r="H4740" s="43" t="s">
        <v>13</v>
      </c>
      <c r="I4740" s="45">
        <v>32</v>
      </c>
      <c r="J4740" s="45" t="s">
        <v>98</v>
      </c>
      <c r="K4740" s="41">
        <v>0</v>
      </c>
      <c r="L4740" s="41">
        <v>336</v>
      </c>
      <c r="M4740" s="41">
        <f t="shared" ref="M4740:M4741" si="125">K4740-L4740</f>
        <v>-336</v>
      </c>
      <c r="N4740" s="45"/>
      <c r="O4740" s="41"/>
      <c r="P4740" s="46"/>
      <c r="Q4740" s="47"/>
      <c r="R4740" s="48" t="s">
        <v>1948</v>
      </c>
      <c r="T4740">
        <v>100701</v>
      </c>
    </row>
    <row r="4741" spans="1:20" ht="18" customHeight="1" x14ac:dyDescent="0.15">
      <c r="A4741" s="42">
        <v>10</v>
      </c>
      <c r="B4741" s="43" t="s">
        <v>1536</v>
      </c>
      <c r="C4741" s="43">
        <v>7</v>
      </c>
      <c r="D4741" s="43" t="s">
        <v>1945</v>
      </c>
      <c r="E4741" s="43">
        <v>1</v>
      </c>
      <c r="F4741" s="43" t="s">
        <v>1946</v>
      </c>
      <c r="G4741" s="44">
        <v>3</v>
      </c>
      <c r="H4741" s="43" t="s">
        <v>13</v>
      </c>
      <c r="I4741" s="45">
        <v>33</v>
      </c>
      <c r="J4741" s="45" t="s">
        <v>20</v>
      </c>
      <c r="K4741" s="41">
        <v>0</v>
      </c>
      <c r="L4741" s="41">
        <v>225</v>
      </c>
      <c r="M4741" s="41">
        <f t="shared" si="125"/>
        <v>-225</v>
      </c>
      <c r="N4741" s="45"/>
      <c r="O4741" s="41"/>
      <c r="P4741" s="46"/>
      <c r="Q4741" s="47"/>
      <c r="R4741" s="48" t="s">
        <v>1948</v>
      </c>
      <c r="T4741">
        <v>100701</v>
      </c>
    </row>
    <row r="4742" spans="1:20" ht="18" customHeight="1" x14ac:dyDescent="0.15">
      <c r="A4742" s="42">
        <v>10</v>
      </c>
      <c r="B4742" s="43" t="s">
        <v>1536</v>
      </c>
      <c r="C4742" s="43">
        <v>7</v>
      </c>
      <c r="D4742" s="43" t="s">
        <v>1945</v>
      </c>
      <c r="E4742" s="43">
        <v>1</v>
      </c>
      <c r="F4742" s="43" t="s">
        <v>1946</v>
      </c>
      <c r="G4742" s="44">
        <v>3</v>
      </c>
      <c r="H4742" s="43" t="s">
        <v>13</v>
      </c>
      <c r="I4742" s="45">
        <v>35</v>
      </c>
      <c r="J4742" s="45" t="s">
        <v>22</v>
      </c>
      <c r="K4742" s="41">
        <v>836</v>
      </c>
      <c r="L4742" s="41">
        <v>836</v>
      </c>
      <c r="M4742" s="41">
        <f>K4742-L4742</f>
        <v>0</v>
      </c>
      <c r="N4742" s="45" t="s">
        <v>1949</v>
      </c>
      <c r="O4742" s="41"/>
      <c r="P4742" s="46"/>
      <c r="Q4742" s="47"/>
      <c r="R4742" s="48" t="s">
        <v>1948</v>
      </c>
      <c r="T4742">
        <v>100701</v>
      </c>
    </row>
    <row r="4743" spans="1:20" ht="18" customHeight="1" x14ac:dyDescent="0.15">
      <c r="A4743" s="42">
        <v>10</v>
      </c>
      <c r="B4743" s="43" t="s">
        <v>1536</v>
      </c>
      <c r="C4743" s="43">
        <v>7</v>
      </c>
      <c r="D4743" s="43" t="s">
        <v>1945</v>
      </c>
      <c r="E4743" s="43">
        <v>1</v>
      </c>
      <c r="F4743" s="43" t="s">
        <v>1946</v>
      </c>
      <c r="G4743" s="44">
        <v>3</v>
      </c>
      <c r="H4743" s="43" t="s">
        <v>13</v>
      </c>
      <c r="I4743" s="44">
        <v>35</v>
      </c>
      <c r="J4743" s="44" t="s">
        <v>22</v>
      </c>
      <c r="K4743" s="41"/>
      <c r="L4743" s="41"/>
      <c r="M4743" s="41"/>
      <c r="N4743" s="45" t="s">
        <v>4381</v>
      </c>
      <c r="O4743" s="41">
        <v>57000</v>
      </c>
      <c r="P4743" s="46"/>
      <c r="Q4743" s="47"/>
      <c r="R4743" s="48" t="s">
        <v>1948</v>
      </c>
      <c r="T4743">
        <v>100701</v>
      </c>
    </row>
    <row r="4744" spans="1:20" ht="18" customHeight="1" x14ac:dyDescent="0.15">
      <c r="A4744" s="42">
        <v>10</v>
      </c>
      <c r="B4744" s="43" t="s">
        <v>1536</v>
      </c>
      <c r="C4744" s="43">
        <v>7</v>
      </c>
      <c r="D4744" s="43" t="s">
        <v>1945</v>
      </c>
      <c r="E4744" s="43">
        <v>1</v>
      </c>
      <c r="F4744" s="43" t="s">
        <v>1946</v>
      </c>
      <c r="G4744" s="44">
        <v>3</v>
      </c>
      <c r="H4744" s="43" t="s">
        <v>13</v>
      </c>
      <c r="I4744" s="44">
        <v>35</v>
      </c>
      <c r="J4744" s="44" t="s">
        <v>22</v>
      </c>
      <c r="K4744" s="41"/>
      <c r="L4744" s="41"/>
      <c r="M4744" s="41"/>
      <c r="N4744" s="45" t="s">
        <v>4382</v>
      </c>
      <c r="O4744" s="41">
        <v>95000</v>
      </c>
      <c r="P4744" s="46"/>
      <c r="Q4744" s="47"/>
      <c r="R4744" s="48" t="s">
        <v>1948</v>
      </c>
      <c r="T4744">
        <v>100701</v>
      </c>
    </row>
    <row r="4745" spans="1:20" ht="18" customHeight="1" x14ac:dyDescent="0.15">
      <c r="A4745" s="42">
        <v>10</v>
      </c>
      <c r="B4745" s="43" t="s">
        <v>1536</v>
      </c>
      <c r="C4745" s="43">
        <v>7</v>
      </c>
      <c r="D4745" s="43" t="s">
        <v>1945</v>
      </c>
      <c r="E4745" s="43">
        <v>1</v>
      </c>
      <c r="F4745" s="43" t="s">
        <v>1946</v>
      </c>
      <c r="G4745" s="44">
        <v>3</v>
      </c>
      <c r="H4745" s="43" t="s">
        <v>13</v>
      </c>
      <c r="I4745" s="44">
        <v>35</v>
      </c>
      <c r="J4745" s="44" t="s">
        <v>22</v>
      </c>
      <c r="K4745" s="41"/>
      <c r="L4745" s="41"/>
      <c r="M4745" s="41"/>
      <c r="N4745" s="45" t="s">
        <v>4383</v>
      </c>
      <c r="O4745" s="41">
        <v>190000</v>
      </c>
      <c r="P4745" s="46"/>
      <c r="Q4745" s="47"/>
      <c r="R4745" s="48" t="s">
        <v>1948</v>
      </c>
      <c r="T4745">
        <v>100701</v>
      </c>
    </row>
    <row r="4746" spans="1:20" ht="18" customHeight="1" x14ac:dyDescent="0.15">
      <c r="A4746" s="42">
        <v>10</v>
      </c>
      <c r="B4746" s="43" t="s">
        <v>1536</v>
      </c>
      <c r="C4746" s="43">
        <v>7</v>
      </c>
      <c r="D4746" s="43" t="s">
        <v>1945</v>
      </c>
      <c r="E4746" s="43">
        <v>1</v>
      </c>
      <c r="F4746" s="43" t="s">
        <v>1946</v>
      </c>
      <c r="G4746" s="44">
        <v>3</v>
      </c>
      <c r="H4746" s="43" t="s">
        <v>13</v>
      </c>
      <c r="I4746" s="44">
        <v>35</v>
      </c>
      <c r="J4746" s="44" t="s">
        <v>22</v>
      </c>
      <c r="K4746" s="41"/>
      <c r="L4746" s="41"/>
      <c r="M4746" s="41"/>
      <c r="N4746" s="45" t="s">
        <v>4384</v>
      </c>
      <c r="O4746" s="41">
        <v>57000</v>
      </c>
      <c r="P4746" s="46"/>
      <c r="Q4746" s="47"/>
      <c r="R4746" s="48" t="s">
        <v>1948</v>
      </c>
      <c r="T4746">
        <v>100701</v>
      </c>
    </row>
    <row r="4747" spans="1:20" ht="18" customHeight="1" x14ac:dyDescent="0.15">
      <c r="A4747" s="42">
        <v>10</v>
      </c>
      <c r="B4747" s="43" t="s">
        <v>1536</v>
      </c>
      <c r="C4747" s="43">
        <v>7</v>
      </c>
      <c r="D4747" s="43" t="s">
        <v>1945</v>
      </c>
      <c r="E4747" s="43">
        <v>1</v>
      </c>
      <c r="F4747" s="43" t="s">
        <v>1946</v>
      </c>
      <c r="G4747" s="44">
        <v>3</v>
      </c>
      <c r="H4747" s="43" t="s">
        <v>13</v>
      </c>
      <c r="I4747" s="44">
        <v>35</v>
      </c>
      <c r="J4747" s="44" t="s">
        <v>22</v>
      </c>
      <c r="K4747" s="41"/>
      <c r="L4747" s="41"/>
      <c r="M4747" s="41"/>
      <c r="N4747" s="45" t="s">
        <v>4385</v>
      </c>
      <c r="O4747" s="41">
        <v>76000</v>
      </c>
      <c r="P4747" s="46"/>
      <c r="Q4747" s="47"/>
      <c r="R4747" s="48" t="s">
        <v>1948</v>
      </c>
      <c r="T4747">
        <v>100701</v>
      </c>
    </row>
    <row r="4748" spans="1:20" ht="18" customHeight="1" x14ac:dyDescent="0.15">
      <c r="A4748" s="42">
        <v>10</v>
      </c>
      <c r="B4748" s="43" t="s">
        <v>1536</v>
      </c>
      <c r="C4748" s="43">
        <v>7</v>
      </c>
      <c r="D4748" s="43" t="s">
        <v>1945</v>
      </c>
      <c r="E4748" s="43">
        <v>1</v>
      </c>
      <c r="F4748" s="43" t="s">
        <v>1946</v>
      </c>
      <c r="G4748" s="44">
        <v>3</v>
      </c>
      <c r="H4748" s="43" t="s">
        <v>13</v>
      </c>
      <c r="I4748" s="44">
        <v>35</v>
      </c>
      <c r="J4748" s="44" t="s">
        <v>22</v>
      </c>
      <c r="K4748" s="41"/>
      <c r="L4748" s="41"/>
      <c r="M4748" s="41"/>
      <c r="N4748" s="45" t="s">
        <v>4386</v>
      </c>
      <c r="O4748" s="41">
        <v>190000</v>
      </c>
      <c r="P4748" s="46"/>
      <c r="Q4748" s="47"/>
      <c r="R4748" s="48" t="s">
        <v>1948</v>
      </c>
      <c r="T4748">
        <v>100701</v>
      </c>
    </row>
    <row r="4749" spans="1:20" ht="18" customHeight="1" x14ac:dyDescent="0.15">
      <c r="A4749" s="42">
        <v>10</v>
      </c>
      <c r="B4749" s="43" t="s">
        <v>1536</v>
      </c>
      <c r="C4749" s="43">
        <v>7</v>
      </c>
      <c r="D4749" s="43" t="s">
        <v>1945</v>
      </c>
      <c r="E4749" s="43">
        <v>1</v>
      </c>
      <c r="F4749" s="43" t="s">
        <v>1946</v>
      </c>
      <c r="G4749" s="44">
        <v>3</v>
      </c>
      <c r="H4749" s="43" t="s">
        <v>13</v>
      </c>
      <c r="I4749" s="44">
        <v>35</v>
      </c>
      <c r="J4749" s="44" t="s">
        <v>22</v>
      </c>
      <c r="K4749" s="41"/>
      <c r="L4749" s="41"/>
      <c r="M4749" s="41"/>
      <c r="N4749" s="45" t="s">
        <v>4387</v>
      </c>
      <c r="O4749" s="41">
        <v>76000</v>
      </c>
      <c r="P4749" s="46"/>
      <c r="Q4749" s="47"/>
      <c r="R4749" s="48" t="s">
        <v>1948</v>
      </c>
      <c r="T4749">
        <v>100701</v>
      </c>
    </row>
    <row r="4750" spans="1:20" ht="18" customHeight="1" x14ac:dyDescent="0.15">
      <c r="A4750" s="42">
        <v>10</v>
      </c>
      <c r="B4750" s="43" t="s">
        <v>1536</v>
      </c>
      <c r="C4750" s="43">
        <v>7</v>
      </c>
      <c r="D4750" s="43" t="s">
        <v>1945</v>
      </c>
      <c r="E4750" s="43">
        <v>1</v>
      </c>
      <c r="F4750" s="43" t="s">
        <v>1946</v>
      </c>
      <c r="G4750" s="44">
        <v>3</v>
      </c>
      <c r="H4750" s="43" t="s">
        <v>13</v>
      </c>
      <c r="I4750" s="44">
        <v>35</v>
      </c>
      <c r="J4750" s="44" t="s">
        <v>22</v>
      </c>
      <c r="K4750" s="41"/>
      <c r="L4750" s="41"/>
      <c r="M4750" s="41"/>
      <c r="N4750" s="45" t="s">
        <v>4388</v>
      </c>
      <c r="O4750" s="41">
        <v>95000</v>
      </c>
      <c r="P4750" s="46"/>
      <c r="Q4750" s="47"/>
      <c r="R4750" s="48" t="s">
        <v>1948</v>
      </c>
      <c r="T4750">
        <v>100701</v>
      </c>
    </row>
    <row r="4751" spans="1:20" ht="18" customHeight="1" x14ac:dyDescent="0.15">
      <c r="A4751" s="42">
        <v>10</v>
      </c>
      <c r="B4751" s="43" t="s">
        <v>1536</v>
      </c>
      <c r="C4751" s="43">
        <v>7</v>
      </c>
      <c r="D4751" s="43" t="s">
        <v>1945</v>
      </c>
      <c r="E4751" s="43">
        <v>1</v>
      </c>
      <c r="F4751" s="43" t="s">
        <v>1946</v>
      </c>
      <c r="G4751" s="44">
        <v>3</v>
      </c>
      <c r="H4751" s="43" t="s">
        <v>13</v>
      </c>
      <c r="I4751" s="45">
        <v>38</v>
      </c>
      <c r="J4751" s="45" t="s">
        <v>23</v>
      </c>
      <c r="K4751" s="41">
        <v>714</v>
      </c>
      <c r="L4751" s="41">
        <v>714</v>
      </c>
      <c r="M4751" s="41">
        <f>K4751-L4751</f>
        <v>0</v>
      </c>
      <c r="N4751" s="45" t="s">
        <v>107</v>
      </c>
      <c r="O4751" s="41">
        <v>714000</v>
      </c>
      <c r="P4751" s="46"/>
      <c r="Q4751" s="47"/>
      <c r="R4751" s="48" t="s">
        <v>1948</v>
      </c>
      <c r="T4751">
        <v>100701</v>
      </c>
    </row>
    <row r="4752" spans="1:20" ht="18" customHeight="1" x14ac:dyDescent="0.15">
      <c r="A4752" s="42">
        <v>10</v>
      </c>
      <c r="B4752" s="43" t="s">
        <v>1536</v>
      </c>
      <c r="C4752" s="43">
        <v>7</v>
      </c>
      <c r="D4752" s="43" t="s">
        <v>1945</v>
      </c>
      <c r="E4752" s="43">
        <v>1</v>
      </c>
      <c r="F4752" s="43" t="s">
        <v>1946</v>
      </c>
      <c r="G4752" s="44">
        <v>3</v>
      </c>
      <c r="H4752" s="43" t="s">
        <v>13</v>
      </c>
      <c r="I4752" s="45">
        <v>39</v>
      </c>
      <c r="J4752" s="45" t="s">
        <v>24</v>
      </c>
      <c r="K4752" s="41">
        <v>2146</v>
      </c>
      <c r="L4752" s="41">
        <v>2645</v>
      </c>
      <c r="M4752" s="41">
        <f>K4752-L4752</f>
        <v>-499</v>
      </c>
      <c r="N4752" s="45" t="s">
        <v>1555</v>
      </c>
      <c r="O4752" s="41">
        <v>2145044</v>
      </c>
      <c r="P4752" s="46"/>
      <c r="Q4752" s="47"/>
      <c r="R4752" s="48" t="s">
        <v>1948</v>
      </c>
      <c r="T4752">
        <v>100701</v>
      </c>
    </row>
    <row r="4753" spans="1:20" ht="18" customHeight="1" x14ac:dyDescent="0.15">
      <c r="A4753" s="42">
        <v>10</v>
      </c>
      <c r="B4753" s="43" t="s">
        <v>1536</v>
      </c>
      <c r="C4753" s="43">
        <v>7</v>
      </c>
      <c r="D4753" s="43" t="s">
        <v>1945</v>
      </c>
      <c r="E4753" s="43">
        <v>1</v>
      </c>
      <c r="F4753" s="43" t="s">
        <v>1946</v>
      </c>
      <c r="G4753" s="44">
        <v>3</v>
      </c>
      <c r="H4753" s="43" t="s">
        <v>13</v>
      </c>
      <c r="I4753" s="45">
        <v>40</v>
      </c>
      <c r="J4753" s="45" t="s">
        <v>25</v>
      </c>
      <c r="K4753" s="41">
        <v>1567</v>
      </c>
      <c r="L4753" s="41">
        <v>1921</v>
      </c>
      <c r="M4753" s="41">
        <f>K4753-L4753</f>
        <v>-354</v>
      </c>
      <c r="N4753" s="45" t="s">
        <v>1555</v>
      </c>
      <c r="O4753" s="41">
        <v>1566920</v>
      </c>
      <c r="P4753" s="46"/>
      <c r="Q4753" s="47"/>
      <c r="R4753" s="48" t="s">
        <v>1948</v>
      </c>
      <c r="T4753">
        <v>100701</v>
      </c>
    </row>
    <row r="4754" spans="1:20" ht="18" customHeight="1" x14ac:dyDescent="0.15">
      <c r="A4754" s="42">
        <v>10</v>
      </c>
      <c r="B4754" s="43" t="s">
        <v>1536</v>
      </c>
      <c r="C4754" s="43">
        <v>7</v>
      </c>
      <c r="D4754" s="43" t="s">
        <v>1945</v>
      </c>
      <c r="E4754" s="43">
        <v>1</v>
      </c>
      <c r="F4754" s="43" t="s">
        <v>1946</v>
      </c>
      <c r="G4754" s="44">
        <v>3</v>
      </c>
      <c r="H4754" s="43" t="s">
        <v>13</v>
      </c>
      <c r="I4754" s="45">
        <v>41</v>
      </c>
      <c r="J4754" s="45" t="s">
        <v>26</v>
      </c>
      <c r="K4754" s="41">
        <v>163</v>
      </c>
      <c r="L4754" s="41">
        <v>214</v>
      </c>
      <c r="M4754" s="41">
        <f>K4754-L4754</f>
        <v>-51</v>
      </c>
      <c r="N4754" s="45" t="s">
        <v>1555</v>
      </c>
      <c r="O4754" s="41">
        <v>162600</v>
      </c>
      <c r="P4754" s="46"/>
      <c r="Q4754" s="47"/>
      <c r="R4754" s="48" t="s">
        <v>1948</v>
      </c>
      <c r="T4754">
        <v>100701</v>
      </c>
    </row>
    <row r="4755" spans="1:20" ht="18" customHeight="1" x14ac:dyDescent="0.15">
      <c r="A4755" s="42">
        <v>10</v>
      </c>
      <c r="B4755" s="43" t="s">
        <v>1536</v>
      </c>
      <c r="C4755" s="43">
        <v>7</v>
      </c>
      <c r="D4755" s="43" t="s">
        <v>1945</v>
      </c>
      <c r="E4755" s="43">
        <v>1</v>
      </c>
      <c r="F4755" s="43" t="s">
        <v>1946</v>
      </c>
      <c r="G4755" s="44">
        <v>3</v>
      </c>
      <c r="H4755" s="43" t="s">
        <v>13</v>
      </c>
      <c r="I4755" s="45">
        <v>50</v>
      </c>
      <c r="J4755" s="45" t="s">
        <v>108</v>
      </c>
      <c r="K4755" s="41">
        <v>530</v>
      </c>
      <c r="L4755" s="41">
        <v>529</v>
      </c>
      <c r="M4755" s="41">
        <f>K4755-L4755</f>
        <v>1</v>
      </c>
      <c r="N4755" s="45" t="s">
        <v>4389</v>
      </c>
      <c r="O4755" s="41">
        <v>529890</v>
      </c>
      <c r="P4755" s="46"/>
      <c r="Q4755" s="47"/>
      <c r="R4755" s="48" t="s">
        <v>1948</v>
      </c>
      <c r="T4755">
        <v>100701</v>
      </c>
    </row>
    <row r="4756" spans="1:20" ht="18" customHeight="1" x14ac:dyDescent="0.15">
      <c r="A4756" s="42">
        <v>10</v>
      </c>
      <c r="B4756" s="43" t="s">
        <v>1536</v>
      </c>
      <c r="C4756" s="43">
        <v>7</v>
      </c>
      <c r="D4756" s="43" t="s">
        <v>1945</v>
      </c>
      <c r="E4756" s="43">
        <v>1</v>
      </c>
      <c r="F4756" s="43" t="s">
        <v>1946</v>
      </c>
      <c r="G4756" s="45">
        <v>4</v>
      </c>
      <c r="H4756" s="49" t="s">
        <v>27</v>
      </c>
      <c r="I4756" s="45"/>
      <c r="J4756" s="45"/>
      <c r="K4756" s="41"/>
      <c r="L4756" s="41"/>
      <c r="M4756" s="41"/>
      <c r="N4756" s="45"/>
      <c r="O4756" s="47"/>
      <c r="P4756" s="46"/>
      <c r="Q4756" s="47"/>
      <c r="R4756" s="48" t="s">
        <v>1948</v>
      </c>
      <c r="T4756">
        <v>100701</v>
      </c>
    </row>
    <row r="4757" spans="1:20" ht="18" customHeight="1" x14ac:dyDescent="0.15">
      <c r="A4757" s="42">
        <v>10</v>
      </c>
      <c r="B4757" s="43" t="s">
        <v>1536</v>
      </c>
      <c r="C4757" s="43">
        <v>7</v>
      </c>
      <c r="D4757" s="43" t="s">
        <v>1945</v>
      </c>
      <c r="E4757" s="43">
        <v>1</v>
      </c>
      <c r="F4757" s="43" t="s">
        <v>1946</v>
      </c>
      <c r="G4757" s="44">
        <v>4</v>
      </c>
      <c r="H4757" s="43" t="s">
        <v>27</v>
      </c>
      <c r="I4757" s="45">
        <v>31</v>
      </c>
      <c r="J4757" s="45" t="s">
        <v>29</v>
      </c>
      <c r="K4757" s="41">
        <v>2953</v>
      </c>
      <c r="L4757" s="41">
        <v>3613</v>
      </c>
      <c r="M4757" s="41">
        <f>K4757-L4757</f>
        <v>-660</v>
      </c>
      <c r="N4757" s="45" t="s">
        <v>1555</v>
      </c>
      <c r="O4757" s="41">
        <v>2952128</v>
      </c>
      <c r="P4757" s="46"/>
      <c r="Q4757" s="47"/>
      <c r="R4757" s="48" t="s">
        <v>1948</v>
      </c>
      <c r="T4757">
        <v>100701</v>
      </c>
    </row>
    <row r="4758" spans="1:20" ht="18" customHeight="1" x14ac:dyDescent="0.15">
      <c r="A4758" s="42">
        <v>10</v>
      </c>
      <c r="B4758" s="43" t="s">
        <v>1536</v>
      </c>
      <c r="C4758" s="43">
        <v>7</v>
      </c>
      <c r="D4758" s="43" t="s">
        <v>1945</v>
      </c>
      <c r="E4758" s="43">
        <v>1</v>
      </c>
      <c r="F4758" s="43" t="s">
        <v>1946</v>
      </c>
      <c r="G4758" s="44">
        <v>4</v>
      </c>
      <c r="H4758" s="43" t="s">
        <v>27</v>
      </c>
      <c r="I4758" s="45">
        <v>32</v>
      </c>
      <c r="J4758" s="45" t="s">
        <v>855</v>
      </c>
      <c r="K4758" s="41">
        <v>593</v>
      </c>
      <c r="L4758" s="41">
        <v>592</v>
      </c>
      <c r="M4758" s="41">
        <f>K4758-L4758</f>
        <v>1</v>
      </c>
      <c r="N4758" s="45" t="s">
        <v>1950</v>
      </c>
      <c r="O4758" s="41"/>
      <c r="P4758" s="46"/>
      <c r="Q4758" s="47"/>
      <c r="R4758" s="48" t="s">
        <v>1948</v>
      </c>
      <c r="T4758">
        <v>100701</v>
      </c>
    </row>
    <row r="4759" spans="1:20" ht="18" customHeight="1" x14ac:dyDescent="0.15">
      <c r="A4759" s="42">
        <v>10</v>
      </c>
      <c r="B4759" s="43" t="s">
        <v>1536</v>
      </c>
      <c r="C4759" s="43">
        <v>7</v>
      </c>
      <c r="D4759" s="43" t="s">
        <v>1945</v>
      </c>
      <c r="E4759" s="43">
        <v>1</v>
      </c>
      <c r="F4759" s="43" t="s">
        <v>1946</v>
      </c>
      <c r="G4759" s="44">
        <v>4</v>
      </c>
      <c r="H4759" s="43" t="s">
        <v>27</v>
      </c>
      <c r="I4759" s="44">
        <v>32</v>
      </c>
      <c r="J4759" s="44" t="s">
        <v>855</v>
      </c>
      <c r="K4759" s="41"/>
      <c r="L4759" s="41"/>
      <c r="M4759" s="41"/>
      <c r="N4759" s="45" t="s">
        <v>2871</v>
      </c>
      <c r="O4759" s="41">
        <v>488746</v>
      </c>
      <c r="P4759" s="46"/>
      <c r="Q4759" s="47"/>
      <c r="R4759" s="48" t="s">
        <v>1948</v>
      </c>
      <c r="T4759">
        <v>100701</v>
      </c>
    </row>
    <row r="4760" spans="1:20" ht="18" customHeight="1" x14ac:dyDescent="0.15">
      <c r="A4760" s="42">
        <v>10</v>
      </c>
      <c r="B4760" s="43" t="s">
        <v>1536</v>
      </c>
      <c r="C4760" s="43">
        <v>7</v>
      </c>
      <c r="D4760" s="43" t="s">
        <v>1945</v>
      </c>
      <c r="E4760" s="43">
        <v>1</v>
      </c>
      <c r="F4760" s="43" t="s">
        <v>1946</v>
      </c>
      <c r="G4760" s="44">
        <v>4</v>
      </c>
      <c r="H4760" s="43" t="s">
        <v>27</v>
      </c>
      <c r="I4760" s="44">
        <v>32</v>
      </c>
      <c r="J4760" s="44" t="s">
        <v>855</v>
      </c>
      <c r="K4760" s="41"/>
      <c r="L4760" s="41"/>
      <c r="M4760" s="41"/>
      <c r="N4760" s="45" t="s">
        <v>2872</v>
      </c>
      <c r="O4760" s="41">
        <v>103859</v>
      </c>
      <c r="P4760" s="46"/>
      <c r="Q4760" s="47"/>
      <c r="R4760" s="48" t="s">
        <v>1948</v>
      </c>
      <c r="T4760">
        <v>100701</v>
      </c>
    </row>
    <row r="4761" spans="1:20" ht="18" customHeight="1" x14ac:dyDescent="0.15">
      <c r="A4761" s="42">
        <v>10</v>
      </c>
      <c r="B4761" s="43" t="s">
        <v>1536</v>
      </c>
      <c r="C4761" s="43">
        <v>7</v>
      </c>
      <c r="D4761" s="43" t="s">
        <v>1945</v>
      </c>
      <c r="E4761" s="43">
        <v>1</v>
      </c>
      <c r="F4761" s="43" t="s">
        <v>1946</v>
      </c>
      <c r="G4761" s="44">
        <v>4</v>
      </c>
      <c r="H4761" s="43" t="s">
        <v>27</v>
      </c>
      <c r="I4761" s="45">
        <v>41</v>
      </c>
      <c r="J4761" s="45" t="s">
        <v>111</v>
      </c>
      <c r="K4761" s="41">
        <v>183</v>
      </c>
      <c r="L4761" s="41">
        <v>176</v>
      </c>
      <c r="M4761" s="41">
        <f>K4761-L4761</f>
        <v>7</v>
      </c>
      <c r="N4761" s="45" t="s">
        <v>4390</v>
      </c>
      <c r="O4761" s="41">
        <v>182166</v>
      </c>
      <c r="P4761" s="46"/>
      <c r="Q4761" s="47"/>
      <c r="R4761" s="48" t="s">
        <v>1948</v>
      </c>
      <c r="T4761">
        <v>100701</v>
      </c>
    </row>
    <row r="4762" spans="1:20" ht="18" customHeight="1" x14ac:dyDescent="0.15">
      <c r="A4762" s="42">
        <v>10</v>
      </c>
      <c r="B4762" s="43" t="s">
        <v>1536</v>
      </c>
      <c r="C4762" s="43">
        <v>7</v>
      </c>
      <c r="D4762" s="43" t="s">
        <v>1945</v>
      </c>
      <c r="E4762" s="43">
        <v>1</v>
      </c>
      <c r="F4762" s="43" t="s">
        <v>1946</v>
      </c>
      <c r="G4762" s="44">
        <v>4</v>
      </c>
      <c r="H4762" s="43" t="s">
        <v>27</v>
      </c>
      <c r="I4762" s="44">
        <v>41</v>
      </c>
      <c r="J4762" s="44" t="s">
        <v>111</v>
      </c>
      <c r="K4762" s="41"/>
      <c r="L4762" s="41"/>
      <c r="M4762" s="41"/>
      <c r="N4762" s="45" t="s">
        <v>1951</v>
      </c>
      <c r="O4762" s="41"/>
      <c r="P4762" s="46"/>
      <c r="Q4762" s="47"/>
      <c r="R4762" s="48" t="s">
        <v>1948</v>
      </c>
      <c r="T4762">
        <v>100701</v>
      </c>
    </row>
    <row r="4763" spans="1:20" ht="18" customHeight="1" x14ac:dyDescent="0.15">
      <c r="A4763" s="42">
        <v>10</v>
      </c>
      <c r="B4763" s="43" t="s">
        <v>1536</v>
      </c>
      <c r="C4763" s="43">
        <v>7</v>
      </c>
      <c r="D4763" s="43" t="s">
        <v>1945</v>
      </c>
      <c r="E4763" s="43">
        <v>1</v>
      </c>
      <c r="F4763" s="43" t="s">
        <v>1946</v>
      </c>
      <c r="G4763" s="45">
        <v>7</v>
      </c>
      <c r="H4763" s="49" t="s">
        <v>30</v>
      </c>
      <c r="I4763" s="45"/>
      <c r="J4763" s="45"/>
      <c r="K4763" s="41"/>
      <c r="L4763" s="41"/>
      <c r="M4763" s="41"/>
      <c r="N4763" s="45"/>
      <c r="O4763" s="47"/>
      <c r="P4763" s="46"/>
      <c r="Q4763" s="47"/>
      <c r="R4763" s="48" t="s">
        <v>1948</v>
      </c>
      <c r="T4763">
        <v>100701</v>
      </c>
    </row>
    <row r="4764" spans="1:20" ht="18" customHeight="1" x14ac:dyDescent="0.15">
      <c r="A4764" s="42">
        <v>10</v>
      </c>
      <c r="B4764" s="43" t="s">
        <v>1536</v>
      </c>
      <c r="C4764" s="43">
        <v>7</v>
      </c>
      <c r="D4764" s="43" t="s">
        <v>1945</v>
      </c>
      <c r="E4764" s="43">
        <v>1</v>
      </c>
      <c r="F4764" s="43" t="s">
        <v>1946</v>
      </c>
      <c r="G4764" s="44">
        <v>7</v>
      </c>
      <c r="H4764" s="43" t="s">
        <v>30</v>
      </c>
      <c r="I4764" s="45">
        <v>31</v>
      </c>
      <c r="J4764" s="45" t="s">
        <v>265</v>
      </c>
      <c r="K4764" s="41">
        <v>20</v>
      </c>
      <c r="L4764" s="41">
        <v>20</v>
      </c>
      <c r="M4764" s="41">
        <f>K4764-L4764</f>
        <v>0</v>
      </c>
      <c r="N4764" s="45" t="s">
        <v>1952</v>
      </c>
      <c r="O4764" s="41">
        <v>20000</v>
      </c>
      <c r="P4764" s="46"/>
      <c r="Q4764" s="47"/>
      <c r="R4764" s="48" t="s">
        <v>1948</v>
      </c>
      <c r="T4764">
        <v>100701</v>
      </c>
    </row>
    <row r="4765" spans="1:20" ht="18" customHeight="1" x14ac:dyDescent="0.15">
      <c r="A4765" s="42">
        <v>10</v>
      </c>
      <c r="B4765" s="43" t="s">
        <v>1536</v>
      </c>
      <c r="C4765" s="43">
        <v>7</v>
      </c>
      <c r="D4765" s="43" t="s">
        <v>1945</v>
      </c>
      <c r="E4765" s="43">
        <v>1</v>
      </c>
      <c r="F4765" s="43" t="s">
        <v>1946</v>
      </c>
      <c r="G4765" s="45">
        <v>8</v>
      </c>
      <c r="H4765" s="49" t="s">
        <v>33</v>
      </c>
      <c r="I4765" s="45"/>
      <c r="J4765" s="45"/>
      <c r="K4765" s="41"/>
      <c r="L4765" s="41"/>
      <c r="M4765" s="41"/>
      <c r="N4765" s="45"/>
      <c r="O4765" s="47"/>
      <c r="P4765" s="46"/>
      <c r="Q4765" s="47"/>
      <c r="R4765" s="48" t="s">
        <v>1948</v>
      </c>
      <c r="T4765">
        <v>100701</v>
      </c>
    </row>
    <row r="4766" spans="1:20" ht="18" customHeight="1" x14ac:dyDescent="0.15">
      <c r="A4766" s="42">
        <v>10</v>
      </c>
      <c r="B4766" s="43" t="s">
        <v>1536</v>
      </c>
      <c r="C4766" s="43">
        <v>7</v>
      </c>
      <c r="D4766" s="43" t="s">
        <v>1945</v>
      </c>
      <c r="E4766" s="43">
        <v>1</v>
      </c>
      <c r="F4766" s="43" t="s">
        <v>1946</v>
      </c>
      <c r="G4766" s="44">
        <v>8</v>
      </c>
      <c r="H4766" s="43" t="s">
        <v>33</v>
      </c>
      <c r="I4766" s="45">
        <v>1</v>
      </c>
      <c r="J4766" s="45" t="s">
        <v>34</v>
      </c>
      <c r="K4766" s="41">
        <v>19</v>
      </c>
      <c r="L4766" s="41">
        <v>19</v>
      </c>
      <c r="M4766" s="41">
        <f>K4766-L4766</f>
        <v>0</v>
      </c>
      <c r="N4766" s="45" t="s">
        <v>3558</v>
      </c>
      <c r="O4766" s="41">
        <v>18200</v>
      </c>
      <c r="P4766" s="46"/>
      <c r="Q4766" s="47"/>
      <c r="R4766" s="48" t="s">
        <v>1948</v>
      </c>
      <c r="T4766">
        <v>100701</v>
      </c>
    </row>
    <row r="4767" spans="1:20" ht="18" customHeight="1" x14ac:dyDescent="0.15">
      <c r="A4767" s="42">
        <v>10</v>
      </c>
      <c r="B4767" s="43" t="s">
        <v>1536</v>
      </c>
      <c r="C4767" s="43">
        <v>7</v>
      </c>
      <c r="D4767" s="43" t="s">
        <v>1945</v>
      </c>
      <c r="E4767" s="43">
        <v>1</v>
      </c>
      <c r="F4767" s="43" t="s">
        <v>1946</v>
      </c>
      <c r="G4767" s="44">
        <v>8</v>
      </c>
      <c r="H4767" s="43" t="s">
        <v>33</v>
      </c>
      <c r="I4767" s="45">
        <v>2</v>
      </c>
      <c r="J4767" s="45" t="s">
        <v>46</v>
      </c>
      <c r="K4767" s="41">
        <v>8</v>
      </c>
      <c r="L4767" s="41">
        <v>8</v>
      </c>
      <c r="M4767" s="41">
        <f>K4767-L4767</f>
        <v>0</v>
      </c>
      <c r="N4767" s="45" t="s">
        <v>4391</v>
      </c>
      <c r="O4767" s="41">
        <v>4000</v>
      </c>
      <c r="P4767" s="46"/>
      <c r="Q4767" s="47"/>
      <c r="R4767" s="48" t="s">
        <v>1948</v>
      </c>
      <c r="T4767">
        <v>100701</v>
      </c>
    </row>
    <row r="4768" spans="1:20" ht="18" customHeight="1" x14ac:dyDescent="0.15">
      <c r="A4768" s="42">
        <v>10</v>
      </c>
      <c r="B4768" s="43" t="s">
        <v>1536</v>
      </c>
      <c r="C4768" s="43">
        <v>7</v>
      </c>
      <c r="D4768" s="43" t="s">
        <v>1945</v>
      </c>
      <c r="E4768" s="43">
        <v>1</v>
      </c>
      <c r="F4768" s="43" t="s">
        <v>1946</v>
      </c>
      <c r="G4768" s="44">
        <v>8</v>
      </c>
      <c r="H4768" s="43" t="s">
        <v>33</v>
      </c>
      <c r="I4768" s="44">
        <v>2</v>
      </c>
      <c r="J4768" s="44" t="s">
        <v>46</v>
      </c>
      <c r="K4768" s="41"/>
      <c r="L4768" s="41"/>
      <c r="M4768" s="41"/>
      <c r="N4768" s="45" t="s">
        <v>4392</v>
      </c>
      <c r="O4768" s="41">
        <v>3600</v>
      </c>
      <c r="P4768" s="46"/>
      <c r="Q4768" s="47"/>
      <c r="R4768" s="48" t="s">
        <v>1948</v>
      </c>
      <c r="T4768">
        <v>100701</v>
      </c>
    </row>
    <row r="4769" spans="1:20" ht="18" customHeight="1" x14ac:dyDescent="0.15">
      <c r="A4769" s="42">
        <v>10</v>
      </c>
      <c r="B4769" s="43" t="s">
        <v>1536</v>
      </c>
      <c r="C4769" s="43">
        <v>7</v>
      </c>
      <c r="D4769" s="43" t="s">
        <v>1945</v>
      </c>
      <c r="E4769" s="43">
        <v>1</v>
      </c>
      <c r="F4769" s="43" t="s">
        <v>1946</v>
      </c>
      <c r="G4769" s="44">
        <v>8</v>
      </c>
      <c r="H4769" s="43" t="s">
        <v>33</v>
      </c>
      <c r="I4769" s="45">
        <v>3</v>
      </c>
      <c r="J4769" s="45" t="s">
        <v>48</v>
      </c>
      <c r="K4769" s="41">
        <v>28</v>
      </c>
      <c r="L4769" s="41">
        <v>121</v>
      </c>
      <c r="M4769" s="41">
        <f>K4769-L4769</f>
        <v>-93</v>
      </c>
      <c r="N4769" s="45" t="s">
        <v>4393</v>
      </c>
      <c r="O4769" s="41">
        <v>4800</v>
      </c>
      <c r="P4769" s="46"/>
      <c r="Q4769" s="47"/>
      <c r="R4769" s="48" t="s">
        <v>1948</v>
      </c>
      <c r="T4769">
        <v>100701</v>
      </c>
    </row>
    <row r="4770" spans="1:20" ht="18" customHeight="1" x14ac:dyDescent="0.15">
      <c r="A4770" s="42">
        <v>10</v>
      </c>
      <c r="B4770" s="43" t="s">
        <v>1536</v>
      </c>
      <c r="C4770" s="43">
        <v>7</v>
      </c>
      <c r="D4770" s="43" t="s">
        <v>1945</v>
      </c>
      <c r="E4770" s="43">
        <v>1</v>
      </c>
      <c r="F4770" s="43" t="s">
        <v>1946</v>
      </c>
      <c r="G4770" s="44">
        <v>8</v>
      </c>
      <c r="H4770" s="43" t="s">
        <v>33</v>
      </c>
      <c r="I4770" s="44">
        <v>3</v>
      </c>
      <c r="J4770" s="44" t="s">
        <v>48</v>
      </c>
      <c r="K4770" s="41"/>
      <c r="L4770" s="41"/>
      <c r="M4770" s="41"/>
      <c r="N4770" s="45" t="s">
        <v>4394</v>
      </c>
      <c r="O4770" s="41">
        <v>4200</v>
      </c>
      <c r="P4770" s="46"/>
      <c r="Q4770" s="47"/>
      <c r="R4770" s="48" t="s">
        <v>1948</v>
      </c>
      <c r="T4770">
        <v>100701</v>
      </c>
    </row>
    <row r="4771" spans="1:20" ht="18" customHeight="1" x14ac:dyDescent="0.15">
      <c r="A4771" s="42">
        <v>10</v>
      </c>
      <c r="B4771" s="43" t="s">
        <v>1536</v>
      </c>
      <c r="C4771" s="43">
        <v>7</v>
      </c>
      <c r="D4771" s="43" t="s">
        <v>1945</v>
      </c>
      <c r="E4771" s="43">
        <v>1</v>
      </c>
      <c r="F4771" s="43" t="s">
        <v>1946</v>
      </c>
      <c r="G4771" s="44">
        <v>8</v>
      </c>
      <c r="H4771" s="43" t="s">
        <v>33</v>
      </c>
      <c r="I4771" s="44">
        <v>3</v>
      </c>
      <c r="J4771" s="44" t="s">
        <v>48</v>
      </c>
      <c r="K4771" s="41"/>
      <c r="L4771" s="41"/>
      <c r="M4771" s="41"/>
      <c r="N4771" s="45" t="s">
        <v>3558</v>
      </c>
      <c r="O4771" s="41">
        <v>18200</v>
      </c>
      <c r="P4771" s="46"/>
      <c r="Q4771" s="47"/>
      <c r="R4771" s="48" t="s">
        <v>1948</v>
      </c>
      <c r="T4771">
        <v>100701</v>
      </c>
    </row>
    <row r="4772" spans="1:20" ht="18" customHeight="1" x14ac:dyDescent="0.15">
      <c r="A4772" s="42">
        <v>10</v>
      </c>
      <c r="B4772" s="43" t="s">
        <v>1536</v>
      </c>
      <c r="C4772" s="43">
        <v>7</v>
      </c>
      <c r="D4772" s="43" t="s">
        <v>1945</v>
      </c>
      <c r="E4772" s="43">
        <v>1</v>
      </c>
      <c r="F4772" s="43" t="s">
        <v>1946</v>
      </c>
      <c r="G4772" s="45">
        <v>10</v>
      </c>
      <c r="H4772" s="49" t="s">
        <v>54</v>
      </c>
      <c r="I4772" s="45"/>
      <c r="J4772" s="45"/>
      <c r="K4772" s="41"/>
      <c r="L4772" s="41"/>
      <c r="M4772" s="41"/>
      <c r="N4772" s="45"/>
      <c r="O4772" s="47"/>
      <c r="P4772" s="46"/>
      <c r="Q4772" s="47"/>
      <c r="R4772" s="48" t="s">
        <v>1948</v>
      </c>
      <c r="T4772">
        <v>100701</v>
      </c>
    </row>
    <row r="4773" spans="1:20" ht="18" customHeight="1" x14ac:dyDescent="0.15">
      <c r="A4773" s="42">
        <v>10</v>
      </c>
      <c r="B4773" s="43" t="s">
        <v>1536</v>
      </c>
      <c r="C4773" s="43">
        <v>7</v>
      </c>
      <c r="D4773" s="43" t="s">
        <v>1945</v>
      </c>
      <c r="E4773" s="43">
        <v>1</v>
      </c>
      <c r="F4773" s="43" t="s">
        <v>1946</v>
      </c>
      <c r="G4773" s="44">
        <v>10</v>
      </c>
      <c r="H4773" s="43" t="s">
        <v>54</v>
      </c>
      <c r="I4773" s="45">
        <v>1</v>
      </c>
      <c r="J4773" s="45" t="s">
        <v>55</v>
      </c>
      <c r="K4773" s="41">
        <v>730</v>
      </c>
      <c r="L4773" s="41">
        <v>730</v>
      </c>
      <c r="M4773" s="41">
        <f>K4773-L4773</f>
        <v>0</v>
      </c>
      <c r="N4773" s="45" t="s">
        <v>1953</v>
      </c>
      <c r="O4773" s="41">
        <v>30000</v>
      </c>
      <c r="P4773" s="46"/>
      <c r="Q4773" s="47"/>
      <c r="R4773" s="48" t="s">
        <v>1948</v>
      </c>
      <c r="T4773">
        <v>100701</v>
      </c>
    </row>
    <row r="4774" spans="1:20" ht="18" customHeight="1" x14ac:dyDescent="0.15">
      <c r="A4774" s="42">
        <v>10</v>
      </c>
      <c r="B4774" s="43" t="s">
        <v>1536</v>
      </c>
      <c r="C4774" s="43">
        <v>7</v>
      </c>
      <c r="D4774" s="43" t="s">
        <v>1945</v>
      </c>
      <c r="E4774" s="43">
        <v>1</v>
      </c>
      <c r="F4774" s="43" t="s">
        <v>1946</v>
      </c>
      <c r="G4774" s="44">
        <v>10</v>
      </c>
      <c r="H4774" s="43" t="s">
        <v>54</v>
      </c>
      <c r="I4774" s="44">
        <v>1</v>
      </c>
      <c r="J4774" s="44" t="s">
        <v>55</v>
      </c>
      <c r="K4774" s="41"/>
      <c r="L4774" s="41"/>
      <c r="M4774" s="41"/>
      <c r="N4774" s="45" t="s">
        <v>4395</v>
      </c>
      <c r="O4774" s="41">
        <v>26000</v>
      </c>
      <c r="P4774" s="46"/>
      <c r="Q4774" s="47"/>
      <c r="R4774" s="48" t="s">
        <v>1948</v>
      </c>
      <c r="T4774">
        <v>100701</v>
      </c>
    </row>
    <row r="4775" spans="1:20" ht="18" customHeight="1" x14ac:dyDescent="0.15">
      <c r="A4775" s="42">
        <v>10</v>
      </c>
      <c r="B4775" s="43" t="s">
        <v>1536</v>
      </c>
      <c r="C4775" s="43">
        <v>7</v>
      </c>
      <c r="D4775" s="43" t="s">
        <v>1945</v>
      </c>
      <c r="E4775" s="43">
        <v>1</v>
      </c>
      <c r="F4775" s="43" t="s">
        <v>1946</v>
      </c>
      <c r="G4775" s="44">
        <v>10</v>
      </c>
      <c r="H4775" s="43" t="s">
        <v>54</v>
      </c>
      <c r="I4775" s="44">
        <v>1</v>
      </c>
      <c r="J4775" s="44" t="s">
        <v>55</v>
      </c>
      <c r="K4775" s="41"/>
      <c r="L4775" s="41"/>
      <c r="M4775" s="41"/>
      <c r="N4775" s="45" t="s">
        <v>4396</v>
      </c>
      <c r="O4775" s="41">
        <v>600000</v>
      </c>
      <c r="P4775" s="46"/>
      <c r="Q4775" s="47"/>
      <c r="R4775" s="48" t="s">
        <v>1948</v>
      </c>
      <c r="T4775">
        <v>100701</v>
      </c>
    </row>
    <row r="4776" spans="1:20" ht="18" customHeight="1" x14ac:dyDescent="0.15">
      <c r="A4776" s="42">
        <v>10</v>
      </c>
      <c r="B4776" s="43" t="s">
        <v>1536</v>
      </c>
      <c r="C4776" s="43">
        <v>7</v>
      </c>
      <c r="D4776" s="43" t="s">
        <v>1945</v>
      </c>
      <c r="E4776" s="43">
        <v>1</v>
      </c>
      <c r="F4776" s="43" t="s">
        <v>1946</v>
      </c>
      <c r="G4776" s="44">
        <v>10</v>
      </c>
      <c r="H4776" s="43" t="s">
        <v>54</v>
      </c>
      <c r="I4776" s="44">
        <v>1</v>
      </c>
      <c r="J4776" s="44" t="s">
        <v>55</v>
      </c>
      <c r="K4776" s="41"/>
      <c r="L4776" s="41"/>
      <c r="M4776" s="41"/>
      <c r="N4776" s="45" t="s">
        <v>1954</v>
      </c>
      <c r="O4776" s="41">
        <v>44000</v>
      </c>
      <c r="P4776" s="46"/>
      <c r="Q4776" s="47"/>
      <c r="R4776" s="48" t="s">
        <v>1948</v>
      </c>
      <c r="T4776">
        <v>100701</v>
      </c>
    </row>
    <row r="4777" spans="1:20" ht="18" customHeight="1" x14ac:dyDescent="0.15">
      <c r="A4777" s="42">
        <v>10</v>
      </c>
      <c r="B4777" s="43" t="s">
        <v>1536</v>
      </c>
      <c r="C4777" s="43">
        <v>7</v>
      </c>
      <c r="D4777" s="43" t="s">
        <v>1945</v>
      </c>
      <c r="E4777" s="43">
        <v>1</v>
      </c>
      <c r="F4777" s="43" t="s">
        <v>1946</v>
      </c>
      <c r="G4777" s="44">
        <v>10</v>
      </c>
      <c r="H4777" s="43" t="s">
        <v>54</v>
      </c>
      <c r="I4777" s="44">
        <v>1</v>
      </c>
      <c r="J4777" s="44" t="s">
        <v>55</v>
      </c>
      <c r="K4777" s="41"/>
      <c r="L4777" s="41"/>
      <c r="M4777" s="41"/>
      <c r="N4777" s="45" t="s">
        <v>1955</v>
      </c>
      <c r="O4777" s="41">
        <v>30000</v>
      </c>
      <c r="P4777" s="46"/>
      <c r="Q4777" s="47"/>
      <c r="R4777" s="48" t="s">
        <v>1948</v>
      </c>
      <c r="T4777">
        <v>100701</v>
      </c>
    </row>
    <row r="4778" spans="1:20" ht="18" customHeight="1" x14ac:dyDescent="0.15">
      <c r="A4778" s="42">
        <v>10</v>
      </c>
      <c r="B4778" s="43" t="s">
        <v>1536</v>
      </c>
      <c r="C4778" s="43">
        <v>7</v>
      </c>
      <c r="D4778" s="43" t="s">
        <v>1945</v>
      </c>
      <c r="E4778" s="43">
        <v>1</v>
      </c>
      <c r="F4778" s="43" t="s">
        <v>1946</v>
      </c>
      <c r="G4778" s="44">
        <v>10</v>
      </c>
      <c r="H4778" s="43" t="s">
        <v>54</v>
      </c>
      <c r="I4778" s="45">
        <v>3</v>
      </c>
      <c r="J4778" s="45" t="s">
        <v>63</v>
      </c>
      <c r="K4778" s="41">
        <v>100</v>
      </c>
      <c r="L4778" s="41">
        <v>100</v>
      </c>
      <c r="M4778" s="41">
        <f>K4778-L4778</f>
        <v>0</v>
      </c>
      <c r="N4778" s="45" t="s">
        <v>1956</v>
      </c>
      <c r="O4778" s="41">
        <v>50000</v>
      </c>
      <c r="P4778" s="46"/>
      <c r="Q4778" s="47"/>
      <c r="R4778" s="48" t="s">
        <v>1948</v>
      </c>
      <c r="T4778">
        <v>100701</v>
      </c>
    </row>
    <row r="4779" spans="1:20" ht="18" customHeight="1" x14ac:dyDescent="0.15">
      <c r="A4779" s="42">
        <v>10</v>
      </c>
      <c r="B4779" s="43" t="s">
        <v>1536</v>
      </c>
      <c r="C4779" s="43">
        <v>7</v>
      </c>
      <c r="D4779" s="43" t="s">
        <v>1945</v>
      </c>
      <c r="E4779" s="43">
        <v>1</v>
      </c>
      <c r="F4779" s="43" t="s">
        <v>1946</v>
      </c>
      <c r="G4779" s="44">
        <v>10</v>
      </c>
      <c r="H4779" s="43" t="s">
        <v>54</v>
      </c>
      <c r="I4779" s="44">
        <v>3</v>
      </c>
      <c r="J4779" s="44" t="s">
        <v>63</v>
      </c>
      <c r="K4779" s="41"/>
      <c r="L4779" s="41"/>
      <c r="M4779" s="41"/>
      <c r="N4779" s="45" t="s">
        <v>1957</v>
      </c>
      <c r="O4779" s="41">
        <v>50000</v>
      </c>
      <c r="P4779" s="46"/>
      <c r="Q4779" s="47"/>
      <c r="R4779" s="48" t="s">
        <v>1948</v>
      </c>
      <c r="T4779">
        <v>100701</v>
      </c>
    </row>
    <row r="4780" spans="1:20" ht="18" customHeight="1" x14ac:dyDescent="0.15">
      <c r="A4780" s="42">
        <v>10</v>
      </c>
      <c r="B4780" s="43" t="s">
        <v>1536</v>
      </c>
      <c r="C4780" s="43">
        <v>7</v>
      </c>
      <c r="D4780" s="43" t="s">
        <v>1945</v>
      </c>
      <c r="E4780" s="43">
        <v>1</v>
      </c>
      <c r="F4780" s="43" t="s">
        <v>1946</v>
      </c>
      <c r="G4780" s="44">
        <v>10</v>
      </c>
      <c r="H4780" s="43" t="s">
        <v>54</v>
      </c>
      <c r="I4780" s="44">
        <v>3</v>
      </c>
      <c r="J4780" s="44" t="s">
        <v>63</v>
      </c>
      <c r="K4780" s="41"/>
      <c r="L4780" s="41"/>
      <c r="M4780" s="41"/>
      <c r="N4780" s="45" t="s">
        <v>1958</v>
      </c>
      <c r="O4780" s="41"/>
      <c r="P4780" s="46"/>
      <c r="Q4780" s="47"/>
      <c r="R4780" s="48" t="s">
        <v>1948</v>
      </c>
      <c r="T4780">
        <v>100701</v>
      </c>
    </row>
    <row r="4781" spans="1:20" ht="18" customHeight="1" x14ac:dyDescent="0.15">
      <c r="A4781" s="42">
        <v>10</v>
      </c>
      <c r="B4781" s="43" t="s">
        <v>1536</v>
      </c>
      <c r="C4781" s="43">
        <v>7</v>
      </c>
      <c r="D4781" s="43" t="s">
        <v>1945</v>
      </c>
      <c r="E4781" s="43">
        <v>1</v>
      </c>
      <c r="F4781" s="43" t="s">
        <v>1946</v>
      </c>
      <c r="G4781" s="44">
        <v>10</v>
      </c>
      <c r="H4781" s="43" t="s">
        <v>54</v>
      </c>
      <c r="I4781" s="45">
        <v>4</v>
      </c>
      <c r="J4781" s="45" t="s">
        <v>65</v>
      </c>
      <c r="K4781" s="41">
        <v>406</v>
      </c>
      <c r="L4781" s="41">
        <v>406</v>
      </c>
      <c r="M4781" s="41">
        <f>K4781-L4781</f>
        <v>0</v>
      </c>
      <c r="N4781" s="45" t="s">
        <v>4397</v>
      </c>
      <c r="O4781" s="41">
        <v>180000</v>
      </c>
      <c r="P4781" s="46"/>
      <c r="Q4781" s="47"/>
      <c r="R4781" s="48" t="s">
        <v>1948</v>
      </c>
      <c r="T4781">
        <v>100701</v>
      </c>
    </row>
    <row r="4782" spans="1:20" ht="18" customHeight="1" x14ac:dyDescent="0.15">
      <c r="A4782" s="42">
        <v>10</v>
      </c>
      <c r="B4782" s="43" t="s">
        <v>1536</v>
      </c>
      <c r="C4782" s="43">
        <v>7</v>
      </c>
      <c r="D4782" s="43" t="s">
        <v>1945</v>
      </c>
      <c r="E4782" s="43">
        <v>1</v>
      </c>
      <c r="F4782" s="43" t="s">
        <v>1946</v>
      </c>
      <c r="G4782" s="44">
        <v>10</v>
      </c>
      <c r="H4782" s="43" t="s">
        <v>54</v>
      </c>
      <c r="I4782" s="44">
        <v>4</v>
      </c>
      <c r="J4782" s="44" t="s">
        <v>65</v>
      </c>
      <c r="K4782" s="41"/>
      <c r="L4782" s="41"/>
      <c r="M4782" s="41"/>
      <c r="N4782" s="45" t="s">
        <v>4398</v>
      </c>
      <c r="O4782" s="41">
        <v>80000</v>
      </c>
      <c r="P4782" s="46"/>
      <c r="Q4782" s="47"/>
      <c r="R4782" s="48" t="s">
        <v>1948</v>
      </c>
      <c r="T4782">
        <v>100701</v>
      </c>
    </row>
    <row r="4783" spans="1:20" ht="18" customHeight="1" x14ac:dyDescent="0.15">
      <c r="A4783" s="42">
        <v>10</v>
      </c>
      <c r="B4783" s="43" t="s">
        <v>1536</v>
      </c>
      <c r="C4783" s="43">
        <v>7</v>
      </c>
      <c r="D4783" s="43" t="s">
        <v>1945</v>
      </c>
      <c r="E4783" s="43">
        <v>1</v>
      </c>
      <c r="F4783" s="43" t="s">
        <v>1946</v>
      </c>
      <c r="G4783" s="44">
        <v>10</v>
      </c>
      <c r="H4783" s="43" t="s">
        <v>54</v>
      </c>
      <c r="I4783" s="44">
        <v>4</v>
      </c>
      <c r="J4783" s="44" t="s">
        <v>65</v>
      </c>
      <c r="K4783" s="41"/>
      <c r="L4783" s="41"/>
      <c r="M4783" s="41"/>
      <c r="N4783" s="45" t="s">
        <v>4399</v>
      </c>
      <c r="O4783" s="41">
        <v>56000</v>
      </c>
      <c r="P4783" s="46"/>
      <c r="Q4783" s="47"/>
      <c r="R4783" s="48" t="s">
        <v>1948</v>
      </c>
      <c r="T4783">
        <v>100701</v>
      </c>
    </row>
    <row r="4784" spans="1:20" ht="18" customHeight="1" x14ac:dyDescent="0.15">
      <c r="A4784" s="42">
        <v>10</v>
      </c>
      <c r="B4784" s="43" t="s">
        <v>1536</v>
      </c>
      <c r="C4784" s="43">
        <v>7</v>
      </c>
      <c r="D4784" s="43" t="s">
        <v>1945</v>
      </c>
      <c r="E4784" s="43">
        <v>1</v>
      </c>
      <c r="F4784" s="43" t="s">
        <v>1946</v>
      </c>
      <c r="G4784" s="44">
        <v>10</v>
      </c>
      <c r="H4784" s="43" t="s">
        <v>54</v>
      </c>
      <c r="I4784" s="44">
        <v>4</v>
      </c>
      <c r="J4784" s="44" t="s">
        <v>65</v>
      </c>
      <c r="K4784" s="41"/>
      <c r="L4784" s="41"/>
      <c r="M4784" s="41"/>
      <c r="N4784" s="45" t="s">
        <v>4400</v>
      </c>
      <c r="O4784" s="41">
        <v>90000</v>
      </c>
      <c r="P4784" s="46"/>
      <c r="Q4784" s="47"/>
      <c r="R4784" s="48" t="s">
        <v>1948</v>
      </c>
      <c r="T4784">
        <v>100701</v>
      </c>
    </row>
    <row r="4785" spans="1:20" ht="18" customHeight="1" x14ac:dyDescent="0.15">
      <c r="A4785" s="42">
        <v>10</v>
      </c>
      <c r="B4785" s="43" t="s">
        <v>1536</v>
      </c>
      <c r="C4785" s="43">
        <v>7</v>
      </c>
      <c r="D4785" s="43" t="s">
        <v>1945</v>
      </c>
      <c r="E4785" s="43">
        <v>1</v>
      </c>
      <c r="F4785" s="43" t="s">
        <v>1946</v>
      </c>
      <c r="G4785" s="44">
        <v>10</v>
      </c>
      <c r="H4785" s="43" t="s">
        <v>54</v>
      </c>
      <c r="I4785" s="45">
        <v>6</v>
      </c>
      <c r="J4785" s="45" t="s">
        <v>195</v>
      </c>
      <c r="K4785" s="41">
        <v>96</v>
      </c>
      <c r="L4785" s="41">
        <v>96</v>
      </c>
      <c r="M4785" s="41">
        <f>K4785-L4785</f>
        <v>0</v>
      </c>
      <c r="N4785" s="45" t="s">
        <v>1959</v>
      </c>
      <c r="O4785" s="41">
        <v>50000</v>
      </c>
      <c r="P4785" s="46"/>
      <c r="Q4785" s="47"/>
      <c r="R4785" s="48" t="s">
        <v>1948</v>
      </c>
      <c r="T4785">
        <v>100701</v>
      </c>
    </row>
    <row r="4786" spans="1:20" ht="18" customHeight="1" x14ac:dyDescent="0.15">
      <c r="A4786" s="42">
        <v>10</v>
      </c>
      <c r="B4786" s="43" t="s">
        <v>1536</v>
      </c>
      <c r="C4786" s="43">
        <v>7</v>
      </c>
      <c r="D4786" s="43" t="s">
        <v>1945</v>
      </c>
      <c r="E4786" s="43">
        <v>1</v>
      </c>
      <c r="F4786" s="43" t="s">
        <v>1946</v>
      </c>
      <c r="G4786" s="44">
        <v>10</v>
      </c>
      <c r="H4786" s="43" t="s">
        <v>54</v>
      </c>
      <c r="I4786" s="44">
        <v>6</v>
      </c>
      <c r="J4786" s="44" t="s">
        <v>195</v>
      </c>
      <c r="K4786" s="41"/>
      <c r="L4786" s="41"/>
      <c r="M4786" s="41"/>
      <c r="N4786" s="45" t="s">
        <v>1960</v>
      </c>
      <c r="O4786" s="41">
        <v>45377</v>
      </c>
      <c r="P4786" s="46"/>
      <c r="Q4786" s="47"/>
      <c r="R4786" s="48" t="s">
        <v>1948</v>
      </c>
      <c r="T4786">
        <v>100701</v>
      </c>
    </row>
    <row r="4787" spans="1:20" ht="18" customHeight="1" x14ac:dyDescent="0.15">
      <c r="A4787" s="42">
        <v>10</v>
      </c>
      <c r="B4787" s="43" t="s">
        <v>1536</v>
      </c>
      <c r="C4787" s="43">
        <v>7</v>
      </c>
      <c r="D4787" s="43" t="s">
        <v>1945</v>
      </c>
      <c r="E4787" s="43">
        <v>1</v>
      </c>
      <c r="F4787" s="43" t="s">
        <v>1946</v>
      </c>
      <c r="G4787" s="45">
        <v>11</v>
      </c>
      <c r="H4787" s="49" t="s">
        <v>66</v>
      </c>
      <c r="I4787" s="45"/>
      <c r="J4787" s="45"/>
      <c r="K4787" s="41"/>
      <c r="L4787" s="41"/>
      <c r="M4787" s="41"/>
      <c r="N4787" s="45"/>
      <c r="O4787" s="47"/>
      <c r="P4787" s="46"/>
      <c r="Q4787" s="47"/>
      <c r="R4787" s="48" t="s">
        <v>1948</v>
      </c>
      <c r="T4787">
        <v>100701</v>
      </c>
    </row>
    <row r="4788" spans="1:20" ht="18" customHeight="1" x14ac:dyDescent="0.15">
      <c r="A4788" s="42">
        <v>10</v>
      </c>
      <c r="B4788" s="43" t="s">
        <v>1536</v>
      </c>
      <c r="C4788" s="43">
        <v>7</v>
      </c>
      <c r="D4788" s="43" t="s">
        <v>1945</v>
      </c>
      <c r="E4788" s="43">
        <v>1</v>
      </c>
      <c r="F4788" s="43" t="s">
        <v>1946</v>
      </c>
      <c r="G4788" s="44">
        <v>11</v>
      </c>
      <c r="H4788" s="43" t="s">
        <v>66</v>
      </c>
      <c r="I4788" s="45">
        <v>1</v>
      </c>
      <c r="J4788" s="45" t="s">
        <v>67</v>
      </c>
      <c r="K4788" s="41">
        <v>37</v>
      </c>
      <c r="L4788" s="41">
        <v>37</v>
      </c>
      <c r="M4788" s="41">
        <f>K4788-L4788</f>
        <v>0</v>
      </c>
      <c r="N4788" s="45" t="s">
        <v>4401</v>
      </c>
      <c r="O4788" s="41">
        <v>16400</v>
      </c>
      <c r="P4788" s="46"/>
      <c r="Q4788" s="47"/>
      <c r="R4788" s="48" t="s">
        <v>1948</v>
      </c>
      <c r="T4788">
        <v>100701</v>
      </c>
    </row>
    <row r="4789" spans="1:20" ht="18" customHeight="1" x14ac:dyDescent="0.15">
      <c r="A4789" s="42">
        <v>10</v>
      </c>
      <c r="B4789" s="43" t="s">
        <v>1536</v>
      </c>
      <c r="C4789" s="43">
        <v>7</v>
      </c>
      <c r="D4789" s="43" t="s">
        <v>1945</v>
      </c>
      <c r="E4789" s="43">
        <v>1</v>
      </c>
      <c r="F4789" s="43" t="s">
        <v>1946</v>
      </c>
      <c r="G4789" s="44">
        <v>11</v>
      </c>
      <c r="H4789" s="43" t="s">
        <v>66</v>
      </c>
      <c r="I4789" s="44">
        <v>1</v>
      </c>
      <c r="J4789" s="44" t="s">
        <v>67</v>
      </c>
      <c r="K4789" s="41"/>
      <c r="L4789" s="41"/>
      <c r="M4789" s="41"/>
      <c r="N4789" s="45" t="s">
        <v>3559</v>
      </c>
      <c r="O4789" s="41">
        <v>5580</v>
      </c>
      <c r="P4789" s="46"/>
      <c r="Q4789" s="47"/>
      <c r="R4789" s="48" t="s">
        <v>1948</v>
      </c>
      <c r="T4789">
        <v>100701</v>
      </c>
    </row>
    <row r="4790" spans="1:20" ht="18" customHeight="1" x14ac:dyDescent="0.15">
      <c r="A4790" s="42">
        <v>10</v>
      </c>
      <c r="B4790" s="43" t="s">
        <v>1536</v>
      </c>
      <c r="C4790" s="43">
        <v>7</v>
      </c>
      <c r="D4790" s="43" t="s">
        <v>1945</v>
      </c>
      <c r="E4790" s="43">
        <v>1</v>
      </c>
      <c r="F4790" s="43" t="s">
        <v>1946</v>
      </c>
      <c r="G4790" s="44">
        <v>11</v>
      </c>
      <c r="H4790" s="43" t="s">
        <v>66</v>
      </c>
      <c r="I4790" s="44">
        <v>1</v>
      </c>
      <c r="J4790" s="44" t="s">
        <v>67</v>
      </c>
      <c r="K4790" s="41"/>
      <c r="L4790" s="41"/>
      <c r="M4790" s="41"/>
      <c r="N4790" s="45" t="s">
        <v>4402</v>
      </c>
      <c r="O4790" s="41">
        <v>14500</v>
      </c>
      <c r="P4790" s="46"/>
      <c r="Q4790" s="47"/>
      <c r="R4790" s="48" t="s">
        <v>1948</v>
      </c>
      <c r="T4790">
        <v>100701</v>
      </c>
    </row>
    <row r="4791" spans="1:20" ht="18" customHeight="1" x14ac:dyDescent="0.15">
      <c r="A4791" s="42">
        <v>10</v>
      </c>
      <c r="B4791" s="43" t="s">
        <v>1536</v>
      </c>
      <c r="C4791" s="43">
        <v>7</v>
      </c>
      <c r="D4791" s="43" t="s">
        <v>1945</v>
      </c>
      <c r="E4791" s="43">
        <v>1</v>
      </c>
      <c r="F4791" s="43" t="s">
        <v>1946</v>
      </c>
      <c r="G4791" s="44">
        <v>11</v>
      </c>
      <c r="H4791" s="43" t="s">
        <v>66</v>
      </c>
      <c r="I4791" s="44">
        <v>1</v>
      </c>
      <c r="J4791" s="44" t="s">
        <v>67</v>
      </c>
      <c r="K4791" s="41"/>
      <c r="L4791" s="41"/>
      <c r="M4791" s="41"/>
      <c r="N4791" s="45" t="s">
        <v>1958</v>
      </c>
      <c r="O4791" s="41"/>
      <c r="P4791" s="46"/>
      <c r="Q4791" s="47"/>
      <c r="R4791" s="48" t="s">
        <v>1948</v>
      </c>
      <c r="T4791">
        <v>100701</v>
      </c>
    </row>
    <row r="4792" spans="1:20" ht="18" customHeight="1" x14ac:dyDescent="0.15">
      <c r="A4792" s="42">
        <v>10</v>
      </c>
      <c r="B4792" s="43" t="s">
        <v>1536</v>
      </c>
      <c r="C4792" s="43">
        <v>7</v>
      </c>
      <c r="D4792" s="43" t="s">
        <v>1945</v>
      </c>
      <c r="E4792" s="43">
        <v>1</v>
      </c>
      <c r="F4792" s="43" t="s">
        <v>1946</v>
      </c>
      <c r="G4792" s="44">
        <v>11</v>
      </c>
      <c r="H4792" s="43" t="s">
        <v>66</v>
      </c>
      <c r="I4792" s="45">
        <v>3</v>
      </c>
      <c r="J4792" s="45" t="s">
        <v>70</v>
      </c>
      <c r="K4792" s="41">
        <v>88</v>
      </c>
      <c r="L4792" s="41">
        <v>88</v>
      </c>
      <c r="M4792" s="41">
        <f>K4792-L4792</f>
        <v>0</v>
      </c>
      <c r="N4792" s="45" t="s">
        <v>3560</v>
      </c>
      <c r="O4792" s="41">
        <v>30000</v>
      </c>
      <c r="P4792" s="46"/>
      <c r="Q4792" s="47"/>
      <c r="R4792" s="48" t="s">
        <v>1948</v>
      </c>
      <c r="T4792">
        <v>100701</v>
      </c>
    </row>
    <row r="4793" spans="1:20" ht="18" customHeight="1" x14ac:dyDescent="0.15">
      <c r="A4793" s="42">
        <v>10</v>
      </c>
      <c r="B4793" s="43" t="s">
        <v>1536</v>
      </c>
      <c r="C4793" s="43">
        <v>7</v>
      </c>
      <c r="D4793" s="43" t="s">
        <v>1945</v>
      </c>
      <c r="E4793" s="43">
        <v>1</v>
      </c>
      <c r="F4793" s="43" t="s">
        <v>1946</v>
      </c>
      <c r="G4793" s="44">
        <v>11</v>
      </c>
      <c r="H4793" s="43" t="s">
        <v>66</v>
      </c>
      <c r="I4793" s="44">
        <v>3</v>
      </c>
      <c r="J4793" s="44" t="s">
        <v>70</v>
      </c>
      <c r="K4793" s="41"/>
      <c r="L4793" s="41"/>
      <c r="M4793" s="41"/>
      <c r="N4793" s="45" t="s">
        <v>3561</v>
      </c>
      <c r="O4793" s="41">
        <v>20000</v>
      </c>
      <c r="P4793" s="46"/>
      <c r="Q4793" s="47"/>
      <c r="R4793" s="48" t="s">
        <v>1948</v>
      </c>
      <c r="T4793">
        <v>100701</v>
      </c>
    </row>
    <row r="4794" spans="1:20" ht="18" customHeight="1" x14ac:dyDescent="0.15">
      <c r="A4794" s="42">
        <v>10</v>
      </c>
      <c r="B4794" s="43" t="s">
        <v>1536</v>
      </c>
      <c r="C4794" s="43">
        <v>7</v>
      </c>
      <c r="D4794" s="43" t="s">
        <v>1945</v>
      </c>
      <c r="E4794" s="43">
        <v>1</v>
      </c>
      <c r="F4794" s="43" t="s">
        <v>1946</v>
      </c>
      <c r="G4794" s="44">
        <v>11</v>
      </c>
      <c r="H4794" s="43" t="s">
        <v>66</v>
      </c>
      <c r="I4794" s="44">
        <v>3</v>
      </c>
      <c r="J4794" s="44" t="s">
        <v>70</v>
      </c>
      <c r="K4794" s="41"/>
      <c r="L4794" s="41"/>
      <c r="M4794" s="41"/>
      <c r="N4794" s="45" t="s">
        <v>1961</v>
      </c>
      <c r="O4794" s="41">
        <v>7700</v>
      </c>
      <c r="P4794" s="46"/>
      <c r="Q4794" s="47"/>
      <c r="R4794" s="48" t="s">
        <v>1948</v>
      </c>
      <c r="T4794">
        <v>100701</v>
      </c>
    </row>
    <row r="4795" spans="1:20" ht="18" customHeight="1" x14ac:dyDescent="0.15">
      <c r="A4795" s="42">
        <v>10</v>
      </c>
      <c r="B4795" s="43" t="s">
        <v>1536</v>
      </c>
      <c r="C4795" s="43">
        <v>7</v>
      </c>
      <c r="D4795" s="43" t="s">
        <v>1945</v>
      </c>
      <c r="E4795" s="43">
        <v>1</v>
      </c>
      <c r="F4795" s="43" t="s">
        <v>1946</v>
      </c>
      <c r="G4795" s="44">
        <v>11</v>
      </c>
      <c r="H4795" s="43" t="s">
        <v>66</v>
      </c>
      <c r="I4795" s="44">
        <v>3</v>
      </c>
      <c r="J4795" s="44" t="s">
        <v>70</v>
      </c>
      <c r="K4795" s="41"/>
      <c r="L4795" s="41"/>
      <c r="M4795" s="41"/>
      <c r="N4795" s="45" t="s">
        <v>1962</v>
      </c>
      <c r="O4795" s="41">
        <v>30000</v>
      </c>
      <c r="P4795" s="46"/>
      <c r="Q4795" s="47"/>
      <c r="R4795" s="48" t="s">
        <v>1948</v>
      </c>
      <c r="T4795">
        <v>100701</v>
      </c>
    </row>
    <row r="4796" spans="1:20" ht="18" customHeight="1" x14ac:dyDescent="0.15">
      <c r="A4796" s="42">
        <v>10</v>
      </c>
      <c r="B4796" s="43" t="s">
        <v>1536</v>
      </c>
      <c r="C4796" s="43">
        <v>7</v>
      </c>
      <c r="D4796" s="43" t="s">
        <v>1945</v>
      </c>
      <c r="E4796" s="43">
        <v>1</v>
      </c>
      <c r="F4796" s="43" t="s">
        <v>1946</v>
      </c>
      <c r="G4796" s="44">
        <v>11</v>
      </c>
      <c r="H4796" s="43" t="s">
        <v>66</v>
      </c>
      <c r="I4796" s="45">
        <v>11</v>
      </c>
      <c r="J4796" s="45" t="s">
        <v>72</v>
      </c>
      <c r="K4796" s="41">
        <v>109</v>
      </c>
      <c r="L4796" s="41">
        <v>109</v>
      </c>
      <c r="M4796" s="41">
        <f>K4796-L4796</f>
        <v>0</v>
      </c>
      <c r="N4796" s="45" t="s">
        <v>4403</v>
      </c>
      <c r="O4796" s="41">
        <v>60000</v>
      </c>
      <c r="P4796" s="46"/>
      <c r="Q4796" s="47"/>
      <c r="R4796" s="48" t="s">
        <v>1948</v>
      </c>
      <c r="T4796">
        <v>100701</v>
      </c>
    </row>
    <row r="4797" spans="1:20" ht="18" customHeight="1" x14ac:dyDescent="0.15">
      <c r="A4797" s="42">
        <v>10</v>
      </c>
      <c r="B4797" s="43" t="s">
        <v>1536</v>
      </c>
      <c r="C4797" s="43">
        <v>7</v>
      </c>
      <c r="D4797" s="43" t="s">
        <v>1945</v>
      </c>
      <c r="E4797" s="43">
        <v>1</v>
      </c>
      <c r="F4797" s="43" t="s">
        <v>1946</v>
      </c>
      <c r="G4797" s="44">
        <v>11</v>
      </c>
      <c r="H4797" s="43" t="s">
        <v>66</v>
      </c>
      <c r="I4797" s="44">
        <v>11</v>
      </c>
      <c r="J4797" s="44" t="s">
        <v>72</v>
      </c>
      <c r="K4797" s="41"/>
      <c r="L4797" s="41"/>
      <c r="M4797" s="41"/>
      <c r="N4797" s="45" t="s">
        <v>1963</v>
      </c>
      <c r="O4797" s="41">
        <v>30650</v>
      </c>
      <c r="P4797" s="46"/>
      <c r="Q4797" s="47"/>
      <c r="R4797" s="48" t="s">
        <v>1948</v>
      </c>
      <c r="T4797">
        <v>100701</v>
      </c>
    </row>
    <row r="4798" spans="1:20" ht="18" customHeight="1" x14ac:dyDescent="0.15">
      <c r="A4798" s="42">
        <v>10</v>
      </c>
      <c r="B4798" s="43" t="s">
        <v>1536</v>
      </c>
      <c r="C4798" s="43">
        <v>7</v>
      </c>
      <c r="D4798" s="43" t="s">
        <v>1945</v>
      </c>
      <c r="E4798" s="43">
        <v>1</v>
      </c>
      <c r="F4798" s="43" t="s">
        <v>1946</v>
      </c>
      <c r="G4798" s="44">
        <v>11</v>
      </c>
      <c r="H4798" s="43" t="s">
        <v>66</v>
      </c>
      <c r="I4798" s="44">
        <v>11</v>
      </c>
      <c r="J4798" s="44" t="s">
        <v>72</v>
      </c>
      <c r="K4798" s="41"/>
      <c r="L4798" s="41"/>
      <c r="M4798" s="41"/>
      <c r="N4798" s="45" t="s">
        <v>1964</v>
      </c>
      <c r="O4798" s="41">
        <v>17600</v>
      </c>
      <c r="P4798" s="46"/>
      <c r="Q4798" s="47"/>
      <c r="R4798" s="48" t="s">
        <v>1948</v>
      </c>
      <c r="T4798">
        <v>100701</v>
      </c>
    </row>
    <row r="4799" spans="1:20" ht="18" customHeight="1" x14ac:dyDescent="0.15">
      <c r="A4799" s="42">
        <v>10</v>
      </c>
      <c r="B4799" s="43" t="s">
        <v>1536</v>
      </c>
      <c r="C4799" s="43">
        <v>7</v>
      </c>
      <c r="D4799" s="43" t="s">
        <v>1945</v>
      </c>
      <c r="E4799" s="43">
        <v>1</v>
      </c>
      <c r="F4799" s="43" t="s">
        <v>1946</v>
      </c>
      <c r="G4799" s="45">
        <v>13</v>
      </c>
      <c r="H4799" s="49" t="s">
        <v>77</v>
      </c>
      <c r="I4799" s="45"/>
      <c r="J4799" s="45"/>
      <c r="K4799" s="41"/>
      <c r="L4799" s="41"/>
      <c r="M4799" s="41"/>
      <c r="N4799" s="45"/>
      <c r="O4799" s="47"/>
      <c r="P4799" s="46"/>
      <c r="Q4799" s="47"/>
      <c r="R4799" s="48" t="s">
        <v>1948</v>
      </c>
      <c r="T4799">
        <v>100701</v>
      </c>
    </row>
    <row r="4800" spans="1:20" ht="18" customHeight="1" x14ac:dyDescent="0.15">
      <c r="A4800" s="42">
        <v>10</v>
      </c>
      <c r="B4800" s="43" t="s">
        <v>1536</v>
      </c>
      <c r="C4800" s="43">
        <v>7</v>
      </c>
      <c r="D4800" s="43" t="s">
        <v>1945</v>
      </c>
      <c r="E4800" s="43">
        <v>1</v>
      </c>
      <c r="F4800" s="43" t="s">
        <v>1946</v>
      </c>
      <c r="G4800" s="44">
        <v>13</v>
      </c>
      <c r="H4800" s="43" t="s">
        <v>77</v>
      </c>
      <c r="I4800" s="45">
        <v>1</v>
      </c>
      <c r="J4800" s="45" t="s">
        <v>78</v>
      </c>
      <c r="K4800" s="41">
        <v>110</v>
      </c>
      <c r="L4800" s="41">
        <v>110</v>
      </c>
      <c r="M4800" s="41">
        <f>K4800-L4800</f>
        <v>0</v>
      </c>
      <c r="N4800" s="45" t="s">
        <v>3562</v>
      </c>
      <c r="O4800" s="41">
        <v>90000</v>
      </c>
      <c r="P4800" s="46"/>
      <c r="Q4800" s="47"/>
      <c r="R4800" s="48" t="s">
        <v>1948</v>
      </c>
      <c r="T4800">
        <v>100701</v>
      </c>
    </row>
    <row r="4801" spans="1:20" ht="18" customHeight="1" x14ac:dyDescent="0.15">
      <c r="A4801" s="42">
        <v>10</v>
      </c>
      <c r="B4801" s="43" t="s">
        <v>1536</v>
      </c>
      <c r="C4801" s="43">
        <v>7</v>
      </c>
      <c r="D4801" s="43" t="s">
        <v>1945</v>
      </c>
      <c r="E4801" s="43">
        <v>1</v>
      </c>
      <c r="F4801" s="43" t="s">
        <v>1946</v>
      </c>
      <c r="G4801" s="44">
        <v>13</v>
      </c>
      <c r="H4801" s="43" t="s">
        <v>77</v>
      </c>
      <c r="I4801" s="44">
        <v>1</v>
      </c>
      <c r="J4801" s="44" t="s">
        <v>78</v>
      </c>
      <c r="K4801" s="41"/>
      <c r="L4801" s="41"/>
      <c r="M4801" s="41"/>
      <c r="N4801" s="45" t="s">
        <v>1965</v>
      </c>
      <c r="O4801" s="41">
        <v>20000</v>
      </c>
      <c r="P4801" s="46"/>
      <c r="Q4801" s="47"/>
      <c r="R4801" s="48" t="s">
        <v>1948</v>
      </c>
      <c r="T4801">
        <v>100701</v>
      </c>
    </row>
    <row r="4802" spans="1:20" ht="18" customHeight="1" x14ac:dyDescent="0.15">
      <c r="A4802" s="42">
        <v>10</v>
      </c>
      <c r="B4802" s="43" t="s">
        <v>1536</v>
      </c>
      <c r="C4802" s="43">
        <v>7</v>
      </c>
      <c r="D4802" s="43" t="s">
        <v>1945</v>
      </c>
      <c r="E4802" s="43">
        <v>1</v>
      </c>
      <c r="F4802" s="43" t="s">
        <v>1946</v>
      </c>
      <c r="G4802" s="45">
        <v>18</v>
      </c>
      <c r="H4802" s="49" t="s">
        <v>81</v>
      </c>
      <c r="I4802" s="45"/>
      <c r="J4802" s="45"/>
      <c r="K4802" s="41"/>
      <c r="L4802" s="41"/>
      <c r="M4802" s="41"/>
      <c r="N4802" s="45"/>
      <c r="O4802" s="47"/>
      <c r="P4802" s="46"/>
      <c r="Q4802" s="47"/>
      <c r="R4802" s="48" t="s">
        <v>1948</v>
      </c>
      <c r="T4802">
        <v>100701</v>
      </c>
    </row>
    <row r="4803" spans="1:20" ht="18" customHeight="1" x14ac:dyDescent="0.15">
      <c r="A4803" s="42">
        <v>10</v>
      </c>
      <c r="B4803" s="43" t="s">
        <v>1536</v>
      </c>
      <c r="C4803" s="43">
        <v>7</v>
      </c>
      <c r="D4803" s="43" t="s">
        <v>1945</v>
      </c>
      <c r="E4803" s="43">
        <v>1</v>
      </c>
      <c r="F4803" s="43" t="s">
        <v>1946</v>
      </c>
      <c r="G4803" s="44">
        <v>18</v>
      </c>
      <c r="H4803" s="43" t="s">
        <v>81</v>
      </c>
      <c r="I4803" s="45">
        <v>2</v>
      </c>
      <c r="J4803" s="45" t="s">
        <v>1966</v>
      </c>
      <c r="K4803" s="41">
        <v>1593</v>
      </c>
      <c r="L4803" s="41">
        <v>1603</v>
      </c>
      <c r="M4803" s="41">
        <f>K4803-L4803</f>
        <v>-10</v>
      </c>
      <c r="N4803" s="45" t="s">
        <v>1967</v>
      </c>
      <c r="O4803" s="41">
        <v>1593000</v>
      </c>
      <c r="P4803" s="46"/>
      <c r="Q4803" s="47"/>
      <c r="R4803" s="48" t="s">
        <v>1948</v>
      </c>
      <c r="T4803">
        <v>100701</v>
      </c>
    </row>
    <row r="4804" spans="1:20" ht="18" customHeight="1" x14ac:dyDescent="0.15">
      <c r="A4804" s="42">
        <v>10</v>
      </c>
      <c r="B4804" s="43" t="s">
        <v>1536</v>
      </c>
      <c r="C4804" s="43">
        <v>7</v>
      </c>
      <c r="D4804" s="43" t="s">
        <v>1945</v>
      </c>
      <c r="E4804" s="43">
        <v>1</v>
      </c>
      <c r="F4804" s="43" t="s">
        <v>1946</v>
      </c>
      <c r="G4804" s="44">
        <v>18</v>
      </c>
      <c r="H4804" s="43" t="s">
        <v>81</v>
      </c>
      <c r="I4804" s="45">
        <v>11</v>
      </c>
      <c r="J4804" s="45" t="s">
        <v>82</v>
      </c>
      <c r="K4804" s="41">
        <v>130</v>
      </c>
      <c r="L4804" s="41">
        <v>319</v>
      </c>
      <c r="M4804" s="41">
        <f>K4804-L4804</f>
        <v>-189</v>
      </c>
      <c r="N4804" s="45" t="s">
        <v>1968</v>
      </c>
      <c r="O4804" s="41">
        <v>5200</v>
      </c>
      <c r="P4804" s="46"/>
      <c r="Q4804" s="47"/>
      <c r="R4804" s="48" t="s">
        <v>1948</v>
      </c>
      <c r="T4804">
        <v>100701</v>
      </c>
    </row>
    <row r="4805" spans="1:20" ht="18" customHeight="1" x14ac:dyDescent="0.15">
      <c r="A4805" s="42">
        <v>10</v>
      </c>
      <c r="B4805" s="43" t="s">
        <v>1536</v>
      </c>
      <c r="C4805" s="43">
        <v>7</v>
      </c>
      <c r="D4805" s="43" t="s">
        <v>1945</v>
      </c>
      <c r="E4805" s="43">
        <v>1</v>
      </c>
      <c r="F4805" s="43" t="s">
        <v>1946</v>
      </c>
      <c r="G4805" s="44">
        <v>18</v>
      </c>
      <c r="H4805" s="43" t="s">
        <v>81</v>
      </c>
      <c r="I4805" s="44">
        <v>11</v>
      </c>
      <c r="J4805" s="44" t="s">
        <v>82</v>
      </c>
      <c r="K4805" s="41"/>
      <c r="L4805" s="41"/>
      <c r="M4805" s="41"/>
      <c r="N4805" s="45" t="s">
        <v>1969</v>
      </c>
      <c r="O4805" s="41">
        <v>3800</v>
      </c>
      <c r="P4805" s="46"/>
      <c r="Q4805" s="47"/>
      <c r="R4805" s="48" t="s">
        <v>1948</v>
      </c>
      <c r="T4805">
        <v>100701</v>
      </c>
    </row>
    <row r="4806" spans="1:20" ht="18" customHeight="1" x14ac:dyDescent="0.15">
      <c r="A4806" s="42">
        <v>10</v>
      </c>
      <c r="B4806" s="43" t="s">
        <v>1536</v>
      </c>
      <c r="C4806" s="43">
        <v>7</v>
      </c>
      <c r="D4806" s="43" t="s">
        <v>1945</v>
      </c>
      <c r="E4806" s="43">
        <v>1</v>
      </c>
      <c r="F4806" s="43" t="s">
        <v>1946</v>
      </c>
      <c r="G4806" s="44">
        <v>18</v>
      </c>
      <c r="H4806" s="43" t="s">
        <v>81</v>
      </c>
      <c r="I4806" s="44">
        <v>11</v>
      </c>
      <c r="J4806" s="44" t="s">
        <v>82</v>
      </c>
      <c r="K4806" s="41"/>
      <c r="L4806" s="41"/>
      <c r="M4806" s="41"/>
      <c r="N4806" s="45" t="s">
        <v>2873</v>
      </c>
      <c r="O4806" s="41">
        <v>121000</v>
      </c>
      <c r="P4806" s="46"/>
      <c r="Q4806" s="47"/>
      <c r="R4806" s="48" t="s">
        <v>1948</v>
      </c>
      <c r="T4806">
        <v>100701</v>
      </c>
    </row>
    <row r="4807" spans="1:20" ht="18" customHeight="1" x14ac:dyDescent="0.15">
      <c r="A4807" s="42">
        <v>10</v>
      </c>
      <c r="B4807" s="43" t="s">
        <v>1536</v>
      </c>
      <c r="C4807" s="43">
        <v>7</v>
      </c>
      <c r="D4807" s="43" t="s">
        <v>1945</v>
      </c>
      <c r="E4807" s="43">
        <v>1</v>
      </c>
      <c r="F4807" s="43" t="s">
        <v>1946</v>
      </c>
      <c r="G4807" s="44">
        <v>18</v>
      </c>
      <c r="H4807" s="43" t="s">
        <v>81</v>
      </c>
      <c r="I4807" s="45">
        <v>31</v>
      </c>
      <c r="J4807" s="45" t="s">
        <v>318</v>
      </c>
      <c r="K4807" s="41">
        <v>437</v>
      </c>
      <c r="L4807" s="41">
        <v>437</v>
      </c>
      <c r="M4807" s="41">
        <f>K4807-L4807</f>
        <v>0</v>
      </c>
      <c r="N4807" s="45" t="s">
        <v>1970</v>
      </c>
      <c r="O4807" s="41">
        <v>387000</v>
      </c>
      <c r="P4807" s="46"/>
      <c r="Q4807" s="47"/>
      <c r="R4807" s="48" t="s">
        <v>1948</v>
      </c>
      <c r="T4807">
        <v>100701</v>
      </c>
    </row>
    <row r="4808" spans="1:20" ht="18" customHeight="1" x14ac:dyDescent="0.15">
      <c r="A4808" s="42">
        <v>10</v>
      </c>
      <c r="B4808" s="43" t="s">
        <v>1536</v>
      </c>
      <c r="C4808" s="43">
        <v>7</v>
      </c>
      <c r="D4808" s="43" t="s">
        <v>1945</v>
      </c>
      <c r="E4808" s="43">
        <v>1</v>
      </c>
      <c r="F4808" s="43" t="s">
        <v>1946</v>
      </c>
      <c r="G4808" s="44">
        <v>18</v>
      </c>
      <c r="H4808" s="43" t="s">
        <v>81</v>
      </c>
      <c r="I4808" s="44">
        <v>31</v>
      </c>
      <c r="J4808" s="44" t="s">
        <v>318</v>
      </c>
      <c r="K4808" s="41"/>
      <c r="L4808" s="41"/>
      <c r="M4808" s="41"/>
      <c r="N4808" s="45" t="s">
        <v>1971</v>
      </c>
      <c r="O4808" s="41">
        <v>20000</v>
      </c>
      <c r="P4808" s="46"/>
      <c r="Q4808" s="47"/>
      <c r="R4808" s="48" t="s">
        <v>1948</v>
      </c>
      <c r="T4808">
        <v>100701</v>
      </c>
    </row>
    <row r="4809" spans="1:20" ht="18" customHeight="1" x14ac:dyDescent="0.15">
      <c r="A4809" s="42">
        <v>10</v>
      </c>
      <c r="B4809" s="43" t="s">
        <v>1536</v>
      </c>
      <c r="C4809" s="43">
        <v>7</v>
      </c>
      <c r="D4809" s="43" t="s">
        <v>1945</v>
      </c>
      <c r="E4809" s="43">
        <v>1</v>
      </c>
      <c r="F4809" s="43" t="s">
        <v>1946</v>
      </c>
      <c r="G4809" s="44">
        <v>18</v>
      </c>
      <c r="H4809" s="43" t="s">
        <v>81</v>
      </c>
      <c r="I4809" s="44">
        <v>31</v>
      </c>
      <c r="J4809" s="44" t="s">
        <v>318</v>
      </c>
      <c r="K4809" s="41"/>
      <c r="L4809" s="41"/>
      <c r="M4809" s="41"/>
      <c r="N4809" s="45" t="s">
        <v>1972</v>
      </c>
      <c r="O4809" s="41">
        <v>30000</v>
      </c>
      <c r="P4809" s="46"/>
      <c r="Q4809" s="47"/>
      <c r="R4809" s="48" t="s">
        <v>1948</v>
      </c>
      <c r="T4809">
        <v>100701</v>
      </c>
    </row>
    <row r="4810" spans="1:20" ht="18" customHeight="1" x14ac:dyDescent="0.15">
      <c r="A4810" s="42">
        <v>10</v>
      </c>
      <c r="B4810" s="43" t="s">
        <v>1536</v>
      </c>
      <c r="C4810" s="43">
        <v>7</v>
      </c>
      <c r="D4810" s="43" t="s">
        <v>1945</v>
      </c>
      <c r="E4810" s="43">
        <v>1</v>
      </c>
      <c r="F4810" s="43" t="s">
        <v>1946</v>
      </c>
      <c r="G4810" s="44">
        <v>18</v>
      </c>
      <c r="H4810" s="43" t="s">
        <v>81</v>
      </c>
      <c r="I4810" s="45">
        <v>41</v>
      </c>
      <c r="J4810" s="45" t="s">
        <v>155</v>
      </c>
      <c r="K4810" s="41">
        <v>20</v>
      </c>
      <c r="L4810" s="41">
        <v>22</v>
      </c>
      <c r="M4810" s="41">
        <f>K4810-L4810</f>
        <v>-2</v>
      </c>
      <c r="N4810" s="45" t="s">
        <v>3563</v>
      </c>
      <c r="O4810" s="41">
        <v>4000</v>
      </c>
      <c r="P4810" s="46"/>
      <c r="Q4810" s="47"/>
      <c r="R4810" s="48" t="s">
        <v>1948</v>
      </c>
      <c r="T4810">
        <v>100701</v>
      </c>
    </row>
    <row r="4811" spans="1:20" ht="18" customHeight="1" x14ac:dyDescent="0.15">
      <c r="A4811" s="42">
        <v>10</v>
      </c>
      <c r="B4811" s="43" t="s">
        <v>1536</v>
      </c>
      <c r="C4811" s="43">
        <v>7</v>
      </c>
      <c r="D4811" s="43" t="s">
        <v>1945</v>
      </c>
      <c r="E4811" s="43">
        <v>1</v>
      </c>
      <c r="F4811" s="43" t="s">
        <v>1946</v>
      </c>
      <c r="G4811" s="44">
        <v>18</v>
      </c>
      <c r="H4811" s="43" t="s">
        <v>81</v>
      </c>
      <c r="I4811" s="44">
        <v>41</v>
      </c>
      <c r="J4811" s="44" t="s">
        <v>155</v>
      </c>
      <c r="K4811" s="41"/>
      <c r="L4811" s="41"/>
      <c r="M4811" s="41"/>
      <c r="N4811" s="45" t="s">
        <v>1973</v>
      </c>
      <c r="O4811" s="41">
        <v>16000</v>
      </c>
      <c r="P4811" s="46"/>
      <c r="Q4811" s="47"/>
      <c r="R4811" s="48" t="s">
        <v>1948</v>
      </c>
      <c r="T4811">
        <v>100701</v>
      </c>
    </row>
    <row r="4812" spans="1:20" ht="18" customHeight="1" x14ac:dyDescent="0.15">
      <c r="A4812" s="42">
        <v>10</v>
      </c>
      <c r="B4812" s="43" t="s">
        <v>1536</v>
      </c>
      <c r="C4812" s="43">
        <v>7</v>
      </c>
      <c r="D4812" s="43" t="s">
        <v>1945</v>
      </c>
      <c r="E4812" s="43">
        <v>1</v>
      </c>
      <c r="F4812" s="43" t="s">
        <v>1946</v>
      </c>
      <c r="G4812" s="44">
        <v>18</v>
      </c>
      <c r="H4812" s="43" t="s">
        <v>81</v>
      </c>
      <c r="I4812" s="45">
        <v>41</v>
      </c>
      <c r="J4812" s="45" t="s">
        <v>155</v>
      </c>
      <c r="K4812" s="41">
        <v>7</v>
      </c>
      <c r="L4812" s="41">
        <v>7</v>
      </c>
      <c r="M4812" s="41">
        <f>K4812-L4812</f>
        <v>0</v>
      </c>
      <c r="N4812" s="45" t="s">
        <v>3564</v>
      </c>
      <c r="O4812" s="41">
        <v>7000</v>
      </c>
      <c r="P4812" s="46"/>
      <c r="Q4812" s="47"/>
      <c r="R4812" s="48" t="s">
        <v>1948</v>
      </c>
      <c r="T4812">
        <v>100701</v>
      </c>
    </row>
    <row r="4813" spans="1:20" ht="18" customHeight="1" x14ac:dyDescent="0.15">
      <c r="A4813" s="42">
        <v>10</v>
      </c>
      <c r="B4813" s="43" t="s">
        <v>1536</v>
      </c>
      <c r="C4813" s="43">
        <v>7</v>
      </c>
      <c r="D4813" s="43" t="s">
        <v>1945</v>
      </c>
      <c r="E4813" s="43">
        <v>1</v>
      </c>
      <c r="F4813" s="43" t="s">
        <v>1946</v>
      </c>
      <c r="G4813" s="45">
        <v>26</v>
      </c>
      <c r="H4813" s="49" t="s">
        <v>244</v>
      </c>
      <c r="I4813" s="45"/>
      <c r="J4813" s="45"/>
      <c r="K4813" s="41"/>
      <c r="L4813" s="41"/>
      <c r="M4813" s="41"/>
      <c r="N4813" s="45"/>
      <c r="O4813" s="47"/>
      <c r="P4813" s="46"/>
      <c r="Q4813" s="47"/>
      <c r="R4813" s="48" t="s">
        <v>1948</v>
      </c>
      <c r="T4813">
        <v>100701</v>
      </c>
    </row>
    <row r="4814" spans="1:20" ht="18" customHeight="1" x14ac:dyDescent="0.15">
      <c r="A4814" s="42">
        <v>10</v>
      </c>
      <c r="B4814" s="43" t="s">
        <v>1536</v>
      </c>
      <c r="C4814" s="43">
        <v>7</v>
      </c>
      <c r="D4814" s="43" t="s">
        <v>1945</v>
      </c>
      <c r="E4814" s="43">
        <v>1</v>
      </c>
      <c r="F4814" s="43" t="s">
        <v>1946</v>
      </c>
      <c r="G4814" s="44">
        <v>26</v>
      </c>
      <c r="H4814" s="43" t="s">
        <v>244</v>
      </c>
      <c r="I4814" s="45">
        <v>1</v>
      </c>
      <c r="J4814" s="45" t="s">
        <v>245</v>
      </c>
      <c r="K4814" s="41">
        <v>10</v>
      </c>
      <c r="L4814" s="41">
        <v>10</v>
      </c>
      <c r="M4814" s="41">
        <f>K4814-L4814</f>
        <v>0</v>
      </c>
      <c r="N4814" s="45" t="s">
        <v>1974</v>
      </c>
      <c r="O4814" s="41">
        <v>9900</v>
      </c>
      <c r="P4814" s="46"/>
      <c r="Q4814" s="47"/>
      <c r="R4814" s="48" t="s">
        <v>1948</v>
      </c>
      <c r="T4814">
        <v>100701</v>
      </c>
    </row>
    <row r="4815" spans="1:20" ht="18" customHeight="1" x14ac:dyDescent="0.15">
      <c r="A4815" s="24">
        <v>10</v>
      </c>
      <c r="B4815" s="25" t="s">
        <v>2268</v>
      </c>
      <c r="C4815" s="34">
        <v>7</v>
      </c>
      <c r="D4815" s="25" t="s">
        <v>1945</v>
      </c>
      <c r="E4815" s="35">
        <v>2</v>
      </c>
      <c r="F4815" s="36" t="s">
        <v>2296</v>
      </c>
      <c r="G4815" s="35"/>
      <c r="H4815" s="36"/>
      <c r="I4815" s="35"/>
      <c r="J4815" s="35"/>
      <c r="K4815" s="32">
        <f>IF(C4815="",SUMIFS($K4816:$K$5362,$A4816:$A$5362,A4815,$E4816:$E$5362,""),IF(E4815="",SUMIFS($K4816:$K$5362,$A4816:$A$5362,A4815,$C4816:$C$5362,C4815,$G4816:$G$5362,""),IF(G4815="",SUMIFS($K4816:$K$5362,$A4816:$A$5362,A4815,$C4816:$C$5362,C4815,$E4816:$E$5362,E4815,$R4816:$R$5362,R4815),IF(I4815="",SUMIFS($K4816:$K$5362,$A4816:$A$5362,A4815,$C4816:$C$5362,C4815,$E4816:$E$5362,E4815,$G4816:$G$5362,G4815,$R4816:$R$5362,R4815),0))))</f>
        <v>2309</v>
      </c>
      <c r="L4815" s="32">
        <f>IF(C4815="",SUMIFS($L4816:$L$5362,$A4816:$A$5362,A4815,$E4816:$E$5362,""),IF(E4815="",SUMIFS($L4816:$L$5362,$A4816:$A$5362,A4815,$C4816:$C$5362,C4815,$G4816:$G$5362,""),IF(G4815="",SUMIFS($L4816:$L$5362,$A4816:$A$5362,A4815,$C4816:$C$5362,C4815,$E4816:$E$5362,E4815,$R4816:$R$5362,R4815),IF(I4815="",SUMIFS($L4816:$L$5362,$A4816:$A$5362,A4815,$C4816:$C$5362,C4815,$E4816:$E$5362,E4815,$G4816:$G$5362,G4815,$R4816:$R$5362,R4815),0))))</f>
        <v>2309</v>
      </c>
      <c r="M4815" s="32">
        <f t="shared" ref="M4815" si="126">K4815-L4815</f>
        <v>0</v>
      </c>
      <c r="N4815" s="37"/>
      <c r="O4815" s="38"/>
      <c r="P4815" s="39"/>
      <c r="Q4815" s="33">
        <f>IF(C4815="",SUMIFS($Q4816:$Q$5362,$A4816:$A$5362,A4815,$E4816:$E$5362,""),IF(E4815="",SUMIFS($Q4816:$Q$5362,$A4816:$A$5362,A4815,$C4816:$C$5362,C4815,$G4816:$G$5362,""),IF(G4815="",SUMIFS($Q4816:$Q$5362,$A4816:$A$5362,A4815,$C4816:$C$5362,C4815,$E4816:$E$5362,E4815,$R4816:$R$5362,R4815),IF(I4815="",SUMIFS($Q4816:$Q$5362,$A4816:$A$5362,A4815,$C4816:$C$5362,C4815,$E4816:$E$5362,E4815,$G4816:$G$5362,G4815,$R4816:$R$5362,R4815),0))))</f>
        <v>0</v>
      </c>
      <c r="R4815" s="40" t="s">
        <v>2283</v>
      </c>
      <c r="T4815">
        <v>100702</v>
      </c>
    </row>
    <row r="4816" spans="1:20" ht="18" customHeight="1" x14ac:dyDescent="0.15">
      <c r="A4816" s="42">
        <v>10</v>
      </c>
      <c r="B4816" s="43" t="s">
        <v>1536</v>
      </c>
      <c r="C4816" s="43">
        <v>7</v>
      </c>
      <c r="D4816" s="43" t="s">
        <v>1945</v>
      </c>
      <c r="E4816" s="43">
        <v>2</v>
      </c>
      <c r="F4816" s="43" t="s">
        <v>1975</v>
      </c>
      <c r="G4816" s="45">
        <v>7</v>
      </c>
      <c r="H4816" s="49" t="s">
        <v>30</v>
      </c>
      <c r="I4816" s="45"/>
      <c r="J4816" s="45"/>
      <c r="K4816" s="41"/>
      <c r="L4816" s="41"/>
      <c r="M4816" s="41"/>
      <c r="N4816" s="45"/>
      <c r="O4816" s="47"/>
      <c r="P4816" s="46"/>
      <c r="Q4816" s="47"/>
      <c r="R4816" s="48" t="s">
        <v>1948</v>
      </c>
      <c r="T4816">
        <v>100702</v>
      </c>
    </row>
    <row r="4817" spans="1:20" ht="18" customHeight="1" x14ac:dyDescent="0.15">
      <c r="A4817" s="42">
        <v>10</v>
      </c>
      <c r="B4817" s="43" t="s">
        <v>1536</v>
      </c>
      <c r="C4817" s="43">
        <v>7</v>
      </c>
      <c r="D4817" s="43" t="s">
        <v>1945</v>
      </c>
      <c r="E4817" s="43">
        <v>2</v>
      </c>
      <c r="F4817" s="43" t="s">
        <v>1975</v>
      </c>
      <c r="G4817" s="44">
        <v>7</v>
      </c>
      <c r="H4817" s="43" t="s">
        <v>30</v>
      </c>
      <c r="I4817" s="45">
        <v>1</v>
      </c>
      <c r="J4817" s="45" t="s">
        <v>366</v>
      </c>
      <c r="K4817" s="41">
        <v>230</v>
      </c>
      <c r="L4817" s="41">
        <v>230</v>
      </c>
      <c r="M4817" s="41">
        <f>K4817-L4817</f>
        <v>0</v>
      </c>
      <c r="N4817" s="45" t="s">
        <v>3565</v>
      </c>
      <c r="O4817" s="41">
        <v>200000</v>
      </c>
      <c r="P4817" s="46"/>
      <c r="Q4817" s="47"/>
      <c r="R4817" s="48" t="s">
        <v>1948</v>
      </c>
      <c r="T4817">
        <v>100702</v>
      </c>
    </row>
    <row r="4818" spans="1:20" ht="18" customHeight="1" x14ac:dyDescent="0.15">
      <c r="A4818" s="42">
        <v>10</v>
      </c>
      <c r="B4818" s="43" t="s">
        <v>1536</v>
      </c>
      <c r="C4818" s="43">
        <v>7</v>
      </c>
      <c r="D4818" s="43" t="s">
        <v>1945</v>
      </c>
      <c r="E4818" s="43">
        <v>2</v>
      </c>
      <c r="F4818" s="43" t="s">
        <v>1975</v>
      </c>
      <c r="G4818" s="44">
        <v>7</v>
      </c>
      <c r="H4818" s="43" t="s">
        <v>30</v>
      </c>
      <c r="I4818" s="44">
        <v>1</v>
      </c>
      <c r="J4818" s="44" t="s">
        <v>366</v>
      </c>
      <c r="K4818" s="41"/>
      <c r="L4818" s="41"/>
      <c r="M4818" s="41"/>
      <c r="N4818" s="45" t="s">
        <v>4404</v>
      </c>
      <c r="O4818" s="41">
        <v>30000</v>
      </c>
      <c r="P4818" s="46"/>
      <c r="Q4818" s="47"/>
      <c r="R4818" s="48" t="s">
        <v>1948</v>
      </c>
      <c r="T4818">
        <v>100702</v>
      </c>
    </row>
    <row r="4819" spans="1:20" ht="18" customHeight="1" x14ac:dyDescent="0.15">
      <c r="A4819" s="42">
        <v>10</v>
      </c>
      <c r="B4819" s="43" t="s">
        <v>1536</v>
      </c>
      <c r="C4819" s="43">
        <v>7</v>
      </c>
      <c r="D4819" s="43" t="s">
        <v>1945</v>
      </c>
      <c r="E4819" s="43">
        <v>2</v>
      </c>
      <c r="F4819" s="43" t="s">
        <v>1975</v>
      </c>
      <c r="G4819" s="44">
        <v>7</v>
      </c>
      <c r="H4819" s="43" t="s">
        <v>30</v>
      </c>
      <c r="I4819" s="45">
        <v>31</v>
      </c>
      <c r="J4819" s="45" t="s">
        <v>265</v>
      </c>
      <c r="K4819" s="41">
        <v>63</v>
      </c>
      <c r="L4819" s="41">
        <v>63</v>
      </c>
      <c r="M4819" s="41">
        <f>K4819-L4819</f>
        <v>0</v>
      </c>
      <c r="N4819" s="45" t="s">
        <v>4405</v>
      </c>
      <c r="O4819" s="41">
        <v>33000</v>
      </c>
      <c r="P4819" s="46"/>
      <c r="Q4819" s="47"/>
      <c r="R4819" s="48" t="s">
        <v>1948</v>
      </c>
      <c r="T4819">
        <v>100702</v>
      </c>
    </row>
    <row r="4820" spans="1:20" ht="18" customHeight="1" x14ac:dyDescent="0.15">
      <c r="A4820" s="42">
        <v>10</v>
      </c>
      <c r="B4820" s="43" t="s">
        <v>1536</v>
      </c>
      <c r="C4820" s="43">
        <v>7</v>
      </c>
      <c r="D4820" s="43" t="s">
        <v>1945</v>
      </c>
      <c r="E4820" s="43">
        <v>2</v>
      </c>
      <c r="F4820" s="43" t="s">
        <v>1975</v>
      </c>
      <c r="G4820" s="44">
        <v>7</v>
      </c>
      <c r="H4820" s="43" t="s">
        <v>30</v>
      </c>
      <c r="I4820" s="44">
        <v>31</v>
      </c>
      <c r="J4820" s="44" t="s">
        <v>265</v>
      </c>
      <c r="K4820" s="41"/>
      <c r="L4820" s="41"/>
      <c r="M4820" s="41"/>
      <c r="N4820" s="45" t="s">
        <v>3566</v>
      </c>
      <c r="O4820" s="41">
        <v>30000</v>
      </c>
      <c r="P4820" s="46"/>
      <c r="Q4820" s="47"/>
      <c r="R4820" s="48" t="s">
        <v>1948</v>
      </c>
      <c r="T4820">
        <v>100702</v>
      </c>
    </row>
    <row r="4821" spans="1:20" ht="18" customHeight="1" x14ac:dyDescent="0.15">
      <c r="A4821" s="42">
        <v>10</v>
      </c>
      <c r="B4821" s="43" t="s">
        <v>1536</v>
      </c>
      <c r="C4821" s="43">
        <v>7</v>
      </c>
      <c r="D4821" s="43" t="s">
        <v>1945</v>
      </c>
      <c r="E4821" s="43">
        <v>2</v>
      </c>
      <c r="F4821" s="43" t="s">
        <v>1975</v>
      </c>
      <c r="G4821" s="45">
        <v>10</v>
      </c>
      <c r="H4821" s="49" t="s">
        <v>54</v>
      </c>
      <c r="I4821" s="45"/>
      <c r="J4821" s="45"/>
      <c r="K4821" s="41"/>
      <c r="L4821" s="41"/>
      <c r="M4821" s="41"/>
      <c r="N4821" s="45"/>
      <c r="O4821" s="47"/>
      <c r="P4821" s="46"/>
      <c r="Q4821" s="47"/>
      <c r="R4821" s="48" t="s">
        <v>1948</v>
      </c>
      <c r="T4821">
        <v>100702</v>
      </c>
    </row>
    <row r="4822" spans="1:20" ht="18" customHeight="1" x14ac:dyDescent="0.15">
      <c r="A4822" s="42">
        <v>10</v>
      </c>
      <c r="B4822" s="43" t="s">
        <v>1536</v>
      </c>
      <c r="C4822" s="43">
        <v>7</v>
      </c>
      <c r="D4822" s="43" t="s">
        <v>1945</v>
      </c>
      <c r="E4822" s="43">
        <v>2</v>
      </c>
      <c r="F4822" s="43" t="s">
        <v>1975</v>
      </c>
      <c r="G4822" s="44">
        <v>10</v>
      </c>
      <c r="H4822" s="43" t="s">
        <v>54</v>
      </c>
      <c r="I4822" s="45">
        <v>1</v>
      </c>
      <c r="J4822" s="45" t="s">
        <v>55</v>
      </c>
      <c r="K4822" s="41">
        <v>1623</v>
      </c>
      <c r="L4822" s="41">
        <v>1623</v>
      </c>
      <c r="M4822" s="41">
        <f>K4822-L4822</f>
        <v>0</v>
      </c>
      <c r="N4822" s="45" t="s">
        <v>4406</v>
      </c>
      <c r="O4822" s="41">
        <v>1500480</v>
      </c>
      <c r="P4822" s="46"/>
      <c r="Q4822" s="47"/>
      <c r="R4822" s="48" t="s">
        <v>1948</v>
      </c>
      <c r="T4822">
        <v>100702</v>
      </c>
    </row>
    <row r="4823" spans="1:20" ht="18" customHeight="1" x14ac:dyDescent="0.15">
      <c r="A4823" s="42">
        <v>10</v>
      </c>
      <c r="B4823" s="43" t="s">
        <v>1536</v>
      </c>
      <c r="C4823" s="43">
        <v>7</v>
      </c>
      <c r="D4823" s="43" t="s">
        <v>1945</v>
      </c>
      <c r="E4823" s="43">
        <v>2</v>
      </c>
      <c r="F4823" s="43" t="s">
        <v>1975</v>
      </c>
      <c r="G4823" s="44">
        <v>10</v>
      </c>
      <c r="H4823" s="43" t="s">
        <v>54</v>
      </c>
      <c r="I4823" s="44">
        <v>1</v>
      </c>
      <c r="J4823" s="44" t="s">
        <v>55</v>
      </c>
      <c r="K4823" s="41"/>
      <c r="L4823" s="41"/>
      <c r="M4823" s="41"/>
      <c r="N4823" s="45" t="s">
        <v>3567</v>
      </c>
      <c r="O4823" s="41">
        <v>77880</v>
      </c>
      <c r="P4823" s="46"/>
      <c r="Q4823" s="47"/>
      <c r="R4823" s="48" t="s">
        <v>1948</v>
      </c>
      <c r="T4823">
        <v>100702</v>
      </c>
    </row>
    <row r="4824" spans="1:20" ht="18" customHeight="1" x14ac:dyDescent="0.15">
      <c r="A4824" s="42">
        <v>10</v>
      </c>
      <c r="B4824" s="43" t="s">
        <v>1536</v>
      </c>
      <c r="C4824" s="43">
        <v>7</v>
      </c>
      <c r="D4824" s="43" t="s">
        <v>1945</v>
      </c>
      <c r="E4824" s="43">
        <v>2</v>
      </c>
      <c r="F4824" s="43" t="s">
        <v>1975</v>
      </c>
      <c r="G4824" s="44">
        <v>10</v>
      </c>
      <c r="H4824" s="43" t="s">
        <v>54</v>
      </c>
      <c r="I4824" s="44">
        <v>1</v>
      </c>
      <c r="J4824" s="44" t="s">
        <v>55</v>
      </c>
      <c r="K4824" s="41"/>
      <c r="L4824" s="41"/>
      <c r="M4824" s="41"/>
      <c r="N4824" s="45" t="s">
        <v>1976</v>
      </c>
      <c r="O4824" s="41">
        <v>14000</v>
      </c>
      <c r="P4824" s="46"/>
      <c r="Q4824" s="47"/>
      <c r="R4824" s="48" t="s">
        <v>1948</v>
      </c>
      <c r="T4824">
        <v>100702</v>
      </c>
    </row>
    <row r="4825" spans="1:20" ht="18" customHeight="1" x14ac:dyDescent="0.15">
      <c r="A4825" s="42">
        <v>10</v>
      </c>
      <c r="B4825" s="43" t="s">
        <v>1536</v>
      </c>
      <c r="C4825" s="43">
        <v>7</v>
      </c>
      <c r="D4825" s="43" t="s">
        <v>1945</v>
      </c>
      <c r="E4825" s="43">
        <v>2</v>
      </c>
      <c r="F4825" s="43" t="s">
        <v>1975</v>
      </c>
      <c r="G4825" s="44">
        <v>10</v>
      </c>
      <c r="H4825" s="43" t="s">
        <v>54</v>
      </c>
      <c r="I4825" s="44">
        <v>1</v>
      </c>
      <c r="J4825" s="44" t="s">
        <v>55</v>
      </c>
      <c r="K4825" s="41"/>
      <c r="L4825" s="41"/>
      <c r="M4825" s="41"/>
      <c r="N4825" s="45" t="s">
        <v>1977</v>
      </c>
      <c r="O4825" s="41">
        <v>30000</v>
      </c>
      <c r="P4825" s="46"/>
      <c r="Q4825" s="47"/>
      <c r="R4825" s="48" t="s">
        <v>1948</v>
      </c>
      <c r="T4825">
        <v>100702</v>
      </c>
    </row>
    <row r="4826" spans="1:20" ht="18" customHeight="1" x14ac:dyDescent="0.15">
      <c r="A4826" s="42">
        <v>10</v>
      </c>
      <c r="B4826" s="43" t="s">
        <v>1536</v>
      </c>
      <c r="C4826" s="43">
        <v>7</v>
      </c>
      <c r="D4826" s="43" t="s">
        <v>1945</v>
      </c>
      <c r="E4826" s="43">
        <v>2</v>
      </c>
      <c r="F4826" s="43" t="s">
        <v>1975</v>
      </c>
      <c r="G4826" s="45">
        <v>11</v>
      </c>
      <c r="H4826" s="49" t="s">
        <v>66</v>
      </c>
      <c r="I4826" s="45"/>
      <c r="J4826" s="45"/>
      <c r="K4826" s="41"/>
      <c r="L4826" s="41"/>
      <c r="M4826" s="41"/>
      <c r="N4826" s="45"/>
      <c r="O4826" s="47"/>
      <c r="P4826" s="46"/>
      <c r="Q4826" s="47"/>
      <c r="R4826" s="48" t="s">
        <v>1948</v>
      </c>
      <c r="T4826">
        <v>100702</v>
      </c>
    </row>
    <row r="4827" spans="1:20" ht="18" customHeight="1" x14ac:dyDescent="0.15">
      <c r="A4827" s="42">
        <v>10</v>
      </c>
      <c r="B4827" s="43" t="s">
        <v>1536</v>
      </c>
      <c r="C4827" s="43">
        <v>7</v>
      </c>
      <c r="D4827" s="43" t="s">
        <v>1945</v>
      </c>
      <c r="E4827" s="43">
        <v>2</v>
      </c>
      <c r="F4827" s="43" t="s">
        <v>1975</v>
      </c>
      <c r="G4827" s="44">
        <v>11</v>
      </c>
      <c r="H4827" s="43" t="s">
        <v>66</v>
      </c>
      <c r="I4827" s="45">
        <v>11</v>
      </c>
      <c r="J4827" s="45" t="s">
        <v>72</v>
      </c>
      <c r="K4827" s="41">
        <v>50</v>
      </c>
      <c r="L4827" s="41">
        <v>50</v>
      </c>
      <c r="M4827" s="41">
        <f>K4827-L4827</f>
        <v>0</v>
      </c>
      <c r="N4827" s="45" t="s">
        <v>4407</v>
      </c>
      <c r="O4827" s="41">
        <v>25000</v>
      </c>
      <c r="P4827" s="46"/>
      <c r="Q4827" s="47"/>
      <c r="R4827" s="48" t="s">
        <v>1948</v>
      </c>
      <c r="T4827">
        <v>100702</v>
      </c>
    </row>
    <row r="4828" spans="1:20" ht="18" customHeight="1" x14ac:dyDescent="0.15">
      <c r="A4828" s="42">
        <v>10</v>
      </c>
      <c r="B4828" s="43" t="s">
        <v>1536</v>
      </c>
      <c r="C4828" s="43">
        <v>7</v>
      </c>
      <c r="D4828" s="43" t="s">
        <v>1945</v>
      </c>
      <c r="E4828" s="43">
        <v>2</v>
      </c>
      <c r="F4828" s="43" t="s">
        <v>1975</v>
      </c>
      <c r="G4828" s="44">
        <v>11</v>
      </c>
      <c r="H4828" s="43" t="s">
        <v>66</v>
      </c>
      <c r="I4828" s="44">
        <v>11</v>
      </c>
      <c r="J4828" s="44" t="s">
        <v>72</v>
      </c>
      <c r="K4828" s="41"/>
      <c r="L4828" s="41"/>
      <c r="M4828" s="41"/>
      <c r="N4828" s="45" t="s">
        <v>4408</v>
      </c>
      <c r="O4828" s="41">
        <v>25000</v>
      </c>
      <c r="P4828" s="46"/>
      <c r="Q4828" s="47"/>
      <c r="R4828" s="48" t="s">
        <v>1948</v>
      </c>
      <c r="T4828">
        <v>100702</v>
      </c>
    </row>
    <row r="4829" spans="1:20" ht="18" customHeight="1" x14ac:dyDescent="0.15">
      <c r="A4829" s="42">
        <v>10</v>
      </c>
      <c r="B4829" s="43" t="s">
        <v>1536</v>
      </c>
      <c r="C4829" s="43">
        <v>7</v>
      </c>
      <c r="D4829" s="43" t="s">
        <v>1945</v>
      </c>
      <c r="E4829" s="43">
        <v>2</v>
      </c>
      <c r="F4829" s="43" t="s">
        <v>1975</v>
      </c>
      <c r="G4829" s="45">
        <v>12</v>
      </c>
      <c r="H4829" s="49" t="s">
        <v>73</v>
      </c>
      <c r="I4829" s="45"/>
      <c r="J4829" s="45"/>
      <c r="K4829" s="41"/>
      <c r="L4829" s="41"/>
      <c r="M4829" s="41"/>
      <c r="N4829" s="45"/>
      <c r="O4829" s="47"/>
      <c r="P4829" s="46"/>
      <c r="Q4829" s="47"/>
      <c r="R4829" s="48" t="s">
        <v>1948</v>
      </c>
      <c r="T4829">
        <v>100702</v>
      </c>
    </row>
    <row r="4830" spans="1:20" ht="18" customHeight="1" x14ac:dyDescent="0.15">
      <c r="A4830" s="42">
        <v>10</v>
      </c>
      <c r="B4830" s="43" t="s">
        <v>1536</v>
      </c>
      <c r="C4830" s="43">
        <v>7</v>
      </c>
      <c r="D4830" s="43" t="s">
        <v>1945</v>
      </c>
      <c r="E4830" s="43">
        <v>2</v>
      </c>
      <c r="F4830" s="43" t="s">
        <v>1975</v>
      </c>
      <c r="G4830" s="44">
        <v>12</v>
      </c>
      <c r="H4830" s="43" t="s">
        <v>73</v>
      </c>
      <c r="I4830" s="45">
        <v>21</v>
      </c>
      <c r="J4830" s="45" t="s">
        <v>74</v>
      </c>
      <c r="K4830" s="41">
        <v>300</v>
      </c>
      <c r="L4830" s="41">
        <v>300</v>
      </c>
      <c r="M4830" s="41">
        <f>K4830-L4830</f>
        <v>0</v>
      </c>
      <c r="N4830" s="45" t="s">
        <v>1978</v>
      </c>
      <c r="O4830" s="41">
        <v>300000</v>
      </c>
      <c r="P4830" s="46"/>
      <c r="Q4830" s="47"/>
      <c r="R4830" s="48" t="s">
        <v>1948</v>
      </c>
      <c r="T4830">
        <v>100702</v>
      </c>
    </row>
    <row r="4831" spans="1:20" ht="18" customHeight="1" x14ac:dyDescent="0.15">
      <c r="A4831" s="42">
        <v>10</v>
      </c>
      <c r="B4831" s="43" t="s">
        <v>1536</v>
      </c>
      <c r="C4831" s="43">
        <v>7</v>
      </c>
      <c r="D4831" s="43" t="s">
        <v>1945</v>
      </c>
      <c r="E4831" s="43">
        <v>2</v>
      </c>
      <c r="F4831" s="43" t="s">
        <v>1975</v>
      </c>
      <c r="G4831" s="44">
        <v>12</v>
      </c>
      <c r="H4831" s="43" t="s">
        <v>73</v>
      </c>
      <c r="I4831" s="44">
        <v>21</v>
      </c>
      <c r="J4831" s="44" t="s">
        <v>74</v>
      </c>
      <c r="K4831" s="41"/>
      <c r="L4831" s="41"/>
      <c r="M4831" s="41"/>
      <c r="N4831" s="45" t="s">
        <v>1979</v>
      </c>
      <c r="O4831" s="41"/>
      <c r="P4831" s="46"/>
      <c r="Q4831" s="47"/>
      <c r="R4831" s="48" t="s">
        <v>1948</v>
      </c>
      <c r="T4831">
        <v>100702</v>
      </c>
    </row>
    <row r="4832" spans="1:20" ht="18" customHeight="1" x14ac:dyDescent="0.15">
      <c r="A4832" s="42">
        <v>10</v>
      </c>
      <c r="B4832" s="43" t="s">
        <v>1536</v>
      </c>
      <c r="C4832" s="43">
        <v>7</v>
      </c>
      <c r="D4832" s="43" t="s">
        <v>1945</v>
      </c>
      <c r="E4832" s="43">
        <v>2</v>
      </c>
      <c r="F4832" s="43" t="s">
        <v>1975</v>
      </c>
      <c r="G4832" s="45">
        <v>18</v>
      </c>
      <c r="H4832" s="49" t="s">
        <v>81</v>
      </c>
      <c r="I4832" s="45"/>
      <c r="J4832" s="45"/>
      <c r="K4832" s="41"/>
      <c r="L4832" s="41"/>
      <c r="M4832" s="41"/>
      <c r="N4832" s="45"/>
      <c r="O4832" s="47"/>
      <c r="P4832" s="46"/>
      <c r="Q4832" s="47"/>
      <c r="R4832" s="48" t="s">
        <v>1948</v>
      </c>
      <c r="T4832">
        <v>100702</v>
      </c>
    </row>
    <row r="4833" spans="1:20" ht="18" customHeight="1" x14ac:dyDescent="0.15">
      <c r="A4833" s="42">
        <v>10</v>
      </c>
      <c r="B4833" s="43" t="s">
        <v>1536</v>
      </c>
      <c r="C4833" s="43">
        <v>7</v>
      </c>
      <c r="D4833" s="43" t="s">
        <v>1945</v>
      </c>
      <c r="E4833" s="43">
        <v>2</v>
      </c>
      <c r="F4833" s="43" t="s">
        <v>1975</v>
      </c>
      <c r="G4833" s="44">
        <v>18</v>
      </c>
      <c r="H4833" s="43" t="s">
        <v>81</v>
      </c>
      <c r="I4833" s="45">
        <v>31</v>
      </c>
      <c r="J4833" s="45" t="s">
        <v>318</v>
      </c>
      <c r="K4833" s="41">
        <v>43</v>
      </c>
      <c r="L4833" s="41">
        <v>43</v>
      </c>
      <c r="M4833" s="41">
        <f>K4833-L4833</f>
        <v>0</v>
      </c>
      <c r="N4833" s="45" t="s">
        <v>1980</v>
      </c>
      <c r="O4833" s="41">
        <v>43000</v>
      </c>
      <c r="P4833" s="46"/>
      <c r="Q4833" s="47"/>
      <c r="R4833" s="48" t="s">
        <v>1948</v>
      </c>
      <c r="T4833">
        <v>100702</v>
      </c>
    </row>
    <row r="4834" spans="1:20" ht="18" customHeight="1" x14ac:dyDescent="0.15">
      <c r="A4834" s="24">
        <v>10</v>
      </c>
      <c r="B4834" s="25" t="s">
        <v>2268</v>
      </c>
      <c r="C4834" s="34">
        <v>7</v>
      </c>
      <c r="D4834" s="25" t="s">
        <v>1945</v>
      </c>
      <c r="E4834" s="35">
        <v>3</v>
      </c>
      <c r="F4834" s="36" t="s">
        <v>2284</v>
      </c>
      <c r="G4834" s="35"/>
      <c r="H4834" s="36"/>
      <c r="I4834" s="35"/>
      <c r="J4834" s="35"/>
      <c r="K4834" s="32">
        <f>IF(C4834="",SUMIFS($K4835:$K$5362,$A4835:$A$5362,A4834,$E4835:$E$5362,""),IF(E4834="",SUMIFS($K4835:$K$5362,$A4835:$A$5362,A4834,$C4835:$C$5362,C4834,$G4835:$G$5362,""),IF(G4834="",SUMIFS($K4835:$K$5362,$A4835:$A$5362,A4834,$C4835:$C$5362,C4834,$E4835:$E$5362,E4834,$R4835:$R$5362,R4834),IF(I4834="",SUMIFS($K4835:$K$5362,$A4835:$A$5362,A4834,$C4835:$C$5362,C4834,$E4835:$E$5362,E4834,$G4835:$G$5362,G4834,$R4835:$R$5362,R4834),0))))</f>
        <v>1005</v>
      </c>
      <c r="L4834" s="32">
        <f>IF(C4834="",SUMIFS($L4835:$L$5362,$A4835:$A$5362,A4834,$E4835:$E$5362,""),IF(E4834="",SUMIFS($L4835:$L$5362,$A4835:$A$5362,A4834,$C4835:$C$5362,C4834,$G4835:$G$5362,""),IF(G4834="",SUMIFS($L4835:$L$5362,$A4835:$A$5362,A4834,$C4835:$C$5362,C4834,$E4835:$E$5362,E4834,$R4835:$R$5362,R4834),IF(I4834="",SUMIFS($L4835:$L$5362,$A4835:$A$5362,A4834,$C4835:$C$5362,C4834,$E4835:$E$5362,E4834,$G4835:$G$5362,G4834,$R4835:$R$5362,R4834),0))))</f>
        <v>1005</v>
      </c>
      <c r="M4834" s="32">
        <f t="shared" ref="M4834" si="127">K4834-L4834</f>
        <v>0</v>
      </c>
      <c r="N4834" s="37"/>
      <c r="O4834" s="38"/>
      <c r="P4834" s="39"/>
      <c r="Q4834" s="33">
        <f>IF(C4834="",SUMIFS($Q4835:$Q$5362,$A4835:$A$5362,A4834,$E4835:$E$5362,""),IF(E4834="",SUMIFS($Q4835:$Q$5362,$A4835:$A$5362,A4834,$C4835:$C$5362,C4834,$G4835:$G$5362,""),IF(G4834="",SUMIFS($Q4835:$Q$5362,$A4835:$A$5362,A4834,$C4835:$C$5362,C4834,$E4835:$E$5362,E4834,$R4835:$R$5362,R4834),IF(I4834="",SUMIFS($Q4835:$Q$5362,$A4835:$A$5362,A4834,$C4835:$C$5362,C4834,$E4835:$E$5362,E4834,$G4835:$G$5362,G4834,$R4835:$R$5362,R4834),0))))</f>
        <v>30</v>
      </c>
      <c r="R4834" s="40" t="s">
        <v>2283</v>
      </c>
      <c r="T4834">
        <v>100703</v>
      </c>
    </row>
    <row r="4835" spans="1:20" ht="18" customHeight="1" x14ac:dyDescent="0.15">
      <c r="A4835" s="42">
        <v>10</v>
      </c>
      <c r="B4835" s="43" t="s">
        <v>1536</v>
      </c>
      <c r="C4835" s="43">
        <v>7</v>
      </c>
      <c r="D4835" s="43" t="s">
        <v>1945</v>
      </c>
      <c r="E4835" s="43">
        <v>3</v>
      </c>
      <c r="F4835" s="43" t="s">
        <v>1981</v>
      </c>
      <c r="G4835" s="45">
        <v>7</v>
      </c>
      <c r="H4835" s="49" t="s">
        <v>30</v>
      </c>
      <c r="I4835" s="45"/>
      <c r="J4835" s="45"/>
      <c r="K4835" s="41"/>
      <c r="L4835" s="41"/>
      <c r="M4835" s="41"/>
      <c r="N4835" s="45"/>
      <c r="O4835" s="47"/>
      <c r="P4835" s="46" t="s">
        <v>4808</v>
      </c>
      <c r="Q4835" s="47">
        <v>30</v>
      </c>
      <c r="R4835" s="48" t="s">
        <v>1948</v>
      </c>
      <c r="T4835">
        <v>100703</v>
      </c>
    </row>
    <row r="4836" spans="1:20" ht="18" customHeight="1" x14ac:dyDescent="0.15">
      <c r="A4836" s="42">
        <v>10</v>
      </c>
      <c r="B4836" s="43" t="s">
        <v>1536</v>
      </c>
      <c r="C4836" s="43">
        <v>7</v>
      </c>
      <c r="D4836" s="43" t="s">
        <v>1945</v>
      </c>
      <c r="E4836" s="43">
        <v>3</v>
      </c>
      <c r="F4836" s="43" t="s">
        <v>1981</v>
      </c>
      <c r="G4836" s="44">
        <v>7</v>
      </c>
      <c r="H4836" s="43" t="s">
        <v>30</v>
      </c>
      <c r="I4836" s="45">
        <v>1</v>
      </c>
      <c r="J4836" s="45" t="s">
        <v>1982</v>
      </c>
      <c r="K4836" s="41">
        <v>60</v>
      </c>
      <c r="L4836" s="41">
        <v>60</v>
      </c>
      <c r="M4836" s="41">
        <f>K4836-L4836</f>
        <v>0</v>
      </c>
      <c r="N4836" s="45" t="s">
        <v>3568</v>
      </c>
      <c r="O4836" s="41">
        <v>20000</v>
      </c>
      <c r="P4836" s="46"/>
      <c r="Q4836" s="47"/>
      <c r="R4836" s="48" t="s">
        <v>1948</v>
      </c>
      <c r="T4836">
        <v>100703</v>
      </c>
    </row>
    <row r="4837" spans="1:20" ht="18" customHeight="1" x14ac:dyDescent="0.15">
      <c r="A4837" s="42">
        <v>10</v>
      </c>
      <c r="B4837" s="43" t="s">
        <v>1536</v>
      </c>
      <c r="C4837" s="43">
        <v>7</v>
      </c>
      <c r="D4837" s="43" t="s">
        <v>1945</v>
      </c>
      <c r="E4837" s="43">
        <v>3</v>
      </c>
      <c r="F4837" s="43" t="s">
        <v>1981</v>
      </c>
      <c r="G4837" s="44">
        <v>7</v>
      </c>
      <c r="H4837" s="43" t="s">
        <v>30</v>
      </c>
      <c r="I4837" s="44">
        <v>1</v>
      </c>
      <c r="J4837" s="44" t="s">
        <v>1982</v>
      </c>
      <c r="K4837" s="41"/>
      <c r="L4837" s="41"/>
      <c r="M4837" s="41"/>
      <c r="N4837" s="45" t="s">
        <v>4409</v>
      </c>
      <c r="O4837" s="41">
        <v>40000</v>
      </c>
      <c r="P4837" s="46"/>
      <c r="Q4837" s="47"/>
      <c r="R4837" s="48" t="s">
        <v>1948</v>
      </c>
      <c r="T4837">
        <v>100703</v>
      </c>
    </row>
    <row r="4838" spans="1:20" ht="18" customHeight="1" x14ac:dyDescent="0.15">
      <c r="A4838" s="42">
        <v>10</v>
      </c>
      <c r="B4838" s="43" t="s">
        <v>1536</v>
      </c>
      <c r="C4838" s="43">
        <v>7</v>
      </c>
      <c r="D4838" s="43" t="s">
        <v>1945</v>
      </c>
      <c r="E4838" s="43">
        <v>3</v>
      </c>
      <c r="F4838" s="43" t="s">
        <v>1981</v>
      </c>
      <c r="G4838" s="44">
        <v>7</v>
      </c>
      <c r="H4838" s="43" t="s">
        <v>30</v>
      </c>
      <c r="I4838" s="45">
        <v>31</v>
      </c>
      <c r="J4838" s="45" t="s">
        <v>265</v>
      </c>
      <c r="K4838" s="41">
        <v>39</v>
      </c>
      <c r="L4838" s="41">
        <v>39</v>
      </c>
      <c r="M4838" s="41">
        <f>K4838-L4838</f>
        <v>0</v>
      </c>
      <c r="N4838" s="45" t="s">
        <v>4410</v>
      </c>
      <c r="O4838" s="41">
        <v>38500</v>
      </c>
      <c r="P4838" s="46"/>
      <c r="Q4838" s="47"/>
      <c r="R4838" s="48" t="s">
        <v>1948</v>
      </c>
      <c r="T4838">
        <v>100703</v>
      </c>
    </row>
    <row r="4839" spans="1:20" ht="18" customHeight="1" x14ac:dyDescent="0.15">
      <c r="A4839" s="42">
        <v>10</v>
      </c>
      <c r="B4839" s="43" t="s">
        <v>1536</v>
      </c>
      <c r="C4839" s="43">
        <v>7</v>
      </c>
      <c r="D4839" s="43" t="s">
        <v>1945</v>
      </c>
      <c r="E4839" s="43">
        <v>3</v>
      </c>
      <c r="F4839" s="43" t="s">
        <v>1981</v>
      </c>
      <c r="G4839" s="45">
        <v>8</v>
      </c>
      <c r="H4839" s="49" t="s">
        <v>33</v>
      </c>
      <c r="I4839" s="45"/>
      <c r="J4839" s="45"/>
      <c r="K4839" s="41"/>
      <c r="L4839" s="41"/>
      <c r="M4839" s="41"/>
      <c r="N4839" s="45"/>
      <c r="O4839" s="47"/>
      <c r="P4839" s="46"/>
      <c r="Q4839" s="47"/>
      <c r="R4839" s="48" t="s">
        <v>1948</v>
      </c>
      <c r="T4839">
        <v>100703</v>
      </c>
    </row>
    <row r="4840" spans="1:20" ht="18" customHeight="1" x14ac:dyDescent="0.15">
      <c r="A4840" s="42">
        <v>10</v>
      </c>
      <c r="B4840" s="43" t="s">
        <v>1536</v>
      </c>
      <c r="C4840" s="43">
        <v>7</v>
      </c>
      <c r="D4840" s="43" t="s">
        <v>1945</v>
      </c>
      <c r="E4840" s="43">
        <v>3</v>
      </c>
      <c r="F4840" s="43" t="s">
        <v>1981</v>
      </c>
      <c r="G4840" s="44">
        <v>8</v>
      </c>
      <c r="H4840" s="43" t="s">
        <v>33</v>
      </c>
      <c r="I4840" s="45">
        <v>2</v>
      </c>
      <c r="J4840" s="45" t="s">
        <v>46</v>
      </c>
      <c r="K4840" s="41">
        <v>11</v>
      </c>
      <c r="L4840" s="41">
        <v>11</v>
      </c>
      <c r="M4840" s="41">
        <f>K4840-L4840</f>
        <v>0</v>
      </c>
      <c r="N4840" s="45" t="s">
        <v>4411</v>
      </c>
      <c r="O4840" s="41">
        <v>3780</v>
      </c>
      <c r="P4840" s="46"/>
      <c r="Q4840" s="47"/>
      <c r="R4840" s="48" t="s">
        <v>1948</v>
      </c>
      <c r="T4840">
        <v>100703</v>
      </c>
    </row>
    <row r="4841" spans="1:20" ht="18" customHeight="1" x14ac:dyDescent="0.15">
      <c r="A4841" s="42">
        <v>10</v>
      </c>
      <c r="B4841" s="43" t="s">
        <v>1536</v>
      </c>
      <c r="C4841" s="43">
        <v>7</v>
      </c>
      <c r="D4841" s="43" t="s">
        <v>1945</v>
      </c>
      <c r="E4841" s="43">
        <v>3</v>
      </c>
      <c r="F4841" s="43" t="s">
        <v>1981</v>
      </c>
      <c r="G4841" s="44">
        <v>8</v>
      </c>
      <c r="H4841" s="43" t="s">
        <v>33</v>
      </c>
      <c r="I4841" s="44">
        <v>2</v>
      </c>
      <c r="J4841" s="44" t="s">
        <v>46</v>
      </c>
      <c r="K4841" s="41"/>
      <c r="L4841" s="41"/>
      <c r="M4841" s="41"/>
      <c r="N4841" s="45" t="s">
        <v>4412</v>
      </c>
      <c r="O4841" s="41">
        <v>7200</v>
      </c>
      <c r="P4841" s="46"/>
      <c r="Q4841" s="47"/>
      <c r="R4841" s="48" t="s">
        <v>1948</v>
      </c>
      <c r="T4841">
        <v>100703</v>
      </c>
    </row>
    <row r="4842" spans="1:20" ht="18" customHeight="1" x14ac:dyDescent="0.15">
      <c r="A4842" s="42">
        <v>10</v>
      </c>
      <c r="B4842" s="43" t="s">
        <v>1536</v>
      </c>
      <c r="C4842" s="43">
        <v>7</v>
      </c>
      <c r="D4842" s="43" t="s">
        <v>1945</v>
      </c>
      <c r="E4842" s="43">
        <v>3</v>
      </c>
      <c r="F4842" s="43" t="s">
        <v>1981</v>
      </c>
      <c r="G4842" s="45">
        <v>10</v>
      </c>
      <c r="H4842" s="49" t="s">
        <v>54</v>
      </c>
      <c r="I4842" s="45"/>
      <c r="J4842" s="45"/>
      <c r="K4842" s="41"/>
      <c r="L4842" s="41"/>
      <c r="M4842" s="41"/>
      <c r="N4842" s="45"/>
      <c r="O4842" s="47"/>
      <c r="P4842" s="46"/>
      <c r="Q4842" s="47"/>
      <c r="R4842" s="48" t="s">
        <v>1948</v>
      </c>
      <c r="T4842">
        <v>100703</v>
      </c>
    </row>
    <row r="4843" spans="1:20" ht="18" customHeight="1" x14ac:dyDescent="0.15">
      <c r="A4843" s="42">
        <v>10</v>
      </c>
      <c r="B4843" s="43" t="s">
        <v>1536</v>
      </c>
      <c r="C4843" s="43">
        <v>7</v>
      </c>
      <c r="D4843" s="43" t="s">
        <v>1945</v>
      </c>
      <c r="E4843" s="43">
        <v>3</v>
      </c>
      <c r="F4843" s="43" t="s">
        <v>1981</v>
      </c>
      <c r="G4843" s="44">
        <v>10</v>
      </c>
      <c r="H4843" s="43" t="s">
        <v>54</v>
      </c>
      <c r="I4843" s="45">
        <v>1</v>
      </c>
      <c r="J4843" s="45" t="s">
        <v>55</v>
      </c>
      <c r="K4843" s="41">
        <v>175</v>
      </c>
      <c r="L4843" s="41">
        <v>175</v>
      </c>
      <c r="M4843" s="41">
        <f>K4843-L4843</f>
        <v>0</v>
      </c>
      <c r="N4843" s="45" t="s">
        <v>1983</v>
      </c>
      <c r="O4843" s="41">
        <v>25000</v>
      </c>
      <c r="P4843" s="46"/>
      <c r="Q4843" s="47"/>
      <c r="R4843" s="48" t="s">
        <v>1948</v>
      </c>
      <c r="T4843">
        <v>100703</v>
      </c>
    </row>
    <row r="4844" spans="1:20" ht="18" customHeight="1" x14ac:dyDescent="0.15">
      <c r="A4844" s="42">
        <v>10</v>
      </c>
      <c r="B4844" s="43" t="s">
        <v>1536</v>
      </c>
      <c r="C4844" s="43">
        <v>7</v>
      </c>
      <c r="D4844" s="43" t="s">
        <v>1945</v>
      </c>
      <c r="E4844" s="43">
        <v>3</v>
      </c>
      <c r="F4844" s="43" t="s">
        <v>1981</v>
      </c>
      <c r="G4844" s="44">
        <v>10</v>
      </c>
      <c r="H4844" s="43" t="s">
        <v>54</v>
      </c>
      <c r="I4844" s="44">
        <v>1</v>
      </c>
      <c r="J4844" s="44" t="s">
        <v>55</v>
      </c>
      <c r="K4844" s="41"/>
      <c r="L4844" s="41"/>
      <c r="M4844" s="41"/>
      <c r="N4844" s="45" t="s">
        <v>3569</v>
      </c>
      <c r="O4844" s="41">
        <v>23000</v>
      </c>
      <c r="P4844" s="46"/>
      <c r="Q4844" s="47"/>
      <c r="R4844" s="48" t="s">
        <v>1948</v>
      </c>
      <c r="T4844">
        <v>100703</v>
      </c>
    </row>
    <row r="4845" spans="1:20" ht="18" customHeight="1" x14ac:dyDescent="0.15">
      <c r="A4845" s="42">
        <v>10</v>
      </c>
      <c r="B4845" s="43" t="s">
        <v>1536</v>
      </c>
      <c r="C4845" s="43">
        <v>7</v>
      </c>
      <c r="D4845" s="43" t="s">
        <v>1945</v>
      </c>
      <c r="E4845" s="43">
        <v>3</v>
      </c>
      <c r="F4845" s="43" t="s">
        <v>1981</v>
      </c>
      <c r="G4845" s="44">
        <v>10</v>
      </c>
      <c r="H4845" s="43" t="s">
        <v>54</v>
      </c>
      <c r="I4845" s="44">
        <v>1</v>
      </c>
      <c r="J4845" s="44" t="s">
        <v>55</v>
      </c>
      <c r="K4845" s="41"/>
      <c r="L4845" s="41"/>
      <c r="M4845" s="41"/>
      <c r="N4845" s="45" t="s">
        <v>1984</v>
      </c>
      <c r="O4845" s="41">
        <v>20000</v>
      </c>
      <c r="P4845" s="46"/>
      <c r="Q4845" s="47"/>
      <c r="R4845" s="48" t="s">
        <v>1948</v>
      </c>
      <c r="T4845">
        <v>100703</v>
      </c>
    </row>
    <row r="4846" spans="1:20" ht="18" customHeight="1" x14ac:dyDescent="0.15">
      <c r="A4846" s="42">
        <v>10</v>
      </c>
      <c r="B4846" s="43" t="s">
        <v>1536</v>
      </c>
      <c r="C4846" s="43">
        <v>7</v>
      </c>
      <c r="D4846" s="43" t="s">
        <v>1945</v>
      </c>
      <c r="E4846" s="43">
        <v>3</v>
      </c>
      <c r="F4846" s="43" t="s">
        <v>1981</v>
      </c>
      <c r="G4846" s="44">
        <v>10</v>
      </c>
      <c r="H4846" s="43" t="s">
        <v>54</v>
      </c>
      <c r="I4846" s="44">
        <v>1</v>
      </c>
      <c r="J4846" s="44" t="s">
        <v>55</v>
      </c>
      <c r="K4846" s="41"/>
      <c r="L4846" s="41"/>
      <c r="M4846" s="41"/>
      <c r="N4846" s="45" t="s">
        <v>1985</v>
      </c>
      <c r="O4846" s="41">
        <v>20000</v>
      </c>
      <c r="P4846" s="46"/>
      <c r="Q4846" s="47"/>
      <c r="R4846" s="48" t="s">
        <v>1948</v>
      </c>
      <c r="T4846">
        <v>100703</v>
      </c>
    </row>
    <row r="4847" spans="1:20" ht="18" customHeight="1" x14ac:dyDescent="0.15">
      <c r="A4847" s="42">
        <v>10</v>
      </c>
      <c r="B4847" s="43" t="s">
        <v>1536</v>
      </c>
      <c r="C4847" s="43">
        <v>7</v>
      </c>
      <c r="D4847" s="43" t="s">
        <v>1945</v>
      </c>
      <c r="E4847" s="43">
        <v>3</v>
      </c>
      <c r="F4847" s="43" t="s">
        <v>1981</v>
      </c>
      <c r="G4847" s="44">
        <v>10</v>
      </c>
      <c r="H4847" s="43" t="s">
        <v>54</v>
      </c>
      <c r="I4847" s="44">
        <v>1</v>
      </c>
      <c r="J4847" s="44" t="s">
        <v>55</v>
      </c>
      <c r="K4847" s="41"/>
      <c r="L4847" s="41"/>
      <c r="M4847" s="41"/>
      <c r="N4847" s="45" t="s">
        <v>4413</v>
      </c>
      <c r="O4847" s="41">
        <v>22000</v>
      </c>
      <c r="P4847" s="46"/>
      <c r="Q4847" s="47"/>
      <c r="R4847" s="48" t="s">
        <v>1948</v>
      </c>
      <c r="T4847">
        <v>100703</v>
      </c>
    </row>
    <row r="4848" spans="1:20" ht="18" customHeight="1" x14ac:dyDescent="0.15">
      <c r="A4848" s="42">
        <v>10</v>
      </c>
      <c r="B4848" s="43" t="s">
        <v>1536</v>
      </c>
      <c r="C4848" s="43">
        <v>7</v>
      </c>
      <c r="D4848" s="43" t="s">
        <v>1945</v>
      </c>
      <c r="E4848" s="43">
        <v>3</v>
      </c>
      <c r="F4848" s="43" t="s">
        <v>1981</v>
      </c>
      <c r="G4848" s="44">
        <v>10</v>
      </c>
      <c r="H4848" s="43" t="s">
        <v>54</v>
      </c>
      <c r="I4848" s="44">
        <v>1</v>
      </c>
      <c r="J4848" s="44" t="s">
        <v>55</v>
      </c>
      <c r="K4848" s="41"/>
      <c r="L4848" s="41"/>
      <c r="M4848" s="41"/>
      <c r="N4848" s="45" t="s">
        <v>4414</v>
      </c>
      <c r="O4848" s="41">
        <v>25000</v>
      </c>
      <c r="P4848" s="46"/>
      <c r="Q4848" s="47"/>
      <c r="R4848" s="48" t="s">
        <v>1948</v>
      </c>
      <c r="T4848">
        <v>100703</v>
      </c>
    </row>
    <row r="4849" spans="1:20" ht="18" customHeight="1" x14ac:dyDescent="0.15">
      <c r="A4849" s="42">
        <v>10</v>
      </c>
      <c r="B4849" s="43" t="s">
        <v>1536</v>
      </c>
      <c r="C4849" s="43">
        <v>7</v>
      </c>
      <c r="D4849" s="43" t="s">
        <v>1945</v>
      </c>
      <c r="E4849" s="43">
        <v>3</v>
      </c>
      <c r="F4849" s="43" t="s">
        <v>1981</v>
      </c>
      <c r="G4849" s="44">
        <v>10</v>
      </c>
      <c r="H4849" s="43" t="s">
        <v>54</v>
      </c>
      <c r="I4849" s="44">
        <v>1</v>
      </c>
      <c r="J4849" s="44" t="s">
        <v>55</v>
      </c>
      <c r="K4849" s="41"/>
      <c r="L4849" s="41"/>
      <c r="M4849" s="41"/>
      <c r="N4849" s="45" t="s">
        <v>1986</v>
      </c>
      <c r="O4849" s="41">
        <v>40000</v>
      </c>
      <c r="P4849" s="46"/>
      <c r="Q4849" s="47"/>
      <c r="R4849" s="48" t="s">
        <v>1948</v>
      </c>
      <c r="T4849">
        <v>100703</v>
      </c>
    </row>
    <row r="4850" spans="1:20" ht="18" customHeight="1" x14ac:dyDescent="0.15">
      <c r="A4850" s="42">
        <v>10</v>
      </c>
      <c r="B4850" s="43" t="s">
        <v>1536</v>
      </c>
      <c r="C4850" s="43">
        <v>7</v>
      </c>
      <c r="D4850" s="43" t="s">
        <v>1945</v>
      </c>
      <c r="E4850" s="43">
        <v>3</v>
      </c>
      <c r="F4850" s="43" t="s">
        <v>1981</v>
      </c>
      <c r="G4850" s="44">
        <v>10</v>
      </c>
      <c r="H4850" s="43" t="s">
        <v>54</v>
      </c>
      <c r="I4850" s="45">
        <v>2</v>
      </c>
      <c r="J4850" s="45" t="s">
        <v>193</v>
      </c>
      <c r="K4850" s="41">
        <v>17</v>
      </c>
      <c r="L4850" s="41">
        <v>17</v>
      </c>
      <c r="M4850" s="41">
        <f>K4850-L4850</f>
        <v>0</v>
      </c>
      <c r="N4850" s="45" t="s">
        <v>1987</v>
      </c>
      <c r="O4850" s="41">
        <v>17000</v>
      </c>
      <c r="P4850" s="46"/>
      <c r="Q4850" s="47"/>
      <c r="R4850" s="48" t="s">
        <v>1948</v>
      </c>
      <c r="T4850">
        <v>100703</v>
      </c>
    </row>
    <row r="4851" spans="1:20" ht="18" customHeight="1" x14ac:dyDescent="0.15">
      <c r="A4851" s="42">
        <v>10</v>
      </c>
      <c r="B4851" s="43" t="s">
        <v>1536</v>
      </c>
      <c r="C4851" s="43">
        <v>7</v>
      </c>
      <c r="D4851" s="43" t="s">
        <v>1945</v>
      </c>
      <c r="E4851" s="43">
        <v>3</v>
      </c>
      <c r="F4851" s="43" t="s">
        <v>1981</v>
      </c>
      <c r="G4851" s="44">
        <v>10</v>
      </c>
      <c r="H4851" s="43" t="s">
        <v>54</v>
      </c>
      <c r="I4851" s="45">
        <v>7</v>
      </c>
      <c r="J4851" s="45" t="s">
        <v>907</v>
      </c>
      <c r="K4851" s="41">
        <v>250</v>
      </c>
      <c r="L4851" s="41">
        <v>250</v>
      </c>
      <c r="M4851" s="41">
        <f>K4851-L4851</f>
        <v>0</v>
      </c>
      <c r="N4851" s="45" t="s">
        <v>1988</v>
      </c>
      <c r="O4851" s="41">
        <v>40000</v>
      </c>
      <c r="P4851" s="46"/>
      <c r="Q4851" s="47"/>
      <c r="R4851" s="48" t="s">
        <v>1948</v>
      </c>
      <c r="T4851">
        <v>100703</v>
      </c>
    </row>
    <row r="4852" spans="1:20" ht="18" customHeight="1" x14ac:dyDescent="0.15">
      <c r="A4852" s="42">
        <v>10</v>
      </c>
      <c r="B4852" s="43" t="s">
        <v>1536</v>
      </c>
      <c r="C4852" s="43">
        <v>7</v>
      </c>
      <c r="D4852" s="43" t="s">
        <v>1945</v>
      </c>
      <c r="E4852" s="43">
        <v>3</v>
      </c>
      <c r="F4852" s="43" t="s">
        <v>1981</v>
      </c>
      <c r="G4852" s="44">
        <v>10</v>
      </c>
      <c r="H4852" s="43" t="s">
        <v>54</v>
      </c>
      <c r="I4852" s="44">
        <v>7</v>
      </c>
      <c r="J4852" s="44" t="s">
        <v>907</v>
      </c>
      <c r="K4852" s="41"/>
      <c r="L4852" s="41"/>
      <c r="M4852" s="41"/>
      <c r="N4852" s="45" t="s">
        <v>4415</v>
      </c>
      <c r="O4852" s="41">
        <v>210000</v>
      </c>
      <c r="P4852" s="46"/>
      <c r="Q4852" s="47"/>
      <c r="R4852" s="48" t="s">
        <v>1948</v>
      </c>
      <c r="T4852">
        <v>100703</v>
      </c>
    </row>
    <row r="4853" spans="1:20" ht="18" customHeight="1" x14ac:dyDescent="0.15">
      <c r="A4853" s="42">
        <v>10</v>
      </c>
      <c r="B4853" s="43" t="s">
        <v>1536</v>
      </c>
      <c r="C4853" s="43">
        <v>7</v>
      </c>
      <c r="D4853" s="43" t="s">
        <v>1945</v>
      </c>
      <c r="E4853" s="43">
        <v>3</v>
      </c>
      <c r="F4853" s="43" t="s">
        <v>1981</v>
      </c>
      <c r="G4853" s="44">
        <v>10</v>
      </c>
      <c r="H4853" s="43" t="s">
        <v>54</v>
      </c>
      <c r="I4853" s="45">
        <v>8</v>
      </c>
      <c r="J4853" s="45" t="s">
        <v>621</v>
      </c>
      <c r="K4853" s="41">
        <v>20</v>
      </c>
      <c r="L4853" s="41">
        <v>20</v>
      </c>
      <c r="M4853" s="41">
        <f>K4853-L4853</f>
        <v>0</v>
      </c>
      <c r="N4853" s="45" t="s">
        <v>1989</v>
      </c>
      <c r="O4853" s="41">
        <v>20000</v>
      </c>
      <c r="P4853" s="46"/>
      <c r="Q4853" s="47"/>
      <c r="R4853" s="48" t="s">
        <v>1948</v>
      </c>
      <c r="T4853">
        <v>100703</v>
      </c>
    </row>
    <row r="4854" spans="1:20" ht="18" customHeight="1" x14ac:dyDescent="0.15">
      <c r="A4854" s="42">
        <v>10</v>
      </c>
      <c r="B4854" s="43" t="s">
        <v>1536</v>
      </c>
      <c r="C4854" s="43">
        <v>7</v>
      </c>
      <c r="D4854" s="43" t="s">
        <v>1945</v>
      </c>
      <c r="E4854" s="43">
        <v>3</v>
      </c>
      <c r="F4854" s="43" t="s">
        <v>1981</v>
      </c>
      <c r="G4854" s="45">
        <v>11</v>
      </c>
      <c r="H4854" s="49" t="s">
        <v>66</v>
      </c>
      <c r="I4854" s="45"/>
      <c r="J4854" s="45"/>
      <c r="K4854" s="41"/>
      <c r="L4854" s="41"/>
      <c r="M4854" s="41"/>
      <c r="N4854" s="45"/>
      <c r="O4854" s="47"/>
      <c r="P4854" s="46"/>
      <c r="Q4854" s="47"/>
      <c r="R4854" s="48" t="s">
        <v>1948</v>
      </c>
      <c r="T4854">
        <v>100703</v>
      </c>
    </row>
    <row r="4855" spans="1:20" ht="18" customHeight="1" x14ac:dyDescent="0.15">
      <c r="A4855" s="42">
        <v>10</v>
      </c>
      <c r="B4855" s="43" t="s">
        <v>1536</v>
      </c>
      <c r="C4855" s="43">
        <v>7</v>
      </c>
      <c r="D4855" s="43" t="s">
        <v>1945</v>
      </c>
      <c r="E4855" s="43">
        <v>3</v>
      </c>
      <c r="F4855" s="43" t="s">
        <v>1981</v>
      </c>
      <c r="G4855" s="44">
        <v>11</v>
      </c>
      <c r="H4855" s="43" t="s">
        <v>66</v>
      </c>
      <c r="I4855" s="45">
        <v>11</v>
      </c>
      <c r="J4855" s="45" t="s">
        <v>72</v>
      </c>
      <c r="K4855" s="41">
        <v>129</v>
      </c>
      <c r="L4855" s="41">
        <v>129</v>
      </c>
      <c r="M4855" s="41">
        <f>K4855-L4855</f>
        <v>0</v>
      </c>
      <c r="N4855" s="45" t="s">
        <v>4416</v>
      </c>
      <c r="O4855" s="41">
        <v>100000</v>
      </c>
      <c r="P4855" s="46"/>
      <c r="Q4855" s="47"/>
      <c r="R4855" s="48" t="s">
        <v>1948</v>
      </c>
      <c r="T4855">
        <v>100703</v>
      </c>
    </row>
    <row r="4856" spans="1:20" ht="18" customHeight="1" x14ac:dyDescent="0.15">
      <c r="A4856" s="42">
        <v>10</v>
      </c>
      <c r="B4856" s="43" t="s">
        <v>1536</v>
      </c>
      <c r="C4856" s="43">
        <v>7</v>
      </c>
      <c r="D4856" s="43" t="s">
        <v>1945</v>
      </c>
      <c r="E4856" s="43">
        <v>3</v>
      </c>
      <c r="F4856" s="43" t="s">
        <v>1981</v>
      </c>
      <c r="G4856" s="44">
        <v>11</v>
      </c>
      <c r="H4856" s="43" t="s">
        <v>66</v>
      </c>
      <c r="I4856" s="44">
        <v>11</v>
      </c>
      <c r="J4856" s="44" t="s">
        <v>72</v>
      </c>
      <c r="K4856" s="41"/>
      <c r="L4856" s="41"/>
      <c r="M4856" s="41"/>
      <c r="N4856" s="45" t="s">
        <v>4417</v>
      </c>
      <c r="O4856" s="41">
        <v>6000</v>
      </c>
      <c r="P4856" s="46"/>
      <c r="Q4856" s="47"/>
      <c r="R4856" s="48" t="s">
        <v>1948</v>
      </c>
      <c r="T4856">
        <v>100703</v>
      </c>
    </row>
    <row r="4857" spans="1:20" ht="18" customHeight="1" x14ac:dyDescent="0.15">
      <c r="A4857" s="42">
        <v>10</v>
      </c>
      <c r="B4857" s="43" t="s">
        <v>1536</v>
      </c>
      <c r="C4857" s="43">
        <v>7</v>
      </c>
      <c r="D4857" s="43" t="s">
        <v>1945</v>
      </c>
      <c r="E4857" s="43">
        <v>3</v>
      </c>
      <c r="F4857" s="43" t="s">
        <v>1981</v>
      </c>
      <c r="G4857" s="44">
        <v>11</v>
      </c>
      <c r="H4857" s="43" t="s">
        <v>66</v>
      </c>
      <c r="I4857" s="44">
        <v>11</v>
      </c>
      <c r="J4857" s="44" t="s">
        <v>72</v>
      </c>
      <c r="K4857" s="41"/>
      <c r="L4857" s="41"/>
      <c r="M4857" s="41"/>
      <c r="N4857" s="45" t="s">
        <v>3570</v>
      </c>
      <c r="O4857" s="41">
        <v>2000</v>
      </c>
      <c r="P4857" s="46"/>
      <c r="Q4857" s="47"/>
      <c r="R4857" s="48" t="s">
        <v>1948</v>
      </c>
      <c r="T4857">
        <v>100703</v>
      </c>
    </row>
    <row r="4858" spans="1:20" ht="18" customHeight="1" x14ac:dyDescent="0.15">
      <c r="A4858" s="42">
        <v>10</v>
      </c>
      <c r="B4858" s="43" t="s">
        <v>1536</v>
      </c>
      <c r="C4858" s="43">
        <v>7</v>
      </c>
      <c r="D4858" s="43" t="s">
        <v>1945</v>
      </c>
      <c r="E4858" s="43">
        <v>3</v>
      </c>
      <c r="F4858" s="43" t="s">
        <v>1981</v>
      </c>
      <c r="G4858" s="44">
        <v>11</v>
      </c>
      <c r="H4858" s="43" t="s">
        <v>66</v>
      </c>
      <c r="I4858" s="44">
        <v>11</v>
      </c>
      <c r="J4858" s="44" t="s">
        <v>72</v>
      </c>
      <c r="K4858" s="41"/>
      <c r="L4858" s="41"/>
      <c r="M4858" s="41"/>
      <c r="N4858" s="45" t="s">
        <v>4418</v>
      </c>
      <c r="O4858" s="41">
        <v>21000</v>
      </c>
      <c r="P4858" s="46"/>
      <c r="Q4858" s="47"/>
      <c r="R4858" s="48" t="s">
        <v>1948</v>
      </c>
      <c r="T4858">
        <v>100703</v>
      </c>
    </row>
    <row r="4859" spans="1:20" ht="18" customHeight="1" x14ac:dyDescent="0.15">
      <c r="A4859" s="42">
        <v>10</v>
      </c>
      <c r="B4859" s="43" t="s">
        <v>1536</v>
      </c>
      <c r="C4859" s="43">
        <v>7</v>
      </c>
      <c r="D4859" s="43" t="s">
        <v>1945</v>
      </c>
      <c r="E4859" s="43">
        <v>3</v>
      </c>
      <c r="F4859" s="43" t="s">
        <v>1981</v>
      </c>
      <c r="G4859" s="45">
        <v>13</v>
      </c>
      <c r="H4859" s="49" t="s">
        <v>77</v>
      </c>
      <c r="I4859" s="45"/>
      <c r="J4859" s="45"/>
      <c r="K4859" s="41"/>
      <c r="L4859" s="41"/>
      <c r="M4859" s="41"/>
      <c r="N4859" s="45"/>
      <c r="O4859" s="47"/>
      <c r="P4859" s="46"/>
      <c r="Q4859" s="47"/>
      <c r="R4859" s="48" t="s">
        <v>1948</v>
      </c>
      <c r="T4859">
        <v>100703</v>
      </c>
    </row>
    <row r="4860" spans="1:20" ht="18" customHeight="1" x14ac:dyDescent="0.15">
      <c r="A4860" s="42">
        <v>10</v>
      </c>
      <c r="B4860" s="43" t="s">
        <v>1536</v>
      </c>
      <c r="C4860" s="43">
        <v>7</v>
      </c>
      <c r="D4860" s="43" t="s">
        <v>1945</v>
      </c>
      <c r="E4860" s="43">
        <v>3</v>
      </c>
      <c r="F4860" s="43" t="s">
        <v>1981</v>
      </c>
      <c r="G4860" s="44">
        <v>13</v>
      </c>
      <c r="H4860" s="43" t="s">
        <v>77</v>
      </c>
      <c r="I4860" s="45">
        <v>1</v>
      </c>
      <c r="J4860" s="45" t="s">
        <v>78</v>
      </c>
      <c r="K4860" s="41">
        <v>123</v>
      </c>
      <c r="L4860" s="41">
        <v>123</v>
      </c>
      <c r="M4860" s="41">
        <f>K4860-L4860</f>
        <v>0</v>
      </c>
      <c r="N4860" s="45" t="s">
        <v>135</v>
      </c>
      <c r="O4860" s="41">
        <v>10000</v>
      </c>
      <c r="P4860" s="46"/>
      <c r="Q4860" s="47"/>
      <c r="R4860" s="48" t="s">
        <v>1948</v>
      </c>
      <c r="T4860">
        <v>100703</v>
      </c>
    </row>
    <row r="4861" spans="1:20" ht="18" customHeight="1" x14ac:dyDescent="0.15">
      <c r="A4861" s="42">
        <v>10</v>
      </c>
      <c r="B4861" s="43" t="s">
        <v>1536</v>
      </c>
      <c r="C4861" s="43">
        <v>7</v>
      </c>
      <c r="D4861" s="43" t="s">
        <v>1945</v>
      </c>
      <c r="E4861" s="43">
        <v>3</v>
      </c>
      <c r="F4861" s="43" t="s">
        <v>1981</v>
      </c>
      <c r="G4861" s="44">
        <v>13</v>
      </c>
      <c r="H4861" s="43" t="s">
        <v>77</v>
      </c>
      <c r="I4861" s="44">
        <v>1</v>
      </c>
      <c r="J4861" s="44" t="s">
        <v>78</v>
      </c>
      <c r="K4861" s="41"/>
      <c r="L4861" s="41"/>
      <c r="M4861" s="41"/>
      <c r="N4861" s="45" t="s">
        <v>1990</v>
      </c>
      <c r="O4861" s="41">
        <v>50000</v>
      </c>
      <c r="P4861" s="46"/>
      <c r="Q4861" s="47"/>
      <c r="R4861" s="48" t="s">
        <v>1948</v>
      </c>
      <c r="T4861">
        <v>100703</v>
      </c>
    </row>
    <row r="4862" spans="1:20" ht="18" customHeight="1" x14ac:dyDescent="0.15">
      <c r="A4862" s="42">
        <v>10</v>
      </c>
      <c r="B4862" s="43" t="s">
        <v>1536</v>
      </c>
      <c r="C4862" s="43">
        <v>7</v>
      </c>
      <c r="D4862" s="43" t="s">
        <v>1945</v>
      </c>
      <c r="E4862" s="43">
        <v>3</v>
      </c>
      <c r="F4862" s="43" t="s">
        <v>1981</v>
      </c>
      <c r="G4862" s="44">
        <v>13</v>
      </c>
      <c r="H4862" s="43" t="s">
        <v>77</v>
      </c>
      <c r="I4862" s="44">
        <v>1</v>
      </c>
      <c r="J4862" s="44" t="s">
        <v>78</v>
      </c>
      <c r="K4862" s="41"/>
      <c r="L4862" s="41"/>
      <c r="M4862" s="41"/>
      <c r="N4862" s="45" t="s">
        <v>1991</v>
      </c>
      <c r="O4862" s="41"/>
      <c r="P4862" s="46"/>
      <c r="Q4862" s="47"/>
      <c r="R4862" s="48" t="s">
        <v>1948</v>
      </c>
      <c r="T4862">
        <v>100703</v>
      </c>
    </row>
    <row r="4863" spans="1:20" ht="18" customHeight="1" x14ac:dyDescent="0.15">
      <c r="A4863" s="42">
        <v>10</v>
      </c>
      <c r="B4863" s="43" t="s">
        <v>1536</v>
      </c>
      <c r="C4863" s="43">
        <v>7</v>
      </c>
      <c r="D4863" s="43" t="s">
        <v>1945</v>
      </c>
      <c r="E4863" s="43">
        <v>3</v>
      </c>
      <c r="F4863" s="43" t="s">
        <v>1981</v>
      </c>
      <c r="G4863" s="44">
        <v>13</v>
      </c>
      <c r="H4863" s="43" t="s">
        <v>77</v>
      </c>
      <c r="I4863" s="44">
        <v>1</v>
      </c>
      <c r="J4863" s="44" t="s">
        <v>78</v>
      </c>
      <c r="K4863" s="41"/>
      <c r="L4863" s="41"/>
      <c r="M4863" s="41"/>
      <c r="N4863" s="45" t="s">
        <v>4419</v>
      </c>
      <c r="O4863" s="41">
        <v>63000</v>
      </c>
      <c r="P4863" s="46"/>
      <c r="Q4863" s="47"/>
      <c r="R4863" s="48" t="s">
        <v>1948</v>
      </c>
      <c r="T4863">
        <v>100703</v>
      </c>
    </row>
    <row r="4864" spans="1:20" ht="18" customHeight="1" x14ac:dyDescent="0.15">
      <c r="A4864" s="42">
        <v>10</v>
      </c>
      <c r="B4864" s="43" t="s">
        <v>1536</v>
      </c>
      <c r="C4864" s="43">
        <v>7</v>
      </c>
      <c r="D4864" s="43" t="s">
        <v>1945</v>
      </c>
      <c r="E4864" s="43">
        <v>3</v>
      </c>
      <c r="F4864" s="43" t="s">
        <v>1981</v>
      </c>
      <c r="G4864" s="45">
        <v>18</v>
      </c>
      <c r="H4864" s="49" t="s">
        <v>81</v>
      </c>
      <c r="I4864" s="45"/>
      <c r="J4864" s="45"/>
      <c r="K4864" s="41"/>
      <c r="L4864" s="41"/>
      <c r="M4864" s="41"/>
      <c r="N4864" s="45"/>
      <c r="O4864" s="47"/>
      <c r="P4864" s="46"/>
      <c r="Q4864" s="47"/>
      <c r="R4864" s="48" t="s">
        <v>1948</v>
      </c>
      <c r="T4864">
        <v>100703</v>
      </c>
    </row>
    <row r="4865" spans="1:20" ht="18" customHeight="1" x14ac:dyDescent="0.15">
      <c r="A4865" s="42">
        <v>10</v>
      </c>
      <c r="B4865" s="43" t="s">
        <v>1536</v>
      </c>
      <c r="C4865" s="43">
        <v>7</v>
      </c>
      <c r="D4865" s="43" t="s">
        <v>1945</v>
      </c>
      <c r="E4865" s="43">
        <v>3</v>
      </c>
      <c r="F4865" s="43" t="s">
        <v>1981</v>
      </c>
      <c r="G4865" s="44">
        <v>18</v>
      </c>
      <c r="H4865" s="43" t="s">
        <v>81</v>
      </c>
      <c r="I4865" s="45">
        <v>11</v>
      </c>
      <c r="J4865" s="45" t="s">
        <v>82</v>
      </c>
      <c r="K4865" s="41">
        <v>10</v>
      </c>
      <c r="L4865" s="41">
        <v>10</v>
      </c>
      <c r="M4865" s="41">
        <f>K4865-L4865</f>
        <v>0</v>
      </c>
      <c r="N4865" s="45" t="s">
        <v>1992</v>
      </c>
      <c r="O4865" s="41">
        <v>10000</v>
      </c>
      <c r="P4865" s="46"/>
      <c r="Q4865" s="47"/>
      <c r="R4865" s="48" t="s">
        <v>1948</v>
      </c>
      <c r="T4865">
        <v>100703</v>
      </c>
    </row>
    <row r="4866" spans="1:20" ht="18" customHeight="1" x14ac:dyDescent="0.15">
      <c r="A4866" s="42">
        <v>10</v>
      </c>
      <c r="B4866" s="43" t="s">
        <v>1536</v>
      </c>
      <c r="C4866" s="43">
        <v>7</v>
      </c>
      <c r="D4866" s="43" t="s">
        <v>1945</v>
      </c>
      <c r="E4866" s="43">
        <v>3</v>
      </c>
      <c r="F4866" s="43" t="s">
        <v>1981</v>
      </c>
      <c r="G4866" s="44">
        <v>18</v>
      </c>
      <c r="H4866" s="43" t="s">
        <v>81</v>
      </c>
      <c r="I4866" s="45">
        <v>31</v>
      </c>
      <c r="J4866" s="45" t="s">
        <v>1993</v>
      </c>
      <c r="K4866" s="41">
        <v>171</v>
      </c>
      <c r="L4866" s="41">
        <v>171</v>
      </c>
      <c r="M4866" s="41">
        <f>K4866-L4866</f>
        <v>0</v>
      </c>
      <c r="N4866" s="45" t="s">
        <v>1994</v>
      </c>
      <c r="O4866" s="41">
        <v>171000</v>
      </c>
      <c r="P4866" s="46"/>
      <c r="Q4866" s="47"/>
      <c r="R4866" s="48" t="s">
        <v>1948</v>
      </c>
      <c r="T4866">
        <v>100703</v>
      </c>
    </row>
    <row r="4867" spans="1:20" ht="18" customHeight="1" x14ac:dyDescent="0.15">
      <c r="A4867" s="24">
        <v>10</v>
      </c>
      <c r="B4867" s="25" t="s">
        <v>2268</v>
      </c>
      <c r="C4867" s="34">
        <v>7</v>
      </c>
      <c r="D4867" s="25" t="s">
        <v>1945</v>
      </c>
      <c r="E4867" s="35">
        <v>4</v>
      </c>
      <c r="F4867" s="36" t="s">
        <v>2337</v>
      </c>
      <c r="G4867" s="35"/>
      <c r="H4867" s="36"/>
      <c r="I4867" s="35"/>
      <c r="J4867" s="35"/>
      <c r="K4867" s="32">
        <f>IF(C4867="",SUMIFS($K4868:$K$5362,$A4868:$A$5362,A4867,$E4868:$E$5362,""),IF(E4867="",SUMIFS($K4868:$K$5362,$A4868:$A$5362,A4867,$C4868:$C$5362,C4867,$G4868:$G$5362,""),IF(G4867="",SUMIFS($K4868:$K$5362,$A4868:$A$5362,A4867,$C4868:$C$5362,C4867,$E4868:$E$5362,E4867,$R4868:$R$5362,R4867),IF(I4867="",SUMIFS($K4868:$K$5362,$A4868:$A$5362,A4867,$C4868:$C$5362,C4867,$E4868:$E$5362,E4867,$G4868:$G$5362,G4867,$R4868:$R$5362,R4867),0))))</f>
        <v>15036</v>
      </c>
      <c r="L4867" s="32">
        <f>IF(C4867="",SUMIFS($L4868:$L$5362,$A4868:$A$5362,A4867,$E4868:$E$5362,""),IF(E4867="",SUMIFS($L4868:$L$5362,$A4868:$A$5362,A4867,$C4868:$C$5362,C4867,$G4868:$G$5362,""),IF(G4867="",SUMIFS($L4868:$L$5362,$A4868:$A$5362,A4867,$C4868:$C$5362,C4867,$E4868:$E$5362,E4867,$R4868:$R$5362,R4867),IF(I4867="",SUMIFS($L4868:$L$5362,$A4868:$A$5362,A4867,$C4868:$C$5362,C4867,$E4868:$E$5362,E4867,$G4868:$G$5362,G4867,$R4868:$R$5362,R4867),0))))</f>
        <v>2363</v>
      </c>
      <c r="M4867" s="32">
        <f t="shared" ref="M4867" si="128">K4867-L4867</f>
        <v>12673</v>
      </c>
      <c r="N4867" s="37"/>
      <c r="O4867" s="38"/>
      <c r="P4867" s="39"/>
      <c r="Q4867" s="33">
        <f>IF(C4867="",SUMIFS($Q4868:$Q$5362,$A4868:$A$5362,A4867,$E4868:$E$5362,""),IF(E4867="",SUMIFS($Q4868:$Q$5362,$A4868:$A$5362,A4867,$C4868:$C$5362,C4867,$G4868:$G$5362,""),IF(G4867="",SUMIFS($Q4868:$Q$5362,$A4868:$A$5362,A4867,$C4868:$C$5362,C4867,$E4868:$E$5362,E4867,$R4868:$R$5362,R4867),IF(I4867="",SUMIFS($Q4868:$Q$5362,$A4868:$A$5362,A4867,$C4868:$C$5362,C4867,$E4868:$E$5362,E4867,$G4868:$G$5362,G4867,$R4868:$R$5362,R4867),0))))</f>
        <v>12229</v>
      </c>
      <c r="R4867" s="40" t="s">
        <v>2283</v>
      </c>
      <c r="T4867">
        <v>100704</v>
      </c>
    </row>
    <row r="4868" spans="1:20" ht="18" customHeight="1" x14ac:dyDescent="0.15">
      <c r="A4868" s="42">
        <v>10</v>
      </c>
      <c r="B4868" s="43" t="s">
        <v>1536</v>
      </c>
      <c r="C4868" s="43">
        <v>7</v>
      </c>
      <c r="D4868" s="43" t="s">
        <v>1945</v>
      </c>
      <c r="E4868" s="43">
        <v>4</v>
      </c>
      <c r="F4868" s="43" t="s">
        <v>1995</v>
      </c>
      <c r="G4868" s="45">
        <v>1</v>
      </c>
      <c r="H4868" s="49" t="s">
        <v>7</v>
      </c>
      <c r="I4868" s="45"/>
      <c r="J4868" s="45"/>
      <c r="K4868" s="41"/>
      <c r="L4868" s="41"/>
      <c r="M4868" s="41"/>
      <c r="N4868" s="45"/>
      <c r="O4868" s="47"/>
      <c r="P4868" s="46" t="s">
        <v>4530</v>
      </c>
      <c r="Q4868" s="47">
        <v>8</v>
      </c>
      <c r="R4868" s="48" t="s">
        <v>1948</v>
      </c>
      <c r="T4868">
        <v>100704</v>
      </c>
    </row>
    <row r="4869" spans="1:20" ht="18" customHeight="1" x14ac:dyDescent="0.15">
      <c r="A4869" s="42">
        <v>10</v>
      </c>
      <c r="B4869" s="43" t="s">
        <v>1536</v>
      </c>
      <c r="C4869" s="43">
        <v>7</v>
      </c>
      <c r="D4869" s="43" t="s">
        <v>1945</v>
      </c>
      <c r="E4869" s="43">
        <v>4</v>
      </c>
      <c r="F4869" s="43" t="s">
        <v>1995</v>
      </c>
      <c r="G4869" s="44">
        <v>1</v>
      </c>
      <c r="H4869" s="43" t="s">
        <v>7</v>
      </c>
      <c r="I4869" s="45">
        <v>21</v>
      </c>
      <c r="J4869" s="45" t="s">
        <v>1996</v>
      </c>
      <c r="K4869" s="41">
        <v>273</v>
      </c>
      <c r="L4869" s="41">
        <v>273</v>
      </c>
      <c r="M4869" s="41">
        <f>K4869-L4869</f>
        <v>0</v>
      </c>
      <c r="N4869" s="45" t="s">
        <v>4420</v>
      </c>
      <c r="O4869" s="41">
        <v>126000</v>
      </c>
      <c r="P4869" s="46" t="s">
        <v>4809</v>
      </c>
      <c r="Q4869" s="47">
        <v>9221</v>
      </c>
      <c r="R4869" s="48" t="s">
        <v>1948</v>
      </c>
      <c r="T4869">
        <v>100704</v>
      </c>
    </row>
    <row r="4870" spans="1:20" ht="18" customHeight="1" x14ac:dyDescent="0.15">
      <c r="A4870" s="42">
        <v>10</v>
      </c>
      <c r="B4870" s="43" t="s">
        <v>1536</v>
      </c>
      <c r="C4870" s="43">
        <v>7</v>
      </c>
      <c r="D4870" s="43" t="s">
        <v>1945</v>
      </c>
      <c r="E4870" s="43">
        <v>4</v>
      </c>
      <c r="F4870" s="43" t="s">
        <v>1995</v>
      </c>
      <c r="G4870" s="44">
        <v>1</v>
      </c>
      <c r="H4870" s="43" t="s">
        <v>7</v>
      </c>
      <c r="I4870" s="44">
        <v>21</v>
      </c>
      <c r="J4870" s="44" t="s">
        <v>1996</v>
      </c>
      <c r="K4870" s="41"/>
      <c r="L4870" s="41"/>
      <c r="M4870" s="41"/>
      <c r="N4870" s="45" t="s">
        <v>3571</v>
      </c>
      <c r="O4870" s="41">
        <v>105000</v>
      </c>
      <c r="P4870" s="46" t="s">
        <v>4810</v>
      </c>
      <c r="Q4870" s="47"/>
      <c r="R4870" s="48" t="s">
        <v>1948</v>
      </c>
      <c r="T4870">
        <v>100704</v>
      </c>
    </row>
    <row r="4871" spans="1:20" ht="18" customHeight="1" x14ac:dyDescent="0.15">
      <c r="A4871" s="42">
        <v>10</v>
      </c>
      <c r="B4871" s="43" t="s">
        <v>1536</v>
      </c>
      <c r="C4871" s="43">
        <v>7</v>
      </c>
      <c r="D4871" s="43" t="s">
        <v>1945</v>
      </c>
      <c r="E4871" s="43">
        <v>4</v>
      </c>
      <c r="F4871" s="43" t="s">
        <v>1995</v>
      </c>
      <c r="G4871" s="44">
        <v>1</v>
      </c>
      <c r="H4871" s="43" t="s">
        <v>7</v>
      </c>
      <c r="I4871" s="44">
        <v>21</v>
      </c>
      <c r="J4871" s="44" t="s">
        <v>1996</v>
      </c>
      <c r="K4871" s="41"/>
      <c r="L4871" s="41"/>
      <c r="M4871" s="41"/>
      <c r="N4871" s="45" t="s">
        <v>4421</v>
      </c>
      <c r="O4871" s="41">
        <v>42000</v>
      </c>
      <c r="P4871" s="46" t="s">
        <v>4811</v>
      </c>
      <c r="Q4871" s="47"/>
      <c r="R4871" s="48" t="s">
        <v>1948</v>
      </c>
      <c r="T4871">
        <v>100704</v>
      </c>
    </row>
    <row r="4872" spans="1:20" ht="18" customHeight="1" x14ac:dyDescent="0.15">
      <c r="A4872" s="42">
        <v>10</v>
      </c>
      <c r="B4872" s="43" t="s">
        <v>1536</v>
      </c>
      <c r="C4872" s="43">
        <v>7</v>
      </c>
      <c r="D4872" s="43" t="s">
        <v>1945</v>
      </c>
      <c r="E4872" s="43">
        <v>4</v>
      </c>
      <c r="F4872" s="43" t="s">
        <v>1995</v>
      </c>
      <c r="G4872" s="45">
        <v>7</v>
      </c>
      <c r="H4872" s="49" t="s">
        <v>30</v>
      </c>
      <c r="I4872" s="45"/>
      <c r="J4872" s="45"/>
      <c r="K4872" s="41"/>
      <c r="L4872" s="41"/>
      <c r="M4872" s="41"/>
      <c r="N4872" s="45"/>
      <c r="O4872" s="47"/>
      <c r="P4872" s="46" t="s">
        <v>4532</v>
      </c>
      <c r="Q4872" s="47">
        <v>3000</v>
      </c>
      <c r="R4872" s="48" t="s">
        <v>1948</v>
      </c>
      <c r="T4872">
        <v>100704</v>
      </c>
    </row>
    <row r="4873" spans="1:20" ht="18" customHeight="1" x14ac:dyDescent="0.15">
      <c r="A4873" s="42">
        <v>10</v>
      </c>
      <c r="B4873" s="43" t="s">
        <v>1536</v>
      </c>
      <c r="C4873" s="43">
        <v>7</v>
      </c>
      <c r="D4873" s="43" t="s">
        <v>1945</v>
      </c>
      <c r="E4873" s="43">
        <v>4</v>
      </c>
      <c r="F4873" s="43" t="s">
        <v>1995</v>
      </c>
      <c r="G4873" s="44">
        <v>7</v>
      </c>
      <c r="H4873" s="43" t="s">
        <v>30</v>
      </c>
      <c r="I4873" s="45">
        <v>1</v>
      </c>
      <c r="J4873" s="45" t="s">
        <v>366</v>
      </c>
      <c r="K4873" s="41">
        <v>108</v>
      </c>
      <c r="L4873" s="41">
        <v>92</v>
      </c>
      <c r="M4873" s="41">
        <f>K4873-L4873</f>
        <v>16</v>
      </c>
      <c r="N4873" s="45" t="s">
        <v>4422</v>
      </c>
      <c r="O4873" s="41">
        <v>68000</v>
      </c>
      <c r="P4873" s="46"/>
      <c r="Q4873" s="47"/>
      <c r="R4873" s="48" t="s">
        <v>1948</v>
      </c>
      <c r="T4873">
        <v>100704</v>
      </c>
    </row>
    <row r="4874" spans="1:20" ht="18" customHeight="1" x14ac:dyDescent="0.15">
      <c r="A4874" s="42">
        <v>10</v>
      </c>
      <c r="B4874" s="43" t="s">
        <v>1536</v>
      </c>
      <c r="C4874" s="43">
        <v>7</v>
      </c>
      <c r="D4874" s="43" t="s">
        <v>1945</v>
      </c>
      <c r="E4874" s="43">
        <v>4</v>
      </c>
      <c r="F4874" s="43" t="s">
        <v>1995</v>
      </c>
      <c r="G4874" s="44">
        <v>7</v>
      </c>
      <c r="H4874" s="43" t="s">
        <v>30</v>
      </c>
      <c r="I4874" s="44">
        <v>1</v>
      </c>
      <c r="J4874" s="44" t="s">
        <v>366</v>
      </c>
      <c r="K4874" s="41"/>
      <c r="L4874" s="41"/>
      <c r="M4874" s="41"/>
      <c r="N4874" s="45" t="s">
        <v>4423</v>
      </c>
      <c r="O4874" s="41">
        <v>40000</v>
      </c>
      <c r="P4874" s="46"/>
      <c r="Q4874" s="47"/>
      <c r="R4874" s="48" t="s">
        <v>1948</v>
      </c>
      <c r="T4874">
        <v>100704</v>
      </c>
    </row>
    <row r="4875" spans="1:20" ht="18" customHeight="1" x14ac:dyDescent="0.15">
      <c r="A4875" s="42">
        <v>10</v>
      </c>
      <c r="B4875" s="43" t="s">
        <v>1536</v>
      </c>
      <c r="C4875" s="43">
        <v>7</v>
      </c>
      <c r="D4875" s="43" t="s">
        <v>1945</v>
      </c>
      <c r="E4875" s="43">
        <v>4</v>
      </c>
      <c r="F4875" s="43" t="s">
        <v>1995</v>
      </c>
      <c r="G4875" s="44">
        <v>7</v>
      </c>
      <c r="H4875" s="43" t="s">
        <v>30</v>
      </c>
      <c r="I4875" s="45">
        <v>11</v>
      </c>
      <c r="J4875" s="45" t="s">
        <v>31</v>
      </c>
      <c r="K4875" s="41">
        <v>230</v>
      </c>
      <c r="L4875" s="41">
        <v>30</v>
      </c>
      <c r="M4875" s="41">
        <f>K4875-L4875</f>
        <v>200</v>
      </c>
      <c r="N4875" s="45" t="s">
        <v>1997</v>
      </c>
      <c r="O4875" s="41">
        <v>30000</v>
      </c>
      <c r="P4875" s="46"/>
      <c r="Q4875" s="47"/>
      <c r="R4875" s="48" t="s">
        <v>1948</v>
      </c>
      <c r="T4875">
        <v>100704</v>
      </c>
    </row>
    <row r="4876" spans="1:20" ht="18" customHeight="1" x14ac:dyDescent="0.15">
      <c r="A4876" s="42">
        <v>10</v>
      </c>
      <c r="B4876" s="43" t="s">
        <v>1536</v>
      </c>
      <c r="C4876" s="43">
        <v>7</v>
      </c>
      <c r="D4876" s="43" t="s">
        <v>1945</v>
      </c>
      <c r="E4876" s="43">
        <v>4</v>
      </c>
      <c r="F4876" s="43" t="s">
        <v>1995</v>
      </c>
      <c r="G4876" s="44">
        <v>7</v>
      </c>
      <c r="H4876" s="43" t="s">
        <v>30</v>
      </c>
      <c r="I4876" s="44">
        <v>11</v>
      </c>
      <c r="J4876" s="44" t="s">
        <v>31</v>
      </c>
      <c r="K4876" s="41"/>
      <c r="L4876" s="41"/>
      <c r="M4876" s="41"/>
      <c r="N4876" s="45" t="s">
        <v>2874</v>
      </c>
      <c r="O4876" s="41"/>
      <c r="P4876" s="46"/>
      <c r="Q4876" s="47"/>
      <c r="R4876" s="48" t="s">
        <v>1948</v>
      </c>
      <c r="T4876">
        <v>100704</v>
      </c>
    </row>
    <row r="4877" spans="1:20" ht="18" customHeight="1" x14ac:dyDescent="0.15">
      <c r="A4877" s="42">
        <v>10</v>
      </c>
      <c r="B4877" s="43" t="s">
        <v>1536</v>
      </c>
      <c r="C4877" s="43">
        <v>7</v>
      </c>
      <c r="D4877" s="43" t="s">
        <v>1945</v>
      </c>
      <c r="E4877" s="43">
        <v>4</v>
      </c>
      <c r="F4877" s="43" t="s">
        <v>1995</v>
      </c>
      <c r="G4877" s="44">
        <v>7</v>
      </c>
      <c r="H4877" s="43" t="s">
        <v>30</v>
      </c>
      <c r="I4877" s="44">
        <v>11</v>
      </c>
      <c r="J4877" s="44" t="s">
        <v>31</v>
      </c>
      <c r="K4877" s="41"/>
      <c r="L4877" s="41"/>
      <c r="M4877" s="41"/>
      <c r="N4877" s="45" t="s">
        <v>4424</v>
      </c>
      <c r="O4877" s="41">
        <v>200000</v>
      </c>
      <c r="P4877" s="46"/>
      <c r="Q4877" s="47"/>
      <c r="R4877" s="48" t="s">
        <v>1948</v>
      </c>
      <c r="T4877">
        <v>100704</v>
      </c>
    </row>
    <row r="4878" spans="1:20" ht="18" customHeight="1" x14ac:dyDescent="0.15">
      <c r="A4878" s="42">
        <v>10</v>
      </c>
      <c r="B4878" s="43" t="s">
        <v>1536</v>
      </c>
      <c r="C4878" s="43">
        <v>7</v>
      </c>
      <c r="D4878" s="43" t="s">
        <v>1945</v>
      </c>
      <c r="E4878" s="43">
        <v>4</v>
      </c>
      <c r="F4878" s="43" t="s">
        <v>1995</v>
      </c>
      <c r="G4878" s="45">
        <v>8</v>
      </c>
      <c r="H4878" s="49" t="s">
        <v>33</v>
      </c>
      <c r="I4878" s="45"/>
      <c r="J4878" s="45"/>
      <c r="K4878" s="41"/>
      <c r="L4878" s="41"/>
      <c r="M4878" s="41"/>
      <c r="N4878" s="45"/>
      <c r="O4878" s="47"/>
      <c r="P4878" s="46"/>
      <c r="Q4878" s="47"/>
      <c r="R4878" s="48" t="s">
        <v>1948</v>
      </c>
      <c r="T4878">
        <v>100704</v>
      </c>
    </row>
    <row r="4879" spans="1:20" ht="18" customHeight="1" x14ac:dyDescent="0.15">
      <c r="A4879" s="42">
        <v>10</v>
      </c>
      <c r="B4879" s="43" t="s">
        <v>1536</v>
      </c>
      <c r="C4879" s="43">
        <v>7</v>
      </c>
      <c r="D4879" s="43" t="s">
        <v>1945</v>
      </c>
      <c r="E4879" s="43">
        <v>4</v>
      </c>
      <c r="F4879" s="43" t="s">
        <v>1995</v>
      </c>
      <c r="G4879" s="44">
        <v>8</v>
      </c>
      <c r="H4879" s="43" t="s">
        <v>33</v>
      </c>
      <c r="I4879" s="45">
        <v>1</v>
      </c>
      <c r="J4879" s="45" t="s">
        <v>34</v>
      </c>
      <c r="K4879" s="41">
        <v>419</v>
      </c>
      <c r="L4879" s="41">
        <v>91</v>
      </c>
      <c r="M4879" s="41">
        <f>K4879-L4879</f>
        <v>328</v>
      </c>
      <c r="N4879" s="45" t="s">
        <v>3572</v>
      </c>
      <c r="O4879" s="41">
        <v>91000</v>
      </c>
      <c r="P4879" s="46"/>
      <c r="Q4879" s="47"/>
      <c r="R4879" s="48" t="s">
        <v>1948</v>
      </c>
      <c r="T4879">
        <v>100704</v>
      </c>
    </row>
    <row r="4880" spans="1:20" ht="18" customHeight="1" x14ac:dyDescent="0.15">
      <c r="A4880" s="42">
        <v>10</v>
      </c>
      <c r="B4880" s="43" t="s">
        <v>1536</v>
      </c>
      <c r="C4880" s="43">
        <v>7</v>
      </c>
      <c r="D4880" s="43" t="s">
        <v>1945</v>
      </c>
      <c r="E4880" s="43">
        <v>4</v>
      </c>
      <c r="F4880" s="43" t="s">
        <v>1995</v>
      </c>
      <c r="G4880" s="44">
        <v>8</v>
      </c>
      <c r="H4880" s="43" t="s">
        <v>33</v>
      </c>
      <c r="I4880" s="44">
        <v>1</v>
      </c>
      <c r="J4880" s="44" t="s">
        <v>34</v>
      </c>
      <c r="K4880" s="41"/>
      <c r="L4880" s="41"/>
      <c r="M4880" s="41"/>
      <c r="N4880" s="45" t="s">
        <v>2875</v>
      </c>
      <c r="O4880" s="41"/>
      <c r="P4880" s="46"/>
      <c r="Q4880" s="47"/>
      <c r="R4880" s="48" t="s">
        <v>1948</v>
      </c>
      <c r="T4880">
        <v>100704</v>
      </c>
    </row>
    <row r="4881" spans="1:20" ht="18" customHeight="1" x14ac:dyDescent="0.15">
      <c r="A4881" s="42">
        <v>10</v>
      </c>
      <c r="B4881" s="43" t="s">
        <v>1536</v>
      </c>
      <c r="C4881" s="43">
        <v>7</v>
      </c>
      <c r="D4881" s="43" t="s">
        <v>1945</v>
      </c>
      <c r="E4881" s="43">
        <v>4</v>
      </c>
      <c r="F4881" s="43" t="s">
        <v>1995</v>
      </c>
      <c r="G4881" s="44">
        <v>8</v>
      </c>
      <c r="H4881" s="43" t="s">
        <v>33</v>
      </c>
      <c r="I4881" s="44">
        <v>1</v>
      </c>
      <c r="J4881" s="44" t="s">
        <v>34</v>
      </c>
      <c r="K4881" s="41"/>
      <c r="L4881" s="41"/>
      <c r="M4881" s="41"/>
      <c r="N4881" s="45" t="s">
        <v>4425</v>
      </c>
      <c r="O4881" s="41">
        <v>150080</v>
      </c>
      <c r="P4881" s="46"/>
      <c r="Q4881" s="47"/>
      <c r="R4881" s="48" t="s">
        <v>1948</v>
      </c>
      <c r="T4881">
        <v>100704</v>
      </c>
    </row>
    <row r="4882" spans="1:20" ht="18" customHeight="1" x14ac:dyDescent="0.15">
      <c r="A4882" s="42">
        <v>10</v>
      </c>
      <c r="B4882" s="43" t="s">
        <v>1536</v>
      </c>
      <c r="C4882" s="43">
        <v>7</v>
      </c>
      <c r="D4882" s="43" t="s">
        <v>1945</v>
      </c>
      <c r="E4882" s="43">
        <v>4</v>
      </c>
      <c r="F4882" s="43" t="s">
        <v>1995</v>
      </c>
      <c r="G4882" s="44">
        <v>8</v>
      </c>
      <c r="H4882" s="43" t="s">
        <v>33</v>
      </c>
      <c r="I4882" s="44">
        <v>1</v>
      </c>
      <c r="J4882" s="44" t="s">
        <v>34</v>
      </c>
      <c r="K4882" s="41"/>
      <c r="L4882" s="41"/>
      <c r="M4882" s="41"/>
      <c r="N4882" s="45" t="s">
        <v>4426</v>
      </c>
      <c r="O4882" s="41">
        <v>159040</v>
      </c>
      <c r="P4882" s="46"/>
      <c r="Q4882" s="47"/>
      <c r="R4882" s="48" t="s">
        <v>1948</v>
      </c>
      <c r="T4882">
        <v>100704</v>
      </c>
    </row>
    <row r="4883" spans="1:20" ht="18" customHeight="1" x14ac:dyDescent="0.15">
      <c r="A4883" s="42">
        <v>10</v>
      </c>
      <c r="B4883" s="43" t="s">
        <v>1536</v>
      </c>
      <c r="C4883" s="43">
        <v>7</v>
      </c>
      <c r="D4883" s="43" t="s">
        <v>1945</v>
      </c>
      <c r="E4883" s="43">
        <v>4</v>
      </c>
      <c r="F4883" s="43" t="s">
        <v>1995</v>
      </c>
      <c r="G4883" s="44">
        <v>8</v>
      </c>
      <c r="H4883" s="43" t="s">
        <v>33</v>
      </c>
      <c r="I4883" s="44">
        <v>1</v>
      </c>
      <c r="J4883" s="44" t="s">
        <v>34</v>
      </c>
      <c r="K4883" s="41"/>
      <c r="L4883" s="41"/>
      <c r="M4883" s="41"/>
      <c r="N4883" s="45" t="s">
        <v>4427</v>
      </c>
      <c r="O4883" s="41">
        <v>18432</v>
      </c>
      <c r="P4883" s="46"/>
      <c r="Q4883" s="47"/>
      <c r="R4883" s="48" t="s">
        <v>1948</v>
      </c>
      <c r="T4883">
        <v>100704</v>
      </c>
    </row>
    <row r="4884" spans="1:20" ht="18" customHeight="1" x14ac:dyDescent="0.15">
      <c r="A4884" s="42">
        <v>10</v>
      </c>
      <c r="B4884" s="43" t="s">
        <v>1536</v>
      </c>
      <c r="C4884" s="43">
        <v>7</v>
      </c>
      <c r="D4884" s="43" t="s">
        <v>1945</v>
      </c>
      <c r="E4884" s="43">
        <v>4</v>
      </c>
      <c r="F4884" s="43" t="s">
        <v>1995</v>
      </c>
      <c r="G4884" s="44">
        <v>8</v>
      </c>
      <c r="H4884" s="43" t="s">
        <v>33</v>
      </c>
      <c r="I4884" s="45">
        <v>2</v>
      </c>
      <c r="J4884" s="45" t="s">
        <v>46</v>
      </c>
      <c r="K4884" s="41">
        <v>9</v>
      </c>
      <c r="L4884" s="41">
        <v>9</v>
      </c>
      <c r="M4884" s="41">
        <f>K4884-L4884</f>
        <v>0</v>
      </c>
      <c r="N4884" s="45" t="s">
        <v>4428</v>
      </c>
      <c r="O4884" s="41">
        <v>8400</v>
      </c>
      <c r="P4884" s="46"/>
      <c r="Q4884" s="47"/>
      <c r="R4884" s="48" t="s">
        <v>1948</v>
      </c>
      <c r="T4884">
        <v>100704</v>
      </c>
    </row>
    <row r="4885" spans="1:20" ht="18" customHeight="1" x14ac:dyDescent="0.15">
      <c r="A4885" s="42">
        <v>10</v>
      </c>
      <c r="B4885" s="43" t="s">
        <v>1536</v>
      </c>
      <c r="C4885" s="43">
        <v>7</v>
      </c>
      <c r="D4885" s="43" t="s">
        <v>1945</v>
      </c>
      <c r="E4885" s="43">
        <v>4</v>
      </c>
      <c r="F4885" s="43" t="s">
        <v>1995</v>
      </c>
      <c r="G4885" s="44">
        <v>8</v>
      </c>
      <c r="H4885" s="43" t="s">
        <v>33</v>
      </c>
      <c r="I4885" s="45">
        <v>3</v>
      </c>
      <c r="J4885" s="45" t="s">
        <v>48</v>
      </c>
      <c r="K4885" s="41">
        <v>19</v>
      </c>
      <c r="L4885" s="41">
        <v>19</v>
      </c>
      <c r="M4885" s="41">
        <f>K4885-L4885</f>
        <v>0</v>
      </c>
      <c r="N4885" s="45" t="s">
        <v>4429</v>
      </c>
      <c r="O4885" s="41">
        <v>18200</v>
      </c>
      <c r="P4885" s="46"/>
      <c r="Q4885" s="47"/>
      <c r="R4885" s="48" t="s">
        <v>1948</v>
      </c>
      <c r="T4885">
        <v>100704</v>
      </c>
    </row>
    <row r="4886" spans="1:20" ht="18" customHeight="1" x14ac:dyDescent="0.15">
      <c r="A4886" s="42">
        <v>10</v>
      </c>
      <c r="B4886" s="43" t="s">
        <v>1536</v>
      </c>
      <c r="C4886" s="43">
        <v>7</v>
      </c>
      <c r="D4886" s="43" t="s">
        <v>1945</v>
      </c>
      <c r="E4886" s="43">
        <v>4</v>
      </c>
      <c r="F4886" s="43" t="s">
        <v>1995</v>
      </c>
      <c r="G4886" s="45">
        <v>10</v>
      </c>
      <c r="H4886" s="49" t="s">
        <v>54</v>
      </c>
      <c r="I4886" s="45"/>
      <c r="J4886" s="45"/>
      <c r="K4886" s="41"/>
      <c r="L4886" s="41"/>
      <c r="M4886" s="41"/>
      <c r="N4886" s="45"/>
      <c r="O4886" s="47"/>
      <c r="P4886" s="46"/>
      <c r="Q4886" s="47"/>
      <c r="R4886" s="48" t="s">
        <v>1948</v>
      </c>
      <c r="T4886">
        <v>100704</v>
      </c>
    </row>
    <row r="4887" spans="1:20" ht="18" customHeight="1" x14ac:dyDescent="0.15">
      <c r="A4887" s="42">
        <v>10</v>
      </c>
      <c r="B4887" s="43" t="s">
        <v>1536</v>
      </c>
      <c r="C4887" s="43">
        <v>7</v>
      </c>
      <c r="D4887" s="43" t="s">
        <v>1945</v>
      </c>
      <c r="E4887" s="43">
        <v>4</v>
      </c>
      <c r="F4887" s="43" t="s">
        <v>1995</v>
      </c>
      <c r="G4887" s="44">
        <v>10</v>
      </c>
      <c r="H4887" s="43" t="s">
        <v>54</v>
      </c>
      <c r="I4887" s="45">
        <v>1</v>
      </c>
      <c r="J4887" s="45" t="s">
        <v>55</v>
      </c>
      <c r="K4887" s="41">
        <v>389</v>
      </c>
      <c r="L4887" s="41">
        <v>40</v>
      </c>
      <c r="M4887" s="41">
        <f>K4887-L4887</f>
        <v>349</v>
      </c>
      <c r="N4887" s="45" t="s">
        <v>1998</v>
      </c>
      <c r="O4887" s="41">
        <v>30000</v>
      </c>
      <c r="P4887" s="46"/>
      <c r="Q4887" s="47"/>
      <c r="R4887" s="48" t="s">
        <v>1948</v>
      </c>
      <c r="T4887">
        <v>100704</v>
      </c>
    </row>
    <row r="4888" spans="1:20" ht="18" customHeight="1" x14ac:dyDescent="0.15">
      <c r="A4888" s="42">
        <v>10</v>
      </c>
      <c r="B4888" s="43" t="s">
        <v>1536</v>
      </c>
      <c r="C4888" s="43">
        <v>7</v>
      </c>
      <c r="D4888" s="43" t="s">
        <v>1945</v>
      </c>
      <c r="E4888" s="43">
        <v>4</v>
      </c>
      <c r="F4888" s="43" t="s">
        <v>1995</v>
      </c>
      <c r="G4888" s="44">
        <v>10</v>
      </c>
      <c r="H4888" s="43" t="s">
        <v>54</v>
      </c>
      <c r="I4888" s="44">
        <v>1</v>
      </c>
      <c r="J4888" s="44" t="s">
        <v>55</v>
      </c>
      <c r="K4888" s="41"/>
      <c r="L4888" s="41"/>
      <c r="M4888" s="41"/>
      <c r="N4888" s="45" t="s">
        <v>1999</v>
      </c>
      <c r="O4888" s="41">
        <v>10000</v>
      </c>
      <c r="P4888" s="46"/>
      <c r="Q4888" s="47"/>
      <c r="R4888" s="48" t="s">
        <v>1948</v>
      </c>
      <c r="T4888">
        <v>100704</v>
      </c>
    </row>
    <row r="4889" spans="1:20" ht="18" customHeight="1" x14ac:dyDescent="0.15">
      <c r="A4889" s="42">
        <v>10</v>
      </c>
      <c r="B4889" s="43" t="s">
        <v>1536</v>
      </c>
      <c r="C4889" s="43">
        <v>7</v>
      </c>
      <c r="D4889" s="43" t="s">
        <v>1945</v>
      </c>
      <c r="E4889" s="43">
        <v>4</v>
      </c>
      <c r="F4889" s="43" t="s">
        <v>1995</v>
      </c>
      <c r="G4889" s="44">
        <v>10</v>
      </c>
      <c r="H4889" s="43" t="s">
        <v>54</v>
      </c>
      <c r="I4889" s="44">
        <v>1</v>
      </c>
      <c r="J4889" s="44" t="s">
        <v>55</v>
      </c>
      <c r="K4889" s="41"/>
      <c r="L4889" s="41"/>
      <c r="M4889" s="41"/>
      <c r="N4889" s="45" t="s">
        <v>4430</v>
      </c>
      <c r="O4889" s="41">
        <v>187000</v>
      </c>
      <c r="P4889" s="46"/>
      <c r="Q4889" s="47"/>
      <c r="R4889" s="48" t="s">
        <v>1948</v>
      </c>
      <c r="T4889">
        <v>100704</v>
      </c>
    </row>
    <row r="4890" spans="1:20" ht="18" customHeight="1" x14ac:dyDescent="0.15">
      <c r="A4890" s="42">
        <v>10</v>
      </c>
      <c r="B4890" s="43" t="s">
        <v>1536</v>
      </c>
      <c r="C4890" s="43">
        <v>7</v>
      </c>
      <c r="D4890" s="43" t="s">
        <v>1945</v>
      </c>
      <c r="E4890" s="43">
        <v>4</v>
      </c>
      <c r="F4890" s="43" t="s">
        <v>1995</v>
      </c>
      <c r="G4890" s="44">
        <v>10</v>
      </c>
      <c r="H4890" s="43" t="s">
        <v>54</v>
      </c>
      <c r="I4890" s="44">
        <v>1</v>
      </c>
      <c r="J4890" s="44" t="s">
        <v>55</v>
      </c>
      <c r="K4890" s="41"/>
      <c r="L4890" s="41"/>
      <c r="M4890" s="41"/>
      <c r="N4890" s="45" t="s">
        <v>4431</v>
      </c>
      <c r="O4890" s="41">
        <v>110000</v>
      </c>
      <c r="P4890" s="46"/>
      <c r="Q4890" s="47"/>
      <c r="R4890" s="48" t="s">
        <v>1948</v>
      </c>
      <c r="T4890">
        <v>100704</v>
      </c>
    </row>
    <row r="4891" spans="1:20" ht="18" customHeight="1" x14ac:dyDescent="0.15">
      <c r="A4891" s="42">
        <v>10</v>
      </c>
      <c r="B4891" s="43" t="s">
        <v>1536</v>
      </c>
      <c r="C4891" s="43">
        <v>7</v>
      </c>
      <c r="D4891" s="43" t="s">
        <v>1945</v>
      </c>
      <c r="E4891" s="43">
        <v>4</v>
      </c>
      <c r="F4891" s="43" t="s">
        <v>1995</v>
      </c>
      <c r="G4891" s="44">
        <v>10</v>
      </c>
      <c r="H4891" s="43" t="s">
        <v>54</v>
      </c>
      <c r="I4891" s="44">
        <v>1</v>
      </c>
      <c r="J4891" s="44" t="s">
        <v>55</v>
      </c>
      <c r="K4891" s="41"/>
      <c r="L4891" s="41"/>
      <c r="M4891" s="41"/>
      <c r="N4891" s="45" t="s">
        <v>4432</v>
      </c>
      <c r="O4891" s="41">
        <v>51524</v>
      </c>
      <c r="P4891" s="46"/>
      <c r="Q4891" s="47"/>
      <c r="R4891" s="48" t="s">
        <v>1948</v>
      </c>
      <c r="T4891">
        <v>100704</v>
      </c>
    </row>
    <row r="4892" spans="1:20" ht="18" customHeight="1" x14ac:dyDescent="0.15">
      <c r="A4892" s="42">
        <v>10</v>
      </c>
      <c r="B4892" s="43" t="s">
        <v>1536</v>
      </c>
      <c r="C4892" s="43">
        <v>7</v>
      </c>
      <c r="D4892" s="43" t="s">
        <v>1945</v>
      </c>
      <c r="E4892" s="43">
        <v>4</v>
      </c>
      <c r="F4892" s="43" t="s">
        <v>1995</v>
      </c>
      <c r="G4892" s="44">
        <v>10</v>
      </c>
      <c r="H4892" s="43" t="s">
        <v>54</v>
      </c>
      <c r="I4892" s="45">
        <v>2</v>
      </c>
      <c r="J4892" s="45" t="s">
        <v>193</v>
      </c>
      <c r="K4892" s="41">
        <v>114</v>
      </c>
      <c r="L4892" s="41">
        <v>0</v>
      </c>
      <c r="M4892" s="41">
        <f>K4892-L4892</f>
        <v>114</v>
      </c>
      <c r="N4892" s="45" t="s">
        <v>4433</v>
      </c>
      <c r="O4892" s="41">
        <v>36036</v>
      </c>
      <c r="P4892" s="46"/>
      <c r="Q4892" s="47"/>
      <c r="R4892" s="48" t="s">
        <v>1948</v>
      </c>
      <c r="T4892">
        <v>100704</v>
      </c>
    </row>
    <row r="4893" spans="1:20" ht="18" customHeight="1" x14ac:dyDescent="0.15">
      <c r="A4893" s="42">
        <v>10</v>
      </c>
      <c r="B4893" s="43" t="s">
        <v>1536</v>
      </c>
      <c r="C4893" s="43">
        <v>7</v>
      </c>
      <c r="D4893" s="43" t="s">
        <v>1945</v>
      </c>
      <c r="E4893" s="43">
        <v>4</v>
      </c>
      <c r="F4893" s="43" t="s">
        <v>1995</v>
      </c>
      <c r="G4893" s="44">
        <v>10</v>
      </c>
      <c r="H4893" s="43" t="s">
        <v>54</v>
      </c>
      <c r="I4893" s="44">
        <v>2</v>
      </c>
      <c r="J4893" s="44" t="s">
        <v>193</v>
      </c>
      <c r="K4893" s="41"/>
      <c r="L4893" s="41"/>
      <c r="M4893" s="41"/>
      <c r="N4893" s="45" t="s">
        <v>4434</v>
      </c>
      <c r="O4893" s="41">
        <v>77000</v>
      </c>
      <c r="P4893" s="46"/>
      <c r="Q4893" s="47"/>
      <c r="R4893" s="48" t="s">
        <v>1948</v>
      </c>
      <c r="T4893">
        <v>100704</v>
      </c>
    </row>
    <row r="4894" spans="1:20" ht="18" customHeight="1" x14ac:dyDescent="0.15">
      <c r="A4894" s="42">
        <v>10</v>
      </c>
      <c r="B4894" s="43" t="s">
        <v>1536</v>
      </c>
      <c r="C4894" s="43">
        <v>7</v>
      </c>
      <c r="D4894" s="43" t="s">
        <v>1945</v>
      </c>
      <c r="E4894" s="43">
        <v>4</v>
      </c>
      <c r="F4894" s="43" t="s">
        <v>1995</v>
      </c>
      <c r="G4894" s="44">
        <v>10</v>
      </c>
      <c r="H4894" s="43" t="s">
        <v>54</v>
      </c>
      <c r="I4894" s="45">
        <v>4</v>
      </c>
      <c r="J4894" s="45" t="s">
        <v>65</v>
      </c>
      <c r="K4894" s="41">
        <v>651</v>
      </c>
      <c r="L4894" s="41">
        <v>50</v>
      </c>
      <c r="M4894" s="41">
        <f>K4894-L4894</f>
        <v>601</v>
      </c>
      <c r="N4894" s="45" t="s">
        <v>2000</v>
      </c>
      <c r="O4894" s="41">
        <v>50000</v>
      </c>
      <c r="P4894" s="46"/>
      <c r="Q4894" s="47"/>
      <c r="R4894" s="48" t="s">
        <v>1948</v>
      </c>
      <c r="T4894">
        <v>100704</v>
      </c>
    </row>
    <row r="4895" spans="1:20" ht="18" customHeight="1" x14ac:dyDescent="0.15">
      <c r="A4895" s="42">
        <v>10</v>
      </c>
      <c r="B4895" s="43" t="s">
        <v>1536</v>
      </c>
      <c r="C4895" s="43">
        <v>7</v>
      </c>
      <c r="D4895" s="43" t="s">
        <v>1945</v>
      </c>
      <c r="E4895" s="43">
        <v>4</v>
      </c>
      <c r="F4895" s="43" t="s">
        <v>1995</v>
      </c>
      <c r="G4895" s="44">
        <v>10</v>
      </c>
      <c r="H4895" s="43" t="s">
        <v>54</v>
      </c>
      <c r="I4895" s="44">
        <v>4</v>
      </c>
      <c r="J4895" s="44" t="s">
        <v>65</v>
      </c>
      <c r="K4895" s="41"/>
      <c r="L4895" s="41"/>
      <c r="M4895" s="41"/>
      <c r="N4895" s="45" t="s">
        <v>2876</v>
      </c>
      <c r="O4895" s="41"/>
      <c r="P4895" s="46"/>
      <c r="Q4895" s="47"/>
      <c r="R4895" s="48" t="s">
        <v>1948</v>
      </c>
      <c r="T4895">
        <v>100704</v>
      </c>
    </row>
    <row r="4896" spans="1:20" ht="18" customHeight="1" x14ac:dyDescent="0.15">
      <c r="A4896" s="42">
        <v>10</v>
      </c>
      <c r="B4896" s="43" t="s">
        <v>1536</v>
      </c>
      <c r="C4896" s="43">
        <v>7</v>
      </c>
      <c r="D4896" s="43" t="s">
        <v>1945</v>
      </c>
      <c r="E4896" s="43">
        <v>4</v>
      </c>
      <c r="F4896" s="43" t="s">
        <v>1995</v>
      </c>
      <c r="G4896" s="44">
        <v>10</v>
      </c>
      <c r="H4896" s="43" t="s">
        <v>54</v>
      </c>
      <c r="I4896" s="44">
        <v>4</v>
      </c>
      <c r="J4896" s="44" t="s">
        <v>65</v>
      </c>
      <c r="K4896" s="41"/>
      <c r="L4896" s="41"/>
      <c r="M4896" s="41"/>
      <c r="N4896" s="45" t="s">
        <v>4435</v>
      </c>
      <c r="O4896" s="41">
        <v>600600</v>
      </c>
      <c r="P4896" s="46"/>
      <c r="Q4896" s="47"/>
      <c r="R4896" s="48" t="s">
        <v>1948</v>
      </c>
      <c r="T4896">
        <v>100704</v>
      </c>
    </row>
    <row r="4897" spans="1:20" ht="18" customHeight="1" x14ac:dyDescent="0.15">
      <c r="A4897" s="42">
        <v>10</v>
      </c>
      <c r="B4897" s="43" t="s">
        <v>1536</v>
      </c>
      <c r="C4897" s="43">
        <v>7</v>
      </c>
      <c r="D4897" s="43" t="s">
        <v>1945</v>
      </c>
      <c r="E4897" s="43">
        <v>4</v>
      </c>
      <c r="F4897" s="43" t="s">
        <v>1995</v>
      </c>
      <c r="G4897" s="44">
        <v>10</v>
      </c>
      <c r="H4897" s="43" t="s">
        <v>54</v>
      </c>
      <c r="I4897" s="45">
        <v>5</v>
      </c>
      <c r="J4897" s="45" t="s">
        <v>194</v>
      </c>
      <c r="K4897" s="41">
        <v>48</v>
      </c>
      <c r="L4897" s="41">
        <v>48</v>
      </c>
      <c r="M4897" s="41">
        <f>K4897-L4897</f>
        <v>0</v>
      </c>
      <c r="N4897" s="45" t="s">
        <v>4436</v>
      </c>
      <c r="O4897" s="41">
        <v>18000</v>
      </c>
      <c r="P4897" s="46"/>
      <c r="Q4897" s="47"/>
      <c r="R4897" s="48" t="s">
        <v>1948</v>
      </c>
      <c r="T4897">
        <v>100704</v>
      </c>
    </row>
    <row r="4898" spans="1:20" ht="18" customHeight="1" x14ac:dyDescent="0.15">
      <c r="A4898" s="42">
        <v>10</v>
      </c>
      <c r="B4898" s="43" t="s">
        <v>1536</v>
      </c>
      <c r="C4898" s="43">
        <v>7</v>
      </c>
      <c r="D4898" s="43" t="s">
        <v>1945</v>
      </c>
      <c r="E4898" s="43">
        <v>4</v>
      </c>
      <c r="F4898" s="43" t="s">
        <v>1995</v>
      </c>
      <c r="G4898" s="44">
        <v>10</v>
      </c>
      <c r="H4898" s="43" t="s">
        <v>54</v>
      </c>
      <c r="I4898" s="44">
        <v>5</v>
      </c>
      <c r="J4898" s="44" t="s">
        <v>194</v>
      </c>
      <c r="K4898" s="41"/>
      <c r="L4898" s="41"/>
      <c r="M4898" s="41"/>
      <c r="N4898" s="45" t="s">
        <v>3573</v>
      </c>
      <c r="O4898" s="41">
        <v>30000</v>
      </c>
      <c r="P4898" s="46"/>
      <c r="Q4898" s="47"/>
      <c r="R4898" s="48" t="s">
        <v>1948</v>
      </c>
      <c r="T4898">
        <v>100704</v>
      </c>
    </row>
    <row r="4899" spans="1:20" ht="18" customHeight="1" x14ac:dyDescent="0.15">
      <c r="A4899" s="42">
        <v>10</v>
      </c>
      <c r="B4899" s="43" t="s">
        <v>1536</v>
      </c>
      <c r="C4899" s="43">
        <v>7</v>
      </c>
      <c r="D4899" s="43" t="s">
        <v>1945</v>
      </c>
      <c r="E4899" s="43">
        <v>4</v>
      </c>
      <c r="F4899" s="43" t="s">
        <v>1995</v>
      </c>
      <c r="G4899" s="44">
        <v>10</v>
      </c>
      <c r="H4899" s="43" t="s">
        <v>54</v>
      </c>
      <c r="I4899" s="44">
        <v>5</v>
      </c>
      <c r="J4899" s="44" t="s">
        <v>194</v>
      </c>
      <c r="K4899" s="41"/>
      <c r="L4899" s="41"/>
      <c r="M4899" s="41"/>
      <c r="N4899" s="45" t="s">
        <v>1958</v>
      </c>
      <c r="O4899" s="41"/>
      <c r="P4899" s="46"/>
      <c r="Q4899" s="47"/>
      <c r="R4899" s="48" t="s">
        <v>1948</v>
      </c>
      <c r="T4899">
        <v>100704</v>
      </c>
    </row>
    <row r="4900" spans="1:20" ht="18" customHeight="1" x14ac:dyDescent="0.15">
      <c r="A4900" s="42">
        <v>10</v>
      </c>
      <c r="B4900" s="43" t="s">
        <v>1536</v>
      </c>
      <c r="C4900" s="43">
        <v>7</v>
      </c>
      <c r="D4900" s="43" t="s">
        <v>1945</v>
      </c>
      <c r="E4900" s="43">
        <v>4</v>
      </c>
      <c r="F4900" s="43" t="s">
        <v>1995</v>
      </c>
      <c r="G4900" s="44">
        <v>10</v>
      </c>
      <c r="H4900" s="43" t="s">
        <v>54</v>
      </c>
      <c r="I4900" s="45">
        <v>6</v>
      </c>
      <c r="J4900" s="45" t="s">
        <v>195</v>
      </c>
      <c r="K4900" s="41">
        <v>150</v>
      </c>
      <c r="L4900" s="41">
        <v>150</v>
      </c>
      <c r="M4900" s="41">
        <f>K4900-L4900</f>
        <v>0</v>
      </c>
      <c r="N4900" s="45" t="s">
        <v>4437</v>
      </c>
      <c r="O4900" s="41">
        <v>150000</v>
      </c>
      <c r="P4900" s="46"/>
      <c r="Q4900" s="47"/>
      <c r="R4900" s="48" t="s">
        <v>1948</v>
      </c>
      <c r="T4900">
        <v>100704</v>
      </c>
    </row>
    <row r="4901" spans="1:20" ht="18" customHeight="1" x14ac:dyDescent="0.15">
      <c r="A4901" s="42">
        <v>10</v>
      </c>
      <c r="B4901" s="43" t="s">
        <v>1536</v>
      </c>
      <c r="C4901" s="43">
        <v>7</v>
      </c>
      <c r="D4901" s="43" t="s">
        <v>1945</v>
      </c>
      <c r="E4901" s="43">
        <v>4</v>
      </c>
      <c r="F4901" s="43" t="s">
        <v>1995</v>
      </c>
      <c r="G4901" s="45">
        <v>11</v>
      </c>
      <c r="H4901" s="49" t="s">
        <v>66</v>
      </c>
      <c r="I4901" s="45"/>
      <c r="J4901" s="45"/>
      <c r="K4901" s="41"/>
      <c r="L4901" s="41"/>
      <c r="M4901" s="41"/>
      <c r="N4901" s="45"/>
      <c r="O4901" s="47"/>
      <c r="P4901" s="46"/>
      <c r="Q4901" s="47"/>
      <c r="R4901" s="48" t="s">
        <v>1948</v>
      </c>
      <c r="T4901">
        <v>100704</v>
      </c>
    </row>
    <row r="4902" spans="1:20" ht="18" customHeight="1" x14ac:dyDescent="0.15">
      <c r="A4902" s="42">
        <v>10</v>
      </c>
      <c r="B4902" s="43" t="s">
        <v>1536</v>
      </c>
      <c r="C4902" s="43">
        <v>7</v>
      </c>
      <c r="D4902" s="43" t="s">
        <v>1945</v>
      </c>
      <c r="E4902" s="43">
        <v>4</v>
      </c>
      <c r="F4902" s="43" t="s">
        <v>1995</v>
      </c>
      <c r="G4902" s="44">
        <v>11</v>
      </c>
      <c r="H4902" s="43" t="s">
        <v>66</v>
      </c>
      <c r="I4902" s="45">
        <v>1</v>
      </c>
      <c r="J4902" s="45" t="s">
        <v>67</v>
      </c>
      <c r="K4902" s="41">
        <v>121</v>
      </c>
      <c r="L4902" s="41">
        <v>0</v>
      </c>
      <c r="M4902" s="41">
        <f>K4902-L4902</f>
        <v>121</v>
      </c>
      <c r="N4902" s="45" t="s">
        <v>4438</v>
      </c>
      <c r="O4902" s="41">
        <v>110000</v>
      </c>
      <c r="P4902" s="46"/>
      <c r="Q4902" s="47"/>
      <c r="R4902" s="48" t="s">
        <v>1948</v>
      </c>
      <c r="T4902">
        <v>100704</v>
      </c>
    </row>
    <row r="4903" spans="1:20" ht="18" customHeight="1" x14ac:dyDescent="0.15">
      <c r="A4903" s="42">
        <v>10</v>
      </c>
      <c r="B4903" s="43" t="s">
        <v>1536</v>
      </c>
      <c r="C4903" s="43">
        <v>7</v>
      </c>
      <c r="D4903" s="43" t="s">
        <v>1945</v>
      </c>
      <c r="E4903" s="43">
        <v>4</v>
      </c>
      <c r="F4903" s="43" t="s">
        <v>1995</v>
      </c>
      <c r="G4903" s="44">
        <v>11</v>
      </c>
      <c r="H4903" s="43" t="s">
        <v>66</v>
      </c>
      <c r="I4903" s="44">
        <v>1</v>
      </c>
      <c r="J4903" s="44" t="s">
        <v>67</v>
      </c>
      <c r="K4903" s="41"/>
      <c r="L4903" s="41"/>
      <c r="M4903" s="41"/>
      <c r="N4903" s="45" t="s">
        <v>4439</v>
      </c>
      <c r="O4903" s="41">
        <v>11000</v>
      </c>
      <c r="P4903" s="46"/>
      <c r="Q4903" s="47"/>
      <c r="R4903" s="48" t="s">
        <v>1948</v>
      </c>
      <c r="T4903">
        <v>100704</v>
      </c>
    </row>
    <row r="4904" spans="1:20" ht="18" customHeight="1" x14ac:dyDescent="0.15">
      <c r="A4904" s="42">
        <v>10</v>
      </c>
      <c r="B4904" s="43" t="s">
        <v>1536</v>
      </c>
      <c r="C4904" s="43">
        <v>7</v>
      </c>
      <c r="D4904" s="43" t="s">
        <v>1945</v>
      </c>
      <c r="E4904" s="43">
        <v>4</v>
      </c>
      <c r="F4904" s="43" t="s">
        <v>1995</v>
      </c>
      <c r="G4904" s="44">
        <v>11</v>
      </c>
      <c r="H4904" s="43" t="s">
        <v>66</v>
      </c>
      <c r="I4904" s="45">
        <v>3</v>
      </c>
      <c r="J4904" s="45" t="s">
        <v>70</v>
      </c>
      <c r="K4904" s="41">
        <v>521</v>
      </c>
      <c r="L4904" s="41">
        <v>331</v>
      </c>
      <c r="M4904" s="41">
        <f>K4904-L4904</f>
        <v>190</v>
      </c>
      <c r="N4904" s="45" t="s">
        <v>4440</v>
      </c>
      <c r="O4904" s="41">
        <v>25000</v>
      </c>
      <c r="P4904" s="46"/>
      <c r="Q4904" s="47"/>
      <c r="R4904" s="48" t="s">
        <v>1948</v>
      </c>
      <c r="T4904">
        <v>100704</v>
      </c>
    </row>
    <row r="4905" spans="1:20" ht="18" customHeight="1" x14ac:dyDescent="0.15">
      <c r="A4905" s="42">
        <v>10</v>
      </c>
      <c r="B4905" s="43" t="s">
        <v>1536</v>
      </c>
      <c r="C4905" s="43">
        <v>7</v>
      </c>
      <c r="D4905" s="43" t="s">
        <v>1945</v>
      </c>
      <c r="E4905" s="43">
        <v>4</v>
      </c>
      <c r="F4905" s="43" t="s">
        <v>1995</v>
      </c>
      <c r="G4905" s="44">
        <v>11</v>
      </c>
      <c r="H4905" s="43" t="s">
        <v>66</v>
      </c>
      <c r="I4905" s="44">
        <v>3</v>
      </c>
      <c r="J4905" s="44" t="s">
        <v>70</v>
      </c>
      <c r="K4905" s="41"/>
      <c r="L4905" s="41"/>
      <c r="M4905" s="41"/>
      <c r="N4905" s="45" t="s">
        <v>2001</v>
      </c>
      <c r="O4905" s="41">
        <v>30000</v>
      </c>
      <c r="P4905" s="46"/>
      <c r="Q4905" s="47"/>
      <c r="R4905" s="48" t="s">
        <v>1948</v>
      </c>
      <c r="T4905">
        <v>100704</v>
      </c>
    </row>
    <row r="4906" spans="1:20" ht="18" customHeight="1" x14ac:dyDescent="0.15">
      <c r="A4906" s="42">
        <v>10</v>
      </c>
      <c r="B4906" s="43" t="s">
        <v>1536</v>
      </c>
      <c r="C4906" s="43">
        <v>7</v>
      </c>
      <c r="D4906" s="43" t="s">
        <v>1945</v>
      </c>
      <c r="E4906" s="43">
        <v>4</v>
      </c>
      <c r="F4906" s="43" t="s">
        <v>1995</v>
      </c>
      <c r="G4906" s="44">
        <v>11</v>
      </c>
      <c r="H4906" s="43" t="s">
        <v>66</v>
      </c>
      <c r="I4906" s="44">
        <v>3</v>
      </c>
      <c r="J4906" s="44" t="s">
        <v>70</v>
      </c>
      <c r="K4906" s="41"/>
      <c r="L4906" s="41"/>
      <c r="M4906" s="41"/>
      <c r="N4906" s="45" t="s">
        <v>4441</v>
      </c>
      <c r="O4906" s="41">
        <v>234000</v>
      </c>
      <c r="P4906" s="46"/>
      <c r="Q4906" s="47"/>
      <c r="R4906" s="48" t="s">
        <v>1948</v>
      </c>
      <c r="T4906">
        <v>100704</v>
      </c>
    </row>
    <row r="4907" spans="1:20" ht="18" customHeight="1" x14ac:dyDescent="0.15">
      <c r="A4907" s="42">
        <v>10</v>
      </c>
      <c r="B4907" s="43" t="s">
        <v>1536</v>
      </c>
      <c r="C4907" s="43">
        <v>7</v>
      </c>
      <c r="D4907" s="43" t="s">
        <v>1945</v>
      </c>
      <c r="E4907" s="43">
        <v>4</v>
      </c>
      <c r="F4907" s="43" t="s">
        <v>1995</v>
      </c>
      <c r="G4907" s="44">
        <v>11</v>
      </c>
      <c r="H4907" s="43" t="s">
        <v>66</v>
      </c>
      <c r="I4907" s="44">
        <v>3</v>
      </c>
      <c r="J4907" s="44" t="s">
        <v>70</v>
      </c>
      <c r="K4907" s="41"/>
      <c r="L4907" s="41"/>
      <c r="M4907" s="41"/>
      <c r="N4907" s="45" t="s">
        <v>2877</v>
      </c>
      <c r="O4907" s="41">
        <v>100000</v>
      </c>
      <c r="P4907" s="46"/>
      <c r="Q4907" s="47"/>
      <c r="R4907" s="48" t="s">
        <v>1948</v>
      </c>
      <c r="T4907">
        <v>100704</v>
      </c>
    </row>
    <row r="4908" spans="1:20" ht="18" customHeight="1" x14ac:dyDescent="0.15">
      <c r="A4908" s="42">
        <v>10</v>
      </c>
      <c r="B4908" s="43" t="s">
        <v>1536</v>
      </c>
      <c r="C4908" s="43">
        <v>7</v>
      </c>
      <c r="D4908" s="43" t="s">
        <v>1945</v>
      </c>
      <c r="E4908" s="43">
        <v>4</v>
      </c>
      <c r="F4908" s="43" t="s">
        <v>1995</v>
      </c>
      <c r="G4908" s="44">
        <v>11</v>
      </c>
      <c r="H4908" s="43" t="s">
        <v>66</v>
      </c>
      <c r="I4908" s="44">
        <v>3</v>
      </c>
      <c r="J4908" s="44" t="s">
        <v>70</v>
      </c>
      <c r="K4908" s="41"/>
      <c r="L4908" s="41"/>
      <c r="M4908" s="41"/>
      <c r="N4908" s="45" t="s">
        <v>4442</v>
      </c>
      <c r="O4908" s="41">
        <v>44000</v>
      </c>
      <c r="P4908" s="46"/>
      <c r="Q4908" s="47"/>
      <c r="R4908" s="48" t="s">
        <v>1948</v>
      </c>
      <c r="T4908">
        <v>100704</v>
      </c>
    </row>
    <row r="4909" spans="1:20" ht="18" customHeight="1" x14ac:dyDescent="0.15">
      <c r="A4909" s="42">
        <v>10</v>
      </c>
      <c r="B4909" s="43" t="s">
        <v>1536</v>
      </c>
      <c r="C4909" s="43">
        <v>7</v>
      </c>
      <c r="D4909" s="43" t="s">
        <v>1945</v>
      </c>
      <c r="E4909" s="43">
        <v>4</v>
      </c>
      <c r="F4909" s="43" t="s">
        <v>1995</v>
      </c>
      <c r="G4909" s="44">
        <v>11</v>
      </c>
      <c r="H4909" s="43" t="s">
        <v>66</v>
      </c>
      <c r="I4909" s="44">
        <v>3</v>
      </c>
      <c r="J4909" s="44" t="s">
        <v>70</v>
      </c>
      <c r="K4909" s="41"/>
      <c r="L4909" s="41"/>
      <c r="M4909" s="41"/>
      <c r="N4909" s="45" t="s">
        <v>4443</v>
      </c>
      <c r="O4909" s="41">
        <v>88000</v>
      </c>
      <c r="P4909" s="46"/>
      <c r="Q4909" s="47"/>
      <c r="R4909" s="48" t="s">
        <v>1948</v>
      </c>
      <c r="T4909">
        <v>100704</v>
      </c>
    </row>
    <row r="4910" spans="1:20" ht="18" customHeight="1" x14ac:dyDescent="0.15">
      <c r="A4910" s="42">
        <v>10</v>
      </c>
      <c r="B4910" s="43" t="s">
        <v>1536</v>
      </c>
      <c r="C4910" s="43">
        <v>7</v>
      </c>
      <c r="D4910" s="43" t="s">
        <v>1945</v>
      </c>
      <c r="E4910" s="43">
        <v>4</v>
      </c>
      <c r="F4910" s="43" t="s">
        <v>1995</v>
      </c>
      <c r="G4910" s="44">
        <v>11</v>
      </c>
      <c r="H4910" s="43" t="s">
        <v>66</v>
      </c>
      <c r="I4910" s="45">
        <v>11</v>
      </c>
      <c r="J4910" s="45" t="s">
        <v>72</v>
      </c>
      <c r="K4910" s="41">
        <v>27</v>
      </c>
      <c r="L4910" s="41">
        <v>27</v>
      </c>
      <c r="M4910" s="41">
        <f>K4910-L4910</f>
        <v>0</v>
      </c>
      <c r="N4910" s="45" t="s">
        <v>2002</v>
      </c>
      <c r="O4910" s="41"/>
      <c r="P4910" s="46"/>
      <c r="Q4910" s="47"/>
      <c r="R4910" s="48" t="s">
        <v>1948</v>
      </c>
      <c r="T4910">
        <v>100704</v>
      </c>
    </row>
    <row r="4911" spans="1:20" ht="18" customHeight="1" x14ac:dyDescent="0.15">
      <c r="A4911" s="42">
        <v>10</v>
      </c>
      <c r="B4911" s="43" t="s">
        <v>1536</v>
      </c>
      <c r="C4911" s="43">
        <v>7</v>
      </c>
      <c r="D4911" s="43" t="s">
        <v>1945</v>
      </c>
      <c r="E4911" s="43">
        <v>4</v>
      </c>
      <c r="F4911" s="43" t="s">
        <v>1995</v>
      </c>
      <c r="G4911" s="44">
        <v>11</v>
      </c>
      <c r="H4911" s="43" t="s">
        <v>66</v>
      </c>
      <c r="I4911" s="44">
        <v>11</v>
      </c>
      <c r="J4911" s="44" t="s">
        <v>72</v>
      </c>
      <c r="K4911" s="41"/>
      <c r="L4911" s="41"/>
      <c r="M4911" s="41"/>
      <c r="N4911" s="45" t="s">
        <v>4444</v>
      </c>
      <c r="O4911" s="41">
        <v>27000</v>
      </c>
      <c r="P4911" s="46"/>
      <c r="Q4911" s="47"/>
      <c r="R4911" s="48" t="s">
        <v>1948</v>
      </c>
      <c r="T4911">
        <v>100704</v>
      </c>
    </row>
    <row r="4912" spans="1:20" ht="18" customHeight="1" x14ac:dyDescent="0.15">
      <c r="A4912" s="42">
        <v>10</v>
      </c>
      <c r="B4912" s="43" t="s">
        <v>1536</v>
      </c>
      <c r="C4912" s="43">
        <v>7</v>
      </c>
      <c r="D4912" s="43" t="s">
        <v>1945</v>
      </c>
      <c r="E4912" s="43">
        <v>4</v>
      </c>
      <c r="F4912" s="43" t="s">
        <v>1995</v>
      </c>
      <c r="G4912" s="45">
        <v>12</v>
      </c>
      <c r="H4912" s="49" t="s">
        <v>73</v>
      </c>
      <c r="I4912" s="45"/>
      <c r="J4912" s="45"/>
      <c r="K4912" s="41"/>
      <c r="L4912" s="41"/>
      <c r="M4912" s="41"/>
      <c r="N4912" s="45"/>
      <c r="O4912" s="47"/>
      <c r="P4912" s="46"/>
      <c r="Q4912" s="47"/>
      <c r="R4912" s="48" t="s">
        <v>1948</v>
      </c>
      <c r="T4912">
        <v>100704</v>
      </c>
    </row>
    <row r="4913" spans="1:20" ht="18" customHeight="1" x14ac:dyDescent="0.15">
      <c r="A4913" s="42">
        <v>10</v>
      </c>
      <c r="B4913" s="43" t="s">
        <v>1536</v>
      </c>
      <c r="C4913" s="43">
        <v>7</v>
      </c>
      <c r="D4913" s="43" t="s">
        <v>1945</v>
      </c>
      <c r="E4913" s="43">
        <v>4</v>
      </c>
      <c r="F4913" s="43" t="s">
        <v>1995</v>
      </c>
      <c r="G4913" s="44">
        <v>12</v>
      </c>
      <c r="H4913" s="43" t="s">
        <v>73</v>
      </c>
      <c r="I4913" s="45">
        <v>21</v>
      </c>
      <c r="J4913" s="45" t="s">
        <v>74</v>
      </c>
      <c r="K4913" s="41">
        <v>4887</v>
      </c>
      <c r="L4913" s="41">
        <v>695</v>
      </c>
      <c r="M4913" s="41">
        <f>K4913-L4913</f>
        <v>4192</v>
      </c>
      <c r="N4913" s="45" t="s">
        <v>4445</v>
      </c>
      <c r="O4913" s="41">
        <v>257400</v>
      </c>
      <c r="P4913" s="46"/>
      <c r="Q4913" s="47"/>
      <c r="R4913" s="48" t="s">
        <v>1948</v>
      </c>
      <c r="T4913">
        <v>100704</v>
      </c>
    </row>
    <row r="4914" spans="1:20" ht="18" customHeight="1" x14ac:dyDescent="0.15">
      <c r="A4914" s="42">
        <v>10</v>
      </c>
      <c r="B4914" s="43" t="s">
        <v>1536</v>
      </c>
      <c r="C4914" s="43">
        <v>7</v>
      </c>
      <c r="D4914" s="43" t="s">
        <v>1945</v>
      </c>
      <c r="E4914" s="43">
        <v>4</v>
      </c>
      <c r="F4914" s="43" t="s">
        <v>1995</v>
      </c>
      <c r="G4914" s="44">
        <v>12</v>
      </c>
      <c r="H4914" s="43" t="s">
        <v>73</v>
      </c>
      <c r="I4914" s="44">
        <v>21</v>
      </c>
      <c r="J4914" s="44" t="s">
        <v>74</v>
      </c>
      <c r="K4914" s="41"/>
      <c r="L4914" s="41"/>
      <c r="M4914" s="41"/>
      <c r="N4914" s="45" t="s">
        <v>4446</v>
      </c>
      <c r="O4914" s="41">
        <v>66000</v>
      </c>
      <c r="P4914" s="46"/>
      <c r="Q4914" s="47"/>
      <c r="R4914" s="48" t="s">
        <v>1948</v>
      </c>
      <c r="T4914">
        <v>100704</v>
      </c>
    </row>
    <row r="4915" spans="1:20" ht="18" customHeight="1" x14ac:dyDescent="0.15">
      <c r="A4915" s="42">
        <v>10</v>
      </c>
      <c r="B4915" s="43" t="s">
        <v>1536</v>
      </c>
      <c r="C4915" s="43">
        <v>7</v>
      </c>
      <c r="D4915" s="43" t="s">
        <v>1945</v>
      </c>
      <c r="E4915" s="43">
        <v>4</v>
      </c>
      <c r="F4915" s="43" t="s">
        <v>1995</v>
      </c>
      <c r="G4915" s="44">
        <v>12</v>
      </c>
      <c r="H4915" s="43" t="s">
        <v>73</v>
      </c>
      <c r="I4915" s="44">
        <v>21</v>
      </c>
      <c r="J4915" s="44" t="s">
        <v>74</v>
      </c>
      <c r="K4915" s="41"/>
      <c r="L4915" s="41"/>
      <c r="M4915" s="41"/>
      <c r="N4915" s="45" t="s">
        <v>4447</v>
      </c>
      <c r="O4915" s="41">
        <v>1950102</v>
      </c>
      <c r="P4915" s="46"/>
      <c r="Q4915" s="47"/>
      <c r="R4915" s="48" t="s">
        <v>1948</v>
      </c>
      <c r="T4915">
        <v>100704</v>
      </c>
    </row>
    <row r="4916" spans="1:20" ht="18" customHeight="1" x14ac:dyDescent="0.15">
      <c r="A4916" s="42">
        <v>10</v>
      </c>
      <c r="B4916" s="43" t="s">
        <v>1536</v>
      </c>
      <c r="C4916" s="43">
        <v>7</v>
      </c>
      <c r="D4916" s="43" t="s">
        <v>1945</v>
      </c>
      <c r="E4916" s="43">
        <v>4</v>
      </c>
      <c r="F4916" s="43" t="s">
        <v>1995</v>
      </c>
      <c r="G4916" s="44">
        <v>12</v>
      </c>
      <c r="H4916" s="43" t="s">
        <v>73</v>
      </c>
      <c r="I4916" s="44">
        <v>21</v>
      </c>
      <c r="J4916" s="44" t="s">
        <v>74</v>
      </c>
      <c r="K4916" s="41"/>
      <c r="L4916" s="41"/>
      <c r="M4916" s="41"/>
      <c r="N4916" s="45" t="s">
        <v>4448</v>
      </c>
      <c r="O4916" s="41">
        <v>100000</v>
      </c>
      <c r="P4916" s="46"/>
      <c r="Q4916" s="47"/>
      <c r="R4916" s="48" t="s">
        <v>1948</v>
      </c>
      <c r="T4916">
        <v>100704</v>
      </c>
    </row>
    <row r="4917" spans="1:20" ht="18" customHeight="1" x14ac:dyDescent="0.15">
      <c r="A4917" s="42">
        <v>10</v>
      </c>
      <c r="B4917" s="43" t="s">
        <v>1536</v>
      </c>
      <c r="C4917" s="43">
        <v>7</v>
      </c>
      <c r="D4917" s="43" t="s">
        <v>1945</v>
      </c>
      <c r="E4917" s="43">
        <v>4</v>
      </c>
      <c r="F4917" s="43" t="s">
        <v>1995</v>
      </c>
      <c r="G4917" s="44">
        <v>12</v>
      </c>
      <c r="H4917" s="43" t="s">
        <v>73</v>
      </c>
      <c r="I4917" s="44">
        <v>21</v>
      </c>
      <c r="J4917" s="44" t="s">
        <v>74</v>
      </c>
      <c r="K4917" s="41"/>
      <c r="L4917" s="41"/>
      <c r="M4917" s="41"/>
      <c r="N4917" s="45" t="s">
        <v>4449</v>
      </c>
      <c r="O4917" s="41">
        <v>149275</v>
      </c>
      <c r="P4917" s="46"/>
      <c r="Q4917" s="47"/>
      <c r="R4917" s="48" t="s">
        <v>1948</v>
      </c>
      <c r="T4917">
        <v>100704</v>
      </c>
    </row>
    <row r="4918" spans="1:20" ht="18" customHeight="1" x14ac:dyDescent="0.15">
      <c r="A4918" s="42">
        <v>10</v>
      </c>
      <c r="B4918" s="43" t="s">
        <v>1536</v>
      </c>
      <c r="C4918" s="43">
        <v>7</v>
      </c>
      <c r="D4918" s="43" t="s">
        <v>1945</v>
      </c>
      <c r="E4918" s="43">
        <v>4</v>
      </c>
      <c r="F4918" s="43" t="s">
        <v>1995</v>
      </c>
      <c r="G4918" s="44">
        <v>12</v>
      </c>
      <c r="H4918" s="43" t="s">
        <v>73</v>
      </c>
      <c r="I4918" s="44">
        <v>21</v>
      </c>
      <c r="J4918" s="44" t="s">
        <v>74</v>
      </c>
      <c r="K4918" s="41"/>
      <c r="L4918" s="41"/>
      <c r="M4918" s="41"/>
      <c r="N4918" s="45" t="s">
        <v>2878</v>
      </c>
      <c r="O4918" s="41"/>
      <c r="P4918" s="46"/>
      <c r="Q4918" s="47"/>
      <c r="R4918" s="48" t="s">
        <v>1948</v>
      </c>
      <c r="T4918">
        <v>100704</v>
      </c>
    </row>
    <row r="4919" spans="1:20" ht="18" customHeight="1" x14ac:dyDescent="0.15">
      <c r="A4919" s="42">
        <v>10</v>
      </c>
      <c r="B4919" s="43" t="s">
        <v>1536</v>
      </c>
      <c r="C4919" s="43">
        <v>7</v>
      </c>
      <c r="D4919" s="43" t="s">
        <v>1945</v>
      </c>
      <c r="E4919" s="43">
        <v>4</v>
      </c>
      <c r="F4919" s="43" t="s">
        <v>1995</v>
      </c>
      <c r="G4919" s="44">
        <v>12</v>
      </c>
      <c r="H4919" s="43" t="s">
        <v>73</v>
      </c>
      <c r="I4919" s="44">
        <v>21</v>
      </c>
      <c r="J4919" s="44" t="s">
        <v>74</v>
      </c>
      <c r="K4919" s="41"/>
      <c r="L4919" s="41"/>
      <c r="M4919" s="41"/>
      <c r="N4919" s="45" t="s">
        <v>4450</v>
      </c>
      <c r="O4919" s="41">
        <v>2363790</v>
      </c>
      <c r="P4919" s="46"/>
      <c r="Q4919" s="47"/>
      <c r="R4919" s="48" t="s">
        <v>1948</v>
      </c>
      <c r="T4919">
        <v>100704</v>
      </c>
    </row>
    <row r="4920" spans="1:20" ht="18" customHeight="1" x14ac:dyDescent="0.15">
      <c r="A4920" s="42">
        <v>10</v>
      </c>
      <c r="B4920" s="43" t="s">
        <v>1536</v>
      </c>
      <c r="C4920" s="43">
        <v>7</v>
      </c>
      <c r="D4920" s="43" t="s">
        <v>1945</v>
      </c>
      <c r="E4920" s="43">
        <v>4</v>
      </c>
      <c r="F4920" s="43" t="s">
        <v>1995</v>
      </c>
      <c r="G4920" s="45">
        <v>13</v>
      </c>
      <c r="H4920" s="49" t="s">
        <v>77</v>
      </c>
      <c r="I4920" s="45"/>
      <c r="J4920" s="45"/>
      <c r="K4920" s="41"/>
      <c r="L4920" s="41"/>
      <c r="M4920" s="41"/>
      <c r="N4920" s="45"/>
      <c r="O4920" s="47"/>
      <c r="P4920" s="46"/>
      <c r="Q4920" s="47"/>
      <c r="R4920" s="48" t="s">
        <v>1948</v>
      </c>
      <c r="T4920">
        <v>100704</v>
      </c>
    </row>
    <row r="4921" spans="1:20" ht="18" customHeight="1" x14ac:dyDescent="0.15">
      <c r="A4921" s="42">
        <v>10</v>
      </c>
      <c r="B4921" s="43" t="s">
        <v>1536</v>
      </c>
      <c r="C4921" s="43">
        <v>7</v>
      </c>
      <c r="D4921" s="43" t="s">
        <v>1945</v>
      </c>
      <c r="E4921" s="43">
        <v>4</v>
      </c>
      <c r="F4921" s="43" t="s">
        <v>1995</v>
      </c>
      <c r="G4921" s="44">
        <v>13</v>
      </c>
      <c r="H4921" s="43" t="s">
        <v>77</v>
      </c>
      <c r="I4921" s="45">
        <v>1</v>
      </c>
      <c r="J4921" s="45" t="s">
        <v>78</v>
      </c>
      <c r="K4921" s="41">
        <v>245</v>
      </c>
      <c r="L4921" s="41">
        <v>10</v>
      </c>
      <c r="M4921" s="41">
        <f>K4921-L4921</f>
        <v>235</v>
      </c>
      <c r="N4921" s="45" t="s">
        <v>2003</v>
      </c>
      <c r="O4921" s="41">
        <v>10000</v>
      </c>
      <c r="P4921" s="46"/>
      <c r="Q4921" s="47"/>
      <c r="R4921" s="48" t="s">
        <v>1948</v>
      </c>
      <c r="T4921">
        <v>100704</v>
      </c>
    </row>
    <row r="4922" spans="1:20" ht="18" customHeight="1" x14ac:dyDescent="0.15">
      <c r="A4922" s="42">
        <v>10</v>
      </c>
      <c r="B4922" s="43" t="s">
        <v>1536</v>
      </c>
      <c r="C4922" s="43">
        <v>7</v>
      </c>
      <c r="D4922" s="43" t="s">
        <v>1945</v>
      </c>
      <c r="E4922" s="43">
        <v>4</v>
      </c>
      <c r="F4922" s="43" t="s">
        <v>1995</v>
      </c>
      <c r="G4922" s="44">
        <v>13</v>
      </c>
      <c r="H4922" s="43" t="s">
        <v>77</v>
      </c>
      <c r="I4922" s="44">
        <v>1</v>
      </c>
      <c r="J4922" s="44" t="s">
        <v>78</v>
      </c>
      <c r="K4922" s="41"/>
      <c r="L4922" s="41"/>
      <c r="M4922" s="41"/>
      <c r="N4922" s="45" t="s">
        <v>2879</v>
      </c>
      <c r="O4922" s="41"/>
      <c r="P4922" s="46"/>
      <c r="Q4922" s="47"/>
      <c r="R4922" s="48" t="s">
        <v>1948</v>
      </c>
      <c r="T4922">
        <v>100704</v>
      </c>
    </row>
    <row r="4923" spans="1:20" ht="18" customHeight="1" x14ac:dyDescent="0.15">
      <c r="A4923" s="42">
        <v>10</v>
      </c>
      <c r="B4923" s="43" t="s">
        <v>1536</v>
      </c>
      <c r="C4923" s="43">
        <v>7</v>
      </c>
      <c r="D4923" s="43" t="s">
        <v>1945</v>
      </c>
      <c r="E4923" s="43">
        <v>4</v>
      </c>
      <c r="F4923" s="43" t="s">
        <v>1995</v>
      </c>
      <c r="G4923" s="44">
        <v>13</v>
      </c>
      <c r="H4923" s="43" t="s">
        <v>77</v>
      </c>
      <c r="I4923" s="44">
        <v>1</v>
      </c>
      <c r="J4923" s="44" t="s">
        <v>78</v>
      </c>
      <c r="K4923" s="41"/>
      <c r="L4923" s="41"/>
      <c r="M4923" s="41"/>
      <c r="N4923" s="45" t="s">
        <v>4451</v>
      </c>
      <c r="O4923" s="41">
        <v>234240</v>
      </c>
      <c r="P4923" s="46"/>
      <c r="Q4923" s="47"/>
      <c r="R4923" s="48" t="s">
        <v>1948</v>
      </c>
      <c r="T4923">
        <v>100704</v>
      </c>
    </row>
    <row r="4924" spans="1:20" ht="18" customHeight="1" x14ac:dyDescent="0.15">
      <c r="A4924" s="42">
        <v>10</v>
      </c>
      <c r="B4924" s="43" t="s">
        <v>1536</v>
      </c>
      <c r="C4924" s="43">
        <v>7</v>
      </c>
      <c r="D4924" s="43" t="s">
        <v>1945</v>
      </c>
      <c r="E4924" s="43">
        <v>4</v>
      </c>
      <c r="F4924" s="43" t="s">
        <v>1995</v>
      </c>
      <c r="G4924" s="44">
        <v>13</v>
      </c>
      <c r="H4924" s="43" t="s">
        <v>77</v>
      </c>
      <c r="I4924" s="45">
        <v>11</v>
      </c>
      <c r="J4924" s="45" t="s">
        <v>1142</v>
      </c>
      <c r="K4924" s="41">
        <v>3502</v>
      </c>
      <c r="L4924" s="41">
        <v>50</v>
      </c>
      <c r="M4924" s="41">
        <f>K4924-L4924</f>
        <v>3452</v>
      </c>
      <c r="N4924" s="45" t="s">
        <v>2004</v>
      </c>
      <c r="O4924" s="41">
        <v>50000</v>
      </c>
      <c r="P4924" s="46"/>
      <c r="Q4924" s="47"/>
      <c r="R4924" s="48" t="s">
        <v>1948</v>
      </c>
      <c r="T4924">
        <v>100704</v>
      </c>
    </row>
    <row r="4925" spans="1:20" ht="18" customHeight="1" x14ac:dyDescent="0.15">
      <c r="A4925" s="42">
        <v>10</v>
      </c>
      <c r="B4925" s="43" t="s">
        <v>1536</v>
      </c>
      <c r="C4925" s="43">
        <v>7</v>
      </c>
      <c r="D4925" s="43" t="s">
        <v>1945</v>
      </c>
      <c r="E4925" s="43">
        <v>4</v>
      </c>
      <c r="F4925" s="43" t="s">
        <v>1995</v>
      </c>
      <c r="G4925" s="44">
        <v>13</v>
      </c>
      <c r="H4925" s="43" t="s">
        <v>77</v>
      </c>
      <c r="I4925" s="44">
        <v>11</v>
      </c>
      <c r="J4925" s="44" t="s">
        <v>1142</v>
      </c>
      <c r="K4925" s="41"/>
      <c r="L4925" s="41"/>
      <c r="M4925" s="41"/>
      <c r="N4925" s="45" t="s">
        <v>2880</v>
      </c>
      <c r="O4925" s="41"/>
      <c r="P4925" s="46"/>
      <c r="Q4925" s="47"/>
      <c r="R4925" s="48" t="s">
        <v>1948</v>
      </c>
      <c r="T4925">
        <v>100704</v>
      </c>
    </row>
    <row r="4926" spans="1:20" ht="18" customHeight="1" x14ac:dyDescent="0.15">
      <c r="A4926" s="42">
        <v>10</v>
      </c>
      <c r="B4926" s="43" t="s">
        <v>1536</v>
      </c>
      <c r="C4926" s="43">
        <v>7</v>
      </c>
      <c r="D4926" s="43" t="s">
        <v>1945</v>
      </c>
      <c r="E4926" s="43">
        <v>4</v>
      </c>
      <c r="F4926" s="43" t="s">
        <v>1995</v>
      </c>
      <c r="G4926" s="44">
        <v>13</v>
      </c>
      <c r="H4926" s="43" t="s">
        <v>77</v>
      </c>
      <c r="I4926" s="44">
        <v>11</v>
      </c>
      <c r="J4926" s="44" t="s">
        <v>1142</v>
      </c>
      <c r="K4926" s="41"/>
      <c r="L4926" s="41"/>
      <c r="M4926" s="41"/>
      <c r="N4926" s="45" t="s">
        <v>4452</v>
      </c>
      <c r="O4926" s="41">
        <v>2750000</v>
      </c>
      <c r="P4926" s="46"/>
      <c r="Q4926" s="47"/>
      <c r="R4926" s="48" t="s">
        <v>1948</v>
      </c>
      <c r="T4926">
        <v>100704</v>
      </c>
    </row>
    <row r="4927" spans="1:20" ht="18" customHeight="1" x14ac:dyDescent="0.15">
      <c r="A4927" s="42">
        <v>10</v>
      </c>
      <c r="B4927" s="43" t="s">
        <v>1536</v>
      </c>
      <c r="C4927" s="43">
        <v>7</v>
      </c>
      <c r="D4927" s="43" t="s">
        <v>1945</v>
      </c>
      <c r="E4927" s="43">
        <v>4</v>
      </c>
      <c r="F4927" s="43" t="s">
        <v>1995</v>
      </c>
      <c r="G4927" s="44">
        <v>13</v>
      </c>
      <c r="H4927" s="43" t="s">
        <v>77</v>
      </c>
      <c r="I4927" s="44">
        <v>11</v>
      </c>
      <c r="J4927" s="44" t="s">
        <v>1142</v>
      </c>
      <c r="K4927" s="41"/>
      <c r="L4927" s="41"/>
      <c r="M4927" s="41"/>
      <c r="N4927" s="45" t="s">
        <v>2881</v>
      </c>
      <c r="O4927" s="41"/>
      <c r="P4927" s="46"/>
      <c r="Q4927" s="47"/>
      <c r="R4927" s="48" t="s">
        <v>1948</v>
      </c>
      <c r="T4927">
        <v>100704</v>
      </c>
    </row>
    <row r="4928" spans="1:20" ht="18" customHeight="1" x14ac:dyDescent="0.15">
      <c r="A4928" s="42">
        <v>10</v>
      </c>
      <c r="B4928" s="43" t="s">
        <v>1536</v>
      </c>
      <c r="C4928" s="43">
        <v>7</v>
      </c>
      <c r="D4928" s="43" t="s">
        <v>1945</v>
      </c>
      <c r="E4928" s="43">
        <v>4</v>
      </c>
      <c r="F4928" s="43" t="s">
        <v>1995</v>
      </c>
      <c r="G4928" s="44">
        <v>13</v>
      </c>
      <c r="H4928" s="43" t="s">
        <v>77</v>
      </c>
      <c r="I4928" s="44">
        <v>11</v>
      </c>
      <c r="J4928" s="44" t="s">
        <v>1142</v>
      </c>
      <c r="K4928" s="41"/>
      <c r="L4928" s="41"/>
      <c r="M4928" s="41"/>
      <c r="N4928" s="45" t="s">
        <v>4453</v>
      </c>
      <c r="O4928" s="41">
        <v>176000</v>
      </c>
      <c r="P4928" s="46"/>
      <c r="Q4928" s="47"/>
      <c r="R4928" s="48" t="s">
        <v>1948</v>
      </c>
      <c r="T4928">
        <v>100704</v>
      </c>
    </row>
    <row r="4929" spans="1:20" ht="18" customHeight="1" x14ac:dyDescent="0.15">
      <c r="A4929" s="42">
        <v>10</v>
      </c>
      <c r="B4929" s="43" t="s">
        <v>1536</v>
      </c>
      <c r="C4929" s="43">
        <v>7</v>
      </c>
      <c r="D4929" s="43" t="s">
        <v>1945</v>
      </c>
      <c r="E4929" s="43">
        <v>4</v>
      </c>
      <c r="F4929" s="43" t="s">
        <v>1995</v>
      </c>
      <c r="G4929" s="44">
        <v>13</v>
      </c>
      <c r="H4929" s="43" t="s">
        <v>77</v>
      </c>
      <c r="I4929" s="44">
        <v>11</v>
      </c>
      <c r="J4929" s="44" t="s">
        <v>1142</v>
      </c>
      <c r="K4929" s="41"/>
      <c r="L4929" s="41"/>
      <c r="M4929" s="41"/>
      <c r="N4929" s="45" t="s">
        <v>4454</v>
      </c>
      <c r="O4929" s="41">
        <v>525800</v>
      </c>
      <c r="P4929" s="46"/>
      <c r="Q4929" s="47"/>
      <c r="R4929" s="48" t="s">
        <v>1948</v>
      </c>
      <c r="T4929">
        <v>100704</v>
      </c>
    </row>
    <row r="4930" spans="1:20" ht="18" customHeight="1" x14ac:dyDescent="0.15">
      <c r="A4930" s="42">
        <v>10</v>
      </c>
      <c r="B4930" s="43" t="s">
        <v>1536</v>
      </c>
      <c r="C4930" s="43">
        <v>7</v>
      </c>
      <c r="D4930" s="43" t="s">
        <v>1945</v>
      </c>
      <c r="E4930" s="43">
        <v>4</v>
      </c>
      <c r="F4930" s="43" t="s">
        <v>1995</v>
      </c>
      <c r="G4930" s="44">
        <v>13</v>
      </c>
      <c r="H4930" s="43" t="s">
        <v>77</v>
      </c>
      <c r="I4930" s="45">
        <v>21</v>
      </c>
      <c r="J4930" s="45" t="s">
        <v>304</v>
      </c>
      <c r="K4930" s="41">
        <v>400</v>
      </c>
      <c r="L4930" s="41">
        <v>0</v>
      </c>
      <c r="M4930" s="41">
        <f>K4930-L4930</f>
        <v>400</v>
      </c>
      <c r="N4930" s="45" t="s">
        <v>4455</v>
      </c>
      <c r="O4930" s="41">
        <v>400000</v>
      </c>
      <c r="P4930" s="46"/>
      <c r="Q4930" s="47"/>
      <c r="R4930" s="48" t="s">
        <v>1948</v>
      </c>
      <c r="T4930">
        <v>100704</v>
      </c>
    </row>
    <row r="4931" spans="1:20" ht="18" customHeight="1" x14ac:dyDescent="0.15">
      <c r="A4931" s="42">
        <v>10</v>
      </c>
      <c r="B4931" s="43" t="s">
        <v>1536</v>
      </c>
      <c r="C4931" s="43">
        <v>7</v>
      </c>
      <c r="D4931" s="43" t="s">
        <v>1945</v>
      </c>
      <c r="E4931" s="43">
        <v>4</v>
      </c>
      <c r="F4931" s="43" t="s">
        <v>1995</v>
      </c>
      <c r="G4931" s="44">
        <v>13</v>
      </c>
      <c r="H4931" s="43" t="s">
        <v>77</v>
      </c>
      <c r="I4931" s="45">
        <v>31</v>
      </c>
      <c r="J4931" s="45" t="s">
        <v>138</v>
      </c>
      <c r="K4931" s="41">
        <v>2475</v>
      </c>
      <c r="L4931" s="41">
        <v>0</v>
      </c>
      <c r="M4931" s="41">
        <f>K4931-L4931</f>
        <v>2475</v>
      </c>
      <c r="N4931" s="45" t="s">
        <v>2882</v>
      </c>
      <c r="O4931" s="41"/>
      <c r="P4931" s="46"/>
      <c r="Q4931" s="47"/>
      <c r="R4931" s="48" t="s">
        <v>1948</v>
      </c>
      <c r="T4931">
        <v>100704</v>
      </c>
    </row>
    <row r="4932" spans="1:20" ht="18" customHeight="1" x14ac:dyDescent="0.15">
      <c r="A4932" s="42">
        <v>10</v>
      </c>
      <c r="B4932" s="43" t="s">
        <v>1536</v>
      </c>
      <c r="C4932" s="43">
        <v>7</v>
      </c>
      <c r="D4932" s="43" t="s">
        <v>1945</v>
      </c>
      <c r="E4932" s="43">
        <v>4</v>
      </c>
      <c r="F4932" s="43" t="s">
        <v>1995</v>
      </c>
      <c r="G4932" s="44">
        <v>13</v>
      </c>
      <c r="H4932" s="43" t="s">
        <v>77</v>
      </c>
      <c r="I4932" s="44">
        <v>31</v>
      </c>
      <c r="J4932" s="44" t="s">
        <v>138</v>
      </c>
      <c r="K4932" s="41"/>
      <c r="L4932" s="41"/>
      <c r="M4932" s="41"/>
      <c r="N4932" s="45" t="s">
        <v>4456</v>
      </c>
      <c r="O4932" s="41">
        <v>825000</v>
      </c>
      <c r="P4932" s="46"/>
      <c r="Q4932" s="47"/>
      <c r="R4932" s="48" t="s">
        <v>1948</v>
      </c>
      <c r="T4932">
        <v>100704</v>
      </c>
    </row>
    <row r="4933" spans="1:20" ht="18" customHeight="1" x14ac:dyDescent="0.15">
      <c r="A4933" s="42">
        <v>10</v>
      </c>
      <c r="B4933" s="43" t="s">
        <v>1536</v>
      </c>
      <c r="C4933" s="43">
        <v>7</v>
      </c>
      <c r="D4933" s="43" t="s">
        <v>1945</v>
      </c>
      <c r="E4933" s="43">
        <v>4</v>
      </c>
      <c r="F4933" s="43" t="s">
        <v>1995</v>
      </c>
      <c r="G4933" s="44">
        <v>13</v>
      </c>
      <c r="H4933" s="43" t="s">
        <v>77</v>
      </c>
      <c r="I4933" s="44">
        <v>31</v>
      </c>
      <c r="J4933" s="44" t="s">
        <v>138</v>
      </c>
      <c r="K4933" s="41"/>
      <c r="L4933" s="41"/>
      <c r="M4933" s="41"/>
      <c r="N4933" s="45" t="s">
        <v>4457</v>
      </c>
      <c r="O4933" s="41">
        <v>248600</v>
      </c>
      <c r="P4933" s="46"/>
      <c r="Q4933" s="47"/>
      <c r="R4933" s="48" t="s">
        <v>1948</v>
      </c>
      <c r="T4933">
        <v>100704</v>
      </c>
    </row>
    <row r="4934" spans="1:20" ht="18" customHeight="1" x14ac:dyDescent="0.15">
      <c r="A4934" s="42">
        <v>10</v>
      </c>
      <c r="B4934" s="43" t="s">
        <v>1536</v>
      </c>
      <c r="C4934" s="43">
        <v>7</v>
      </c>
      <c r="D4934" s="43" t="s">
        <v>1945</v>
      </c>
      <c r="E4934" s="43">
        <v>4</v>
      </c>
      <c r="F4934" s="43" t="s">
        <v>1995</v>
      </c>
      <c r="G4934" s="44">
        <v>13</v>
      </c>
      <c r="H4934" s="43" t="s">
        <v>77</v>
      </c>
      <c r="I4934" s="44">
        <v>31</v>
      </c>
      <c r="J4934" s="44" t="s">
        <v>138</v>
      </c>
      <c r="K4934" s="41"/>
      <c r="L4934" s="41"/>
      <c r="M4934" s="41"/>
      <c r="N4934" s="45" t="s">
        <v>4458</v>
      </c>
      <c r="O4934" s="41">
        <v>1100000</v>
      </c>
      <c r="P4934" s="46"/>
      <c r="Q4934" s="47"/>
      <c r="R4934" s="48" t="s">
        <v>1948</v>
      </c>
      <c r="T4934">
        <v>100704</v>
      </c>
    </row>
    <row r="4935" spans="1:20" ht="18" customHeight="1" x14ac:dyDescent="0.15">
      <c r="A4935" s="42">
        <v>10</v>
      </c>
      <c r="B4935" s="43" t="s">
        <v>1536</v>
      </c>
      <c r="C4935" s="43">
        <v>7</v>
      </c>
      <c r="D4935" s="43" t="s">
        <v>1945</v>
      </c>
      <c r="E4935" s="43">
        <v>4</v>
      </c>
      <c r="F4935" s="43" t="s">
        <v>1995</v>
      </c>
      <c r="G4935" s="44">
        <v>13</v>
      </c>
      <c r="H4935" s="43" t="s">
        <v>77</v>
      </c>
      <c r="I4935" s="44">
        <v>31</v>
      </c>
      <c r="J4935" s="44" t="s">
        <v>138</v>
      </c>
      <c r="K4935" s="41"/>
      <c r="L4935" s="41"/>
      <c r="M4935" s="41"/>
      <c r="N4935" s="45" t="s">
        <v>4459</v>
      </c>
      <c r="O4935" s="41">
        <v>301400</v>
      </c>
      <c r="P4935" s="46"/>
      <c r="Q4935" s="47"/>
      <c r="R4935" s="48" t="s">
        <v>1948</v>
      </c>
      <c r="T4935">
        <v>100704</v>
      </c>
    </row>
    <row r="4936" spans="1:20" ht="18" customHeight="1" x14ac:dyDescent="0.15">
      <c r="A4936" s="42">
        <v>10</v>
      </c>
      <c r="B4936" s="43" t="s">
        <v>1536</v>
      </c>
      <c r="C4936" s="43">
        <v>7</v>
      </c>
      <c r="D4936" s="43" t="s">
        <v>1945</v>
      </c>
      <c r="E4936" s="43">
        <v>4</v>
      </c>
      <c r="F4936" s="43" t="s">
        <v>1995</v>
      </c>
      <c r="G4936" s="45">
        <v>14</v>
      </c>
      <c r="H4936" s="49" t="s">
        <v>233</v>
      </c>
      <c r="I4936" s="45"/>
      <c r="J4936" s="45"/>
      <c r="K4936" s="41"/>
      <c r="L4936" s="41"/>
      <c r="M4936" s="41"/>
      <c r="N4936" s="45"/>
      <c r="O4936" s="47"/>
      <c r="P4936" s="46"/>
      <c r="Q4936" s="47"/>
      <c r="R4936" s="48" t="s">
        <v>1948</v>
      </c>
      <c r="T4936">
        <v>100704</v>
      </c>
    </row>
    <row r="4937" spans="1:20" ht="18" customHeight="1" x14ac:dyDescent="0.15">
      <c r="A4937" s="42">
        <v>10</v>
      </c>
      <c r="B4937" s="43" t="s">
        <v>1536</v>
      </c>
      <c r="C4937" s="43">
        <v>7</v>
      </c>
      <c r="D4937" s="43" t="s">
        <v>1945</v>
      </c>
      <c r="E4937" s="43">
        <v>4</v>
      </c>
      <c r="F4937" s="43" t="s">
        <v>1995</v>
      </c>
      <c r="G4937" s="44">
        <v>14</v>
      </c>
      <c r="H4937" s="43" t="s">
        <v>233</v>
      </c>
      <c r="I4937" s="45">
        <v>1</v>
      </c>
      <c r="J4937" s="45" t="s">
        <v>361</v>
      </c>
      <c r="K4937" s="41">
        <v>300</v>
      </c>
      <c r="L4937" s="41">
        <v>300</v>
      </c>
      <c r="M4937" s="41">
        <f>K4937-L4937</f>
        <v>0</v>
      </c>
      <c r="N4937" s="45" t="s">
        <v>2005</v>
      </c>
      <c r="O4937" s="41">
        <v>300000</v>
      </c>
      <c r="P4937" s="46"/>
      <c r="Q4937" s="47"/>
      <c r="R4937" s="48" t="s">
        <v>1948</v>
      </c>
      <c r="T4937">
        <v>100704</v>
      </c>
    </row>
    <row r="4938" spans="1:20" ht="18" customHeight="1" x14ac:dyDescent="0.15">
      <c r="A4938" s="42">
        <v>10</v>
      </c>
      <c r="B4938" s="43" t="s">
        <v>1536</v>
      </c>
      <c r="C4938" s="43">
        <v>7</v>
      </c>
      <c r="D4938" s="43" t="s">
        <v>1945</v>
      </c>
      <c r="E4938" s="43">
        <v>4</v>
      </c>
      <c r="F4938" s="43" t="s">
        <v>1995</v>
      </c>
      <c r="G4938" s="45">
        <v>15</v>
      </c>
      <c r="H4938" s="49" t="s">
        <v>235</v>
      </c>
      <c r="I4938" s="45"/>
      <c r="J4938" s="45"/>
      <c r="K4938" s="41"/>
      <c r="L4938" s="41"/>
      <c r="M4938" s="41"/>
      <c r="N4938" s="45"/>
      <c r="O4938" s="47"/>
      <c r="P4938" s="46"/>
      <c r="Q4938" s="47"/>
      <c r="R4938" s="48" t="s">
        <v>1948</v>
      </c>
      <c r="T4938">
        <v>100704</v>
      </c>
    </row>
    <row r="4939" spans="1:20" ht="18" customHeight="1" x14ac:dyDescent="0.15">
      <c r="A4939" s="42">
        <v>10</v>
      </c>
      <c r="B4939" s="43" t="s">
        <v>1536</v>
      </c>
      <c r="C4939" s="43">
        <v>7</v>
      </c>
      <c r="D4939" s="43" t="s">
        <v>1945</v>
      </c>
      <c r="E4939" s="43">
        <v>4</v>
      </c>
      <c r="F4939" s="43" t="s">
        <v>1995</v>
      </c>
      <c r="G4939" s="44">
        <v>15</v>
      </c>
      <c r="H4939" s="43" t="s">
        <v>235</v>
      </c>
      <c r="I4939" s="45">
        <v>1</v>
      </c>
      <c r="J4939" s="45" t="s">
        <v>236</v>
      </c>
      <c r="K4939" s="41">
        <v>30</v>
      </c>
      <c r="L4939" s="41">
        <v>30</v>
      </c>
      <c r="M4939" s="41">
        <f>K4939-L4939</f>
        <v>0</v>
      </c>
      <c r="N4939" s="45" t="s">
        <v>2006</v>
      </c>
      <c r="O4939" s="41">
        <v>30000</v>
      </c>
      <c r="P4939" s="46"/>
      <c r="Q4939" s="47"/>
      <c r="R4939" s="48" t="s">
        <v>1948</v>
      </c>
      <c r="T4939">
        <v>100704</v>
      </c>
    </row>
    <row r="4940" spans="1:20" ht="18" customHeight="1" x14ac:dyDescent="0.15">
      <c r="A4940" s="42">
        <v>10</v>
      </c>
      <c r="B4940" s="43" t="s">
        <v>1536</v>
      </c>
      <c r="C4940" s="43">
        <v>7</v>
      </c>
      <c r="D4940" s="43" t="s">
        <v>1945</v>
      </c>
      <c r="E4940" s="43">
        <v>4</v>
      </c>
      <c r="F4940" s="43" t="s">
        <v>1995</v>
      </c>
      <c r="G4940" s="45">
        <v>18</v>
      </c>
      <c r="H4940" s="49" t="s">
        <v>81</v>
      </c>
      <c r="I4940" s="45"/>
      <c r="J4940" s="45"/>
      <c r="K4940" s="41"/>
      <c r="L4940" s="41"/>
      <c r="M4940" s="41"/>
      <c r="N4940" s="45"/>
      <c r="O4940" s="47"/>
      <c r="P4940" s="46"/>
      <c r="Q4940" s="47"/>
      <c r="R4940" s="48" t="s">
        <v>1948</v>
      </c>
      <c r="T4940">
        <v>100704</v>
      </c>
    </row>
    <row r="4941" spans="1:20" ht="18" customHeight="1" x14ac:dyDescent="0.15">
      <c r="A4941" s="42">
        <v>10</v>
      </c>
      <c r="B4941" s="43" t="s">
        <v>1536</v>
      </c>
      <c r="C4941" s="43">
        <v>7</v>
      </c>
      <c r="D4941" s="43" t="s">
        <v>1945</v>
      </c>
      <c r="E4941" s="43">
        <v>4</v>
      </c>
      <c r="F4941" s="43" t="s">
        <v>1995</v>
      </c>
      <c r="G4941" s="44">
        <v>18</v>
      </c>
      <c r="H4941" s="43" t="s">
        <v>81</v>
      </c>
      <c r="I4941" s="45">
        <v>31</v>
      </c>
      <c r="J4941" s="45" t="s">
        <v>318</v>
      </c>
      <c r="K4941" s="41">
        <v>108</v>
      </c>
      <c r="L4941" s="41">
        <v>108</v>
      </c>
      <c r="M4941" s="41">
        <f>K4941-L4941</f>
        <v>0</v>
      </c>
      <c r="N4941" s="45" t="s">
        <v>2007</v>
      </c>
      <c r="O4941" s="41"/>
      <c r="P4941" s="46"/>
      <c r="Q4941" s="47"/>
      <c r="R4941" s="48" t="s">
        <v>1948</v>
      </c>
      <c r="T4941">
        <v>100704</v>
      </c>
    </row>
    <row r="4942" spans="1:20" ht="18" customHeight="1" x14ac:dyDescent="0.15">
      <c r="A4942" s="42">
        <v>10</v>
      </c>
      <c r="B4942" s="43" t="s">
        <v>1536</v>
      </c>
      <c r="C4942" s="43">
        <v>7</v>
      </c>
      <c r="D4942" s="43" t="s">
        <v>1945</v>
      </c>
      <c r="E4942" s="43">
        <v>4</v>
      </c>
      <c r="F4942" s="43" t="s">
        <v>1995</v>
      </c>
      <c r="G4942" s="44">
        <v>18</v>
      </c>
      <c r="H4942" s="43" t="s">
        <v>81</v>
      </c>
      <c r="I4942" s="44">
        <v>31</v>
      </c>
      <c r="J4942" s="44" t="s">
        <v>318</v>
      </c>
      <c r="K4942" s="41"/>
      <c r="L4942" s="41"/>
      <c r="M4942" s="41"/>
      <c r="N4942" s="45" t="s">
        <v>3574</v>
      </c>
      <c r="O4942" s="41">
        <v>108000</v>
      </c>
      <c r="P4942" s="46"/>
      <c r="Q4942" s="47"/>
      <c r="R4942" s="48" t="s">
        <v>1948</v>
      </c>
      <c r="T4942">
        <v>100704</v>
      </c>
    </row>
    <row r="4943" spans="1:20" ht="18" customHeight="1" x14ac:dyDescent="0.15">
      <c r="A4943" s="42">
        <v>10</v>
      </c>
      <c r="B4943" s="43" t="s">
        <v>1536</v>
      </c>
      <c r="C4943" s="43">
        <v>7</v>
      </c>
      <c r="D4943" s="43" t="s">
        <v>1945</v>
      </c>
      <c r="E4943" s="43">
        <v>4</v>
      </c>
      <c r="F4943" s="43" t="s">
        <v>1995</v>
      </c>
      <c r="G4943" s="44">
        <v>18</v>
      </c>
      <c r="H4943" s="43" t="s">
        <v>81</v>
      </c>
      <c r="I4943" s="45">
        <v>41</v>
      </c>
      <c r="J4943" s="45" t="s">
        <v>155</v>
      </c>
      <c r="K4943" s="41">
        <v>10</v>
      </c>
      <c r="L4943" s="41">
        <v>10</v>
      </c>
      <c r="M4943" s="41">
        <f>K4943-L4943</f>
        <v>0</v>
      </c>
      <c r="N4943" s="45" t="s">
        <v>2008</v>
      </c>
      <c r="O4943" s="41">
        <v>10000</v>
      </c>
      <c r="P4943" s="46"/>
      <c r="Q4943" s="47"/>
      <c r="R4943" s="48" t="s">
        <v>1948</v>
      </c>
      <c r="T4943">
        <v>100704</v>
      </c>
    </row>
    <row r="4944" spans="1:20" ht="18" customHeight="1" x14ac:dyDescent="0.15">
      <c r="A4944" s="24">
        <v>10</v>
      </c>
      <c r="B4944" s="25" t="s">
        <v>2268</v>
      </c>
      <c r="C4944" s="34">
        <v>7</v>
      </c>
      <c r="D4944" s="25" t="s">
        <v>1945</v>
      </c>
      <c r="E4944" s="35">
        <v>5</v>
      </c>
      <c r="F4944" s="36" t="s">
        <v>2285</v>
      </c>
      <c r="G4944" s="35"/>
      <c r="H4944" s="36"/>
      <c r="I4944" s="35"/>
      <c r="J4944" s="35"/>
      <c r="K4944" s="32">
        <f>IF(C4944="",SUMIFS($K4945:$K$5362,$A4945:$A$5362,A4944,$E4945:$E$5362,""),IF(E4944="",SUMIFS($K4945:$K$5362,$A4945:$A$5362,A4944,$C4945:$C$5362,C4944,$G4945:$G$5362,""),IF(G4944="",SUMIFS($K4945:$K$5362,$A4945:$A$5362,A4944,$C4945:$C$5362,C4944,$E4945:$E$5362,E4944,$R4945:$R$5362,R4944),IF(I4944="",SUMIFS($K4945:$K$5362,$A4945:$A$5362,A4944,$C4945:$C$5362,C4944,$E4945:$E$5362,E4944,$G4945:$G$5362,G4944,$R4945:$R$5362,R4944),0))))</f>
        <v>14495</v>
      </c>
      <c r="L4944" s="32">
        <f>IF(C4944="",SUMIFS($L4945:$L$5362,$A4945:$A$5362,A4944,$E4945:$E$5362,""),IF(E4944="",SUMIFS($L4945:$L$5362,$A4945:$A$5362,A4944,$C4945:$C$5362,C4944,$G4945:$G$5362,""),IF(G4944="",SUMIFS($L4945:$L$5362,$A4945:$A$5362,A4944,$C4945:$C$5362,C4944,$E4945:$E$5362,E4944,$R4945:$R$5362,R4944),IF(I4944="",SUMIFS($L4945:$L$5362,$A4945:$A$5362,A4944,$C4945:$C$5362,C4944,$E4945:$E$5362,E4944,$G4945:$G$5362,G4944,$R4945:$R$5362,R4944),0))))</f>
        <v>13873</v>
      </c>
      <c r="M4944" s="32">
        <f t="shared" ref="M4944" si="129">K4944-L4944</f>
        <v>622</v>
      </c>
      <c r="N4944" s="37"/>
      <c r="O4944" s="38"/>
      <c r="P4944" s="39"/>
      <c r="Q4944" s="33">
        <f>IF(C4944="",SUMIFS($Q4945:$Q$5362,$A4945:$A$5362,A4944,$E4945:$E$5362,""),IF(E4944="",SUMIFS($Q4945:$Q$5362,$A4945:$A$5362,A4944,$C4945:$C$5362,C4944,$G4945:$G$5362,""),IF(G4944="",SUMIFS($Q4945:$Q$5362,$A4945:$A$5362,A4944,$C4945:$C$5362,C4944,$E4945:$E$5362,E4944,$R4945:$R$5362,R4944),IF(I4944="",SUMIFS($Q4945:$Q$5362,$A4945:$A$5362,A4944,$C4945:$C$5362,C4944,$E4945:$E$5362,E4944,$G4945:$G$5362,G4944,$R4945:$R$5362,R4944),0))))</f>
        <v>329</v>
      </c>
      <c r="R4944" s="40" t="s">
        <v>2283</v>
      </c>
      <c r="T4944">
        <v>100705</v>
      </c>
    </row>
    <row r="4945" spans="1:20" ht="18" customHeight="1" x14ac:dyDescent="0.15">
      <c r="A4945" s="42">
        <v>10</v>
      </c>
      <c r="B4945" s="43" t="s">
        <v>1536</v>
      </c>
      <c r="C4945" s="43">
        <v>7</v>
      </c>
      <c r="D4945" s="43" t="s">
        <v>1945</v>
      </c>
      <c r="E4945" s="43">
        <v>5</v>
      </c>
      <c r="F4945" s="43" t="s">
        <v>2009</v>
      </c>
      <c r="G4945" s="45">
        <v>2</v>
      </c>
      <c r="H4945" s="49" t="s">
        <v>10</v>
      </c>
      <c r="I4945" s="45"/>
      <c r="J4945" s="45"/>
      <c r="K4945" s="41"/>
      <c r="L4945" s="41"/>
      <c r="M4945" s="41"/>
      <c r="N4945" s="45"/>
      <c r="O4945" s="47"/>
      <c r="P4945" s="46" t="s">
        <v>4812</v>
      </c>
      <c r="Q4945" s="47">
        <v>140</v>
      </c>
      <c r="R4945" s="48" t="s">
        <v>1948</v>
      </c>
      <c r="T4945">
        <v>100705</v>
      </c>
    </row>
    <row r="4946" spans="1:20" ht="18" customHeight="1" x14ac:dyDescent="0.15">
      <c r="A4946" s="42">
        <v>10</v>
      </c>
      <c r="B4946" s="43" t="s">
        <v>1536</v>
      </c>
      <c r="C4946" s="43">
        <v>7</v>
      </c>
      <c r="D4946" s="43" t="s">
        <v>1945</v>
      </c>
      <c r="E4946" s="43">
        <v>5</v>
      </c>
      <c r="F4946" s="43" t="s">
        <v>2009</v>
      </c>
      <c r="G4946" s="44">
        <v>2</v>
      </c>
      <c r="H4946" s="43" t="s">
        <v>10</v>
      </c>
      <c r="I4946" s="45">
        <v>3</v>
      </c>
      <c r="J4946" s="45" t="s">
        <v>11</v>
      </c>
      <c r="K4946" s="41">
        <v>2538</v>
      </c>
      <c r="L4946" s="41">
        <v>2305</v>
      </c>
      <c r="M4946" s="41">
        <f>K4946-L4946</f>
        <v>233</v>
      </c>
      <c r="N4946" s="45" t="s">
        <v>107</v>
      </c>
      <c r="O4946" s="41">
        <v>2537400</v>
      </c>
      <c r="P4946" s="46" t="s">
        <v>4786</v>
      </c>
      <c r="Q4946" s="47">
        <v>4</v>
      </c>
      <c r="R4946" s="48" t="s">
        <v>1948</v>
      </c>
      <c r="T4946">
        <v>100705</v>
      </c>
    </row>
    <row r="4947" spans="1:20" ht="18" customHeight="1" x14ac:dyDescent="0.15">
      <c r="A4947" s="42">
        <v>10</v>
      </c>
      <c r="B4947" s="43" t="s">
        <v>1536</v>
      </c>
      <c r="C4947" s="43">
        <v>7</v>
      </c>
      <c r="D4947" s="43" t="s">
        <v>1945</v>
      </c>
      <c r="E4947" s="43">
        <v>5</v>
      </c>
      <c r="F4947" s="43" t="s">
        <v>2009</v>
      </c>
      <c r="G4947" s="45">
        <v>3</v>
      </c>
      <c r="H4947" s="49" t="s">
        <v>13</v>
      </c>
      <c r="I4947" s="45"/>
      <c r="J4947" s="45"/>
      <c r="K4947" s="41"/>
      <c r="L4947" s="41"/>
      <c r="M4947" s="41"/>
      <c r="N4947" s="45"/>
      <c r="O4947" s="47"/>
      <c r="P4947" s="46" t="s">
        <v>4813</v>
      </c>
      <c r="Q4947" s="47"/>
      <c r="R4947" s="48" t="s">
        <v>1948</v>
      </c>
      <c r="T4947">
        <v>100705</v>
      </c>
    </row>
    <row r="4948" spans="1:20" ht="18" customHeight="1" x14ac:dyDescent="0.15">
      <c r="A4948" s="42">
        <v>10</v>
      </c>
      <c r="B4948" s="43" t="s">
        <v>1536</v>
      </c>
      <c r="C4948" s="43">
        <v>7</v>
      </c>
      <c r="D4948" s="43" t="s">
        <v>1945</v>
      </c>
      <c r="E4948" s="43">
        <v>5</v>
      </c>
      <c r="F4948" s="43" t="s">
        <v>2009</v>
      </c>
      <c r="G4948" s="44">
        <v>3</v>
      </c>
      <c r="H4948" s="43" t="s">
        <v>13</v>
      </c>
      <c r="I4948" s="45">
        <v>33</v>
      </c>
      <c r="J4948" s="45" t="s">
        <v>20</v>
      </c>
      <c r="K4948" s="41">
        <v>86</v>
      </c>
      <c r="L4948" s="41">
        <v>24</v>
      </c>
      <c r="M4948" s="41">
        <f>K4948-L4948</f>
        <v>62</v>
      </c>
      <c r="N4948" s="45" t="s">
        <v>21</v>
      </c>
      <c r="O4948" s="41">
        <v>85200</v>
      </c>
      <c r="P4948" s="46" t="s">
        <v>4814</v>
      </c>
      <c r="Q4948" s="47">
        <v>25</v>
      </c>
      <c r="R4948" s="48" t="s">
        <v>1948</v>
      </c>
      <c r="T4948">
        <v>100705</v>
      </c>
    </row>
    <row r="4949" spans="1:20" ht="18" customHeight="1" x14ac:dyDescent="0.15">
      <c r="A4949" s="42">
        <v>10</v>
      </c>
      <c r="B4949" s="43" t="s">
        <v>1536</v>
      </c>
      <c r="C4949" s="43">
        <v>7</v>
      </c>
      <c r="D4949" s="43" t="s">
        <v>1945</v>
      </c>
      <c r="E4949" s="43">
        <v>5</v>
      </c>
      <c r="F4949" s="43" t="s">
        <v>2009</v>
      </c>
      <c r="G4949" s="44">
        <v>3</v>
      </c>
      <c r="H4949" s="43" t="s">
        <v>13</v>
      </c>
      <c r="I4949" s="45">
        <v>39</v>
      </c>
      <c r="J4949" s="45" t="s">
        <v>24</v>
      </c>
      <c r="K4949" s="41">
        <v>537</v>
      </c>
      <c r="L4949" s="41">
        <v>486</v>
      </c>
      <c r="M4949" s="41">
        <f>K4949-L4949</f>
        <v>51</v>
      </c>
      <c r="N4949" s="45" t="s">
        <v>107</v>
      </c>
      <c r="O4949" s="41">
        <v>536010</v>
      </c>
      <c r="P4949" s="46" t="s">
        <v>4532</v>
      </c>
      <c r="Q4949" s="47">
        <v>160</v>
      </c>
      <c r="R4949" s="48" t="s">
        <v>1948</v>
      </c>
      <c r="T4949">
        <v>100705</v>
      </c>
    </row>
    <row r="4950" spans="1:20" ht="18" customHeight="1" x14ac:dyDescent="0.15">
      <c r="A4950" s="42">
        <v>10</v>
      </c>
      <c r="B4950" s="43" t="s">
        <v>1536</v>
      </c>
      <c r="C4950" s="43">
        <v>7</v>
      </c>
      <c r="D4950" s="43" t="s">
        <v>1945</v>
      </c>
      <c r="E4950" s="43">
        <v>5</v>
      </c>
      <c r="F4950" s="43" t="s">
        <v>2009</v>
      </c>
      <c r="G4950" s="44">
        <v>3</v>
      </c>
      <c r="H4950" s="43" t="s">
        <v>13</v>
      </c>
      <c r="I4950" s="45">
        <v>40</v>
      </c>
      <c r="J4950" s="45" t="s">
        <v>25</v>
      </c>
      <c r="K4950" s="41">
        <v>400</v>
      </c>
      <c r="L4950" s="41">
        <v>362</v>
      </c>
      <c r="M4950" s="41">
        <f>K4950-L4950</f>
        <v>38</v>
      </c>
      <c r="N4950" s="45" t="s">
        <v>107</v>
      </c>
      <c r="O4950" s="41">
        <v>399380</v>
      </c>
      <c r="P4950" s="46"/>
      <c r="Q4950" s="47"/>
      <c r="R4950" s="48" t="s">
        <v>1948</v>
      </c>
      <c r="T4950">
        <v>100705</v>
      </c>
    </row>
    <row r="4951" spans="1:20" ht="18" customHeight="1" x14ac:dyDescent="0.15">
      <c r="A4951" s="42">
        <v>10</v>
      </c>
      <c r="B4951" s="43" t="s">
        <v>1536</v>
      </c>
      <c r="C4951" s="43">
        <v>7</v>
      </c>
      <c r="D4951" s="43" t="s">
        <v>1945</v>
      </c>
      <c r="E4951" s="43">
        <v>5</v>
      </c>
      <c r="F4951" s="43" t="s">
        <v>2009</v>
      </c>
      <c r="G4951" s="44">
        <v>3</v>
      </c>
      <c r="H4951" s="43" t="s">
        <v>13</v>
      </c>
      <c r="I4951" s="45">
        <v>41</v>
      </c>
      <c r="J4951" s="45" t="s">
        <v>26</v>
      </c>
      <c r="K4951" s="41">
        <v>37</v>
      </c>
      <c r="L4951" s="41">
        <v>37</v>
      </c>
      <c r="M4951" s="41">
        <f>K4951-L4951</f>
        <v>0</v>
      </c>
      <c r="N4951" s="45" t="s">
        <v>107</v>
      </c>
      <c r="O4951" s="41">
        <v>36800</v>
      </c>
      <c r="P4951" s="46"/>
      <c r="Q4951" s="47"/>
      <c r="R4951" s="48" t="s">
        <v>1948</v>
      </c>
      <c r="T4951">
        <v>100705</v>
      </c>
    </row>
    <row r="4952" spans="1:20" ht="18" customHeight="1" x14ac:dyDescent="0.15">
      <c r="A4952" s="42">
        <v>10</v>
      </c>
      <c r="B4952" s="43" t="s">
        <v>1536</v>
      </c>
      <c r="C4952" s="43">
        <v>7</v>
      </c>
      <c r="D4952" s="43" t="s">
        <v>1945</v>
      </c>
      <c r="E4952" s="43">
        <v>5</v>
      </c>
      <c r="F4952" s="43" t="s">
        <v>2009</v>
      </c>
      <c r="G4952" s="45">
        <v>4</v>
      </c>
      <c r="H4952" s="49" t="s">
        <v>27</v>
      </c>
      <c r="I4952" s="45"/>
      <c r="J4952" s="45"/>
      <c r="K4952" s="41"/>
      <c r="L4952" s="41"/>
      <c r="M4952" s="41"/>
      <c r="N4952" s="45"/>
      <c r="O4952" s="47"/>
      <c r="P4952" s="46"/>
      <c r="Q4952" s="47"/>
      <c r="R4952" s="48" t="s">
        <v>1948</v>
      </c>
      <c r="T4952">
        <v>100705</v>
      </c>
    </row>
    <row r="4953" spans="1:20" ht="18" customHeight="1" x14ac:dyDescent="0.15">
      <c r="A4953" s="42">
        <v>10</v>
      </c>
      <c r="B4953" s="43" t="s">
        <v>1536</v>
      </c>
      <c r="C4953" s="43">
        <v>7</v>
      </c>
      <c r="D4953" s="43" t="s">
        <v>1945</v>
      </c>
      <c r="E4953" s="43">
        <v>5</v>
      </c>
      <c r="F4953" s="43" t="s">
        <v>2009</v>
      </c>
      <c r="G4953" s="44">
        <v>4</v>
      </c>
      <c r="H4953" s="43" t="s">
        <v>27</v>
      </c>
      <c r="I4953" s="45">
        <v>31</v>
      </c>
      <c r="J4953" s="45" t="s">
        <v>29</v>
      </c>
      <c r="K4953" s="41">
        <v>767</v>
      </c>
      <c r="L4953" s="41">
        <v>629</v>
      </c>
      <c r="M4953" s="41">
        <f>K4953-L4953</f>
        <v>138</v>
      </c>
      <c r="N4953" s="45" t="s">
        <v>107</v>
      </c>
      <c r="O4953" s="41">
        <v>766324</v>
      </c>
      <c r="P4953" s="46"/>
      <c r="Q4953" s="47"/>
      <c r="R4953" s="48" t="s">
        <v>1948</v>
      </c>
      <c r="T4953">
        <v>100705</v>
      </c>
    </row>
    <row r="4954" spans="1:20" ht="18" customHeight="1" x14ac:dyDescent="0.15">
      <c r="A4954" s="42">
        <v>10</v>
      </c>
      <c r="B4954" s="43" t="s">
        <v>1536</v>
      </c>
      <c r="C4954" s="43">
        <v>7</v>
      </c>
      <c r="D4954" s="43" t="s">
        <v>1945</v>
      </c>
      <c r="E4954" s="43">
        <v>5</v>
      </c>
      <c r="F4954" s="43" t="s">
        <v>2009</v>
      </c>
      <c r="G4954" s="45">
        <v>7</v>
      </c>
      <c r="H4954" s="49" t="s">
        <v>30</v>
      </c>
      <c r="I4954" s="45"/>
      <c r="J4954" s="45"/>
      <c r="K4954" s="41"/>
      <c r="L4954" s="41"/>
      <c r="M4954" s="41"/>
      <c r="N4954" s="45"/>
      <c r="O4954" s="47"/>
      <c r="P4954" s="46"/>
      <c r="Q4954" s="47"/>
      <c r="R4954" s="48" t="s">
        <v>1948</v>
      </c>
      <c r="T4954">
        <v>100705</v>
      </c>
    </row>
    <row r="4955" spans="1:20" ht="18" customHeight="1" x14ac:dyDescent="0.15">
      <c r="A4955" s="42">
        <v>10</v>
      </c>
      <c r="B4955" s="43" t="s">
        <v>1536</v>
      </c>
      <c r="C4955" s="43">
        <v>7</v>
      </c>
      <c r="D4955" s="43" t="s">
        <v>1945</v>
      </c>
      <c r="E4955" s="43">
        <v>5</v>
      </c>
      <c r="F4955" s="43" t="s">
        <v>2009</v>
      </c>
      <c r="G4955" s="44">
        <v>7</v>
      </c>
      <c r="H4955" s="43" t="s">
        <v>30</v>
      </c>
      <c r="I4955" s="45">
        <v>1</v>
      </c>
      <c r="J4955" s="45" t="s">
        <v>2010</v>
      </c>
      <c r="K4955" s="41">
        <v>142</v>
      </c>
      <c r="L4955" s="41">
        <v>142</v>
      </c>
      <c r="M4955" s="41">
        <f>K4955-L4955</f>
        <v>0</v>
      </c>
      <c r="N4955" s="45" t="s">
        <v>3575</v>
      </c>
      <c r="O4955" s="41">
        <v>92000</v>
      </c>
      <c r="P4955" s="46"/>
      <c r="Q4955" s="47"/>
      <c r="R4955" s="48" t="s">
        <v>1948</v>
      </c>
      <c r="T4955">
        <v>100705</v>
      </c>
    </row>
    <row r="4956" spans="1:20" ht="18" customHeight="1" x14ac:dyDescent="0.15">
      <c r="A4956" s="42">
        <v>10</v>
      </c>
      <c r="B4956" s="43" t="s">
        <v>1536</v>
      </c>
      <c r="C4956" s="43">
        <v>7</v>
      </c>
      <c r="D4956" s="43" t="s">
        <v>1945</v>
      </c>
      <c r="E4956" s="43">
        <v>5</v>
      </c>
      <c r="F4956" s="43" t="s">
        <v>2009</v>
      </c>
      <c r="G4956" s="44">
        <v>7</v>
      </c>
      <c r="H4956" s="43" t="s">
        <v>30</v>
      </c>
      <c r="I4956" s="44">
        <v>1</v>
      </c>
      <c r="J4956" s="44" t="s">
        <v>2010</v>
      </c>
      <c r="K4956" s="41"/>
      <c r="L4956" s="41"/>
      <c r="M4956" s="41"/>
      <c r="N4956" s="45" t="s">
        <v>2011</v>
      </c>
      <c r="O4956" s="41">
        <v>30000</v>
      </c>
      <c r="P4956" s="46"/>
      <c r="Q4956" s="47"/>
      <c r="R4956" s="48" t="s">
        <v>1948</v>
      </c>
      <c r="T4956">
        <v>100705</v>
      </c>
    </row>
    <row r="4957" spans="1:20" ht="18" customHeight="1" x14ac:dyDescent="0.15">
      <c r="A4957" s="42">
        <v>10</v>
      </c>
      <c r="B4957" s="43" t="s">
        <v>1536</v>
      </c>
      <c r="C4957" s="43">
        <v>7</v>
      </c>
      <c r="D4957" s="43" t="s">
        <v>1945</v>
      </c>
      <c r="E4957" s="43">
        <v>5</v>
      </c>
      <c r="F4957" s="43" t="s">
        <v>2009</v>
      </c>
      <c r="G4957" s="44">
        <v>7</v>
      </c>
      <c r="H4957" s="43" t="s">
        <v>30</v>
      </c>
      <c r="I4957" s="44">
        <v>1</v>
      </c>
      <c r="J4957" s="44" t="s">
        <v>2010</v>
      </c>
      <c r="K4957" s="41"/>
      <c r="L4957" s="41"/>
      <c r="M4957" s="41"/>
      <c r="N4957" s="45" t="s">
        <v>4460</v>
      </c>
      <c r="O4957" s="41">
        <v>20000</v>
      </c>
      <c r="P4957" s="46"/>
      <c r="Q4957" s="47"/>
      <c r="R4957" s="48" t="s">
        <v>1948</v>
      </c>
      <c r="T4957">
        <v>100705</v>
      </c>
    </row>
    <row r="4958" spans="1:20" ht="18" customHeight="1" x14ac:dyDescent="0.15">
      <c r="A4958" s="42">
        <v>10</v>
      </c>
      <c r="B4958" s="43" t="s">
        <v>1536</v>
      </c>
      <c r="C4958" s="43">
        <v>7</v>
      </c>
      <c r="D4958" s="43" t="s">
        <v>1945</v>
      </c>
      <c r="E4958" s="43">
        <v>5</v>
      </c>
      <c r="F4958" s="43" t="s">
        <v>2009</v>
      </c>
      <c r="G4958" s="44">
        <v>7</v>
      </c>
      <c r="H4958" s="43" t="s">
        <v>30</v>
      </c>
      <c r="I4958" s="45">
        <v>11</v>
      </c>
      <c r="J4958" s="45" t="s">
        <v>2012</v>
      </c>
      <c r="K4958" s="41">
        <v>45</v>
      </c>
      <c r="L4958" s="41">
        <v>45</v>
      </c>
      <c r="M4958" s="41">
        <f>K4958-L4958</f>
        <v>0</v>
      </c>
      <c r="N4958" s="45" t="s">
        <v>3576</v>
      </c>
      <c r="O4958" s="41">
        <v>15000</v>
      </c>
      <c r="P4958" s="46"/>
      <c r="Q4958" s="47"/>
      <c r="R4958" s="48" t="s">
        <v>1948</v>
      </c>
      <c r="T4958">
        <v>100705</v>
      </c>
    </row>
    <row r="4959" spans="1:20" ht="18" customHeight="1" x14ac:dyDescent="0.15">
      <c r="A4959" s="42">
        <v>10</v>
      </c>
      <c r="B4959" s="43" t="s">
        <v>1536</v>
      </c>
      <c r="C4959" s="43">
        <v>7</v>
      </c>
      <c r="D4959" s="43" t="s">
        <v>1945</v>
      </c>
      <c r="E4959" s="43">
        <v>5</v>
      </c>
      <c r="F4959" s="43" t="s">
        <v>2009</v>
      </c>
      <c r="G4959" s="44">
        <v>7</v>
      </c>
      <c r="H4959" s="43" t="s">
        <v>30</v>
      </c>
      <c r="I4959" s="44">
        <v>11</v>
      </c>
      <c r="J4959" s="44" t="s">
        <v>2012</v>
      </c>
      <c r="K4959" s="41"/>
      <c r="L4959" s="41"/>
      <c r="M4959" s="41"/>
      <c r="N4959" s="45" t="s">
        <v>3577</v>
      </c>
      <c r="O4959" s="41">
        <v>30000</v>
      </c>
      <c r="P4959" s="46"/>
      <c r="Q4959" s="47"/>
      <c r="R4959" s="48" t="s">
        <v>1948</v>
      </c>
      <c r="T4959">
        <v>100705</v>
      </c>
    </row>
    <row r="4960" spans="1:20" ht="18" customHeight="1" x14ac:dyDescent="0.15">
      <c r="A4960" s="42">
        <v>10</v>
      </c>
      <c r="B4960" s="43" t="s">
        <v>1536</v>
      </c>
      <c r="C4960" s="43">
        <v>7</v>
      </c>
      <c r="D4960" s="43" t="s">
        <v>1945</v>
      </c>
      <c r="E4960" s="43">
        <v>5</v>
      </c>
      <c r="F4960" s="43" t="s">
        <v>2009</v>
      </c>
      <c r="G4960" s="44">
        <v>7</v>
      </c>
      <c r="H4960" s="43" t="s">
        <v>30</v>
      </c>
      <c r="I4960" s="45">
        <v>31</v>
      </c>
      <c r="J4960" s="45" t="s">
        <v>2013</v>
      </c>
      <c r="K4960" s="41">
        <v>450</v>
      </c>
      <c r="L4960" s="41">
        <v>414</v>
      </c>
      <c r="M4960" s="41">
        <f>K4960-L4960</f>
        <v>36</v>
      </c>
      <c r="N4960" s="45" t="s">
        <v>3578</v>
      </c>
      <c r="O4960" s="41">
        <v>40000</v>
      </c>
      <c r="P4960" s="46"/>
      <c r="Q4960" s="47"/>
      <c r="R4960" s="48" t="s">
        <v>1948</v>
      </c>
      <c r="T4960">
        <v>100705</v>
      </c>
    </row>
    <row r="4961" spans="1:20" ht="18" customHeight="1" x14ac:dyDescent="0.15">
      <c r="A4961" s="42">
        <v>10</v>
      </c>
      <c r="B4961" s="43" t="s">
        <v>1536</v>
      </c>
      <c r="C4961" s="43">
        <v>7</v>
      </c>
      <c r="D4961" s="43" t="s">
        <v>1945</v>
      </c>
      <c r="E4961" s="43">
        <v>5</v>
      </c>
      <c r="F4961" s="43" t="s">
        <v>2009</v>
      </c>
      <c r="G4961" s="44">
        <v>7</v>
      </c>
      <c r="H4961" s="43" t="s">
        <v>30</v>
      </c>
      <c r="I4961" s="44">
        <v>31</v>
      </c>
      <c r="J4961" s="44" t="s">
        <v>2013</v>
      </c>
      <c r="K4961" s="41"/>
      <c r="L4961" s="41"/>
      <c r="M4961" s="41"/>
      <c r="N4961" s="45" t="s">
        <v>3579</v>
      </c>
      <c r="O4961" s="41">
        <v>30000</v>
      </c>
      <c r="P4961" s="46"/>
      <c r="Q4961" s="47"/>
      <c r="R4961" s="48" t="s">
        <v>1948</v>
      </c>
      <c r="T4961">
        <v>100705</v>
      </c>
    </row>
    <row r="4962" spans="1:20" ht="18" customHeight="1" x14ac:dyDescent="0.15">
      <c r="A4962" s="42">
        <v>10</v>
      </c>
      <c r="B4962" s="43" t="s">
        <v>1536</v>
      </c>
      <c r="C4962" s="43">
        <v>7</v>
      </c>
      <c r="D4962" s="43" t="s">
        <v>1945</v>
      </c>
      <c r="E4962" s="43">
        <v>5</v>
      </c>
      <c r="F4962" s="43" t="s">
        <v>2009</v>
      </c>
      <c r="G4962" s="44">
        <v>7</v>
      </c>
      <c r="H4962" s="43" t="s">
        <v>30</v>
      </c>
      <c r="I4962" s="44">
        <v>31</v>
      </c>
      <c r="J4962" s="44" t="s">
        <v>2013</v>
      </c>
      <c r="K4962" s="41"/>
      <c r="L4962" s="41"/>
      <c r="M4962" s="41"/>
      <c r="N4962" s="45" t="s">
        <v>3580</v>
      </c>
      <c r="O4962" s="41">
        <v>380000</v>
      </c>
      <c r="P4962" s="46"/>
      <c r="Q4962" s="47"/>
      <c r="R4962" s="48" t="s">
        <v>1948</v>
      </c>
      <c r="T4962">
        <v>100705</v>
      </c>
    </row>
    <row r="4963" spans="1:20" ht="18" customHeight="1" x14ac:dyDescent="0.15">
      <c r="A4963" s="42">
        <v>10</v>
      </c>
      <c r="B4963" s="43" t="s">
        <v>1536</v>
      </c>
      <c r="C4963" s="43">
        <v>7</v>
      </c>
      <c r="D4963" s="43" t="s">
        <v>1945</v>
      </c>
      <c r="E4963" s="43">
        <v>5</v>
      </c>
      <c r="F4963" s="43" t="s">
        <v>2009</v>
      </c>
      <c r="G4963" s="45">
        <v>8</v>
      </c>
      <c r="H4963" s="49" t="s">
        <v>33</v>
      </c>
      <c r="I4963" s="45"/>
      <c r="J4963" s="45"/>
      <c r="K4963" s="41"/>
      <c r="L4963" s="41"/>
      <c r="M4963" s="41"/>
      <c r="N4963" s="45"/>
      <c r="O4963" s="47"/>
      <c r="P4963" s="46"/>
      <c r="Q4963" s="47"/>
      <c r="R4963" s="48" t="s">
        <v>1948</v>
      </c>
      <c r="T4963">
        <v>100705</v>
      </c>
    </row>
    <row r="4964" spans="1:20" ht="18" customHeight="1" x14ac:dyDescent="0.15">
      <c r="A4964" s="42">
        <v>10</v>
      </c>
      <c r="B4964" s="43" t="s">
        <v>1536</v>
      </c>
      <c r="C4964" s="43">
        <v>7</v>
      </c>
      <c r="D4964" s="43" t="s">
        <v>1945</v>
      </c>
      <c r="E4964" s="43">
        <v>5</v>
      </c>
      <c r="F4964" s="43" t="s">
        <v>2009</v>
      </c>
      <c r="G4964" s="44">
        <v>8</v>
      </c>
      <c r="H4964" s="43" t="s">
        <v>33</v>
      </c>
      <c r="I4964" s="45">
        <v>2</v>
      </c>
      <c r="J4964" s="45" t="s">
        <v>46</v>
      </c>
      <c r="K4964" s="41">
        <v>6</v>
      </c>
      <c r="L4964" s="41">
        <v>6</v>
      </c>
      <c r="M4964" s="41">
        <f>K4964-L4964</f>
        <v>0</v>
      </c>
      <c r="N4964" s="45" t="s">
        <v>3581</v>
      </c>
      <c r="O4964" s="41">
        <v>3600</v>
      </c>
      <c r="P4964" s="46"/>
      <c r="Q4964" s="47"/>
      <c r="R4964" s="48" t="s">
        <v>1948</v>
      </c>
      <c r="T4964">
        <v>100705</v>
      </c>
    </row>
    <row r="4965" spans="1:20" ht="18" customHeight="1" x14ac:dyDescent="0.15">
      <c r="A4965" s="42">
        <v>10</v>
      </c>
      <c r="B4965" s="43" t="s">
        <v>1536</v>
      </c>
      <c r="C4965" s="43">
        <v>7</v>
      </c>
      <c r="D4965" s="43" t="s">
        <v>1945</v>
      </c>
      <c r="E4965" s="43">
        <v>5</v>
      </c>
      <c r="F4965" s="43" t="s">
        <v>2009</v>
      </c>
      <c r="G4965" s="44">
        <v>8</v>
      </c>
      <c r="H4965" s="43" t="s">
        <v>33</v>
      </c>
      <c r="I4965" s="44">
        <v>2</v>
      </c>
      <c r="J4965" s="44" t="s">
        <v>46</v>
      </c>
      <c r="K4965" s="41"/>
      <c r="L4965" s="41"/>
      <c r="M4965" s="41"/>
      <c r="N4965" s="45" t="s">
        <v>3582</v>
      </c>
      <c r="O4965" s="41">
        <v>2100</v>
      </c>
      <c r="P4965" s="46"/>
      <c r="Q4965" s="47"/>
      <c r="R4965" s="48" t="s">
        <v>1948</v>
      </c>
      <c r="T4965">
        <v>100705</v>
      </c>
    </row>
    <row r="4966" spans="1:20" ht="18" customHeight="1" x14ac:dyDescent="0.15">
      <c r="A4966" s="42">
        <v>10</v>
      </c>
      <c r="B4966" s="43" t="s">
        <v>1536</v>
      </c>
      <c r="C4966" s="43">
        <v>7</v>
      </c>
      <c r="D4966" s="43" t="s">
        <v>1945</v>
      </c>
      <c r="E4966" s="43">
        <v>5</v>
      </c>
      <c r="F4966" s="43" t="s">
        <v>2009</v>
      </c>
      <c r="G4966" s="44">
        <v>8</v>
      </c>
      <c r="H4966" s="43" t="s">
        <v>33</v>
      </c>
      <c r="I4966" s="45">
        <v>3</v>
      </c>
      <c r="J4966" s="45" t="s">
        <v>48</v>
      </c>
      <c r="K4966" s="41">
        <v>9</v>
      </c>
      <c r="L4966" s="41">
        <v>9</v>
      </c>
      <c r="M4966" s="41">
        <f>K4966-L4966</f>
        <v>0</v>
      </c>
      <c r="N4966" s="45" t="s">
        <v>3583</v>
      </c>
      <c r="O4966" s="41">
        <v>4200</v>
      </c>
      <c r="P4966" s="46"/>
      <c r="Q4966" s="47"/>
      <c r="R4966" s="48" t="s">
        <v>1948</v>
      </c>
      <c r="T4966">
        <v>100705</v>
      </c>
    </row>
    <row r="4967" spans="1:20" ht="18" customHeight="1" x14ac:dyDescent="0.15">
      <c r="A4967" s="42">
        <v>10</v>
      </c>
      <c r="B4967" s="43" t="s">
        <v>1536</v>
      </c>
      <c r="C4967" s="43">
        <v>7</v>
      </c>
      <c r="D4967" s="43" t="s">
        <v>1945</v>
      </c>
      <c r="E4967" s="43">
        <v>5</v>
      </c>
      <c r="F4967" s="43" t="s">
        <v>2009</v>
      </c>
      <c r="G4967" s="44">
        <v>8</v>
      </c>
      <c r="H4967" s="43" t="s">
        <v>33</v>
      </c>
      <c r="I4967" s="44">
        <v>3</v>
      </c>
      <c r="J4967" s="44" t="s">
        <v>48</v>
      </c>
      <c r="K4967" s="41"/>
      <c r="L4967" s="41"/>
      <c r="M4967" s="41"/>
      <c r="N4967" s="45" t="s">
        <v>3584</v>
      </c>
      <c r="O4967" s="41">
        <v>2400</v>
      </c>
      <c r="P4967" s="46"/>
      <c r="Q4967" s="47"/>
      <c r="R4967" s="48" t="s">
        <v>1948</v>
      </c>
      <c r="T4967">
        <v>100705</v>
      </c>
    </row>
    <row r="4968" spans="1:20" ht="18" customHeight="1" x14ac:dyDescent="0.15">
      <c r="A4968" s="42">
        <v>10</v>
      </c>
      <c r="B4968" s="43" t="s">
        <v>1536</v>
      </c>
      <c r="C4968" s="43">
        <v>7</v>
      </c>
      <c r="D4968" s="43" t="s">
        <v>1945</v>
      </c>
      <c r="E4968" s="43">
        <v>5</v>
      </c>
      <c r="F4968" s="43" t="s">
        <v>2009</v>
      </c>
      <c r="G4968" s="44">
        <v>8</v>
      </c>
      <c r="H4968" s="43" t="s">
        <v>33</v>
      </c>
      <c r="I4968" s="44">
        <v>3</v>
      </c>
      <c r="J4968" s="44" t="s">
        <v>48</v>
      </c>
      <c r="K4968" s="41"/>
      <c r="L4968" s="41"/>
      <c r="M4968" s="41"/>
      <c r="N4968" s="45" t="s">
        <v>3585</v>
      </c>
      <c r="O4968" s="41">
        <v>1800</v>
      </c>
      <c r="P4968" s="46"/>
      <c r="Q4968" s="47"/>
      <c r="R4968" s="48" t="s">
        <v>1948</v>
      </c>
      <c r="T4968">
        <v>100705</v>
      </c>
    </row>
    <row r="4969" spans="1:20" ht="18" customHeight="1" x14ac:dyDescent="0.15">
      <c r="A4969" s="42">
        <v>10</v>
      </c>
      <c r="B4969" s="43" t="s">
        <v>1536</v>
      </c>
      <c r="C4969" s="43">
        <v>7</v>
      </c>
      <c r="D4969" s="43" t="s">
        <v>1945</v>
      </c>
      <c r="E4969" s="43">
        <v>5</v>
      </c>
      <c r="F4969" s="43" t="s">
        <v>2009</v>
      </c>
      <c r="G4969" s="45">
        <v>10</v>
      </c>
      <c r="H4969" s="49" t="s">
        <v>54</v>
      </c>
      <c r="I4969" s="45"/>
      <c r="J4969" s="45"/>
      <c r="K4969" s="41"/>
      <c r="L4969" s="41"/>
      <c r="M4969" s="41"/>
      <c r="N4969" s="45"/>
      <c r="O4969" s="47"/>
      <c r="P4969" s="46"/>
      <c r="Q4969" s="47"/>
      <c r="R4969" s="48" t="s">
        <v>1948</v>
      </c>
      <c r="T4969">
        <v>100705</v>
      </c>
    </row>
    <row r="4970" spans="1:20" ht="18" customHeight="1" x14ac:dyDescent="0.15">
      <c r="A4970" s="42">
        <v>10</v>
      </c>
      <c r="B4970" s="43" t="s">
        <v>1536</v>
      </c>
      <c r="C4970" s="43">
        <v>7</v>
      </c>
      <c r="D4970" s="43" t="s">
        <v>1945</v>
      </c>
      <c r="E4970" s="43">
        <v>5</v>
      </c>
      <c r="F4970" s="43" t="s">
        <v>2009</v>
      </c>
      <c r="G4970" s="44">
        <v>10</v>
      </c>
      <c r="H4970" s="43" t="s">
        <v>54</v>
      </c>
      <c r="I4970" s="45">
        <v>1</v>
      </c>
      <c r="J4970" s="45" t="s">
        <v>55</v>
      </c>
      <c r="K4970" s="41">
        <v>503</v>
      </c>
      <c r="L4970" s="41">
        <v>503</v>
      </c>
      <c r="M4970" s="41">
        <f>K4970-L4970</f>
        <v>0</v>
      </c>
      <c r="N4970" s="45" t="s">
        <v>3372</v>
      </c>
      <c r="O4970" s="41">
        <v>40800</v>
      </c>
      <c r="P4970" s="46"/>
      <c r="Q4970" s="47"/>
      <c r="R4970" s="48" t="s">
        <v>1948</v>
      </c>
      <c r="T4970">
        <v>100705</v>
      </c>
    </row>
    <row r="4971" spans="1:20" ht="18" customHeight="1" x14ac:dyDescent="0.15">
      <c r="A4971" s="42">
        <v>10</v>
      </c>
      <c r="B4971" s="43" t="s">
        <v>1536</v>
      </c>
      <c r="C4971" s="43">
        <v>7</v>
      </c>
      <c r="D4971" s="43" t="s">
        <v>1945</v>
      </c>
      <c r="E4971" s="43">
        <v>5</v>
      </c>
      <c r="F4971" s="43" t="s">
        <v>2009</v>
      </c>
      <c r="G4971" s="44">
        <v>10</v>
      </c>
      <c r="H4971" s="43" t="s">
        <v>54</v>
      </c>
      <c r="I4971" s="44">
        <v>1</v>
      </c>
      <c r="J4971" s="44" t="s">
        <v>55</v>
      </c>
      <c r="K4971" s="41"/>
      <c r="L4971" s="41"/>
      <c r="M4971" s="41"/>
      <c r="N4971" s="45" t="s">
        <v>3586</v>
      </c>
      <c r="O4971" s="41">
        <v>19284</v>
      </c>
      <c r="P4971" s="46"/>
      <c r="Q4971" s="47"/>
      <c r="R4971" s="48" t="s">
        <v>1948</v>
      </c>
      <c r="T4971">
        <v>100705</v>
      </c>
    </row>
    <row r="4972" spans="1:20" ht="18" customHeight="1" x14ac:dyDescent="0.15">
      <c r="A4972" s="42">
        <v>10</v>
      </c>
      <c r="B4972" s="43" t="s">
        <v>1536</v>
      </c>
      <c r="C4972" s="43">
        <v>7</v>
      </c>
      <c r="D4972" s="43" t="s">
        <v>1945</v>
      </c>
      <c r="E4972" s="43">
        <v>5</v>
      </c>
      <c r="F4972" s="43" t="s">
        <v>2009</v>
      </c>
      <c r="G4972" s="44">
        <v>10</v>
      </c>
      <c r="H4972" s="43" t="s">
        <v>54</v>
      </c>
      <c r="I4972" s="44">
        <v>1</v>
      </c>
      <c r="J4972" s="44" t="s">
        <v>55</v>
      </c>
      <c r="K4972" s="41"/>
      <c r="L4972" s="41"/>
      <c r="M4972" s="41"/>
      <c r="N4972" s="45" t="s">
        <v>3587</v>
      </c>
      <c r="O4972" s="41">
        <v>96000</v>
      </c>
      <c r="P4972" s="46"/>
      <c r="Q4972" s="47"/>
      <c r="R4972" s="48" t="s">
        <v>1948</v>
      </c>
      <c r="T4972">
        <v>100705</v>
      </c>
    </row>
    <row r="4973" spans="1:20" ht="18" customHeight="1" x14ac:dyDescent="0.15">
      <c r="A4973" s="42">
        <v>10</v>
      </c>
      <c r="B4973" s="43" t="s">
        <v>1536</v>
      </c>
      <c r="C4973" s="43">
        <v>7</v>
      </c>
      <c r="D4973" s="43" t="s">
        <v>1945</v>
      </c>
      <c r="E4973" s="43">
        <v>5</v>
      </c>
      <c r="F4973" s="43" t="s">
        <v>2009</v>
      </c>
      <c r="G4973" s="44">
        <v>10</v>
      </c>
      <c r="H4973" s="43" t="s">
        <v>54</v>
      </c>
      <c r="I4973" s="44">
        <v>1</v>
      </c>
      <c r="J4973" s="44" t="s">
        <v>55</v>
      </c>
      <c r="K4973" s="41"/>
      <c r="L4973" s="41"/>
      <c r="M4973" s="41"/>
      <c r="N4973" s="45" t="s">
        <v>2014</v>
      </c>
      <c r="O4973" s="41">
        <v>30000</v>
      </c>
      <c r="P4973" s="46"/>
      <c r="Q4973" s="47"/>
      <c r="R4973" s="48" t="s">
        <v>1948</v>
      </c>
      <c r="T4973">
        <v>100705</v>
      </c>
    </row>
    <row r="4974" spans="1:20" ht="18" customHeight="1" x14ac:dyDescent="0.15">
      <c r="A4974" s="42">
        <v>10</v>
      </c>
      <c r="B4974" s="43" t="s">
        <v>1536</v>
      </c>
      <c r="C4974" s="43">
        <v>7</v>
      </c>
      <c r="D4974" s="43" t="s">
        <v>1945</v>
      </c>
      <c r="E4974" s="43">
        <v>5</v>
      </c>
      <c r="F4974" s="43" t="s">
        <v>2009</v>
      </c>
      <c r="G4974" s="44">
        <v>10</v>
      </c>
      <c r="H4974" s="43" t="s">
        <v>54</v>
      </c>
      <c r="I4974" s="44">
        <v>1</v>
      </c>
      <c r="J4974" s="44" t="s">
        <v>55</v>
      </c>
      <c r="K4974" s="41"/>
      <c r="L4974" s="41"/>
      <c r="M4974" s="41"/>
      <c r="N4974" s="45" t="s">
        <v>3588</v>
      </c>
      <c r="O4974" s="41">
        <v>52800</v>
      </c>
      <c r="P4974" s="46"/>
      <c r="Q4974" s="47"/>
      <c r="R4974" s="48" t="s">
        <v>1948</v>
      </c>
      <c r="T4974">
        <v>100705</v>
      </c>
    </row>
    <row r="4975" spans="1:20" ht="18" customHeight="1" x14ac:dyDescent="0.15">
      <c r="A4975" s="42">
        <v>10</v>
      </c>
      <c r="B4975" s="43" t="s">
        <v>1536</v>
      </c>
      <c r="C4975" s="43">
        <v>7</v>
      </c>
      <c r="D4975" s="43" t="s">
        <v>1945</v>
      </c>
      <c r="E4975" s="43">
        <v>5</v>
      </c>
      <c r="F4975" s="43" t="s">
        <v>2009</v>
      </c>
      <c r="G4975" s="44">
        <v>10</v>
      </c>
      <c r="H4975" s="43" t="s">
        <v>54</v>
      </c>
      <c r="I4975" s="44">
        <v>1</v>
      </c>
      <c r="J4975" s="44" t="s">
        <v>55</v>
      </c>
      <c r="K4975" s="41"/>
      <c r="L4975" s="41"/>
      <c r="M4975" s="41"/>
      <c r="N4975" s="45" t="s">
        <v>3589</v>
      </c>
      <c r="O4975" s="41">
        <v>42240</v>
      </c>
      <c r="P4975" s="46"/>
      <c r="Q4975" s="47"/>
      <c r="R4975" s="48" t="s">
        <v>1948</v>
      </c>
      <c r="T4975">
        <v>100705</v>
      </c>
    </row>
    <row r="4976" spans="1:20" ht="18" customHeight="1" x14ac:dyDescent="0.15">
      <c r="A4976" s="42">
        <v>10</v>
      </c>
      <c r="B4976" s="43" t="s">
        <v>1536</v>
      </c>
      <c r="C4976" s="43">
        <v>7</v>
      </c>
      <c r="D4976" s="43" t="s">
        <v>1945</v>
      </c>
      <c r="E4976" s="43">
        <v>5</v>
      </c>
      <c r="F4976" s="43" t="s">
        <v>2009</v>
      </c>
      <c r="G4976" s="44">
        <v>10</v>
      </c>
      <c r="H4976" s="43" t="s">
        <v>54</v>
      </c>
      <c r="I4976" s="44">
        <v>1</v>
      </c>
      <c r="J4976" s="44" t="s">
        <v>55</v>
      </c>
      <c r="K4976" s="41"/>
      <c r="L4976" s="41"/>
      <c r="M4976" s="41"/>
      <c r="N4976" s="45" t="s">
        <v>4461</v>
      </c>
      <c r="O4976" s="41">
        <v>21120</v>
      </c>
      <c r="P4976" s="46"/>
      <c r="Q4976" s="47"/>
      <c r="R4976" s="48" t="s">
        <v>1948</v>
      </c>
      <c r="T4976">
        <v>100705</v>
      </c>
    </row>
    <row r="4977" spans="1:20" ht="18" customHeight="1" x14ac:dyDescent="0.15">
      <c r="A4977" s="42">
        <v>10</v>
      </c>
      <c r="B4977" s="43" t="s">
        <v>1536</v>
      </c>
      <c r="C4977" s="43">
        <v>7</v>
      </c>
      <c r="D4977" s="43" t="s">
        <v>1945</v>
      </c>
      <c r="E4977" s="43">
        <v>5</v>
      </c>
      <c r="F4977" s="43" t="s">
        <v>2009</v>
      </c>
      <c r="G4977" s="44">
        <v>10</v>
      </c>
      <c r="H4977" s="43" t="s">
        <v>54</v>
      </c>
      <c r="I4977" s="44">
        <v>1</v>
      </c>
      <c r="J4977" s="44" t="s">
        <v>55</v>
      </c>
      <c r="K4977" s="41"/>
      <c r="L4977" s="41"/>
      <c r="M4977" s="41"/>
      <c r="N4977" s="45" t="s">
        <v>2015</v>
      </c>
      <c r="O4977" s="41">
        <v>200000</v>
      </c>
      <c r="P4977" s="46"/>
      <c r="Q4977" s="47"/>
      <c r="R4977" s="48" t="s">
        <v>1948</v>
      </c>
      <c r="T4977">
        <v>100705</v>
      </c>
    </row>
    <row r="4978" spans="1:20" ht="18" customHeight="1" x14ac:dyDescent="0.15">
      <c r="A4978" s="42">
        <v>10</v>
      </c>
      <c r="B4978" s="43" t="s">
        <v>1536</v>
      </c>
      <c r="C4978" s="43">
        <v>7</v>
      </c>
      <c r="D4978" s="43" t="s">
        <v>1945</v>
      </c>
      <c r="E4978" s="43">
        <v>5</v>
      </c>
      <c r="F4978" s="43" t="s">
        <v>2009</v>
      </c>
      <c r="G4978" s="44">
        <v>10</v>
      </c>
      <c r="H4978" s="43" t="s">
        <v>54</v>
      </c>
      <c r="I4978" s="45">
        <v>2</v>
      </c>
      <c r="J4978" s="45" t="s">
        <v>193</v>
      </c>
      <c r="K4978" s="41">
        <v>802</v>
      </c>
      <c r="L4978" s="41">
        <v>730</v>
      </c>
      <c r="M4978" s="41">
        <f>K4978-L4978</f>
        <v>72</v>
      </c>
      <c r="N4978" s="45" t="s">
        <v>3590</v>
      </c>
      <c r="O4978" s="41">
        <v>42000</v>
      </c>
      <c r="P4978" s="46"/>
      <c r="Q4978" s="47"/>
      <c r="R4978" s="48" t="s">
        <v>1948</v>
      </c>
      <c r="T4978">
        <v>100705</v>
      </c>
    </row>
    <row r="4979" spans="1:20" ht="18" customHeight="1" x14ac:dyDescent="0.15">
      <c r="A4979" s="42">
        <v>10</v>
      </c>
      <c r="B4979" s="43" t="s">
        <v>1536</v>
      </c>
      <c r="C4979" s="43">
        <v>7</v>
      </c>
      <c r="D4979" s="43" t="s">
        <v>1945</v>
      </c>
      <c r="E4979" s="43">
        <v>5</v>
      </c>
      <c r="F4979" s="43" t="s">
        <v>2009</v>
      </c>
      <c r="G4979" s="44">
        <v>10</v>
      </c>
      <c r="H4979" s="43" t="s">
        <v>54</v>
      </c>
      <c r="I4979" s="44">
        <v>2</v>
      </c>
      <c r="J4979" s="44" t="s">
        <v>193</v>
      </c>
      <c r="K4979" s="41"/>
      <c r="L4979" s="41"/>
      <c r="M4979" s="41"/>
      <c r="N4979" s="45" t="s">
        <v>3591</v>
      </c>
      <c r="O4979" s="41">
        <v>9900</v>
      </c>
      <c r="P4979" s="46"/>
      <c r="Q4979" s="47"/>
      <c r="R4979" s="48" t="s">
        <v>1948</v>
      </c>
      <c r="T4979">
        <v>100705</v>
      </c>
    </row>
    <row r="4980" spans="1:20" ht="18" customHeight="1" x14ac:dyDescent="0.15">
      <c r="A4980" s="42">
        <v>10</v>
      </c>
      <c r="B4980" s="43" t="s">
        <v>1536</v>
      </c>
      <c r="C4980" s="43">
        <v>7</v>
      </c>
      <c r="D4980" s="43" t="s">
        <v>1945</v>
      </c>
      <c r="E4980" s="43">
        <v>5</v>
      </c>
      <c r="F4980" s="43" t="s">
        <v>2009</v>
      </c>
      <c r="G4980" s="44">
        <v>10</v>
      </c>
      <c r="H4980" s="43" t="s">
        <v>54</v>
      </c>
      <c r="I4980" s="44">
        <v>2</v>
      </c>
      <c r="J4980" s="44" t="s">
        <v>193</v>
      </c>
      <c r="K4980" s="41"/>
      <c r="L4980" s="41"/>
      <c r="M4980" s="41"/>
      <c r="N4980" s="45" t="s">
        <v>3592</v>
      </c>
      <c r="O4980" s="41">
        <v>750000</v>
      </c>
      <c r="P4980" s="46"/>
      <c r="Q4980" s="47"/>
      <c r="R4980" s="48" t="s">
        <v>1948</v>
      </c>
      <c r="T4980">
        <v>100705</v>
      </c>
    </row>
    <row r="4981" spans="1:20" ht="18" customHeight="1" x14ac:dyDescent="0.15">
      <c r="A4981" s="42">
        <v>10</v>
      </c>
      <c r="B4981" s="43" t="s">
        <v>1536</v>
      </c>
      <c r="C4981" s="43">
        <v>7</v>
      </c>
      <c r="D4981" s="43" t="s">
        <v>1945</v>
      </c>
      <c r="E4981" s="43">
        <v>5</v>
      </c>
      <c r="F4981" s="43" t="s">
        <v>2009</v>
      </c>
      <c r="G4981" s="44">
        <v>10</v>
      </c>
      <c r="H4981" s="43" t="s">
        <v>54</v>
      </c>
      <c r="I4981" s="45">
        <v>3</v>
      </c>
      <c r="J4981" s="45" t="s">
        <v>63</v>
      </c>
      <c r="K4981" s="41">
        <v>171</v>
      </c>
      <c r="L4981" s="41">
        <v>171</v>
      </c>
      <c r="M4981" s="41">
        <f>K4981-L4981</f>
        <v>0</v>
      </c>
      <c r="N4981" s="45" t="s">
        <v>3593</v>
      </c>
      <c r="O4981" s="41">
        <v>28800</v>
      </c>
      <c r="P4981" s="46"/>
      <c r="Q4981" s="47"/>
      <c r="R4981" s="48" t="s">
        <v>1948</v>
      </c>
      <c r="T4981">
        <v>100705</v>
      </c>
    </row>
    <row r="4982" spans="1:20" ht="18" customHeight="1" x14ac:dyDescent="0.15">
      <c r="A4982" s="42">
        <v>10</v>
      </c>
      <c r="B4982" s="43" t="s">
        <v>1536</v>
      </c>
      <c r="C4982" s="43">
        <v>7</v>
      </c>
      <c r="D4982" s="43" t="s">
        <v>1945</v>
      </c>
      <c r="E4982" s="43">
        <v>5</v>
      </c>
      <c r="F4982" s="43" t="s">
        <v>2009</v>
      </c>
      <c r="G4982" s="44">
        <v>10</v>
      </c>
      <c r="H4982" s="43" t="s">
        <v>54</v>
      </c>
      <c r="I4982" s="44">
        <v>3</v>
      </c>
      <c r="J4982" s="44" t="s">
        <v>63</v>
      </c>
      <c r="K4982" s="41"/>
      <c r="L4982" s="41"/>
      <c r="M4982" s="41"/>
      <c r="N4982" s="45" t="s">
        <v>3594</v>
      </c>
      <c r="O4982" s="41">
        <v>100000</v>
      </c>
      <c r="P4982" s="46"/>
      <c r="Q4982" s="47"/>
      <c r="R4982" s="48" t="s">
        <v>1948</v>
      </c>
      <c r="T4982">
        <v>100705</v>
      </c>
    </row>
    <row r="4983" spans="1:20" ht="18" customHeight="1" x14ac:dyDescent="0.15">
      <c r="A4983" s="42">
        <v>10</v>
      </c>
      <c r="B4983" s="43" t="s">
        <v>1536</v>
      </c>
      <c r="C4983" s="43">
        <v>7</v>
      </c>
      <c r="D4983" s="43" t="s">
        <v>1945</v>
      </c>
      <c r="E4983" s="43">
        <v>5</v>
      </c>
      <c r="F4983" s="43" t="s">
        <v>2009</v>
      </c>
      <c r="G4983" s="44">
        <v>10</v>
      </c>
      <c r="H4983" s="43" t="s">
        <v>54</v>
      </c>
      <c r="I4983" s="44">
        <v>3</v>
      </c>
      <c r="J4983" s="44" t="s">
        <v>63</v>
      </c>
      <c r="K4983" s="41"/>
      <c r="L4983" s="41"/>
      <c r="M4983" s="41"/>
      <c r="N4983" s="45" t="s">
        <v>3595</v>
      </c>
      <c r="O4983" s="41">
        <v>36000</v>
      </c>
      <c r="P4983" s="46"/>
      <c r="Q4983" s="47"/>
      <c r="R4983" s="48" t="s">
        <v>1948</v>
      </c>
      <c r="T4983">
        <v>100705</v>
      </c>
    </row>
    <row r="4984" spans="1:20" ht="18" customHeight="1" x14ac:dyDescent="0.15">
      <c r="A4984" s="42">
        <v>10</v>
      </c>
      <c r="B4984" s="43" t="s">
        <v>1536</v>
      </c>
      <c r="C4984" s="43">
        <v>7</v>
      </c>
      <c r="D4984" s="43" t="s">
        <v>1945</v>
      </c>
      <c r="E4984" s="43">
        <v>5</v>
      </c>
      <c r="F4984" s="43" t="s">
        <v>2009</v>
      </c>
      <c r="G4984" s="44">
        <v>10</v>
      </c>
      <c r="H4984" s="43" t="s">
        <v>54</v>
      </c>
      <c r="I4984" s="44">
        <v>3</v>
      </c>
      <c r="J4984" s="44" t="s">
        <v>63</v>
      </c>
      <c r="K4984" s="41"/>
      <c r="L4984" s="41"/>
      <c r="M4984" s="41"/>
      <c r="N4984" s="45" t="s">
        <v>4462</v>
      </c>
      <c r="O4984" s="41">
        <v>6000</v>
      </c>
      <c r="P4984" s="46"/>
      <c r="Q4984" s="47"/>
      <c r="R4984" s="48" t="s">
        <v>1948</v>
      </c>
      <c r="T4984">
        <v>100705</v>
      </c>
    </row>
    <row r="4985" spans="1:20" ht="18" customHeight="1" x14ac:dyDescent="0.15">
      <c r="A4985" s="42">
        <v>10</v>
      </c>
      <c r="B4985" s="43" t="s">
        <v>1536</v>
      </c>
      <c r="C4985" s="43">
        <v>7</v>
      </c>
      <c r="D4985" s="43" t="s">
        <v>1945</v>
      </c>
      <c r="E4985" s="43">
        <v>5</v>
      </c>
      <c r="F4985" s="43" t="s">
        <v>2009</v>
      </c>
      <c r="G4985" s="44">
        <v>10</v>
      </c>
      <c r="H4985" s="43" t="s">
        <v>54</v>
      </c>
      <c r="I4985" s="45">
        <v>4</v>
      </c>
      <c r="J4985" s="45" t="s">
        <v>65</v>
      </c>
      <c r="K4985" s="41">
        <v>64</v>
      </c>
      <c r="L4985" s="41">
        <v>64</v>
      </c>
      <c r="M4985" s="41">
        <f>K4985-L4985</f>
        <v>0</v>
      </c>
      <c r="N4985" s="45" t="s">
        <v>3596</v>
      </c>
      <c r="O4985" s="41">
        <v>44000</v>
      </c>
      <c r="P4985" s="46"/>
      <c r="Q4985" s="47"/>
      <c r="R4985" s="48" t="s">
        <v>1948</v>
      </c>
      <c r="T4985">
        <v>100705</v>
      </c>
    </row>
    <row r="4986" spans="1:20" ht="18" customHeight="1" x14ac:dyDescent="0.15">
      <c r="A4986" s="42">
        <v>10</v>
      </c>
      <c r="B4986" s="43" t="s">
        <v>1536</v>
      </c>
      <c r="C4986" s="43">
        <v>7</v>
      </c>
      <c r="D4986" s="43" t="s">
        <v>1945</v>
      </c>
      <c r="E4986" s="43">
        <v>5</v>
      </c>
      <c r="F4986" s="43" t="s">
        <v>2009</v>
      </c>
      <c r="G4986" s="44">
        <v>10</v>
      </c>
      <c r="H4986" s="43" t="s">
        <v>54</v>
      </c>
      <c r="I4986" s="44">
        <v>4</v>
      </c>
      <c r="J4986" s="44" t="s">
        <v>65</v>
      </c>
      <c r="K4986" s="41"/>
      <c r="L4986" s="41"/>
      <c r="M4986" s="41"/>
      <c r="N4986" s="45" t="s">
        <v>2016</v>
      </c>
      <c r="O4986" s="41">
        <v>20000</v>
      </c>
      <c r="P4986" s="46"/>
      <c r="Q4986" s="47"/>
      <c r="R4986" s="48" t="s">
        <v>1948</v>
      </c>
      <c r="T4986">
        <v>100705</v>
      </c>
    </row>
    <row r="4987" spans="1:20" ht="18" customHeight="1" x14ac:dyDescent="0.15">
      <c r="A4987" s="42">
        <v>10</v>
      </c>
      <c r="B4987" s="43" t="s">
        <v>1536</v>
      </c>
      <c r="C4987" s="43">
        <v>7</v>
      </c>
      <c r="D4987" s="43" t="s">
        <v>1945</v>
      </c>
      <c r="E4987" s="43">
        <v>5</v>
      </c>
      <c r="F4987" s="43" t="s">
        <v>2009</v>
      </c>
      <c r="G4987" s="44">
        <v>10</v>
      </c>
      <c r="H4987" s="43" t="s">
        <v>54</v>
      </c>
      <c r="I4987" s="45">
        <v>5</v>
      </c>
      <c r="J4987" s="45" t="s">
        <v>194</v>
      </c>
      <c r="K4987" s="41">
        <v>2088</v>
      </c>
      <c r="L4987" s="41">
        <v>2088</v>
      </c>
      <c r="M4987" s="41">
        <f>K4987-L4987</f>
        <v>0</v>
      </c>
      <c r="N4987" s="45" t="s">
        <v>3597</v>
      </c>
      <c r="O4987" s="41">
        <v>1800000</v>
      </c>
      <c r="P4987" s="46"/>
      <c r="Q4987" s="47"/>
      <c r="R4987" s="48" t="s">
        <v>1948</v>
      </c>
      <c r="T4987">
        <v>100705</v>
      </c>
    </row>
    <row r="4988" spans="1:20" ht="18" customHeight="1" x14ac:dyDescent="0.15">
      <c r="A4988" s="42">
        <v>10</v>
      </c>
      <c r="B4988" s="43" t="s">
        <v>1536</v>
      </c>
      <c r="C4988" s="43">
        <v>7</v>
      </c>
      <c r="D4988" s="43" t="s">
        <v>1945</v>
      </c>
      <c r="E4988" s="43">
        <v>5</v>
      </c>
      <c r="F4988" s="43" t="s">
        <v>2009</v>
      </c>
      <c r="G4988" s="44">
        <v>10</v>
      </c>
      <c r="H4988" s="43" t="s">
        <v>54</v>
      </c>
      <c r="I4988" s="44">
        <v>5</v>
      </c>
      <c r="J4988" s="44" t="s">
        <v>194</v>
      </c>
      <c r="K4988" s="41"/>
      <c r="L4988" s="41"/>
      <c r="M4988" s="41"/>
      <c r="N4988" s="45" t="s">
        <v>3598</v>
      </c>
      <c r="O4988" s="41">
        <v>288000</v>
      </c>
      <c r="P4988" s="46"/>
      <c r="Q4988" s="47"/>
      <c r="R4988" s="48" t="s">
        <v>1948</v>
      </c>
      <c r="T4988">
        <v>100705</v>
      </c>
    </row>
    <row r="4989" spans="1:20" ht="18" customHeight="1" x14ac:dyDescent="0.15">
      <c r="A4989" s="42">
        <v>10</v>
      </c>
      <c r="B4989" s="43" t="s">
        <v>1536</v>
      </c>
      <c r="C4989" s="43">
        <v>7</v>
      </c>
      <c r="D4989" s="43" t="s">
        <v>1945</v>
      </c>
      <c r="E4989" s="43">
        <v>5</v>
      </c>
      <c r="F4989" s="43" t="s">
        <v>2009</v>
      </c>
      <c r="G4989" s="44">
        <v>10</v>
      </c>
      <c r="H4989" s="43" t="s">
        <v>54</v>
      </c>
      <c r="I4989" s="45">
        <v>6</v>
      </c>
      <c r="J4989" s="45" t="s">
        <v>195</v>
      </c>
      <c r="K4989" s="41">
        <v>300</v>
      </c>
      <c r="L4989" s="41">
        <v>300</v>
      </c>
      <c r="M4989" s="41">
        <f>K4989-L4989</f>
        <v>0</v>
      </c>
      <c r="N4989" s="45" t="s">
        <v>2017</v>
      </c>
      <c r="O4989" s="41">
        <v>300000</v>
      </c>
      <c r="P4989" s="46"/>
      <c r="Q4989" s="47"/>
      <c r="R4989" s="48" t="s">
        <v>1948</v>
      </c>
      <c r="T4989">
        <v>100705</v>
      </c>
    </row>
    <row r="4990" spans="1:20" ht="18" customHeight="1" x14ac:dyDescent="0.15">
      <c r="A4990" s="42">
        <v>10</v>
      </c>
      <c r="B4990" s="43" t="s">
        <v>1536</v>
      </c>
      <c r="C4990" s="43">
        <v>7</v>
      </c>
      <c r="D4990" s="43" t="s">
        <v>1945</v>
      </c>
      <c r="E4990" s="43">
        <v>5</v>
      </c>
      <c r="F4990" s="43" t="s">
        <v>2009</v>
      </c>
      <c r="G4990" s="44">
        <v>10</v>
      </c>
      <c r="H4990" s="43" t="s">
        <v>54</v>
      </c>
      <c r="I4990" s="45">
        <v>7</v>
      </c>
      <c r="J4990" s="45" t="s">
        <v>907</v>
      </c>
      <c r="K4990" s="41">
        <v>20</v>
      </c>
      <c r="L4990" s="41">
        <v>20</v>
      </c>
      <c r="M4990" s="41">
        <f>K4990-L4990</f>
        <v>0</v>
      </c>
      <c r="N4990" s="45" t="s">
        <v>2018</v>
      </c>
      <c r="O4990" s="41">
        <v>20000</v>
      </c>
      <c r="P4990" s="46"/>
      <c r="Q4990" s="47"/>
      <c r="R4990" s="48" t="s">
        <v>1948</v>
      </c>
      <c r="T4990">
        <v>100705</v>
      </c>
    </row>
    <row r="4991" spans="1:20" ht="18" customHeight="1" x14ac:dyDescent="0.15">
      <c r="A4991" s="42">
        <v>10</v>
      </c>
      <c r="B4991" s="43" t="s">
        <v>1536</v>
      </c>
      <c r="C4991" s="43">
        <v>7</v>
      </c>
      <c r="D4991" s="43" t="s">
        <v>1945</v>
      </c>
      <c r="E4991" s="43">
        <v>5</v>
      </c>
      <c r="F4991" s="43" t="s">
        <v>2009</v>
      </c>
      <c r="G4991" s="44">
        <v>10</v>
      </c>
      <c r="H4991" s="43" t="s">
        <v>54</v>
      </c>
      <c r="I4991" s="45">
        <v>8</v>
      </c>
      <c r="J4991" s="45" t="s">
        <v>621</v>
      </c>
      <c r="K4991" s="41">
        <v>10</v>
      </c>
      <c r="L4991" s="41">
        <v>10</v>
      </c>
      <c r="M4991" s="41">
        <f>K4991-L4991</f>
        <v>0</v>
      </c>
      <c r="N4991" s="45" t="s">
        <v>2019</v>
      </c>
      <c r="O4991" s="41">
        <v>10000</v>
      </c>
      <c r="P4991" s="46"/>
      <c r="Q4991" s="47"/>
      <c r="R4991" s="48" t="s">
        <v>1948</v>
      </c>
      <c r="T4991">
        <v>100705</v>
      </c>
    </row>
    <row r="4992" spans="1:20" ht="18" customHeight="1" x14ac:dyDescent="0.15">
      <c r="A4992" s="42">
        <v>10</v>
      </c>
      <c r="B4992" s="43" t="s">
        <v>1536</v>
      </c>
      <c r="C4992" s="43">
        <v>7</v>
      </c>
      <c r="D4992" s="43" t="s">
        <v>1945</v>
      </c>
      <c r="E4992" s="43">
        <v>5</v>
      </c>
      <c r="F4992" s="43" t="s">
        <v>2009</v>
      </c>
      <c r="G4992" s="45">
        <v>11</v>
      </c>
      <c r="H4992" s="49" t="s">
        <v>66</v>
      </c>
      <c r="I4992" s="45"/>
      <c r="J4992" s="45"/>
      <c r="K4992" s="41"/>
      <c r="L4992" s="41"/>
      <c r="M4992" s="41"/>
      <c r="N4992" s="45"/>
      <c r="O4992" s="47"/>
      <c r="P4992" s="46"/>
      <c r="Q4992" s="47"/>
      <c r="R4992" s="48" t="s">
        <v>1948</v>
      </c>
      <c r="T4992">
        <v>100705</v>
      </c>
    </row>
    <row r="4993" spans="1:20" ht="18" customHeight="1" x14ac:dyDescent="0.15">
      <c r="A4993" s="42">
        <v>10</v>
      </c>
      <c r="B4993" s="43" t="s">
        <v>1536</v>
      </c>
      <c r="C4993" s="43">
        <v>7</v>
      </c>
      <c r="D4993" s="43" t="s">
        <v>1945</v>
      </c>
      <c r="E4993" s="43">
        <v>5</v>
      </c>
      <c r="F4993" s="43" t="s">
        <v>2009</v>
      </c>
      <c r="G4993" s="44">
        <v>11</v>
      </c>
      <c r="H4993" s="43" t="s">
        <v>66</v>
      </c>
      <c r="I4993" s="45">
        <v>1</v>
      </c>
      <c r="J4993" s="45" t="s">
        <v>67</v>
      </c>
      <c r="K4993" s="41">
        <v>169</v>
      </c>
      <c r="L4993" s="41">
        <v>169</v>
      </c>
      <c r="M4993" s="41">
        <f>K4993-L4993</f>
        <v>0</v>
      </c>
      <c r="N4993" s="45" t="s">
        <v>3599</v>
      </c>
      <c r="O4993" s="41">
        <v>42000</v>
      </c>
      <c r="P4993" s="46"/>
      <c r="Q4993" s="47"/>
      <c r="R4993" s="48" t="s">
        <v>1948</v>
      </c>
      <c r="T4993">
        <v>100705</v>
      </c>
    </row>
    <row r="4994" spans="1:20" ht="18" customHeight="1" x14ac:dyDescent="0.15">
      <c r="A4994" s="42">
        <v>10</v>
      </c>
      <c r="B4994" s="43" t="s">
        <v>1536</v>
      </c>
      <c r="C4994" s="43">
        <v>7</v>
      </c>
      <c r="D4994" s="43" t="s">
        <v>1945</v>
      </c>
      <c r="E4994" s="43">
        <v>5</v>
      </c>
      <c r="F4994" s="43" t="s">
        <v>2009</v>
      </c>
      <c r="G4994" s="44">
        <v>11</v>
      </c>
      <c r="H4994" s="43" t="s">
        <v>66</v>
      </c>
      <c r="I4994" s="44">
        <v>1</v>
      </c>
      <c r="J4994" s="44" t="s">
        <v>67</v>
      </c>
      <c r="K4994" s="41"/>
      <c r="L4994" s="41"/>
      <c r="M4994" s="41"/>
      <c r="N4994" s="45" t="s">
        <v>3600</v>
      </c>
      <c r="O4994" s="41">
        <v>18900</v>
      </c>
      <c r="P4994" s="46"/>
      <c r="Q4994" s="47"/>
      <c r="R4994" s="48" t="s">
        <v>1948</v>
      </c>
      <c r="T4994">
        <v>100705</v>
      </c>
    </row>
    <row r="4995" spans="1:20" ht="18" customHeight="1" x14ac:dyDescent="0.15">
      <c r="A4995" s="42">
        <v>10</v>
      </c>
      <c r="B4995" s="43" t="s">
        <v>1536</v>
      </c>
      <c r="C4995" s="43">
        <v>7</v>
      </c>
      <c r="D4995" s="43" t="s">
        <v>1945</v>
      </c>
      <c r="E4995" s="43">
        <v>5</v>
      </c>
      <c r="F4995" s="43" t="s">
        <v>2009</v>
      </c>
      <c r="G4995" s="44">
        <v>11</v>
      </c>
      <c r="H4995" s="43" t="s">
        <v>66</v>
      </c>
      <c r="I4995" s="44">
        <v>1</v>
      </c>
      <c r="J4995" s="44" t="s">
        <v>67</v>
      </c>
      <c r="K4995" s="41"/>
      <c r="L4995" s="41"/>
      <c r="M4995" s="41"/>
      <c r="N4995" s="45" t="s">
        <v>3601</v>
      </c>
      <c r="O4995" s="41">
        <v>78000</v>
      </c>
      <c r="P4995" s="46"/>
      <c r="Q4995" s="47"/>
      <c r="R4995" s="48" t="s">
        <v>1948</v>
      </c>
      <c r="T4995">
        <v>100705</v>
      </c>
    </row>
    <row r="4996" spans="1:20" ht="18" customHeight="1" x14ac:dyDescent="0.15">
      <c r="A4996" s="42">
        <v>10</v>
      </c>
      <c r="B4996" s="43" t="s">
        <v>1536</v>
      </c>
      <c r="C4996" s="43">
        <v>7</v>
      </c>
      <c r="D4996" s="43" t="s">
        <v>1945</v>
      </c>
      <c r="E4996" s="43">
        <v>5</v>
      </c>
      <c r="F4996" s="43" t="s">
        <v>2009</v>
      </c>
      <c r="G4996" s="44">
        <v>11</v>
      </c>
      <c r="H4996" s="43" t="s">
        <v>66</v>
      </c>
      <c r="I4996" s="44">
        <v>1</v>
      </c>
      <c r="J4996" s="44" t="s">
        <v>67</v>
      </c>
      <c r="K4996" s="41"/>
      <c r="L4996" s="41"/>
      <c r="M4996" s="41"/>
      <c r="N4996" s="45" t="s">
        <v>2020</v>
      </c>
      <c r="O4996" s="41">
        <v>30000</v>
      </c>
      <c r="P4996" s="46"/>
      <c r="Q4996" s="47"/>
      <c r="R4996" s="48" t="s">
        <v>1948</v>
      </c>
      <c r="T4996">
        <v>100705</v>
      </c>
    </row>
    <row r="4997" spans="1:20" ht="18" customHeight="1" x14ac:dyDescent="0.15">
      <c r="A4997" s="42">
        <v>10</v>
      </c>
      <c r="B4997" s="43" t="s">
        <v>1536</v>
      </c>
      <c r="C4997" s="43">
        <v>7</v>
      </c>
      <c r="D4997" s="43" t="s">
        <v>1945</v>
      </c>
      <c r="E4997" s="43">
        <v>5</v>
      </c>
      <c r="F4997" s="43" t="s">
        <v>2009</v>
      </c>
      <c r="G4997" s="44">
        <v>11</v>
      </c>
      <c r="H4997" s="43" t="s">
        <v>66</v>
      </c>
      <c r="I4997" s="45">
        <v>2</v>
      </c>
      <c r="J4997" s="45" t="s">
        <v>69</v>
      </c>
      <c r="K4997" s="41">
        <v>18</v>
      </c>
      <c r="L4997" s="41">
        <v>18</v>
      </c>
      <c r="M4997" s="41">
        <f>K4997-L4997</f>
        <v>0</v>
      </c>
      <c r="N4997" s="45" t="s">
        <v>3602</v>
      </c>
      <c r="O4997" s="41">
        <v>18000</v>
      </c>
      <c r="P4997" s="46"/>
      <c r="Q4997" s="47"/>
      <c r="R4997" s="48" t="s">
        <v>1948</v>
      </c>
      <c r="T4997">
        <v>100705</v>
      </c>
    </row>
    <row r="4998" spans="1:20" ht="18" customHeight="1" x14ac:dyDescent="0.15">
      <c r="A4998" s="42">
        <v>10</v>
      </c>
      <c r="B4998" s="43" t="s">
        <v>1536</v>
      </c>
      <c r="C4998" s="43">
        <v>7</v>
      </c>
      <c r="D4998" s="43" t="s">
        <v>1945</v>
      </c>
      <c r="E4998" s="43">
        <v>5</v>
      </c>
      <c r="F4998" s="43" t="s">
        <v>2009</v>
      </c>
      <c r="G4998" s="44">
        <v>11</v>
      </c>
      <c r="H4998" s="43" t="s">
        <v>66</v>
      </c>
      <c r="I4998" s="45">
        <v>3</v>
      </c>
      <c r="J4998" s="45" t="s">
        <v>70</v>
      </c>
      <c r="K4998" s="41">
        <v>30</v>
      </c>
      <c r="L4998" s="41">
        <v>50</v>
      </c>
      <c r="M4998" s="41">
        <f>K4998-L4998</f>
        <v>-20</v>
      </c>
      <c r="N4998" s="45" t="s">
        <v>2021</v>
      </c>
      <c r="O4998" s="41">
        <v>30000</v>
      </c>
      <c r="P4998" s="46"/>
      <c r="Q4998" s="47"/>
      <c r="R4998" s="48" t="s">
        <v>1948</v>
      </c>
      <c r="T4998">
        <v>100705</v>
      </c>
    </row>
    <row r="4999" spans="1:20" ht="18" customHeight="1" x14ac:dyDescent="0.15">
      <c r="A4999" s="42">
        <v>10</v>
      </c>
      <c r="B4999" s="43" t="s">
        <v>1536</v>
      </c>
      <c r="C4999" s="43">
        <v>7</v>
      </c>
      <c r="D4999" s="43" t="s">
        <v>1945</v>
      </c>
      <c r="E4999" s="43">
        <v>5</v>
      </c>
      <c r="F4999" s="43" t="s">
        <v>2009</v>
      </c>
      <c r="G4999" s="44">
        <v>11</v>
      </c>
      <c r="H4999" s="43" t="s">
        <v>66</v>
      </c>
      <c r="I4999" s="45">
        <v>11</v>
      </c>
      <c r="J4999" s="45" t="s">
        <v>72</v>
      </c>
      <c r="K4999" s="41">
        <v>55</v>
      </c>
      <c r="L4999" s="41">
        <v>55</v>
      </c>
      <c r="M4999" s="41">
        <f>K4999-L4999</f>
        <v>0</v>
      </c>
      <c r="N4999" s="45" t="s">
        <v>2022</v>
      </c>
      <c r="O4999" s="41">
        <v>49992</v>
      </c>
      <c r="P4999" s="46"/>
      <c r="Q4999" s="47"/>
      <c r="R4999" s="48" t="s">
        <v>1948</v>
      </c>
      <c r="T4999">
        <v>100705</v>
      </c>
    </row>
    <row r="5000" spans="1:20" ht="18" customHeight="1" x14ac:dyDescent="0.15">
      <c r="A5000" s="42">
        <v>10</v>
      </c>
      <c r="B5000" s="43" t="s">
        <v>1536</v>
      </c>
      <c r="C5000" s="43">
        <v>7</v>
      </c>
      <c r="D5000" s="43" t="s">
        <v>1945</v>
      </c>
      <c r="E5000" s="43">
        <v>5</v>
      </c>
      <c r="F5000" s="43" t="s">
        <v>2009</v>
      </c>
      <c r="G5000" s="44">
        <v>11</v>
      </c>
      <c r="H5000" s="43" t="s">
        <v>66</v>
      </c>
      <c r="I5000" s="44">
        <v>11</v>
      </c>
      <c r="J5000" s="44" t="s">
        <v>72</v>
      </c>
      <c r="K5000" s="41"/>
      <c r="L5000" s="41"/>
      <c r="M5000" s="41"/>
      <c r="N5000" s="45" t="s">
        <v>4463</v>
      </c>
      <c r="O5000" s="41">
        <v>5000</v>
      </c>
      <c r="P5000" s="46"/>
      <c r="Q5000" s="47"/>
      <c r="R5000" s="48" t="s">
        <v>1948</v>
      </c>
      <c r="T5000">
        <v>100705</v>
      </c>
    </row>
    <row r="5001" spans="1:20" ht="18" customHeight="1" x14ac:dyDescent="0.15">
      <c r="A5001" s="42">
        <v>10</v>
      </c>
      <c r="B5001" s="43" t="s">
        <v>1536</v>
      </c>
      <c r="C5001" s="43">
        <v>7</v>
      </c>
      <c r="D5001" s="43" t="s">
        <v>1945</v>
      </c>
      <c r="E5001" s="43">
        <v>5</v>
      </c>
      <c r="F5001" s="43" t="s">
        <v>2009</v>
      </c>
      <c r="G5001" s="45">
        <v>12</v>
      </c>
      <c r="H5001" s="49" t="s">
        <v>73</v>
      </c>
      <c r="I5001" s="45"/>
      <c r="J5001" s="45"/>
      <c r="K5001" s="41"/>
      <c r="L5001" s="41"/>
      <c r="M5001" s="41"/>
      <c r="N5001" s="45"/>
      <c r="O5001" s="47"/>
      <c r="P5001" s="46"/>
      <c r="Q5001" s="47"/>
      <c r="R5001" s="48" t="s">
        <v>1948</v>
      </c>
      <c r="T5001">
        <v>100705</v>
      </c>
    </row>
    <row r="5002" spans="1:20" ht="18" customHeight="1" x14ac:dyDescent="0.15">
      <c r="A5002" s="42">
        <v>10</v>
      </c>
      <c r="B5002" s="43" t="s">
        <v>1536</v>
      </c>
      <c r="C5002" s="43">
        <v>7</v>
      </c>
      <c r="D5002" s="43" t="s">
        <v>1945</v>
      </c>
      <c r="E5002" s="43">
        <v>5</v>
      </c>
      <c r="F5002" s="43" t="s">
        <v>2009</v>
      </c>
      <c r="G5002" s="44">
        <v>12</v>
      </c>
      <c r="H5002" s="43" t="s">
        <v>73</v>
      </c>
      <c r="I5002" s="45">
        <v>21</v>
      </c>
      <c r="J5002" s="45" t="s">
        <v>74</v>
      </c>
      <c r="K5002" s="41">
        <v>55</v>
      </c>
      <c r="L5002" s="41">
        <v>54</v>
      </c>
      <c r="M5002" s="41">
        <f>K5002-L5002</f>
        <v>1</v>
      </c>
      <c r="N5002" s="45" t="s">
        <v>2023</v>
      </c>
      <c r="O5002" s="41">
        <v>55000</v>
      </c>
      <c r="P5002" s="46"/>
      <c r="Q5002" s="47"/>
      <c r="R5002" s="48" t="s">
        <v>1948</v>
      </c>
      <c r="T5002">
        <v>100705</v>
      </c>
    </row>
    <row r="5003" spans="1:20" ht="18" customHeight="1" x14ac:dyDescent="0.15">
      <c r="A5003" s="42">
        <v>10</v>
      </c>
      <c r="B5003" s="43" t="s">
        <v>1536</v>
      </c>
      <c r="C5003" s="43">
        <v>7</v>
      </c>
      <c r="D5003" s="43" t="s">
        <v>1945</v>
      </c>
      <c r="E5003" s="43">
        <v>5</v>
      </c>
      <c r="F5003" s="43" t="s">
        <v>2009</v>
      </c>
      <c r="G5003" s="44">
        <v>12</v>
      </c>
      <c r="H5003" s="43" t="s">
        <v>73</v>
      </c>
      <c r="I5003" s="45">
        <v>31</v>
      </c>
      <c r="J5003" s="45" t="s">
        <v>209</v>
      </c>
      <c r="K5003" s="41">
        <v>3237</v>
      </c>
      <c r="L5003" s="41">
        <v>3223</v>
      </c>
      <c r="M5003" s="41">
        <f>K5003-L5003</f>
        <v>14</v>
      </c>
      <c r="N5003" s="45" t="s">
        <v>4464</v>
      </c>
      <c r="O5003" s="41">
        <v>792000</v>
      </c>
      <c r="P5003" s="46"/>
      <c r="Q5003" s="47"/>
      <c r="R5003" s="48" t="s">
        <v>1948</v>
      </c>
      <c r="T5003">
        <v>100705</v>
      </c>
    </row>
    <row r="5004" spans="1:20" ht="18" customHeight="1" x14ac:dyDescent="0.15">
      <c r="A5004" s="42">
        <v>10</v>
      </c>
      <c r="B5004" s="43" t="s">
        <v>1536</v>
      </c>
      <c r="C5004" s="43">
        <v>7</v>
      </c>
      <c r="D5004" s="43" t="s">
        <v>1945</v>
      </c>
      <c r="E5004" s="43">
        <v>5</v>
      </c>
      <c r="F5004" s="43" t="s">
        <v>2009</v>
      </c>
      <c r="G5004" s="44">
        <v>12</v>
      </c>
      <c r="H5004" s="43" t="s">
        <v>73</v>
      </c>
      <c r="I5004" s="44">
        <v>31</v>
      </c>
      <c r="J5004" s="44" t="s">
        <v>209</v>
      </c>
      <c r="K5004" s="41"/>
      <c r="L5004" s="41"/>
      <c r="M5004" s="41"/>
      <c r="N5004" s="45" t="s">
        <v>4465</v>
      </c>
      <c r="O5004" s="41">
        <v>1611192</v>
      </c>
      <c r="P5004" s="46"/>
      <c r="Q5004" s="47"/>
      <c r="R5004" s="48" t="s">
        <v>1948</v>
      </c>
      <c r="T5004">
        <v>100705</v>
      </c>
    </row>
    <row r="5005" spans="1:20" ht="18" customHeight="1" x14ac:dyDescent="0.15">
      <c r="A5005" s="42">
        <v>10</v>
      </c>
      <c r="B5005" s="43" t="s">
        <v>1536</v>
      </c>
      <c r="C5005" s="43">
        <v>7</v>
      </c>
      <c r="D5005" s="43" t="s">
        <v>1945</v>
      </c>
      <c r="E5005" s="43">
        <v>5</v>
      </c>
      <c r="F5005" s="43" t="s">
        <v>2009</v>
      </c>
      <c r="G5005" s="44">
        <v>12</v>
      </c>
      <c r="H5005" s="43" t="s">
        <v>73</v>
      </c>
      <c r="I5005" s="44">
        <v>31</v>
      </c>
      <c r="J5005" s="44" t="s">
        <v>209</v>
      </c>
      <c r="K5005" s="41"/>
      <c r="L5005" s="41"/>
      <c r="M5005" s="41"/>
      <c r="N5005" s="45" t="s">
        <v>3603</v>
      </c>
      <c r="O5005" s="41">
        <v>832920</v>
      </c>
      <c r="P5005" s="46"/>
      <c r="Q5005" s="47"/>
      <c r="R5005" s="48" t="s">
        <v>1948</v>
      </c>
      <c r="T5005">
        <v>100705</v>
      </c>
    </row>
    <row r="5006" spans="1:20" ht="18" customHeight="1" x14ac:dyDescent="0.15">
      <c r="A5006" s="42">
        <v>10</v>
      </c>
      <c r="B5006" s="43" t="s">
        <v>1536</v>
      </c>
      <c r="C5006" s="43">
        <v>7</v>
      </c>
      <c r="D5006" s="43" t="s">
        <v>1945</v>
      </c>
      <c r="E5006" s="43">
        <v>5</v>
      </c>
      <c r="F5006" s="43" t="s">
        <v>2009</v>
      </c>
      <c r="G5006" s="44">
        <v>12</v>
      </c>
      <c r="H5006" s="43" t="s">
        <v>73</v>
      </c>
      <c r="I5006" s="45">
        <v>33</v>
      </c>
      <c r="J5006" s="45" t="s">
        <v>219</v>
      </c>
      <c r="K5006" s="41">
        <v>493</v>
      </c>
      <c r="L5006" s="41">
        <v>493</v>
      </c>
      <c r="M5006" s="41">
        <f>K5006-L5006</f>
        <v>0</v>
      </c>
      <c r="N5006" s="45" t="s">
        <v>2024</v>
      </c>
      <c r="O5006" s="41">
        <v>50600</v>
      </c>
      <c r="P5006" s="46"/>
      <c r="Q5006" s="47"/>
      <c r="R5006" s="48" t="s">
        <v>1948</v>
      </c>
      <c r="T5006">
        <v>100705</v>
      </c>
    </row>
    <row r="5007" spans="1:20" ht="18" customHeight="1" x14ac:dyDescent="0.15">
      <c r="A5007" s="42">
        <v>10</v>
      </c>
      <c r="B5007" s="43" t="s">
        <v>1536</v>
      </c>
      <c r="C5007" s="43">
        <v>7</v>
      </c>
      <c r="D5007" s="43" t="s">
        <v>1945</v>
      </c>
      <c r="E5007" s="43">
        <v>5</v>
      </c>
      <c r="F5007" s="43" t="s">
        <v>2009</v>
      </c>
      <c r="G5007" s="44">
        <v>12</v>
      </c>
      <c r="H5007" s="43" t="s">
        <v>73</v>
      </c>
      <c r="I5007" s="44">
        <v>33</v>
      </c>
      <c r="J5007" s="44" t="s">
        <v>219</v>
      </c>
      <c r="K5007" s="41"/>
      <c r="L5007" s="41"/>
      <c r="M5007" s="41"/>
      <c r="N5007" s="45" t="s">
        <v>2025</v>
      </c>
      <c r="O5007" s="41">
        <v>151200</v>
      </c>
      <c r="P5007" s="46"/>
      <c r="Q5007" s="47"/>
      <c r="R5007" s="48" t="s">
        <v>1948</v>
      </c>
      <c r="T5007">
        <v>100705</v>
      </c>
    </row>
    <row r="5008" spans="1:20" ht="18" customHeight="1" x14ac:dyDescent="0.15">
      <c r="A5008" s="42">
        <v>10</v>
      </c>
      <c r="B5008" s="43" t="s">
        <v>1536</v>
      </c>
      <c r="C5008" s="43">
        <v>7</v>
      </c>
      <c r="D5008" s="43" t="s">
        <v>1945</v>
      </c>
      <c r="E5008" s="43">
        <v>5</v>
      </c>
      <c r="F5008" s="43" t="s">
        <v>2009</v>
      </c>
      <c r="G5008" s="44">
        <v>12</v>
      </c>
      <c r="H5008" s="43" t="s">
        <v>73</v>
      </c>
      <c r="I5008" s="44">
        <v>33</v>
      </c>
      <c r="J5008" s="44" t="s">
        <v>219</v>
      </c>
      <c r="K5008" s="41"/>
      <c r="L5008" s="41"/>
      <c r="M5008" s="41"/>
      <c r="N5008" s="45" t="s">
        <v>2026</v>
      </c>
      <c r="O5008" s="41">
        <v>86400</v>
      </c>
      <c r="P5008" s="46"/>
      <c r="Q5008" s="47"/>
      <c r="R5008" s="48" t="s">
        <v>1948</v>
      </c>
      <c r="T5008">
        <v>100705</v>
      </c>
    </row>
    <row r="5009" spans="1:20" ht="18" customHeight="1" x14ac:dyDescent="0.15">
      <c r="A5009" s="42">
        <v>10</v>
      </c>
      <c r="B5009" s="43" t="s">
        <v>1536</v>
      </c>
      <c r="C5009" s="43">
        <v>7</v>
      </c>
      <c r="D5009" s="43" t="s">
        <v>1945</v>
      </c>
      <c r="E5009" s="43">
        <v>5</v>
      </c>
      <c r="F5009" s="43" t="s">
        <v>2009</v>
      </c>
      <c r="G5009" s="44">
        <v>12</v>
      </c>
      <c r="H5009" s="43" t="s">
        <v>73</v>
      </c>
      <c r="I5009" s="44">
        <v>33</v>
      </c>
      <c r="J5009" s="44" t="s">
        <v>219</v>
      </c>
      <c r="K5009" s="41"/>
      <c r="L5009" s="41"/>
      <c r="M5009" s="41"/>
      <c r="N5009" s="45" t="s">
        <v>2027</v>
      </c>
      <c r="O5009" s="41">
        <v>104500</v>
      </c>
      <c r="P5009" s="46"/>
      <c r="Q5009" s="47"/>
      <c r="R5009" s="48" t="s">
        <v>1948</v>
      </c>
      <c r="T5009">
        <v>100705</v>
      </c>
    </row>
    <row r="5010" spans="1:20" ht="18" customHeight="1" x14ac:dyDescent="0.15">
      <c r="A5010" s="42">
        <v>10</v>
      </c>
      <c r="B5010" s="43" t="s">
        <v>1536</v>
      </c>
      <c r="C5010" s="43">
        <v>7</v>
      </c>
      <c r="D5010" s="43" t="s">
        <v>1945</v>
      </c>
      <c r="E5010" s="43">
        <v>5</v>
      </c>
      <c r="F5010" s="43" t="s">
        <v>2009</v>
      </c>
      <c r="G5010" s="44">
        <v>12</v>
      </c>
      <c r="H5010" s="43" t="s">
        <v>73</v>
      </c>
      <c r="I5010" s="44">
        <v>33</v>
      </c>
      <c r="J5010" s="44" t="s">
        <v>219</v>
      </c>
      <c r="K5010" s="41"/>
      <c r="L5010" s="41"/>
      <c r="M5010" s="41"/>
      <c r="N5010" s="45" t="s">
        <v>2028</v>
      </c>
      <c r="O5010" s="41">
        <v>100000</v>
      </c>
      <c r="P5010" s="46"/>
      <c r="Q5010" s="47"/>
      <c r="R5010" s="48" t="s">
        <v>1948</v>
      </c>
      <c r="T5010">
        <v>100705</v>
      </c>
    </row>
    <row r="5011" spans="1:20" ht="18" customHeight="1" x14ac:dyDescent="0.15">
      <c r="A5011" s="42">
        <v>10</v>
      </c>
      <c r="B5011" s="43" t="s">
        <v>1536</v>
      </c>
      <c r="C5011" s="43">
        <v>7</v>
      </c>
      <c r="D5011" s="43" t="s">
        <v>1945</v>
      </c>
      <c r="E5011" s="43">
        <v>5</v>
      </c>
      <c r="F5011" s="43" t="s">
        <v>2009</v>
      </c>
      <c r="G5011" s="45">
        <v>13</v>
      </c>
      <c r="H5011" s="49" t="s">
        <v>77</v>
      </c>
      <c r="I5011" s="45"/>
      <c r="J5011" s="45"/>
      <c r="K5011" s="41"/>
      <c r="L5011" s="41"/>
      <c r="M5011" s="41"/>
      <c r="N5011" s="45"/>
      <c r="O5011" s="47"/>
      <c r="P5011" s="46"/>
      <c r="Q5011" s="47"/>
      <c r="R5011" s="48" t="s">
        <v>1948</v>
      </c>
      <c r="T5011">
        <v>100705</v>
      </c>
    </row>
    <row r="5012" spans="1:20" ht="18" customHeight="1" x14ac:dyDescent="0.15">
      <c r="A5012" s="42">
        <v>10</v>
      </c>
      <c r="B5012" s="43" t="s">
        <v>1536</v>
      </c>
      <c r="C5012" s="43">
        <v>7</v>
      </c>
      <c r="D5012" s="43" t="s">
        <v>1945</v>
      </c>
      <c r="E5012" s="43">
        <v>5</v>
      </c>
      <c r="F5012" s="43" t="s">
        <v>2009</v>
      </c>
      <c r="G5012" s="44">
        <v>13</v>
      </c>
      <c r="H5012" s="43" t="s">
        <v>77</v>
      </c>
      <c r="I5012" s="45">
        <v>1</v>
      </c>
      <c r="J5012" s="45" t="s">
        <v>699</v>
      </c>
      <c r="K5012" s="41">
        <v>76</v>
      </c>
      <c r="L5012" s="41">
        <v>76</v>
      </c>
      <c r="M5012" s="41">
        <f>K5012-L5012</f>
        <v>0</v>
      </c>
      <c r="N5012" s="45" t="s">
        <v>2029</v>
      </c>
      <c r="O5012" s="41">
        <v>10000</v>
      </c>
      <c r="P5012" s="46"/>
      <c r="Q5012" s="47"/>
      <c r="R5012" s="48" t="s">
        <v>1948</v>
      </c>
      <c r="T5012">
        <v>100705</v>
      </c>
    </row>
    <row r="5013" spans="1:20" ht="18" customHeight="1" x14ac:dyDescent="0.15">
      <c r="A5013" s="42">
        <v>10</v>
      </c>
      <c r="B5013" s="43" t="s">
        <v>1536</v>
      </c>
      <c r="C5013" s="43">
        <v>7</v>
      </c>
      <c r="D5013" s="43" t="s">
        <v>1945</v>
      </c>
      <c r="E5013" s="43">
        <v>5</v>
      </c>
      <c r="F5013" s="43" t="s">
        <v>2009</v>
      </c>
      <c r="G5013" s="44">
        <v>13</v>
      </c>
      <c r="H5013" s="43" t="s">
        <v>77</v>
      </c>
      <c r="I5013" s="44">
        <v>1</v>
      </c>
      <c r="J5013" s="44" t="s">
        <v>699</v>
      </c>
      <c r="K5013" s="41"/>
      <c r="L5013" s="41"/>
      <c r="M5013" s="41"/>
      <c r="N5013" s="45" t="s">
        <v>4466</v>
      </c>
      <c r="O5013" s="41">
        <v>66000</v>
      </c>
      <c r="P5013" s="46"/>
      <c r="Q5013" s="47"/>
      <c r="R5013" s="48" t="s">
        <v>1948</v>
      </c>
      <c r="T5013">
        <v>100705</v>
      </c>
    </row>
    <row r="5014" spans="1:20" ht="18" customHeight="1" x14ac:dyDescent="0.15">
      <c r="A5014" s="42">
        <v>10</v>
      </c>
      <c r="B5014" s="43" t="s">
        <v>1536</v>
      </c>
      <c r="C5014" s="43">
        <v>7</v>
      </c>
      <c r="D5014" s="43" t="s">
        <v>1945</v>
      </c>
      <c r="E5014" s="43">
        <v>5</v>
      </c>
      <c r="F5014" s="43" t="s">
        <v>2009</v>
      </c>
      <c r="G5014" s="44">
        <v>13</v>
      </c>
      <c r="H5014" s="43" t="s">
        <v>77</v>
      </c>
      <c r="I5014" s="45">
        <v>2</v>
      </c>
      <c r="J5014" s="45" t="s">
        <v>136</v>
      </c>
      <c r="K5014" s="41">
        <v>26</v>
      </c>
      <c r="L5014" s="41">
        <v>26</v>
      </c>
      <c r="M5014" s="41">
        <f>K5014-L5014</f>
        <v>0</v>
      </c>
      <c r="N5014" s="45" t="s">
        <v>2030</v>
      </c>
      <c r="O5014" s="41">
        <v>25520</v>
      </c>
      <c r="P5014" s="46"/>
      <c r="Q5014" s="47"/>
      <c r="R5014" s="48" t="s">
        <v>1948</v>
      </c>
      <c r="T5014">
        <v>100705</v>
      </c>
    </row>
    <row r="5015" spans="1:20" ht="18" customHeight="1" x14ac:dyDescent="0.15">
      <c r="A5015" s="42">
        <v>10</v>
      </c>
      <c r="B5015" s="43" t="s">
        <v>1536</v>
      </c>
      <c r="C5015" s="43">
        <v>7</v>
      </c>
      <c r="D5015" s="43" t="s">
        <v>1945</v>
      </c>
      <c r="E5015" s="43">
        <v>5</v>
      </c>
      <c r="F5015" s="43" t="s">
        <v>2009</v>
      </c>
      <c r="G5015" s="44">
        <v>13</v>
      </c>
      <c r="H5015" s="43" t="s">
        <v>77</v>
      </c>
      <c r="I5015" s="45">
        <v>3</v>
      </c>
      <c r="J5015" s="45" t="s">
        <v>2031</v>
      </c>
      <c r="K5015" s="41">
        <v>3</v>
      </c>
      <c r="L5015" s="41">
        <v>3</v>
      </c>
      <c r="M5015" s="41">
        <f>K5015-L5015</f>
        <v>0</v>
      </c>
      <c r="N5015" s="45" t="s">
        <v>2032</v>
      </c>
      <c r="O5015" s="41">
        <v>3000</v>
      </c>
      <c r="P5015" s="46"/>
      <c r="Q5015" s="47"/>
      <c r="R5015" s="48" t="s">
        <v>1948</v>
      </c>
      <c r="T5015">
        <v>100705</v>
      </c>
    </row>
    <row r="5016" spans="1:20" ht="18" customHeight="1" x14ac:dyDescent="0.15">
      <c r="A5016" s="42">
        <v>10</v>
      </c>
      <c r="B5016" s="43" t="s">
        <v>1536</v>
      </c>
      <c r="C5016" s="43">
        <v>7</v>
      </c>
      <c r="D5016" s="43" t="s">
        <v>1945</v>
      </c>
      <c r="E5016" s="43">
        <v>5</v>
      </c>
      <c r="F5016" s="43" t="s">
        <v>2009</v>
      </c>
      <c r="G5016" s="44">
        <v>13</v>
      </c>
      <c r="H5016" s="43" t="s">
        <v>77</v>
      </c>
      <c r="I5016" s="45">
        <v>31</v>
      </c>
      <c r="J5016" s="45" t="s">
        <v>138</v>
      </c>
      <c r="K5016" s="41">
        <v>132</v>
      </c>
      <c r="L5016" s="41">
        <v>132</v>
      </c>
      <c r="M5016" s="41">
        <f>K5016-L5016</f>
        <v>0</v>
      </c>
      <c r="N5016" s="45" t="s">
        <v>4467</v>
      </c>
      <c r="O5016" s="41">
        <v>132000</v>
      </c>
      <c r="P5016" s="46"/>
      <c r="Q5016" s="47"/>
      <c r="R5016" s="48" t="s">
        <v>1948</v>
      </c>
      <c r="T5016">
        <v>100705</v>
      </c>
    </row>
    <row r="5017" spans="1:20" ht="18" customHeight="1" x14ac:dyDescent="0.15">
      <c r="A5017" s="42">
        <v>10</v>
      </c>
      <c r="B5017" s="43" t="s">
        <v>1536</v>
      </c>
      <c r="C5017" s="43">
        <v>7</v>
      </c>
      <c r="D5017" s="43" t="s">
        <v>1945</v>
      </c>
      <c r="E5017" s="43">
        <v>5</v>
      </c>
      <c r="F5017" s="43" t="s">
        <v>2009</v>
      </c>
      <c r="G5017" s="45">
        <v>14</v>
      </c>
      <c r="H5017" s="49" t="s">
        <v>233</v>
      </c>
      <c r="I5017" s="45"/>
      <c r="J5017" s="45"/>
      <c r="K5017" s="41"/>
      <c r="L5017" s="41"/>
      <c r="M5017" s="41"/>
      <c r="N5017" s="45"/>
      <c r="O5017" s="47"/>
      <c r="P5017" s="46"/>
      <c r="Q5017" s="47"/>
      <c r="R5017" s="48" t="s">
        <v>1948</v>
      </c>
      <c r="T5017">
        <v>100705</v>
      </c>
    </row>
    <row r="5018" spans="1:20" ht="18" customHeight="1" x14ac:dyDescent="0.15">
      <c r="A5018" s="42">
        <v>10</v>
      </c>
      <c r="B5018" s="43" t="s">
        <v>1536</v>
      </c>
      <c r="C5018" s="43">
        <v>7</v>
      </c>
      <c r="D5018" s="43" t="s">
        <v>1945</v>
      </c>
      <c r="E5018" s="43">
        <v>5</v>
      </c>
      <c r="F5018" s="43" t="s">
        <v>2009</v>
      </c>
      <c r="G5018" s="44">
        <v>14</v>
      </c>
      <c r="H5018" s="43" t="s">
        <v>233</v>
      </c>
      <c r="I5018" s="45">
        <v>1</v>
      </c>
      <c r="J5018" s="45" t="s">
        <v>361</v>
      </c>
      <c r="K5018" s="41">
        <v>500</v>
      </c>
      <c r="L5018" s="41">
        <v>500</v>
      </c>
      <c r="M5018" s="41">
        <f>K5018-L5018</f>
        <v>0</v>
      </c>
      <c r="N5018" s="45" t="s">
        <v>2033</v>
      </c>
      <c r="O5018" s="41">
        <v>500000</v>
      </c>
      <c r="P5018" s="46"/>
      <c r="Q5018" s="47"/>
      <c r="R5018" s="48" t="s">
        <v>1948</v>
      </c>
      <c r="T5018">
        <v>100705</v>
      </c>
    </row>
    <row r="5019" spans="1:20" ht="18" customHeight="1" x14ac:dyDescent="0.15">
      <c r="A5019" s="42">
        <v>10</v>
      </c>
      <c r="B5019" s="43" t="s">
        <v>1536</v>
      </c>
      <c r="C5019" s="43">
        <v>7</v>
      </c>
      <c r="D5019" s="43" t="s">
        <v>1945</v>
      </c>
      <c r="E5019" s="43">
        <v>5</v>
      </c>
      <c r="F5019" s="43" t="s">
        <v>2009</v>
      </c>
      <c r="G5019" s="45">
        <v>15</v>
      </c>
      <c r="H5019" s="49" t="s">
        <v>235</v>
      </c>
      <c r="I5019" s="45"/>
      <c r="J5019" s="45"/>
      <c r="K5019" s="41"/>
      <c r="L5019" s="41"/>
      <c r="M5019" s="41"/>
      <c r="N5019" s="45"/>
      <c r="O5019" s="47"/>
      <c r="P5019" s="46"/>
      <c r="Q5019" s="47"/>
      <c r="R5019" s="48" t="s">
        <v>1948</v>
      </c>
      <c r="T5019">
        <v>100705</v>
      </c>
    </row>
    <row r="5020" spans="1:20" ht="18" customHeight="1" x14ac:dyDescent="0.15">
      <c r="A5020" s="42">
        <v>10</v>
      </c>
      <c r="B5020" s="43" t="s">
        <v>1536</v>
      </c>
      <c r="C5020" s="43">
        <v>7</v>
      </c>
      <c r="D5020" s="43" t="s">
        <v>1945</v>
      </c>
      <c r="E5020" s="43">
        <v>5</v>
      </c>
      <c r="F5020" s="43" t="s">
        <v>2009</v>
      </c>
      <c r="G5020" s="44">
        <v>15</v>
      </c>
      <c r="H5020" s="43" t="s">
        <v>235</v>
      </c>
      <c r="I5020" s="45">
        <v>11</v>
      </c>
      <c r="J5020" s="45" t="s">
        <v>965</v>
      </c>
      <c r="K5020" s="41">
        <v>50</v>
      </c>
      <c r="L5020" s="41">
        <v>50</v>
      </c>
      <c r="M5020" s="41">
        <f>K5020-L5020</f>
        <v>0</v>
      </c>
      <c r="N5020" s="45" t="s">
        <v>2034</v>
      </c>
      <c r="O5020" s="41">
        <v>50000</v>
      </c>
      <c r="P5020" s="46"/>
      <c r="Q5020" s="47"/>
      <c r="R5020" s="48" t="s">
        <v>1948</v>
      </c>
      <c r="T5020">
        <v>100705</v>
      </c>
    </row>
    <row r="5021" spans="1:20" ht="18" customHeight="1" x14ac:dyDescent="0.15">
      <c r="A5021" s="42">
        <v>10</v>
      </c>
      <c r="B5021" s="43" t="s">
        <v>1536</v>
      </c>
      <c r="C5021" s="43">
        <v>7</v>
      </c>
      <c r="D5021" s="43" t="s">
        <v>1945</v>
      </c>
      <c r="E5021" s="43">
        <v>5</v>
      </c>
      <c r="F5021" s="43" t="s">
        <v>2009</v>
      </c>
      <c r="G5021" s="45">
        <v>17</v>
      </c>
      <c r="H5021" s="49" t="s">
        <v>79</v>
      </c>
      <c r="I5021" s="45"/>
      <c r="J5021" s="45"/>
      <c r="K5021" s="41"/>
      <c r="L5021" s="41"/>
      <c r="M5021" s="41"/>
      <c r="N5021" s="45"/>
      <c r="O5021" s="47"/>
      <c r="P5021" s="46"/>
      <c r="Q5021" s="47"/>
      <c r="R5021" s="48" t="s">
        <v>1948</v>
      </c>
      <c r="T5021">
        <v>100705</v>
      </c>
    </row>
    <row r="5022" spans="1:20" ht="18" customHeight="1" x14ac:dyDescent="0.15">
      <c r="A5022" s="42">
        <v>10</v>
      </c>
      <c r="B5022" s="43" t="s">
        <v>1536</v>
      </c>
      <c r="C5022" s="43">
        <v>7</v>
      </c>
      <c r="D5022" s="43" t="s">
        <v>1945</v>
      </c>
      <c r="E5022" s="43">
        <v>5</v>
      </c>
      <c r="F5022" s="43" t="s">
        <v>2009</v>
      </c>
      <c r="G5022" s="44">
        <v>17</v>
      </c>
      <c r="H5022" s="43" t="s">
        <v>79</v>
      </c>
      <c r="I5022" s="45">
        <v>11</v>
      </c>
      <c r="J5022" s="45" t="s">
        <v>80</v>
      </c>
      <c r="K5022" s="41">
        <v>400</v>
      </c>
      <c r="L5022" s="41">
        <v>400</v>
      </c>
      <c r="M5022" s="41">
        <f>K5022-L5022</f>
        <v>0</v>
      </c>
      <c r="N5022" s="45" t="s">
        <v>2035</v>
      </c>
      <c r="O5022" s="41">
        <v>400000</v>
      </c>
      <c r="P5022" s="46"/>
      <c r="Q5022" s="47"/>
      <c r="R5022" s="48" t="s">
        <v>1948</v>
      </c>
      <c r="T5022">
        <v>100705</v>
      </c>
    </row>
    <row r="5023" spans="1:20" ht="18" customHeight="1" x14ac:dyDescent="0.15">
      <c r="A5023" s="42">
        <v>10</v>
      </c>
      <c r="B5023" s="43" t="s">
        <v>1536</v>
      </c>
      <c r="C5023" s="43">
        <v>7</v>
      </c>
      <c r="D5023" s="43" t="s">
        <v>1945</v>
      </c>
      <c r="E5023" s="43">
        <v>5</v>
      </c>
      <c r="F5023" s="43" t="s">
        <v>2009</v>
      </c>
      <c r="G5023" s="45">
        <v>18</v>
      </c>
      <c r="H5023" s="49" t="s">
        <v>81</v>
      </c>
      <c r="I5023" s="45"/>
      <c r="J5023" s="45"/>
      <c r="K5023" s="41"/>
      <c r="L5023" s="41"/>
      <c r="M5023" s="41"/>
      <c r="N5023" s="45"/>
      <c r="O5023" s="47"/>
      <c r="P5023" s="46"/>
      <c r="Q5023" s="47"/>
      <c r="R5023" s="48" t="s">
        <v>1948</v>
      </c>
      <c r="T5023">
        <v>100705</v>
      </c>
    </row>
    <row r="5024" spans="1:20" ht="18" customHeight="1" x14ac:dyDescent="0.15">
      <c r="A5024" s="42">
        <v>10</v>
      </c>
      <c r="B5024" s="43" t="s">
        <v>1536</v>
      </c>
      <c r="C5024" s="43">
        <v>7</v>
      </c>
      <c r="D5024" s="43" t="s">
        <v>1945</v>
      </c>
      <c r="E5024" s="43">
        <v>5</v>
      </c>
      <c r="F5024" s="43" t="s">
        <v>2009</v>
      </c>
      <c r="G5024" s="44">
        <v>18</v>
      </c>
      <c r="H5024" s="43" t="s">
        <v>81</v>
      </c>
      <c r="I5024" s="45">
        <v>11</v>
      </c>
      <c r="J5024" s="45" t="s">
        <v>82</v>
      </c>
      <c r="K5024" s="41">
        <v>13</v>
      </c>
      <c r="L5024" s="41">
        <v>16</v>
      </c>
      <c r="M5024" s="41">
        <f>K5024-L5024</f>
        <v>-3</v>
      </c>
      <c r="N5024" s="45" t="s">
        <v>2036</v>
      </c>
      <c r="O5024" s="41">
        <v>7261</v>
      </c>
      <c r="P5024" s="46"/>
      <c r="Q5024" s="47"/>
      <c r="R5024" s="48" t="s">
        <v>1948</v>
      </c>
      <c r="T5024">
        <v>100705</v>
      </c>
    </row>
    <row r="5025" spans="1:20" ht="18" customHeight="1" x14ac:dyDescent="0.15">
      <c r="A5025" s="42">
        <v>10</v>
      </c>
      <c r="B5025" s="43" t="s">
        <v>1536</v>
      </c>
      <c r="C5025" s="43">
        <v>7</v>
      </c>
      <c r="D5025" s="43" t="s">
        <v>1945</v>
      </c>
      <c r="E5025" s="43">
        <v>5</v>
      </c>
      <c r="F5025" s="43" t="s">
        <v>2009</v>
      </c>
      <c r="G5025" s="44">
        <v>18</v>
      </c>
      <c r="H5025" s="43" t="s">
        <v>81</v>
      </c>
      <c r="I5025" s="44">
        <v>11</v>
      </c>
      <c r="J5025" s="44" t="s">
        <v>82</v>
      </c>
      <c r="K5025" s="41"/>
      <c r="L5025" s="41"/>
      <c r="M5025" s="41"/>
      <c r="N5025" s="45" t="s">
        <v>2037</v>
      </c>
      <c r="O5025" s="41">
        <v>5000</v>
      </c>
      <c r="P5025" s="46"/>
      <c r="Q5025" s="47"/>
      <c r="R5025" s="48" t="s">
        <v>1948</v>
      </c>
      <c r="T5025">
        <v>100705</v>
      </c>
    </row>
    <row r="5026" spans="1:20" ht="18" customHeight="1" x14ac:dyDescent="0.15">
      <c r="A5026" s="42">
        <v>10</v>
      </c>
      <c r="B5026" s="43" t="s">
        <v>1536</v>
      </c>
      <c r="C5026" s="43">
        <v>7</v>
      </c>
      <c r="D5026" s="43" t="s">
        <v>1945</v>
      </c>
      <c r="E5026" s="43">
        <v>5</v>
      </c>
      <c r="F5026" s="43" t="s">
        <v>2009</v>
      </c>
      <c r="G5026" s="44">
        <v>18</v>
      </c>
      <c r="H5026" s="43" t="s">
        <v>81</v>
      </c>
      <c r="I5026" s="45">
        <v>31</v>
      </c>
      <c r="J5026" s="45" t="s">
        <v>2038</v>
      </c>
      <c r="K5026" s="41">
        <v>256</v>
      </c>
      <c r="L5026" s="41">
        <v>256</v>
      </c>
      <c r="M5026" s="41">
        <f>K5026-L5026</f>
        <v>0</v>
      </c>
      <c r="N5026" s="45" t="s">
        <v>2039</v>
      </c>
      <c r="O5026" s="41">
        <v>256000</v>
      </c>
      <c r="P5026" s="46"/>
      <c r="Q5026" s="47"/>
      <c r="R5026" s="48" t="s">
        <v>1948</v>
      </c>
      <c r="T5026">
        <v>100705</v>
      </c>
    </row>
    <row r="5027" spans="1:20" ht="18" customHeight="1" x14ac:dyDescent="0.15">
      <c r="A5027" s="42">
        <v>10</v>
      </c>
      <c r="B5027" s="43" t="s">
        <v>1536</v>
      </c>
      <c r="C5027" s="43">
        <v>7</v>
      </c>
      <c r="D5027" s="43" t="s">
        <v>1945</v>
      </c>
      <c r="E5027" s="43">
        <v>5</v>
      </c>
      <c r="F5027" s="43" t="s">
        <v>2009</v>
      </c>
      <c r="G5027" s="44">
        <v>18</v>
      </c>
      <c r="H5027" s="43" t="s">
        <v>81</v>
      </c>
      <c r="I5027" s="45">
        <v>41</v>
      </c>
      <c r="J5027" s="45" t="s">
        <v>155</v>
      </c>
      <c r="K5027" s="41">
        <v>7</v>
      </c>
      <c r="L5027" s="41">
        <v>7</v>
      </c>
      <c r="M5027" s="41">
        <f>K5027-L5027</f>
        <v>0</v>
      </c>
      <c r="N5027" s="45" t="s">
        <v>2040</v>
      </c>
      <c r="O5027" s="41">
        <v>6080</v>
      </c>
      <c r="P5027" s="46"/>
      <c r="Q5027" s="47"/>
      <c r="R5027" s="48" t="s">
        <v>1948</v>
      </c>
      <c r="T5027">
        <v>100705</v>
      </c>
    </row>
    <row r="5028" spans="1:20" ht="18" customHeight="1" x14ac:dyDescent="0.15">
      <c r="A5028" s="24">
        <v>10</v>
      </c>
      <c r="B5028" s="25" t="s">
        <v>2268</v>
      </c>
      <c r="C5028" s="34">
        <v>7</v>
      </c>
      <c r="D5028" s="25" t="s">
        <v>1945</v>
      </c>
      <c r="E5028" s="35">
        <v>6</v>
      </c>
      <c r="F5028" s="36" t="s">
        <v>2338</v>
      </c>
      <c r="G5028" s="35"/>
      <c r="H5028" s="36"/>
      <c r="I5028" s="35"/>
      <c r="J5028" s="35"/>
      <c r="K5028" s="32">
        <f>IF(C5028="",SUMIFS($K5029:$K$5362,$A5029:$A$5362,A5028,$E5029:$E$5362,""),IF(E5028="",SUMIFS($K5029:$K$5362,$A5029:$A$5362,A5028,$C5029:$C$5362,C5028,$G5029:$G$5362,""),IF(G5028="",SUMIFS($K5029:$K$5362,$A5029:$A$5362,A5028,$C5029:$C$5362,C5028,$E5029:$E$5362,E5028,$R5029:$R$5362,R5028),IF(I5028="",SUMIFS($K5029:$K$5362,$A5029:$A$5362,A5028,$C5029:$C$5362,C5028,$E5029:$E$5362,E5028,$G5029:$G$5362,G5028,$R5029:$R$5362,R5028),0))))</f>
        <v>5189</v>
      </c>
      <c r="L5028" s="32">
        <f>IF(C5028="",SUMIFS($L5029:$L$5362,$A5029:$A$5362,A5028,$E5029:$E$5362,""),IF(E5028="",SUMIFS($L5029:$L$5362,$A5029:$A$5362,A5028,$C5029:$C$5362,C5028,$G5029:$G$5362,""),IF(G5028="",SUMIFS($L5029:$L$5362,$A5029:$A$5362,A5028,$C5029:$C$5362,C5028,$E5029:$E$5362,E5028,$R5029:$R$5362,R5028),IF(I5028="",SUMIFS($L5029:$L$5362,$A5029:$A$5362,A5028,$C5029:$C$5362,C5028,$E5029:$E$5362,E5028,$G5029:$G$5362,G5028,$R5029:$R$5362,R5028),0))))</f>
        <v>5232</v>
      </c>
      <c r="M5028" s="32">
        <f t="shared" ref="M5028" si="130">K5028-L5028</f>
        <v>-43</v>
      </c>
      <c r="N5028" s="37"/>
      <c r="O5028" s="38"/>
      <c r="P5028" s="39"/>
      <c r="Q5028" s="33">
        <f>IF(C5028="",SUMIFS($Q5029:$Q$5362,$A5029:$A$5362,A5028,$E5029:$E$5362,""),IF(E5028="",SUMIFS($Q5029:$Q$5362,$A5029:$A$5362,A5028,$C5029:$C$5362,C5028,$G5029:$G$5362,""),IF(G5028="",SUMIFS($Q5029:$Q$5362,$A5029:$A$5362,A5028,$C5029:$C$5362,C5028,$E5029:$E$5362,E5028,$R5029:$R$5362,R5028),IF(I5028="",SUMIFS($Q5029:$Q$5362,$A5029:$A$5362,A5028,$C5029:$C$5362,C5028,$E5029:$E$5362,E5028,$G5029:$G$5362,G5028,$R5029:$R$5362,R5028),0))))</f>
        <v>340</v>
      </c>
      <c r="R5028" s="40" t="s">
        <v>2283</v>
      </c>
      <c r="T5028">
        <v>100706</v>
      </c>
    </row>
    <row r="5029" spans="1:20" ht="18" customHeight="1" x14ac:dyDescent="0.15">
      <c r="A5029" s="42">
        <v>10</v>
      </c>
      <c r="B5029" s="43" t="s">
        <v>1536</v>
      </c>
      <c r="C5029" s="43">
        <v>7</v>
      </c>
      <c r="D5029" s="43" t="s">
        <v>1945</v>
      </c>
      <c r="E5029" s="43">
        <v>6</v>
      </c>
      <c r="F5029" s="43" t="s">
        <v>2041</v>
      </c>
      <c r="G5029" s="45">
        <v>1</v>
      </c>
      <c r="H5029" s="49" t="s">
        <v>7</v>
      </c>
      <c r="I5029" s="45"/>
      <c r="J5029" s="45"/>
      <c r="K5029" s="41"/>
      <c r="L5029" s="41"/>
      <c r="M5029" s="41"/>
      <c r="N5029" s="45"/>
      <c r="O5029" s="47"/>
      <c r="P5029" s="46" t="s">
        <v>4815</v>
      </c>
      <c r="Q5029" s="47">
        <v>40</v>
      </c>
      <c r="R5029" s="48" t="s">
        <v>1948</v>
      </c>
      <c r="T5029">
        <v>100706</v>
      </c>
    </row>
    <row r="5030" spans="1:20" ht="18" customHeight="1" x14ac:dyDescent="0.15">
      <c r="A5030" s="42">
        <v>10</v>
      </c>
      <c r="B5030" s="43" t="s">
        <v>1536</v>
      </c>
      <c r="C5030" s="43">
        <v>7</v>
      </c>
      <c r="D5030" s="43" t="s">
        <v>1945</v>
      </c>
      <c r="E5030" s="43">
        <v>6</v>
      </c>
      <c r="F5030" s="43" t="s">
        <v>2041</v>
      </c>
      <c r="G5030" s="44">
        <v>1</v>
      </c>
      <c r="H5030" s="43" t="s">
        <v>7</v>
      </c>
      <c r="I5030" s="45">
        <v>31</v>
      </c>
      <c r="J5030" s="45" t="s">
        <v>253</v>
      </c>
      <c r="K5030" s="41">
        <v>854</v>
      </c>
      <c r="L5030" s="41">
        <v>854</v>
      </c>
      <c r="M5030" s="41">
        <f>K5030-L5030</f>
        <v>0</v>
      </c>
      <c r="N5030" s="45" t="s">
        <v>3604</v>
      </c>
      <c r="O5030" s="41">
        <v>853400</v>
      </c>
      <c r="P5030" s="46" t="s">
        <v>4544</v>
      </c>
      <c r="Q5030" s="47">
        <v>300</v>
      </c>
      <c r="R5030" s="48" t="s">
        <v>1948</v>
      </c>
      <c r="T5030">
        <v>100706</v>
      </c>
    </row>
    <row r="5031" spans="1:20" ht="18" customHeight="1" x14ac:dyDescent="0.15">
      <c r="A5031" s="42">
        <v>10</v>
      </c>
      <c r="B5031" s="43" t="s">
        <v>1536</v>
      </c>
      <c r="C5031" s="43">
        <v>7</v>
      </c>
      <c r="D5031" s="43" t="s">
        <v>1945</v>
      </c>
      <c r="E5031" s="43">
        <v>6</v>
      </c>
      <c r="F5031" s="43" t="s">
        <v>2041</v>
      </c>
      <c r="G5031" s="45">
        <v>7</v>
      </c>
      <c r="H5031" s="49" t="s">
        <v>30</v>
      </c>
      <c r="I5031" s="45"/>
      <c r="J5031" s="45"/>
      <c r="K5031" s="41"/>
      <c r="L5031" s="41"/>
      <c r="M5031" s="41"/>
      <c r="N5031" s="45"/>
      <c r="O5031" s="47"/>
      <c r="P5031" s="46"/>
      <c r="Q5031" s="47"/>
      <c r="R5031" s="48" t="s">
        <v>1948</v>
      </c>
      <c r="T5031">
        <v>100706</v>
      </c>
    </row>
    <row r="5032" spans="1:20" ht="18" customHeight="1" x14ac:dyDescent="0.15">
      <c r="A5032" s="42">
        <v>10</v>
      </c>
      <c r="B5032" s="43" t="s">
        <v>1536</v>
      </c>
      <c r="C5032" s="43">
        <v>7</v>
      </c>
      <c r="D5032" s="43" t="s">
        <v>1945</v>
      </c>
      <c r="E5032" s="43">
        <v>6</v>
      </c>
      <c r="F5032" s="43" t="s">
        <v>2041</v>
      </c>
      <c r="G5032" s="44">
        <v>7</v>
      </c>
      <c r="H5032" s="43" t="s">
        <v>30</v>
      </c>
      <c r="I5032" s="45">
        <v>1</v>
      </c>
      <c r="J5032" s="45" t="s">
        <v>2010</v>
      </c>
      <c r="K5032" s="41">
        <v>340</v>
      </c>
      <c r="L5032" s="41">
        <v>340</v>
      </c>
      <c r="M5032" s="41">
        <f>K5032-L5032</f>
        <v>0</v>
      </c>
      <c r="N5032" s="45" t="s">
        <v>3605</v>
      </c>
      <c r="O5032" s="41">
        <v>340000</v>
      </c>
      <c r="P5032" s="46"/>
      <c r="Q5032" s="47"/>
      <c r="R5032" s="48" t="s">
        <v>1948</v>
      </c>
      <c r="T5032">
        <v>100706</v>
      </c>
    </row>
    <row r="5033" spans="1:20" ht="18" customHeight="1" x14ac:dyDescent="0.15">
      <c r="A5033" s="42">
        <v>10</v>
      </c>
      <c r="B5033" s="43" t="s">
        <v>1536</v>
      </c>
      <c r="C5033" s="43">
        <v>7</v>
      </c>
      <c r="D5033" s="43" t="s">
        <v>1945</v>
      </c>
      <c r="E5033" s="43">
        <v>6</v>
      </c>
      <c r="F5033" s="43" t="s">
        <v>2041</v>
      </c>
      <c r="G5033" s="44">
        <v>7</v>
      </c>
      <c r="H5033" s="43" t="s">
        <v>30</v>
      </c>
      <c r="I5033" s="45">
        <v>31</v>
      </c>
      <c r="J5033" s="45" t="s">
        <v>2042</v>
      </c>
      <c r="K5033" s="41">
        <v>646</v>
      </c>
      <c r="L5033" s="41">
        <v>646</v>
      </c>
      <c r="M5033" s="41">
        <f>K5033-L5033</f>
        <v>0</v>
      </c>
      <c r="N5033" s="45" t="s">
        <v>2043</v>
      </c>
      <c r="O5033" s="41">
        <v>646000</v>
      </c>
      <c r="P5033" s="46"/>
      <c r="Q5033" s="47"/>
      <c r="R5033" s="48" t="s">
        <v>1948</v>
      </c>
      <c r="T5033">
        <v>100706</v>
      </c>
    </row>
    <row r="5034" spans="1:20" ht="18" customHeight="1" x14ac:dyDescent="0.15">
      <c r="A5034" s="42">
        <v>10</v>
      </c>
      <c r="B5034" s="43" t="s">
        <v>1536</v>
      </c>
      <c r="C5034" s="43">
        <v>7</v>
      </c>
      <c r="D5034" s="43" t="s">
        <v>1945</v>
      </c>
      <c r="E5034" s="43">
        <v>6</v>
      </c>
      <c r="F5034" s="43" t="s">
        <v>2041</v>
      </c>
      <c r="G5034" s="45">
        <v>10</v>
      </c>
      <c r="H5034" s="49" t="s">
        <v>54</v>
      </c>
      <c r="I5034" s="45"/>
      <c r="J5034" s="45"/>
      <c r="K5034" s="41"/>
      <c r="L5034" s="41"/>
      <c r="M5034" s="41"/>
      <c r="N5034" s="45"/>
      <c r="O5034" s="47"/>
      <c r="P5034" s="46"/>
      <c r="Q5034" s="47"/>
      <c r="R5034" s="48" t="s">
        <v>1948</v>
      </c>
      <c r="T5034">
        <v>100706</v>
      </c>
    </row>
    <row r="5035" spans="1:20" ht="18" customHeight="1" x14ac:dyDescent="0.15">
      <c r="A5035" s="42">
        <v>10</v>
      </c>
      <c r="B5035" s="43" t="s">
        <v>1536</v>
      </c>
      <c r="C5035" s="43">
        <v>7</v>
      </c>
      <c r="D5035" s="43" t="s">
        <v>1945</v>
      </c>
      <c r="E5035" s="43">
        <v>6</v>
      </c>
      <c r="F5035" s="43" t="s">
        <v>2041</v>
      </c>
      <c r="G5035" s="44">
        <v>10</v>
      </c>
      <c r="H5035" s="43" t="s">
        <v>54</v>
      </c>
      <c r="I5035" s="45">
        <v>1</v>
      </c>
      <c r="J5035" s="45" t="s">
        <v>55</v>
      </c>
      <c r="K5035" s="41">
        <v>445</v>
      </c>
      <c r="L5035" s="41">
        <v>445</v>
      </c>
      <c r="M5035" s="41">
        <f>K5035-L5035</f>
        <v>0</v>
      </c>
      <c r="N5035" s="45" t="s">
        <v>4468</v>
      </c>
      <c r="O5035" s="41">
        <v>340000</v>
      </c>
      <c r="P5035" s="46"/>
      <c r="Q5035" s="47"/>
      <c r="R5035" s="48" t="s">
        <v>1948</v>
      </c>
      <c r="T5035">
        <v>100706</v>
      </c>
    </row>
    <row r="5036" spans="1:20" ht="18" customHeight="1" x14ac:dyDescent="0.15">
      <c r="A5036" s="42">
        <v>10</v>
      </c>
      <c r="B5036" s="43" t="s">
        <v>1536</v>
      </c>
      <c r="C5036" s="43">
        <v>7</v>
      </c>
      <c r="D5036" s="43" t="s">
        <v>1945</v>
      </c>
      <c r="E5036" s="43">
        <v>6</v>
      </c>
      <c r="F5036" s="43" t="s">
        <v>2041</v>
      </c>
      <c r="G5036" s="44">
        <v>10</v>
      </c>
      <c r="H5036" s="43" t="s">
        <v>54</v>
      </c>
      <c r="I5036" s="44">
        <v>1</v>
      </c>
      <c r="J5036" s="44" t="s">
        <v>55</v>
      </c>
      <c r="K5036" s="41"/>
      <c r="L5036" s="41"/>
      <c r="M5036" s="41"/>
      <c r="N5036" s="45" t="s">
        <v>4469</v>
      </c>
      <c r="O5036" s="41">
        <v>105000</v>
      </c>
      <c r="P5036" s="46"/>
      <c r="Q5036" s="47"/>
      <c r="R5036" s="48" t="s">
        <v>1948</v>
      </c>
      <c r="T5036">
        <v>100706</v>
      </c>
    </row>
    <row r="5037" spans="1:20" ht="18" customHeight="1" x14ac:dyDescent="0.15">
      <c r="A5037" s="42">
        <v>10</v>
      </c>
      <c r="B5037" s="43" t="s">
        <v>1536</v>
      </c>
      <c r="C5037" s="43">
        <v>7</v>
      </c>
      <c r="D5037" s="43" t="s">
        <v>1945</v>
      </c>
      <c r="E5037" s="43">
        <v>6</v>
      </c>
      <c r="F5037" s="43" t="s">
        <v>2041</v>
      </c>
      <c r="G5037" s="44">
        <v>10</v>
      </c>
      <c r="H5037" s="43" t="s">
        <v>54</v>
      </c>
      <c r="I5037" s="45">
        <v>2</v>
      </c>
      <c r="J5037" s="45" t="s">
        <v>193</v>
      </c>
      <c r="K5037" s="41">
        <v>336</v>
      </c>
      <c r="L5037" s="41">
        <v>309</v>
      </c>
      <c r="M5037" s="41">
        <f>K5037-L5037</f>
        <v>27</v>
      </c>
      <c r="N5037" s="45" t="s">
        <v>2044</v>
      </c>
      <c r="O5037" s="41"/>
      <c r="P5037" s="46"/>
      <c r="Q5037" s="47"/>
      <c r="R5037" s="48" t="s">
        <v>1948</v>
      </c>
      <c r="T5037">
        <v>100706</v>
      </c>
    </row>
    <row r="5038" spans="1:20" ht="18" customHeight="1" x14ac:dyDescent="0.15">
      <c r="A5038" s="42">
        <v>10</v>
      </c>
      <c r="B5038" s="43" t="s">
        <v>1536</v>
      </c>
      <c r="C5038" s="43">
        <v>7</v>
      </c>
      <c r="D5038" s="43" t="s">
        <v>1945</v>
      </c>
      <c r="E5038" s="43">
        <v>6</v>
      </c>
      <c r="F5038" s="43" t="s">
        <v>2041</v>
      </c>
      <c r="G5038" s="44">
        <v>10</v>
      </c>
      <c r="H5038" s="43" t="s">
        <v>54</v>
      </c>
      <c r="I5038" s="44">
        <v>2</v>
      </c>
      <c r="J5038" s="44" t="s">
        <v>193</v>
      </c>
      <c r="K5038" s="41"/>
      <c r="L5038" s="41"/>
      <c r="M5038" s="41"/>
      <c r="N5038" s="45" t="s">
        <v>4470</v>
      </c>
      <c r="O5038" s="41">
        <v>159390</v>
      </c>
      <c r="P5038" s="46"/>
      <c r="Q5038" s="47"/>
      <c r="R5038" s="48" t="s">
        <v>1948</v>
      </c>
      <c r="T5038">
        <v>100706</v>
      </c>
    </row>
    <row r="5039" spans="1:20" ht="18" customHeight="1" x14ac:dyDescent="0.15">
      <c r="A5039" s="42">
        <v>10</v>
      </c>
      <c r="B5039" s="43" t="s">
        <v>1536</v>
      </c>
      <c r="C5039" s="43">
        <v>7</v>
      </c>
      <c r="D5039" s="43" t="s">
        <v>1945</v>
      </c>
      <c r="E5039" s="43">
        <v>6</v>
      </c>
      <c r="F5039" s="43" t="s">
        <v>2041</v>
      </c>
      <c r="G5039" s="44">
        <v>10</v>
      </c>
      <c r="H5039" s="43" t="s">
        <v>54</v>
      </c>
      <c r="I5039" s="44">
        <v>2</v>
      </c>
      <c r="J5039" s="44" t="s">
        <v>193</v>
      </c>
      <c r="K5039" s="41"/>
      <c r="L5039" s="41"/>
      <c r="M5039" s="41"/>
      <c r="N5039" s="45" t="s">
        <v>4471</v>
      </c>
      <c r="O5039" s="41">
        <v>176400</v>
      </c>
      <c r="P5039" s="46"/>
      <c r="Q5039" s="47"/>
      <c r="R5039" s="48" t="s">
        <v>1948</v>
      </c>
      <c r="T5039">
        <v>100706</v>
      </c>
    </row>
    <row r="5040" spans="1:20" ht="18" customHeight="1" x14ac:dyDescent="0.15">
      <c r="A5040" s="42">
        <v>10</v>
      </c>
      <c r="B5040" s="43" t="s">
        <v>1536</v>
      </c>
      <c r="C5040" s="43">
        <v>7</v>
      </c>
      <c r="D5040" s="43" t="s">
        <v>1945</v>
      </c>
      <c r="E5040" s="43">
        <v>6</v>
      </c>
      <c r="F5040" s="43" t="s">
        <v>2041</v>
      </c>
      <c r="G5040" s="44">
        <v>10</v>
      </c>
      <c r="H5040" s="43" t="s">
        <v>54</v>
      </c>
      <c r="I5040" s="45">
        <v>5</v>
      </c>
      <c r="J5040" s="45" t="s">
        <v>194</v>
      </c>
      <c r="K5040" s="41">
        <v>933</v>
      </c>
      <c r="L5040" s="41">
        <v>903</v>
      </c>
      <c r="M5040" s="41">
        <f>K5040-L5040</f>
        <v>30</v>
      </c>
      <c r="N5040" s="45" t="s">
        <v>4472</v>
      </c>
      <c r="O5040" s="41">
        <v>428400</v>
      </c>
      <c r="P5040" s="46"/>
      <c r="Q5040" s="47"/>
      <c r="R5040" s="48" t="s">
        <v>1948</v>
      </c>
      <c r="T5040">
        <v>100706</v>
      </c>
    </row>
    <row r="5041" spans="1:20" ht="18" customHeight="1" x14ac:dyDescent="0.15">
      <c r="A5041" s="42">
        <v>10</v>
      </c>
      <c r="B5041" s="43" t="s">
        <v>1536</v>
      </c>
      <c r="C5041" s="43">
        <v>7</v>
      </c>
      <c r="D5041" s="43" t="s">
        <v>1945</v>
      </c>
      <c r="E5041" s="43">
        <v>6</v>
      </c>
      <c r="F5041" s="43" t="s">
        <v>2041</v>
      </c>
      <c r="G5041" s="44">
        <v>10</v>
      </c>
      <c r="H5041" s="43" t="s">
        <v>54</v>
      </c>
      <c r="I5041" s="44">
        <v>5</v>
      </c>
      <c r="J5041" s="44" t="s">
        <v>194</v>
      </c>
      <c r="K5041" s="41"/>
      <c r="L5041" s="41"/>
      <c r="M5041" s="41"/>
      <c r="N5041" s="45" t="s">
        <v>4473</v>
      </c>
      <c r="O5041" s="41">
        <v>504000</v>
      </c>
      <c r="P5041" s="46"/>
      <c r="Q5041" s="47"/>
      <c r="R5041" s="48" t="s">
        <v>1948</v>
      </c>
      <c r="T5041">
        <v>100706</v>
      </c>
    </row>
    <row r="5042" spans="1:20" ht="18" customHeight="1" x14ac:dyDescent="0.15">
      <c r="A5042" s="42">
        <v>10</v>
      </c>
      <c r="B5042" s="43" t="s">
        <v>1536</v>
      </c>
      <c r="C5042" s="43">
        <v>7</v>
      </c>
      <c r="D5042" s="43" t="s">
        <v>1945</v>
      </c>
      <c r="E5042" s="43">
        <v>6</v>
      </c>
      <c r="F5042" s="43" t="s">
        <v>2041</v>
      </c>
      <c r="G5042" s="44">
        <v>10</v>
      </c>
      <c r="H5042" s="43" t="s">
        <v>54</v>
      </c>
      <c r="I5042" s="45">
        <v>6</v>
      </c>
      <c r="J5042" s="45" t="s">
        <v>195</v>
      </c>
      <c r="K5042" s="41">
        <v>210</v>
      </c>
      <c r="L5042" s="41">
        <v>210</v>
      </c>
      <c r="M5042" s="41">
        <f>K5042-L5042</f>
        <v>0</v>
      </c>
      <c r="N5042" s="45" t="s">
        <v>2045</v>
      </c>
      <c r="O5042" s="41"/>
      <c r="P5042" s="46"/>
      <c r="Q5042" s="47"/>
      <c r="R5042" s="48" t="s">
        <v>1948</v>
      </c>
      <c r="T5042">
        <v>100706</v>
      </c>
    </row>
    <row r="5043" spans="1:20" ht="18" customHeight="1" x14ac:dyDescent="0.15">
      <c r="A5043" s="42">
        <v>10</v>
      </c>
      <c r="B5043" s="43" t="s">
        <v>1536</v>
      </c>
      <c r="C5043" s="43">
        <v>7</v>
      </c>
      <c r="D5043" s="43" t="s">
        <v>1945</v>
      </c>
      <c r="E5043" s="43">
        <v>6</v>
      </c>
      <c r="F5043" s="43" t="s">
        <v>2041</v>
      </c>
      <c r="G5043" s="44">
        <v>10</v>
      </c>
      <c r="H5043" s="43" t="s">
        <v>54</v>
      </c>
      <c r="I5043" s="44">
        <v>6</v>
      </c>
      <c r="J5043" s="44" t="s">
        <v>195</v>
      </c>
      <c r="K5043" s="41"/>
      <c r="L5043" s="41"/>
      <c r="M5043" s="41"/>
      <c r="N5043" s="45" t="s">
        <v>2046</v>
      </c>
      <c r="O5043" s="41">
        <v>210000</v>
      </c>
      <c r="P5043" s="46"/>
      <c r="Q5043" s="47"/>
      <c r="R5043" s="48" t="s">
        <v>1948</v>
      </c>
      <c r="T5043">
        <v>100706</v>
      </c>
    </row>
    <row r="5044" spans="1:20" ht="18" customHeight="1" x14ac:dyDescent="0.15">
      <c r="A5044" s="42">
        <v>10</v>
      </c>
      <c r="B5044" s="43" t="s">
        <v>1536</v>
      </c>
      <c r="C5044" s="43">
        <v>7</v>
      </c>
      <c r="D5044" s="43" t="s">
        <v>1945</v>
      </c>
      <c r="E5044" s="43">
        <v>6</v>
      </c>
      <c r="F5044" s="43" t="s">
        <v>2041</v>
      </c>
      <c r="G5044" s="45">
        <v>11</v>
      </c>
      <c r="H5044" s="49" t="s">
        <v>66</v>
      </c>
      <c r="I5044" s="45"/>
      <c r="J5044" s="45"/>
      <c r="K5044" s="41"/>
      <c r="L5044" s="41"/>
      <c r="M5044" s="41"/>
      <c r="N5044" s="45"/>
      <c r="O5044" s="47"/>
      <c r="P5044" s="46"/>
      <c r="Q5044" s="47"/>
      <c r="R5044" s="48" t="s">
        <v>1948</v>
      </c>
      <c r="T5044">
        <v>100706</v>
      </c>
    </row>
    <row r="5045" spans="1:20" ht="18" customHeight="1" x14ac:dyDescent="0.15">
      <c r="A5045" s="42">
        <v>10</v>
      </c>
      <c r="B5045" s="43" t="s">
        <v>1536</v>
      </c>
      <c r="C5045" s="43">
        <v>7</v>
      </c>
      <c r="D5045" s="43" t="s">
        <v>1945</v>
      </c>
      <c r="E5045" s="43">
        <v>6</v>
      </c>
      <c r="F5045" s="43" t="s">
        <v>2041</v>
      </c>
      <c r="G5045" s="44">
        <v>11</v>
      </c>
      <c r="H5045" s="43" t="s">
        <v>66</v>
      </c>
      <c r="I5045" s="45">
        <v>3</v>
      </c>
      <c r="J5045" s="45" t="s">
        <v>70</v>
      </c>
      <c r="K5045" s="41">
        <v>50</v>
      </c>
      <c r="L5045" s="41">
        <v>50</v>
      </c>
      <c r="M5045" s="41">
        <f>K5045-L5045</f>
        <v>0</v>
      </c>
      <c r="N5045" s="45" t="s">
        <v>2883</v>
      </c>
      <c r="O5045" s="41">
        <v>30000</v>
      </c>
      <c r="P5045" s="46"/>
      <c r="Q5045" s="47"/>
      <c r="R5045" s="48" t="s">
        <v>1948</v>
      </c>
      <c r="T5045">
        <v>100706</v>
      </c>
    </row>
    <row r="5046" spans="1:20" ht="18" customHeight="1" x14ac:dyDescent="0.15">
      <c r="A5046" s="42">
        <v>10</v>
      </c>
      <c r="B5046" s="43" t="s">
        <v>1536</v>
      </c>
      <c r="C5046" s="43">
        <v>7</v>
      </c>
      <c r="D5046" s="43" t="s">
        <v>1945</v>
      </c>
      <c r="E5046" s="43">
        <v>6</v>
      </c>
      <c r="F5046" s="43" t="s">
        <v>2041</v>
      </c>
      <c r="G5046" s="44">
        <v>11</v>
      </c>
      <c r="H5046" s="43" t="s">
        <v>66</v>
      </c>
      <c r="I5046" s="44">
        <v>3</v>
      </c>
      <c r="J5046" s="44" t="s">
        <v>70</v>
      </c>
      <c r="K5046" s="41"/>
      <c r="L5046" s="41"/>
      <c r="M5046" s="41"/>
      <c r="N5046" s="45" t="s">
        <v>2047</v>
      </c>
      <c r="O5046" s="41">
        <v>20000</v>
      </c>
      <c r="P5046" s="46"/>
      <c r="Q5046" s="47"/>
      <c r="R5046" s="48" t="s">
        <v>1948</v>
      </c>
      <c r="T5046">
        <v>100706</v>
      </c>
    </row>
    <row r="5047" spans="1:20" ht="18" customHeight="1" x14ac:dyDescent="0.15">
      <c r="A5047" s="42">
        <v>10</v>
      </c>
      <c r="B5047" s="43" t="s">
        <v>1536</v>
      </c>
      <c r="C5047" s="43">
        <v>7</v>
      </c>
      <c r="D5047" s="43" t="s">
        <v>1945</v>
      </c>
      <c r="E5047" s="43">
        <v>6</v>
      </c>
      <c r="F5047" s="43" t="s">
        <v>2041</v>
      </c>
      <c r="G5047" s="44">
        <v>11</v>
      </c>
      <c r="H5047" s="43" t="s">
        <v>66</v>
      </c>
      <c r="I5047" s="45">
        <v>4</v>
      </c>
      <c r="J5047" s="45" t="s">
        <v>999</v>
      </c>
      <c r="K5047" s="41">
        <v>30</v>
      </c>
      <c r="L5047" s="41">
        <v>30</v>
      </c>
      <c r="M5047" s="41">
        <f>K5047-L5047</f>
        <v>0</v>
      </c>
      <c r="N5047" s="45" t="s">
        <v>2048</v>
      </c>
      <c r="O5047" s="41">
        <v>30000</v>
      </c>
      <c r="P5047" s="46"/>
      <c r="Q5047" s="47"/>
      <c r="R5047" s="48" t="s">
        <v>1948</v>
      </c>
      <c r="T5047">
        <v>100706</v>
      </c>
    </row>
    <row r="5048" spans="1:20" ht="18" customHeight="1" x14ac:dyDescent="0.15">
      <c r="A5048" s="42">
        <v>10</v>
      </c>
      <c r="B5048" s="43" t="s">
        <v>1536</v>
      </c>
      <c r="C5048" s="43">
        <v>7</v>
      </c>
      <c r="D5048" s="43" t="s">
        <v>1945</v>
      </c>
      <c r="E5048" s="43">
        <v>6</v>
      </c>
      <c r="F5048" s="43" t="s">
        <v>2041</v>
      </c>
      <c r="G5048" s="44">
        <v>11</v>
      </c>
      <c r="H5048" s="43" t="s">
        <v>66</v>
      </c>
      <c r="I5048" s="45">
        <v>11</v>
      </c>
      <c r="J5048" s="45" t="s">
        <v>72</v>
      </c>
      <c r="K5048" s="41">
        <v>212</v>
      </c>
      <c r="L5048" s="41">
        <v>212</v>
      </c>
      <c r="M5048" s="41">
        <f>K5048-L5048</f>
        <v>0</v>
      </c>
      <c r="N5048" s="45" t="s">
        <v>2049</v>
      </c>
      <c r="O5048" s="41">
        <v>211123</v>
      </c>
      <c r="P5048" s="46"/>
      <c r="Q5048" s="47"/>
      <c r="R5048" s="48" t="s">
        <v>1948</v>
      </c>
      <c r="T5048">
        <v>100706</v>
      </c>
    </row>
    <row r="5049" spans="1:20" ht="18" customHeight="1" x14ac:dyDescent="0.15">
      <c r="A5049" s="42">
        <v>10</v>
      </c>
      <c r="B5049" s="43" t="s">
        <v>1536</v>
      </c>
      <c r="C5049" s="43">
        <v>7</v>
      </c>
      <c r="D5049" s="43" t="s">
        <v>1945</v>
      </c>
      <c r="E5049" s="43">
        <v>6</v>
      </c>
      <c r="F5049" s="43" t="s">
        <v>2041</v>
      </c>
      <c r="G5049" s="45">
        <v>12</v>
      </c>
      <c r="H5049" s="49" t="s">
        <v>73</v>
      </c>
      <c r="I5049" s="45"/>
      <c r="J5049" s="45"/>
      <c r="K5049" s="41"/>
      <c r="L5049" s="41"/>
      <c r="M5049" s="41"/>
      <c r="N5049" s="45"/>
      <c r="O5049" s="47"/>
      <c r="P5049" s="46"/>
      <c r="Q5049" s="47"/>
      <c r="R5049" s="48" t="s">
        <v>1948</v>
      </c>
      <c r="T5049">
        <v>100706</v>
      </c>
    </row>
    <row r="5050" spans="1:20" ht="18" customHeight="1" x14ac:dyDescent="0.15">
      <c r="A5050" s="42">
        <v>10</v>
      </c>
      <c r="B5050" s="43" t="s">
        <v>1536</v>
      </c>
      <c r="C5050" s="43">
        <v>7</v>
      </c>
      <c r="D5050" s="43" t="s">
        <v>1945</v>
      </c>
      <c r="E5050" s="43">
        <v>6</v>
      </c>
      <c r="F5050" s="43" t="s">
        <v>2041</v>
      </c>
      <c r="G5050" s="44">
        <v>12</v>
      </c>
      <c r="H5050" s="43" t="s">
        <v>73</v>
      </c>
      <c r="I5050" s="45">
        <v>32</v>
      </c>
      <c r="J5050" s="45" t="s">
        <v>210</v>
      </c>
      <c r="K5050" s="41">
        <v>223</v>
      </c>
      <c r="L5050" s="41">
        <v>223</v>
      </c>
      <c r="M5050" s="41">
        <f>K5050-L5050</f>
        <v>0</v>
      </c>
      <c r="N5050" s="45" t="s">
        <v>3606</v>
      </c>
      <c r="O5050" s="41">
        <v>123200</v>
      </c>
      <c r="P5050" s="46"/>
      <c r="Q5050" s="47"/>
      <c r="R5050" s="48" t="s">
        <v>1948</v>
      </c>
      <c r="T5050">
        <v>100706</v>
      </c>
    </row>
    <row r="5051" spans="1:20" ht="18" customHeight="1" x14ac:dyDescent="0.15">
      <c r="A5051" s="42">
        <v>10</v>
      </c>
      <c r="B5051" s="43" t="s">
        <v>1536</v>
      </c>
      <c r="C5051" s="43">
        <v>7</v>
      </c>
      <c r="D5051" s="43" t="s">
        <v>1945</v>
      </c>
      <c r="E5051" s="43">
        <v>6</v>
      </c>
      <c r="F5051" s="43" t="s">
        <v>2041</v>
      </c>
      <c r="G5051" s="44">
        <v>12</v>
      </c>
      <c r="H5051" s="43" t="s">
        <v>73</v>
      </c>
      <c r="I5051" s="44">
        <v>32</v>
      </c>
      <c r="J5051" s="44" t="s">
        <v>210</v>
      </c>
      <c r="K5051" s="41"/>
      <c r="L5051" s="41"/>
      <c r="M5051" s="41"/>
      <c r="N5051" s="45" t="s">
        <v>4474</v>
      </c>
      <c r="O5051" s="41">
        <v>80000</v>
      </c>
      <c r="P5051" s="46"/>
      <c r="Q5051" s="47"/>
      <c r="R5051" s="48" t="s">
        <v>1948</v>
      </c>
      <c r="T5051">
        <v>100706</v>
      </c>
    </row>
    <row r="5052" spans="1:20" ht="18" customHeight="1" x14ac:dyDescent="0.15">
      <c r="A5052" s="42">
        <v>10</v>
      </c>
      <c r="B5052" s="43" t="s">
        <v>1536</v>
      </c>
      <c r="C5052" s="43">
        <v>7</v>
      </c>
      <c r="D5052" s="43" t="s">
        <v>1945</v>
      </c>
      <c r="E5052" s="43">
        <v>6</v>
      </c>
      <c r="F5052" s="43" t="s">
        <v>2041</v>
      </c>
      <c r="G5052" s="44">
        <v>12</v>
      </c>
      <c r="H5052" s="43" t="s">
        <v>73</v>
      </c>
      <c r="I5052" s="44">
        <v>32</v>
      </c>
      <c r="J5052" s="44" t="s">
        <v>210</v>
      </c>
      <c r="K5052" s="41"/>
      <c r="L5052" s="41"/>
      <c r="M5052" s="41"/>
      <c r="N5052" s="45" t="s">
        <v>2050</v>
      </c>
      <c r="O5052" s="41">
        <v>19800</v>
      </c>
      <c r="P5052" s="46"/>
      <c r="Q5052" s="47"/>
      <c r="R5052" s="48" t="s">
        <v>1948</v>
      </c>
      <c r="T5052">
        <v>100706</v>
      </c>
    </row>
    <row r="5053" spans="1:20" ht="18" customHeight="1" x14ac:dyDescent="0.15">
      <c r="A5053" s="42">
        <v>10</v>
      </c>
      <c r="B5053" s="43" t="s">
        <v>1536</v>
      </c>
      <c r="C5053" s="43">
        <v>7</v>
      </c>
      <c r="D5053" s="43" t="s">
        <v>1945</v>
      </c>
      <c r="E5053" s="43">
        <v>6</v>
      </c>
      <c r="F5053" s="43" t="s">
        <v>2041</v>
      </c>
      <c r="G5053" s="45">
        <v>13</v>
      </c>
      <c r="H5053" s="49" t="s">
        <v>77</v>
      </c>
      <c r="I5053" s="45"/>
      <c r="J5053" s="45"/>
      <c r="K5053" s="41"/>
      <c r="L5053" s="41"/>
      <c r="M5053" s="41"/>
      <c r="N5053" s="45"/>
      <c r="O5053" s="47"/>
      <c r="P5053" s="46"/>
      <c r="Q5053" s="47"/>
      <c r="R5053" s="48" t="s">
        <v>1948</v>
      </c>
      <c r="T5053">
        <v>100706</v>
      </c>
    </row>
    <row r="5054" spans="1:20" ht="18" customHeight="1" x14ac:dyDescent="0.15">
      <c r="A5054" s="42">
        <v>10</v>
      </c>
      <c r="B5054" s="43" t="s">
        <v>1536</v>
      </c>
      <c r="C5054" s="43">
        <v>7</v>
      </c>
      <c r="D5054" s="43" t="s">
        <v>1945</v>
      </c>
      <c r="E5054" s="43">
        <v>6</v>
      </c>
      <c r="F5054" s="43" t="s">
        <v>2041</v>
      </c>
      <c r="G5054" s="44">
        <v>13</v>
      </c>
      <c r="H5054" s="43" t="s">
        <v>77</v>
      </c>
      <c r="I5054" s="45">
        <v>2</v>
      </c>
      <c r="J5054" s="45" t="s">
        <v>136</v>
      </c>
      <c r="K5054" s="41">
        <v>105</v>
      </c>
      <c r="L5054" s="41">
        <v>105</v>
      </c>
      <c r="M5054" s="41">
        <f>K5054-L5054</f>
        <v>0</v>
      </c>
      <c r="N5054" s="45" t="s">
        <v>3607</v>
      </c>
      <c r="O5054" s="41">
        <v>104370</v>
      </c>
      <c r="P5054" s="46"/>
      <c r="Q5054" s="47"/>
      <c r="R5054" s="48" t="s">
        <v>1948</v>
      </c>
      <c r="T5054">
        <v>100706</v>
      </c>
    </row>
    <row r="5055" spans="1:20" ht="18" customHeight="1" x14ac:dyDescent="0.15">
      <c r="A5055" s="42">
        <v>10</v>
      </c>
      <c r="B5055" s="43" t="s">
        <v>1536</v>
      </c>
      <c r="C5055" s="43">
        <v>7</v>
      </c>
      <c r="D5055" s="43" t="s">
        <v>1945</v>
      </c>
      <c r="E5055" s="43">
        <v>6</v>
      </c>
      <c r="F5055" s="43" t="s">
        <v>2041</v>
      </c>
      <c r="G5055" s="45">
        <v>14</v>
      </c>
      <c r="H5055" s="49" t="s">
        <v>233</v>
      </c>
      <c r="I5055" s="45"/>
      <c r="J5055" s="45"/>
      <c r="K5055" s="41"/>
      <c r="L5055" s="41"/>
      <c r="M5055" s="41"/>
      <c r="N5055" s="45"/>
      <c r="O5055" s="47"/>
      <c r="P5055" s="46"/>
      <c r="Q5055" s="47"/>
      <c r="R5055" s="48" t="s">
        <v>1948</v>
      </c>
      <c r="T5055">
        <v>100706</v>
      </c>
    </row>
    <row r="5056" spans="1:20" ht="18" customHeight="1" x14ac:dyDescent="0.15">
      <c r="A5056" s="42">
        <v>10</v>
      </c>
      <c r="B5056" s="43" t="s">
        <v>1536</v>
      </c>
      <c r="C5056" s="43">
        <v>7</v>
      </c>
      <c r="D5056" s="43" t="s">
        <v>1945</v>
      </c>
      <c r="E5056" s="43">
        <v>6</v>
      </c>
      <c r="F5056" s="43" t="s">
        <v>2041</v>
      </c>
      <c r="G5056" s="44">
        <v>14</v>
      </c>
      <c r="H5056" s="43" t="s">
        <v>233</v>
      </c>
      <c r="I5056" s="45">
        <v>1</v>
      </c>
      <c r="J5056" s="45" t="s">
        <v>361</v>
      </c>
      <c r="K5056" s="41">
        <v>500</v>
      </c>
      <c r="L5056" s="41">
        <v>500</v>
      </c>
      <c r="M5056" s="41">
        <f>K5056-L5056</f>
        <v>0</v>
      </c>
      <c r="N5056" s="45" t="s">
        <v>2051</v>
      </c>
      <c r="O5056" s="41">
        <v>500000</v>
      </c>
      <c r="P5056" s="46"/>
      <c r="Q5056" s="47"/>
      <c r="R5056" s="48" t="s">
        <v>1948</v>
      </c>
      <c r="T5056">
        <v>100706</v>
      </c>
    </row>
    <row r="5057" spans="1:20" ht="18" customHeight="1" x14ac:dyDescent="0.15">
      <c r="A5057" s="42">
        <v>10</v>
      </c>
      <c r="B5057" s="43" t="s">
        <v>1536</v>
      </c>
      <c r="C5057" s="43">
        <v>7</v>
      </c>
      <c r="D5057" s="43" t="s">
        <v>1945</v>
      </c>
      <c r="E5057" s="43">
        <v>6</v>
      </c>
      <c r="F5057" s="43" t="s">
        <v>2041</v>
      </c>
      <c r="G5057" s="45">
        <v>15</v>
      </c>
      <c r="H5057" s="49" t="s">
        <v>235</v>
      </c>
      <c r="I5057" s="45"/>
      <c r="J5057" s="45"/>
      <c r="K5057" s="41"/>
      <c r="L5057" s="41"/>
      <c r="M5057" s="41"/>
      <c r="N5057" s="45"/>
      <c r="O5057" s="47"/>
      <c r="P5057" s="46"/>
      <c r="Q5057" s="47"/>
      <c r="R5057" s="48" t="s">
        <v>1948</v>
      </c>
      <c r="T5057">
        <v>100706</v>
      </c>
    </row>
    <row r="5058" spans="1:20" ht="18" customHeight="1" x14ac:dyDescent="0.15">
      <c r="A5058" s="42">
        <v>10</v>
      </c>
      <c r="B5058" s="43" t="s">
        <v>1536</v>
      </c>
      <c r="C5058" s="43">
        <v>7</v>
      </c>
      <c r="D5058" s="43" t="s">
        <v>1945</v>
      </c>
      <c r="E5058" s="43">
        <v>6</v>
      </c>
      <c r="F5058" s="43" t="s">
        <v>2041</v>
      </c>
      <c r="G5058" s="44">
        <v>15</v>
      </c>
      <c r="H5058" s="43" t="s">
        <v>235</v>
      </c>
      <c r="I5058" s="45">
        <v>1</v>
      </c>
      <c r="J5058" s="45" t="s">
        <v>236</v>
      </c>
      <c r="K5058" s="41">
        <v>105</v>
      </c>
      <c r="L5058" s="41">
        <v>105</v>
      </c>
      <c r="M5058" s="41">
        <f>K5058-L5058</f>
        <v>0</v>
      </c>
      <c r="N5058" s="45" t="s">
        <v>4475</v>
      </c>
      <c r="O5058" s="41">
        <v>105000</v>
      </c>
      <c r="P5058" s="46"/>
      <c r="Q5058" s="47"/>
      <c r="R5058" s="48" t="s">
        <v>1948</v>
      </c>
      <c r="T5058">
        <v>100706</v>
      </c>
    </row>
    <row r="5059" spans="1:20" ht="18" customHeight="1" x14ac:dyDescent="0.15">
      <c r="A5059" s="42">
        <v>10</v>
      </c>
      <c r="B5059" s="43" t="s">
        <v>1536</v>
      </c>
      <c r="C5059" s="43">
        <v>7</v>
      </c>
      <c r="D5059" s="43" t="s">
        <v>1945</v>
      </c>
      <c r="E5059" s="43">
        <v>6</v>
      </c>
      <c r="F5059" s="43" t="s">
        <v>2041</v>
      </c>
      <c r="G5059" s="45">
        <v>17</v>
      </c>
      <c r="H5059" s="49" t="s">
        <v>79</v>
      </c>
      <c r="I5059" s="45"/>
      <c r="J5059" s="45"/>
      <c r="K5059" s="41"/>
      <c r="L5059" s="41"/>
      <c r="M5059" s="41"/>
      <c r="N5059" s="45"/>
      <c r="O5059" s="47"/>
      <c r="P5059" s="46"/>
      <c r="Q5059" s="47"/>
      <c r="R5059" s="48" t="s">
        <v>1948</v>
      </c>
      <c r="T5059">
        <v>100706</v>
      </c>
    </row>
    <row r="5060" spans="1:20" ht="18" customHeight="1" x14ac:dyDescent="0.15">
      <c r="A5060" s="42">
        <v>10</v>
      </c>
      <c r="B5060" s="43" t="s">
        <v>1536</v>
      </c>
      <c r="C5060" s="43">
        <v>7</v>
      </c>
      <c r="D5060" s="43" t="s">
        <v>1945</v>
      </c>
      <c r="E5060" s="43">
        <v>6</v>
      </c>
      <c r="F5060" s="43" t="s">
        <v>2041</v>
      </c>
      <c r="G5060" s="44">
        <v>17</v>
      </c>
      <c r="H5060" s="43" t="s">
        <v>79</v>
      </c>
      <c r="I5060" s="45">
        <v>11</v>
      </c>
      <c r="J5060" s="45" t="s">
        <v>80</v>
      </c>
      <c r="K5060" s="41">
        <v>200</v>
      </c>
      <c r="L5060" s="41">
        <v>300</v>
      </c>
      <c r="M5060" s="41">
        <f>K5060-L5060</f>
        <v>-100</v>
      </c>
      <c r="N5060" s="45" t="s">
        <v>2052</v>
      </c>
      <c r="O5060" s="41">
        <v>200000</v>
      </c>
      <c r="P5060" s="46"/>
      <c r="Q5060" s="47"/>
      <c r="R5060" s="48" t="s">
        <v>1948</v>
      </c>
      <c r="T5060">
        <v>100706</v>
      </c>
    </row>
    <row r="5061" spans="1:20" ht="18" customHeight="1" x14ac:dyDescent="0.15">
      <c r="A5061" s="24">
        <v>10</v>
      </c>
      <c r="B5061" s="25" t="s">
        <v>1536</v>
      </c>
      <c r="C5061" s="26">
        <v>8</v>
      </c>
      <c r="D5061" s="26" t="s">
        <v>2193</v>
      </c>
      <c r="E5061" s="27"/>
      <c r="F5061" s="26"/>
      <c r="G5061" s="27"/>
      <c r="H5061" s="26"/>
      <c r="I5061" s="27"/>
      <c r="J5061" s="27"/>
      <c r="K5061" s="23">
        <f>IF(C5061="",SUMIFS($K5062:$K$5362,$A5062:$A$5362,A5061,$E5062:$E$5362,""),IF(E5061="",SUMIFS($K5062:$K$5362,$A5062:$A$5362,A5061,$C5062:$C$5362,C5061,$G5062:$G$5362,""),IF(G5061="",SUMIFS($K5062:$K$5362,$A5062:$A$5362,A5061,$C5062:$C$5362,C5061,$E5062:$E$5362,E5061,$R5062:$R$5362,R5061),IF(I5061="",SUMIFS($K5062:$K$5362,$A5062:$A$5362,A5061,$C5062:$C$5362,C5061,$E5062:$E$5362,E5061,$G5062:$G$5362,G5061,$R5062:$R$5362,R5061),0))))</f>
        <v>134443</v>
      </c>
      <c r="L5061" s="23">
        <f>IF(C5061="",SUMIFS($L5062:$L$5362,$A5062:$A$5362,A5061,$E5062:$E$5362,""),IF(E5061="",SUMIFS($L5062:$L$5362,$A5062:$A$5362,A5061,$C5062:$C$5362,C5061,$G5062:$G$5362,""),IF(G5061="",SUMIFS($L5062:$L$5362,$A5062:$A$5362,A5061,$C5062:$C$5362,C5061,$E5062:$E$5362,E5061,$R5062:$R$5362,R5061),IF(I5061="",SUMIFS($L5062:$L$5362,$A5062:$A$5362,A5061,$C5062:$C$5362,C5061,$E5062:$E$5362,E5061,$G5062:$G$5362,G5061,$R5062:$R$5362,R5061),0))))</f>
        <v>125312</v>
      </c>
      <c r="M5061" s="23">
        <f t="shared" ref="M5061:M5062" si="131">K5061-L5061</f>
        <v>9131</v>
      </c>
      <c r="N5061" s="28"/>
      <c r="O5061" s="29"/>
      <c r="P5061" s="30"/>
      <c r="Q5061" s="23">
        <f>IF(C5061="",SUMIFS($Q5062:$Q$5362,$A5062:$A$5362,A5061,$E5062:$E$5362,""),IF(E5061="",SUMIFS($Q5062:$Q$5362,$A5062:$A$5362,A5061,$C5062:$C$5362,C5061,$G5062:$G$5362,""),IF(G5061="",SUMIFS($Q5062:$Q$5362,$A5062:$A$5362,A5061,$C5062:$C$5362,C5061,$E5062:$E$5362,E5061,$R5062:$R$5362,R5061),IF(I5061="",SUMIFS($Q5062:$Q$5362,$A5062:$A$5362,A5061,$C5062:$C$5362,C5061,$E5062:$E$5362,E5061,$G5062:$G$5362,G5061,$R5062:$R$5362,R5061),0))))</f>
        <v>24463</v>
      </c>
      <c r="R5061" s="31"/>
      <c r="T5061">
        <v>100801</v>
      </c>
    </row>
    <row r="5062" spans="1:20" ht="18" customHeight="1" x14ac:dyDescent="0.15">
      <c r="A5062" s="24">
        <v>10</v>
      </c>
      <c r="B5062" s="25" t="s">
        <v>2268</v>
      </c>
      <c r="C5062" s="34">
        <v>8</v>
      </c>
      <c r="D5062" s="25" t="s">
        <v>2053</v>
      </c>
      <c r="E5062" s="35">
        <v>1</v>
      </c>
      <c r="F5062" s="36" t="s">
        <v>2339</v>
      </c>
      <c r="G5062" s="35"/>
      <c r="H5062" s="36"/>
      <c r="I5062" s="35"/>
      <c r="J5062" s="35"/>
      <c r="K5062" s="32">
        <f>IF(C5062="",SUMIFS($K5063:$K$5362,$A5063:$A$5362,A5062,$E5063:$E$5362,""),IF(E5062="",SUMIFS($K5063:$K$5362,$A5063:$A$5362,A5062,$C5063:$C$5362,C5062,$G5063:$G$5362,""),IF(G5062="",SUMIFS($K5063:$K$5362,$A5063:$A$5362,A5062,$C5063:$C$5362,C5062,$E5063:$E$5362,E5062,$R5063:$R$5362,R5062),IF(I5062="",SUMIFS($K5063:$K$5362,$A5063:$A$5362,A5062,$C5063:$C$5362,C5062,$E5063:$E$5362,E5062,$G5063:$G$5362,G5062,$R5063:$R$5362,R5062),0))))</f>
        <v>21791</v>
      </c>
      <c r="L5062" s="32">
        <f>IF(C5062="",SUMIFS($L5063:$L$5362,$A5063:$A$5362,A5062,$E5063:$E$5362,""),IF(E5062="",SUMIFS($L5063:$L$5362,$A5063:$A$5362,A5062,$C5063:$C$5362,C5062,$G5063:$G$5362,""),IF(G5062="",SUMIFS($L5063:$L$5362,$A5063:$A$5362,A5062,$C5063:$C$5362,C5062,$E5063:$E$5362,E5062,$R5063:$R$5362,R5062),IF(I5062="",SUMIFS($L5063:$L$5362,$A5063:$A$5362,A5062,$C5063:$C$5362,C5062,$E5063:$E$5362,E5062,$G5063:$G$5362,G5062,$R5063:$R$5362,R5062),0))))</f>
        <v>18053</v>
      </c>
      <c r="M5062" s="32">
        <f t="shared" si="131"/>
        <v>3738</v>
      </c>
      <c r="N5062" s="37"/>
      <c r="O5062" s="38"/>
      <c r="P5062" s="39"/>
      <c r="Q5062" s="33">
        <f>IF(C5062="",SUMIFS($Q5063:$Q$5362,$A5063:$A$5362,A5062,$E5063:$E$5362,""),IF(E5062="",SUMIFS($Q5063:$Q$5362,$A5063:$A$5362,A5062,$C5063:$C$5362,C5062,$G5063:$G$5362,""),IF(G5062="",SUMIFS($Q5063:$Q$5362,$A5063:$A$5362,A5062,$C5063:$C$5362,C5062,$E5063:$E$5362,E5062,$R5063:$R$5362,R5062),IF(I5062="",SUMIFS($Q5063:$Q$5362,$A5063:$A$5362,A5062,$C5063:$C$5362,C5062,$E5063:$E$5362,E5062,$G5063:$G$5362,G5062,$R5063:$R$5362,R5062),0))))</f>
        <v>3200</v>
      </c>
      <c r="R5062" s="40" t="s">
        <v>2283</v>
      </c>
      <c r="T5062">
        <v>100801</v>
      </c>
    </row>
    <row r="5063" spans="1:20" ht="18" customHeight="1" x14ac:dyDescent="0.15">
      <c r="A5063" s="42">
        <v>10</v>
      </c>
      <c r="B5063" s="43" t="s">
        <v>1536</v>
      </c>
      <c r="C5063" s="43">
        <v>8</v>
      </c>
      <c r="D5063" s="43" t="s">
        <v>2053</v>
      </c>
      <c r="E5063" s="43">
        <v>1</v>
      </c>
      <c r="F5063" s="43" t="s">
        <v>2054</v>
      </c>
      <c r="G5063" s="45">
        <v>1</v>
      </c>
      <c r="H5063" s="49" t="s">
        <v>7</v>
      </c>
      <c r="I5063" s="45"/>
      <c r="J5063" s="45"/>
      <c r="K5063" s="41"/>
      <c r="L5063" s="41"/>
      <c r="M5063" s="41"/>
      <c r="N5063" s="45"/>
      <c r="O5063" s="47"/>
      <c r="P5063" s="46" t="s">
        <v>4816</v>
      </c>
      <c r="Q5063" s="47">
        <v>3200</v>
      </c>
      <c r="R5063" s="48" t="s">
        <v>1948</v>
      </c>
      <c r="T5063">
        <v>100801</v>
      </c>
    </row>
    <row r="5064" spans="1:20" ht="18" customHeight="1" x14ac:dyDescent="0.15">
      <c r="A5064" s="42">
        <v>10</v>
      </c>
      <c r="B5064" s="43" t="s">
        <v>1536</v>
      </c>
      <c r="C5064" s="43">
        <v>8</v>
      </c>
      <c r="D5064" s="43" t="s">
        <v>2053</v>
      </c>
      <c r="E5064" s="43">
        <v>1</v>
      </c>
      <c r="F5064" s="43" t="s">
        <v>2054</v>
      </c>
      <c r="G5064" s="44">
        <v>1</v>
      </c>
      <c r="H5064" s="43" t="s">
        <v>7</v>
      </c>
      <c r="I5064" s="45">
        <v>21</v>
      </c>
      <c r="J5064" s="45" t="s">
        <v>2055</v>
      </c>
      <c r="K5064" s="41">
        <v>630</v>
      </c>
      <c r="L5064" s="41">
        <v>630</v>
      </c>
      <c r="M5064" s="41">
        <f>K5064-L5064</f>
        <v>0</v>
      </c>
      <c r="N5064" s="45" t="s">
        <v>3608</v>
      </c>
      <c r="O5064" s="41">
        <v>336000</v>
      </c>
      <c r="P5064" s="46"/>
      <c r="Q5064" s="47"/>
      <c r="R5064" s="48" t="s">
        <v>1948</v>
      </c>
      <c r="T5064">
        <v>100801</v>
      </c>
    </row>
    <row r="5065" spans="1:20" ht="18" customHeight="1" x14ac:dyDescent="0.15">
      <c r="A5065" s="42">
        <v>10</v>
      </c>
      <c r="B5065" s="43" t="s">
        <v>1536</v>
      </c>
      <c r="C5065" s="43">
        <v>8</v>
      </c>
      <c r="D5065" s="43" t="s">
        <v>2053</v>
      </c>
      <c r="E5065" s="43">
        <v>1</v>
      </c>
      <c r="F5065" s="43" t="s">
        <v>2054</v>
      </c>
      <c r="G5065" s="44">
        <v>1</v>
      </c>
      <c r="H5065" s="43" t="s">
        <v>7</v>
      </c>
      <c r="I5065" s="44">
        <v>21</v>
      </c>
      <c r="J5065" s="44" t="s">
        <v>2055</v>
      </c>
      <c r="K5065" s="41"/>
      <c r="L5065" s="41"/>
      <c r="M5065" s="41"/>
      <c r="N5065" s="45" t="s">
        <v>3609</v>
      </c>
      <c r="O5065" s="41">
        <v>168000</v>
      </c>
      <c r="P5065" s="46"/>
      <c r="Q5065" s="47"/>
      <c r="R5065" s="48" t="s">
        <v>1948</v>
      </c>
      <c r="T5065">
        <v>100801</v>
      </c>
    </row>
    <row r="5066" spans="1:20" ht="18" customHeight="1" x14ac:dyDescent="0.15">
      <c r="A5066" s="42">
        <v>10</v>
      </c>
      <c r="B5066" s="43" t="s">
        <v>1536</v>
      </c>
      <c r="C5066" s="43">
        <v>8</v>
      </c>
      <c r="D5066" s="43" t="s">
        <v>2053</v>
      </c>
      <c r="E5066" s="43">
        <v>1</v>
      </c>
      <c r="F5066" s="43" t="s">
        <v>2054</v>
      </c>
      <c r="G5066" s="44">
        <v>1</v>
      </c>
      <c r="H5066" s="43" t="s">
        <v>7</v>
      </c>
      <c r="I5066" s="44">
        <v>21</v>
      </c>
      <c r="J5066" s="44" t="s">
        <v>2055</v>
      </c>
      <c r="K5066" s="41"/>
      <c r="L5066" s="41"/>
      <c r="M5066" s="41"/>
      <c r="N5066" s="45" t="s">
        <v>3610</v>
      </c>
      <c r="O5066" s="41">
        <v>126000</v>
      </c>
      <c r="P5066" s="46"/>
      <c r="Q5066" s="47"/>
      <c r="R5066" s="48" t="s">
        <v>1948</v>
      </c>
      <c r="T5066">
        <v>100801</v>
      </c>
    </row>
    <row r="5067" spans="1:20" ht="18" customHeight="1" x14ac:dyDescent="0.15">
      <c r="A5067" s="42">
        <v>10</v>
      </c>
      <c r="B5067" s="43" t="s">
        <v>1536</v>
      </c>
      <c r="C5067" s="43">
        <v>8</v>
      </c>
      <c r="D5067" s="43" t="s">
        <v>2053</v>
      </c>
      <c r="E5067" s="43">
        <v>1</v>
      </c>
      <c r="F5067" s="43" t="s">
        <v>2054</v>
      </c>
      <c r="G5067" s="45">
        <v>2</v>
      </c>
      <c r="H5067" s="49" t="s">
        <v>10</v>
      </c>
      <c r="I5067" s="45"/>
      <c r="J5067" s="45"/>
      <c r="K5067" s="41"/>
      <c r="L5067" s="41"/>
      <c r="M5067" s="41"/>
      <c r="N5067" s="45"/>
      <c r="O5067" s="47"/>
      <c r="P5067" s="46"/>
      <c r="Q5067" s="47"/>
      <c r="R5067" s="48" t="s">
        <v>1948</v>
      </c>
      <c r="T5067">
        <v>100801</v>
      </c>
    </row>
    <row r="5068" spans="1:20" ht="18" customHeight="1" x14ac:dyDescent="0.15">
      <c r="A5068" s="42">
        <v>10</v>
      </c>
      <c r="B5068" s="43" t="s">
        <v>1536</v>
      </c>
      <c r="C5068" s="43">
        <v>8</v>
      </c>
      <c r="D5068" s="43" t="s">
        <v>2053</v>
      </c>
      <c r="E5068" s="43">
        <v>1</v>
      </c>
      <c r="F5068" s="43" t="s">
        <v>2054</v>
      </c>
      <c r="G5068" s="44">
        <v>2</v>
      </c>
      <c r="H5068" s="43" t="s">
        <v>10</v>
      </c>
      <c r="I5068" s="45">
        <v>3</v>
      </c>
      <c r="J5068" s="45" t="s">
        <v>11</v>
      </c>
      <c r="K5068" s="41">
        <v>4273</v>
      </c>
      <c r="L5068" s="41">
        <v>4179</v>
      </c>
      <c r="M5068" s="41">
        <f>K5068-L5068</f>
        <v>94</v>
      </c>
      <c r="N5068" s="45" t="s">
        <v>107</v>
      </c>
      <c r="O5068" s="41">
        <v>4272600</v>
      </c>
      <c r="P5068" s="46"/>
      <c r="Q5068" s="47"/>
      <c r="R5068" s="48" t="s">
        <v>1948</v>
      </c>
      <c r="T5068">
        <v>100801</v>
      </c>
    </row>
    <row r="5069" spans="1:20" ht="18" customHeight="1" x14ac:dyDescent="0.15">
      <c r="A5069" s="42">
        <v>10</v>
      </c>
      <c r="B5069" s="43" t="s">
        <v>1536</v>
      </c>
      <c r="C5069" s="43">
        <v>8</v>
      </c>
      <c r="D5069" s="43" t="s">
        <v>2053</v>
      </c>
      <c r="E5069" s="43">
        <v>1</v>
      </c>
      <c r="F5069" s="43" t="s">
        <v>2054</v>
      </c>
      <c r="G5069" s="45">
        <v>3</v>
      </c>
      <c r="H5069" s="49" t="s">
        <v>13</v>
      </c>
      <c r="I5069" s="45"/>
      <c r="J5069" s="45"/>
      <c r="K5069" s="41"/>
      <c r="L5069" s="41"/>
      <c r="M5069" s="41"/>
      <c r="N5069" s="45"/>
      <c r="O5069" s="47"/>
      <c r="P5069" s="46"/>
      <c r="Q5069" s="47"/>
      <c r="R5069" s="48" t="s">
        <v>1948</v>
      </c>
      <c r="T5069">
        <v>100801</v>
      </c>
    </row>
    <row r="5070" spans="1:20" ht="18" customHeight="1" x14ac:dyDescent="0.15">
      <c r="A5070" s="42">
        <v>10</v>
      </c>
      <c r="B5070" s="43" t="s">
        <v>1536</v>
      </c>
      <c r="C5070" s="43">
        <v>8</v>
      </c>
      <c r="D5070" s="43" t="s">
        <v>2053</v>
      </c>
      <c r="E5070" s="43">
        <v>1</v>
      </c>
      <c r="F5070" s="43" t="s">
        <v>2054</v>
      </c>
      <c r="G5070" s="44">
        <v>3</v>
      </c>
      <c r="H5070" s="43" t="s">
        <v>13</v>
      </c>
      <c r="I5070" s="45">
        <v>31</v>
      </c>
      <c r="J5070" s="45" t="s">
        <v>18</v>
      </c>
      <c r="K5070" s="41">
        <v>240</v>
      </c>
      <c r="L5070" s="41">
        <v>240</v>
      </c>
      <c r="M5070" s="41">
        <f>K5070-L5070</f>
        <v>0</v>
      </c>
      <c r="N5070" s="45" t="s">
        <v>107</v>
      </c>
      <c r="O5070" s="41">
        <v>240000</v>
      </c>
      <c r="P5070" s="46"/>
      <c r="Q5070" s="47"/>
      <c r="R5070" s="48" t="s">
        <v>1948</v>
      </c>
      <c r="T5070">
        <v>100801</v>
      </c>
    </row>
    <row r="5071" spans="1:20" ht="18" customHeight="1" x14ac:dyDescent="0.15">
      <c r="A5071" s="42">
        <v>10</v>
      </c>
      <c r="B5071" s="43" t="s">
        <v>1536</v>
      </c>
      <c r="C5071" s="43">
        <v>8</v>
      </c>
      <c r="D5071" s="43" t="s">
        <v>2053</v>
      </c>
      <c r="E5071" s="43">
        <v>1</v>
      </c>
      <c r="F5071" s="43" t="s">
        <v>2054</v>
      </c>
      <c r="G5071" s="44">
        <v>3</v>
      </c>
      <c r="H5071" s="43" t="s">
        <v>13</v>
      </c>
      <c r="I5071" s="45">
        <v>32</v>
      </c>
      <c r="J5071" s="45" t="s">
        <v>98</v>
      </c>
      <c r="K5071" s="41">
        <v>270</v>
      </c>
      <c r="L5071" s="41">
        <v>270</v>
      </c>
      <c r="M5071" s="41">
        <f>K5071-L5071</f>
        <v>0</v>
      </c>
      <c r="N5071" s="45" t="s">
        <v>107</v>
      </c>
      <c r="O5071" s="41">
        <v>270000</v>
      </c>
      <c r="P5071" s="46"/>
      <c r="Q5071" s="47"/>
      <c r="R5071" s="48" t="s">
        <v>1948</v>
      </c>
      <c r="T5071">
        <v>100801</v>
      </c>
    </row>
    <row r="5072" spans="1:20" ht="18" customHeight="1" x14ac:dyDescent="0.15">
      <c r="A5072" s="42">
        <v>10</v>
      </c>
      <c r="B5072" s="43" t="s">
        <v>1536</v>
      </c>
      <c r="C5072" s="43">
        <v>8</v>
      </c>
      <c r="D5072" s="43" t="s">
        <v>2053</v>
      </c>
      <c r="E5072" s="43">
        <v>1</v>
      </c>
      <c r="F5072" s="43" t="s">
        <v>2054</v>
      </c>
      <c r="G5072" s="44">
        <v>3</v>
      </c>
      <c r="H5072" s="43" t="s">
        <v>13</v>
      </c>
      <c r="I5072" s="45">
        <v>35</v>
      </c>
      <c r="J5072" s="45" t="s">
        <v>22</v>
      </c>
      <c r="K5072" s="41">
        <v>1114</v>
      </c>
      <c r="L5072" s="41">
        <v>484</v>
      </c>
      <c r="M5072" s="41">
        <f>K5072-L5072</f>
        <v>630</v>
      </c>
      <c r="N5072" s="45" t="s">
        <v>4476</v>
      </c>
      <c r="O5072" s="41">
        <v>70800</v>
      </c>
      <c r="P5072" s="46"/>
      <c r="Q5072" s="47"/>
      <c r="R5072" s="48" t="s">
        <v>1948</v>
      </c>
      <c r="T5072">
        <v>100801</v>
      </c>
    </row>
    <row r="5073" spans="1:20" ht="18" customHeight="1" x14ac:dyDescent="0.15">
      <c r="A5073" s="42">
        <v>10</v>
      </c>
      <c r="B5073" s="43" t="s">
        <v>1536</v>
      </c>
      <c r="C5073" s="43">
        <v>8</v>
      </c>
      <c r="D5073" s="43" t="s">
        <v>2053</v>
      </c>
      <c r="E5073" s="43">
        <v>1</v>
      </c>
      <c r="F5073" s="43" t="s">
        <v>2054</v>
      </c>
      <c r="G5073" s="44">
        <v>3</v>
      </c>
      <c r="H5073" s="43" t="s">
        <v>13</v>
      </c>
      <c r="I5073" s="44">
        <v>35</v>
      </c>
      <c r="J5073" s="44" t="s">
        <v>22</v>
      </c>
      <c r="K5073" s="41"/>
      <c r="L5073" s="41"/>
      <c r="M5073" s="41"/>
      <c r="N5073" s="45" t="s">
        <v>4477</v>
      </c>
      <c r="O5073" s="41">
        <v>35400</v>
      </c>
      <c r="P5073" s="46"/>
      <c r="Q5073" s="47"/>
      <c r="R5073" s="48" t="s">
        <v>1948</v>
      </c>
      <c r="T5073">
        <v>100801</v>
      </c>
    </row>
    <row r="5074" spans="1:20" ht="18" customHeight="1" x14ac:dyDescent="0.15">
      <c r="A5074" s="42">
        <v>10</v>
      </c>
      <c r="B5074" s="43" t="s">
        <v>1536</v>
      </c>
      <c r="C5074" s="43">
        <v>8</v>
      </c>
      <c r="D5074" s="43" t="s">
        <v>2053</v>
      </c>
      <c r="E5074" s="43">
        <v>1</v>
      </c>
      <c r="F5074" s="43" t="s">
        <v>2054</v>
      </c>
      <c r="G5074" s="44">
        <v>3</v>
      </c>
      <c r="H5074" s="43" t="s">
        <v>13</v>
      </c>
      <c r="I5074" s="44">
        <v>35</v>
      </c>
      <c r="J5074" s="44" t="s">
        <v>22</v>
      </c>
      <c r="K5074" s="41"/>
      <c r="L5074" s="41"/>
      <c r="M5074" s="41"/>
      <c r="N5074" s="45" t="s">
        <v>4478</v>
      </c>
      <c r="O5074" s="41">
        <v>377600</v>
      </c>
      <c r="P5074" s="46"/>
      <c r="Q5074" s="47"/>
      <c r="R5074" s="48" t="s">
        <v>1948</v>
      </c>
      <c r="T5074">
        <v>100801</v>
      </c>
    </row>
    <row r="5075" spans="1:20" ht="18" customHeight="1" x14ac:dyDescent="0.15">
      <c r="A5075" s="42">
        <v>10</v>
      </c>
      <c r="B5075" s="43" t="s">
        <v>1536</v>
      </c>
      <c r="C5075" s="43">
        <v>8</v>
      </c>
      <c r="D5075" s="43" t="s">
        <v>2053</v>
      </c>
      <c r="E5075" s="43">
        <v>1</v>
      </c>
      <c r="F5075" s="43" t="s">
        <v>2054</v>
      </c>
      <c r="G5075" s="44">
        <v>3</v>
      </c>
      <c r="H5075" s="43" t="s">
        <v>13</v>
      </c>
      <c r="I5075" s="44">
        <v>35</v>
      </c>
      <c r="J5075" s="44" t="s">
        <v>22</v>
      </c>
      <c r="K5075" s="41"/>
      <c r="L5075" s="41"/>
      <c r="M5075" s="41"/>
      <c r="N5075" s="45" t="s">
        <v>2884</v>
      </c>
      <c r="O5075" s="41">
        <v>630000</v>
      </c>
      <c r="P5075" s="46"/>
      <c r="Q5075" s="47"/>
      <c r="R5075" s="48" t="s">
        <v>1948</v>
      </c>
      <c r="T5075">
        <v>100801</v>
      </c>
    </row>
    <row r="5076" spans="1:20" ht="18" customHeight="1" x14ac:dyDescent="0.15">
      <c r="A5076" s="42">
        <v>10</v>
      </c>
      <c r="B5076" s="43" t="s">
        <v>1536</v>
      </c>
      <c r="C5076" s="43">
        <v>8</v>
      </c>
      <c r="D5076" s="43" t="s">
        <v>2053</v>
      </c>
      <c r="E5076" s="43">
        <v>1</v>
      </c>
      <c r="F5076" s="43" t="s">
        <v>2054</v>
      </c>
      <c r="G5076" s="44">
        <v>3</v>
      </c>
      <c r="H5076" s="43" t="s">
        <v>13</v>
      </c>
      <c r="I5076" s="44">
        <v>35</v>
      </c>
      <c r="J5076" s="44" t="s">
        <v>22</v>
      </c>
      <c r="K5076" s="41"/>
      <c r="L5076" s="41"/>
      <c r="M5076" s="41"/>
      <c r="N5076" s="45" t="s">
        <v>2056</v>
      </c>
      <c r="O5076" s="41"/>
      <c r="P5076" s="46"/>
      <c r="Q5076" s="47"/>
      <c r="R5076" s="48" t="s">
        <v>1948</v>
      </c>
      <c r="T5076">
        <v>100801</v>
      </c>
    </row>
    <row r="5077" spans="1:20" ht="18" customHeight="1" x14ac:dyDescent="0.15">
      <c r="A5077" s="42">
        <v>10</v>
      </c>
      <c r="B5077" s="43" t="s">
        <v>1536</v>
      </c>
      <c r="C5077" s="43">
        <v>8</v>
      </c>
      <c r="D5077" s="43" t="s">
        <v>2053</v>
      </c>
      <c r="E5077" s="43">
        <v>1</v>
      </c>
      <c r="F5077" s="43" t="s">
        <v>2054</v>
      </c>
      <c r="G5077" s="44">
        <v>3</v>
      </c>
      <c r="H5077" s="43" t="s">
        <v>13</v>
      </c>
      <c r="I5077" s="44">
        <v>35</v>
      </c>
      <c r="J5077" s="44" t="s">
        <v>22</v>
      </c>
      <c r="K5077" s="41"/>
      <c r="L5077" s="41"/>
      <c r="M5077" s="41"/>
      <c r="N5077" s="45" t="s">
        <v>2057</v>
      </c>
      <c r="O5077" s="41"/>
      <c r="P5077" s="46"/>
      <c r="Q5077" s="47"/>
      <c r="R5077" s="48" t="s">
        <v>1948</v>
      </c>
      <c r="T5077">
        <v>100801</v>
      </c>
    </row>
    <row r="5078" spans="1:20" ht="18" customHeight="1" x14ac:dyDescent="0.15">
      <c r="A5078" s="42">
        <v>10</v>
      </c>
      <c r="B5078" s="43" t="s">
        <v>1536</v>
      </c>
      <c r="C5078" s="43">
        <v>8</v>
      </c>
      <c r="D5078" s="43" t="s">
        <v>2053</v>
      </c>
      <c r="E5078" s="43">
        <v>1</v>
      </c>
      <c r="F5078" s="43" t="s">
        <v>2054</v>
      </c>
      <c r="G5078" s="44">
        <v>3</v>
      </c>
      <c r="H5078" s="43" t="s">
        <v>13</v>
      </c>
      <c r="I5078" s="45">
        <v>39</v>
      </c>
      <c r="J5078" s="45" t="s">
        <v>24</v>
      </c>
      <c r="K5078" s="41">
        <v>1047</v>
      </c>
      <c r="L5078" s="41">
        <v>1024</v>
      </c>
      <c r="M5078" s="41">
        <f>K5078-L5078</f>
        <v>23</v>
      </c>
      <c r="N5078" s="45" t="s">
        <v>107</v>
      </c>
      <c r="O5078" s="41">
        <v>1046774</v>
      </c>
      <c r="P5078" s="46"/>
      <c r="Q5078" s="47"/>
      <c r="R5078" s="48" t="s">
        <v>1948</v>
      </c>
      <c r="T5078">
        <v>100801</v>
      </c>
    </row>
    <row r="5079" spans="1:20" ht="18" customHeight="1" x14ac:dyDescent="0.15">
      <c r="A5079" s="42">
        <v>10</v>
      </c>
      <c r="B5079" s="43" t="s">
        <v>1536</v>
      </c>
      <c r="C5079" s="43">
        <v>8</v>
      </c>
      <c r="D5079" s="43" t="s">
        <v>2053</v>
      </c>
      <c r="E5079" s="43">
        <v>1</v>
      </c>
      <c r="F5079" s="43" t="s">
        <v>2054</v>
      </c>
      <c r="G5079" s="44">
        <v>3</v>
      </c>
      <c r="H5079" s="43" t="s">
        <v>13</v>
      </c>
      <c r="I5079" s="45">
        <v>40</v>
      </c>
      <c r="J5079" s="45" t="s">
        <v>25</v>
      </c>
      <c r="K5079" s="41">
        <v>809</v>
      </c>
      <c r="L5079" s="41">
        <v>725</v>
      </c>
      <c r="M5079" s="41">
        <f>K5079-L5079</f>
        <v>84</v>
      </c>
      <c r="N5079" s="45" t="s">
        <v>107</v>
      </c>
      <c r="O5079" s="41">
        <v>808334</v>
      </c>
      <c r="P5079" s="46"/>
      <c r="Q5079" s="47"/>
      <c r="R5079" s="48" t="s">
        <v>1948</v>
      </c>
      <c r="T5079">
        <v>100801</v>
      </c>
    </row>
    <row r="5080" spans="1:20" ht="18" customHeight="1" x14ac:dyDescent="0.15">
      <c r="A5080" s="42">
        <v>10</v>
      </c>
      <c r="B5080" s="43" t="s">
        <v>1536</v>
      </c>
      <c r="C5080" s="43">
        <v>8</v>
      </c>
      <c r="D5080" s="43" t="s">
        <v>2053</v>
      </c>
      <c r="E5080" s="43">
        <v>1</v>
      </c>
      <c r="F5080" s="43" t="s">
        <v>2054</v>
      </c>
      <c r="G5080" s="44">
        <v>3</v>
      </c>
      <c r="H5080" s="43" t="s">
        <v>13</v>
      </c>
      <c r="I5080" s="45">
        <v>41</v>
      </c>
      <c r="J5080" s="45" t="s">
        <v>26</v>
      </c>
      <c r="K5080" s="41">
        <v>89</v>
      </c>
      <c r="L5080" s="41">
        <v>89</v>
      </c>
      <c r="M5080" s="41">
        <f>K5080-L5080</f>
        <v>0</v>
      </c>
      <c r="N5080" s="45" t="s">
        <v>107</v>
      </c>
      <c r="O5080" s="41">
        <v>89000</v>
      </c>
      <c r="P5080" s="46"/>
      <c r="Q5080" s="47"/>
      <c r="R5080" s="48" t="s">
        <v>1948</v>
      </c>
      <c r="T5080">
        <v>100801</v>
      </c>
    </row>
    <row r="5081" spans="1:20" ht="18" customHeight="1" x14ac:dyDescent="0.15">
      <c r="A5081" s="42">
        <v>10</v>
      </c>
      <c r="B5081" s="43" t="s">
        <v>1536</v>
      </c>
      <c r="C5081" s="43">
        <v>8</v>
      </c>
      <c r="D5081" s="43" t="s">
        <v>2053</v>
      </c>
      <c r="E5081" s="43">
        <v>1</v>
      </c>
      <c r="F5081" s="43" t="s">
        <v>2054</v>
      </c>
      <c r="G5081" s="45">
        <v>4</v>
      </c>
      <c r="H5081" s="49" t="s">
        <v>27</v>
      </c>
      <c r="I5081" s="45"/>
      <c r="J5081" s="45"/>
      <c r="K5081" s="41"/>
      <c r="L5081" s="41"/>
      <c r="M5081" s="41"/>
      <c r="N5081" s="45"/>
      <c r="O5081" s="47"/>
      <c r="P5081" s="46"/>
      <c r="Q5081" s="47"/>
      <c r="R5081" s="48" t="s">
        <v>1948</v>
      </c>
      <c r="T5081">
        <v>100801</v>
      </c>
    </row>
    <row r="5082" spans="1:20" ht="18" customHeight="1" x14ac:dyDescent="0.15">
      <c r="A5082" s="42">
        <v>10</v>
      </c>
      <c r="B5082" s="43" t="s">
        <v>1536</v>
      </c>
      <c r="C5082" s="43">
        <v>8</v>
      </c>
      <c r="D5082" s="43" t="s">
        <v>2053</v>
      </c>
      <c r="E5082" s="43">
        <v>1</v>
      </c>
      <c r="F5082" s="43" t="s">
        <v>2054</v>
      </c>
      <c r="G5082" s="44">
        <v>4</v>
      </c>
      <c r="H5082" s="43" t="s">
        <v>27</v>
      </c>
      <c r="I5082" s="45">
        <v>31</v>
      </c>
      <c r="J5082" s="45" t="s">
        <v>29</v>
      </c>
      <c r="K5082" s="41">
        <v>1410</v>
      </c>
      <c r="L5082" s="41">
        <v>1385</v>
      </c>
      <c r="M5082" s="41">
        <f>K5082-L5082</f>
        <v>25</v>
      </c>
      <c r="N5082" s="45" t="s">
        <v>107</v>
      </c>
      <c r="O5082" s="41">
        <v>1409753</v>
      </c>
      <c r="P5082" s="46"/>
      <c r="Q5082" s="47"/>
      <c r="R5082" s="48" t="s">
        <v>1948</v>
      </c>
      <c r="T5082">
        <v>100801</v>
      </c>
    </row>
    <row r="5083" spans="1:20" ht="18" customHeight="1" x14ac:dyDescent="0.15">
      <c r="A5083" s="42">
        <v>10</v>
      </c>
      <c r="B5083" s="43" t="s">
        <v>1536</v>
      </c>
      <c r="C5083" s="43">
        <v>8</v>
      </c>
      <c r="D5083" s="43" t="s">
        <v>2053</v>
      </c>
      <c r="E5083" s="43">
        <v>1</v>
      </c>
      <c r="F5083" s="43" t="s">
        <v>2054</v>
      </c>
      <c r="G5083" s="45">
        <v>7</v>
      </c>
      <c r="H5083" s="49" t="s">
        <v>30</v>
      </c>
      <c r="I5083" s="45"/>
      <c r="J5083" s="45"/>
      <c r="K5083" s="41"/>
      <c r="L5083" s="41"/>
      <c r="M5083" s="41"/>
      <c r="N5083" s="45"/>
      <c r="O5083" s="47"/>
      <c r="P5083" s="46"/>
      <c r="Q5083" s="47"/>
      <c r="R5083" s="48" t="s">
        <v>1948</v>
      </c>
      <c r="T5083">
        <v>100801</v>
      </c>
    </row>
    <row r="5084" spans="1:20" ht="18" customHeight="1" x14ac:dyDescent="0.15">
      <c r="A5084" s="42">
        <v>10</v>
      </c>
      <c r="B5084" s="43" t="s">
        <v>1536</v>
      </c>
      <c r="C5084" s="43">
        <v>8</v>
      </c>
      <c r="D5084" s="43" t="s">
        <v>2053</v>
      </c>
      <c r="E5084" s="43">
        <v>1</v>
      </c>
      <c r="F5084" s="43" t="s">
        <v>2054</v>
      </c>
      <c r="G5084" s="44">
        <v>7</v>
      </c>
      <c r="H5084" s="43" t="s">
        <v>30</v>
      </c>
      <c r="I5084" s="45">
        <v>1</v>
      </c>
      <c r="J5084" s="45" t="s">
        <v>2058</v>
      </c>
      <c r="K5084" s="41">
        <v>800</v>
      </c>
      <c r="L5084" s="41">
        <v>800</v>
      </c>
      <c r="M5084" s="41">
        <f>K5084-L5084</f>
        <v>0</v>
      </c>
      <c r="N5084" s="45" t="s">
        <v>3611</v>
      </c>
      <c r="O5084" s="41">
        <v>640000</v>
      </c>
      <c r="P5084" s="46"/>
      <c r="Q5084" s="47"/>
      <c r="R5084" s="48" t="s">
        <v>1948</v>
      </c>
      <c r="T5084">
        <v>100801</v>
      </c>
    </row>
    <row r="5085" spans="1:20" ht="18" customHeight="1" x14ac:dyDescent="0.15">
      <c r="A5085" s="42">
        <v>10</v>
      </c>
      <c r="B5085" s="43" t="s">
        <v>1536</v>
      </c>
      <c r="C5085" s="43">
        <v>8</v>
      </c>
      <c r="D5085" s="43" t="s">
        <v>2053</v>
      </c>
      <c r="E5085" s="43">
        <v>1</v>
      </c>
      <c r="F5085" s="43" t="s">
        <v>2054</v>
      </c>
      <c r="G5085" s="44">
        <v>7</v>
      </c>
      <c r="H5085" s="43" t="s">
        <v>30</v>
      </c>
      <c r="I5085" s="44">
        <v>1</v>
      </c>
      <c r="J5085" s="44" t="s">
        <v>2058</v>
      </c>
      <c r="K5085" s="41"/>
      <c r="L5085" s="41"/>
      <c r="M5085" s="41"/>
      <c r="N5085" s="45" t="s">
        <v>3612</v>
      </c>
      <c r="O5085" s="41">
        <v>160000</v>
      </c>
      <c r="P5085" s="46"/>
      <c r="Q5085" s="47"/>
      <c r="R5085" s="48" t="s">
        <v>1948</v>
      </c>
      <c r="T5085">
        <v>100801</v>
      </c>
    </row>
    <row r="5086" spans="1:20" ht="18" customHeight="1" x14ac:dyDescent="0.15">
      <c r="A5086" s="42">
        <v>10</v>
      </c>
      <c r="B5086" s="43" t="s">
        <v>1536</v>
      </c>
      <c r="C5086" s="43">
        <v>8</v>
      </c>
      <c r="D5086" s="43" t="s">
        <v>2053</v>
      </c>
      <c r="E5086" s="43">
        <v>1</v>
      </c>
      <c r="F5086" s="43" t="s">
        <v>2054</v>
      </c>
      <c r="G5086" s="44">
        <v>7</v>
      </c>
      <c r="H5086" s="43" t="s">
        <v>30</v>
      </c>
      <c r="I5086" s="45">
        <v>11</v>
      </c>
      <c r="J5086" s="45" t="s">
        <v>31</v>
      </c>
      <c r="K5086" s="41">
        <v>126</v>
      </c>
      <c r="L5086" s="41">
        <v>387</v>
      </c>
      <c r="M5086" s="41">
        <f>K5086-L5086</f>
        <v>-261</v>
      </c>
      <c r="N5086" s="45" t="s">
        <v>3613</v>
      </c>
      <c r="O5086" s="41">
        <v>84000</v>
      </c>
      <c r="P5086" s="46"/>
      <c r="Q5086" s="47"/>
      <c r="R5086" s="48" t="s">
        <v>1948</v>
      </c>
      <c r="T5086">
        <v>100801</v>
      </c>
    </row>
    <row r="5087" spans="1:20" ht="18" customHeight="1" x14ac:dyDescent="0.15">
      <c r="A5087" s="42">
        <v>10</v>
      </c>
      <c r="B5087" s="43" t="s">
        <v>1536</v>
      </c>
      <c r="C5087" s="43">
        <v>8</v>
      </c>
      <c r="D5087" s="43" t="s">
        <v>2053</v>
      </c>
      <c r="E5087" s="43">
        <v>1</v>
      </c>
      <c r="F5087" s="43" t="s">
        <v>2054</v>
      </c>
      <c r="G5087" s="44">
        <v>7</v>
      </c>
      <c r="H5087" s="43" t="s">
        <v>30</v>
      </c>
      <c r="I5087" s="44">
        <v>11</v>
      </c>
      <c r="J5087" s="44" t="s">
        <v>31</v>
      </c>
      <c r="K5087" s="41"/>
      <c r="L5087" s="41"/>
      <c r="M5087" s="41"/>
      <c r="N5087" s="45" t="s">
        <v>3614</v>
      </c>
      <c r="O5087" s="41">
        <v>42000</v>
      </c>
      <c r="P5087" s="46"/>
      <c r="Q5087" s="47"/>
      <c r="R5087" s="48" t="s">
        <v>1948</v>
      </c>
      <c r="T5087">
        <v>100801</v>
      </c>
    </row>
    <row r="5088" spans="1:20" ht="18" customHeight="1" x14ac:dyDescent="0.15">
      <c r="A5088" s="42">
        <v>10</v>
      </c>
      <c r="B5088" s="43" t="s">
        <v>1536</v>
      </c>
      <c r="C5088" s="43">
        <v>8</v>
      </c>
      <c r="D5088" s="43" t="s">
        <v>2053</v>
      </c>
      <c r="E5088" s="43">
        <v>1</v>
      </c>
      <c r="F5088" s="43" t="s">
        <v>2054</v>
      </c>
      <c r="G5088" s="44">
        <v>7</v>
      </c>
      <c r="H5088" s="43" t="s">
        <v>30</v>
      </c>
      <c r="I5088" s="45">
        <v>31</v>
      </c>
      <c r="J5088" s="45" t="s">
        <v>2059</v>
      </c>
      <c r="K5088" s="41">
        <v>187</v>
      </c>
      <c r="L5088" s="41">
        <v>176</v>
      </c>
      <c r="M5088" s="41">
        <f>K5088-L5088</f>
        <v>11</v>
      </c>
      <c r="N5088" s="45" t="s">
        <v>3615</v>
      </c>
      <c r="O5088" s="41">
        <v>22000</v>
      </c>
      <c r="P5088" s="46"/>
      <c r="Q5088" s="47"/>
      <c r="R5088" s="48" t="s">
        <v>1948</v>
      </c>
      <c r="T5088">
        <v>100801</v>
      </c>
    </row>
    <row r="5089" spans="1:20" ht="18" customHeight="1" x14ac:dyDescent="0.15">
      <c r="A5089" s="42">
        <v>10</v>
      </c>
      <c r="B5089" s="43" t="s">
        <v>1536</v>
      </c>
      <c r="C5089" s="43">
        <v>8</v>
      </c>
      <c r="D5089" s="43" t="s">
        <v>2053</v>
      </c>
      <c r="E5089" s="43">
        <v>1</v>
      </c>
      <c r="F5089" s="43" t="s">
        <v>2054</v>
      </c>
      <c r="G5089" s="44">
        <v>7</v>
      </c>
      <c r="H5089" s="43" t="s">
        <v>30</v>
      </c>
      <c r="I5089" s="44">
        <v>31</v>
      </c>
      <c r="J5089" s="44" t="s">
        <v>2059</v>
      </c>
      <c r="K5089" s="41"/>
      <c r="L5089" s="41"/>
      <c r="M5089" s="41"/>
      <c r="N5089" s="45" t="s">
        <v>3616</v>
      </c>
      <c r="O5089" s="41">
        <v>55000</v>
      </c>
      <c r="P5089" s="46"/>
      <c r="Q5089" s="47"/>
      <c r="R5089" s="48" t="s">
        <v>1948</v>
      </c>
      <c r="T5089">
        <v>100801</v>
      </c>
    </row>
    <row r="5090" spans="1:20" ht="18" customHeight="1" x14ac:dyDescent="0.15">
      <c r="A5090" s="42">
        <v>10</v>
      </c>
      <c r="B5090" s="43" t="s">
        <v>1536</v>
      </c>
      <c r="C5090" s="43">
        <v>8</v>
      </c>
      <c r="D5090" s="43" t="s">
        <v>2053</v>
      </c>
      <c r="E5090" s="43">
        <v>1</v>
      </c>
      <c r="F5090" s="43" t="s">
        <v>2054</v>
      </c>
      <c r="G5090" s="44">
        <v>7</v>
      </c>
      <c r="H5090" s="43" t="s">
        <v>30</v>
      </c>
      <c r="I5090" s="44">
        <v>31</v>
      </c>
      <c r="J5090" s="44" t="s">
        <v>2059</v>
      </c>
      <c r="K5090" s="41"/>
      <c r="L5090" s="41"/>
      <c r="M5090" s="41"/>
      <c r="N5090" s="45" t="s">
        <v>3617</v>
      </c>
      <c r="O5090" s="41">
        <v>55000</v>
      </c>
      <c r="P5090" s="46"/>
      <c r="Q5090" s="47"/>
      <c r="R5090" s="48" t="s">
        <v>1948</v>
      </c>
      <c r="T5090">
        <v>100801</v>
      </c>
    </row>
    <row r="5091" spans="1:20" ht="18" customHeight="1" x14ac:dyDescent="0.15">
      <c r="A5091" s="42">
        <v>10</v>
      </c>
      <c r="B5091" s="43" t="s">
        <v>1536</v>
      </c>
      <c r="C5091" s="43">
        <v>8</v>
      </c>
      <c r="D5091" s="43" t="s">
        <v>2053</v>
      </c>
      <c r="E5091" s="43">
        <v>1</v>
      </c>
      <c r="F5091" s="43" t="s">
        <v>2054</v>
      </c>
      <c r="G5091" s="44">
        <v>7</v>
      </c>
      <c r="H5091" s="43" t="s">
        <v>30</v>
      </c>
      <c r="I5091" s="44">
        <v>31</v>
      </c>
      <c r="J5091" s="44" t="s">
        <v>2059</v>
      </c>
      <c r="K5091" s="41"/>
      <c r="L5091" s="41"/>
      <c r="M5091" s="41"/>
      <c r="N5091" s="45" t="s">
        <v>3618</v>
      </c>
      <c r="O5091" s="41">
        <v>55000</v>
      </c>
      <c r="P5091" s="46"/>
      <c r="Q5091" s="47"/>
      <c r="R5091" s="48" t="s">
        <v>1948</v>
      </c>
      <c r="T5091">
        <v>100801</v>
      </c>
    </row>
    <row r="5092" spans="1:20" ht="18" customHeight="1" x14ac:dyDescent="0.15">
      <c r="A5092" s="42">
        <v>10</v>
      </c>
      <c r="B5092" s="43" t="s">
        <v>1536</v>
      </c>
      <c r="C5092" s="43">
        <v>8</v>
      </c>
      <c r="D5092" s="43" t="s">
        <v>2053</v>
      </c>
      <c r="E5092" s="43">
        <v>1</v>
      </c>
      <c r="F5092" s="43" t="s">
        <v>2054</v>
      </c>
      <c r="G5092" s="45">
        <v>8</v>
      </c>
      <c r="H5092" s="49" t="s">
        <v>33</v>
      </c>
      <c r="I5092" s="45"/>
      <c r="J5092" s="45"/>
      <c r="K5092" s="41"/>
      <c r="L5092" s="41"/>
      <c r="M5092" s="41"/>
      <c r="N5092" s="45"/>
      <c r="O5092" s="47"/>
      <c r="P5092" s="46"/>
      <c r="Q5092" s="47"/>
      <c r="R5092" s="48" t="s">
        <v>1948</v>
      </c>
      <c r="T5092">
        <v>100801</v>
      </c>
    </row>
    <row r="5093" spans="1:20" ht="18" customHeight="1" x14ac:dyDescent="0.15">
      <c r="A5093" s="42">
        <v>10</v>
      </c>
      <c r="B5093" s="43" t="s">
        <v>1536</v>
      </c>
      <c r="C5093" s="43">
        <v>8</v>
      </c>
      <c r="D5093" s="43" t="s">
        <v>2053</v>
      </c>
      <c r="E5093" s="43">
        <v>1</v>
      </c>
      <c r="F5093" s="43" t="s">
        <v>2054</v>
      </c>
      <c r="G5093" s="44">
        <v>8</v>
      </c>
      <c r="H5093" s="43" t="s">
        <v>33</v>
      </c>
      <c r="I5093" s="45">
        <v>1</v>
      </c>
      <c r="J5093" s="45" t="s">
        <v>34</v>
      </c>
      <c r="K5093" s="41">
        <v>286</v>
      </c>
      <c r="L5093" s="41">
        <v>401</v>
      </c>
      <c r="M5093" s="41">
        <f>K5093-L5093</f>
        <v>-115</v>
      </c>
      <c r="N5093" s="45" t="s">
        <v>3619</v>
      </c>
      <c r="O5093" s="41">
        <v>16920</v>
      </c>
      <c r="P5093" s="46"/>
      <c r="Q5093" s="47"/>
      <c r="R5093" s="48" t="s">
        <v>1948</v>
      </c>
      <c r="T5093">
        <v>100801</v>
      </c>
    </row>
    <row r="5094" spans="1:20" ht="18" customHeight="1" x14ac:dyDescent="0.15">
      <c r="A5094" s="42">
        <v>10</v>
      </c>
      <c r="B5094" s="43" t="s">
        <v>1536</v>
      </c>
      <c r="C5094" s="43">
        <v>8</v>
      </c>
      <c r="D5094" s="43" t="s">
        <v>2053</v>
      </c>
      <c r="E5094" s="43">
        <v>1</v>
      </c>
      <c r="F5094" s="43" t="s">
        <v>2054</v>
      </c>
      <c r="G5094" s="44">
        <v>8</v>
      </c>
      <c r="H5094" s="43" t="s">
        <v>33</v>
      </c>
      <c r="I5094" s="44">
        <v>1</v>
      </c>
      <c r="J5094" s="44" t="s">
        <v>34</v>
      </c>
      <c r="K5094" s="41"/>
      <c r="L5094" s="41"/>
      <c r="M5094" s="41"/>
      <c r="N5094" s="45" t="s">
        <v>3620</v>
      </c>
      <c r="O5094" s="41">
        <v>32400</v>
      </c>
      <c r="P5094" s="46"/>
      <c r="Q5094" s="47"/>
      <c r="R5094" s="48" t="s">
        <v>1948</v>
      </c>
      <c r="T5094">
        <v>100801</v>
      </c>
    </row>
    <row r="5095" spans="1:20" ht="18" customHeight="1" x14ac:dyDescent="0.15">
      <c r="A5095" s="42">
        <v>10</v>
      </c>
      <c r="B5095" s="43" t="s">
        <v>1536</v>
      </c>
      <c r="C5095" s="43">
        <v>8</v>
      </c>
      <c r="D5095" s="43" t="s">
        <v>2053</v>
      </c>
      <c r="E5095" s="43">
        <v>1</v>
      </c>
      <c r="F5095" s="43" t="s">
        <v>2054</v>
      </c>
      <c r="G5095" s="44">
        <v>8</v>
      </c>
      <c r="H5095" s="43" t="s">
        <v>33</v>
      </c>
      <c r="I5095" s="44">
        <v>1</v>
      </c>
      <c r="J5095" s="44" t="s">
        <v>34</v>
      </c>
      <c r="K5095" s="41"/>
      <c r="L5095" s="41"/>
      <c r="M5095" s="41"/>
      <c r="N5095" s="45" t="s">
        <v>4479</v>
      </c>
      <c r="O5095" s="41">
        <v>236600</v>
      </c>
      <c r="P5095" s="46"/>
      <c r="Q5095" s="47"/>
      <c r="R5095" s="48" t="s">
        <v>1948</v>
      </c>
      <c r="T5095">
        <v>100801</v>
      </c>
    </row>
    <row r="5096" spans="1:20" ht="18" customHeight="1" x14ac:dyDescent="0.15">
      <c r="A5096" s="42">
        <v>10</v>
      </c>
      <c r="B5096" s="43" t="s">
        <v>1536</v>
      </c>
      <c r="C5096" s="43">
        <v>8</v>
      </c>
      <c r="D5096" s="43" t="s">
        <v>2053</v>
      </c>
      <c r="E5096" s="43">
        <v>1</v>
      </c>
      <c r="F5096" s="43" t="s">
        <v>2054</v>
      </c>
      <c r="G5096" s="44">
        <v>8</v>
      </c>
      <c r="H5096" s="43" t="s">
        <v>33</v>
      </c>
      <c r="I5096" s="45">
        <v>2</v>
      </c>
      <c r="J5096" s="45" t="s">
        <v>46</v>
      </c>
      <c r="K5096" s="41">
        <v>236</v>
      </c>
      <c r="L5096" s="41">
        <v>236</v>
      </c>
      <c r="M5096" s="41">
        <f>K5096-L5096</f>
        <v>0</v>
      </c>
      <c r="N5096" s="45" t="s">
        <v>3621</v>
      </c>
      <c r="O5096" s="41">
        <v>7200</v>
      </c>
      <c r="P5096" s="46"/>
      <c r="Q5096" s="47"/>
      <c r="R5096" s="48" t="s">
        <v>1948</v>
      </c>
      <c r="T5096">
        <v>100801</v>
      </c>
    </row>
    <row r="5097" spans="1:20" ht="18" customHeight="1" x14ac:dyDescent="0.15">
      <c r="A5097" s="42">
        <v>10</v>
      </c>
      <c r="B5097" s="43" t="s">
        <v>1536</v>
      </c>
      <c r="C5097" s="43">
        <v>8</v>
      </c>
      <c r="D5097" s="43" t="s">
        <v>2053</v>
      </c>
      <c r="E5097" s="43">
        <v>1</v>
      </c>
      <c r="F5097" s="43" t="s">
        <v>2054</v>
      </c>
      <c r="G5097" s="44">
        <v>8</v>
      </c>
      <c r="H5097" s="43" t="s">
        <v>33</v>
      </c>
      <c r="I5097" s="44">
        <v>2</v>
      </c>
      <c r="J5097" s="44" t="s">
        <v>46</v>
      </c>
      <c r="K5097" s="41"/>
      <c r="L5097" s="41"/>
      <c r="M5097" s="41"/>
      <c r="N5097" s="45" t="s">
        <v>3622</v>
      </c>
      <c r="O5097" s="41">
        <v>11400</v>
      </c>
      <c r="P5097" s="46"/>
      <c r="Q5097" s="47"/>
      <c r="R5097" s="48" t="s">
        <v>1948</v>
      </c>
      <c r="T5097">
        <v>100801</v>
      </c>
    </row>
    <row r="5098" spans="1:20" ht="18" customHeight="1" x14ac:dyDescent="0.15">
      <c r="A5098" s="42">
        <v>10</v>
      </c>
      <c r="B5098" s="43" t="s">
        <v>1536</v>
      </c>
      <c r="C5098" s="43">
        <v>8</v>
      </c>
      <c r="D5098" s="43" t="s">
        <v>2053</v>
      </c>
      <c r="E5098" s="43">
        <v>1</v>
      </c>
      <c r="F5098" s="43" t="s">
        <v>2054</v>
      </c>
      <c r="G5098" s="44">
        <v>8</v>
      </c>
      <c r="H5098" s="43" t="s">
        <v>33</v>
      </c>
      <c r="I5098" s="44">
        <v>2</v>
      </c>
      <c r="J5098" s="44" t="s">
        <v>46</v>
      </c>
      <c r="K5098" s="41"/>
      <c r="L5098" s="41"/>
      <c r="M5098" s="41"/>
      <c r="N5098" s="45" t="s">
        <v>3623</v>
      </c>
      <c r="O5098" s="41">
        <v>36400</v>
      </c>
      <c r="P5098" s="46"/>
      <c r="Q5098" s="47"/>
      <c r="R5098" s="48" t="s">
        <v>1948</v>
      </c>
      <c r="T5098">
        <v>100801</v>
      </c>
    </row>
    <row r="5099" spans="1:20" ht="18" customHeight="1" x14ac:dyDescent="0.15">
      <c r="A5099" s="42">
        <v>10</v>
      </c>
      <c r="B5099" s="43" t="s">
        <v>1536</v>
      </c>
      <c r="C5099" s="43">
        <v>8</v>
      </c>
      <c r="D5099" s="43" t="s">
        <v>2053</v>
      </c>
      <c r="E5099" s="43">
        <v>1</v>
      </c>
      <c r="F5099" s="43" t="s">
        <v>2054</v>
      </c>
      <c r="G5099" s="44">
        <v>8</v>
      </c>
      <c r="H5099" s="43" t="s">
        <v>33</v>
      </c>
      <c r="I5099" s="44">
        <v>2</v>
      </c>
      <c r="J5099" s="44" t="s">
        <v>46</v>
      </c>
      <c r="K5099" s="41"/>
      <c r="L5099" s="41"/>
      <c r="M5099" s="41"/>
      <c r="N5099" s="45" t="s">
        <v>3624</v>
      </c>
      <c r="O5099" s="41">
        <v>10800</v>
      </c>
      <c r="P5099" s="46"/>
      <c r="Q5099" s="47"/>
      <c r="R5099" s="48" t="s">
        <v>1948</v>
      </c>
      <c r="T5099">
        <v>100801</v>
      </c>
    </row>
    <row r="5100" spans="1:20" ht="18" customHeight="1" x14ac:dyDescent="0.15">
      <c r="A5100" s="42">
        <v>10</v>
      </c>
      <c r="B5100" s="43" t="s">
        <v>1536</v>
      </c>
      <c r="C5100" s="43">
        <v>8</v>
      </c>
      <c r="D5100" s="43" t="s">
        <v>2053</v>
      </c>
      <c r="E5100" s="43">
        <v>1</v>
      </c>
      <c r="F5100" s="43" t="s">
        <v>2054</v>
      </c>
      <c r="G5100" s="44">
        <v>8</v>
      </c>
      <c r="H5100" s="43" t="s">
        <v>33</v>
      </c>
      <c r="I5100" s="44">
        <v>2</v>
      </c>
      <c r="J5100" s="44" t="s">
        <v>46</v>
      </c>
      <c r="K5100" s="41"/>
      <c r="L5100" s="41"/>
      <c r="M5100" s="41"/>
      <c r="N5100" s="45" t="s">
        <v>3625</v>
      </c>
      <c r="O5100" s="41">
        <v>5400</v>
      </c>
      <c r="P5100" s="46"/>
      <c r="Q5100" s="47"/>
      <c r="R5100" s="48" t="s">
        <v>1948</v>
      </c>
      <c r="T5100">
        <v>100801</v>
      </c>
    </row>
    <row r="5101" spans="1:20" ht="18" customHeight="1" x14ac:dyDescent="0.15">
      <c r="A5101" s="42">
        <v>10</v>
      </c>
      <c r="B5101" s="43" t="s">
        <v>1536</v>
      </c>
      <c r="C5101" s="43">
        <v>8</v>
      </c>
      <c r="D5101" s="43" t="s">
        <v>2053</v>
      </c>
      <c r="E5101" s="43">
        <v>1</v>
      </c>
      <c r="F5101" s="43" t="s">
        <v>2054</v>
      </c>
      <c r="G5101" s="44">
        <v>8</v>
      </c>
      <c r="H5101" s="43" t="s">
        <v>33</v>
      </c>
      <c r="I5101" s="44">
        <v>2</v>
      </c>
      <c r="J5101" s="44" t="s">
        <v>46</v>
      </c>
      <c r="K5101" s="41"/>
      <c r="L5101" s="41"/>
      <c r="M5101" s="41"/>
      <c r="N5101" s="45" t="s">
        <v>4480</v>
      </c>
      <c r="O5101" s="41">
        <v>163840</v>
      </c>
      <c r="P5101" s="46"/>
      <c r="Q5101" s="47"/>
      <c r="R5101" s="48" t="s">
        <v>1948</v>
      </c>
      <c r="T5101">
        <v>100801</v>
      </c>
    </row>
    <row r="5102" spans="1:20" ht="18" customHeight="1" x14ac:dyDescent="0.15">
      <c r="A5102" s="42">
        <v>10</v>
      </c>
      <c r="B5102" s="43" t="s">
        <v>1536</v>
      </c>
      <c r="C5102" s="43">
        <v>8</v>
      </c>
      <c r="D5102" s="43" t="s">
        <v>2053</v>
      </c>
      <c r="E5102" s="43">
        <v>1</v>
      </c>
      <c r="F5102" s="43" t="s">
        <v>2054</v>
      </c>
      <c r="G5102" s="44">
        <v>8</v>
      </c>
      <c r="H5102" s="43" t="s">
        <v>33</v>
      </c>
      <c r="I5102" s="45">
        <v>3</v>
      </c>
      <c r="J5102" s="45" t="s">
        <v>48</v>
      </c>
      <c r="K5102" s="41">
        <v>55</v>
      </c>
      <c r="L5102" s="41">
        <v>170</v>
      </c>
      <c r="M5102" s="41">
        <f>K5102-L5102</f>
        <v>-115</v>
      </c>
      <c r="N5102" s="45" t="s">
        <v>4481</v>
      </c>
      <c r="O5102" s="41">
        <v>54600</v>
      </c>
      <c r="P5102" s="46"/>
      <c r="Q5102" s="47"/>
      <c r="R5102" s="48" t="s">
        <v>1948</v>
      </c>
      <c r="T5102">
        <v>100801</v>
      </c>
    </row>
    <row r="5103" spans="1:20" ht="18" customHeight="1" x14ac:dyDescent="0.15">
      <c r="A5103" s="42">
        <v>10</v>
      </c>
      <c r="B5103" s="43" t="s">
        <v>1536</v>
      </c>
      <c r="C5103" s="43">
        <v>8</v>
      </c>
      <c r="D5103" s="43" t="s">
        <v>2053</v>
      </c>
      <c r="E5103" s="43">
        <v>1</v>
      </c>
      <c r="F5103" s="43" t="s">
        <v>2054</v>
      </c>
      <c r="G5103" s="45">
        <v>10</v>
      </c>
      <c r="H5103" s="49" t="s">
        <v>54</v>
      </c>
      <c r="I5103" s="45"/>
      <c r="J5103" s="45"/>
      <c r="K5103" s="41"/>
      <c r="L5103" s="41"/>
      <c r="M5103" s="41"/>
      <c r="N5103" s="45"/>
      <c r="O5103" s="47"/>
      <c r="P5103" s="46"/>
      <c r="Q5103" s="47"/>
      <c r="R5103" s="48" t="s">
        <v>1948</v>
      </c>
      <c r="T5103">
        <v>100801</v>
      </c>
    </row>
    <row r="5104" spans="1:20" ht="18" customHeight="1" x14ac:dyDescent="0.15">
      <c r="A5104" s="42">
        <v>10</v>
      </c>
      <c r="B5104" s="43" t="s">
        <v>1536</v>
      </c>
      <c r="C5104" s="43">
        <v>8</v>
      </c>
      <c r="D5104" s="43" t="s">
        <v>2053</v>
      </c>
      <c r="E5104" s="43">
        <v>1</v>
      </c>
      <c r="F5104" s="43" t="s">
        <v>2054</v>
      </c>
      <c r="G5104" s="44">
        <v>10</v>
      </c>
      <c r="H5104" s="43" t="s">
        <v>54</v>
      </c>
      <c r="I5104" s="45">
        <v>1</v>
      </c>
      <c r="J5104" s="45" t="s">
        <v>55</v>
      </c>
      <c r="K5104" s="41">
        <v>1198</v>
      </c>
      <c r="L5104" s="41">
        <v>1815</v>
      </c>
      <c r="M5104" s="41">
        <f>K5104-L5104</f>
        <v>-617</v>
      </c>
      <c r="N5104" s="45" t="s">
        <v>3626</v>
      </c>
      <c r="O5104" s="41">
        <v>192000</v>
      </c>
      <c r="P5104" s="46"/>
      <c r="Q5104" s="47"/>
      <c r="R5104" s="48" t="s">
        <v>1948</v>
      </c>
      <c r="T5104">
        <v>100801</v>
      </c>
    </row>
    <row r="5105" spans="1:20" ht="18" customHeight="1" x14ac:dyDescent="0.15">
      <c r="A5105" s="42">
        <v>10</v>
      </c>
      <c r="B5105" s="43" t="s">
        <v>1536</v>
      </c>
      <c r="C5105" s="43">
        <v>8</v>
      </c>
      <c r="D5105" s="43" t="s">
        <v>2053</v>
      </c>
      <c r="E5105" s="43">
        <v>1</v>
      </c>
      <c r="F5105" s="43" t="s">
        <v>2054</v>
      </c>
      <c r="G5105" s="44">
        <v>10</v>
      </c>
      <c r="H5105" s="43" t="s">
        <v>54</v>
      </c>
      <c r="I5105" s="44">
        <v>1</v>
      </c>
      <c r="J5105" s="44" t="s">
        <v>55</v>
      </c>
      <c r="K5105" s="41"/>
      <c r="L5105" s="41"/>
      <c r="M5105" s="41"/>
      <c r="N5105" s="45" t="s">
        <v>4482</v>
      </c>
      <c r="O5105" s="41">
        <v>157500</v>
      </c>
      <c r="P5105" s="46"/>
      <c r="Q5105" s="47"/>
      <c r="R5105" s="48" t="s">
        <v>1948</v>
      </c>
      <c r="T5105">
        <v>100801</v>
      </c>
    </row>
    <row r="5106" spans="1:20" ht="18" customHeight="1" x14ac:dyDescent="0.15">
      <c r="A5106" s="42">
        <v>10</v>
      </c>
      <c r="B5106" s="43" t="s">
        <v>1536</v>
      </c>
      <c r="C5106" s="43">
        <v>8</v>
      </c>
      <c r="D5106" s="43" t="s">
        <v>2053</v>
      </c>
      <c r="E5106" s="43">
        <v>1</v>
      </c>
      <c r="F5106" s="43" t="s">
        <v>2054</v>
      </c>
      <c r="G5106" s="44">
        <v>10</v>
      </c>
      <c r="H5106" s="43" t="s">
        <v>54</v>
      </c>
      <c r="I5106" s="44">
        <v>1</v>
      </c>
      <c r="J5106" s="44" t="s">
        <v>55</v>
      </c>
      <c r="K5106" s="41"/>
      <c r="L5106" s="41"/>
      <c r="M5106" s="41"/>
      <c r="N5106" s="45" t="s">
        <v>4483</v>
      </c>
      <c r="O5106" s="41">
        <v>63000</v>
      </c>
      <c r="P5106" s="46"/>
      <c r="Q5106" s="47"/>
      <c r="R5106" s="48" t="s">
        <v>1948</v>
      </c>
      <c r="T5106">
        <v>100801</v>
      </c>
    </row>
    <row r="5107" spans="1:20" ht="18" customHeight="1" x14ac:dyDescent="0.15">
      <c r="A5107" s="42">
        <v>10</v>
      </c>
      <c r="B5107" s="43" t="s">
        <v>1536</v>
      </c>
      <c r="C5107" s="43">
        <v>8</v>
      </c>
      <c r="D5107" s="43" t="s">
        <v>2053</v>
      </c>
      <c r="E5107" s="43">
        <v>1</v>
      </c>
      <c r="F5107" s="43" t="s">
        <v>2054</v>
      </c>
      <c r="G5107" s="44">
        <v>10</v>
      </c>
      <c r="H5107" s="43" t="s">
        <v>54</v>
      </c>
      <c r="I5107" s="44">
        <v>1</v>
      </c>
      <c r="J5107" s="44" t="s">
        <v>55</v>
      </c>
      <c r="K5107" s="41"/>
      <c r="L5107" s="41"/>
      <c r="M5107" s="41"/>
      <c r="N5107" s="45" t="s">
        <v>2060</v>
      </c>
      <c r="O5107" s="41">
        <v>105000</v>
      </c>
      <c r="P5107" s="46"/>
      <c r="Q5107" s="47"/>
      <c r="R5107" s="48" t="s">
        <v>1948</v>
      </c>
      <c r="T5107">
        <v>100801</v>
      </c>
    </row>
    <row r="5108" spans="1:20" ht="18" customHeight="1" x14ac:dyDescent="0.15">
      <c r="A5108" s="42">
        <v>10</v>
      </c>
      <c r="B5108" s="43" t="s">
        <v>1536</v>
      </c>
      <c r="C5108" s="43">
        <v>8</v>
      </c>
      <c r="D5108" s="43" t="s">
        <v>2053</v>
      </c>
      <c r="E5108" s="43">
        <v>1</v>
      </c>
      <c r="F5108" s="43" t="s">
        <v>2054</v>
      </c>
      <c r="G5108" s="44">
        <v>10</v>
      </c>
      <c r="H5108" s="43" t="s">
        <v>54</v>
      </c>
      <c r="I5108" s="44">
        <v>1</v>
      </c>
      <c r="J5108" s="44" t="s">
        <v>55</v>
      </c>
      <c r="K5108" s="41"/>
      <c r="L5108" s="41"/>
      <c r="M5108" s="41"/>
      <c r="N5108" s="45" t="s">
        <v>4484</v>
      </c>
      <c r="O5108" s="41">
        <v>244800</v>
      </c>
      <c r="P5108" s="46"/>
      <c r="Q5108" s="47"/>
      <c r="R5108" s="48" t="s">
        <v>1948</v>
      </c>
      <c r="T5108">
        <v>100801</v>
      </c>
    </row>
    <row r="5109" spans="1:20" ht="18" customHeight="1" x14ac:dyDescent="0.15">
      <c r="A5109" s="42">
        <v>10</v>
      </c>
      <c r="B5109" s="43" t="s">
        <v>1536</v>
      </c>
      <c r="C5109" s="43">
        <v>8</v>
      </c>
      <c r="D5109" s="43" t="s">
        <v>2053</v>
      </c>
      <c r="E5109" s="43">
        <v>1</v>
      </c>
      <c r="F5109" s="43" t="s">
        <v>2054</v>
      </c>
      <c r="G5109" s="44">
        <v>10</v>
      </c>
      <c r="H5109" s="43" t="s">
        <v>54</v>
      </c>
      <c r="I5109" s="44">
        <v>1</v>
      </c>
      <c r="J5109" s="44" t="s">
        <v>55</v>
      </c>
      <c r="K5109" s="41"/>
      <c r="L5109" s="41"/>
      <c r="M5109" s="41"/>
      <c r="N5109" s="45" t="s">
        <v>2061</v>
      </c>
      <c r="O5109" s="41">
        <v>52500</v>
      </c>
      <c r="P5109" s="46"/>
      <c r="Q5109" s="47"/>
      <c r="R5109" s="48" t="s">
        <v>1948</v>
      </c>
      <c r="T5109">
        <v>100801</v>
      </c>
    </row>
    <row r="5110" spans="1:20" ht="18" customHeight="1" x14ac:dyDescent="0.15">
      <c r="A5110" s="42">
        <v>10</v>
      </c>
      <c r="B5110" s="43" t="s">
        <v>1536</v>
      </c>
      <c r="C5110" s="43">
        <v>8</v>
      </c>
      <c r="D5110" s="43" t="s">
        <v>2053</v>
      </c>
      <c r="E5110" s="43">
        <v>1</v>
      </c>
      <c r="F5110" s="43" t="s">
        <v>2054</v>
      </c>
      <c r="G5110" s="44">
        <v>10</v>
      </c>
      <c r="H5110" s="43" t="s">
        <v>54</v>
      </c>
      <c r="I5110" s="44">
        <v>1</v>
      </c>
      <c r="J5110" s="44" t="s">
        <v>55</v>
      </c>
      <c r="K5110" s="41"/>
      <c r="L5110" s="41"/>
      <c r="M5110" s="41"/>
      <c r="N5110" s="45" t="s">
        <v>2062</v>
      </c>
      <c r="O5110" s="41">
        <v>30000</v>
      </c>
      <c r="P5110" s="46"/>
      <c r="Q5110" s="47"/>
      <c r="R5110" s="48" t="s">
        <v>1948</v>
      </c>
      <c r="T5110">
        <v>100801</v>
      </c>
    </row>
    <row r="5111" spans="1:20" ht="18" customHeight="1" x14ac:dyDescent="0.15">
      <c r="A5111" s="42">
        <v>10</v>
      </c>
      <c r="B5111" s="43" t="s">
        <v>1536</v>
      </c>
      <c r="C5111" s="43">
        <v>8</v>
      </c>
      <c r="D5111" s="43" t="s">
        <v>2053</v>
      </c>
      <c r="E5111" s="43">
        <v>1</v>
      </c>
      <c r="F5111" s="43" t="s">
        <v>2054</v>
      </c>
      <c r="G5111" s="44">
        <v>10</v>
      </c>
      <c r="H5111" s="43" t="s">
        <v>54</v>
      </c>
      <c r="I5111" s="44">
        <v>1</v>
      </c>
      <c r="J5111" s="44" t="s">
        <v>55</v>
      </c>
      <c r="K5111" s="41"/>
      <c r="L5111" s="41"/>
      <c r="M5111" s="41"/>
      <c r="N5111" s="45" t="s">
        <v>2063</v>
      </c>
      <c r="O5111" s="41">
        <v>75000</v>
      </c>
      <c r="P5111" s="46"/>
      <c r="Q5111" s="47"/>
      <c r="R5111" s="48" t="s">
        <v>1948</v>
      </c>
      <c r="T5111">
        <v>100801</v>
      </c>
    </row>
    <row r="5112" spans="1:20" ht="18" customHeight="1" x14ac:dyDescent="0.15">
      <c r="A5112" s="42">
        <v>10</v>
      </c>
      <c r="B5112" s="43" t="s">
        <v>1536</v>
      </c>
      <c r="C5112" s="43">
        <v>8</v>
      </c>
      <c r="D5112" s="43" t="s">
        <v>2053</v>
      </c>
      <c r="E5112" s="43">
        <v>1</v>
      </c>
      <c r="F5112" s="43" t="s">
        <v>2054</v>
      </c>
      <c r="G5112" s="44">
        <v>10</v>
      </c>
      <c r="H5112" s="43" t="s">
        <v>54</v>
      </c>
      <c r="I5112" s="44">
        <v>1</v>
      </c>
      <c r="J5112" s="44" t="s">
        <v>55</v>
      </c>
      <c r="K5112" s="41"/>
      <c r="L5112" s="41"/>
      <c r="M5112" s="41"/>
      <c r="N5112" s="45" t="s">
        <v>2064</v>
      </c>
      <c r="O5112" s="41">
        <v>84000</v>
      </c>
      <c r="P5112" s="46"/>
      <c r="Q5112" s="47"/>
      <c r="R5112" s="48" t="s">
        <v>1948</v>
      </c>
      <c r="T5112">
        <v>100801</v>
      </c>
    </row>
    <row r="5113" spans="1:20" ht="18" customHeight="1" x14ac:dyDescent="0.15">
      <c r="A5113" s="42">
        <v>10</v>
      </c>
      <c r="B5113" s="43" t="s">
        <v>1536</v>
      </c>
      <c r="C5113" s="43">
        <v>8</v>
      </c>
      <c r="D5113" s="43" t="s">
        <v>2053</v>
      </c>
      <c r="E5113" s="43">
        <v>1</v>
      </c>
      <c r="F5113" s="43" t="s">
        <v>2054</v>
      </c>
      <c r="G5113" s="44">
        <v>10</v>
      </c>
      <c r="H5113" s="43" t="s">
        <v>54</v>
      </c>
      <c r="I5113" s="44">
        <v>1</v>
      </c>
      <c r="J5113" s="44" t="s">
        <v>55</v>
      </c>
      <c r="K5113" s="41"/>
      <c r="L5113" s="41"/>
      <c r="M5113" s="41"/>
      <c r="N5113" s="45" t="s">
        <v>2065</v>
      </c>
      <c r="O5113" s="41">
        <v>40000</v>
      </c>
      <c r="P5113" s="46"/>
      <c r="Q5113" s="47"/>
      <c r="R5113" s="48" t="s">
        <v>1948</v>
      </c>
      <c r="T5113">
        <v>100801</v>
      </c>
    </row>
    <row r="5114" spans="1:20" ht="18" customHeight="1" x14ac:dyDescent="0.15">
      <c r="A5114" s="42">
        <v>10</v>
      </c>
      <c r="B5114" s="43" t="s">
        <v>1536</v>
      </c>
      <c r="C5114" s="43">
        <v>8</v>
      </c>
      <c r="D5114" s="43" t="s">
        <v>2053</v>
      </c>
      <c r="E5114" s="43">
        <v>1</v>
      </c>
      <c r="F5114" s="43" t="s">
        <v>2054</v>
      </c>
      <c r="G5114" s="44">
        <v>10</v>
      </c>
      <c r="H5114" s="43" t="s">
        <v>54</v>
      </c>
      <c r="I5114" s="44">
        <v>1</v>
      </c>
      <c r="J5114" s="44" t="s">
        <v>55</v>
      </c>
      <c r="K5114" s="41"/>
      <c r="L5114" s="41"/>
      <c r="M5114" s="41"/>
      <c r="N5114" s="45" t="s">
        <v>2066</v>
      </c>
      <c r="O5114" s="41">
        <v>26250</v>
      </c>
      <c r="P5114" s="46"/>
      <c r="Q5114" s="47"/>
      <c r="R5114" s="48" t="s">
        <v>1948</v>
      </c>
      <c r="T5114">
        <v>100801</v>
      </c>
    </row>
    <row r="5115" spans="1:20" ht="18" customHeight="1" x14ac:dyDescent="0.15">
      <c r="A5115" s="42">
        <v>10</v>
      </c>
      <c r="B5115" s="43" t="s">
        <v>1536</v>
      </c>
      <c r="C5115" s="43">
        <v>8</v>
      </c>
      <c r="D5115" s="43" t="s">
        <v>2053</v>
      </c>
      <c r="E5115" s="43">
        <v>1</v>
      </c>
      <c r="F5115" s="43" t="s">
        <v>2054</v>
      </c>
      <c r="G5115" s="44">
        <v>10</v>
      </c>
      <c r="H5115" s="43" t="s">
        <v>54</v>
      </c>
      <c r="I5115" s="44">
        <v>1</v>
      </c>
      <c r="J5115" s="44" t="s">
        <v>55</v>
      </c>
      <c r="K5115" s="41"/>
      <c r="L5115" s="41"/>
      <c r="M5115" s="41"/>
      <c r="N5115" s="45" t="s">
        <v>3627</v>
      </c>
      <c r="O5115" s="41">
        <v>37800</v>
      </c>
      <c r="P5115" s="46"/>
      <c r="Q5115" s="47"/>
      <c r="R5115" s="48" t="s">
        <v>1948</v>
      </c>
      <c r="T5115">
        <v>100801</v>
      </c>
    </row>
    <row r="5116" spans="1:20" ht="18" customHeight="1" x14ac:dyDescent="0.15">
      <c r="A5116" s="42">
        <v>10</v>
      </c>
      <c r="B5116" s="43" t="s">
        <v>1536</v>
      </c>
      <c r="C5116" s="43">
        <v>8</v>
      </c>
      <c r="D5116" s="43" t="s">
        <v>2053</v>
      </c>
      <c r="E5116" s="43">
        <v>1</v>
      </c>
      <c r="F5116" s="43" t="s">
        <v>2054</v>
      </c>
      <c r="G5116" s="44">
        <v>10</v>
      </c>
      <c r="H5116" s="43" t="s">
        <v>54</v>
      </c>
      <c r="I5116" s="44">
        <v>1</v>
      </c>
      <c r="J5116" s="44" t="s">
        <v>55</v>
      </c>
      <c r="K5116" s="41"/>
      <c r="L5116" s="41"/>
      <c r="M5116" s="41"/>
      <c r="N5116" s="45" t="s">
        <v>2885</v>
      </c>
      <c r="O5116" s="41"/>
      <c r="P5116" s="46"/>
      <c r="Q5116" s="47"/>
      <c r="R5116" s="48" t="s">
        <v>1948</v>
      </c>
      <c r="T5116">
        <v>100801</v>
      </c>
    </row>
    <row r="5117" spans="1:20" ht="18" customHeight="1" x14ac:dyDescent="0.15">
      <c r="A5117" s="42">
        <v>10</v>
      </c>
      <c r="B5117" s="43" t="s">
        <v>1536</v>
      </c>
      <c r="C5117" s="43">
        <v>8</v>
      </c>
      <c r="D5117" s="43" t="s">
        <v>2053</v>
      </c>
      <c r="E5117" s="43">
        <v>1</v>
      </c>
      <c r="F5117" s="43" t="s">
        <v>2054</v>
      </c>
      <c r="G5117" s="44">
        <v>10</v>
      </c>
      <c r="H5117" s="43" t="s">
        <v>54</v>
      </c>
      <c r="I5117" s="44">
        <v>1</v>
      </c>
      <c r="J5117" s="44" t="s">
        <v>55</v>
      </c>
      <c r="K5117" s="41"/>
      <c r="L5117" s="41"/>
      <c r="M5117" s="41"/>
      <c r="N5117" s="45" t="s">
        <v>2886</v>
      </c>
      <c r="O5117" s="41"/>
      <c r="P5117" s="46"/>
      <c r="Q5117" s="47"/>
      <c r="R5117" s="48" t="s">
        <v>1948</v>
      </c>
      <c r="T5117">
        <v>100801</v>
      </c>
    </row>
    <row r="5118" spans="1:20" ht="18" customHeight="1" x14ac:dyDescent="0.15">
      <c r="A5118" s="42">
        <v>10</v>
      </c>
      <c r="B5118" s="43" t="s">
        <v>1536</v>
      </c>
      <c r="C5118" s="43">
        <v>8</v>
      </c>
      <c r="D5118" s="43" t="s">
        <v>2053</v>
      </c>
      <c r="E5118" s="43">
        <v>1</v>
      </c>
      <c r="F5118" s="43" t="s">
        <v>2054</v>
      </c>
      <c r="G5118" s="44">
        <v>10</v>
      </c>
      <c r="H5118" s="43" t="s">
        <v>54</v>
      </c>
      <c r="I5118" s="44">
        <v>1</v>
      </c>
      <c r="J5118" s="44" t="s">
        <v>55</v>
      </c>
      <c r="K5118" s="41"/>
      <c r="L5118" s="41"/>
      <c r="M5118" s="41"/>
      <c r="N5118" s="45" t="s">
        <v>2887</v>
      </c>
      <c r="O5118" s="41">
        <v>90000</v>
      </c>
      <c r="P5118" s="46"/>
      <c r="Q5118" s="47"/>
      <c r="R5118" s="48" t="s">
        <v>1948</v>
      </c>
      <c r="T5118">
        <v>100801</v>
      </c>
    </row>
    <row r="5119" spans="1:20" ht="18" customHeight="1" x14ac:dyDescent="0.15">
      <c r="A5119" s="42">
        <v>10</v>
      </c>
      <c r="B5119" s="43" t="s">
        <v>1536</v>
      </c>
      <c r="C5119" s="43">
        <v>8</v>
      </c>
      <c r="D5119" s="43" t="s">
        <v>2053</v>
      </c>
      <c r="E5119" s="43">
        <v>1</v>
      </c>
      <c r="F5119" s="43" t="s">
        <v>2054</v>
      </c>
      <c r="G5119" s="44">
        <v>10</v>
      </c>
      <c r="H5119" s="43" t="s">
        <v>54</v>
      </c>
      <c r="I5119" s="44">
        <v>1</v>
      </c>
      <c r="J5119" s="44" t="s">
        <v>55</v>
      </c>
      <c r="K5119" s="41"/>
      <c r="L5119" s="41"/>
      <c r="M5119" s="41"/>
      <c r="N5119" s="45" t="s">
        <v>2888</v>
      </c>
      <c r="O5119" s="41"/>
      <c r="P5119" s="46"/>
      <c r="Q5119" s="47"/>
      <c r="R5119" s="48" t="s">
        <v>1948</v>
      </c>
      <c r="T5119">
        <v>100801</v>
      </c>
    </row>
    <row r="5120" spans="1:20" ht="18" customHeight="1" x14ac:dyDescent="0.15">
      <c r="A5120" s="42">
        <v>10</v>
      </c>
      <c r="B5120" s="43" t="s">
        <v>1536</v>
      </c>
      <c r="C5120" s="43">
        <v>8</v>
      </c>
      <c r="D5120" s="43" t="s">
        <v>2053</v>
      </c>
      <c r="E5120" s="43">
        <v>1</v>
      </c>
      <c r="F5120" s="43" t="s">
        <v>2054</v>
      </c>
      <c r="G5120" s="44">
        <v>10</v>
      </c>
      <c r="H5120" s="43" t="s">
        <v>54</v>
      </c>
      <c r="I5120" s="45">
        <v>3</v>
      </c>
      <c r="J5120" s="45" t="s">
        <v>63</v>
      </c>
      <c r="K5120" s="41">
        <v>92</v>
      </c>
      <c r="L5120" s="41">
        <v>93</v>
      </c>
      <c r="M5120" s="41">
        <f>K5120-L5120</f>
        <v>-1</v>
      </c>
      <c r="N5120" s="45" t="s">
        <v>3628</v>
      </c>
      <c r="O5120" s="41">
        <v>13000</v>
      </c>
      <c r="P5120" s="46"/>
      <c r="Q5120" s="47"/>
      <c r="R5120" s="48" t="s">
        <v>1948</v>
      </c>
      <c r="T5120">
        <v>100801</v>
      </c>
    </row>
    <row r="5121" spans="1:20" ht="18" customHeight="1" x14ac:dyDescent="0.15">
      <c r="A5121" s="42">
        <v>10</v>
      </c>
      <c r="B5121" s="43" t="s">
        <v>1536</v>
      </c>
      <c r="C5121" s="43">
        <v>8</v>
      </c>
      <c r="D5121" s="43" t="s">
        <v>2053</v>
      </c>
      <c r="E5121" s="43">
        <v>1</v>
      </c>
      <c r="F5121" s="43" t="s">
        <v>2054</v>
      </c>
      <c r="G5121" s="44">
        <v>10</v>
      </c>
      <c r="H5121" s="43" t="s">
        <v>54</v>
      </c>
      <c r="I5121" s="44">
        <v>3</v>
      </c>
      <c r="J5121" s="44" t="s">
        <v>63</v>
      </c>
      <c r="K5121" s="41"/>
      <c r="L5121" s="41"/>
      <c r="M5121" s="41"/>
      <c r="N5121" s="45" t="s">
        <v>3629</v>
      </c>
      <c r="O5121" s="41">
        <v>13000</v>
      </c>
      <c r="P5121" s="46"/>
      <c r="Q5121" s="47"/>
      <c r="R5121" s="48" t="s">
        <v>1948</v>
      </c>
      <c r="T5121">
        <v>100801</v>
      </c>
    </row>
    <row r="5122" spans="1:20" ht="18" customHeight="1" x14ac:dyDescent="0.15">
      <c r="A5122" s="42">
        <v>10</v>
      </c>
      <c r="B5122" s="43" t="s">
        <v>1536</v>
      </c>
      <c r="C5122" s="43">
        <v>8</v>
      </c>
      <c r="D5122" s="43" t="s">
        <v>2053</v>
      </c>
      <c r="E5122" s="43">
        <v>1</v>
      </c>
      <c r="F5122" s="43" t="s">
        <v>2054</v>
      </c>
      <c r="G5122" s="44">
        <v>10</v>
      </c>
      <c r="H5122" s="43" t="s">
        <v>54</v>
      </c>
      <c r="I5122" s="44">
        <v>3</v>
      </c>
      <c r="J5122" s="44" t="s">
        <v>63</v>
      </c>
      <c r="K5122" s="41"/>
      <c r="L5122" s="41"/>
      <c r="M5122" s="41"/>
      <c r="N5122" s="45" t="s">
        <v>3630</v>
      </c>
      <c r="O5122" s="41">
        <v>26000</v>
      </c>
      <c r="P5122" s="46"/>
      <c r="Q5122" s="47"/>
      <c r="R5122" s="48" t="s">
        <v>1948</v>
      </c>
      <c r="T5122">
        <v>100801</v>
      </c>
    </row>
    <row r="5123" spans="1:20" ht="18" customHeight="1" x14ac:dyDescent="0.15">
      <c r="A5123" s="42">
        <v>10</v>
      </c>
      <c r="B5123" s="43" t="s">
        <v>1536</v>
      </c>
      <c r="C5123" s="43">
        <v>8</v>
      </c>
      <c r="D5123" s="43" t="s">
        <v>2053</v>
      </c>
      <c r="E5123" s="43">
        <v>1</v>
      </c>
      <c r="F5123" s="43" t="s">
        <v>2054</v>
      </c>
      <c r="G5123" s="44">
        <v>10</v>
      </c>
      <c r="H5123" s="43" t="s">
        <v>54</v>
      </c>
      <c r="I5123" s="44">
        <v>3</v>
      </c>
      <c r="J5123" s="44" t="s">
        <v>63</v>
      </c>
      <c r="K5123" s="41"/>
      <c r="L5123" s="41"/>
      <c r="M5123" s="41"/>
      <c r="N5123" s="45" t="s">
        <v>3631</v>
      </c>
      <c r="O5123" s="41">
        <v>40000</v>
      </c>
      <c r="P5123" s="46"/>
      <c r="Q5123" s="47"/>
      <c r="R5123" s="48" t="s">
        <v>1948</v>
      </c>
      <c r="T5123">
        <v>100801</v>
      </c>
    </row>
    <row r="5124" spans="1:20" ht="18" customHeight="1" x14ac:dyDescent="0.15">
      <c r="A5124" s="42">
        <v>10</v>
      </c>
      <c r="B5124" s="43" t="s">
        <v>1536</v>
      </c>
      <c r="C5124" s="43">
        <v>8</v>
      </c>
      <c r="D5124" s="43" t="s">
        <v>2053</v>
      </c>
      <c r="E5124" s="43">
        <v>1</v>
      </c>
      <c r="F5124" s="43" t="s">
        <v>2054</v>
      </c>
      <c r="G5124" s="44">
        <v>10</v>
      </c>
      <c r="H5124" s="43" t="s">
        <v>54</v>
      </c>
      <c r="I5124" s="45">
        <v>4</v>
      </c>
      <c r="J5124" s="45" t="s">
        <v>65</v>
      </c>
      <c r="K5124" s="41">
        <v>236</v>
      </c>
      <c r="L5124" s="41">
        <v>236</v>
      </c>
      <c r="M5124" s="41">
        <f>K5124-L5124</f>
        <v>0</v>
      </c>
      <c r="N5124" s="45" t="s">
        <v>4485</v>
      </c>
      <c r="O5124" s="41">
        <v>27000</v>
      </c>
      <c r="P5124" s="46"/>
      <c r="Q5124" s="47"/>
      <c r="R5124" s="48" t="s">
        <v>1948</v>
      </c>
      <c r="T5124">
        <v>100801</v>
      </c>
    </row>
    <row r="5125" spans="1:20" ht="18" customHeight="1" x14ac:dyDescent="0.15">
      <c r="A5125" s="42">
        <v>10</v>
      </c>
      <c r="B5125" s="43" t="s">
        <v>1536</v>
      </c>
      <c r="C5125" s="43">
        <v>8</v>
      </c>
      <c r="D5125" s="43" t="s">
        <v>2053</v>
      </c>
      <c r="E5125" s="43">
        <v>1</v>
      </c>
      <c r="F5125" s="43" t="s">
        <v>2054</v>
      </c>
      <c r="G5125" s="44">
        <v>10</v>
      </c>
      <c r="H5125" s="43" t="s">
        <v>54</v>
      </c>
      <c r="I5125" s="44">
        <v>4</v>
      </c>
      <c r="J5125" s="44" t="s">
        <v>65</v>
      </c>
      <c r="K5125" s="41"/>
      <c r="L5125" s="41"/>
      <c r="M5125" s="41"/>
      <c r="N5125" s="45" t="s">
        <v>2067</v>
      </c>
      <c r="O5125" s="41"/>
      <c r="P5125" s="46"/>
      <c r="Q5125" s="47"/>
      <c r="R5125" s="48" t="s">
        <v>1948</v>
      </c>
      <c r="T5125">
        <v>100801</v>
      </c>
    </row>
    <row r="5126" spans="1:20" ht="18" customHeight="1" x14ac:dyDescent="0.15">
      <c r="A5126" s="42">
        <v>10</v>
      </c>
      <c r="B5126" s="43" t="s">
        <v>1536</v>
      </c>
      <c r="C5126" s="43">
        <v>8</v>
      </c>
      <c r="D5126" s="43" t="s">
        <v>2053</v>
      </c>
      <c r="E5126" s="43">
        <v>1</v>
      </c>
      <c r="F5126" s="43" t="s">
        <v>2054</v>
      </c>
      <c r="G5126" s="44">
        <v>10</v>
      </c>
      <c r="H5126" s="43" t="s">
        <v>54</v>
      </c>
      <c r="I5126" s="44">
        <v>4</v>
      </c>
      <c r="J5126" s="44" t="s">
        <v>65</v>
      </c>
      <c r="K5126" s="41"/>
      <c r="L5126" s="41"/>
      <c r="M5126" s="41"/>
      <c r="N5126" s="45" t="s">
        <v>4486</v>
      </c>
      <c r="O5126" s="41">
        <v>208350</v>
      </c>
      <c r="P5126" s="46"/>
      <c r="Q5126" s="47"/>
      <c r="R5126" s="48" t="s">
        <v>1948</v>
      </c>
      <c r="T5126">
        <v>100801</v>
      </c>
    </row>
    <row r="5127" spans="1:20" ht="18" customHeight="1" x14ac:dyDescent="0.15">
      <c r="A5127" s="42">
        <v>10</v>
      </c>
      <c r="B5127" s="43" t="s">
        <v>1536</v>
      </c>
      <c r="C5127" s="43">
        <v>8</v>
      </c>
      <c r="D5127" s="43" t="s">
        <v>2053</v>
      </c>
      <c r="E5127" s="43">
        <v>1</v>
      </c>
      <c r="F5127" s="43" t="s">
        <v>2054</v>
      </c>
      <c r="G5127" s="45">
        <v>11</v>
      </c>
      <c r="H5127" s="49" t="s">
        <v>66</v>
      </c>
      <c r="I5127" s="45"/>
      <c r="J5127" s="45"/>
      <c r="K5127" s="41"/>
      <c r="L5127" s="41"/>
      <c r="M5127" s="41"/>
      <c r="N5127" s="45"/>
      <c r="O5127" s="47"/>
      <c r="P5127" s="46"/>
      <c r="Q5127" s="47"/>
      <c r="R5127" s="48" t="s">
        <v>1948</v>
      </c>
      <c r="T5127">
        <v>100801</v>
      </c>
    </row>
    <row r="5128" spans="1:20" ht="18" customHeight="1" x14ac:dyDescent="0.15">
      <c r="A5128" s="42">
        <v>10</v>
      </c>
      <c r="B5128" s="43" t="s">
        <v>1536</v>
      </c>
      <c r="C5128" s="43">
        <v>8</v>
      </c>
      <c r="D5128" s="43" t="s">
        <v>2053</v>
      </c>
      <c r="E5128" s="43">
        <v>1</v>
      </c>
      <c r="F5128" s="43" t="s">
        <v>2054</v>
      </c>
      <c r="G5128" s="44">
        <v>11</v>
      </c>
      <c r="H5128" s="43" t="s">
        <v>66</v>
      </c>
      <c r="I5128" s="45">
        <v>1</v>
      </c>
      <c r="J5128" s="45" t="s">
        <v>67</v>
      </c>
      <c r="K5128" s="41">
        <v>50</v>
      </c>
      <c r="L5128" s="41">
        <v>50</v>
      </c>
      <c r="M5128" s="41">
        <f>K5128-L5128</f>
        <v>0</v>
      </c>
      <c r="N5128" s="45" t="s">
        <v>2068</v>
      </c>
      <c r="O5128" s="41">
        <v>50000</v>
      </c>
      <c r="P5128" s="46"/>
      <c r="Q5128" s="47"/>
      <c r="R5128" s="48" t="s">
        <v>1948</v>
      </c>
      <c r="T5128">
        <v>100801</v>
      </c>
    </row>
    <row r="5129" spans="1:20" ht="18" customHeight="1" x14ac:dyDescent="0.15">
      <c r="A5129" s="42">
        <v>10</v>
      </c>
      <c r="B5129" s="43" t="s">
        <v>1536</v>
      </c>
      <c r="C5129" s="43">
        <v>8</v>
      </c>
      <c r="D5129" s="43" t="s">
        <v>2053</v>
      </c>
      <c r="E5129" s="43">
        <v>1</v>
      </c>
      <c r="F5129" s="43" t="s">
        <v>2054</v>
      </c>
      <c r="G5129" s="44">
        <v>11</v>
      </c>
      <c r="H5129" s="43" t="s">
        <v>66</v>
      </c>
      <c r="I5129" s="45">
        <v>2</v>
      </c>
      <c r="J5129" s="45" t="s">
        <v>69</v>
      </c>
      <c r="K5129" s="41">
        <v>15</v>
      </c>
      <c r="L5129" s="41">
        <v>15</v>
      </c>
      <c r="M5129" s="41">
        <f>K5129-L5129</f>
        <v>0</v>
      </c>
      <c r="N5129" s="45" t="s">
        <v>3632</v>
      </c>
      <c r="O5129" s="41">
        <v>15000</v>
      </c>
      <c r="P5129" s="46"/>
      <c r="Q5129" s="47"/>
      <c r="R5129" s="48" t="s">
        <v>1948</v>
      </c>
      <c r="T5129">
        <v>100801</v>
      </c>
    </row>
    <row r="5130" spans="1:20" ht="18" customHeight="1" x14ac:dyDescent="0.15">
      <c r="A5130" s="42">
        <v>10</v>
      </c>
      <c r="B5130" s="43" t="s">
        <v>1536</v>
      </c>
      <c r="C5130" s="43">
        <v>8</v>
      </c>
      <c r="D5130" s="43" t="s">
        <v>2053</v>
      </c>
      <c r="E5130" s="43">
        <v>1</v>
      </c>
      <c r="F5130" s="43" t="s">
        <v>2054</v>
      </c>
      <c r="G5130" s="44">
        <v>11</v>
      </c>
      <c r="H5130" s="43" t="s">
        <v>66</v>
      </c>
      <c r="I5130" s="45">
        <v>3</v>
      </c>
      <c r="J5130" s="45" t="s">
        <v>70</v>
      </c>
      <c r="K5130" s="41">
        <v>1200</v>
      </c>
      <c r="L5130" s="41">
        <v>1200</v>
      </c>
      <c r="M5130" s="41">
        <f>K5130-L5130</f>
        <v>0</v>
      </c>
      <c r="N5130" s="45" t="s">
        <v>3633</v>
      </c>
      <c r="O5130" s="41">
        <v>1200000</v>
      </c>
      <c r="P5130" s="46"/>
      <c r="Q5130" s="47"/>
      <c r="R5130" s="48" t="s">
        <v>1948</v>
      </c>
      <c r="T5130">
        <v>100801</v>
      </c>
    </row>
    <row r="5131" spans="1:20" ht="18" customHeight="1" x14ac:dyDescent="0.15">
      <c r="A5131" s="42">
        <v>10</v>
      </c>
      <c r="B5131" s="43" t="s">
        <v>1536</v>
      </c>
      <c r="C5131" s="43">
        <v>8</v>
      </c>
      <c r="D5131" s="43" t="s">
        <v>2053</v>
      </c>
      <c r="E5131" s="43">
        <v>1</v>
      </c>
      <c r="F5131" s="43" t="s">
        <v>2054</v>
      </c>
      <c r="G5131" s="44">
        <v>11</v>
      </c>
      <c r="H5131" s="43" t="s">
        <v>66</v>
      </c>
      <c r="I5131" s="45">
        <v>11</v>
      </c>
      <c r="J5131" s="45" t="s">
        <v>72</v>
      </c>
      <c r="K5131" s="41">
        <v>437</v>
      </c>
      <c r="L5131" s="41">
        <v>443</v>
      </c>
      <c r="M5131" s="41">
        <f>K5131-L5131</f>
        <v>-6</v>
      </c>
      <c r="N5131" s="45" t="s">
        <v>2069</v>
      </c>
      <c r="O5131" s="41">
        <v>276909</v>
      </c>
      <c r="P5131" s="46"/>
      <c r="Q5131" s="47"/>
      <c r="R5131" s="48" t="s">
        <v>1948</v>
      </c>
      <c r="T5131">
        <v>100801</v>
      </c>
    </row>
    <row r="5132" spans="1:20" ht="18" customHeight="1" x14ac:dyDescent="0.15">
      <c r="A5132" s="42">
        <v>10</v>
      </c>
      <c r="B5132" s="43" t="s">
        <v>1536</v>
      </c>
      <c r="C5132" s="43">
        <v>8</v>
      </c>
      <c r="D5132" s="43" t="s">
        <v>2053</v>
      </c>
      <c r="E5132" s="43">
        <v>1</v>
      </c>
      <c r="F5132" s="43" t="s">
        <v>2054</v>
      </c>
      <c r="G5132" s="44">
        <v>11</v>
      </c>
      <c r="H5132" s="43" t="s">
        <v>66</v>
      </c>
      <c r="I5132" s="44">
        <v>11</v>
      </c>
      <c r="J5132" s="44" t="s">
        <v>72</v>
      </c>
      <c r="K5132" s="41"/>
      <c r="L5132" s="41"/>
      <c r="M5132" s="41"/>
      <c r="N5132" s="45" t="s">
        <v>2070</v>
      </c>
      <c r="O5132" s="41">
        <v>100000</v>
      </c>
      <c r="P5132" s="46"/>
      <c r="Q5132" s="47"/>
      <c r="R5132" s="48" t="s">
        <v>1948</v>
      </c>
      <c r="T5132">
        <v>100801</v>
      </c>
    </row>
    <row r="5133" spans="1:20" ht="18" customHeight="1" x14ac:dyDescent="0.15">
      <c r="A5133" s="42">
        <v>10</v>
      </c>
      <c r="B5133" s="43" t="s">
        <v>1536</v>
      </c>
      <c r="C5133" s="43">
        <v>8</v>
      </c>
      <c r="D5133" s="43" t="s">
        <v>2053</v>
      </c>
      <c r="E5133" s="43">
        <v>1</v>
      </c>
      <c r="F5133" s="43" t="s">
        <v>2054</v>
      </c>
      <c r="G5133" s="44">
        <v>11</v>
      </c>
      <c r="H5133" s="43" t="s">
        <v>66</v>
      </c>
      <c r="I5133" s="44">
        <v>11</v>
      </c>
      <c r="J5133" s="44" t="s">
        <v>72</v>
      </c>
      <c r="K5133" s="41"/>
      <c r="L5133" s="41"/>
      <c r="M5133" s="41"/>
      <c r="N5133" s="45" t="s">
        <v>3634</v>
      </c>
      <c r="O5133" s="41">
        <v>59400</v>
      </c>
      <c r="P5133" s="46"/>
      <c r="Q5133" s="47"/>
      <c r="R5133" s="48" t="s">
        <v>1948</v>
      </c>
      <c r="T5133">
        <v>100801</v>
      </c>
    </row>
    <row r="5134" spans="1:20" ht="18" customHeight="1" x14ac:dyDescent="0.15">
      <c r="A5134" s="42">
        <v>10</v>
      </c>
      <c r="B5134" s="43" t="s">
        <v>1536</v>
      </c>
      <c r="C5134" s="43">
        <v>8</v>
      </c>
      <c r="D5134" s="43" t="s">
        <v>2053</v>
      </c>
      <c r="E5134" s="43">
        <v>1</v>
      </c>
      <c r="F5134" s="43" t="s">
        <v>2054</v>
      </c>
      <c r="G5134" s="45">
        <v>13</v>
      </c>
      <c r="H5134" s="49" t="s">
        <v>77</v>
      </c>
      <c r="I5134" s="45"/>
      <c r="J5134" s="45"/>
      <c r="K5134" s="41"/>
      <c r="L5134" s="41"/>
      <c r="M5134" s="41"/>
      <c r="N5134" s="45"/>
      <c r="O5134" s="47"/>
      <c r="P5134" s="46"/>
      <c r="Q5134" s="47"/>
      <c r="R5134" s="48" t="s">
        <v>1948</v>
      </c>
      <c r="T5134">
        <v>100801</v>
      </c>
    </row>
    <row r="5135" spans="1:20" ht="18" customHeight="1" x14ac:dyDescent="0.15">
      <c r="A5135" s="42">
        <v>10</v>
      </c>
      <c r="B5135" s="43" t="s">
        <v>1536</v>
      </c>
      <c r="C5135" s="43">
        <v>8</v>
      </c>
      <c r="D5135" s="43" t="s">
        <v>2053</v>
      </c>
      <c r="E5135" s="43">
        <v>1</v>
      </c>
      <c r="F5135" s="43" t="s">
        <v>2054</v>
      </c>
      <c r="G5135" s="44">
        <v>13</v>
      </c>
      <c r="H5135" s="43" t="s">
        <v>77</v>
      </c>
      <c r="I5135" s="45">
        <v>1</v>
      </c>
      <c r="J5135" s="45" t="s">
        <v>78</v>
      </c>
      <c r="K5135" s="41">
        <v>116</v>
      </c>
      <c r="L5135" s="41">
        <v>116</v>
      </c>
      <c r="M5135" s="41">
        <f>K5135-L5135</f>
        <v>0</v>
      </c>
      <c r="N5135" s="45" t="s">
        <v>2071</v>
      </c>
      <c r="O5135" s="41">
        <v>50000</v>
      </c>
      <c r="P5135" s="46"/>
      <c r="Q5135" s="47"/>
      <c r="R5135" s="48" t="s">
        <v>1948</v>
      </c>
      <c r="T5135">
        <v>100801</v>
      </c>
    </row>
    <row r="5136" spans="1:20" ht="18" customHeight="1" x14ac:dyDescent="0.15">
      <c r="A5136" s="42">
        <v>10</v>
      </c>
      <c r="B5136" s="43" t="s">
        <v>1536</v>
      </c>
      <c r="C5136" s="43">
        <v>8</v>
      </c>
      <c r="D5136" s="43" t="s">
        <v>2053</v>
      </c>
      <c r="E5136" s="43">
        <v>1</v>
      </c>
      <c r="F5136" s="43" t="s">
        <v>2054</v>
      </c>
      <c r="G5136" s="44">
        <v>13</v>
      </c>
      <c r="H5136" s="43" t="s">
        <v>77</v>
      </c>
      <c r="I5136" s="44">
        <v>1</v>
      </c>
      <c r="J5136" s="44" t="s">
        <v>78</v>
      </c>
      <c r="K5136" s="41"/>
      <c r="L5136" s="41"/>
      <c r="M5136" s="41"/>
      <c r="N5136" s="45" t="s">
        <v>4466</v>
      </c>
      <c r="O5136" s="41">
        <v>66000</v>
      </c>
      <c r="P5136" s="46"/>
      <c r="Q5136" s="47"/>
      <c r="R5136" s="48" t="s">
        <v>1948</v>
      </c>
      <c r="T5136">
        <v>100801</v>
      </c>
    </row>
    <row r="5137" spans="1:20" ht="18" customHeight="1" x14ac:dyDescent="0.15">
      <c r="A5137" s="42">
        <v>10</v>
      </c>
      <c r="B5137" s="43" t="s">
        <v>1536</v>
      </c>
      <c r="C5137" s="43">
        <v>8</v>
      </c>
      <c r="D5137" s="43" t="s">
        <v>2053</v>
      </c>
      <c r="E5137" s="43">
        <v>1</v>
      </c>
      <c r="F5137" s="43" t="s">
        <v>2054</v>
      </c>
      <c r="G5137" s="44">
        <v>13</v>
      </c>
      <c r="H5137" s="43" t="s">
        <v>77</v>
      </c>
      <c r="I5137" s="45">
        <v>21</v>
      </c>
      <c r="J5137" s="45" t="s">
        <v>304</v>
      </c>
      <c r="K5137" s="41">
        <v>128</v>
      </c>
      <c r="L5137" s="41">
        <v>128</v>
      </c>
      <c r="M5137" s="41">
        <f>K5137-L5137</f>
        <v>0</v>
      </c>
      <c r="N5137" s="45" t="s">
        <v>2072</v>
      </c>
      <c r="O5137" s="41">
        <v>127200</v>
      </c>
      <c r="P5137" s="46"/>
      <c r="Q5137" s="47"/>
      <c r="R5137" s="48" t="s">
        <v>1948</v>
      </c>
      <c r="T5137">
        <v>100801</v>
      </c>
    </row>
    <row r="5138" spans="1:20" ht="18" customHeight="1" x14ac:dyDescent="0.15">
      <c r="A5138" s="42">
        <v>10</v>
      </c>
      <c r="B5138" s="43" t="s">
        <v>1536</v>
      </c>
      <c r="C5138" s="43">
        <v>8</v>
      </c>
      <c r="D5138" s="43" t="s">
        <v>2053</v>
      </c>
      <c r="E5138" s="43">
        <v>1</v>
      </c>
      <c r="F5138" s="43" t="s">
        <v>2054</v>
      </c>
      <c r="G5138" s="44">
        <v>13</v>
      </c>
      <c r="H5138" s="43" t="s">
        <v>77</v>
      </c>
      <c r="I5138" s="45">
        <v>31</v>
      </c>
      <c r="J5138" s="45" t="s">
        <v>138</v>
      </c>
      <c r="K5138" s="41">
        <v>279</v>
      </c>
      <c r="L5138" s="41">
        <v>279</v>
      </c>
      <c r="M5138" s="41">
        <f>K5138-L5138</f>
        <v>0</v>
      </c>
      <c r="N5138" s="45" t="s">
        <v>3635</v>
      </c>
      <c r="O5138" s="41">
        <v>66000</v>
      </c>
      <c r="P5138" s="46"/>
      <c r="Q5138" s="47"/>
      <c r="R5138" s="48" t="s">
        <v>1948</v>
      </c>
      <c r="T5138">
        <v>100801</v>
      </c>
    </row>
    <row r="5139" spans="1:20" ht="18" customHeight="1" x14ac:dyDescent="0.15">
      <c r="A5139" s="42">
        <v>10</v>
      </c>
      <c r="B5139" s="43" t="s">
        <v>1536</v>
      </c>
      <c r="C5139" s="43">
        <v>8</v>
      </c>
      <c r="D5139" s="43" t="s">
        <v>2053</v>
      </c>
      <c r="E5139" s="43">
        <v>1</v>
      </c>
      <c r="F5139" s="43" t="s">
        <v>2054</v>
      </c>
      <c r="G5139" s="44">
        <v>13</v>
      </c>
      <c r="H5139" s="43" t="s">
        <v>77</v>
      </c>
      <c r="I5139" s="44">
        <v>31</v>
      </c>
      <c r="J5139" s="44" t="s">
        <v>138</v>
      </c>
      <c r="K5139" s="41"/>
      <c r="L5139" s="41"/>
      <c r="M5139" s="41"/>
      <c r="N5139" s="45" t="s">
        <v>4487</v>
      </c>
      <c r="O5139" s="41">
        <v>132000</v>
      </c>
      <c r="P5139" s="46"/>
      <c r="Q5139" s="47"/>
      <c r="R5139" s="48" t="s">
        <v>1948</v>
      </c>
      <c r="T5139">
        <v>100801</v>
      </c>
    </row>
    <row r="5140" spans="1:20" ht="18" customHeight="1" x14ac:dyDescent="0.15">
      <c r="A5140" s="42">
        <v>10</v>
      </c>
      <c r="B5140" s="43" t="s">
        <v>1536</v>
      </c>
      <c r="C5140" s="43">
        <v>8</v>
      </c>
      <c r="D5140" s="43" t="s">
        <v>2053</v>
      </c>
      <c r="E5140" s="43">
        <v>1</v>
      </c>
      <c r="F5140" s="43" t="s">
        <v>2054</v>
      </c>
      <c r="G5140" s="44">
        <v>13</v>
      </c>
      <c r="H5140" s="43" t="s">
        <v>77</v>
      </c>
      <c r="I5140" s="44">
        <v>31</v>
      </c>
      <c r="J5140" s="44" t="s">
        <v>138</v>
      </c>
      <c r="K5140" s="41"/>
      <c r="L5140" s="41"/>
      <c r="M5140" s="41"/>
      <c r="N5140" s="45" t="s">
        <v>4488</v>
      </c>
      <c r="O5140" s="41">
        <v>80520</v>
      </c>
      <c r="P5140" s="46"/>
      <c r="Q5140" s="47"/>
      <c r="R5140" s="48" t="s">
        <v>1948</v>
      </c>
      <c r="T5140">
        <v>100801</v>
      </c>
    </row>
    <row r="5141" spans="1:20" ht="18" customHeight="1" x14ac:dyDescent="0.15">
      <c r="A5141" s="42">
        <v>10</v>
      </c>
      <c r="B5141" s="43" t="s">
        <v>1536</v>
      </c>
      <c r="C5141" s="43">
        <v>8</v>
      </c>
      <c r="D5141" s="43" t="s">
        <v>2053</v>
      </c>
      <c r="E5141" s="43">
        <v>1</v>
      </c>
      <c r="F5141" s="43" t="s">
        <v>2054</v>
      </c>
      <c r="G5141" s="45">
        <v>15</v>
      </c>
      <c r="H5141" s="49" t="s">
        <v>235</v>
      </c>
      <c r="I5141" s="45"/>
      <c r="J5141" s="45"/>
      <c r="K5141" s="41"/>
      <c r="L5141" s="41"/>
      <c r="M5141" s="41"/>
      <c r="N5141" s="45"/>
      <c r="O5141" s="47"/>
      <c r="P5141" s="46"/>
      <c r="Q5141" s="47"/>
      <c r="R5141" s="48" t="s">
        <v>1948</v>
      </c>
      <c r="T5141">
        <v>100801</v>
      </c>
    </row>
    <row r="5142" spans="1:20" ht="18" customHeight="1" x14ac:dyDescent="0.15">
      <c r="A5142" s="42">
        <v>10</v>
      </c>
      <c r="B5142" s="43" t="s">
        <v>1536</v>
      </c>
      <c r="C5142" s="43">
        <v>8</v>
      </c>
      <c r="D5142" s="43" t="s">
        <v>2053</v>
      </c>
      <c r="E5142" s="43">
        <v>1</v>
      </c>
      <c r="F5142" s="43" t="s">
        <v>2054</v>
      </c>
      <c r="G5142" s="44">
        <v>15</v>
      </c>
      <c r="H5142" s="43" t="s">
        <v>235</v>
      </c>
      <c r="I5142" s="45">
        <v>1</v>
      </c>
      <c r="J5142" s="45" t="s">
        <v>236</v>
      </c>
      <c r="K5142" s="41">
        <v>100</v>
      </c>
      <c r="L5142" s="41">
        <v>100</v>
      </c>
      <c r="M5142" s="41">
        <f>K5142-L5142</f>
        <v>0</v>
      </c>
      <c r="N5142" s="45" t="s">
        <v>2073</v>
      </c>
      <c r="O5142" s="41">
        <v>50000</v>
      </c>
      <c r="P5142" s="46"/>
      <c r="Q5142" s="47"/>
      <c r="R5142" s="48" t="s">
        <v>1948</v>
      </c>
      <c r="T5142">
        <v>100801</v>
      </c>
    </row>
    <row r="5143" spans="1:20" ht="18" customHeight="1" x14ac:dyDescent="0.15">
      <c r="A5143" s="42">
        <v>10</v>
      </c>
      <c r="B5143" s="43" t="s">
        <v>1536</v>
      </c>
      <c r="C5143" s="43">
        <v>8</v>
      </c>
      <c r="D5143" s="43" t="s">
        <v>2053</v>
      </c>
      <c r="E5143" s="43">
        <v>1</v>
      </c>
      <c r="F5143" s="43" t="s">
        <v>2054</v>
      </c>
      <c r="G5143" s="44">
        <v>15</v>
      </c>
      <c r="H5143" s="43" t="s">
        <v>235</v>
      </c>
      <c r="I5143" s="44">
        <v>1</v>
      </c>
      <c r="J5143" s="44" t="s">
        <v>236</v>
      </c>
      <c r="K5143" s="41"/>
      <c r="L5143" s="41"/>
      <c r="M5143" s="41"/>
      <c r="N5143" s="45" t="s">
        <v>2074</v>
      </c>
      <c r="O5143" s="41">
        <v>50000</v>
      </c>
      <c r="P5143" s="46"/>
      <c r="Q5143" s="47"/>
      <c r="R5143" s="48" t="s">
        <v>1948</v>
      </c>
      <c r="T5143">
        <v>100801</v>
      </c>
    </row>
    <row r="5144" spans="1:20" ht="18" customHeight="1" x14ac:dyDescent="0.15">
      <c r="A5144" s="42">
        <v>10</v>
      </c>
      <c r="B5144" s="43" t="s">
        <v>1536</v>
      </c>
      <c r="C5144" s="43">
        <v>8</v>
      </c>
      <c r="D5144" s="43" t="s">
        <v>2053</v>
      </c>
      <c r="E5144" s="43">
        <v>1</v>
      </c>
      <c r="F5144" s="43" t="s">
        <v>2054</v>
      </c>
      <c r="G5144" s="45">
        <v>17</v>
      </c>
      <c r="H5144" s="49" t="s">
        <v>79</v>
      </c>
      <c r="I5144" s="45"/>
      <c r="J5144" s="45"/>
      <c r="K5144" s="41"/>
      <c r="L5144" s="41"/>
      <c r="M5144" s="41"/>
      <c r="N5144" s="45"/>
      <c r="O5144" s="47"/>
      <c r="P5144" s="46"/>
      <c r="Q5144" s="47"/>
      <c r="R5144" s="48" t="s">
        <v>1948</v>
      </c>
      <c r="T5144">
        <v>100801</v>
      </c>
    </row>
    <row r="5145" spans="1:20" ht="18" customHeight="1" x14ac:dyDescent="0.15">
      <c r="A5145" s="42">
        <v>10</v>
      </c>
      <c r="B5145" s="43" t="s">
        <v>1536</v>
      </c>
      <c r="C5145" s="43">
        <v>8</v>
      </c>
      <c r="D5145" s="43" t="s">
        <v>2053</v>
      </c>
      <c r="E5145" s="43">
        <v>1</v>
      </c>
      <c r="F5145" s="43" t="s">
        <v>2054</v>
      </c>
      <c r="G5145" s="44">
        <v>17</v>
      </c>
      <c r="H5145" s="43" t="s">
        <v>79</v>
      </c>
      <c r="I5145" s="45">
        <v>11</v>
      </c>
      <c r="J5145" s="45" t="s">
        <v>80</v>
      </c>
      <c r="K5145" s="41">
        <v>200</v>
      </c>
      <c r="L5145" s="41">
        <v>200</v>
      </c>
      <c r="M5145" s="41">
        <f>K5145-L5145</f>
        <v>0</v>
      </c>
      <c r="N5145" s="45" t="s">
        <v>3636</v>
      </c>
      <c r="O5145" s="41">
        <v>200000</v>
      </c>
      <c r="P5145" s="46"/>
      <c r="Q5145" s="47"/>
      <c r="R5145" s="48" t="s">
        <v>1948</v>
      </c>
      <c r="T5145">
        <v>100801</v>
      </c>
    </row>
    <row r="5146" spans="1:20" ht="18" customHeight="1" x14ac:dyDescent="0.15">
      <c r="A5146" s="42">
        <v>10</v>
      </c>
      <c r="B5146" s="43" t="s">
        <v>1536</v>
      </c>
      <c r="C5146" s="43">
        <v>8</v>
      </c>
      <c r="D5146" s="43" t="s">
        <v>2053</v>
      </c>
      <c r="E5146" s="43">
        <v>1</v>
      </c>
      <c r="F5146" s="43" t="s">
        <v>2054</v>
      </c>
      <c r="G5146" s="45">
        <v>18</v>
      </c>
      <c r="H5146" s="49" t="s">
        <v>81</v>
      </c>
      <c r="I5146" s="45"/>
      <c r="J5146" s="45"/>
      <c r="K5146" s="41"/>
      <c r="L5146" s="41"/>
      <c r="M5146" s="41"/>
      <c r="N5146" s="45"/>
      <c r="O5146" s="47"/>
      <c r="P5146" s="46"/>
      <c r="Q5146" s="47"/>
      <c r="R5146" s="48" t="s">
        <v>1948</v>
      </c>
      <c r="T5146">
        <v>100801</v>
      </c>
    </row>
    <row r="5147" spans="1:20" ht="18" customHeight="1" x14ac:dyDescent="0.15">
      <c r="A5147" s="42">
        <v>10</v>
      </c>
      <c r="B5147" s="43" t="s">
        <v>1536</v>
      </c>
      <c r="C5147" s="43">
        <v>8</v>
      </c>
      <c r="D5147" s="43" t="s">
        <v>2053</v>
      </c>
      <c r="E5147" s="43">
        <v>1</v>
      </c>
      <c r="F5147" s="43" t="s">
        <v>2054</v>
      </c>
      <c r="G5147" s="44">
        <v>18</v>
      </c>
      <c r="H5147" s="43" t="s">
        <v>81</v>
      </c>
      <c r="I5147" s="45">
        <v>11</v>
      </c>
      <c r="J5147" s="45" t="s">
        <v>82</v>
      </c>
      <c r="K5147" s="41">
        <v>158</v>
      </c>
      <c r="L5147" s="41">
        <v>172</v>
      </c>
      <c r="M5147" s="41">
        <f>K5147-L5147</f>
        <v>-14</v>
      </c>
      <c r="N5147" s="45" t="s">
        <v>2075</v>
      </c>
      <c r="O5147" s="41">
        <v>37800</v>
      </c>
      <c r="P5147" s="46"/>
      <c r="Q5147" s="47"/>
      <c r="R5147" s="48" t="s">
        <v>1948</v>
      </c>
      <c r="T5147">
        <v>100801</v>
      </c>
    </row>
    <row r="5148" spans="1:20" ht="18" customHeight="1" x14ac:dyDescent="0.15">
      <c r="A5148" s="42">
        <v>10</v>
      </c>
      <c r="B5148" s="43" t="s">
        <v>1536</v>
      </c>
      <c r="C5148" s="43">
        <v>8</v>
      </c>
      <c r="D5148" s="43" t="s">
        <v>2053</v>
      </c>
      <c r="E5148" s="43">
        <v>1</v>
      </c>
      <c r="F5148" s="43" t="s">
        <v>2054</v>
      </c>
      <c r="G5148" s="44">
        <v>18</v>
      </c>
      <c r="H5148" s="43" t="s">
        <v>81</v>
      </c>
      <c r="I5148" s="44">
        <v>11</v>
      </c>
      <c r="J5148" s="44" t="s">
        <v>82</v>
      </c>
      <c r="K5148" s="41"/>
      <c r="L5148" s="41"/>
      <c r="M5148" s="41"/>
      <c r="N5148" s="45" t="s">
        <v>2076</v>
      </c>
      <c r="O5148" s="41">
        <v>30000</v>
      </c>
      <c r="P5148" s="46"/>
      <c r="Q5148" s="47"/>
      <c r="R5148" s="48" t="s">
        <v>1948</v>
      </c>
      <c r="T5148">
        <v>100801</v>
      </c>
    </row>
    <row r="5149" spans="1:20" ht="18" customHeight="1" x14ac:dyDescent="0.15">
      <c r="A5149" s="42">
        <v>10</v>
      </c>
      <c r="B5149" s="43" t="s">
        <v>1536</v>
      </c>
      <c r="C5149" s="43">
        <v>8</v>
      </c>
      <c r="D5149" s="43" t="s">
        <v>2053</v>
      </c>
      <c r="E5149" s="43">
        <v>1</v>
      </c>
      <c r="F5149" s="43" t="s">
        <v>2054</v>
      </c>
      <c r="G5149" s="44">
        <v>18</v>
      </c>
      <c r="H5149" s="43" t="s">
        <v>81</v>
      </c>
      <c r="I5149" s="44">
        <v>11</v>
      </c>
      <c r="J5149" s="44" t="s">
        <v>82</v>
      </c>
      <c r="K5149" s="41"/>
      <c r="L5149" s="41"/>
      <c r="M5149" s="41"/>
      <c r="N5149" s="45" t="s">
        <v>2077</v>
      </c>
      <c r="O5149" s="41">
        <v>10000</v>
      </c>
      <c r="P5149" s="46"/>
      <c r="Q5149" s="47"/>
      <c r="R5149" s="48" t="s">
        <v>1948</v>
      </c>
      <c r="T5149">
        <v>100801</v>
      </c>
    </row>
    <row r="5150" spans="1:20" ht="18" customHeight="1" x14ac:dyDescent="0.15">
      <c r="A5150" s="42">
        <v>10</v>
      </c>
      <c r="B5150" s="43" t="s">
        <v>1536</v>
      </c>
      <c r="C5150" s="43">
        <v>8</v>
      </c>
      <c r="D5150" s="43" t="s">
        <v>2053</v>
      </c>
      <c r="E5150" s="43">
        <v>1</v>
      </c>
      <c r="F5150" s="43" t="s">
        <v>2054</v>
      </c>
      <c r="G5150" s="44">
        <v>18</v>
      </c>
      <c r="H5150" s="43" t="s">
        <v>81</v>
      </c>
      <c r="I5150" s="44">
        <v>11</v>
      </c>
      <c r="J5150" s="44" t="s">
        <v>82</v>
      </c>
      <c r="K5150" s="41"/>
      <c r="L5150" s="41"/>
      <c r="M5150" s="41"/>
      <c r="N5150" s="45" t="s">
        <v>2078</v>
      </c>
      <c r="O5150" s="41">
        <v>50000</v>
      </c>
      <c r="P5150" s="46"/>
      <c r="Q5150" s="47"/>
      <c r="R5150" s="48" t="s">
        <v>1948</v>
      </c>
      <c r="T5150">
        <v>100801</v>
      </c>
    </row>
    <row r="5151" spans="1:20" ht="18" customHeight="1" x14ac:dyDescent="0.15">
      <c r="A5151" s="42">
        <v>10</v>
      </c>
      <c r="B5151" s="43" t="s">
        <v>1536</v>
      </c>
      <c r="C5151" s="43">
        <v>8</v>
      </c>
      <c r="D5151" s="43" t="s">
        <v>2053</v>
      </c>
      <c r="E5151" s="43">
        <v>1</v>
      </c>
      <c r="F5151" s="43" t="s">
        <v>2054</v>
      </c>
      <c r="G5151" s="44">
        <v>18</v>
      </c>
      <c r="H5151" s="43" t="s">
        <v>81</v>
      </c>
      <c r="I5151" s="44">
        <v>11</v>
      </c>
      <c r="J5151" s="44" t="s">
        <v>82</v>
      </c>
      <c r="K5151" s="41"/>
      <c r="L5151" s="41"/>
      <c r="M5151" s="41"/>
      <c r="N5151" s="45" t="s">
        <v>2079</v>
      </c>
      <c r="O5151" s="41">
        <v>30000</v>
      </c>
      <c r="P5151" s="46"/>
      <c r="Q5151" s="47"/>
      <c r="R5151" s="48" t="s">
        <v>1948</v>
      </c>
      <c r="T5151">
        <v>100801</v>
      </c>
    </row>
    <row r="5152" spans="1:20" ht="18" customHeight="1" x14ac:dyDescent="0.15">
      <c r="A5152" s="42">
        <v>10</v>
      </c>
      <c r="B5152" s="43" t="s">
        <v>1536</v>
      </c>
      <c r="C5152" s="43">
        <v>8</v>
      </c>
      <c r="D5152" s="43" t="s">
        <v>2053</v>
      </c>
      <c r="E5152" s="43">
        <v>1</v>
      </c>
      <c r="F5152" s="43" t="s">
        <v>2054</v>
      </c>
      <c r="G5152" s="44">
        <v>18</v>
      </c>
      <c r="H5152" s="43" t="s">
        <v>81</v>
      </c>
      <c r="I5152" s="45">
        <v>21</v>
      </c>
      <c r="J5152" s="45" t="s">
        <v>395</v>
      </c>
      <c r="K5152" s="41">
        <v>5050</v>
      </c>
      <c r="L5152" s="41">
        <v>1050</v>
      </c>
      <c r="M5152" s="41">
        <f>K5152-L5152</f>
        <v>4000</v>
      </c>
      <c r="N5152" s="45" t="s">
        <v>2080</v>
      </c>
      <c r="O5152" s="41">
        <v>800000</v>
      </c>
      <c r="P5152" s="46"/>
      <c r="Q5152" s="47"/>
      <c r="R5152" s="48" t="s">
        <v>1948</v>
      </c>
      <c r="T5152">
        <v>100801</v>
      </c>
    </row>
    <row r="5153" spans="1:20" ht="18" customHeight="1" x14ac:dyDescent="0.15">
      <c r="A5153" s="42">
        <v>10</v>
      </c>
      <c r="B5153" s="43" t="s">
        <v>1536</v>
      </c>
      <c r="C5153" s="43">
        <v>8</v>
      </c>
      <c r="D5153" s="43" t="s">
        <v>2053</v>
      </c>
      <c r="E5153" s="43">
        <v>1</v>
      </c>
      <c r="F5153" s="43" t="s">
        <v>2054</v>
      </c>
      <c r="G5153" s="44">
        <v>18</v>
      </c>
      <c r="H5153" s="43" t="s">
        <v>81</v>
      </c>
      <c r="I5153" s="44">
        <v>21</v>
      </c>
      <c r="J5153" s="44" t="s">
        <v>395</v>
      </c>
      <c r="K5153" s="41"/>
      <c r="L5153" s="41"/>
      <c r="M5153" s="41"/>
      <c r="N5153" s="45" t="s">
        <v>2081</v>
      </c>
      <c r="O5153" s="41">
        <v>250000</v>
      </c>
      <c r="P5153" s="46"/>
      <c r="Q5153" s="47"/>
      <c r="R5153" s="48" t="s">
        <v>1948</v>
      </c>
      <c r="T5153">
        <v>100801</v>
      </c>
    </row>
    <row r="5154" spans="1:20" ht="18" customHeight="1" x14ac:dyDescent="0.15">
      <c r="A5154" s="42">
        <v>10</v>
      </c>
      <c r="B5154" s="43" t="s">
        <v>1536</v>
      </c>
      <c r="C5154" s="43">
        <v>8</v>
      </c>
      <c r="D5154" s="43" t="s">
        <v>2053</v>
      </c>
      <c r="E5154" s="43">
        <v>1</v>
      </c>
      <c r="F5154" s="43" t="s">
        <v>2054</v>
      </c>
      <c r="G5154" s="44">
        <v>18</v>
      </c>
      <c r="H5154" s="43" t="s">
        <v>81</v>
      </c>
      <c r="I5154" s="44">
        <v>21</v>
      </c>
      <c r="J5154" s="44" t="s">
        <v>395</v>
      </c>
      <c r="K5154" s="41"/>
      <c r="L5154" s="41"/>
      <c r="M5154" s="41"/>
      <c r="N5154" s="45" t="s">
        <v>2889</v>
      </c>
      <c r="O5154" s="41">
        <v>4000000</v>
      </c>
      <c r="P5154" s="46"/>
      <c r="Q5154" s="47"/>
      <c r="R5154" s="48" t="s">
        <v>1948</v>
      </c>
      <c r="T5154">
        <v>100801</v>
      </c>
    </row>
    <row r="5155" spans="1:20" ht="18" customHeight="1" x14ac:dyDescent="0.15">
      <c r="A5155" s="42">
        <v>10</v>
      </c>
      <c r="B5155" s="43" t="s">
        <v>1536</v>
      </c>
      <c r="C5155" s="43">
        <v>8</v>
      </c>
      <c r="D5155" s="43" t="s">
        <v>2053</v>
      </c>
      <c r="E5155" s="43">
        <v>1</v>
      </c>
      <c r="F5155" s="43" t="s">
        <v>2054</v>
      </c>
      <c r="G5155" s="44">
        <v>18</v>
      </c>
      <c r="H5155" s="43" t="s">
        <v>81</v>
      </c>
      <c r="I5155" s="45">
        <v>31</v>
      </c>
      <c r="J5155" s="45" t="s">
        <v>318</v>
      </c>
      <c r="K5155" s="41">
        <v>960</v>
      </c>
      <c r="L5155" s="41">
        <v>960</v>
      </c>
      <c r="M5155" s="41">
        <f>K5155-L5155</f>
        <v>0</v>
      </c>
      <c r="N5155" s="45" t="s">
        <v>2082</v>
      </c>
      <c r="O5155" s="41">
        <v>300000</v>
      </c>
      <c r="P5155" s="46"/>
      <c r="Q5155" s="47"/>
      <c r="R5155" s="48" t="s">
        <v>1948</v>
      </c>
      <c r="T5155">
        <v>100801</v>
      </c>
    </row>
    <row r="5156" spans="1:20" ht="18" customHeight="1" x14ac:dyDescent="0.15">
      <c r="A5156" s="42">
        <v>10</v>
      </c>
      <c r="B5156" s="43" t="s">
        <v>1536</v>
      </c>
      <c r="C5156" s="43">
        <v>8</v>
      </c>
      <c r="D5156" s="43" t="s">
        <v>2053</v>
      </c>
      <c r="E5156" s="43">
        <v>1</v>
      </c>
      <c r="F5156" s="43" t="s">
        <v>2054</v>
      </c>
      <c r="G5156" s="44">
        <v>18</v>
      </c>
      <c r="H5156" s="43" t="s">
        <v>81</v>
      </c>
      <c r="I5156" s="44">
        <v>31</v>
      </c>
      <c r="J5156" s="44" t="s">
        <v>318</v>
      </c>
      <c r="K5156" s="41"/>
      <c r="L5156" s="41"/>
      <c r="M5156" s="41"/>
      <c r="N5156" s="45" t="s">
        <v>2083</v>
      </c>
      <c r="O5156" s="41"/>
      <c r="P5156" s="46"/>
      <c r="Q5156" s="47"/>
      <c r="R5156" s="48" t="s">
        <v>1948</v>
      </c>
      <c r="T5156">
        <v>100801</v>
      </c>
    </row>
    <row r="5157" spans="1:20" ht="18" customHeight="1" x14ac:dyDescent="0.15">
      <c r="A5157" s="42">
        <v>10</v>
      </c>
      <c r="B5157" s="43" t="s">
        <v>1536</v>
      </c>
      <c r="C5157" s="43">
        <v>8</v>
      </c>
      <c r="D5157" s="43" t="s">
        <v>2053</v>
      </c>
      <c r="E5157" s="43">
        <v>1</v>
      </c>
      <c r="F5157" s="43" t="s">
        <v>2054</v>
      </c>
      <c r="G5157" s="44">
        <v>18</v>
      </c>
      <c r="H5157" s="43" t="s">
        <v>81</v>
      </c>
      <c r="I5157" s="44">
        <v>31</v>
      </c>
      <c r="J5157" s="44" t="s">
        <v>318</v>
      </c>
      <c r="K5157" s="41"/>
      <c r="L5157" s="41"/>
      <c r="M5157" s="41"/>
      <c r="N5157" s="45" t="s">
        <v>4489</v>
      </c>
      <c r="O5157" s="41">
        <v>550000</v>
      </c>
      <c r="P5157" s="46"/>
      <c r="Q5157" s="47"/>
      <c r="R5157" s="48" t="s">
        <v>1948</v>
      </c>
      <c r="T5157">
        <v>100801</v>
      </c>
    </row>
    <row r="5158" spans="1:20" ht="18" customHeight="1" x14ac:dyDescent="0.15">
      <c r="A5158" s="42">
        <v>10</v>
      </c>
      <c r="B5158" s="43" t="s">
        <v>1536</v>
      </c>
      <c r="C5158" s="43">
        <v>8</v>
      </c>
      <c r="D5158" s="43" t="s">
        <v>2053</v>
      </c>
      <c r="E5158" s="43">
        <v>1</v>
      </c>
      <c r="F5158" s="43" t="s">
        <v>2054</v>
      </c>
      <c r="G5158" s="44">
        <v>18</v>
      </c>
      <c r="H5158" s="43" t="s">
        <v>81</v>
      </c>
      <c r="I5158" s="44">
        <v>31</v>
      </c>
      <c r="J5158" s="44" t="s">
        <v>318</v>
      </c>
      <c r="K5158" s="41"/>
      <c r="L5158" s="41"/>
      <c r="M5158" s="41"/>
      <c r="N5158" s="45" t="s">
        <v>4490</v>
      </c>
      <c r="O5158" s="41">
        <v>110000</v>
      </c>
      <c r="P5158" s="46"/>
      <c r="Q5158" s="47"/>
      <c r="R5158" s="48" t="s">
        <v>1948</v>
      </c>
      <c r="T5158">
        <v>100801</v>
      </c>
    </row>
    <row r="5159" spans="1:20" ht="18" customHeight="1" x14ac:dyDescent="0.15">
      <c r="A5159" s="24">
        <v>10</v>
      </c>
      <c r="B5159" s="25" t="s">
        <v>2268</v>
      </c>
      <c r="C5159" s="34">
        <v>8</v>
      </c>
      <c r="D5159" s="25" t="s">
        <v>2053</v>
      </c>
      <c r="E5159" s="35">
        <v>2</v>
      </c>
      <c r="F5159" s="36" t="s">
        <v>2286</v>
      </c>
      <c r="G5159" s="35"/>
      <c r="H5159" s="36"/>
      <c r="I5159" s="35"/>
      <c r="J5159" s="35"/>
      <c r="K5159" s="32">
        <f>IF(C5159="",SUMIFS($K5160:$K$5362,$A5160:$A$5362,A5159,$E5160:$E$5362,""),IF(E5159="",SUMIFS($K5160:$K$5362,$A5160:$A$5362,A5159,$C5160:$C$5362,C5159,$G5160:$G$5362,""),IF(G5159="",SUMIFS($K5160:$K$5362,$A5160:$A$5362,A5159,$C5160:$C$5362,C5159,$E5160:$E$5362,E5159,$R5160:$R$5362,R5159),IF(I5159="",SUMIFS($K5160:$K$5362,$A5160:$A$5362,A5159,$C5160:$C$5362,C5159,$E5160:$E$5362,E5159,$G5160:$G$5362,G5159,$R5160:$R$5362,R5159),0))))</f>
        <v>31074</v>
      </c>
      <c r="L5159" s="32">
        <f>IF(C5159="",SUMIFS($L5160:$L$5362,$A5160:$A$5362,A5159,$E5160:$E$5362,""),IF(E5159="",SUMIFS($L5160:$L$5362,$A5160:$A$5362,A5159,$C5160:$C$5362,C5159,$G5160:$G$5362,""),IF(G5159="",SUMIFS($L5160:$L$5362,$A5160:$A$5362,A5159,$C5160:$C$5362,C5159,$E5160:$E$5362,E5159,$R5160:$R$5362,R5159),IF(I5159="",SUMIFS($L5160:$L$5362,$A5160:$A$5362,A5159,$C5160:$C$5362,C5159,$E5160:$E$5362,E5159,$G5160:$G$5362,G5159,$R5160:$R$5362,R5159),0))))</f>
        <v>30354</v>
      </c>
      <c r="M5159" s="32">
        <f t="shared" ref="M5159" si="132">K5159-L5159</f>
        <v>720</v>
      </c>
      <c r="N5159" s="37"/>
      <c r="O5159" s="38"/>
      <c r="P5159" s="39"/>
      <c r="Q5159" s="33">
        <f>IF(C5159="",SUMIFS($Q5160:$Q$5362,$A5160:$A$5362,A5159,$E5160:$E$5362,""),IF(E5159="",SUMIFS($Q5160:$Q$5362,$A5160:$A$5362,A5159,$C5160:$C$5362,C5159,$G5160:$G$5362,""),IF(G5159="",SUMIFS($Q5160:$Q$5362,$A5160:$A$5362,A5159,$C5160:$C$5362,C5159,$E5160:$E$5362,E5159,$R5160:$R$5362,R5159),IF(I5159="",SUMIFS($Q5160:$Q$5362,$A5160:$A$5362,A5159,$C5160:$C$5362,C5159,$E5160:$E$5362,E5159,$G5160:$G$5362,G5159,$R5160:$R$5362,R5159),0))))</f>
        <v>1034</v>
      </c>
      <c r="R5159" s="40" t="s">
        <v>2283</v>
      </c>
      <c r="T5159">
        <v>100802</v>
      </c>
    </row>
    <row r="5160" spans="1:20" ht="18" customHeight="1" x14ac:dyDescent="0.15">
      <c r="A5160" s="42">
        <v>10</v>
      </c>
      <c r="B5160" s="43" t="s">
        <v>1536</v>
      </c>
      <c r="C5160" s="43">
        <v>8</v>
      </c>
      <c r="D5160" s="43" t="s">
        <v>2053</v>
      </c>
      <c r="E5160" s="43">
        <v>2</v>
      </c>
      <c r="F5160" s="43" t="s">
        <v>2084</v>
      </c>
      <c r="G5160" s="45">
        <v>10</v>
      </c>
      <c r="H5160" s="49" t="s">
        <v>54</v>
      </c>
      <c r="I5160" s="45"/>
      <c r="J5160" s="45"/>
      <c r="K5160" s="41"/>
      <c r="L5160" s="41"/>
      <c r="M5160" s="41"/>
      <c r="N5160" s="45"/>
      <c r="O5160" s="47"/>
      <c r="P5160" s="46" t="s">
        <v>4817</v>
      </c>
      <c r="Q5160" s="47">
        <v>432</v>
      </c>
      <c r="R5160" s="48" t="s">
        <v>1948</v>
      </c>
      <c r="T5160">
        <v>100802</v>
      </c>
    </row>
    <row r="5161" spans="1:20" ht="18" customHeight="1" x14ac:dyDescent="0.15">
      <c r="A5161" s="42">
        <v>10</v>
      </c>
      <c r="B5161" s="43" t="s">
        <v>1536</v>
      </c>
      <c r="C5161" s="43">
        <v>8</v>
      </c>
      <c r="D5161" s="43" t="s">
        <v>2053</v>
      </c>
      <c r="E5161" s="43">
        <v>2</v>
      </c>
      <c r="F5161" s="43" t="s">
        <v>2084</v>
      </c>
      <c r="G5161" s="44">
        <v>10</v>
      </c>
      <c r="H5161" s="43" t="s">
        <v>54</v>
      </c>
      <c r="I5161" s="45">
        <v>1</v>
      </c>
      <c r="J5161" s="45" t="s">
        <v>55</v>
      </c>
      <c r="K5161" s="41">
        <v>434</v>
      </c>
      <c r="L5161" s="41">
        <v>434</v>
      </c>
      <c r="M5161" s="41">
        <f>K5161-L5161</f>
        <v>0</v>
      </c>
      <c r="N5161" s="45" t="s">
        <v>2085</v>
      </c>
      <c r="O5161" s="41">
        <v>20000</v>
      </c>
      <c r="P5161" s="46" t="s">
        <v>4818</v>
      </c>
      <c r="Q5161" s="47">
        <v>120</v>
      </c>
      <c r="R5161" s="48" t="s">
        <v>1948</v>
      </c>
      <c r="T5161">
        <v>100802</v>
      </c>
    </row>
    <row r="5162" spans="1:20" ht="18" customHeight="1" x14ac:dyDescent="0.15">
      <c r="A5162" s="42">
        <v>10</v>
      </c>
      <c r="B5162" s="43" t="s">
        <v>1536</v>
      </c>
      <c r="C5162" s="43">
        <v>8</v>
      </c>
      <c r="D5162" s="43" t="s">
        <v>2053</v>
      </c>
      <c r="E5162" s="43">
        <v>2</v>
      </c>
      <c r="F5162" s="43" t="s">
        <v>2084</v>
      </c>
      <c r="G5162" s="44">
        <v>10</v>
      </c>
      <c r="H5162" s="43" t="s">
        <v>54</v>
      </c>
      <c r="I5162" s="44">
        <v>1</v>
      </c>
      <c r="J5162" s="44" t="s">
        <v>55</v>
      </c>
      <c r="K5162" s="41"/>
      <c r="L5162" s="41"/>
      <c r="M5162" s="41"/>
      <c r="N5162" s="45" t="s">
        <v>2086</v>
      </c>
      <c r="O5162" s="41">
        <v>124425</v>
      </c>
      <c r="P5162" s="46" t="s">
        <v>4819</v>
      </c>
      <c r="Q5162" s="47">
        <v>105</v>
      </c>
      <c r="R5162" s="48" t="s">
        <v>1948</v>
      </c>
      <c r="T5162">
        <v>100802</v>
      </c>
    </row>
    <row r="5163" spans="1:20" ht="18" customHeight="1" x14ac:dyDescent="0.15">
      <c r="A5163" s="42">
        <v>10</v>
      </c>
      <c r="B5163" s="43" t="s">
        <v>1536</v>
      </c>
      <c r="C5163" s="43">
        <v>8</v>
      </c>
      <c r="D5163" s="43" t="s">
        <v>2053</v>
      </c>
      <c r="E5163" s="43">
        <v>2</v>
      </c>
      <c r="F5163" s="43" t="s">
        <v>2084</v>
      </c>
      <c r="G5163" s="44">
        <v>10</v>
      </c>
      <c r="H5163" s="43" t="s">
        <v>54</v>
      </c>
      <c r="I5163" s="44">
        <v>1</v>
      </c>
      <c r="J5163" s="44" t="s">
        <v>55</v>
      </c>
      <c r="K5163" s="41"/>
      <c r="L5163" s="41"/>
      <c r="M5163" s="41"/>
      <c r="N5163" s="45" t="s">
        <v>3637</v>
      </c>
      <c r="O5163" s="41">
        <v>20160</v>
      </c>
      <c r="P5163" s="46" t="s">
        <v>4820</v>
      </c>
      <c r="Q5163" s="47">
        <v>90</v>
      </c>
      <c r="R5163" s="48" t="s">
        <v>1948</v>
      </c>
      <c r="T5163">
        <v>100802</v>
      </c>
    </row>
    <row r="5164" spans="1:20" ht="18" customHeight="1" x14ac:dyDescent="0.15">
      <c r="A5164" s="42">
        <v>10</v>
      </c>
      <c r="B5164" s="43" t="s">
        <v>1536</v>
      </c>
      <c r="C5164" s="43">
        <v>8</v>
      </c>
      <c r="D5164" s="43" t="s">
        <v>2053</v>
      </c>
      <c r="E5164" s="43">
        <v>2</v>
      </c>
      <c r="F5164" s="43" t="s">
        <v>2084</v>
      </c>
      <c r="G5164" s="44">
        <v>10</v>
      </c>
      <c r="H5164" s="43" t="s">
        <v>54</v>
      </c>
      <c r="I5164" s="44">
        <v>1</v>
      </c>
      <c r="J5164" s="44" t="s">
        <v>55</v>
      </c>
      <c r="K5164" s="41"/>
      <c r="L5164" s="41"/>
      <c r="M5164" s="41"/>
      <c r="N5164" s="45" t="s">
        <v>2087</v>
      </c>
      <c r="O5164" s="41">
        <v>94500</v>
      </c>
      <c r="P5164" s="46" t="s">
        <v>4821</v>
      </c>
      <c r="Q5164" s="47">
        <v>50</v>
      </c>
      <c r="R5164" s="48" t="s">
        <v>1948</v>
      </c>
      <c r="T5164">
        <v>100802</v>
      </c>
    </row>
    <row r="5165" spans="1:20" ht="18" customHeight="1" x14ac:dyDescent="0.15">
      <c r="A5165" s="42">
        <v>10</v>
      </c>
      <c r="B5165" s="43" t="s">
        <v>1536</v>
      </c>
      <c r="C5165" s="43">
        <v>8</v>
      </c>
      <c r="D5165" s="43" t="s">
        <v>2053</v>
      </c>
      <c r="E5165" s="43">
        <v>2</v>
      </c>
      <c r="F5165" s="43" t="s">
        <v>2084</v>
      </c>
      <c r="G5165" s="44">
        <v>10</v>
      </c>
      <c r="H5165" s="43" t="s">
        <v>54</v>
      </c>
      <c r="I5165" s="44">
        <v>1</v>
      </c>
      <c r="J5165" s="44" t="s">
        <v>55</v>
      </c>
      <c r="K5165" s="41"/>
      <c r="L5165" s="41"/>
      <c r="M5165" s="41"/>
      <c r="N5165" s="45" t="s">
        <v>2088</v>
      </c>
      <c r="O5165" s="41">
        <v>50000</v>
      </c>
      <c r="P5165" s="46" t="s">
        <v>4823</v>
      </c>
      <c r="Q5165" s="47">
        <v>108</v>
      </c>
      <c r="R5165" s="48" t="s">
        <v>1948</v>
      </c>
      <c r="T5165">
        <v>100802</v>
      </c>
    </row>
    <row r="5166" spans="1:20" ht="18" customHeight="1" x14ac:dyDescent="0.15">
      <c r="A5166" s="42">
        <v>10</v>
      </c>
      <c r="B5166" s="43" t="s">
        <v>1536</v>
      </c>
      <c r="C5166" s="43">
        <v>8</v>
      </c>
      <c r="D5166" s="43" t="s">
        <v>2053</v>
      </c>
      <c r="E5166" s="43">
        <v>2</v>
      </c>
      <c r="F5166" s="43" t="s">
        <v>2084</v>
      </c>
      <c r="G5166" s="44">
        <v>10</v>
      </c>
      <c r="H5166" s="43" t="s">
        <v>54</v>
      </c>
      <c r="I5166" s="44">
        <v>1</v>
      </c>
      <c r="J5166" s="44" t="s">
        <v>55</v>
      </c>
      <c r="K5166" s="41"/>
      <c r="L5166" s="41"/>
      <c r="M5166" s="41"/>
      <c r="N5166" s="45" t="s">
        <v>2089</v>
      </c>
      <c r="O5166" s="41">
        <v>25000</v>
      </c>
      <c r="P5166" s="46" t="s">
        <v>4822</v>
      </c>
      <c r="Q5166" s="47">
        <v>90</v>
      </c>
      <c r="R5166" s="48" t="s">
        <v>1948</v>
      </c>
      <c r="T5166">
        <v>100802</v>
      </c>
    </row>
    <row r="5167" spans="1:20" ht="18" customHeight="1" x14ac:dyDescent="0.15">
      <c r="A5167" s="42">
        <v>10</v>
      </c>
      <c r="B5167" s="43" t="s">
        <v>1536</v>
      </c>
      <c r="C5167" s="43">
        <v>8</v>
      </c>
      <c r="D5167" s="43" t="s">
        <v>2053</v>
      </c>
      <c r="E5167" s="43">
        <v>2</v>
      </c>
      <c r="F5167" s="43" t="s">
        <v>2084</v>
      </c>
      <c r="G5167" s="44">
        <v>10</v>
      </c>
      <c r="H5167" s="43" t="s">
        <v>54</v>
      </c>
      <c r="I5167" s="44">
        <v>1</v>
      </c>
      <c r="J5167" s="44" t="s">
        <v>55</v>
      </c>
      <c r="K5167" s="41"/>
      <c r="L5167" s="41"/>
      <c r="M5167" s="41"/>
      <c r="N5167" s="45" t="s">
        <v>2090</v>
      </c>
      <c r="O5167" s="41">
        <v>31500</v>
      </c>
      <c r="P5167" s="46" t="s">
        <v>4824</v>
      </c>
      <c r="Q5167" s="47"/>
      <c r="R5167" s="48" t="s">
        <v>1948</v>
      </c>
      <c r="T5167">
        <v>100802</v>
      </c>
    </row>
    <row r="5168" spans="1:20" ht="18" customHeight="1" x14ac:dyDescent="0.15">
      <c r="A5168" s="42">
        <v>10</v>
      </c>
      <c r="B5168" s="43" t="s">
        <v>1536</v>
      </c>
      <c r="C5168" s="43">
        <v>8</v>
      </c>
      <c r="D5168" s="43" t="s">
        <v>2053</v>
      </c>
      <c r="E5168" s="43">
        <v>2</v>
      </c>
      <c r="F5168" s="43" t="s">
        <v>2084</v>
      </c>
      <c r="G5168" s="44">
        <v>10</v>
      </c>
      <c r="H5168" s="43" t="s">
        <v>54</v>
      </c>
      <c r="I5168" s="44">
        <v>1</v>
      </c>
      <c r="J5168" s="44" t="s">
        <v>55</v>
      </c>
      <c r="K5168" s="41"/>
      <c r="L5168" s="41"/>
      <c r="M5168" s="41"/>
      <c r="N5168" s="45" t="s">
        <v>3638</v>
      </c>
      <c r="O5168" s="41">
        <v>68320</v>
      </c>
      <c r="P5168" s="46" t="s">
        <v>4631</v>
      </c>
      <c r="Q5168" s="47">
        <v>38</v>
      </c>
      <c r="R5168" s="48" t="s">
        <v>1948</v>
      </c>
      <c r="T5168">
        <v>100802</v>
      </c>
    </row>
    <row r="5169" spans="1:20" ht="18" customHeight="1" x14ac:dyDescent="0.15">
      <c r="A5169" s="42">
        <v>10</v>
      </c>
      <c r="B5169" s="43" t="s">
        <v>1536</v>
      </c>
      <c r="C5169" s="43">
        <v>8</v>
      </c>
      <c r="D5169" s="43" t="s">
        <v>2053</v>
      </c>
      <c r="E5169" s="43">
        <v>2</v>
      </c>
      <c r="F5169" s="43" t="s">
        <v>2084</v>
      </c>
      <c r="G5169" s="44">
        <v>10</v>
      </c>
      <c r="H5169" s="43" t="s">
        <v>54</v>
      </c>
      <c r="I5169" s="45">
        <v>2</v>
      </c>
      <c r="J5169" s="45" t="s">
        <v>193</v>
      </c>
      <c r="K5169" s="41">
        <v>722</v>
      </c>
      <c r="L5169" s="41">
        <v>590</v>
      </c>
      <c r="M5169" s="41">
        <f>K5169-L5169</f>
        <v>132</v>
      </c>
      <c r="N5169" s="45" t="s">
        <v>3639</v>
      </c>
      <c r="O5169" s="41">
        <v>118800</v>
      </c>
      <c r="P5169" s="46" t="s">
        <v>4786</v>
      </c>
      <c r="Q5169" s="47">
        <v>1</v>
      </c>
      <c r="R5169" s="48" t="s">
        <v>1948</v>
      </c>
      <c r="T5169">
        <v>100802</v>
      </c>
    </row>
    <row r="5170" spans="1:20" ht="18" customHeight="1" x14ac:dyDescent="0.15">
      <c r="A5170" s="42">
        <v>10</v>
      </c>
      <c r="B5170" s="43" t="s">
        <v>1536</v>
      </c>
      <c r="C5170" s="43">
        <v>8</v>
      </c>
      <c r="D5170" s="43" t="s">
        <v>2053</v>
      </c>
      <c r="E5170" s="43">
        <v>2</v>
      </c>
      <c r="F5170" s="43" t="s">
        <v>2084</v>
      </c>
      <c r="G5170" s="44">
        <v>10</v>
      </c>
      <c r="H5170" s="43" t="s">
        <v>54</v>
      </c>
      <c r="I5170" s="44">
        <v>2</v>
      </c>
      <c r="J5170" s="44" t="s">
        <v>193</v>
      </c>
      <c r="K5170" s="41"/>
      <c r="L5170" s="41"/>
      <c r="M5170" s="41"/>
      <c r="N5170" s="45" t="s">
        <v>3640</v>
      </c>
      <c r="O5170" s="41">
        <v>495000</v>
      </c>
      <c r="P5170" s="46" t="s">
        <v>4825</v>
      </c>
      <c r="Q5170" s="47"/>
      <c r="R5170" s="48" t="s">
        <v>1948</v>
      </c>
      <c r="T5170">
        <v>100802</v>
      </c>
    </row>
    <row r="5171" spans="1:20" ht="18" customHeight="1" x14ac:dyDescent="0.15">
      <c r="A5171" s="42">
        <v>10</v>
      </c>
      <c r="B5171" s="43" t="s">
        <v>1536</v>
      </c>
      <c r="C5171" s="43">
        <v>8</v>
      </c>
      <c r="D5171" s="43" t="s">
        <v>2053</v>
      </c>
      <c r="E5171" s="43">
        <v>2</v>
      </c>
      <c r="F5171" s="43" t="s">
        <v>2084</v>
      </c>
      <c r="G5171" s="44">
        <v>10</v>
      </c>
      <c r="H5171" s="43" t="s">
        <v>54</v>
      </c>
      <c r="I5171" s="44">
        <v>2</v>
      </c>
      <c r="J5171" s="44" t="s">
        <v>193</v>
      </c>
      <c r="K5171" s="41"/>
      <c r="L5171" s="41"/>
      <c r="M5171" s="41"/>
      <c r="N5171" s="45" t="s">
        <v>3641</v>
      </c>
      <c r="O5171" s="41">
        <v>28800</v>
      </c>
      <c r="P5171" s="46"/>
      <c r="Q5171" s="47"/>
      <c r="R5171" s="48" t="s">
        <v>1948</v>
      </c>
      <c r="T5171">
        <v>100802</v>
      </c>
    </row>
    <row r="5172" spans="1:20" ht="18" customHeight="1" x14ac:dyDescent="0.15">
      <c r="A5172" s="42">
        <v>10</v>
      </c>
      <c r="B5172" s="43" t="s">
        <v>1536</v>
      </c>
      <c r="C5172" s="43">
        <v>8</v>
      </c>
      <c r="D5172" s="43" t="s">
        <v>2053</v>
      </c>
      <c r="E5172" s="43">
        <v>2</v>
      </c>
      <c r="F5172" s="43" t="s">
        <v>2084</v>
      </c>
      <c r="G5172" s="44">
        <v>10</v>
      </c>
      <c r="H5172" s="43" t="s">
        <v>54</v>
      </c>
      <c r="I5172" s="44">
        <v>2</v>
      </c>
      <c r="J5172" s="44" t="s">
        <v>193</v>
      </c>
      <c r="K5172" s="41"/>
      <c r="L5172" s="41"/>
      <c r="M5172" s="41"/>
      <c r="N5172" s="45" t="s">
        <v>3642</v>
      </c>
      <c r="O5172" s="41">
        <v>49500</v>
      </c>
      <c r="P5172" s="46"/>
      <c r="Q5172" s="47"/>
      <c r="R5172" s="48" t="s">
        <v>1948</v>
      </c>
      <c r="T5172">
        <v>100802</v>
      </c>
    </row>
    <row r="5173" spans="1:20" ht="18" customHeight="1" x14ac:dyDescent="0.15">
      <c r="A5173" s="42">
        <v>10</v>
      </c>
      <c r="B5173" s="43" t="s">
        <v>1536</v>
      </c>
      <c r="C5173" s="43">
        <v>8</v>
      </c>
      <c r="D5173" s="43" t="s">
        <v>2053</v>
      </c>
      <c r="E5173" s="43">
        <v>2</v>
      </c>
      <c r="F5173" s="43" t="s">
        <v>2084</v>
      </c>
      <c r="G5173" s="44">
        <v>10</v>
      </c>
      <c r="H5173" s="43" t="s">
        <v>54</v>
      </c>
      <c r="I5173" s="44">
        <v>2</v>
      </c>
      <c r="J5173" s="44" t="s">
        <v>193</v>
      </c>
      <c r="K5173" s="41"/>
      <c r="L5173" s="41"/>
      <c r="M5173" s="41"/>
      <c r="N5173" s="45" t="s">
        <v>3643</v>
      </c>
      <c r="O5173" s="41">
        <v>29800</v>
      </c>
      <c r="P5173" s="46"/>
      <c r="Q5173" s="47"/>
      <c r="R5173" s="48" t="s">
        <v>1948</v>
      </c>
      <c r="T5173">
        <v>100802</v>
      </c>
    </row>
    <row r="5174" spans="1:20" ht="18" customHeight="1" x14ac:dyDescent="0.15">
      <c r="A5174" s="42">
        <v>10</v>
      </c>
      <c r="B5174" s="43" t="s">
        <v>1536</v>
      </c>
      <c r="C5174" s="43">
        <v>8</v>
      </c>
      <c r="D5174" s="43" t="s">
        <v>2053</v>
      </c>
      <c r="E5174" s="43">
        <v>2</v>
      </c>
      <c r="F5174" s="43" t="s">
        <v>2084</v>
      </c>
      <c r="G5174" s="44">
        <v>10</v>
      </c>
      <c r="H5174" s="43" t="s">
        <v>54</v>
      </c>
      <c r="I5174" s="45">
        <v>5</v>
      </c>
      <c r="J5174" s="45" t="s">
        <v>194</v>
      </c>
      <c r="K5174" s="41">
        <v>4779</v>
      </c>
      <c r="L5174" s="41">
        <v>4779</v>
      </c>
      <c r="M5174" s="41">
        <f>K5174-L5174</f>
        <v>0</v>
      </c>
      <c r="N5174" s="45" t="s">
        <v>3644</v>
      </c>
      <c r="O5174" s="41">
        <v>4080000</v>
      </c>
      <c r="P5174" s="46"/>
      <c r="Q5174" s="47"/>
      <c r="R5174" s="48" t="s">
        <v>1948</v>
      </c>
      <c r="T5174">
        <v>100802</v>
      </c>
    </row>
    <row r="5175" spans="1:20" ht="18" customHeight="1" x14ac:dyDescent="0.15">
      <c r="A5175" s="42">
        <v>10</v>
      </c>
      <c r="B5175" s="43" t="s">
        <v>1536</v>
      </c>
      <c r="C5175" s="43">
        <v>8</v>
      </c>
      <c r="D5175" s="43" t="s">
        <v>2053</v>
      </c>
      <c r="E5175" s="43">
        <v>2</v>
      </c>
      <c r="F5175" s="43" t="s">
        <v>2084</v>
      </c>
      <c r="G5175" s="44">
        <v>10</v>
      </c>
      <c r="H5175" s="43" t="s">
        <v>54</v>
      </c>
      <c r="I5175" s="44">
        <v>5</v>
      </c>
      <c r="J5175" s="44" t="s">
        <v>194</v>
      </c>
      <c r="K5175" s="41"/>
      <c r="L5175" s="41"/>
      <c r="M5175" s="41"/>
      <c r="N5175" s="45" t="s">
        <v>3645</v>
      </c>
      <c r="O5175" s="41">
        <v>252000</v>
      </c>
      <c r="P5175" s="46"/>
      <c r="Q5175" s="47"/>
      <c r="R5175" s="48" t="s">
        <v>1948</v>
      </c>
      <c r="T5175">
        <v>100802</v>
      </c>
    </row>
    <row r="5176" spans="1:20" ht="18" customHeight="1" x14ac:dyDescent="0.15">
      <c r="A5176" s="42">
        <v>10</v>
      </c>
      <c r="B5176" s="43" t="s">
        <v>1536</v>
      </c>
      <c r="C5176" s="43">
        <v>8</v>
      </c>
      <c r="D5176" s="43" t="s">
        <v>2053</v>
      </c>
      <c r="E5176" s="43">
        <v>2</v>
      </c>
      <c r="F5176" s="43" t="s">
        <v>2084</v>
      </c>
      <c r="G5176" s="44">
        <v>10</v>
      </c>
      <c r="H5176" s="43" t="s">
        <v>54</v>
      </c>
      <c r="I5176" s="44">
        <v>5</v>
      </c>
      <c r="J5176" s="44" t="s">
        <v>194</v>
      </c>
      <c r="K5176" s="41"/>
      <c r="L5176" s="41"/>
      <c r="M5176" s="41"/>
      <c r="N5176" s="45" t="s">
        <v>3646</v>
      </c>
      <c r="O5176" s="41">
        <v>192000</v>
      </c>
      <c r="P5176" s="46"/>
      <c r="Q5176" s="47"/>
      <c r="R5176" s="48" t="s">
        <v>1948</v>
      </c>
      <c r="T5176">
        <v>100802</v>
      </c>
    </row>
    <row r="5177" spans="1:20" ht="18" customHeight="1" x14ac:dyDescent="0.15">
      <c r="A5177" s="42">
        <v>10</v>
      </c>
      <c r="B5177" s="43" t="s">
        <v>1536</v>
      </c>
      <c r="C5177" s="43">
        <v>8</v>
      </c>
      <c r="D5177" s="43" t="s">
        <v>2053</v>
      </c>
      <c r="E5177" s="43">
        <v>2</v>
      </c>
      <c r="F5177" s="43" t="s">
        <v>2084</v>
      </c>
      <c r="G5177" s="44">
        <v>10</v>
      </c>
      <c r="H5177" s="43" t="s">
        <v>54</v>
      </c>
      <c r="I5177" s="44">
        <v>5</v>
      </c>
      <c r="J5177" s="44" t="s">
        <v>194</v>
      </c>
      <c r="K5177" s="41"/>
      <c r="L5177" s="41"/>
      <c r="M5177" s="41"/>
      <c r="N5177" s="45" t="s">
        <v>3647</v>
      </c>
      <c r="O5177" s="41">
        <v>255000</v>
      </c>
      <c r="P5177" s="46"/>
      <c r="Q5177" s="47"/>
      <c r="R5177" s="48" t="s">
        <v>1948</v>
      </c>
      <c r="T5177">
        <v>100802</v>
      </c>
    </row>
    <row r="5178" spans="1:20" ht="18" customHeight="1" x14ac:dyDescent="0.15">
      <c r="A5178" s="42">
        <v>10</v>
      </c>
      <c r="B5178" s="43" t="s">
        <v>1536</v>
      </c>
      <c r="C5178" s="43">
        <v>8</v>
      </c>
      <c r="D5178" s="43" t="s">
        <v>2053</v>
      </c>
      <c r="E5178" s="43">
        <v>2</v>
      </c>
      <c r="F5178" s="43" t="s">
        <v>2084</v>
      </c>
      <c r="G5178" s="44">
        <v>10</v>
      </c>
      <c r="H5178" s="43" t="s">
        <v>54</v>
      </c>
      <c r="I5178" s="45">
        <v>6</v>
      </c>
      <c r="J5178" s="45" t="s">
        <v>195</v>
      </c>
      <c r="K5178" s="41">
        <v>800</v>
      </c>
      <c r="L5178" s="41">
        <v>648</v>
      </c>
      <c r="M5178" s="41">
        <f>K5178-L5178</f>
        <v>152</v>
      </c>
      <c r="N5178" s="45" t="s">
        <v>2091</v>
      </c>
      <c r="O5178" s="41">
        <v>300000</v>
      </c>
      <c r="P5178" s="46"/>
      <c r="Q5178" s="47"/>
      <c r="R5178" s="48" t="s">
        <v>1948</v>
      </c>
      <c r="T5178">
        <v>100802</v>
      </c>
    </row>
    <row r="5179" spans="1:20" ht="18" customHeight="1" x14ac:dyDescent="0.15">
      <c r="A5179" s="42">
        <v>10</v>
      </c>
      <c r="B5179" s="43" t="s">
        <v>1536</v>
      </c>
      <c r="C5179" s="43">
        <v>8</v>
      </c>
      <c r="D5179" s="43" t="s">
        <v>2053</v>
      </c>
      <c r="E5179" s="43">
        <v>2</v>
      </c>
      <c r="F5179" s="43" t="s">
        <v>2084</v>
      </c>
      <c r="G5179" s="44">
        <v>10</v>
      </c>
      <c r="H5179" s="43" t="s">
        <v>54</v>
      </c>
      <c r="I5179" s="44">
        <v>6</v>
      </c>
      <c r="J5179" s="44" t="s">
        <v>195</v>
      </c>
      <c r="K5179" s="41"/>
      <c r="L5179" s="41"/>
      <c r="M5179" s="41"/>
      <c r="N5179" s="45" t="s">
        <v>2092</v>
      </c>
      <c r="O5179" s="41">
        <v>150000</v>
      </c>
      <c r="P5179" s="46"/>
      <c r="Q5179" s="47"/>
      <c r="R5179" s="48" t="s">
        <v>1948</v>
      </c>
      <c r="T5179">
        <v>100802</v>
      </c>
    </row>
    <row r="5180" spans="1:20" ht="18" customHeight="1" x14ac:dyDescent="0.15">
      <c r="A5180" s="42">
        <v>10</v>
      </c>
      <c r="B5180" s="43" t="s">
        <v>1536</v>
      </c>
      <c r="C5180" s="43">
        <v>8</v>
      </c>
      <c r="D5180" s="43" t="s">
        <v>2053</v>
      </c>
      <c r="E5180" s="43">
        <v>2</v>
      </c>
      <c r="F5180" s="43" t="s">
        <v>2084</v>
      </c>
      <c r="G5180" s="44">
        <v>10</v>
      </c>
      <c r="H5180" s="43" t="s">
        <v>54</v>
      </c>
      <c r="I5180" s="44">
        <v>6</v>
      </c>
      <c r="J5180" s="44" t="s">
        <v>195</v>
      </c>
      <c r="K5180" s="41"/>
      <c r="L5180" s="41"/>
      <c r="M5180" s="41"/>
      <c r="N5180" s="45" t="s">
        <v>2890</v>
      </c>
      <c r="O5180" s="41">
        <v>350000</v>
      </c>
      <c r="P5180" s="46"/>
      <c r="Q5180" s="47"/>
      <c r="R5180" s="48" t="s">
        <v>1948</v>
      </c>
      <c r="T5180">
        <v>100802</v>
      </c>
    </row>
    <row r="5181" spans="1:20" ht="18" customHeight="1" x14ac:dyDescent="0.15">
      <c r="A5181" s="42">
        <v>10</v>
      </c>
      <c r="B5181" s="43" t="s">
        <v>1536</v>
      </c>
      <c r="C5181" s="43">
        <v>8</v>
      </c>
      <c r="D5181" s="43" t="s">
        <v>2053</v>
      </c>
      <c r="E5181" s="43">
        <v>2</v>
      </c>
      <c r="F5181" s="43" t="s">
        <v>2084</v>
      </c>
      <c r="G5181" s="44">
        <v>10</v>
      </c>
      <c r="H5181" s="43" t="s">
        <v>54</v>
      </c>
      <c r="I5181" s="45">
        <v>8</v>
      </c>
      <c r="J5181" s="45" t="s">
        <v>621</v>
      </c>
      <c r="K5181" s="41">
        <v>30</v>
      </c>
      <c r="L5181" s="41">
        <v>30</v>
      </c>
      <c r="M5181" s="41">
        <f>K5181-L5181</f>
        <v>0</v>
      </c>
      <c r="N5181" s="45" t="s">
        <v>2093</v>
      </c>
      <c r="O5181" s="41">
        <v>30000</v>
      </c>
      <c r="P5181" s="46"/>
      <c r="Q5181" s="47"/>
      <c r="R5181" s="48" t="s">
        <v>1948</v>
      </c>
      <c r="T5181">
        <v>100802</v>
      </c>
    </row>
    <row r="5182" spans="1:20" ht="18" customHeight="1" x14ac:dyDescent="0.15">
      <c r="A5182" s="42">
        <v>10</v>
      </c>
      <c r="B5182" s="43" t="s">
        <v>1536</v>
      </c>
      <c r="C5182" s="43">
        <v>8</v>
      </c>
      <c r="D5182" s="43" t="s">
        <v>2053</v>
      </c>
      <c r="E5182" s="43">
        <v>2</v>
      </c>
      <c r="F5182" s="43" t="s">
        <v>2084</v>
      </c>
      <c r="G5182" s="45">
        <v>11</v>
      </c>
      <c r="H5182" s="49" t="s">
        <v>66</v>
      </c>
      <c r="I5182" s="45"/>
      <c r="J5182" s="45"/>
      <c r="K5182" s="41"/>
      <c r="L5182" s="41"/>
      <c r="M5182" s="41"/>
      <c r="N5182" s="45"/>
      <c r="O5182" s="47"/>
      <c r="P5182" s="46"/>
      <c r="Q5182" s="47"/>
      <c r="R5182" s="48" t="s">
        <v>1948</v>
      </c>
      <c r="T5182">
        <v>100802</v>
      </c>
    </row>
    <row r="5183" spans="1:20" ht="18" customHeight="1" x14ac:dyDescent="0.15">
      <c r="A5183" s="42">
        <v>10</v>
      </c>
      <c r="B5183" s="43" t="s">
        <v>1536</v>
      </c>
      <c r="C5183" s="43">
        <v>8</v>
      </c>
      <c r="D5183" s="43" t="s">
        <v>2053</v>
      </c>
      <c r="E5183" s="43">
        <v>2</v>
      </c>
      <c r="F5183" s="43" t="s">
        <v>2084</v>
      </c>
      <c r="G5183" s="44">
        <v>11</v>
      </c>
      <c r="H5183" s="43" t="s">
        <v>66</v>
      </c>
      <c r="I5183" s="45">
        <v>1</v>
      </c>
      <c r="J5183" s="45" t="s">
        <v>67</v>
      </c>
      <c r="K5183" s="41">
        <v>168</v>
      </c>
      <c r="L5183" s="41">
        <v>168</v>
      </c>
      <c r="M5183" s="41">
        <f>K5183-L5183</f>
        <v>0</v>
      </c>
      <c r="N5183" s="45" t="s">
        <v>4491</v>
      </c>
      <c r="O5183" s="41">
        <v>168000</v>
      </c>
      <c r="P5183" s="46"/>
      <c r="Q5183" s="47"/>
      <c r="R5183" s="48" t="s">
        <v>1948</v>
      </c>
      <c r="T5183">
        <v>100802</v>
      </c>
    </row>
    <row r="5184" spans="1:20" ht="18" customHeight="1" x14ac:dyDescent="0.15">
      <c r="A5184" s="42">
        <v>10</v>
      </c>
      <c r="B5184" s="43" t="s">
        <v>1536</v>
      </c>
      <c r="C5184" s="43">
        <v>8</v>
      </c>
      <c r="D5184" s="43" t="s">
        <v>2053</v>
      </c>
      <c r="E5184" s="43">
        <v>2</v>
      </c>
      <c r="F5184" s="43" t="s">
        <v>2084</v>
      </c>
      <c r="G5184" s="45">
        <v>12</v>
      </c>
      <c r="H5184" s="49" t="s">
        <v>73</v>
      </c>
      <c r="I5184" s="45"/>
      <c r="J5184" s="45"/>
      <c r="K5184" s="41"/>
      <c r="L5184" s="41"/>
      <c r="M5184" s="41"/>
      <c r="N5184" s="45"/>
      <c r="O5184" s="47"/>
      <c r="P5184" s="46"/>
      <c r="Q5184" s="47"/>
      <c r="R5184" s="48" t="s">
        <v>1948</v>
      </c>
      <c r="T5184">
        <v>100802</v>
      </c>
    </row>
    <row r="5185" spans="1:20" ht="18" customHeight="1" x14ac:dyDescent="0.15">
      <c r="A5185" s="42">
        <v>10</v>
      </c>
      <c r="B5185" s="43" t="s">
        <v>1536</v>
      </c>
      <c r="C5185" s="43">
        <v>8</v>
      </c>
      <c r="D5185" s="43" t="s">
        <v>2053</v>
      </c>
      <c r="E5185" s="43">
        <v>2</v>
      </c>
      <c r="F5185" s="43" t="s">
        <v>2084</v>
      </c>
      <c r="G5185" s="44">
        <v>12</v>
      </c>
      <c r="H5185" s="43" t="s">
        <v>73</v>
      </c>
      <c r="I5185" s="45">
        <v>31</v>
      </c>
      <c r="J5185" s="45" t="s">
        <v>209</v>
      </c>
      <c r="K5185" s="41">
        <v>396</v>
      </c>
      <c r="L5185" s="41">
        <v>396</v>
      </c>
      <c r="M5185" s="41">
        <f>K5185-L5185</f>
        <v>0</v>
      </c>
      <c r="N5185" s="45" t="s">
        <v>3648</v>
      </c>
      <c r="O5185" s="41">
        <v>396000</v>
      </c>
      <c r="P5185" s="46"/>
      <c r="Q5185" s="47"/>
      <c r="R5185" s="48" t="s">
        <v>1948</v>
      </c>
      <c r="T5185">
        <v>100802</v>
      </c>
    </row>
    <row r="5186" spans="1:20" ht="18" customHeight="1" x14ac:dyDescent="0.15">
      <c r="A5186" s="42">
        <v>10</v>
      </c>
      <c r="B5186" s="43" t="s">
        <v>1536</v>
      </c>
      <c r="C5186" s="43">
        <v>8</v>
      </c>
      <c r="D5186" s="43" t="s">
        <v>2053</v>
      </c>
      <c r="E5186" s="43">
        <v>2</v>
      </c>
      <c r="F5186" s="43" t="s">
        <v>2084</v>
      </c>
      <c r="G5186" s="44">
        <v>12</v>
      </c>
      <c r="H5186" s="43" t="s">
        <v>73</v>
      </c>
      <c r="I5186" s="45">
        <v>32</v>
      </c>
      <c r="J5186" s="45" t="s">
        <v>210</v>
      </c>
      <c r="K5186" s="41">
        <v>21980</v>
      </c>
      <c r="L5186" s="41">
        <v>21490</v>
      </c>
      <c r="M5186" s="41">
        <f>K5186-L5186</f>
        <v>490</v>
      </c>
      <c r="N5186" s="45" t="s">
        <v>2094</v>
      </c>
      <c r="O5186" s="41">
        <v>17511000</v>
      </c>
      <c r="P5186" s="46"/>
      <c r="Q5186" s="47"/>
      <c r="R5186" s="48" t="s">
        <v>1948</v>
      </c>
      <c r="T5186">
        <v>100802</v>
      </c>
    </row>
    <row r="5187" spans="1:20" ht="18" customHeight="1" x14ac:dyDescent="0.15">
      <c r="A5187" s="42">
        <v>10</v>
      </c>
      <c r="B5187" s="43" t="s">
        <v>1536</v>
      </c>
      <c r="C5187" s="43">
        <v>8</v>
      </c>
      <c r="D5187" s="43" t="s">
        <v>2053</v>
      </c>
      <c r="E5187" s="43">
        <v>2</v>
      </c>
      <c r="F5187" s="43" t="s">
        <v>2084</v>
      </c>
      <c r="G5187" s="44">
        <v>12</v>
      </c>
      <c r="H5187" s="43" t="s">
        <v>73</v>
      </c>
      <c r="I5187" s="44">
        <v>32</v>
      </c>
      <c r="J5187" s="44" t="s">
        <v>210</v>
      </c>
      <c r="K5187" s="41"/>
      <c r="L5187" s="41"/>
      <c r="M5187" s="41"/>
      <c r="N5187" s="45" t="s">
        <v>2095</v>
      </c>
      <c r="O5187" s="41">
        <v>3199000</v>
      </c>
      <c r="P5187" s="46"/>
      <c r="Q5187" s="47"/>
      <c r="R5187" s="48" t="s">
        <v>1948</v>
      </c>
      <c r="T5187">
        <v>100802</v>
      </c>
    </row>
    <row r="5188" spans="1:20" ht="18" customHeight="1" x14ac:dyDescent="0.15">
      <c r="A5188" s="42">
        <v>10</v>
      </c>
      <c r="B5188" s="43" t="s">
        <v>1536</v>
      </c>
      <c r="C5188" s="43">
        <v>8</v>
      </c>
      <c r="D5188" s="43" t="s">
        <v>2053</v>
      </c>
      <c r="E5188" s="43">
        <v>2</v>
      </c>
      <c r="F5188" s="43" t="s">
        <v>2084</v>
      </c>
      <c r="G5188" s="44">
        <v>12</v>
      </c>
      <c r="H5188" s="43" t="s">
        <v>73</v>
      </c>
      <c r="I5188" s="44">
        <v>32</v>
      </c>
      <c r="J5188" s="44" t="s">
        <v>210</v>
      </c>
      <c r="K5188" s="41"/>
      <c r="L5188" s="41"/>
      <c r="M5188" s="41"/>
      <c r="N5188" s="45" t="s">
        <v>2096</v>
      </c>
      <c r="O5188" s="41">
        <v>386000</v>
      </c>
      <c r="P5188" s="46"/>
      <c r="Q5188" s="47"/>
      <c r="R5188" s="48" t="s">
        <v>1948</v>
      </c>
      <c r="T5188">
        <v>100802</v>
      </c>
    </row>
    <row r="5189" spans="1:20" ht="18" customHeight="1" x14ac:dyDescent="0.15">
      <c r="A5189" s="42">
        <v>10</v>
      </c>
      <c r="B5189" s="43" t="s">
        <v>1536</v>
      </c>
      <c r="C5189" s="43">
        <v>8</v>
      </c>
      <c r="D5189" s="43" t="s">
        <v>2053</v>
      </c>
      <c r="E5189" s="43">
        <v>2</v>
      </c>
      <c r="F5189" s="43" t="s">
        <v>2084</v>
      </c>
      <c r="G5189" s="44">
        <v>12</v>
      </c>
      <c r="H5189" s="43" t="s">
        <v>73</v>
      </c>
      <c r="I5189" s="44">
        <v>32</v>
      </c>
      <c r="J5189" s="44" t="s">
        <v>210</v>
      </c>
      <c r="K5189" s="41"/>
      <c r="L5189" s="41"/>
      <c r="M5189" s="41"/>
      <c r="N5189" s="45" t="s">
        <v>2097</v>
      </c>
      <c r="O5189" s="41">
        <v>236500</v>
      </c>
      <c r="P5189" s="46"/>
      <c r="Q5189" s="47"/>
      <c r="R5189" s="48" t="s">
        <v>1948</v>
      </c>
      <c r="T5189">
        <v>100802</v>
      </c>
    </row>
    <row r="5190" spans="1:20" ht="18" customHeight="1" x14ac:dyDescent="0.15">
      <c r="A5190" s="42">
        <v>10</v>
      </c>
      <c r="B5190" s="43" t="s">
        <v>1536</v>
      </c>
      <c r="C5190" s="43">
        <v>8</v>
      </c>
      <c r="D5190" s="43" t="s">
        <v>2053</v>
      </c>
      <c r="E5190" s="43">
        <v>2</v>
      </c>
      <c r="F5190" s="43" t="s">
        <v>2084</v>
      </c>
      <c r="G5190" s="44">
        <v>12</v>
      </c>
      <c r="H5190" s="43" t="s">
        <v>73</v>
      </c>
      <c r="I5190" s="44">
        <v>32</v>
      </c>
      <c r="J5190" s="44" t="s">
        <v>210</v>
      </c>
      <c r="K5190" s="41"/>
      <c r="L5190" s="41"/>
      <c r="M5190" s="41"/>
      <c r="N5190" s="45" t="s">
        <v>2098</v>
      </c>
      <c r="O5190" s="41">
        <v>423500</v>
      </c>
      <c r="P5190" s="46"/>
      <c r="Q5190" s="47"/>
      <c r="R5190" s="48" t="s">
        <v>1948</v>
      </c>
      <c r="T5190">
        <v>100802</v>
      </c>
    </row>
    <row r="5191" spans="1:20" ht="18" customHeight="1" x14ac:dyDescent="0.15">
      <c r="A5191" s="42">
        <v>10</v>
      </c>
      <c r="B5191" s="43" t="s">
        <v>1536</v>
      </c>
      <c r="C5191" s="43">
        <v>8</v>
      </c>
      <c r="D5191" s="43" t="s">
        <v>2053</v>
      </c>
      <c r="E5191" s="43">
        <v>2</v>
      </c>
      <c r="F5191" s="43" t="s">
        <v>2084</v>
      </c>
      <c r="G5191" s="44">
        <v>12</v>
      </c>
      <c r="H5191" s="43" t="s">
        <v>73</v>
      </c>
      <c r="I5191" s="44">
        <v>32</v>
      </c>
      <c r="J5191" s="44" t="s">
        <v>210</v>
      </c>
      <c r="K5191" s="41"/>
      <c r="L5191" s="41"/>
      <c r="M5191" s="41"/>
      <c r="N5191" s="45" t="s">
        <v>2099</v>
      </c>
      <c r="O5191" s="41">
        <v>154000</v>
      </c>
      <c r="P5191" s="46"/>
      <c r="Q5191" s="47"/>
      <c r="R5191" s="48" t="s">
        <v>1948</v>
      </c>
      <c r="T5191">
        <v>100802</v>
      </c>
    </row>
    <row r="5192" spans="1:20" ht="18" customHeight="1" x14ac:dyDescent="0.15">
      <c r="A5192" s="42">
        <v>10</v>
      </c>
      <c r="B5192" s="43" t="s">
        <v>1536</v>
      </c>
      <c r="C5192" s="43">
        <v>8</v>
      </c>
      <c r="D5192" s="43" t="s">
        <v>2053</v>
      </c>
      <c r="E5192" s="43">
        <v>2</v>
      </c>
      <c r="F5192" s="43" t="s">
        <v>2084</v>
      </c>
      <c r="G5192" s="44">
        <v>12</v>
      </c>
      <c r="H5192" s="43" t="s">
        <v>73</v>
      </c>
      <c r="I5192" s="44">
        <v>32</v>
      </c>
      <c r="J5192" s="44" t="s">
        <v>210</v>
      </c>
      <c r="K5192" s="41"/>
      <c r="L5192" s="41"/>
      <c r="M5192" s="41"/>
      <c r="N5192" s="45" t="s">
        <v>2891</v>
      </c>
      <c r="O5192" s="41">
        <v>70000</v>
      </c>
      <c r="P5192" s="46"/>
      <c r="Q5192" s="47"/>
      <c r="R5192" s="48" t="s">
        <v>1948</v>
      </c>
      <c r="T5192">
        <v>100802</v>
      </c>
    </row>
    <row r="5193" spans="1:20" ht="18" customHeight="1" x14ac:dyDescent="0.15">
      <c r="A5193" s="42">
        <v>10</v>
      </c>
      <c r="B5193" s="43" t="s">
        <v>1536</v>
      </c>
      <c r="C5193" s="43">
        <v>8</v>
      </c>
      <c r="D5193" s="43" t="s">
        <v>2053</v>
      </c>
      <c r="E5193" s="43">
        <v>2</v>
      </c>
      <c r="F5193" s="43" t="s">
        <v>2084</v>
      </c>
      <c r="G5193" s="44">
        <v>12</v>
      </c>
      <c r="H5193" s="43" t="s">
        <v>73</v>
      </c>
      <c r="I5193" s="45">
        <v>33</v>
      </c>
      <c r="J5193" s="45" t="s">
        <v>219</v>
      </c>
      <c r="K5193" s="41">
        <v>719</v>
      </c>
      <c r="L5193" s="41">
        <v>719</v>
      </c>
      <c r="M5193" s="41">
        <f>K5193-L5193</f>
        <v>0</v>
      </c>
      <c r="N5193" s="45" t="s">
        <v>2100</v>
      </c>
      <c r="O5193" s="41">
        <v>191532</v>
      </c>
      <c r="P5193" s="46"/>
      <c r="Q5193" s="47"/>
      <c r="R5193" s="48" t="s">
        <v>1948</v>
      </c>
      <c r="T5193">
        <v>100802</v>
      </c>
    </row>
    <row r="5194" spans="1:20" ht="18" customHeight="1" x14ac:dyDescent="0.15">
      <c r="A5194" s="42">
        <v>10</v>
      </c>
      <c r="B5194" s="43" t="s">
        <v>1536</v>
      </c>
      <c r="C5194" s="43">
        <v>8</v>
      </c>
      <c r="D5194" s="43" t="s">
        <v>2053</v>
      </c>
      <c r="E5194" s="43">
        <v>2</v>
      </c>
      <c r="F5194" s="43" t="s">
        <v>2084</v>
      </c>
      <c r="G5194" s="44">
        <v>12</v>
      </c>
      <c r="H5194" s="43" t="s">
        <v>73</v>
      </c>
      <c r="I5194" s="44">
        <v>33</v>
      </c>
      <c r="J5194" s="44" t="s">
        <v>219</v>
      </c>
      <c r="K5194" s="41"/>
      <c r="L5194" s="41"/>
      <c r="M5194" s="41"/>
      <c r="N5194" s="45" t="s">
        <v>2101</v>
      </c>
      <c r="O5194" s="41">
        <v>68200</v>
      </c>
      <c r="P5194" s="46"/>
      <c r="Q5194" s="47"/>
      <c r="R5194" s="48" t="s">
        <v>1948</v>
      </c>
      <c r="T5194">
        <v>100802</v>
      </c>
    </row>
    <row r="5195" spans="1:20" ht="18" customHeight="1" x14ac:dyDescent="0.15">
      <c r="A5195" s="42">
        <v>10</v>
      </c>
      <c r="B5195" s="43" t="s">
        <v>1536</v>
      </c>
      <c r="C5195" s="43">
        <v>8</v>
      </c>
      <c r="D5195" s="43" t="s">
        <v>2053</v>
      </c>
      <c r="E5195" s="43">
        <v>2</v>
      </c>
      <c r="F5195" s="43" t="s">
        <v>2084</v>
      </c>
      <c r="G5195" s="44">
        <v>12</v>
      </c>
      <c r="H5195" s="43" t="s">
        <v>73</v>
      </c>
      <c r="I5195" s="44">
        <v>33</v>
      </c>
      <c r="J5195" s="44" t="s">
        <v>219</v>
      </c>
      <c r="K5195" s="41"/>
      <c r="L5195" s="41"/>
      <c r="M5195" s="41"/>
      <c r="N5195" s="45" t="s">
        <v>2102</v>
      </c>
      <c r="O5195" s="41">
        <v>77000</v>
      </c>
      <c r="P5195" s="46"/>
      <c r="Q5195" s="47"/>
      <c r="R5195" s="48" t="s">
        <v>1948</v>
      </c>
      <c r="T5195">
        <v>100802</v>
      </c>
    </row>
    <row r="5196" spans="1:20" ht="18" customHeight="1" x14ac:dyDescent="0.15">
      <c r="A5196" s="42">
        <v>10</v>
      </c>
      <c r="B5196" s="43" t="s">
        <v>1536</v>
      </c>
      <c r="C5196" s="43">
        <v>8</v>
      </c>
      <c r="D5196" s="43" t="s">
        <v>2053</v>
      </c>
      <c r="E5196" s="43">
        <v>2</v>
      </c>
      <c r="F5196" s="43" t="s">
        <v>2084</v>
      </c>
      <c r="G5196" s="44">
        <v>12</v>
      </c>
      <c r="H5196" s="43" t="s">
        <v>73</v>
      </c>
      <c r="I5196" s="44">
        <v>33</v>
      </c>
      <c r="J5196" s="44" t="s">
        <v>219</v>
      </c>
      <c r="K5196" s="41"/>
      <c r="L5196" s="41"/>
      <c r="M5196" s="41"/>
      <c r="N5196" s="45" t="s">
        <v>2103</v>
      </c>
      <c r="O5196" s="41">
        <v>66000</v>
      </c>
      <c r="P5196" s="46"/>
      <c r="Q5196" s="47"/>
      <c r="R5196" s="48" t="s">
        <v>1948</v>
      </c>
      <c r="T5196">
        <v>100802</v>
      </c>
    </row>
    <row r="5197" spans="1:20" ht="18" customHeight="1" x14ac:dyDescent="0.15">
      <c r="A5197" s="42">
        <v>10</v>
      </c>
      <c r="B5197" s="43" t="s">
        <v>1536</v>
      </c>
      <c r="C5197" s="43">
        <v>8</v>
      </c>
      <c r="D5197" s="43" t="s">
        <v>2053</v>
      </c>
      <c r="E5197" s="43">
        <v>2</v>
      </c>
      <c r="F5197" s="43" t="s">
        <v>2084</v>
      </c>
      <c r="G5197" s="44">
        <v>12</v>
      </c>
      <c r="H5197" s="43" t="s">
        <v>73</v>
      </c>
      <c r="I5197" s="44">
        <v>33</v>
      </c>
      <c r="J5197" s="44" t="s">
        <v>219</v>
      </c>
      <c r="K5197" s="41"/>
      <c r="L5197" s="41"/>
      <c r="M5197" s="41"/>
      <c r="N5197" s="45" t="s">
        <v>2104</v>
      </c>
      <c r="O5197" s="41">
        <v>250800</v>
      </c>
      <c r="P5197" s="46"/>
      <c r="Q5197" s="47"/>
      <c r="R5197" s="48" t="s">
        <v>1948</v>
      </c>
      <c r="T5197">
        <v>100802</v>
      </c>
    </row>
    <row r="5198" spans="1:20" ht="18" customHeight="1" x14ac:dyDescent="0.15">
      <c r="A5198" s="42">
        <v>10</v>
      </c>
      <c r="B5198" s="43" t="s">
        <v>1536</v>
      </c>
      <c r="C5198" s="43">
        <v>8</v>
      </c>
      <c r="D5198" s="43" t="s">
        <v>2053</v>
      </c>
      <c r="E5198" s="43">
        <v>2</v>
      </c>
      <c r="F5198" s="43" t="s">
        <v>2084</v>
      </c>
      <c r="G5198" s="44">
        <v>12</v>
      </c>
      <c r="H5198" s="43" t="s">
        <v>73</v>
      </c>
      <c r="I5198" s="44">
        <v>33</v>
      </c>
      <c r="J5198" s="44" t="s">
        <v>219</v>
      </c>
      <c r="K5198" s="41"/>
      <c r="L5198" s="41"/>
      <c r="M5198" s="41"/>
      <c r="N5198" s="45" t="s">
        <v>2105</v>
      </c>
      <c r="O5198" s="41">
        <v>64900</v>
      </c>
      <c r="P5198" s="46"/>
      <c r="Q5198" s="47"/>
      <c r="R5198" s="48" t="s">
        <v>1948</v>
      </c>
      <c r="T5198">
        <v>100802</v>
      </c>
    </row>
    <row r="5199" spans="1:20" ht="18" customHeight="1" x14ac:dyDescent="0.15">
      <c r="A5199" s="42">
        <v>10</v>
      </c>
      <c r="B5199" s="43" t="s">
        <v>1536</v>
      </c>
      <c r="C5199" s="43">
        <v>8</v>
      </c>
      <c r="D5199" s="43" t="s">
        <v>2053</v>
      </c>
      <c r="E5199" s="43">
        <v>2</v>
      </c>
      <c r="F5199" s="43" t="s">
        <v>2084</v>
      </c>
      <c r="G5199" s="44">
        <v>12</v>
      </c>
      <c r="H5199" s="43" t="s">
        <v>73</v>
      </c>
      <c r="I5199" s="45">
        <v>61</v>
      </c>
      <c r="J5199" s="45" t="s">
        <v>1315</v>
      </c>
      <c r="K5199" s="41">
        <v>40</v>
      </c>
      <c r="L5199" s="41">
        <v>40</v>
      </c>
      <c r="M5199" s="41">
        <f>K5199-L5199</f>
        <v>0</v>
      </c>
      <c r="N5199" s="45" t="s">
        <v>2106</v>
      </c>
      <c r="O5199" s="41">
        <v>39600</v>
      </c>
      <c r="P5199" s="46"/>
      <c r="Q5199" s="47"/>
      <c r="R5199" s="48" t="s">
        <v>1948</v>
      </c>
      <c r="T5199">
        <v>100802</v>
      </c>
    </row>
    <row r="5200" spans="1:20" ht="18" customHeight="1" x14ac:dyDescent="0.15">
      <c r="A5200" s="42">
        <v>10</v>
      </c>
      <c r="B5200" s="43" t="s">
        <v>1536</v>
      </c>
      <c r="C5200" s="43">
        <v>8</v>
      </c>
      <c r="D5200" s="43" t="s">
        <v>2053</v>
      </c>
      <c r="E5200" s="43">
        <v>2</v>
      </c>
      <c r="F5200" s="43" t="s">
        <v>2084</v>
      </c>
      <c r="G5200" s="45">
        <v>13</v>
      </c>
      <c r="H5200" s="49" t="s">
        <v>77</v>
      </c>
      <c r="I5200" s="45"/>
      <c r="J5200" s="45"/>
      <c r="K5200" s="41"/>
      <c r="L5200" s="41"/>
      <c r="M5200" s="41"/>
      <c r="N5200" s="45"/>
      <c r="O5200" s="47"/>
      <c r="P5200" s="46"/>
      <c r="Q5200" s="47"/>
      <c r="R5200" s="48" t="s">
        <v>1948</v>
      </c>
      <c r="T5200">
        <v>100802</v>
      </c>
    </row>
    <row r="5201" spans="1:20" ht="18" customHeight="1" x14ac:dyDescent="0.15">
      <c r="A5201" s="42">
        <v>10</v>
      </c>
      <c r="B5201" s="43" t="s">
        <v>1536</v>
      </c>
      <c r="C5201" s="43">
        <v>8</v>
      </c>
      <c r="D5201" s="43" t="s">
        <v>2053</v>
      </c>
      <c r="E5201" s="43">
        <v>2</v>
      </c>
      <c r="F5201" s="43" t="s">
        <v>2084</v>
      </c>
      <c r="G5201" s="44">
        <v>13</v>
      </c>
      <c r="H5201" s="43" t="s">
        <v>77</v>
      </c>
      <c r="I5201" s="45">
        <v>2</v>
      </c>
      <c r="J5201" s="45" t="s">
        <v>136</v>
      </c>
      <c r="K5201" s="41">
        <v>56</v>
      </c>
      <c r="L5201" s="41">
        <v>56</v>
      </c>
      <c r="M5201" s="41">
        <f>K5201-L5201</f>
        <v>0</v>
      </c>
      <c r="N5201" s="45" t="s">
        <v>3649</v>
      </c>
      <c r="O5201" s="41">
        <v>55960</v>
      </c>
      <c r="P5201" s="46"/>
      <c r="Q5201" s="47"/>
      <c r="R5201" s="48" t="s">
        <v>1948</v>
      </c>
      <c r="T5201">
        <v>100802</v>
      </c>
    </row>
    <row r="5202" spans="1:20" ht="18" customHeight="1" x14ac:dyDescent="0.15">
      <c r="A5202" s="42">
        <v>10</v>
      </c>
      <c r="B5202" s="43" t="s">
        <v>1536</v>
      </c>
      <c r="C5202" s="43">
        <v>8</v>
      </c>
      <c r="D5202" s="43" t="s">
        <v>2053</v>
      </c>
      <c r="E5202" s="43">
        <v>2</v>
      </c>
      <c r="F5202" s="43" t="s">
        <v>2084</v>
      </c>
      <c r="G5202" s="45">
        <v>14</v>
      </c>
      <c r="H5202" s="49" t="s">
        <v>233</v>
      </c>
      <c r="I5202" s="45"/>
      <c r="J5202" s="45"/>
      <c r="K5202" s="41"/>
      <c r="L5202" s="41"/>
      <c r="M5202" s="41"/>
      <c r="N5202" s="45"/>
      <c r="O5202" s="47"/>
      <c r="P5202" s="46"/>
      <c r="Q5202" s="47"/>
      <c r="R5202" s="48" t="s">
        <v>1948</v>
      </c>
      <c r="T5202">
        <v>100802</v>
      </c>
    </row>
    <row r="5203" spans="1:20" ht="18" customHeight="1" x14ac:dyDescent="0.15">
      <c r="A5203" s="42">
        <v>10</v>
      </c>
      <c r="B5203" s="43" t="s">
        <v>1536</v>
      </c>
      <c r="C5203" s="43">
        <v>8</v>
      </c>
      <c r="D5203" s="43" t="s">
        <v>2053</v>
      </c>
      <c r="E5203" s="43">
        <v>2</v>
      </c>
      <c r="F5203" s="43" t="s">
        <v>2084</v>
      </c>
      <c r="G5203" s="44">
        <v>14</v>
      </c>
      <c r="H5203" s="43" t="s">
        <v>233</v>
      </c>
      <c r="I5203" s="45">
        <v>1</v>
      </c>
      <c r="J5203" s="45" t="s">
        <v>361</v>
      </c>
      <c r="K5203" s="41">
        <v>800</v>
      </c>
      <c r="L5203" s="41">
        <v>800</v>
      </c>
      <c r="M5203" s="41">
        <f>K5203-L5203</f>
        <v>0</v>
      </c>
      <c r="N5203" s="45" t="s">
        <v>2107</v>
      </c>
      <c r="O5203" s="41">
        <v>800000</v>
      </c>
      <c r="P5203" s="46"/>
      <c r="Q5203" s="47"/>
      <c r="R5203" s="48" t="s">
        <v>1948</v>
      </c>
      <c r="T5203">
        <v>100802</v>
      </c>
    </row>
    <row r="5204" spans="1:20" ht="18" customHeight="1" x14ac:dyDescent="0.15">
      <c r="A5204" s="42">
        <v>10</v>
      </c>
      <c r="B5204" s="43" t="s">
        <v>1536</v>
      </c>
      <c r="C5204" s="43">
        <v>8</v>
      </c>
      <c r="D5204" s="43" t="s">
        <v>2053</v>
      </c>
      <c r="E5204" s="43">
        <v>2</v>
      </c>
      <c r="F5204" s="43" t="s">
        <v>2084</v>
      </c>
      <c r="G5204" s="45">
        <v>17</v>
      </c>
      <c r="H5204" s="49" t="s">
        <v>79</v>
      </c>
      <c r="I5204" s="45"/>
      <c r="J5204" s="45"/>
      <c r="K5204" s="41"/>
      <c r="L5204" s="41"/>
      <c r="M5204" s="41"/>
      <c r="N5204" s="45"/>
      <c r="O5204" s="47"/>
      <c r="P5204" s="46"/>
      <c r="Q5204" s="47"/>
      <c r="R5204" s="48" t="s">
        <v>1948</v>
      </c>
      <c r="T5204">
        <v>100802</v>
      </c>
    </row>
    <row r="5205" spans="1:20" ht="18" customHeight="1" x14ac:dyDescent="0.15">
      <c r="A5205" s="42">
        <v>10</v>
      </c>
      <c r="B5205" s="43" t="s">
        <v>1536</v>
      </c>
      <c r="C5205" s="43">
        <v>8</v>
      </c>
      <c r="D5205" s="43" t="s">
        <v>2053</v>
      </c>
      <c r="E5205" s="43">
        <v>2</v>
      </c>
      <c r="F5205" s="43" t="s">
        <v>2084</v>
      </c>
      <c r="G5205" s="44">
        <v>17</v>
      </c>
      <c r="H5205" s="43" t="s">
        <v>79</v>
      </c>
      <c r="I5205" s="45">
        <v>11</v>
      </c>
      <c r="J5205" s="45" t="s">
        <v>80</v>
      </c>
      <c r="K5205" s="41">
        <v>150</v>
      </c>
      <c r="L5205" s="41">
        <v>204</v>
      </c>
      <c r="M5205" s="41">
        <f>K5205-L5205</f>
        <v>-54</v>
      </c>
      <c r="N5205" s="45" t="s">
        <v>2108</v>
      </c>
      <c r="O5205" s="41">
        <v>150000</v>
      </c>
      <c r="P5205" s="46"/>
      <c r="Q5205" s="47"/>
      <c r="R5205" s="48" t="s">
        <v>1948</v>
      </c>
      <c r="T5205">
        <v>100802</v>
      </c>
    </row>
    <row r="5206" spans="1:20" ht="18" customHeight="1" x14ac:dyDescent="0.15">
      <c r="A5206" s="24">
        <v>10</v>
      </c>
      <c r="B5206" s="25" t="s">
        <v>2268</v>
      </c>
      <c r="C5206" s="34">
        <v>8</v>
      </c>
      <c r="D5206" s="25" t="s">
        <v>2053</v>
      </c>
      <c r="E5206" s="35">
        <v>3</v>
      </c>
      <c r="F5206" s="36" t="s">
        <v>2340</v>
      </c>
      <c r="G5206" s="35"/>
      <c r="H5206" s="36"/>
      <c r="I5206" s="35"/>
      <c r="J5206" s="35"/>
      <c r="K5206" s="32">
        <f>IF(C5206="",SUMIFS($K5207:$K$5362,$A5207:$A$5362,A5206,$E5207:$E$5362,""),IF(E5206="",SUMIFS($K5207:$K$5362,$A5207:$A$5362,A5206,$C5207:$C$5362,C5206,$G5207:$G$5362,""),IF(G5206="",SUMIFS($K5207:$K$5362,$A5207:$A$5362,A5206,$C5207:$C$5362,C5206,$E5207:$E$5362,E5206,$R5207:$R$5362,R5206),IF(I5206="",SUMIFS($K5207:$K$5362,$A5207:$A$5362,A5206,$C5207:$C$5362,C5206,$E5207:$E$5362,E5206,$G5207:$G$5362,G5206,$R5207:$R$5362,R5206),0))))</f>
        <v>81578</v>
      </c>
      <c r="L5206" s="32">
        <f>IF(C5206="",SUMIFS($L5207:$L$5362,$A5207:$A$5362,A5206,$E5207:$E$5362,""),IF(E5206="",SUMIFS($L5207:$L$5362,$A5207:$A$5362,A5206,$C5207:$C$5362,C5206,$G5207:$G$5362,""),IF(G5206="",SUMIFS($L5207:$L$5362,$A5207:$A$5362,A5206,$C5207:$C$5362,C5206,$E5207:$E$5362,E5206,$R5207:$R$5362,R5206),IF(I5206="",SUMIFS($L5207:$L$5362,$A5207:$A$5362,A5206,$C5207:$C$5362,C5206,$E5207:$E$5362,E5206,$G5207:$G$5362,G5206,$R5207:$R$5362,R5206),0))))</f>
        <v>76905</v>
      </c>
      <c r="M5206" s="32">
        <f t="shared" ref="M5206" si="133">K5206-L5206</f>
        <v>4673</v>
      </c>
      <c r="N5206" s="37"/>
      <c r="O5206" s="38"/>
      <c r="P5206" s="39"/>
      <c r="Q5206" s="33">
        <f>IF(C5206="",SUMIFS($Q5207:$Q$5362,$A5207:$A$5362,A5206,$E5207:$E$5362,""),IF(E5206="",SUMIFS($Q5207:$Q$5362,$A5207:$A$5362,A5206,$C5207:$C$5362,C5206,$G5207:$G$5362,""),IF(G5206="",SUMIFS($Q5207:$Q$5362,$A5207:$A$5362,A5206,$C5207:$C$5362,C5206,$E5207:$E$5362,E5206,$R5207:$R$5362,R5206),IF(I5206="",SUMIFS($Q5207:$Q$5362,$A5207:$A$5362,A5206,$C5207:$C$5362,C5206,$E5207:$E$5362,E5206,$G5207:$G$5362,G5206,$R5207:$R$5362,R5206),0))))</f>
        <v>20229</v>
      </c>
      <c r="R5206" s="40" t="s">
        <v>2270</v>
      </c>
      <c r="T5206">
        <v>100803</v>
      </c>
    </row>
    <row r="5207" spans="1:20" ht="18" customHeight="1" x14ac:dyDescent="0.15">
      <c r="A5207" s="42">
        <v>10</v>
      </c>
      <c r="B5207" s="43" t="s">
        <v>1536</v>
      </c>
      <c r="C5207" s="43">
        <v>8</v>
      </c>
      <c r="D5207" s="43" t="s">
        <v>2053</v>
      </c>
      <c r="E5207" s="43">
        <v>3</v>
      </c>
      <c r="F5207" s="43" t="s">
        <v>2109</v>
      </c>
      <c r="G5207" s="45">
        <v>1</v>
      </c>
      <c r="H5207" s="49" t="s">
        <v>7</v>
      </c>
      <c r="I5207" s="45"/>
      <c r="J5207" s="45"/>
      <c r="K5207" s="41"/>
      <c r="L5207" s="41"/>
      <c r="M5207" s="41"/>
      <c r="N5207" s="45"/>
      <c r="O5207" s="47"/>
      <c r="P5207" s="46" t="s">
        <v>4555</v>
      </c>
      <c r="Q5207" s="47">
        <v>969</v>
      </c>
      <c r="R5207" s="48" t="s">
        <v>1540</v>
      </c>
      <c r="T5207">
        <v>100803</v>
      </c>
    </row>
    <row r="5208" spans="1:20" ht="18" customHeight="1" x14ac:dyDescent="0.15">
      <c r="A5208" s="42">
        <v>10</v>
      </c>
      <c r="B5208" s="43" t="s">
        <v>1536</v>
      </c>
      <c r="C5208" s="43">
        <v>8</v>
      </c>
      <c r="D5208" s="43" t="s">
        <v>2053</v>
      </c>
      <c r="E5208" s="43">
        <v>3</v>
      </c>
      <c r="F5208" s="43" t="s">
        <v>2109</v>
      </c>
      <c r="G5208" s="44">
        <v>1</v>
      </c>
      <c r="H5208" s="43" t="s">
        <v>7</v>
      </c>
      <c r="I5208" s="45">
        <v>21</v>
      </c>
      <c r="J5208" s="45" t="s">
        <v>2110</v>
      </c>
      <c r="K5208" s="41">
        <v>51</v>
      </c>
      <c r="L5208" s="41">
        <v>51</v>
      </c>
      <c r="M5208" s="41">
        <f>K5208-L5208</f>
        <v>0</v>
      </c>
      <c r="N5208" s="45" t="s">
        <v>3650</v>
      </c>
      <c r="O5208" s="41">
        <v>50400</v>
      </c>
      <c r="P5208" s="46" t="s">
        <v>4556</v>
      </c>
      <c r="Q5208" s="47"/>
      <c r="R5208" s="48" t="s">
        <v>1540</v>
      </c>
      <c r="T5208">
        <v>100803</v>
      </c>
    </row>
    <row r="5209" spans="1:20" ht="18" customHeight="1" x14ac:dyDescent="0.15">
      <c r="A5209" s="42">
        <v>10</v>
      </c>
      <c r="B5209" s="43" t="s">
        <v>1536</v>
      </c>
      <c r="C5209" s="43">
        <v>8</v>
      </c>
      <c r="D5209" s="43" t="s">
        <v>2053</v>
      </c>
      <c r="E5209" s="43">
        <v>3</v>
      </c>
      <c r="F5209" s="43" t="s">
        <v>2109</v>
      </c>
      <c r="G5209" s="45">
        <v>2</v>
      </c>
      <c r="H5209" s="49" t="s">
        <v>10</v>
      </c>
      <c r="I5209" s="45"/>
      <c r="J5209" s="45"/>
      <c r="K5209" s="41"/>
      <c r="L5209" s="41"/>
      <c r="M5209" s="41"/>
      <c r="N5209" s="45"/>
      <c r="O5209" s="47"/>
      <c r="P5209" s="46" t="s">
        <v>4557</v>
      </c>
      <c r="Q5209" s="47"/>
      <c r="R5209" s="48" t="s">
        <v>1540</v>
      </c>
      <c r="T5209">
        <v>100803</v>
      </c>
    </row>
    <row r="5210" spans="1:20" ht="18" customHeight="1" x14ac:dyDescent="0.15">
      <c r="A5210" s="42">
        <v>10</v>
      </c>
      <c r="B5210" s="43" t="s">
        <v>1536</v>
      </c>
      <c r="C5210" s="43">
        <v>8</v>
      </c>
      <c r="D5210" s="43" t="s">
        <v>2053</v>
      </c>
      <c r="E5210" s="43">
        <v>3</v>
      </c>
      <c r="F5210" s="43" t="s">
        <v>2109</v>
      </c>
      <c r="G5210" s="44">
        <v>2</v>
      </c>
      <c r="H5210" s="43" t="s">
        <v>10</v>
      </c>
      <c r="I5210" s="45">
        <v>3</v>
      </c>
      <c r="J5210" s="45" t="s">
        <v>11</v>
      </c>
      <c r="K5210" s="41">
        <v>2917</v>
      </c>
      <c r="L5210" s="41">
        <v>2858</v>
      </c>
      <c r="M5210" s="41">
        <f>K5210-L5210</f>
        <v>59</v>
      </c>
      <c r="N5210" s="45" t="s">
        <v>107</v>
      </c>
      <c r="O5210" s="41">
        <v>2916300</v>
      </c>
      <c r="P5210" s="46" t="s">
        <v>4826</v>
      </c>
      <c r="Q5210" s="47">
        <v>19260</v>
      </c>
      <c r="R5210" s="48" t="s">
        <v>1540</v>
      </c>
      <c r="T5210">
        <v>100803</v>
      </c>
    </row>
    <row r="5211" spans="1:20" ht="18" customHeight="1" x14ac:dyDescent="0.15">
      <c r="A5211" s="42">
        <v>10</v>
      </c>
      <c r="B5211" s="43" t="s">
        <v>1536</v>
      </c>
      <c r="C5211" s="43">
        <v>8</v>
      </c>
      <c r="D5211" s="43" t="s">
        <v>2053</v>
      </c>
      <c r="E5211" s="43">
        <v>3</v>
      </c>
      <c r="F5211" s="43" t="s">
        <v>2109</v>
      </c>
      <c r="G5211" s="45">
        <v>3</v>
      </c>
      <c r="H5211" s="49" t="s">
        <v>13</v>
      </c>
      <c r="I5211" s="45"/>
      <c r="J5211" s="45"/>
      <c r="K5211" s="41"/>
      <c r="L5211" s="41"/>
      <c r="M5211" s="41"/>
      <c r="N5211" s="45"/>
      <c r="O5211" s="47"/>
      <c r="P5211" s="46" t="s">
        <v>4806</v>
      </c>
      <c r="Q5211" s="47"/>
      <c r="R5211" s="48" t="s">
        <v>1540</v>
      </c>
      <c r="T5211">
        <v>100803</v>
      </c>
    </row>
    <row r="5212" spans="1:20" ht="18" customHeight="1" x14ac:dyDescent="0.15">
      <c r="A5212" s="42">
        <v>10</v>
      </c>
      <c r="B5212" s="43" t="s">
        <v>1536</v>
      </c>
      <c r="C5212" s="43">
        <v>8</v>
      </c>
      <c r="D5212" s="43" t="s">
        <v>2053</v>
      </c>
      <c r="E5212" s="43">
        <v>3</v>
      </c>
      <c r="F5212" s="43" t="s">
        <v>2109</v>
      </c>
      <c r="G5212" s="44">
        <v>3</v>
      </c>
      <c r="H5212" s="43" t="s">
        <v>13</v>
      </c>
      <c r="I5212" s="45">
        <v>31</v>
      </c>
      <c r="J5212" s="45" t="s">
        <v>18</v>
      </c>
      <c r="K5212" s="41">
        <v>78</v>
      </c>
      <c r="L5212" s="41">
        <v>78</v>
      </c>
      <c r="M5212" s="41">
        <f>K5212-L5212</f>
        <v>0</v>
      </c>
      <c r="N5212" s="45" t="s">
        <v>107</v>
      </c>
      <c r="O5212" s="41">
        <v>78000</v>
      </c>
      <c r="P5212" s="46"/>
      <c r="Q5212" s="47"/>
      <c r="R5212" s="48" t="s">
        <v>1540</v>
      </c>
      <c r="T5212">
        <v>100803</v>
      </c>
    </row>
    <row r="5213" spans="1:20" ht="18" customHeight="1" x14ac:dyDescent="0.15">
      <c r="A5213" s="42">
        <v>10</v>
      </c>
      <c r="B5213" s="43" t="s">
        <v>1536</v>
      </c>
      <c r="C5213" s="43">
        <v>8</v>
      </c>
      <c r="D5213" s="43" t="s">
        <v>2053</v>
      </c>
      <c r="E5213" s="43">
        <v>3</v>
      </c>
      <c r="F5213" s="43" t="s">
        <v>2109</v>
      </c>
      <c r="G5213" s="44">
        <v>3</v>
      </c>
      <c r="H5213" s="43" t="s">
        <v>13</v>
      </c>
      <c r="I5213" s="45">
        <v>35</v>
      </c>
      <c r="J5213" s="45" t="s">
        <v>22</v>
      </c>
      <c r="K5213" s="41">
        <v>108</v>
      </c>
      <c r="L5213" s="41">
        <v>108</v>
      </c>
      <c r="M5213" s="41">
        <f>K5213-L5213</f>
        <v>0</v>
      </c>
      <c r="N5213" s="45" t="s">
        <v>2111</v>
      </c>
      <c r="O5213" s="41">
        <v>108000</v>
      </c>
      <c r="P5213" s="46"/>
      <c r="Q5213" s="47"/>
      <c r="R5213" s="48" t="s">
        <v>1540</v>
      </c>
      <c r="T5213">
        <v>100803</v>
      </c>
    </row>
    <row r="5214" spans="1:20" ht="18" customHeight="1" x14ac:dyDescent="0.15">
      <c r="A5214" s="42">
        <v>10</v>
      </c>
      <c r="B5214" s="43" t="s">
        <v>1536</v>
      </c>
      <c r="C5214" s="43">
        <v>8</v>
      </c>
      <c r="D5214" s="43" t="s">
        <v>2053</v>
      </c>
      <c r="E5214" s="43">
        <v>3</v>
      </c>
      <c r="F5214" s="43" t="s">
        <v>2109</v>
      </c>
      <c r="G5214" s="44">
        <v>3</v>
      </c>
      <c r="H5214" s="43" t="s">
        <v>13</v>
      </c>
      <c r="I5214" s="45">
        <v>39</v>
      </c>
      <c r="J5214" s="45" t="s">
        <v>24</v>
      </c>
      <c r="K5214" s="41">
        <v>634</v>
      </c>
      <c r="L5214" s="41">
        <v>621</v>
      </c>
      <c r="M5214" s="41">
        <f>K5214-L5214</f>
        <v>13</v>
      </c>
      <c r="N5214" s="45" t="s">
        <v>107</v>
      </c>
      <c r="O5214" s="41">
        <v>633420</v>
      </c>
      <c r="P5214" s="46"/>
      <c r="Q5214" s="47"/>
      <c r="R5214" s="48" t="s">
        <v>1540</v>
      </c>
      <c r="T5214">
        <v>100803</v>
      </c>
    </row>
    <row r="5215" spans="1:20" ht="18" customHeight="1" x14ac:dyDescent="0.15">
      <c r="A5215" s="42">
        <v>10</v>
      </c>
      <c r="B5215" s="43" t="s">
        <v>1536</v>
      </c>
      <c r="C5215" s="43">
        <v>8</v>
      </c>
      <c r="D5215" s="43" t="s">
        <v>2053</v>
      </c>
      <c r="E5215" s="43">
        <v>3</v>
      </c>
      <c r="F5215" s="43" t="s">
        <v>2109</v>
      </c>
      <c r="G5215" s="44">
        <v>3</v>
      </c>
      <c r="H5215" s="43" t="s">
        <v>13</v>
      </c>
      <c r="I5215" s="45">
        <v>40</v>
      </c>
      <c r="J5215" s="45" t="s">
        <v>25</v>
      </c>
      <c r="K5215" s="41">
        <v>460</v>
      </c>
      <c r="L5215" s="41">
        <v>451</v>
      </c>
      <c r="M5215" s="41">
        <f>K5215-L5215</f>
        <v>9</v>
      </c>
      <c r="N5215" s="45" t="s">
        <v>107</v>
      </c>
      <c r="O5215" s="41">
        <v>459610</v>
      </c>
      <c r="P5215" s="46"/>
      <c r="Q5215" s="47"/>
      <c r="R5215" s="48" t="s">
        <v>1540</v>
      </c>
      <c r="T5215">
        <v>100803</v>
      </c>
    </row>
    <row r="5216" spans="1:20" ht="18" customHeight="1" x14ac:dyDescent="0.15">
      <c r="A5216" s="42">
        <v>10</v>
      </c>
      <c r="B5216" s="43" t="s">
        <v>1536</v>
      </c>
      <c r="C5216" s="43">
        <v>8</v>
      </c>
      <c r="D5216" s="43" t="s">
        <v>2053</v>
      </c>
      <c r="E5216" s="43">
        <v>3</v>
      </c>
      <c r="F5216" s="43" t="s">
        <v>2109</v>
      </c>
      <c r="G5216" s="44">
        <v>3</v>
      </c>
      <c r="H5216" s="43" t="s">
        <v>13</v>
      </c>
      <c r="I5216" s="45">
        <v>41</v>
      </c>
      <c r="J5216" s="45" t="s">
        <v>26</v>
      </c>
      <c r="K5216" s="41">
        <v>89</v>
      </c>
      <c r="L5216" s="41">
        <v>89</v>
      </c>
      <c r="M5216" s="41">
        <f>K5216-L5216</f>
        <v>0</v>
      </c>
      <c r="N5216" s="45" t="s">
        <v>107</v>
      </c>
      <c r="O5216" s="41">
        <v>89000</v>
      </c>
      <c r="P5216" s="46"/>
      <c r="Q5216" s="47"/>
      <c r="R5216" s="48" t="s">
        <v>1540</v>
      </c>
      <c r="T5216">
        <v>100803</v>
      </c>
    </row>
    <row r="5217" spans="1:20" ht="18" customHeight="1" x14ac:dyDescent="0.15">
      <c r="A5217" s="42">
        <v>10</v>
      </c>
      <c r="B5217" s="43" t="s">
        <v>1536</v>
      </c>
      <c r="C5217" s="43">
        <v>8</v>
      </c>
      <c r="D5217" s="43" t="s">
        <v>2053</v>
      </c>
      <c r="E5217" s="43">
        <v>3</v>
      </c>
      <c r="F5217" s="43" t="s">
        <v>2109</v>
      </c>
      <c r="G5217" s="45">
        <v>4</v>
      </c>
      <c r="H5217" s="49" t="s">
        <v>27</v>
      </c>
      <c r="I5217" s="45"/>
      <c r="J5217" s="45"/>
      <c r="K5217" s="41"/>
      <c r="L5217" s="41"/>
      <c r="M5217" s="41"/>
      <c r="N5217" s="45"/>
      <c r="O5217" s="47"/>
      <c r="P5217" s="46"/>
      <c r="Q5217" s="47"/>
      <c r="R5217" s="48" t="s">
        <v>1540</v>
      </c>
      <c r="T5217">
        <v>100803</v>
      </c>
    </row>
    <row r="5218" spans="1:20" ht="18" customHeight="1" x14ac:dyDescent="0.15">
      <c r="A5218" s="42">
        <v>10</v>
      </c>
      <c r="B5218" s="43" t="s">
        <v>1536</v>
      </c>
      <c r="C5218" s="43">
        <v>8</v>
      </c>
      <c r="D5218" s="43" t="s">
        <v>2053</v>
      </c>
      <c r="E5218" s="43">
        <v>3</v>
      </c>
      <c r="F5218" s="43" t="s">
        <v>2109</v>
      </c>
      <c r="G5218" s="44">
        <v>4</v>
      </c>
      <c r="H5218" s="43" t="s">
        <v>27</v>
      </c>
      <c r="I5218" s="45">
        <v>31</v>
      </c>
      <c r="J5218" s="45" t="s">
        <v>29</v>
      </c>
      <c r="K5218" s="41">
        <v>845</v>
      </c>
      <c r="L5218" s="41">
        <v>818</v>
      </c>
      <c r="M5218" s="41">
        <f>K5218-L5218</f>
        <v>27</v>
      </c>
      <c r="N5218" s="45" t="s">
        <v>107</v>
      </c>
      <c r="O5218" s="41">
        <v>844231</v>
      </c>
      <c r="P5218" s="46"/>
      <c r="Q5218" s="47"/>
      <c r="R5218" s="48" t="s">
        <v>1540</v>
      </c>
      <c r="T5218">
        <v>100803</v>
      </c>
    </row>
    <row r="5219" spans="1:20" ht="18" customHeight="1" x14ac:dyDescent="0.15">
      <c r="A5219" s="42">
        <v>10</v>
      </c>
      <c r="B5219" s="43" t="s">
        <v>1536</v>
      </c>
      <c r="C5219" s="43">
        <v>8</v>
      </c>
      <c r="D5219" s="43" t="s">
        <v>2053</v>
      </c>
      <c r="E5219" s="43">
        <v>3</v>
      </c>
      <c r="F5219" s="43" t="s">
        <v>2109</v>
      </c>
      <c r="G5219" s="45">
        <v>7</v>
      </c>
      <c r="H5219" s="49" t="s">
        <v>30</v>
      </c>
      <c r="I5219" s="45"/>
      <c r="J5219" s="45"/>
      <c r="K5219" s="41"/>
      <c r="L5219" s="41"/>
      <c r="M5219" s="41"/>
      <c r="N5219" s="45"/>
      <c r="O5219" s="47"/>
      <c r="P5219" s="46"/>
      <c r="Q5219" s="47"/>
      <c r="R5219" s="48" t="s">
        <v>1540</v>
      </c>
      <c r="T5219">
        <v>100803</v>
      </c>
    </row>
    <row r="5220" spans="1:20" ht="18" customHeight="1" x14ac:dyDescent="0.15">
      <c r="A5220" s="42">
        <v>10</v>
      </c>
      <c r="B5220" s="43" t="s">
        <v>1536</v>
      </c>
      <c r="C5220" s="43">
        <v>8</v>
      </c>
      <c r="D5220" s="43" t="s">
        <v>2053</v>
      </c>
      <c r="E5220" s="43">
        <v>3</v>
      </c>
      <c r="F5220" s="43" t="s">
        <v>2109</v>
      </c>
      <c r="G5220" s="44">
        <v>7</v>
      </c>
      <c r="H5220" s="43" t="s">
        <v>30</v>
      </c>
      <c r="I5220" s="45">
        <v>31</v>
      </c>
      <c r="J5220" s="45" t="s">
        <v>265</v>
      </c>
      <c r="K5220" s="41">
        <v>15</v>
      </c>
      <c r="L5220" s="41">
        <v>15</v>
      </c>
      <c r="M5220" s="41">
        <f>K5220-L5220</f>
        <v>0</v>
      </c>
      <c r="N5220" s="45" t="s">
        <v>2112</v>
      </c>
      <c r="O5220" s="41">
        <v>15000</v>
      </c>
      <c r="P5220" s="46"/>
      <c r="Q5220" s="47"/>
      <c r="R5220" s="48" t="s">
        <v>1540</v>
      </c>
      <c r="T5220">
        <v>100803</v>
      </c>
    </row>
    <row r="5221" spans="1:20" ht="18" customHeight="1" x14ac:dyDescent="0.15">
      <c r="A5221" s="42">
        <v>10</v>
      </c>
      <c r="B5221" s="43" t="s">
        <v>1536</v>
      </c>
      <c r="C5221" s="43">
        <v>8</v>
      </c>
      <c r="D5221" s="43" t="s">
        <v>2053</v>
      </c>
      <c r="E5221" s="43">
        <v>3</v>
      </c>
      <c r="F5221" s="43" t="s">
        <v>2109</v>
      </c>
      <c r="G5221" s="45">
        <v>8</v>
      </c>
      <c r="H5221" s="49" t="s">
        <v>33</v>
      </c>
      <c r="I5221" s="45"/>
      <c r="J5221" s="45"/>
      <c r="K5221" s="41"/>
      <c r="L5221" s="41"/>
      <c r="M5221" s="41"/>
      <c r="N5221" s="45"/>
      <c r="O5221" s="47"/>
      <c r="P5221" s="46"/>
      <c r="Q5221" s="47"/>
      <c r="R5221" s="48" t="s">
        <v>1540</v>
      </c>
      <c r="T5221">
        <v>100803</v>
      </c>
    </row>
    <row r="5222" spans="1:20" ht="18" customHeight="1" x14ac:dyDescent="0.15">
      <c r="A5222" s="42">
        <v>10</v>
      </c>
      <c r="B5222" s="43" t="s">
        <v>1536</v>
      </c>
      <c r="C5222" s="43">
        <v>8</v>
      </c>
      <c r="D5222" s="43" t="s">
        <v>2053</v>
      </c>
      <c r="E5222" s="43">
        <v>3</v>
      </c>
      <c r="F5222" s="43" t="s">
        <v>2109</v>
      </c>
      <c r="G5222" s="44">
        <v>8</v>
      </c>
      <c r="H5222" s="43" t="s">
        <v>33</v>
      </c>
      <c r="I5222" s="45">
        <v>1</v>
      </c>
      <c r="J5222" s="45" t="s">
        <v>34</v>
      </c>
      <c r="K5222" s="41">
        <v>10</v>
      </c>
      <c r="L5222" s="41">
        <v>10</v>
      </c>
      <c r="M5222" s="41">
        <f>K5222-L5222</f>
        <v>0</v>
      </c>
      <c r="N5222" s="45" t="s">
        <v>3651</v>
      </c>
      <c r="O5222" s="41">
        <v>9600</v>
      </c>
      <c r="P5222" s="46"/>
      <c r="Q5222" s="47"/>
      <c r="R5222" s="48" t="s">
        <v>1540</v>
      </c>
      <c r="T5222">
        <v>100803</v>
      </c>
    </row>
    <row r="5223" spans="1:20" ht="18" customHeight="1" x14ac:dyDescent="0.15">
      <c r="A5223" s="42">
        <v>10</v>
      </c>
      <c r="B5223" s="43" t="s">
        <v>1536</v>
      </c>
      <c r="C5223" s="43">
        <v>8</v>
      </c>
      <c r="D5223" s="43" t="s">
        <v>2053</v>
      </c>
      <c r="E5223" s="43">
        <v>3</v>
      </c>
      <c r="F5223" s="43" t="s">
        <v>2109</v>
      </c>
      <c r="G5223" s="44">
        <v>8</v>
      </c>
      <c r="H5223" s="43" t="s">
        <v>33</v>
      </c>
      <c r="I5223" s="45">
        <v>2</v>
      </c>
      <c r="J5223" s="45" t="s">
        <v>46</v>
      </c>
      <c r="K5223" s="41">
        <v>9</v>
      </c>
      <c r="L5223" s="41">
        <v>9</v>
      </c>
      <c r="M5223" s="41">
        <f>K5223-L5223</f>
        <v>0</v>
      </c>
      <c r="N5223" s="45" t="s">
        <v>3652</v>
      </c>
      <c r="O5223" s="41">
        <v>9000</v>
      </c>
      <c r="P5223" s="46"/>
      <c r="Q5223" s="47"/>
      <c r="R5223" s="48" t="s">
        <v>1540</v>
      </c>
      <c r="T5223">
        <v>100803</v>
      </c>
    </row>
    <row r="5224" spans="1:20" ht="18" customHeight="1" x14ac:dyDescent="0.15">
      <c r="A5224" s="42">
        <v>10</v>
      </c>
      <c r="B5224" s="43" t="s">
        <v>1536</v>
      </c>
      <c r="C5224" s="43">
        <v>8</v>
      </c>
      <c r="D5224" s="43" t="s">
        <v>2053</v>
      </c>
      <c r="E5224" s="43">
        <v>3</v>
      </c>
      <c r="F5224" s="43" t="s">
        <v>2109</v>
      </c>
      <c r="G5224" s="44">
        <v>8</v>
      </c>
      <c r="H5224" s="43" t="s">
        <v>33</v>
      </c>
      <c r="I5224" s="45">
        <v>3</v>
      </c>
      <c r="J5224" s="45" t="s">
        <v>48</v>
      </c>
      <c r="K5224" s="41">
        <v>13</v>
      </c>
      <c r="L5224" s="41">
        <v>13</v>
      </c>
      <c r="M5224" s="41">
        <f>K5224-L5224</f>
        <v>0</v>
      </c>
      <c r="N5224" s="45" t="s">
        <v>2113</v>
      </c>
      <c r="O5224" s="41">
        <v>13000</v>
      </c>
      <c r="P5224" s="46"/>
      <c r="Q5224" s="47"/>
      <c r="R5224" s="48" t="s">
        <v>1540</v>
      </c>
      <c r="T5224">
        <v>100803</v>
      </c>
    </row>
    <row r="5225" spans="1:20" ht="18" customHeight="1" x14ac:dyDescent="0.15">
      <c r="A5225" s="42">
        <v>10</v>
      </c>
      <c r="B5225" s="43" t="s">
        <v>1536</v>
      </c>
      <c r="C5225" s="43">
        <v>8</v>
      </c>
      <c r="D5225" s="43" t="s">
        <v>2053</v>
      </c>
      <c r="E5225" s="43">
        <v>3</v>
      </c>
      <c r="F5225" s="43" t="s">
        <v>2109</v>
      </c>
      <c r="G5225" s="45">
        <v>10</v>
      </c>
      <c r="H5225" s="49" t="s">
        <v>54</v>
      </c>
      <c r="I5225" s="45"/>
      <c r="J5225" s="45"/>
      <c r="K5225" s="41"/>
      <c r="L5225" s="41"/>
      <c r="M5225" s="41"/>
      <c r="N5225" s="45"/>
      <c r="O5225" s="47"/>
      <c r="P5225" s="46"/>
      <c r="Q5225" s="47"/>
      <c r="R5225" s="48" t="s">
        <v>1540</v>
      </c>
      <c r="T5225">
        <v>100803</v>
      </c>
    </row>
    <row r="5226" spans="1:20" ht="18" customHeight="1" x14ac:dyDescent="0.15">
      <c r="A5226" s="42">
        <v>10</v>
      </c>
      <c r="B5226" s="43" t="s">
        <v>1536</v>
      </c>
      <c r="C5226" s="43">
        <v>8</v>
      </c>
      <c r="D5226" s="43" t="s">
        <v>2053</v>
      </c>
      <c r="E5226" s="43">
        <v>3</v>
      </c>
      <c r="F5226" s="43" t="s">
        <v>2109</v>
      </c>
      <c r="G5226" s="44">
        <v>10</v>
      </c>
      <c r="H5226" s="43" t="s">
        <v>54</v>
      </c>
      <c r="I5226" s="45">
        <v>1</v>
      </c>
      <c r="J5226" s="45" t="s">
        <v>55</v>
      </c>
      <c r="K5226" s="41">
        <v>2099</v>
      </c>
      <c r="L5226" s="41">
        <v>1999</v>
      </c>
      <c r="M5226" s="41">
        <f>K5226-L5226</f>
        <v>100</v>
      </c>
      <c r="N5226" s="45" t="s">
        <v>2114</v>
      </c>
      <c r="O5226" s="41">
        <v>694740</v>
      </c>
      <c r="P5226" s="46"/>
      <c r="Q5226" s="47"/>
      <c r="R5226" s="48" t="s">
        <v>1540</v>
      </c>
      <c r="T5226">
        <v>100803</v>
      </c>
    </row>
    <row r="5227" spans="1:20" ht="18" customHeight="1" x14ac:dyDescent="0.15">
      <c r="A5227" s="42">
        <v>10</v>
      </c>
      <c r="B5227" s="43" t="s">
        <v>1536</v>
      </c>
      <c r="C5227" s="43">
        <v>8</v>
      </c>
      <c r="D5227" s="43" t="s">
        <v>2053</v>
      </c>
      <c r="E5227" s="43">
        <v>3</v>
      </c>
      <c r="F5227" s="43" t="s">
        <v>2109</v>
      </c>
      <c r="G5227" s="44">
        <v>10</v>
      </c>
      <c r="H5227" s="43" t="s">
        <v>54</v>
      </c>
      <c r="I5227" s="44">
        <v>1</v>
      </c>
      <c r="J5227" s="44" t="s">
        <v>55</v>
      </c>
      <c r="K5227" s="41"/>
      <c r="L5227" s="41"/>
      <c r="M5227" s="41"/>
      <c r="N5227" s="45" t="s">
        <v>2115</v>
      </c>
      <c r="O5227" s="41">
        <v>867570</v>
      </c>
      <c r="P5227" s="46"/>
      <c r="Q5227" s="47"/>
      <c r="R5227" s="48" t="s">
        <v>1540</v>
      </c>
      <c r="T5227">
        <v>100803</v>
      </c>
    </row>
    <row r="5228" spans="1:20" ht="18" customHeight="1" x14ac:dyDescent="0.15">
      <c r="A5228" s="42">
        <v>10</v>
      </c>
      <c r="B5228" s="43" t="s">
        <v>1536</v>
      </c>
      <c r="C5228" s="43">
        <v>8</v>
      </c>
      <c r="D5228" s="43" t="s">
        <v>2053</v>
      </c>
      <c r="E5228" s="43">
        <v>3</v>
      </c>
      <c r="F5228" s="43" t="s">
        <v>2109</v>
      </c>
      <c r="G5228" s="44">
        <v>10</v>
      </c>
      <c r="H5228" s="43" t="s">
        <v>54</v>
      </c>
      <c r="I5228" s="44">
        <v>1</v>
      </c>
      <c r="J5228" s="44" t="s">
        <v>55</v>
      </c>
      <c r="K5228" s="41"/>
      <c r="L5228" s="41"/>
      <c r="M5228" s="41"/>
      <c r="N5228" s="45" t="s">
        <v>2116</v>
      </c>
      <c r="O5228" s="41">
        <v>282640</v>
      </c>
      <c r="P5228" s="46"/>
      <c r="Q5228" s="47"/>
      <c r="R5228" s="48" t="s">
        <v>1540</v>
      </c>
      <c r="T5228">
        <v>100803</v>
      </c>
    </row>
    <row r="5229" spans="1:20" ht="18" customHeight="1" x14ac:dyDescent="0.15">
      <c r="A5229" s="42">
        <v>10</v>
      </c>
      <c r="B5229" s="43" t="s">
        <v>1536</v>
      </c>
      <c r="C5229" s="43">
        <v>8</v>
      </c>
      <c r="D5229" s="43" t="s">
        <v>2053</v>
      </c>
      <c r="E5229" s="43">
        <v>3</v>
      </c>
      <c r="F5229" s="43" t="s">
        <v>2109</v>
      </c>
      <c r="G5229" s="44">
        <v>10</v>
      </c>
      <c r="H5229" s="43" t="s">
        <v>54</v>
      </c>
      <c r="I5229" s="44">
        <v>1</v>
      </c>
      <c r="J5229" s="44" t="s">
        <v>55</v>
      </c>
      <c r="K5229" s="41"/>
      <c r="L5229" s="41"/>
      <c r="M5229" s="41"/>
      <c r="N5229" s="45" t="s">
        <v>2117</v>
      </c>
      <c r="O5229" s="41">
        <v>253773</v>
      </c>
      <c r="P5229" s="46"/>
      <c r="Q5229" s="47"/>
      <c r="R5229" s="48" t="s">
        <v>1540</v>
      </c>
      <c r="T5229">
        <v>100803</v>
      </c>
    </row>
    <row r="5230" spans="1:20" ht="18" customHeight="1" x14ac:dyDescent="0.15">
      <c r="A5230" s="42">
        <v>10</v>
      </c>
      <c r="B5230" s="43" t="s">
        <v>1536</v>
      </c>
      <c r="C5230" s="43">
        <v>8</v>
      </c>
      <c r="D5230" s="43" t="s">
        <v>2053</v>
      </c>
      <c r="E5230" s="43">
        <v>3</v>
      </c>
      <c r="F5230" s="43" t="s">
        <v>2109</v>
      </c>
      <c r="G5230" s="44">
        <v>10</v>
      </c>
      <c r="H5230" s="43" t="s">
        <v>54</v>
      </c>
      <c r="I5230" s="45">
        <v>2</v>
      </c>
      <c r="J5230" s="45" t="s">
        <v>193</v>
      </c>
      <c r="K5230" s="41">
        <v>3179</v>
      </c>
      <c r="L5230" s="41">
        <v>2670</v>
      </c>
      <c r="M5230" s="41">
        <f>K5230-L5230</f>
        <v>509</v>
      </c>
      <c r="N5230" s="45" t="s">
        <v>3653</v>
      </c>
      <c r="O5230" s="41">
        <v>2400000</v>
      </c>
      <c r="P5230" s="46"/>
      <c r="Q5230" s="47"/>
      <c r="R5230" s="48" t="s">
        <v>1540</v>
      </c>
      <c r="T5230">
        <v>100803</v>
      </c>
    </row>
    <row r="5231" spans="1:20" ht="18" customHeight="1" x14ac:dyDescent="0.15">
      <c r="A5231" s="42">
        <v>10</v>
      </c>
      <c r="B5231" s="43" t="s">
        <v>1536</v>
      </c>
      <c r="C5231" s="43">
        <v>8</v>
      </c>
      <c r="D5231" s="43" t="s">
        <v>2053</v>
      </c>
      <c r="E5231" s="43">
        <v>3</v>
      </c>
      <c r="F5231" s="43" t="s">
        <v>2109</v>
      </c>
      <c r="G5231" s="44">
        <v>10</v>
      </c>
      <c r="H5231" s="43" t="s">
        <v>54</v>
      </c>
      <c r="I5231" s="44">
        <v>2</v>
      </c>
      <c r="J5231" s="44" t="s">
        <v>193</v>
      </c>
      <c r="K5231" s="41"/>
      <c r="L5231" s="41"/>
      <c r="M5231" s="41"/>
      <c r="N5231" s="45" t="s">
        <v>3654</v>
      </c>
      <c r="O5231" s="41">
        <v>208320</v>
      </c>
      <c r="P5231" s="46"/>
      <c r="Q5231" s="47"/>
      <c r="R5231" s="48" t="s">
        <v>1540</v>
      </c>
      <c r="T5231">
        <v>100803</v>
      </c>
    </row>
    <row r="5232" spans="1:20" ht="18" customHeight="1" x14ac:dyDescent="0.15">
      <c r="A5232" s="42">
        <v>10</v>
      </c>
      <c r="B5232" s="43" t="s">
        <v>1536</v>
      </c>
      <c r="C5232" s="43">
        <v>8</v>
      </c>
      <c r="D5232" s="43" t="s">
        <v>2053</v>
      </c>
      <c r="E5232" s="43">
        <v>3</v>
      </c>
      <c r="F5232" s="43" t="s">
        <v>2109</v>
      </c>
      <c r="G5232" s="44">
        <v>10</v>
      </c>
      <c r="H5232" s="43" t="s">
        <v>54</v>
      </c>
      <c r="I5232" s="44">
        <v>2</v>
      </c>
      <c r="J5232" s="44" t="s">
        <v>193</v>
      </c>
      <c r="K5232" s="41"/>
      <c r="L5232" s="41"/>
      <c r="M5232" s="41"/>
      <c r="N5232" s="45" t="s">
        <v>3655</v>
      </c>
      <c r="O5232" s="41">
        <v>451200</v>
      </c>
      <c r="P5232" s="46"/>
      <c r="Q5232" s="47"/>
      <c r="R5232" s="48" t="s">
        <v>1540</v>
      </c>
      <c r="T5232">
        <v>100803</v>
      </c>
    </row>
    <row r="5233" spans="1:20" ht="18" customHeight="1" x14ac:dyDescent="0.15">
      <c r="A5233" s="42">
        <v>10</v>
      </c>
      <c r="B5233" s="43" t="s">
        <v>1536</v>
      </c>
      <c r="C5233" s="43">
        <v>8</v>
      </c>
      <c r="D5233" s="43" t="s">
        <v>2053</v>
      </c>
      <c r="E5233" s="43">
        <v>3</v>
      </c>
      <c r="F5233" s="43" t="s">
        <v>2109</v>
      </c>
      <c r="G5233" s="44">
        <v>10</v>
      </c>
      <c r="H5233" s="43" t="s">
        <v>54</v>
      </c>
      <c r="I5233" s="44">
        <v>2</v>
      </c>
      <c r="J5233" s="44" t="s">
        <v>193</v>
      </c>
      <c r="K5233" s="41"/>
      <c r="L5233" s="41"/>
      <c r="M5233" s="41"/>
      <c r="N5233" s="45" t="s">
        <v>3656</v>
      </c>
      <c r="O5233" s="41">
        <v>118800</v>
      </c>
      <c r="P5233" s="46"/>
      <c r="Q5233" s="47"/>
      <c r="R5233" s="48" t="s">
        <v>1540</v>
      </c>
      <c r="T5233">
        <v>100803</v>
      </c>
    </row>
    <row r="5234" spans="1:20" ht="18" customHeight="1" x14ac:dyDescent="0.15">
      <c r="A5234" s="42">
        <v>10</v>
      </c>
      <c r="B5234" s="43" t="s">
        <v>1536</v>
      </c>
      <c r="C5234" s="43">
        <v>8</v>
      </c>
      <c r="D5234" s="43" t="s">
        <v>2053</v>
      </c>
      <c r="E5234" s="43">
        <v>3</v>
      </c>
      <c r="F5234" s="43" t="s">
        <v>2109</v>
      </c>
      <c r="G5234" s="44">
        <v>10</v>
      </c>
      <c r="H5234" s="43" t="s">
        <v>54</v>
      </c>
      <c r="I5234" s="45">
        <v>3</v>
      </c>
      <c r="J5234" s="45" t="s">
        <v>63</v>
      </c>
      <c r="K5234" s="41">
        <v>9</v>
      </c>
      <c r="L5234" s="41">
        <v>9</v>
      </c>
      <c r="M5234" s="41">
        <f>K5234-L5234</f>
        <v>0</v>
      </c>
      <c r="N5234" s="45" t="s">
        <v>3657</v>
      </c>
      <c r="O5234" s="41">
        <v>5060</v>
      </c>
      <c r="P5234" s="46"/>
      <c r="Q5234" s="47"/>
      <c r="R5234" s="48" t="s">
        <v>1540</v>
      </c>
      <c r="T5234">
        <v>100803</v>
      </c>
    </row>
    <row r="5235" spans="1:20" ht="18" customHeight="1" x14ac:dyDescent="0.15">
      <c r="A5235" s="42">
        <v>10</v>
      </c>
      <c r="B5235" s="43" t="s">
        <v>1536</v>
      </c>
      <c r="C5235" s="43">
        <v>8</v>
      </c>
      <c r="D5235" s="43" t="s">
        <v>2053</v>
      </c>
      <c r="E5235" s="43">
        <v>3</v>
      </c>
      <c r="F5235" s="43" t="s">
        <v>2109</v>
      </c>
      <c r="G5235" s="44">
        <v>10</v>
      </c>
      <c r="H5235" s="43" t="s">
        <v>54</v>
      </c>
      <c r="I5235" s="44">
        <v>3</v>
      </c>
      <c r="J5235" s="44" t="s">
        <v>63</v>
      </c>
      <c r="K5235" s="41"/>
      <c r="L5235" s="41"/>
      <c r="M5235" s="41"/>
      <c r="N5235" s="45" t="s">
        <v>2118</v>
      </c>
      <c r="O5235" s="41">
        <v>3000</v>
      </c>
      <c r="P5235" s="46"/>
      <c r="Q5235" s="47"/>
      <c r="R5235" s="48" t="s">
        <v>1540</v>
      </c>
      <c r="T5235">
        <v>100803</v>
      </c>
    </row>
    <row r="5236" spans="1:20" ht="18" customHeight="1" x14ac:dyDescent="0.15">
      <c r="A5236" s="42">
        <v>10</v>
      </c>
      <c r="B5236" s="43" t="s">
        <v>1536</v>
      </c>
      <c r="C5236" s="43">
        <v>8</v>
      </c>
      <c r="D5236" s="43" t="s">
        <v>2053</v>
      </c>
      <c r="E5236" s="43">
        <v>3</v>
      </c>
      <c r="F5236" s="43" t="s">
        <v>2109</v>
      </c>
      <c r="G5236" s="44">
        <v>10</v>
      </c>
      <c r="H5236" s="43" t="s">
        <v>54</v>
      </c>
      <c r="I5236" s="45">
        <v>5</v>
      </c>
      <c r="J5236" s="45" t="s">
        <v>194</v>
      </c>
      <c r="K5236" s="41">
        <v>4800</v>
      </c>
      <c r="L5236" s="41">
        <v>3840</v>
      </c>
      <c r="M5236" s="41">
        <f>K5236-L5236</f>
        <v>960</v>
      </c>
      <c r="N5236" s="45" t="s">
        <v>3658</v>
      </c>
      <c r="O5236" s="41">
        <v>1800000</v>
      </c>
      <c r="P5236" s="46"/>
      <c r="Q5236" s="47"/>
      <c r="R5236" s="48" t="s">
        <v>1540</v>
      </c>
      <c r="T5236">
        <v>100803</v>
      </c>
    </row>
    <row r="5237" spans="1:20" ht="18" customHeight="1" x14ac:dyDescent="0.15">
      <c r="A5237" s="42">
        <v>10</v>
      </c>
      <c r="B5237" s="43" t="s">
        <v>1536</v>
      </c>
      <c r="C5237" s="43">
        <v>8</v>
      </c>
      <c r="D5237" s="43" t="s">
        <v>2053</v>
      </c>
      <c r="E5237" s="43">
        <v>3</v>
      </c>
      <c r="F5237" s="43" t="s">
        <v>2109</v>
      </c>
      <c r="G5237" s="44">
        <v>10</v>
      </c>
      <c r="H5237" s="43" t="s">
        <v>54</v>
      </c>
      <c r="I5237" s="44">
        <v>5</v>
      </c>
      <c r="J5237" s="44" t="s">
        <v>194</v>
      </c>
      <c r="K5237" s="41"/>
      <c r="L5237" s="41"/>
      <c r="M5237" s="41"/>
      <c r="N5237" s="45" t="s">
        <v>3659</v>
      </c>
      <c r="O5237" s="41">
        <v>3000000</v>
      </c>
      <c r="P5237" s="46"/>
      <c r="Q5237" s="47"/>
      <c r="R5237" s="48" t="s">
        <v>1540</v>
      </c>
      <c r="T5237">
        <v>100803</v>
      </c>
    </row>
    <row r="5238" spans="1:20" ht="18" customHeight="1" x14ac:dyDescent="0.15">
      <c r="A5238" s="42">
        <v>10</v>
      </c>
      <c r="B5238" s="43" t="s">
        <v>1536</v>
      </c>
      <c r="C5238" s="43">
        <v>8</v>
      </c>
      <c r="D5238" s="43" t="s">
        <v>2053</v>
      </c>
      <c r="E5238" s="43">
        <v>3</v>
      </c>
      <c r="F5238" s="43" t="s">
        <v>2109</v>
      </c>
      <c r="G5238" s="44">
        <v>10</v>
      </c>
      <c r="H5238" s="43" t="s">
        <v>54</v>
      </c>
      <c r="I5238" s="45">
        <v>6</v>
      </c>
      <c r="J5238" s="45" t="s">
        <v>195</v>
      </c>
      <c r="K5238" s="41">
        <v>1881</v>
      </c>
      <c r="L5238" s="41">
        <v>2130</v>
      </c>
      <c r="M5238" s="41">
        <f>K5238-L5238</f>
        <v>-249</v>
      </c>
      <c r="N5238" s="45" t="s">
        <v>2119</v>
      </c>
      <c r="O5238" s="41">
        <v>500000</v>
      </c>
      <c r="P5238" s="46"/>
      <c r="Q5238" s="47"/>
      <c r="R5238" s="48" t="s">
        <v>1540</v>
      </c>
      <c r="T5238">
        <v>100803</v>
      </c>
    </row>
    <row r="5239" spans="1:20" ht="18" customHeight="1" x14ac:dyDescent="0.15">
      <c r="A5239" s="42">
        <v>10</v>
      </c>
      <c r="B5239" s="43" t="s">
        <v>1536</v>
      </c>
      <c r="C5239" s="43">
        <v>8</v>
      </c>
      <c r="D5239" s="43" t="s">
        <v>2053</v>
      </c>
      <c r="E5239" s="43">
        <v>3</v>
      </c>
      <c r="F5239" s="43" t="s">
        <v>2109</v>
      </c>
      <c r="G5239" s="44">
        <v>10</v>
      </c>
      <c r="H5239" s="43" t="s">
        <v>54</v>
      </c>
      <c r="I5239" s="44">
        <v>6</v>
      </c>
      <c r="J5239" s="44" t="s">
        <v>195</v>
      </c>
      <c r="K5239" s="41"/>
      <c r="L5239" s="41"/>
      <c r="M5239" s="41"/>
      <c r="N5239" s="45" t="s">
        <v>2120</v>
      </c>
      <c r="O5239" s="41">
        <v>210650</v>
      </c>
      <c r="P5239" s="46"/>
      <c r="Q5239" s="47"/>
      <c r="R5239" s="48" t="s">
        <v>1540</v>
      </c>
      <c r="T5239">
        <v>100803</v>
      </c>
    </row>
    <row r="5240" spans="1:20" ht="18" customHeight="1" x14ac:dyDescent="0.15">
      <c r="A5240" s="42">
        <v>10</v>
      </c>
      <c r="B5240" s="43" t="s">
        <v>1536</v>
      </c>
      <c r="C5240" s="43">
        <v>8</v>
      </c>
      <c r="D5240" s="43" t="s">
        <v>2053</v>
      </c>
      <c r="E5240" s="43">
        <v>3</v>
      </c>
      <c r="F5240" s="43" t="s">
        <v>2109</v>
      </c>
      <c r="G5240" s="44">
        <v>10</v>
      </c>
      <c r="H5240" s="43" t="s">
        <v>54</v>
      </c>
      <c r="I5240" s="44">
        <v>6</v>
      </c>
      <c r="J5240" s="44" t="s">
        <v>195</v>
      </c>
      <c r="K5240" s="41"/>
      <c r="L5240" s="41"/>
      <c r="M5240" s="41"/>
      <c r="N5240" s="45" t="s">
        <v>2892</v>
      </c>
      <c r="O5240" s="41">
        <v>73700</v>
      </c>
      <c r="P5240" s="46"/>
      <c r="Q5240" s="47"/>
      <c r="R5240" s="48" t="s">
        <v>1540</v>
      </c>
      <c r="T5240">
        <v>100803</v>
      </c>
    </row>
    <row r="5241" spans="1:20" ht="18" customHeight="1" x14ac:dyDescent="0.15">
      <c r="A5241" s="42">
        <v>10</v>
      </c>
      <c r="B5241" s="43" t="s">
        <v>1536</v>
      </c>
      <c r="C5241" s="43">
        <v>8</v>
      </c>
      <c r="D5241" s="43" t="s">
        <v>2053</v>
      </c>
      <c r="E5241" s="43">
        <v>3</v>
      </c>
      <c r="F5241" s="43" t="s">
        <v>2109</v>
      </c>
      <c r="G5241" s="44">
        <v>10</v>
      </c>
      <c r="H5241" s="43" t="s">
        <v>54</v>
      </c>
      <c r="I5241" s="44">
        <v>6</v>
      </c>
      <c r="J5241" s="44" t="s">
        <v>195</v>
      </c>
      <c r="K5241" s="41"/>
      <c r="L5241" s="41"/>
      <c r="M5241" s="41"/>
      <c r="N5241" s="45" t="s">
        <v>2893</v>
      </c>
      <c r="O5241" s="41">
        <v>396000</v>
      </c>
      <c r="P5241" s="46"/>
      <c r="Q5241" s="47"/>
      <c r="R5241" s="48" t="s">
        <v>1540</v>
      </c>
      <c r="T5241">
        <v>100803</v>
      </c>
    </row>
    <row r="5242" spans="1:20" ht="18" customHeight="1" x14ac:dyDescent="0.15">
      <c r="A5242" s="42">
        <v>10</v>
      </c>
      <c r="B5242" s="43" t="s">
        <v>1536</v>
      </c>
      <c r="C5242" s="43">
        <v>8</v>
      </c>
      <c r="D5242" s="43" t="s">
        <v>2053</v>
      </c>
      <c r="E5242" s="43">
        <v>3</v>
      </c>
      <c r="F5242" s="43" t="s">
        <v>2109</v>
      </c>
      <c r="G5242" s="44">
        <v>10</v>
      </c>
      <c r="H5242" s="43" t="s">
        <v>54</v>
      </c>
      <c r="I5242" s="44">
        <v>6</v>
      </c>
      <c r="J5242" s="44" t="s">
        <v>195</v>
      </c>
      <c r="K5242" s="41"/>
      <c r="L5242" s="41"/>
      <c r="M5242" s="41"/>
      <c r="N5242" s="45" t="s">
        <v>2894</v>
      </c>
      <c r="O5242" s="41">
        <v>700000</v>
      </c>
      <c r="P5242" s="46"/>
      <c r="Q5242" s="47"/>
      <c r="R5242" s="48" t="s">
        <v>1540</v>
      </c>
      <c r="T5242">
        <v>100803</v>
      </c>
    </row>
    <row r="5243" spans="1:20" ht="18" customHeight="1" x14ac:dyDescent="0.15">
      <c r="A5243" s="42">
        <v>10</v>
      </c>
      <c r="B5243" s="43" t="s">
        <v>1536</v>
      </c>
      <c r="C5243" s="43">
        <v>8</v>
      </c>
      <c r="D5243" s="43" t="s">
        <v>2053</v>
      </c>
      <c r="E5243" s="43">
        <v>3</v>
      </c>
      <c r="F5243" s="43" t="s">
        <v>2109</v>
      </c>
      <c r="G5243" s="44">
        <v>10</v>
      </c>
      <c r="H5243" s="43" t="s">
        <v>54</v>
      </c>
      <c r="I5243" s="45">
        <v>7</v>
      </c>
      <c r="J5243" s="45" t="s">
        <v>907</v>
      </c>
      <c r="K5243" s="41">
        <v>28045</v>
      </c>
      <c r="L5243" s="41">
        <v>28647</v>
      </c>
      <c r="M5243" s="41">
        <f>K5243-L5243</f>
        <v>-602</v>
      </c>
      <c r="N5243" s="45" t="s">
        <v>3660</v>
      </c>
      <c r="O5243" s="41">
        <v>13809200</v>
      </c>
      <c r="P5243" s="46"/>
      <c r="Q5243" s="47"/>
      <c r="R5243" s="48" t="s">
        <v>1540</v>
      </c>
      <c r="T5243">
        <v>100803</v>
      </c>
    </row>
    <row r="5244" spans="1:20" ht="18" customHeight="1" x14ac:dyDescent="0.15">
      <c r="A5244" s="42">
        <v>10</v>
      </c>
      <c r="B5244" s="43" t="s">
        <v>1536</v>
      </c>
      <c r="C5244" s="43">
        <v>8</v>
      </c>
      <c r="D5244" s="43" t="s">
        <v>2053</v>
      </c>
      <c r="E5244" s="43">
        <v>3</v>
      </c>
      <c r="F5244" s="43" t="s">
        <v>2109</v>
      </c>
      <c r="G5244" s="44">
        <v>10</v>
      </c>
      <c r="H5244" s="43" t="s">
        <v>54</v>
      </c>
      <c r="I5244" s="44">
        <v>7</v>
      </c>
      <c r="J5244" s="44" t="s">
        <v>907</v>
      </c>
      <c r="K5244" s="41"/>
      <c r="L5244" s="41"/>
      <c r="M5244" s="41"/>
      <c r="N5244" s="45" t="s">
        <v>3661</v>
      </c>
      <c r="O5244" s="41">
        <v>9041760</v>
      </c>
      <c r="P5244" s="46"/>
      <c r="Q5244" s="47"/>
      <c r="R5244" s="48" t="s">
        <v>1540</v>
      </c>
      <c r="T5244">
        <v>100803</v>
      </c>
    </row>
    <row r="5245" spans="1:20" ht="18" customHeight="1" x14ac:dyDescent="0.15">
      <c r="A5245" s="42">
        <v>10</v>
      </c>
      <c r="B5245" s="43" t="s">
        <v>1536</v>
      </c>
      <c r="C5245" s="43">
        <v>8</v>
      </c>
      <c r="D5245" s="43" t="s">
        <v>2053</v>
      </c>
      <c r="E5245" s="43">
        <v>3</v>
      </c>
      <c r="F5245" s="43" t="s">
        <v>2109</v>
      </c>
      <c r="G5245" s="44">
        <v>10</v>
      </c>
      <c r="H5245" s="43" t="s">
        <v>54</v>
      </c>
      <c r="I5245" s="44">
        <v>7</v>
      </c>
      <c r="J5245" s="44" t="s">
        <v>907</v>
      </c>
      <c r="K5245" s="41"/>
      <c r="L5245" s="41"/>
      <c r="M5245" s="41"/>
      <c r="N5245" s="45" t="s">
        <v>3662</v>
      </c>
      <c r="O5245" s="41">
        <v>2622000</v>
      </c>
      <c r="P5245" s="46"/>
      <c r="Q5245" s="47"/>
      <c r="R5245" s="48" t="s">
        <v>1540</v>
      </c>
      <c r="T5245">
        <v>100803</v>
      </c>
    </row>
    <row r="5246" spans="1:20" ht="18" customHeight="1" x14ac:dyDescent="0.15">
      <c r="A5246" s="42">
        <v>10</v>
      </c>
      <c r="B5246" s="43" t="s">
        <v>1536</v>
      </c>
      <c r="C5246" s="43">
        <v>8</v>
      </c>
      <c r="D5246" s="43" t="s">
        <v>2053</v>
      </c>
      <c r="E5246" s="43">
        <v>3</v>
      </c>
      <c r="F5246" s="43" t="s">
        <v>2109</v>
      </c>
      <c r="G5246" s="44">
        <v>10</v>
      </c>
      <c r="H5246" s="43" t="s">
        <v>54</v>
      </c>
      <c r="I5246" s="44">
        <v>7</v>
      </c>
      <c r="J5246" s="44" t="s">
        <v>907</v>
      </c>
      <c r="K5246" s="41"/>
      <c r="L5246" s="41"/>
      <c r="M5246" s="41"/>
      <c r="N5246" s="45" t="s">
        <v>3663</v>
      </c>
      <c r="O5246" s="41">
        <v>1987200</v>
      </c>
      <c r="P5246" s="46"/>
      <c r="Q5246" s="47"/>
      <c r="R5246" s="48" t="s">
        <v>1540</v>
      </c>
      <c r="T5246">
        <v>100803</v>
      </c>
    </row>
    <row r="5247" spans="1:20" ht="18" customHeight="1" x14ac:dyDescent="0.15">
      <c r="A5247" s="42">
        <v>10</v>
      </c>
      <c r="B5247" s="43" t="s">
        <v>1536</v>
      </c>
      <c r="C5247" s="43">
        <v>8</v>
      </c>
      <c r="D5247" s="43" t="s">
        <v>2053</v>
      </c>
      <c r="E5247" s="43">
        <v>3</v>
      </c>
      <c r="F5247" s="43" t="s">
        <v>2109</v>
      </c>
      <c r="G5247" s="44">
        <v>10</v>
      </c>
      <c r="H5247" s="43" t="s">
        <v>54</v>
      </c>
      <c r="I5247" s="44">
        <v>7</v>
      </c>
      <c r="J5247" s="44" t="s">
        <v>907</v>
      </c>
      <c r="K5247" s="41"/>
      <c r="L5247" s="41"/>
      <c r="M5247" s="41"/>
      <c r="N5247" s="45" t="s">
        <v>3664</v>
      </c>
      <c r="O5247" s="41">
        <v>267720</v>
      </c>
      <c r="P5247" s="46"/>
      <c r="Q5247" s="47"/>
      <c r="R5247" s="48" t="s">
        <v>1540</v>
      </c>
      <c r="T5247">
        <v>100803</v>
      </c>
    </row>
    <row r="5248" spans="1:20" ht="18" customHeight="1" x14ac:dyDescent="0.15">
      <c r="A5248" s="42">
        <v>10</v>
      </c>
      <c r="B5248" s="43" t="s">
        <v>1536</v>
      </c>
      <c r="C5248" s="43">
        <v>8</v>
      </c>
      <c r="D5248" s="43" t="s">
        <v>2053</v>
      </c>
      <c r="E5248" s="43">
        <v>3</v>
      </c>
      <c r="F5248" s="43" t="s">
        <v>2109</v>
      </c>
      <c r="G5248" s="44">
        <v>10</v>
      </c>
      <c r="H5248" s="43" t="s">
        <v>54</v>
      </c>
      <c r="I5248" s="44">
        <v>7</v>
      </c>
      <c r="J5248" s="44" t="s">
        <v>907</v>
      </c>
      <c r="K5248" s="41"/>
      <c r="L5248" s="41"/>
      <c r="M5248" s="41"/>
      <c r="N5248" s="45" t="s">
        <v>3665</v>
      </c>
      <c r="O5248" s="41">
        <v>98164</v>
      </c>
      <c r="P5248" s="46"/>
      <c r="Q5248" s="47"/>
      <c r="R5248" s="48" t="s">
        <v>1540</v>
      </c>
      <c r="T5248">
        <v>100803</v>
      </c>
    </row>
    <row r="5249" spans="1:20" ht="18" customHeight="1" x14ac:dyDescent="0.15">
      <c r="A5249" s="42">
        <v>10</v>
      </c>
      <c r="B5249" s="43" t="s">
        <v>1536</v>
      </c>
      <c r="C5249" s="43">
        <v>8</v>
      </c>
      <c r="D5249" s="43" t="s">
        <v>2053</v>
      </c>
      <c r="E5249" s="43">
        <v>3</v>
      </c>
      <c r="F5249" s="43" t="s">
        <v>2109</v>
      </c>
      <c r="G5249" s="44">
        <v>10</v>
      </c>
      <c r="H5249" s="43" t="s">
        <v>54</v>
      </c>
      <c r="I5249" s="44">
        <v>7</v>
      </c>
      <c r="J5249" s="44" t="s">
        <v>907</v>
      </c>
      <c r="K5249" s="41"/>
      <c r="L5249" s="41"/>
      <c r="M5249" s="41"/>
      <c r="N5249" s="45" t="s">
        <v>3666</v>
      </c>
      <c r="O5249" s="41">
        <v>123694</v>
      </c>
      <c r="P5249" s="46"/>
      <c r="Q5249" s="47"/>
      <c r="R5249" s="48" t="s">
        <v>1540</v>
      </c>
      <c r="T5249">
        <v>100803</v>
      </c>
    </row>
    <row r="5250" spans="1:20" ht="18" customHeight="1" x14ac:dyDescent="0.15">
      <c r="A5250" s="42">
        <v>10</v>
      </c>
      <c r="B5250" s="43" t="s">
        <v>1536</v>
      </c>
      <c r="C5250" s="43">
        <v>8</v>
      </c>
      <c r="D5250" s="43" t="s">
        <v>2053</v>
      </c>
      <c r="E5250" s="43">
        <v>3</v>
      </c>
      <c r="F5250" s="43" t="s">
        <v>2109</v>
      </c>
      <c r="G5250" s="44">
        <v>10</v>
      </c>
      <c r="H5250" s="43" t="s">
        <v>54</v>
      </c>
      <c r="I5250" s="44">
        <v>7</v>
      </c>
      <c r="J5250" s="44" t="s">
        <v>907</v>
      </c>
      <c r="K5250" s="41"/>
      <c r="L5250" s="41"/>
      <c r="M5250" s="41"/>
      <c r="N5250" s="45" t="s">
        <v>2121</v>
      </c>
      <c r="O5250" s="41"/>
      <c r="P5250" s="46"/>
      <c r="Q5250" s="47"/>
      <c r="R5250" s="48" t="s">
        <v>1540</v>
      </c>
      <c r="T5250">
        <v>100803</v>
      </c>
    </row>
    <row r="5251" spans="1:20" ht="18" customHeight="1" x14ac:dyDescent="0.15">
      <c r="A5251" s="42">
        <v>10</v>
      </c>
      <c r="B5251" s="43" t="s">
        <v>1536</v>
      </c>
      <c r="C5251" s="43">
        <v>8</v>
      </c>
      <c r="D5251" s="43" t="s">
        <v>2053</v>
      </c>
      <c r="E5251" s="43">
        <v>3</v>
      </c>
      <c r="F5251" s="43" t="s">
        <v>2109</v>
      </c>
      <c r="G5251" s="44">
        <v>10</v>
      </c>
      <c r="H5251" s="43" t="s">
        <v>54</v>
      </c>
      <c r="I5251" s="44">
        <v>7</v>
      </c>
      <c r="J5251" s="44" t="s">
        <v>907</v>
      </c>
      <c r="K5251" s="41"/>
      <c r="L5251" s="41"/>
      <c r="M5251" s="41"/>
      <c r="N5251" s="45" t="s">
        <v>3667</v>
      </c>
      <c r="O5251" s="41">
        <v>22770</v>
      </c>
      <c r="P5251" s="46"/>
      <c r="Q5251" s="47"/>
      <c r="R5251" s="48" t="s">
        <v>1540</v>
      </c>
      <c r="T5251">
        <v>100803</v>
      </c>
    </row>
    <row r="5252" spans="1:20" ht="18" customHeight="1" x14ac:dyDescent="0.15">
      <c r="A5252" s="42">
        <v>10</v>
      </c>
      <c r="B5252" s="43" t="s">
        <v>1536</v>
      </c>
      <c r="C5252" s="43">
        <v>8</v>
      </c>
      <c r="D5252" s="43" t="s">
        <v>2053</v>
      </c>
      <c r="E5252" s="43">
        <v>3</v>
      </c>
      <c r="F5252" s="43" t="s">
        <v>2109</v>
      </c>
      <c r="G5252" s="44">
        <v>10</v>
      </c>
      <c r="H5252" s="43" t="s">
        <v>54</v>
      </c>
      <c r="I5252" s="44">
        <v>7</v>
      </c>
      <c r="J5252" s="44" t="s">
        <v>907</v>
      </c>
      <c r="K5252" s="41"/>
      <c r="L5252" s="41"/>
      <c r="M5252" s="41"/>
      <c r="N5252" s="45" t="s">
        <v>3668</v>
      </c>
      <c r="O5252" s="41">
        <v>72000</v>
      </c>
      <c r="P5252" s="46"/>
      <c r="Q5252" s="47"/>
      <c r="R5252" s="48" t="s">
        <v>1540</v>
      </c>
      <c r="T5252">
        <v>100803</v>
      </c>
    </row>
    <row r="5253" spans="1:20" ht="18" customHeight="1" x14ac:dyDescent="0.15">
      <c r="A5253" s="42">
        <v>10</v>
      </c>
      <c r="B5253" s="43" t="s">
        <v>1536</v>
      </c>
      <c r="C5253" s="43">
        <v>8</v>
      </c>
      <c r="D5253" s="43" t="s">
        <v>2053</v>
      </c>
      <c r="E5253" s="43">
        <v>3</v>
      </c>
      <c r="F5253" s="43" t="s">
        <v>2109</v>
      </c>
      <c r="G5253" s="44">
        <v>10</v>
      </c>
      <c r="H5253" s="43" t="s">
        <v>54</v>
      </c>
      <c r="I5253" s="45">
        <v>8</v>
      </c>
      <c r="J5253" s="45" t="s">
        <v>621</v>
      </c>
      <c r="K5253" s="41">
        <v>25</v>
      </c>
      <c r="L5253" s="41">
        <v>25</v>
      </c>
      <c r="M5253" s="41">
        <f>K5253-L5253</f>
        <v>0</v>
      </c>
      <c r="N5253" s="45" t="s">
        <v>2122</v>
      </c>
      <c r="O5253" s="41">
        <v>25000</v>
      </c>
      <c r="P5253" s="46"/>
      <c r="Q5253" s="47"/>
      <c r="R5253" s="48" t="s">
        <v>1540</v>
      </c>
      <c r="T5253">
        <v>100803</v>
      </c>
    </row>
    <row r="5254" spans="1:20" ht="18" customHeight="1" x14ac:dyDescent="0.15">
      <c r="A5254" s="42">
        <v>10</v>
      </c>
      <c r="B5254" s="43" t="s">
        <v>1536</v>
      </c>
      <c r="C5254" s="43">
        <v>8</v>
      </c>
      <c r="D5254" s="43" t="s">
        <v>2053</v>
      </c>
      <c r="E5254" s="43">
        <v>3</v>
      </c>
      <c r="F5254" s="43" t="s">
        <v>2109</v>
      </c>
      <c r="G5254" s="45">
        <v>11</v>
      </c>
      <c r="H5254" s="49" t="s">
        <v>66</v>
      </c>
      <c r="I5254" s="45"/>
      <c r="J5254" s="45"/>
      <c r="K5254" s="41"/>
      <c r="L5254" s="41"/>
      <c r="M5254" s="41"/>
      <c r="N5254" s="45"/>
      <c r="O5254" s="47"/>
      <c r="P5254" s="46"/>
      <c r="Q5254" s="47"/>
      <c r="R5254" s="48" t="s">
        <v>1540</v>
      </c>
      <c r="T5254">
        <v>100803</v>
      </c>
    </row>
    <row r="5255" spans="1:20" ht="18" customHeight="1" x14ac:dyDescent="0.15">
      <c r="A5255" s="42">
        <v>10</v>
      </c>
      <c r="B5255" s="43" t="s">
        <v>1536</v>
      </c>
      <c r="C5255" s="43">
        <v>8</v>
      </c>
      <c r="D5255" s="43" t="s">
        <v>2053</v>
      </c>
      <c r="E5255" s="43">
        <v>3</v>
      </c>
      <c r="F5255" s="43" t="s">
        <v>2109</v>
      </c>
      <c r="G5255" s="44">
        <v>11</v>
      </c>
      <c r="H5255" s="43" t="s">
        <v>66</v>
      </c>
      <c r="I5255" s="45">
        <v>1</v>
      </c>
      <c r="J5255" s="45" t="s">
        <v>67</v>
      </c>
      <c r="K5255" s="41">
        <v>178</v>
      </c>
      <c r="L5255" s="41">
        <v>154</v>
      </c>
      <c r="M5255" s="41">
        <f>K5255-L5255</f>
        <v>24</v>
      </c>
      <c r="N5255" s="45" t="s">
        <v>3669</v>
      </c>
      <c r="O5255" s="41">
        <v>168000</v>
      </c>
      <c r="P5255" s="46"/>
      <c r="Q5255" s="47"/>
      <c r="R5255" s="48" t="s">
        <v>1540</v>
      </c>
      <c r="T5255">
        <v>100803</v>
      </c>
    </row>
    <row r="5256" spans="1:20" ht="18" customHeight="1" x14ac:dyDescent="0.15">
      <c r="A5256" s="42">
        <v>10</v>
      </c>
      <c r="B5256" s="43" t="s">
        <v>1536</v>
      </c>
      <c r="C5256" s="43">
        <v>8</v>
      </c>
      <c r="D5256" s="43" t="s">
        <v>2053</v>
      </c>
      <c r="E5256" s="43">
        <v>3</v>
      </c>
      <c r="F5256" s="43" t="s">
        <v>2109</v>
      </c>
      <c r="G5256" s="44">
        <v>11</v>
      </c>
      <c r="H5256" s="43" t="s">
        <v>66</v>
      </c>
      <c r="I5256" s="44">
        <v>1</v>
      </c>
      <c r="J5256" s="44" t="s">
        <v>67</v>
      </c>
      <c r="K5256" s="41"/>
      <c r="L5256" s="41"/>
      <c r="M5256" s="41"/>
      <c r="N5256" s="45" t="s">
        <v>1065</v>
      </c>
      <c r="O5256" s="41">
        <v>10000</v>
      </c>
      <c r="P5256" s="46"/>
      <c r="Q5256" s="47"/>
      <c r="R5256" s="48" t="s">
        <v>1540</v>
      </c>
      <c r="T5256">
        <v>100803</v>
      </c>
    </row>
    <row r="5257" spans="1:20" ht="18" customHeight="1" x14ac:dyDescent="0.15">
      <c r="A5257" s="42">
        <v>10</v>
      </c>
      <c r="B5257" s="43" t="s">
        <v>1536</v>
      </c>
      <c r="C5257" s="43">
        <v>8</v>
      </c>
      <c r="D5257" s="43" t="s">
        <v>2053</v>
      </c>
      <c r="E5257" s="43">
        <v>3</v>
      </c>
      <c r="F5257" s="43" t="s">
        <v>2109</v>
      </c>
      <c r="G5257" s="44">
        <v>11</v>
      </c>
      <c r="H5257" s="43" t="s">
        <v>66</v>
      </c>
      <c r="I5257" s="45">
        <v>3</v>
      </c>
      <c r="J5257" s="45" t="s">
        <v>70</v>
      </c>
      <c r="K5257" s="41">
        <v>92</v>
      </c>
      <c r="L5257" s="41">
        <v>92</v>
      </c>
      <c r="M5257" s="41">
        <f>K5257-L5257</f>
        <v>0</v>
      </c>
      <c r="N5257" s="45" t="s">
        <v>2123</v>
      </c>
      <c r="O5257" s="41">
        <v>15180</v>
      </c>
      <c r="P5257" s="46"/>
      <c r="Q5257" s="47"/>
      <c r="R5257" s="48" t="s">
        <v>1540</v>
      </c>
      <c r="T5257">
        <v>100803</v>
      </c>
    </row>
    <row r="5258" spans="1:20" ht="18" customHeight="1" x14ac:dyDescent="0.15">
      <c r="A5258" s="42">
        <v>10</v>
      </c>
      <c r="B5258" s="43" t="s">
        <v>1536</v>
      </c>
      <c r="C5258" s="43">
        <v>8</v>
      </c>
      <c r="D5258" s="43" t="s">
        <v>2053</v>
      </c>
      <c r="E5258" s="43">
        <v>3</v>
      </c>
      <c r="F5258" s="43" t="s">
        <v>2109</v>
      </c>
      <c r="G5258" s="44">
        <v>11</v>
      </c>
      <c r="H5258" s="43" t="s">
        <v>66</v>
      </c>
      <c r="I5258" s="44">
        <v>3</v>
      </c>
      <c r="J5258" s="44" t="s">
        <v>70</v>
      </c>
      <c r="K5258" s="41"/>
      <c r="L5258" s="41"/>
      <c r="M5258" s="41"/>
      <c r="N5258" s="45" t="s">
        <v>71</v>
      </c>
      <c r="O5258" s="41">
        <v>10000</v>
      </c>
      <c r="P5258" s="46"/>
      <c r="Q5258" s="47"/>
      <c r="R5258" s="48" t="s">
        <v>1540</v>
      </c>
      <c r="T5258">
        <v>100803</v>
      </c>
    </row>
    <row r="5259" spans="1:20" ht="18" customHeight="1" x14ac:dyDescent="0.15">
      <c r="A5259" s="42">
        <v>10</v>
      </c>
      <c r="B5259" s="43" t="s">
        <v>1536</v>
      </c>
      <c r="C5259" s="43">
        <v>8</v>
      </c>
      <c r="D5259" s="43" t="s">
        <v>2053</v>
      </c>
      <c r="E5259" s="43">
        <v>3</v>
      </c>
      <c r="F5259" s="43" t="s">
        <v>2109</v>
      </c>
      <c r="G5259" s="44">
        <v>11</v>
      </c>
      <c r="H5259" s="43" t="s">
        <v>66</v>
      </c>
      <c r="I5259" s="44">
        <v>3</v>
      </c>
      <c r="J5259" s="44" t="s">
        <v>70</v>
      </c>
      <c r="K5259" s="41"/>
      <c r="L5259" s="41"/>
      <c r="M5259" s="41"/>
      <c r="N5259" s="45" t="s">
        <v>2124</v>
      </c>
      <c r="O5259" s="41">
        <v>60390</v>
      </c>
      <c r="P5259" s="46"/>
      <c r="Q5259" s="47"/>
      <c r="R5259" s="48" t="s">
        <v>1540</v>
      </c>
      <c r="T5259">
        <v>100803</v>
      </c>
    </row>
    <row r="5260" spans="1:20" ht="18" customHeight="1" x14ac:dyDescent="0.15">
      <c r="A5260" s="42">
        <v>10</v>
      </c>
      <c r="B5260" s="43" t="s">
        <v>1536</v>
      </c>
      <c r="C5260" s="43">
        <v>8</v>
      </c>
      <c r="D5260" s="43" t="s">
        <v>2053</v>
      </c>
      <c r="E5260" s="43">
        <v>3</v>
      </c>
      <c r="F5260" s="43" t="s">
        <v>2109</v>
      </c>
      <c r="G5260" s="44">
        <v>11</v>
      </c>
      <c r="H5260" s="43" t="s">
        <v>66</v>
      </c>
      <c r="I5260" s="44">
        <v>3</v>
      </c>
      <c r="J5260" s="44" t="s">
        <v>70</v>
      </c>
      <c r="K5260" s="41"/>
      <c r="L5260" s="41"/>
      <c r="M5260" s="41"/>
      <c r="N5260" s="45" t="s">
        <v>3670</v>
      </c>
      <c r="O5260" s="41">
        <v>5600</v>
      </c>
      <c r="P5260" s="46"/>
      <c r="Q5260" s="47"/>
      <c r="R5260" s="48" t="s">
        <v>1540</v>
      </c>
      <c r="T5260">
        <v>100803</v>
      </c>
    </row>
    <row r="5261" spans="1:20" ht="18" customHeight="1" x14ac:dyDescent="0.15">
      <c r="A5261" s="42">
        <v>10</v>
      </c>
      <c r="B5261" s="43" t="s">
        <v>1536</v>
      </c>
      <c r="C5261" s="43">
        <v>8</v>
      </c>
      <c r="D5261" s="43" t="s">
        <v>2053</v>
      </c>
      <c r="E5261" s="43">
        <v>3</v>
      </c>
      <c r="F5261" s="43" t="s">
        <v>2109</v>
      </c>
      <c r="G5261" s="44">
        <v>11</v>
      </c>
      <c r="H5261" s="43" t="s">
        <v>66</v>
      </c>
      <c r="I5261" s="45">
        <v>11</v>
      </c>
      <c r="J5261" s="45" t="s">
        <v>72</v>
      </c>
      <c r="K5261" s="41">
        <v>21</v>
      </c>
      <c r="L5261" s="41">
        <v>21</v>
      </c>
      <c r="M5261" s="41">
        <f>K5261-L5261</f>
        <v>0</v>
      </c>
      <c r="N5261" s="45" t="s">
        <v>2125</v>
      </c>
      <c r="O5261" s="41">
        <v>20403</v>
      </c>
      <c r="P5261" s="46"/>
      <c r="Q5261" s="47"/>
      <c r="R5261" s="48" t="s">
        <v>1540</v>
      </c>
      <c r="T5261">
        <v>100803</v>
      </c>
    </row>
    <row r="5262" spans="1:20" ht="18" customHeight="1" x14ac:dyDescent="0.15">
      <c r="A5262" s="42">
        <v>10</v>
      </c>
      <c r="B5262" s="43" t="s">
        <v>1536</v>
      </c>
      <c r="C5262" s="43">
        <v>8</v>
      </c>
      <c r="D5262" s="43" t="s">
        <v>2053</v>
      </c>
      <c r="E5262" s="43">
        <v>3</v>
      </c>
      <c r="F5262" s="43" t="s">
        <v>2109</v>
      </c>
      <c r="G5262" s="45">
        <v>12</v>
      </c>
      <c r="H5262" s="49" t="s">
        <v>73</v>
      </c>
      <c r="I5262" s="45"/>
      <c r="J5262" s="45"/>
      <c r="K5262" s="41"/>
      <c r="L5262" s="41"/>
      <c r="M5262" s="41"/>
      <c r="N5262" s="45"/>
      <c r="O5262" s="47"/>
      <c r="P5262" s="46"/>
      <c r="Q5262" s="47"/>
      <c r="R5262" s="48" t="s">
        <v>1540</v>
      </c>
      <c r="T5262">
        <v>100803</v>
      </c>
    </row>
    <row r="5263" spans="1:20" ht="18" customHeight="1" x14ac:dyDescent="0.15">
      <c r="A5263" s="42">
        <v>10</v>
      </c>
      <c r="B5263" s="43" t="s">
        <v>1536</v>
      </c>
      <c r="C5263" s="43">
        <v>8</v>
      </c>
      <c r="D5263" s="43" t="s">
        <v>2053</v>
      </c>
      <c r="E5263" s="43">
        <v>3</v>
      </c>
      <c r="F5263" s="43" t="s">
        <v>2109</v>
      </c>
      <c r="G5263" s="44">
        <v>12</v>
      </c>
      <c r="H5263" s="43" t="s">
        <v>73</v>
      </c>
      <c r="I5263" s="45">
        <v>21</v>
      </c>
      <c r="J5263" s="45" t="s">
        <v>2126</v>
      </c>
      <c r="K5263" s="41">
        <v>150</v>
      </c>
      <c r="L5263" s="41">
        <v>150</v>
      </c>
      <c r="M5263" s="41">
        <f>K5263-L5263</f>
        <v>0</v>
      </c>
      <c r="N5263" s="45" t="s">
        <v>2126</v>
      </c>
      <c r="O5263" s="41">
        <v>150000</v>
      </c>
      <c r="P5263" s="46"/>
      <c r="Q5263" s="47"/>
      <c r="R5263" s="48" t="s">
        <v>1540</v>
      </c>
      <c r="T5263">
        <v>100803</v>
      </c>
    </row>
    <row r="5264" spans="1:20" ht="18" customHeight="1" x14ac:dyDescent="0.15">
      <c r="A5264" s="42">
        <v>10</v>
      </c>
      <c r="B5264" s="43" t="s">
        <v>1536</v>
      </c>
      <c r="C5264" s="43">
        <v>8</v>
      </c>
      <c r="D5264" s="43" t="s">
        <v>2053</v>
      </c>
      <c r="E5264" s="43">
        <v>3</v>
      </c>
      <c r="F5264" s="43" t="s">
        <v>2109</v>
      </c>
      <c r="G5264" s="44">
        <v>12</v>
      </c>
      <c r="H5264" s="43" t="s">
        <v>73</v>
      </c>
      <c r="I5264" s="45">
        <v>31</v>
      </c>
      <c r="J5264" s="45" t="s">
        <v>209</v>
      </c>
      <c r="K5264" s="41">
        <v>396</v>
      </c>
      <c r="L5264" s="41">
        <v>396</v>
      </c>
      <c r="M5264" s="41">
        <f>K5264-L5264</f>
        <v>0</v>
      </c>
      <c r="N5264" s="45" t="s">
        <v>3671</v>
      </c>
      <c r="O5264" s="41">
        <v>396000</v>
      </c>
      <c r="P5264" s="46"/>
      <c r="Q5264" s="47"/>
      <c r="R5264" s="48" t="s">
        <v>1540</v>
      </c>
      <c r="T5264">
        <v>100803</v>
      </c>
    </row>
    <row r="5265" spans="1:20" ht="18" customHeight="1" x14ac:dyDescent="0.15">
      <c r="A5265" s="42">
        <v>10</v>
      </c>
      <c r="B5265" s="43" t="s">
        <v>1536</v>
      </c>
      <c r="C5265" s="43">
        <v>8</v>
      </c>
      <c r="D5265" s="43" t="s">
        <v>2053</v>
      </c>
      <c r="E5265" s="43">
        <v>3</v>
      </c>
      <c r="F5265" s="43" t="s">
        <v>2109</v>
      </c>
      <c r="G5265" s="44">
        <v>12</v>
      </c>
      <c r="H5265" s="43" t="s">
        <v>73</v>
      </c>
      <c r="I5265" s="45">
        <v>32</v>
      </c>
      <c r="J5265" s="45" t="s">
        <v>210</v>
      </c>
      <c r="K5265" s="41">
        <v>19140</v>
      </c>
      <c r="L5265" s="41">
        <v>19140</v>
      </c>
      <c r="M5265" s="41">
        <f>K5265-L5265</f>
        <v>0</v>
      </c>
      <c r="N5265" s="45" t="s">
        <v>2127</v>
      </c>
      <c r="O5265" s="41">
        <v>19140000</v>
      </c>
      <c r="P5265" s="46"/>
      <c r="Q5265" s="47"/>
      <c r="R5265" s="48" t="s">
        <v>1540</v>
      </c>
      <c r="T5265">
        <v>100803</v>
      </c>
    </row>
    <row r="5266" spans="1:20" ht="18" customHeight="1" x14ac:dyDescent="0.15">
      <c r="A5266" s="42">
        <v>10</v>
      </c>
      <c r="B5266" s="43" t="s">
        <v>1536</v>
      </c>
      <c r="C5266" s="43">
        <v>8</v>
      </c>
      <c r="D5266" s="43" t="s">
        <v>2053</v>
      </c>
      <c r="E5266" s="43">
        <v>3</v>
      </c>
      <c r="F5266" s="43" t="s">
        <v>2109</v>
      </c>
      <c r="G5266" s="44">
        <v>12</v>
      </c>
      <c r="H5266" s="43" t="s">
        <v>73</v>
      </c>
      <c r="I5266" s="45">
        <v>33</v>
      </c>
      <c r="J5266" s="45" t="s">
        <v>219</v>
      </c>
      <c r="K5266" s="41">
        <v>1038</v>
      </c>
      <c r="L5266" s="41">
        <v>999</v>
      </c>
      <c r="M5266" s="41">
        <f>K5266-L5266</f>
        <v>39</v>
      </c>
      <c r="N5266" s="45" t="s">
        <v>2128</v>
      </c>
      <c r="O5266" s="41">
        <v>41800</v>
      </c>
      <c r="P5266" s="46"/>
      <c r="Q5266" s="47"/>
      <c r="R5266" s="48" t="s">
        <v>1540</v>
      </c>
      <c r="T5266">
        <v>100803</v>
      </c>
    </row>
    <row r="5267" spans="1:20" ht="18" customHeight="1" x14ac:dyDescent="0.15">
      <c r="A5267" s="42">
        <v>10</v>
      </c>
      <c r="B5267" s="43" t="s">
        <v>1536</v>
      </c>
      <c r="C5267" s="43">
        <v>8</v>
      </c>
      <c r="D5267" s="43" t="s">
        <v>2053</v>
      </c>
      <c r="E5267" s="43">
        <v>3</v>
      </c>
      <c r="F5267" s="43" t="s">
        <v>2109</v>
      </c>
      <c r="G5267" s="44">
        <v>12</v>
      </c>
      <c r="H5267" s="43" t="s">
        <v>73</v>
      </c>
      <c r="I5267" s="44">
        <v>33</v>
      </c>
      <c r="J5267" s="44" t="s">
        <v>219</v>
      </c>
      <c r="K5267" s="41"/>
      <c r="L5267" s="41"/>
      <c r="M5267" s="41"/>
      <c r="N5267" s="45" t="s">
        <v>2129</v>
      </c>
      <c r="O5267" s="41">
        <v>385000</v>
      </c>
      <c r="P5267" s="46"/>
      <c r="Q5267" s="47"/>
      <c r="R5267" s="48" t="s">
        <v>1540</v>
      </c>
      <c r="T5267">
        <v>100803</v>
      </c>
    </row>
    <row r="5268" spans="1:20" ht="18" customHeight="1" x14ac:dyDescent="0.15">
      <c r="A5268" s="42">
        <v>10</v>
      </c>
      <c r="B5268" s="43" t="s">
        <v>1536</v>
      </c>
      <c r="C5268" s="43">
        <v>8</v>
      </c>
      <c r="D5268" s="43" t="s">
        <v>2053</v>
      </c>
      <c r="E5268" s="43">
        <v>3</v>
      </c>
      <c r="F5268" s="43" t="s">
        <v>2109</v>
      </c>
      <c r="G5268" s="44">
        <v>12</v>
      </c>
      <c r="H5268" s="43" t="s">
        <v>73</v>
      </c>
      <c r="I5268" s="44">
        <v>33</v>
      </c>
      <c r="J5268" s="44" t="s">
        <v>219</v>
      </c>
      <c r="K5268" s="41"/>
      <c r="L5268" s="41"/>
      <c r="M5268" s="41"/>
      <c r="N5268" s="45" t="s">
        <v>2130</v>
      </c>
      <c r="O5268" s="41">
        <v>70000</v>
      </c>
      <c r="P5268" s="46"/>
      <c r="Q5268" s="47"/>
      <c r="R5268" s="48" t="s">
        <v>1540</v>
      </c>
      <c r="T5268">
        <v>100803</v>
      </c>
    </row>
    <row r="5269" spans="1:20" ht="18" customHeight="1" x14ac:dyDescent="0.15">
      <c r="A5269" s="42">
        <v>10</v>
      </c>
      <c r="B5269" s="43" t="s">
        <v>1536</v>
      </c>
      <c r="C5269" s="43">
        <v>8</v>
      </c>
      <c r="D5269" s="43" t="s">
        <v>2053</v>
      </c>
      <c r="E5269" s="43">
        <v>3</v>
      </c>
      <c r="F5269" s="43" t="s">
        <v>2109</v>
      </c>
      <c r="G5269" s="44">
        <v>12</v>
      </c>
      <c r="H5269" s="43" t="s">
        <v>73</v>
      </c>
      <c r="I5269" s="44">
        <v>33</v>
      </c>
      <c r="J5269" s="44" t="s">
        <v>219</v>
      </c>
      <c r="K5269" s="41"/>
      <c r="L5269" s="41"/>
      <c r="M5269" s="41"/>
      <c r="N5269" s="45" t="s">
        <v>2131</v>
      </c>
      <c r="O5269" s="41">
        <v>97680</v>
      </c>
      <c r="P5269" s="46"/>
      <c r="Q5269" s="47"/>
      <c r="R5269" s="48" t="s">
        <v>1540</v>
      </c>
      <c r="T5269">
        <v>100803</v>
      </c>
    </row>
    <row r="5270" spans="1:20" ht="18" customHeight="1" x14ac:dyDescent="0.15">
      <c r="A5270" s="42">
        <v>10</v>
      </c>
      <c r="B5270" s="43" t="s">
        <v>1536</v>
      </c>
      <c r="C5270" s="43">
        <v>8</v>
      </c>
      <c r="D5270" s="43" t="s">
        <v>2053</v>
      </c>
      <c r="E5270" s="43">
        <v>3</v>
      </c>
      <c r="F5270" s="43" t="s">
        <v>2109</v>
      </c>
      <c r="G5270" s="44">
        <v>12</v>
      </c>
      <c r="H5270" s="43" t="s">
        <v>73</v>
      </c>
      <c r="I5270" s="44">
        <v>33</v>
      </c>
      <c r="J5270" s="44" t="s">
        <v>219</v>
      </c>
      <c r="K5270" s="41"/>
      <c r="L5270" s="41"/>
      <c r="M5270" s="41"/>
      <c r="N5270" s="45" t="s">
        <v>2132</v>
      </c>
      <c r="O5270" s="41">
        <v>124872</v>
      </c>
      <c r="P5270" s="46"/>
      <c r="Q5270" s="47"/>
      <c r="R5270" s="48" t="s">
        <v>1540</v>
      </c>
      <c r="T5270">
        <v>100803</v>
      </c>
    </row>
    <row r="5271" spans="1:20" ht="18" customHeight="1" x14ac:dyDescent="0.15">
      <c r="A5271" s="42">
        <v>10</v>
      </c>
      <c r="B5271" s="43" t="s">
        <v>1536</v>
      </c>
      <c r="C5271" s="43">
        <v>8</v>
      </c>
      <c r="D5271" s="43" t="s">
        <v>2053</v>
      </c>
      <c r="E5271" s="43">
        <v>3</v>
      </c>
      <c r="F5271" s="43" t="s">
        <v>2109</v>
      </c>
      <c r="G5271" s="44">
        <v>12</v>
      </c>
      <c r="H5271" s="43" t="s">
        <v>73</v>
      </c>
      <c r="I5271" s="44">
        <v>33</v>
      </c>
      <c r="J5271" s="44" t="s">
        <v>219</v>
      </c>
      <c r="K5271" s="41"/>
      <c r="L5271" s="41"/>
      <c r="M5271" s="41"/>
      <c r="N5271" s="45" t="s">
        <v>2133</v>
      </c>
      <c r="O5271" s="41">
        <v>137500</v>
      </c>
      <c r="P5271" s="46"/>
      <c r="Q5271" s="47"/>
      <c r="R5271" s="48" t="s">
        <v>1540</v>
      </c>
      <c r="T5271">
        <v>100803</v>
      </c>
    </row>
    <row r="5272" spans="1:20" ht="18" customHeight="1" x14ac:dyDescent="0.15">
      <c r="A5272" s="42">
        <v>10</v>
      </c>
      <c r="B5272" s="43" t="s">
        <v>1536</v>
      </c>
      <c r="C5272" s="43">
        <v>8</v>
      </c>
      <c r="D5272" s="43" t="s">
        <v>2053</v>
      </c>
      <c r="E5272" s="43">
        <v>3</v>
      </c>
      <c r="F5272" s="43" t="s">
        <v>2109</v>
      </c>
      <c r="G5272" s="44">
        <v>12</v>
      </c>
      <c r="H5272" s="43" t="s">
        <v>73</v>
      </c>
      <c r="I5272" s="44">
        <v>33</v>
      </c>
      <c r="J5272" s="44" t="s">
        <v>219</v>
      </c>
      <c r="K5272" s="41"/>
      <c r="L5272" s="41"/>
      <c r="M5272" s="41"/>
      <c r="N5272" s="45" t="s">
        <v>2134</v>
      </c>
      <c r="O5272" s="41">
        <v>39600</v>
      </c>
      <c r="P5272" s="46"/>
      <c r="Q5272" s="47"/>
      <c r="R5272" s="48" t="s">
        <v>1540</v>
      </c>
      <c r="T5272">
        <v>100803</v>
      </c>
    </row>
    <row r="5273" spans="1:20" ht="18" customHeight="1" x14ac:dyDescent="0.15">
      <c r="A5273" s="42">
        <v>10</v>
      </c>
      <c r="B5273" s="43" t="s">
        <v>1536</v>
      </c>
      <c r="C5273" s="43">
        <v>8</v>
      </c>
      <c r="D5273" s="43" t="s">
        <v>2053</v>
      </c>
      <c r="E5273" s="43">
        <v>3</v>
      </c>
      <c r="F5273" s="43" t="s">
        <v>2109</v>
      </c>
      <c r="G5273" s="44">
        <v>12</v>
      </c>
      <c r="H5273" s="43" t="s">
        <v>73</v>
      </c>
      <c r="I5273" s="44">
        <v>33</v>
      </c>
      <c r="J5273" s="44" t="s">
        <v>219</v>
      </c>
      <c r="K5273" s="41"/>
      <c r="L5273" s="41"/>
      <c r="M5273" s="41"/>
      <c r="N5273" s="45" t="s">
        <v>2135</v>
      </c>
      <c r="O5273" s="41">
        <v>88000</v>
      </c>
      <c r="P5273" s="46"/>
      <c r="Q5273" s="47"/>
      <c r="R5273" s="48" t="s">
        <v>1540</v>
      </c>
      <c r="T5273">
        <v>100803</v>
      </c>
    </row>
    <row r="5274" spans="1:20" ht="18" customHeight="1" x14ac:dyDescent="0.15">
      <c r="A5274" s="42">
        <v>10</v>
      </c>
      <c r="B5274" s="43" t="s">
        <v>1536</v>
      </c>
      <c r="C5274" s="43">
        <v>8</v>
      </c>
      <c r="D5274" s="43" t="s">
        <v>2053</v>
      </c>
      <c r="E5274" s="43">
        <v>3</v>
      </c>
      <c r="F5274" s="43" t="s">
        <v>2109</v>
      </c>
      <c r="G5274" s="44">
        <v>12</v>
      </c>
      <c r="H5274" s="43" t="s">
        <v>73</v>
      </c>
      <c r="I5274" s="44">
        <v>33</v>
      </c>
      <c r="J5274" s="44" t="s">
        <v>219</v>
      </c>
      <c r="K5274" s="41"/>
      <c r="L5274" s="41"/>
      <c r="M5274" s="41"/>
      <c r="N5274" s="45" t="s">
        <v>2136</v>
      </c>
      <c r="O5274" s="41">
        <v>52800</v>
      </c>
      <c r="P5274" s="46"/>
      <c r="Q5274" s="47"/>
      <c r="R5274" s="48" t="s">
        <v>1540</v>
      </c>
      <c r="T5274">
        <v>100803</v>
      </c>
    </row>
    <row r="5275" spans="1:20" ht="18" customHeight="1" x14ac:dyDescent="0.15">
      <c r="A5275" s="42">
        <v>10</v>
      </c>
      <c r="B5275" s="43" t="s">
        <v>1536</v>
      </c>
      <c r="C5275" s="43">
        <v>8</v>
      </c>
      <c r="D5275" s="43" t="s">
        <v>2053</v>
      </c>
      <c r="E5275" s="43">
        <v>3</v>
      </c>
      <c r="F5275" s="43" t="s">
        <v>2109</v>
      </c>
      <c r="G5275" s="44">
        <v>12</v>
      </c>
      <c r="H5275" s="43" t="s">
        <v>73</v>
      </c>
      <c r="I5275" s="45">
        <v>34</v>
      </c>
      <c r="J5275" s="45" t="s">
        <v>2137</v>
      </c>
      <c r="K5275" s="41">
        <v>8246</v>
      </c>
      <c r="L5275" s="41">
        <v>8246</v>
      </c>
      <c r="M5275" s="41">
        <f>K5275-L5275</f>
        <v>0</v>
      </c>
      <c r="N5275" s="45" t="s">
        <v>2137</v>
      </c>
      <c r="O5275" s="41"/>
      <c r="P5275" s="46"/>
      <c r="Q5275" s="47"/>
      <c r="R5275" s="48" t="s">
        <v>1540</v>
      </c>
      <c r="T5275">
        <v>100803</v>
      </c>
    </row>
    <row r="5276" spans="1:20" ht="18" customHeight="1" x14ac:dyDescent="0.15">
      <c r="A5276" s="42">
        <v>10</v>
      </c>
      <c r="B5276" s="43" t="s">
        <v>1536</v>
      </c>
      <c r="C5276" s="43">
        <v>8</v>
      </c>
      <c r="D5276" s="43" t="s">
        <v>2053</v>
      </c>
      <c r="E5276" s="43">
        <v>3</v>
      </c>
      <c r="F5276" s="43" t="s">
        <v>2109</v>
      </c>
      <c r="G5276" s="44">
        <v>12</v>
      </c>
      <c r="H5276" s="43" t="s">
        <v>73</v>
      </c>
      <c r="I5276" s="44">
        <v>34</v>
      </c>
      <c r="J5276" s="44" t="s">
        <v>2137</v>
      </c>
      <c r="K5276" s="41"/>
      <c r="L5276" s="41"/>
      <c r="M5276" s="41"/>
      <c r="N5276" s="45" t="s">
        <v>3672</v>
      </c>
      <c r="O5276" s="41">
        <v>4180000</v>
      </c>
      <c r="P5276" s="46"/>
      <c r="Q5276" s="47"/>
      <c r="R5276" s="48" t="s">
        <v>1540</v>
      </c>
      <c r="T5276">
        <v>100803</v>
      </c>
    </row>
    <row r="5277" spans="1:20" ht="18" customHeight="1" x14ac:dyDescent="0.15">
      <c r="A5277" s="42">
        <v>10</v>
      </c>
      <c r="B5277" s="43" t="s">
        <v>1536</v>
      </c>
      <c r="C5277" s="43">
        <v>8</v>
      </c>
      <c r="D5277" s="43" t="s">
        <v>2053</v>
      </c>
      <c r="E5277" s="43">
        <v>3</v>
      </c>
      <c r="F5277" s="43" t="s">
        <v>2109</v>
      </c>
      <c r="G5277" s="44">
        <v>12</v>
      </c>
      <c r="H5277" s="43" t="s">
        <v>73</v>
      </c>
      <c r="I5277" s="44">
        <v>34</v>
      </c>
      <c r="J5277" s="44" t="s">
        <v>2137</v>
      </c>
      <c r="K5277" s="41"/>
      <c r="L5277" s="41"/>
      <c r="M5277" s="41"/>
      <c r="N5277" s="45" t="s">
        <v>4492</v>
      </c>
      <c r="O5277" s="41">
        <v>4066000</v>
      </c>
      <c r="P5277" s="46"/>
      <c r="Q5277" s="47"/>
      <c r="R5277" s="48" t="s">
        <v>1540</v>
      </c>
      <c r="T5277">
        <v>100803</v>
      </c>
    </row>
    <row r="5278" spans="1:20" ht="18" customHeight="1" x14ac:dyDescent="0.15">
      <c r="A5278" s="42">
        <v>10</v>
      </c>
      <c r="B5278" s="43" t="s">
        <v>1536</v>
      </c>
      <c r="C5278" s="43">
        <v>8</v>
      </c>
      <c r="D5278" s="43" t="s">
        <v>2053</v>
      </c>
      <c r="E5278" s="43">
        <v>3</v>
      </c>
      <c r="F5278" s="43" t="s">
        <v>2109</v>
      </c>
      <c r="G5278" s="44">
        <v>12</v>
      </c>
      <c r="H5278" s="43" t="s">
        <v>73</v>
      </c>
      <c r="I5278" s="45">
        <v>61</v>
      </c>
      <c r="J5278" s="45" t="s">
        <v>1878</v>
      </c>
      <c r="K5278" s="41">
        <v>66</v>
      </c>
      <c r="L5278" s="41">
        <v>107</v>
      </c>
      <c r="M5278" s="41">
        <f>K5278-L5278</f>
        <v>-41</v>
      </c>
      <c r="N5278" s="45" t="s">
        <v>3673</v>
      </c>
      <c r="O5278" s="41">
        <v>66000</v>
      </c>
      <c r="P5278" s="46"/>
      <c r="Q5278" s="47"/>
      <c r="R5278" s="48" t="s">
        <v>1540</v>
      </c>
      <c r="T5278">
        <v>100803</v>
      </c>
    </row>
    <row r="5279" spans="1:20" ht="18" customHeight="1" x14ac:dyDescent="0.15">
      <c r="A5279" s="42">
        <v>10</v>
      </c>
      <c r="B5279" s="43" t="s">
        <v>1536</v>
      </c>
      <c r="C5279" s="43">
        <v>8</v>
      </c>
      <c r="D5279" s="43" t="s">
        <v>2053</v>
      </c>
      <c r="E5279" s="43">
        <v>3</v>
      </c>
      <c r="F5279" s="43" t="s">
        <v>2109</v>
      </c>
      <c r="G5279" s="44">
        <v>12</v>
      </c>
      <c r="H5279" s="43" t="s">
        <v>73</v>
      </c>
      <c r="I5279" s="45">
        <v>71</v>
      </c>
      <c r="J5279" s="45" t="s">
        <v>372</v>
      </c>
      <c r="K5279" s="41">
        <v>37</v>
      </c>
      <c r="L5279" s="41">
        <v>0</v>
      </c>
      <c r="M5279" s="41">
        <f>K5279-L5279</f>
        <v>37</v>
      </c>
      <c r="N5279" s="45" t="s">
        <v>4493</v>
      </c>
      <c r="O5279" s="41">
        <v>36300</v>
      </c>
      <c r="P5279" s="46"/>
      <c r="Q5279" s="47"/>
      <c r="R5279" s="48" t="s">
        <v>1540</v>
      </c>
      <c r="T5279">
        <v>100803</v>
      </c>
    </row>
    <row r="5280" spans="1:20" ht="18" customHeight="1" x14ac:dyDescent="0.15">
      <c r="A5280" s="42">
        <v>10</v>
      </c>
      <c r="B5280" s="43" t="s">
        <v>1536</v>
      </c>
      <c r="C5280" s="43">
        <v>8</v>
      </c>
      <c r="D5280" s="43" t="s">
        <v>2053</v>
      </c>
      <c r="E5280" s="43">
        <v>3</v>
      </c>
      <c r="F5280" s="43" t="s">
        <v>2109</v>
      </c>
      <c r="G5280" s="45">
        <v>13</v>
      </c>
      <c r="H5280" s="49" t="s">
        <v>77</v>
      </c>
      <c r="I5280" s="45"/>
      <c r="J5280" s="45"/>
      <c r="K5280" s="41"/>
      <c r="L5280" s="41"/>
      <c r="M5280" s="41"/>
      <c r="N5280" s="45"/>
      <c r="O5280" s="47"/>
      <c r="P5280" s="46"/>
      <c r="Q5280" s="47"/>
      <c r="R5280" s="48" t="s">
        <v>1540</v>
      </c>
      <c r="T5280">
        <v>100803</v>
      </c>
    </row>
    <row r="5281" spans="1:20" ht="18" customHeight="1" x14ac:dyDescent="0.15">
      <c r="A5281" s="42">
        <v>10</v>
      </c>
      <c r="B5281" s="43" t="s">
        <v>1536</v>
      </c>
      <c r="C5281" s="43">
        <v>8</v>
      </c>
      <c r="D5281" s="43" t="s">
        <v>2053</v>
      </c>
      <c r="E5281" s="43">
        <v>3</v>
      </c>
      <c r="F5281" s="43" t="s">
        <v>2109</v>
      </c>
      <c r="G5281" s="44">
        <v>13</v>
      </c>
      <c r="H5281" s="43" t="s">
        <v>77</v>
      </c>
      <c r="I5281" s="45">
        <v>1</v>
      </c>
      <c r="J5281" s="45" t="s">
        <v>78</v>
      </c>
      <c r="K5281" s="41">
        <v>10</v>
      </c>
      <c r="L5281" s="41">
        <v>10</v>
      </c>
      <c r="M5281" s="41">
        <f>K5281-L5281</f>
        <v>0</v>
      </c>
      <c r="N5281" s="45" t="s">
        <v>2138</v>
      </c>
      <c r="O5281" s="41">
        <v>10000</v>
      </c>
      <c r="P5281" s="46"/>
      <c r="Q5281" s="47"/>
      <c r="R5281" s="48" t="s">
        <v>1540</v>
      </c>
      <c r="T5281">
        <v>100803</v>
      </c>
    </row>
    <row r="5282" spans="1:20" ht="18" customHeight="1" x14ac:dyDescent="0.15">
      <c r="A5282" s="42">
        <v>10</v>
      </c>
      <c r="B5282" s="43" t="s">
        <v>1536</v>
      </c>
      <c r="C5282" s="43">
        <v>8</v>
      </c>
      <c r="D5282" s="43" t="s">
        <v>2053</v>
      </c>
      <c r="E5282" s="43">
        <v>3</v>
      </c>
      <c r="F5282" s="43" t="s">
        <v>2109</v>
      </c>
      <c r="G5282" s="44">
        <v>13</v>
      </c>
      <c r="H5282" s="43" t="s">
        <v>77</v>
      </c>
      <c r="I5282" s="45">
        <v>2</v>
      </c>
      <c r="J5282" s="45" t="s">
        <v>136</v>
      </c>
      <c r="K5282" s="41">
        <v>14</v>
      </c>
      <c r="L5282" s="41">
        <v>14</v>
      </c>
      <c r="M5282" s="41">
        <f>K5282-L5282</f>
        <v>0</v>
      </c>
      <c r="N5282" s="45" t="s">
        <v>335</v>
      </c>
      <c r="O5282" s="41">
        <v>13990</v>
      </c>
      <c r="P5282" s="46"/>
      <c r="Q5282" s="47"/>
      <c r="R5282" s="48" t="s">
        <v>1540</v>
      </c>
      <c r="T5282">
        <v>100803</v>
      </c>
    </row>
    <row r="5283" spans="1:20" ht="18" customHeight="1" x14ac:dyDescent="0.15">
      <c r="A5283" s="42">
        <v>10</v>
      </c>
      <c r="B5283" s="43" t="s">
        <v>1536</v>
      </c>
      <c r="C5283" s="43">
        <v>8</v>
      </c>
      <c r="D5283" s="43" t="s">
        <v>2053</v>
      </c>
      <c r="E5283" s="43">
        <v>3</v>
      </c>
      <c r="F5283" s="43" t="s">
        <v>2109</v>
      </c>
      <c r="G5283" s="44">
        <v>13</v>
      </c>
      <c r="H5283" s="43" t="s">
        <v>77</v>
      </c>
      <c r="I5283" s="45">
        <v>31</v>
      </c>
      <c r="J5283" s="45" t="s">
        <v>138</v>
      </c>
      <c r="K5283" s="41">
        <v>660</v>
      </c>
      <c r="L5283" s="41">
        <v>660</v>
      </c>
      <c r="M5283" s="41">
        <f>K5283-L5283</f>
        <v>0</v>
      </c>
      <c r="N5283" s="45" t="s">
        <v>4494</v>
      </c>
      <c r="O5283" s="41">
        <v>660000</v>
      </c>
      <c r="P5283" s="46"/>
      <c r="Q5283" s="47"/>
      <c r="R5283" s="48" t="s">
        <v>1540</v>
      </c>
      <c r="T5283">
        <v>100803</v>
      </c>
    </row>
    <row r="5284" spans="1:20" ht="18" customHeight="1" x14ac:dyDescent="0.15">
      <c r="A5284" s="42">
        <v>10</v>
      </c>
      <c r="B5284" s="43" t="s">
        <v>1536</v>
      </c>
      <c r="C5284" s="43">
        <v>8</v>
      </c>
      <c r="D5284" s="43" t="s">
        <v>2053</v>
      </c>
      <c r="E5284" s="43">
        <v>3</v>
      </c>
      <c r="F5284" s="43" t="s">
        <v>2109</v>
      </c>
      <c r="G5284" s="44">
        <v>13</v>
      </c>
      <c r="H5284" s="43" t="s">
        <v>77</v>
      </c>
      <c r="I5284" s="45">
        <v>51</v>
      </c>
      <c r="J5284" s="45" t="s">
        <v>231</v>
      </c>
      <c r="K5284" s="41">
        <v>7</v>
      </c>
      <c r="L5284" s="41">
        <v>7</v>
      </c>
      <c r="M5284" s="41">
        <f>K5284-L5284</f>
        <v>0</v>
      </c>
      <c r="N5284" s="45" t="s">
        <v>3674</v>
      </c>
      <c r="O5284" s="41">
        <v>6600</v>
      </c>
      <c r="P5284" s="46"/>
      <c r="Q5284" s="47"/>
      <c r="R5284" s="48" t="s">
        <v>1540</v>
      </c>
      <c r="T5284">
        <v>100803</v>
      </c>
    </row>
    <row r="5285" spans="1:20" ht="18" customHeight="1" x14ac:dyDescent="0.15">
      <c r="A5285" s="42">
        <v>10</v>
      </c>
      <c r="B5285" s="43" t="s">
        <v>1536</v>
      </c>
      <c r="C5285" s="43">
        <v>8</v>
      </c>
      <c r="D5285" s="43" t="s">
        <v>2053</v>
      </c>
      <c r="E5285" s="43">
        <v>3</v>
      </c>
      <c r="F5285" s="43" t="s">
        <v>2109</v>
      </c>
      <c r="G5285" s="45">
        <v>14</v>
      </c>
      <c r="H5285" s="49" t="s">
        <v>233</v>
      </c>
      <c r="I5285" s="45"/>
      <c r="J5285" s="45"/>
      <c r="K5285" s="41"/>
      <c r="L5285" s="41"/>
      <c r="M5285" s="41"/>
      <c r="N5285" s="45"/>
      <c r="O5285" s="47"/>
      <c r="P5285" s="46"/>
      <c r="Q5285" s="47"/>
      <c r="R5285" s="48" t="s">
        <v>1540</v>
      </c>
      <c r="T5285">
        <v>100803</v>
      </c>
    </row>
    <row r="5286" spans="1:20" ht="18" customHeight="1" x14ac:dyDescent="0.15">
      <c r="A5286" s="42">
        <v>10</v>
      </c>
      <c r="B5286" s="43" t="s">
        <v>1536</v>
      </c>
      <c r="C5286" s="43">
        <v>8</v>
      </c>
      <c r="D5286" s="43" t="s">
        <v>2053</v>
      </c>
      <c r="E5286" s="43">
        <v>3</v>
      </c>
      <c r="F5286" s="43" t="s">
        <v>2109</v>
      </c>
      <c r="G5286" s="44">
        <v>14</v>
      </c>
      <c r="H5286" s="43" t="s">
        <v>233</v>
      </c>
      <c r="I5286" s="45">
        <v>1</v>
      </c>
      <c r="J5286" s="45" t="s">
        <v>361</v>
      </c>
      <c r="K5286" s="41">
        <v>1057</v>
      </c>
      <c r="L5286" s="41">
        <v>0</v>
      </c>
      <c r="M5286" s="41">
        <f>K5286-L5286</f>
        <v>1057</v>
      </c>
      <c r="N5286" s="45" t="s">
        <v>2895</v>
      </c>
      <c r="O5286" s="41">
        <v>287000</v>
      </c>
      <c r="P5286" s="46"/>
      <c r="Q5286" s="47"/>
      <c r="R5286" s="48" t="s">
        <v>1540</v>
      </c>
      <c r="T5286">
        <v>100803</v>
      </c>
    </row>
    <row r="5287" spans="1:20" ht="18" customHeight="1" x14ac:dyDescent="0.15">
      <c r="A5287" s="42">
        <v>10</v>
      </c>
      <c r="B5287" s="43" t="s">
        <v>1536</v>
      </c>
      <c r="C5287" s="43">
        <v>8</v>
      </c>
      <c r="D5287" s="43" t="s">
        <v>2053</v>
      </c>
      <c r="E5287" s="43">
        <v>3</v>
      </c>
      <c r="F5287" s="43" t="s">
        <v>2109</v>
      </c>
      <c r="G5287" s="44">
        <v>14</v>
      </c>
      <c r="H5287" s="43" t="s">
        <v>233</v>
      </c>
      <c r="I5287" s="44">
        <v>1</v>
      </c>
      <c r="J5287" s="44" t="s">
        <v>361</v>
      </c>
      <c r="K5287" s="41"/>
      <c r="L5287" s="41"/>
      <c r="M5287" s="41"/>
      <c r="N5287" s="45" t="s">
        <v>2795</v>
      </c>
      <c r="O5287" s="41"/>
      <c r="P5287" s="46"/>
      <c r="Q5287" s="47"/>
      <c r="R5287" s="48" t="s">
        <v>1540</v>
      </c>
      <c r="T5287">
        <v>100803</v>
      </c>
    </row>
    <row r="5288" spans="1:20" ht="18" customHeight="1" x14ac:dyDescent="0.15">
      <c r="A5288" s="42">
        <v>10</v>
      </c>
      <c r="B5288" s="43" t="s">
        <v>1536</v>
      </c>
      <c r="C5288" s="43">
        <v>8</v>
      </c>
      <c r="D5288" s="43" t="s">
        <v>2053</v>
      </c>
      <c r="E5288" s="43">
        <v>3</v>
      </c>
      <c r="F5288" s="43" t="s">
        <v>2109</v>
      </c>
      <c r="G5288" s="44">
        <v>14</v>
      </c>
      <c r="H5288" s="43" t="s">
        <v>233</v>
      </c>
      <c r="I5288" s="44">
        <v>1</v>
      </c>
      <c r="J5288" s="44" t="s">
        <v>361</v>
      </c>
      <c r="K5288" s="41"/>
      <c r="L5288" s="41"/>
      <c r="M5288" s="41"/>
      <c r="N5288" s="45" t="s">
        <v>4495</v>
      </c>
      <c r="O5288" s="41">
        <v>770000</v>
      </c>
      <c r="P5288" s="46"/>
      <c r="Q5288" s="47"/>
      <c r="R5288" s="48" t="s">
        <v>1540</v>
      </c>
      <c r="T5288">
        <v>100803</v>
      </c>
    </row>
    <row r="5289" spans="1:20" ht="18" customHeight="1" x14ac:dyDescent="0.15">
      <c r="A5289" s="42">
        <v>10</v>
      </c>
      <c r="B5289" s="43" t="s">
        <v>1536</v>
      </c>
      <c r="C5289" s="43">
        <v>8</v>
      </c>
      <c r="D5289" s="43" t="s">
        <v>2053</v>
      </c>
      <c r="E5289" s="43">
        <v>3</v>
      </c>
      <c r="F5289" s="43" t="s">
        <v>2109</v>
      </c>
      <c r="G5289" s="45">
        <v>17</v>
      </c>
      <c r="H5289" s="49" t="s">
        <v>79</v>
      </c>
      <c r="I5289" s="45"/>
      <c r="J5289" s="45"/>
      <c r="K5289" s="41"/>
      <c r="L5289" s="41"/>
      <c r="M5289" s="41"/>
      <c r="N5289" s="45"/>
      <c r="O5289" s="47"/>
      <c r="P5289" s="46"/>
      <c r="Q5289" s="47"/>
      <c r="R5289" s="48" t="s">
        <v>1540</v>
      </c>
      <c r="T5289">
        <v>100803</v>
      </c>
    </row>
    <row r="5290" spans="1:20" ht="18" customHeight="1" x14ac:dyDescent="0.15">
      <c r="A5290" s="42">
        <v>10</v>
      </c>
      <c r="B5290" s="43" t="s">
        <v>1536</v>
      </c>
      <c r="C5290" s="43">
        <v>8</v>
      </c>
      <c r="D5290" s="43" t="s">
        <v>2053</v>
      </c>
      <c r="E5290" s="43">
        <v>3</v>
      </c>
      <c r="F5290" s="43" t="s">
        <v>2109</v>
      </c>
      <c r="G5290" s="44">
        <v>17</v>
      </c>
      <c r="H5290" s="43" t="s">
        <v>79</v>
      </c>
      <c r="I5290" s="45">
        <v>11</v>
      </c>
      <c r="J5290" s="45" t="s">
        <v>80</v>
      </c>
      <c r="K5290" s="41">
        <v>5090</v>
      </c>
      <c r="L5290" s="41">
        <v>2365</v>
      </c>
      <c r="M5290" s="41">
        <f>K5290-L5290</f>
        <v>2725</v>
      </c>
      <c r="N5290" s="45" t="s">
        <v>4496</v>
      </c>
      <c r="O5290" s="41">
        <v>2520000</v>
      </c>
      <c r="P5290" s="46"/>
      <c r="Q5290" s="47"/>
      <c r="R5290" s="48" t="s">
        <v>1540</v>
      </c>
      <c r="T5290">
        <v>100803</v>
      </c>
    </row>
    <row r="5291" spans="1:20" ht="18" customHeight="1" x14ac:dyDescent="0.15">
      <c r="A5291" s="42">
        <v>10</v>
      </c>
      <c r="B5291" s="43" t="s">
        <v>1536</v>
      </c>
      <c r="C5291" s="43">
        <v>8</v>
      </c>
      <c r="D5291" s="43" t="s">
        <v>2053</v>
      </c>
      <c r="E5291" s="43">
        <v>3</v>
      </c>
      <c r="F5291" s="43" t="s">
        <v>2109</v>
      </c>
      <c r="G5291" s="44">
        <v>17</v>
      </c>
      <c r="H5291" s="43" t="s">
        <v>79</v>
      </c>
      <c r="I5291" s="44">
        <v>11</v>
      </c>
      <c r="J5291" s="44" t="s">
        <v>80</v>
      </c>
      <c r="K5291" s="41"/>
      <c r="L5291" s="41"/>
      <c r="M5291" s="41"/>
      <c r="N5291" s="45" t="s">
        <v>4497</v>
      </c>
      <c r="O5291" s="41">
        <v>1801800</v>
      </c>
      <c r="P5291" s="46"/>
      <c r="Q5291" s="47"/>
      <c r="R5291" s="48" t="s">
        <v>1540</v>
      </c>
      <c r="T5291">
        <v>100803</v>
      </c>
    </row>
    <row r="5292" spans="1:20" ht="18" customHeight="1" x14ac:dyDescent="0.15">
      <c r="A5292" s="42">
        <v>10</v>
      </c>
      <c r="B5292" s="43" t="s">
        <v>1536</v>
      </c>
      <c r="C5292" s="43">
        <v>8</v>
      </c>
      <c r="D5292" s="43" t="s">
        <v>2053</v>
      </c>
      <c r="E5292" s="43">
        <v>3</v>
      </c>
      <c r="F5292" s="43" t="s">
        <v>2109</v>
      </c>
      <c r="G5292" s="44">
        <v>17</v>
      </c>
      <c r="H5292" s="43" t="s">
        <v>79</v>
      </c>
      <c r="I5292" s="44">
        <v>11</v>
      </c>
      <c r="J5292" s="44" t="s">
        <v>80</v>
      </c>
      <c r="K5292" s="41"/>
      <c r="L5292" s="41"/>
      <c r="M5292" s="41"/>
      <c r="N5292" s="45" t="s">
        <v>2795</v>
      </c>
      <c r="O5292" s="41"/>
      <c r="P5292" s="46"/>
      <c r="Q5292" s="47"/>
      <c r="R5292" s="48" t="s">
        <v>1540</v>
      </c>
      <c r="T5292">
        <v>100803</v>
      </c>
    </row>
    <row r="5293" spans="1:20" ht="18" customHeight="1" x14ac:dyDescent="0.15">
      <c r="A5293" s="42">
        <v>10</v>
      </c>
      <c r="B5293" s="43" t="s">
        <v>1536</v>
      </c>
      <c r="C5293" s="43">
        <v>8</v>
      </c>
      <c r="D5293" s="43" t="s">
        <v>2053</v>
      </c>
      <c r="E5293" s="43">
        <v>3</v>
      </c>
      <c r="F5293" s="43" t="s">
        <v>2109</v>
      </c>
      <c r="G5293" s="44">
        <v>17</v>
      </c>
      <c r="H5293" s="43" t="s">
        <v>79</v>
      </c>
      <c r="I5293" s="44">
        <v>11</v>
      </c>
      <c r="J5293" s="44" t="s">
        <v>80</v>
      </c>
      <c r="K5293" s="41"/>
      <c r="L5293" s="41"/>
      <c r="M5293" s="41"/>
      <c r="N5293" s="45" t="s">
        <v>4498</v>
      </c>
      <c r="O5293" s="41">
        <v>768000</v>
      </c>
      <c r="P5293" s="46"/>
      <c r="Q5293" s="47"/>
      <c r="R5293" s="48" t="s">
        <v>1540</v>
      </c>
      <c r="T5293">
        <v>100803</v>
      </c>
    </row>
    <row r="5294" spans="1:20" ht="18" customHeight="1" x14ac:dyDescent="0.15">
      <c r="A5294" s="42">
        <v>10</v>
      </c>
      <c r="B5294" s="43" t="s">
        <v>1536</v>
      </c>
      <c r="C5294" s="43">
        <v>8</v>
      </c>
      <c r="D5294" s="43" t="s">
        <v>2053</v>
      </c>
      <c r="E5294" s="43">
        <v>3</v>
      </c>
      <c r="F5294" s="43" t="s">
        <v>2109</v>
      </c>
      <c r="G5294" s="45">
        <v>18</v>
      </c>
      <c r="H5294" s="49" t="s">
        <v>81</v>
      </c>
      <c r="I5294" s="45"/>
      <c r="J5294" s="45"/>
      <c r="K5294" s="41"/>
      <c r="L5294" s="41"/>
      <c r="M5294" s="41"/>
      <c r="N5294" s="45"/>
      <c r="O5294" s="47"/>
      <c r="P5294" s="46"/>
      <c r="Q5294" s="47"/>
      <c r="R5294" s="48" t="s">
        <v>1540</v>
      </c>
      <c r="T5294">
        <v>100803</v>
      </c>
    </row>
    <row r="5295" spans="1:20" ht="18" customHeight="1" x14ac:dyDescent="0.15">
      <c r="A5295" s="42">
        <v>10</v>
      </c>
      <c r="B5295" s="43" t="s">
        <v>1536</v>
      </c>
      <c r="C5295" s="43">
        <v>8</v>
      </c>
      <c r="D5295" s="43" t="s">
        <v>2053</v>
      </c>
      <c r="E5295" s="43">
        <v>3</v>
      </c>
      <c r="F5295" s="43" t="s">
        <v>2109</v>
      </c>
      <c r="G5295" s="44">
        <v>18</v>
      </c>
      <c r="H5295" s="43" t="s">
        <v>81</v>
      </c>
      <c r="I5295" s="45">
        <v>11</v>
      </c>
      <c r="J5295" s="45" t="s">
        <v>82</v>
      </c>
      <c r="K5295" s="41">
        <v>11</v>
      </c>
      <c r="L5295" s="41">
        <v>11</v>
      </c>
      <c r="M5295" s="41">
        <f>K5295-L5295</f>
        <v>0</v>
      </c>
      <c r="N5295" s="45" t="s">
        <v>2139</v>
      </c>
      <c r="O5295" s="41">
        <v>9000</v>
      </c>
      <c r="P5295" s="46"/>
      <c r="Q5295" s="47"/>
      <c r="R5295" s="48" t="s">
        <v>1540</v>
      </c>
      <c r="T5295">
        <v>100803</v>
      </c>
    </row>
    <row r="5296" spans="1:20" ht="18" customHeight="1" x14ac:dyDescent="0.15">
      <c r="A5296" s="42">
        <v>10</v>
      </c>
      <c r="B5296" s="43" t="s">
        <v>1536</v>
      </c>
      <c r="C5296" s="43">
        <v>8</v>
      </c>
      <c r="D5296" s="43" t="s">
        <v>2053</v>
      </c>
      <c r="E5296" s="43">
        <v>3</v>
      </c>
      <c r="F5296" s="43" t="s">
        <v>2109</v>
      </c>
      <c r="G5296" s="44">
        <v>18</v>
      </c>
      <c r="H5296" s="43" t="s">
        <v>81</v>
      </c>
      <c r="I5296" s="44">
        <v>11</v>
      </c>
      <c r="J5296" s="44" t="s">
        <v>82</v>
      </c>
      <c r="K5296" s="41"/>
      <c r="L5296" s="41"/>
      <c r="M5296" s="41"/>
      <c r="N5296" s="45" t="s">
        <v>2140</v>
      </c>
      <c r="O5296" s="41">
        <v>1350</v>
      </c>
      <c r="P5296" s="46"/>
      <c r="Q5296" s="47"/>
      <c r="R5296" s="48" t="s">
        <v>1540</v>
      </c>
      <c r="T5296">
        <v>100803</v>
      </c>
    </row>
    <row r="5297" spans="1:20" ht="18" customHeight="1" x14ac:dyDescent="0.15">
      <c r="A5297" s="42">
        <v>10</v>
      </c>
      <c r="B5297" s="43" t="s">
        <v>1536</v>
      </c>
      <c r="C5297" s="43">
        <v>8</v>
      </c>
      <c r="D5297" s="43" t="s">
        <v>2053</v>
      </c>
      <c r="E5297" s="43">
        <v>3</v>
      </c>
      <c r="F5297" s="43" t="s">
        <v>2109</v>
      </c>
      <c r="G5297" s="44">
        <v>18</v>
      </c>
      <c r="H5297" s="43" t="s">
        <v>81</v>
      </c>
      <c r="I5297" s="45">
        <v>31</v>
      </c>
      <c r="J5297" s="45" t="s">
        <v>318</v>
      </c>
      <c r="K5297" s="41">
        <v>98</v>
      </c>
      <c r="L5297" s="41">
        <v>92</v>
      </c>
      <c r="M5297" s="41">
        <f>K5297-L5297</f>
        <v>6</v>
      </c>
      <c r="N5297" s="45" t="s">
        <v>2141</v>
      </c>
      <c r="O5297" s="41"/>
      <c r="P5297" s="46"/>
      <c r="Q5297" s="47"/>
      <c r="R5297" s="48" t="s">
        <v>1540</v>
      </c>
      <c r="T5297">
        <v>100803</v>
      </c>
    </row>
    <row r="5298" spans="1:20" ht="18" customHeight="1" x14ac:dyDescent="0.15">
      <c r="A5298" s="42">
        <v>10</v>
      </c>
      <c r="B5298" s="43" t="s">
        <v>1536</v>
      </c>
      <c r="C5298" s="43">
        <v>8</v>
      </c>
      <c r="D5298" s="43" t="s">
        <v>2053</v>
      </c>
      <c r="E5298" s="43">
        <v>3</v>
      </c>
      <c r="F5298" s="43" t="s">
        <v>2109</v>
      </c>
      <c r="G5298" s="44">
        <v>18</v>
      </c>
      <c r="H5298" s="43" t="s">
        <v>81</v>
      </c>
      <c r="I5298" s="44">
        <v>31</v>
      </c>
      <c r="J5298" s="44" t="s">
        <v>318</v>
      </c>
      <c r="K5298" s="41"/>
      <c r="L5298" s="41"/>
      <c r="M5298" s="41"/>
      <c r="N5298" s="45" t="s">
        <v>2142</v>
      </c>
      <c r="O5298" s="41"/>
      <c r="P5298" s="46"/>
      <c r="Q5298" s="47"/>
      <c r="R5298" s="48" t="s">
        <v>1540</v>
      </c>
      <c r="T5298">
        <v>100803</v>
      </c>
    </row>
    <row r="5299" spans="1:20" ht="18" customHeight="1" x14ac:dyDescent="0.15">
      <c r="A5299" s="42">
        <v>10</v>
      </c>
      <c r="B5299" s="43" t="s">
        <v>1536</v>
      </c>
      <c r="C5299" s="43">
        <v>8</v>
      </c>
      <c r="D5299" s="43" t="s">
        <v>2053</v>
      </c>
      <c r="E5299" s="43">
        <v>3</v>
      </c>
      <c r="F5299" s="43" t="s">
        <v>2109</v>
      </c>
      <c r="G5299" s="44">
        <v>18</v>
      </c>
      <c r="H5299" s="43" t="s">
        <v>81</v>
      </c>
      <c r="I5299" s="44">
        <v>31</v>
      </c>
      <c r="J5299" s="44" t="s">
        <v>318</v>
      </c>
      <c r="K5299" s="41"/>
      <c r="L5299" s="41"/>
      <c r="M5299" s="41"/>
      <c r="N5299" s="45" t="s">
        <v>2143</v>
      </c>
      <c r="O5299" s="41"/>
      <c r="P5299" s="46"/>
      <c r="Q5299" s="47"/>
      <c r="R5299" s="48" t="s">
        <v>1540</v>
      </c>
      <c r="T5299">
        <v>100803</v>
      </c>
    </row>
    <row r="5300" spans="1:20" ht="18" customHeight="1" x14ac:dyDescent="0.15">
      <c r="A5300" s="42">
        <v>10</v>
      </c>
      <c r="B5300" s="43" t="s">
        <v>1536</v>
      </c>
      <c r="C5300" s="43">
        <v>8</v>
      </c>
      <c r="D5300" s="43" t="s">
        <v>2053</v>
      </c>
      <c r="E5300" s="43">
        <v>3</v>
      </c>
      <c r="F5300" s="43" t="s">
        <v>2109</v>
      </c>
      <c r="G5300" s="44">
        <v>18</v>
      </c>
      <c r="H5300" s="43" t="s">
        <v>81</v>
      </c>
      <c r="I5300" s="44">
        <v>31</v>
      </c>
      <c r="J5300" s="44" t="s">
        <v>318</v>
      </c>
      <c r="K5300" s="41"/>
      <c r="L5300" s="41"/>
      <c r="M5300" s="41"/>
      <c r="N5300" s="45" t="s">
        <v>4499</v>
      </c>
      <c r="O5300" s="41">
        <v>44160</v>
      </c>
      <c r="P5300" s="46"/>
      <c r="Q5300" s="47"/>
      <c r="R5300" s="48" t="s">
        <v>1540</v>
      </c>
      <c r="T5300">
        <v>100803</v>
      </c>
    </row>
    <row r="5301" spans="1:20" ht="18" customHeight="1" x14ac:dyDescent="0.15">
      <c r="A5301" s="42">
        <v>10</v>
      </c>
      <c r="B5301" s="43" t="s">
        <v>1536</v>
      </c>
      <c r="C5301" s="43">
        <v>8</v>
      </c>
      <c r="D5301" s="43" t="s">
        <v>2053</v>
      </c>
      <c r="E5301" s="43">
        <v>3</v>
      </c>
      <c r="F5301" s="43" t="s">
        <v>2109</v>
      </c>
      <c r="G5301" s="44">
        <v>18</v>
      </c>
      <c r="H5301" s="43" t="s">
        <v>81</v>
      </c>
      <c r="I5301" s="44">
        <v>31</v>
      </c>
      <c r="J5301" s="44" t="s">
        <v>318</v>
      </c>
      <c r="K5301" s="41"/>
      <c r="L5301" s="41"/>
      <c r="M5301" s="41"/>
      <c r="N5301" s="45" t="s">
        <v>3675</v>
      </c>
      <c r="O5301" s="41">
        <v>52992</v>
      </c>
      <c r="P5301" s="46"/>
      <c r="Q5301" s="47"/>
      <c r="R5301" s="48" t="s">
        <v>1540</v>
      </c>
      <c r="T5301">
        <v>100803</v>
      </c>
    </row>
    <row r="5302" spans="1:20" ht="18" customHeight="1" x14ac:dyDescent="0.15">
      <c r="A5302" s="16">
        <v>11</v>
      </c>
      <c r="B5302" s="17" t="s">
        <v>2144</v>
      </c>
      <c r="C5302" s="17"/>
      <c r="D5302" s="17"/>
      <c r="E5302" s="18"/>
      <c r="F5302" s="17"/>
      <c r="G5302" s="18"/>
      <c r="H5302" s="17"/>
      <c r="I5302" s="18"/>
      <c r="J5302" s="18"/>
      <c r="K5302" s="15">
        <f>IF(C5302="",SUMIFS($K5303:$K$5362,$A5303:$A$5362,A5302,$E5303:$E$5362,""),IF(E5302="",SUMIFS($K5303:$K$5362,$A5303:$A$5362,A5302,$C5303:$C$5362,C5302,$G5303:$G$5362,""),IF(G5302="",SUMIFS($K5303:$K$5362,$A5303:$A$5362,A5302,$C5303:$C$5362,C5302,$E5303:$E$5362,E5302,$R5303:$R$5362,R5302),IF(I5302="",SUMIFS($K5303:$K$5362,$A5303:$A$5362,A5302,$C5303:$C$5362,C5302,$E5303:$E$5362,E5302,$G5303:$G$5362,G5302,$R5303:$R$5362,R5302),0))))</f>
        <v>3</v>
      </c>
      <c r="L5302" s="15">
        <f>IF(C5302="",SUMIFS($L5303:$L$5362,$A5303:$A$5362,A5302,$E5303:$E$5362,""),IF(E5302="",SUMIFS($L5303:$L$5362,$A5303:$A$5362,A5302,$C5303:$C$5362,C5302,$G5303:$G$5362,""),IF(G5302="",SUMIFS($L5303:$L$5362,$A5303:$A$5362,A5302,$C5303:$C$5362,C5302,$E5303:$E$5362,E5302,$R5303:$R$5362,R5302),IF(I5302="",SUMIFS($L5303:$L$5362,$A5303:$A$5362,A5302,$C5303:$C$5362,C5302,$E5303:$E$5362,E5302,$G5303:$G$5362,G5302,$R5303:$R$5362,R5302),0))))</f>
        <v>3</v>
      </c>
      <c r="M5302" s="15">
        <f>K5302-L5302</f>
        <v>0</v>
      </c>
      <c r="N5302" s="19"/>
      <c r="O5302" s="20"/>
      <c r="P5302" s="21"/>
      <c r="Q5302" s="15">
        <f>IF(C5302="",SUMIFS($Q5303:$Q$5362,$A5303:$A$5362,A5302,$E5303:$E$5362,""),IF(E5302="",SUMIFS($Q5303:$Q$5362,$A5303:$A$5362,A5302,$C5303:$C$5362,C5302,$G5303:$G$5362,""),IF(G5302="",SUMIFS($Q5303:$Q$5362,$A5303:$A$5362,A5302,$C5303:$C$5362,C5302,$E5303:$E$5362,E5302,$R5303:$R$5362,R5302),IF(I5302="",SUMIFS($Q5303:$Q$5362,$A5303:$A$5362,A5302,$C5303:$C$5362,C5302,$E5303:$E$5362,E5302,$G5303:$G$5362,G5302,$R5303:$R$5362,R5302),0))))</f>
        <v>0</v>
      </c>
      <c r="R5302" s="22"/>
      <c r="T5302">
        <v>110101</v>
      </c>
    </row>
    <row r="5303" spans="1:20" ht="18" customHeight="1" x14ac:dyDescent="0.15">
      <c r="A5303" s="24">
        <v>11</v>
      </c>
      <c r="B5303" s="25" t="s">
        <v>2144</v>
      </c>
      <c r="C5303" s="26">
        <v>1</v>
      </c>
      <c r="D5303" s="26" t="s">
        <v>2194</v>
      </c>
      <c r="E5303" s="27"/>
      <c r="F5303" s="26"/>
      <c r="G5303" s="27"/>
      <c r="H5303" s="26"/>
      <c r="I5303" s="27"/>
      <c r="J5303" s="27"/>
      <c r="K5303" s="23">
        <f>IF(C5303="",SUMIFS($K5304:$K$5362,$A5304:$A$5362,A5303,$E5304:$E$5362,""),IF(E5303="",SUMIFS($K5304:$K$5362,$A5304:$A$5362,A5303,$C5304:$C$5362,C5303,$G5304:$G$5362,""),IF(G5303="",SUMIFS($K5304:$K$5362,$A5304:$A$5362,A5303,$C5304:$C$5362,C5303,$E5304:$E$5362,E5303,$R5304:$R$5362,R5303),IF(I5303="",SUMIFS($K5304:$K$5362,$A5304:$A$5362,A5303,$C5304:$C$5362,C5303,$E5304:$E$5362,E5303,$G5304:$G$5362,G5303,$R5304:$R$5362,R5303),0))))</f>
        <v>2</v>
      </c>
      <c r="L5303" s="23">
        <f>IF(C5303="",SUMIFS($L5304:$L$5362,$A5304:$A$5362,A5303,$E5304:$E$5362,""),IF(E5303="",SUMIFS($L5304:$L$5362,$A5304:$A$5362,A5303,$C5304:$C$5362,C5303,$G5304:$G$5362,""),IF(G5303="",SUMIFS($L5304:$L$5362,$A5304:$A$5362,A5303,$C5304:$C$5362,C5303,$E5304:$E$5362,E5303,$R5304:$R$5362,R5303),IF(I5303="",SUMIFS($L5304:$L$5362,$A5304:$A$5362,A5303,$C5304:$C$5362,C5303,$E5304:$E$5362,E5303,$G5304:$G$5362,G5303,$R5304:$R$5362,R5303),0))))</f>
        <v>2</v>
      </c>
      <c r="M5303" s="23">
        <f t="shared" ref="M5303:M5304" si="134">K5303-L5303</f>
        <v>0</v>
      </c>
      <c r="N5303" s="28"/>
      <c r="O5303" s="29"/>
      <c r="P5303" s="30"/>
      <c r="Q5303" s="23">
        <f>IF(C5303="",SUMIFS($Q5304:$Q$5362,$A5304:$A$5362,A5303,$E5304:$E$5362,""),IF(E5303="",SUMIFS($Q5304:$Q$5362,$A5304:$A$5362,A5303,$C5304:$C$5362,C5303,$G5304:$G$5362,""),IF(G5303="",SUMIFS($Q5304:$Q$5362,$A5304:$A$5362,A5303,$C5304:$C$5362,C5303,$E5304:$E$5362,E5303,$R5304:$R$5362,R5303),IF(I5303="",SUMIFS($Q5304:$Q$5362,$A5304:$A$5362,A5303,$C5304:$C$5362,C5303,$E5304:$E$5362,E5303,$G5304:$G$5362,G5303,$R5304:$R$5362,R5303),0))))</f>
        <v>0</v>
      </c>
      <c r="R5303" s="31"/>
      <c r="T5303">
        <v>110101</v>
      </c>
    </row>
    <row r="5304" spans="1:20" ht="18" customHeight="1" x14ac:dyDescent="0.15">
      <c r="A5304" s="24">
        <v>11</v>
      </c>
      <c r="B5304" s="25" t="s">
        <v>2287</v>
      </c>
      <c r="C5304" s="34">
        <v>1</v>
      </c>
      <c r="D5304" s="25" t="s">
        <v>2145</v>
      </c>
      <c r="E5304" s="35">
        <v>1</v>
      </c>
      <c r="F5304" s="36" t="s">
        <v>2288</v>
      </c>
      <c r="G5304" s="35"/>
      <c r="H5304" s="36"/>
      <c r="I5304" s="35"/>
      <c r="J5304" s="35"/>
      <c r="K5304" s="32">
        <f>IF(C5304="",SUMIFS($K5305:$K$5362,$A5305:$A$5362,A5304,$E5305:$E$5362,""),IF(E5304="",SUMIFS($K5305:$K$5362,$A5305:$A$5362,A5304,$C5305:$C$5362,C5304,$G5305:$G$5362,""),IF(G5304="",SUMIFS($K5305:$K$5362,$A5305:$A$5362,A5304,$C5305:$C$5362,C5304,$E5305:$E$5362,E5304,$R5305:$R$5362,R5304),IF(I5304="",SUMIFS($K5305:$K$5362,$A5305:$A$5362,A5304,$C5305:$C$5362,C5304,$E5305:$E$5362,E5304,$G5305:$G$5362,G5304,$R5305:$R$5362,R5304),0))))</f>
        <v>1</v>
      </c>
      <c r="L5304" s="32">
        <f>IF(C5304="",SUMIFS($L5305:$L$5362,$A5305:$A$5362,A5304,$E5305:$E$5362,""),IF(E5304="",SUMIFS($L5305:$L$5362,$A5305:$A$5362,A5304,$C5305:$C$5362,C5304,$G5305:$G$5362,""),IF(G5304="",SUMIFS($L5305:$L$5362,$A5305:$A$5362,A5304,$C5305:$C$5362,C5304,$E5305:$E$5362,E5304,$R5305:$R$5362,R5304),IF(I5304="",SUMIFS($L5305:$L$5362,$A5305:$A$5362,A5304,$C5305:$C$5362,C5304,$E5305:$E$5362,E5304,$G5305:$G$5362,G5304,$R5305:$R$5362,R5304),0))))</f>
        <v>1</v>
      </c>
      <c r="M5304" s="32">
        <f t="shared" si="134"/>
        <v>0</v>
      </c>
      <c r="N5304" s="37"/>
      <c r="O5304" s="38"/>
      <c r="P5304" s="39"/>
      <c r="Q5304" s="33">
        <f>IF(C5304="",SUMIFS($Q5305:$Q$5362,$A5305:$A$5362,A5304,$E5305:$E$5362,""),IF(E5304="",SUMIFS($Q5305:$Q$5362,$A5305:$A$5362,A5304,$C5305:$C$5362,C5304,$G5305:$G$5362,""),IF(G5304="",SUMIFS($Q5305:$Q$5362,$A5305:$A$5362,A5304,$C5305:$C$5362,C5304,$E5305:$E$5362,E5304,$R5305:$R$5362,R5304),IF(I5304="",SUMIFS($Q5305:$Q$5362,$A5305:$A$5362,A5304,$C5305:$C$5362,C5304,$E5305:$E$5362,E5304,$G5305:$G$5362,G5304,$R5305:$R$5362,R5304),0))))</f>
        <v>0</v>
      </c>
      <c r="R5304" s="40" t="s">
        <v>2242</v>
      </c>
      <c r="T5304">
        <v>110101</v>
      </c>
    </row>
    <row r="5305" spans="1:20" ht="18" customHeight="1" x14ac:dyDescent="0.15">
      <c r="A5305" s="42">
        <v>11</v>
      </c>
      <c r="B5305" s="43" t="s">
        <v>2144</v>
      </c>
      <c r="C5305" s="43">
        <v>1</v>
      </c>
      <c r="D5305" s="43" t="s">
        <v>2145</v>
      </c>
      <c r="E5305" s="43">
        <v>1</v>
      </c>
      <c r="F5305" s="43" t="s">
        <v>2146</v>
      </c>
      <c r="G5305" s="45">
        <v>10</v>
      </c>
      <c r="H5305" s="49" t="s">
        <v>54</v>
      </c>
      <c r="I5305" s="45"/>
      <c r="J5305" s="45"/>
      <c r="K5305" s="41"/>
      <c r="L5305" s="41"/>
      <c r="M5305" s="41"/>
      <c r="N5305" s="45"/>
      <c r="O5305" s="47"/>
      <c r="P5305" s="46"/>
      <c r="Q5305" s="47"/>
      <c r="R5305" s="48" t="s">
        <v>1042</v>
      </c>
      <c r="T5305">
        <v>110101</v>
      </c>
    </row>
    <row r="5306" spans="1:20" ht="18" customHeight="1" x14ac:dyDescent="0.15">
      <c r="A5306" s="42">
        <v>11</v>
      </c>
      <c r="B5306" s="43" t="s">
        <v>2144</v>
      </c>
      <c r="C5306" s="43">
        <v>1</v>
      </c>
      <c r="D5306" s="43" t="s">
        <v>2145</v>
      </c>
      <c r="E5306" s="43">
        <v>1</v>
      </c>
      <c r="F5306" s="43" t="s">
        <v>2146</v>
      </c>
      <c r="G5306" s="44">
        <v>10</v>
      </c>
      <c r="H5306" s="43" t="s">
        <v>54</v>
      </c>
      <c r="I5306" s="45">
        <v>1</v>
      </c>
      <c r="J5306" s="45" t="s">
        <v>55</v>
      </c>
      <c r="K5306" s="41">
        <v>1</v>
      </c>
      <c r="L5306" s="41">
        <v>1</v>
      </c>
      <c r="M5306" s="41">
        <f>K5306-L5306</f>
        <v>0</v>
      </c>
      <c r="N5306" s="45" t="s">
        <v>2147</v>
      </c>
      <c r="O5306" s="41">
        <v>1000</v>
      </c>
      <c r="P5306" s="46"/>
      <c r="Q5306" s="47"/>
      <c r="R5306" s="48" t="s">
        <v>1042</v>
      </c>
      <c r="T5306">
        <v>110101</v>
      </c>
    </row>
    <row r="5307" spans="1:20" ht="18" customHeight="1" x14ac:dyDescent="0.15">
      <c r="A5307" s="24">
        <v>11</v>
      </c>
      <c r="B5307" s="25" t="s">
        <v>2287</v>
      </c>
      <c r="C5307" s="34">
        <v>1</v>
      </c>
      <c r="D5307" s="25" t="s">
        <v>2145</v>
      </c>
      <c r="E5307" s="35">
        <v>2</v>
      </c>
      <c r="F5307" s="36" t="s">
        <v>2289</v>
      </c>
      <c r="G5307" s="35"/>
      <c r="H5307" s="36"/>
      <c r="I5307" s="35"/>
      <c r="J5307" s="35"/>
      <c r="K5307" s="32">
        <f>IF(C5307="",SUMIFS($K5308:$K$5362,$A5308:$A$5362,A5307,$E5308:$E$5362,""),IF(E5307="",SUMIFS($K5308:$K$5362,$A5308:$A$5362,A5307,$C5308:$C$5362,C5307,$G5308:$G$5362,""),IF(G5307="",SUMIFS($K5308:$K$5362,$A5308:$A$5362,A5307,$C5308:$C$5362,C5307,$E5308:$E$5362,E5307,$R5308:$R$5362,R5307),IF(I5307="",SUMIFS($K5308:$K$5362,$A5308:$A$5362,A5307,$C5308:$C$5362,C5307,$E5308:$E$5362,E5307,$G5308:$G$5362,G5307,$R5308:$R$5362,R5307),0))))</f>
        <v>1</v>
      </c>
      <c r="L5307" s="32">
        <f>IF(C5307="",SUMIFS($L5308:$L$5362,$A5308:$A$5362,A5307,$E5308:$E$5362,""),IF(E5307="",SUMIFS($L5308:$L$5362,$A5308:$A$5362,A5307,$C5308:$C$5362,C5307,$G5308:$G$5362,""),IF(G5307="",SUMIFS($L5308:$L$5362,$A5308:$A$5362,A5307,$C5308:$C$5362,C5307,$E5308:$E$5362,E5307,$R5308:$R$5362,R5307),IF(I5307="",SUMIFS($L5308:$L$5362,$A5308:$A$5362,A5307,$C5308:$C$5362,C5307,$E5308:$E$5362,E5307,$G5308:$G$5362,G5307,$R5308:$R$5362,R5307),0))))</f>
        <v>1</v>
      </c>
      <c r="M5307" s="32">
        <f t="shared" ref="M5307" si="135">K5307-L5307</f>
        <v>0</v>
      </c>
      <c r="N5307" s="37"/>
      <c r="O5307" s="38"/>
      <c r="P5307" s="39"/>
      <c r="Q5307" s="33">
        <f>IF(C5307="",SUMIFS($Q5308:$Q$5362,$A5308:$A$5362,A5307,$E5308:$E$5362,""),IF(E5307="",SUMIFS($Q5308:$Q$5362,$A5308:$A$5362,A5307,$C5308:$C$5362,C5307,$G5308:$G$5362,""),IF(G5307="",SUMIFS($Q5308:$Q$5362,$A5308:$A$5362,A5307,$C5308:$C$5362,C5307,$E5308:$E$5362,E5307,$R5308:$R$5362,R5307),IF(I5307="",SUMIFS($Q5308:$Q$5362,$A5308:$A$5362,A5307,$C5308:$C$5362,C5307,$E5308:$E$5362,E5307,$G5308:$G$5362,G5307,$R5308:$R$5362,R5307),0))))</f>
        <v>0</v>
      </c>
      <c r="R5307" s="40" t="s">
        <v>2242</v>
      </c>
      <c r="T5307">
        <v>110102</v>
      </c>
    </row>
    <row r="5308" spans="1:20" ht="18" customHeight="1" x14ac:dyDescent="0.15">
      <c r="A5308" s="42">
        <v>11</v>
      </c>
      <c r="B5308" s="43" t="s">
        <v>2144</v>
      </c>
      <c r="C5308" s="43">
        <v>1</v>
      </c>
      <c r="D5308" s="43" t="s">
        <v>2145</v>
      </c>
      <c r="E5308" s="43">
        <v>2</v>
      </c>
      <c r="F5308" s="43" t="s">
        <v>2148</v>
      </c>
      <c r="G5308" s="45">
        <v>10</v>
      </c>
      <c r="H5308" s="49" t="s">
        <v>54</v>
      </c>
      <c r="I5308" s="45"/>
      <c r="J5308" s="45"/>
      <c r="K5308" s="41"/>
      <c r="L5308" s="41"/>
      <c r="M5308" s="41"/>
      <c r="N5308" s="45"/>
      <c r="O5308" s="47"/>
      <c r="P5308" s="46"/>
      <c r="Q5308" s="47"/>
      <c r="R5308" s="48" t="s">
        <v>1042</v>
      </c>
      <c r="T5308">
        <v>110102</v>
      </c>
    </row>
    <row r="5309" spans="1:20" ht="18" customHeight="1" x14ac:dyDescent="0.15">
      <c r="A5309" s="42">
        <v>11</v>
      </c>
      <c r="B5309" s="43" t="s">
        <v>2144</v>
      </c>
      <c r="C5309" s="43">
        <v>1</v>
      </c>
      <c r="D5309" s="43" t="s">
        <v>2145</v>
      </c>
      <c r="E5309" s="43">
        <v>2</v>
      </c>
      <c r="F5309" s="43" t="s">
        <v>2148</v>
      </c>
      <c r="G5309" s="44">
        <v>10</v>
      </c>
      <c r="H5309" s="43" t="s">
        <v>54</v>
      </c>
      <c r="I5309" s="45">
        <v>1</v>
      </c>
      <c r="J5309" s="45" t="s">
        <v>55</v>
      </c>
      <c r="K5309" s="41">
        <v>1</v>
      </c>
      <c r="L5309" s="41">
        <v>1</v>
      </c>
      <c r="M5309" s="41">
        <f>K5309-L5309</f>
        <v>0</v>
      </c>
      <c r="N5309" s="45" t="s">
        <v>2147</v>
      </c>
      <c r="O5309" s="41">
        <v>1000</v>
      </c>
      <c r="P5309" s="46"/>
      <c r="Q5309" s="47"/>
      <c r="R5309" s="48" t="s">
        <v>1042</v>
      </c>
      <c r="T5309">
        <v>110102</v>
      </c>
    </row>
    <row r="5310" spans="1:20" ht="18" customHeight="1" x14ac:dyDescent="0.15">
      <c r="A5310" s="24">
        <v>11</v>
      </c>
      <c r="B5310" s="25" t="s">
        <v>2144</v>
      </c>
      <c r="C5310" s="26">
        <v>2</v>
      </c>
      <c r="D5310" s="26" t="s">
        <v>2195</v>
      </c>
      <c r="E5310" s="27"/>
      <c r="F5310" s="26"/>
      <c r="G5310" s="27"/>
      <c r="H5310" s="26"/>
      <c r="I5310" s="27"/>
      <c r="J5310" s="27"/>
      <c r="K5310" s="23">
        <f>IF(C5310="",SUMIFS($K5311:$K$5362,$A5311:$A$5362,A5310,$E5311:$E$5362,""),IF(E5310="",SUMIFS($K5311:$K$5362,$A5311:$A$5362,A5310,$C5311:$C$5362,C5310,$G5311:$G$5362,""),IF(G5310="",SUMIFS($K5311:$K$5362,$A5311:$A$5362,A5310,$C5311:$C$5362,C5310,$E5311:$E$5362,E5310,$R5311:$R$5362,R5310),IF(I5310="",SUMIFS($K5311:$K$5362,$A5311:$A$5362,A5310,$C5311:$C$5362,C5310,$E5311:$E$5362,E5310,$G5311:$G$5362,G5310,$R5311:$R$5362,R5310),0))))</f>
        <v>1</v>
      </c>
      <c r="L5310" s="23">
        <f>IF(C5310="",SUMIFS($L5311:$L$5362,$A5311:$A$5362,A5310,$E5311:$E$5362,""),IF(E5310="",SUMIFS($L5311:$L$5362,$A5311:$A$5362,A5310,$C5311:$C$5362,C5310,$G5311:$G$5362,""),IF(G5310="",SUMIFS($L5311:$L$5362,$A5311:$A$5362,A5310,$C5311:$C$5362,C5310,$E5311:$E$5362,E5310,$R5311:$R$5362,R5310),IF(I5310="",SUMIFS($L5311:$L$5362,$A5311:$A$5362,A5310,$C5311:$C$5362,C5310,$E5311:$E$5362,E5310,$G5311:$G$5362,G5310,$R5311:$R$5362,R5310),0))))</f>
        <v>1</v>
      </c>
      <c r="M5310" s="23">
        <f t="shared" ref="M5310:M5311" si="136">K5310-L5310</f>
        <v>0</v>
      </c>
      <c r="N5310" s="28"/>
      <c r="O5310" s="29"/>
      <c r="P5310" s="30"/>
      <c r="Q5310" s="23">
        <f>IF(C5310="",SUMIFS($Q5311:$Q$5362,$A5311:$A$5362,A5310,$E5311:$E$5362,""),IF(E5310="",SUMIFS($Q5311:$Q$5362,$A5311:$A$5362,A5310,$C5311:$C$5362,C5310,$G5311:$G$5362,""),IF(G5310="",SUMIFS($Q5311:$Q$5362,$A5311:$A$5362,A5310,$C5311:$C$5362,C5310,$E5311:$E$5362,E5310,$R5311:$R$5362,R5310),IF(I5310="",SUMIFS($Q5311:$Q$5362,$A5311:$A$5362,A5310,$C5311:$C$5362,C5310,$E5311:$E$5362,E5310,$G5311:$G$5362,G5310,$R5311:$R$5362,R5310),0))))</f>
        <v>0</v>
      </c>
      <c r="R5310" s="31"/>
      <c r="T5310">
        <v>110201</v>
      </c>
    </row>
    <row r="5311" spans="1:20" ht="18" customHeight="1" x14ac:dyDescent="0.15">
      <c r="A5311" s="24">
        <v>11</v>
      </c>
      <c r="B5311" s="25" t="s">
        <v>2287</v>
      </c>
      <c r="C5311" s="34">
        <v>2</v>
      </c>
      <c r="D5311" s="25" t="s">
        <v>2149</v>
      </c>
      <c r="E5311" s="35">
        <v>1</v>
      </c>
      <c r="F5311" s="36" t="s">
        <v>2290</v>
      </c>
      <c r="G5311" s="35"/>
      <c r="H5311" s="36"/>
      <c r="I5311" s="35"/>
      <c r="J5311" s="35"/>
      <c r="K5311" s="32">
        <f>IF(C5311="",SUMIFS($K5312:$K$5362,$A5312:$A$5362,A5311,$E5312:$E$5362,""),IF(E5311="",SUMIFS($K5312:$K$5362,$A5312:$A$5362,A5311,$C5312:$C$5362,C5311,$G5312:$G$5362,""),IF(G5311="",SUMIFS($K5312:$K$5362,$A5312:$A$5362,A5311,$C5312:$C$5362,C5311,$E5312:$E$5362,E5311,$R5312:$R$5362,R5311),IF(I5311="",SUMIFS($K5312:$K$5362,$A5312:$A$5362,A5311,$C5312:$C$5362,C5311,$E5312:$E$5362,E5311,$G5312:$G$5362,G5311,$R5312:$R$5362,R5311),0))))</f>
        <v>1</v>
      </c>
      <c r="L5311" s="32">
        <f>IF(C5311="",SUMIFS($L5312:$L$5362,$A5312:$A$5362,A5311,$E5312:$E$5362,""),IF(E5311="",SUMIFS($L5312:$L$5362,$A5312:$A$5362,A5311,$C5312:$C$5362,C5311,$G5312:$G$5362,""),IF(G5311="",SUMIFS($L5312:$L$5362,$A5312:$A$5362,A5311,$C5312:$C$5362,C5311,$E5312:$E$5362,E5311,$R5312:$R$5362,R5311),IF(I5311="",SUMIFS($L5312:$L$5362,$A5312:$A$5362,A5311,$C5312:$C$5362,C5311,$E5312:$E$5362,E5311,$G5312:$G$5362,G5311,$R5312:$R$5362,R5311),0))))</f>
        <v>1</v>
      </c>
      <c r="M5311" s="32">
        <f t="shared" si="136"/>
        <v>0</v>
      </c>
      <c r="N5311" s="37"/>
      <c r="O5311" s="38"/>
      <c r="P5311" s="39"/>
      <c r="Q5311" s="33">
        <f>IF(C5311="",SUMIFS($Q5312:$Q$5362,$A5312:$A$5362,A5311,$E5312:$E$5362,""),IF(E5311="",SUMIFS($Q5312:$Q$5362,$A5312:$A$5362,A5311,$C5312:$C$5362,C5311,$G5312:$G$5362,""),IF(G5311="",SUMIFS($Q5312:$Q$5362,$A5312:$A$5362,A5311,$C5312:$C$5362,C5311,$E5312:$E$5362,E5311,$R5312:$R$5362,R5311),IF(I5311="",SUMIFS($Q5312:$Q$5362,$A5312:$A$5362,A5311,$C5312:$C$5362,C5311,$E5312:$E$5362,E5311,$G5312:$G$5362,G5311,$R5312:$R$5362,R5311),0))))</f>
        <v>0</v>
      </c>
      <c r="R5311" s="40" t="s">
        <v>2257</v>
      </c>
      <c r="T5311">
        <v>110201</v>
      </c>
    </row>
    <row r="5312" spans="1:20" ht="18" customHeight="1" x14ac:dyDescent="0.15">
      <c r="A5312" s="42">
        <v>11</v>
      </c>
      <c r="B5312" s="43" t="s">
        <v>2144</v>
      </c>
      <c r="C5312" s="43">
        <v>2</v>
      </c>
      <c r="D5312" s="43" t="s">
        <v>2149</v>
      </c>
      <c r="E5312" s="43">
        <v>1</v>
      </c>
      <c r="F5312" s="43" t="s">
        <v>2150</v>
      </c>
      <c r="G5312" s="45">
        <v>10</v>
      </c>
      <c r="H5312" s="49" t="s">
        <v>54</v>
      </c>
      <c r="I5312" s="45"/>
      <c r="J5312" s="45"/>
      <c r="K5312" s="41"/>
      <c r="L5312" s="41"/>
      <c r="M5312" s="41"/>
      <c r="N5312" s="45"/>
      <c r="O5312" s="47"/>
      <c r="P5312" s="46"/>
      <c r="Q5312" s="47"/>
      <c r="R5312" s="48" t="s">
        <v>1336</v>
      </c>
      <c r="T5312">
        <v>110201</v>
      </c>
    </row>
    <row r="5313" spans="1:20" ht="18" customHeight="1" x14ac:dyDescent="0.15">
      <c r="A5313" s="42">
        <v>11</v>
      </c>
      <c r="B5313" s="43" t="s">
        <v>2144</v>
      </c>
      <c r="C5313" s="43">
        <v>2</v>
      </c>
      <c r="D5313" s="43" t="s">
        <v>2149</v>
      </c>
      <c r="E5313" s="43">
        <v>1</v>
      </c>
      <c r="F5313" s="43" t="s">
        <v>2150</v>
      </c>
      <c r="G5313" s="44">
        <v>10</v>
      </c>
      <c r="H5313" s="43" t="s">
        <v>54</v>
      </c>
      <c r="I5313" s="45">
        <v>1</v>
      </c>
      <c r="J5313" s="45" t="s">
        <v>55</v>
      </c>
      <c r="K5313" s="41">
        <v>1</v>
      </c>
      <c r="L5313" s="41">
        <v>1</v>
      </c>
      <c r="M5313" s="41">
        <f>K5313-L5313</f>
        <v>0</v>
      </c>
      <c r="N5313" s="45" t="s">
        <v>2147</v>
      </c>
      <c r="O5313" s="41">
        <v>1000</v>
      </c>
      <c r="P5313" s="46"/>
      <c r="Q5313" s="47"/>
      <c r="R5313" s="48" t="s">
        <v>1336</v>
      </c>
      <c r="T5313">
        <v>110201</v>
      </c>
    </row>
    <row r="5314" spans="1:20" ht="18" customHeight="1" x14ac:dyDescent="0.15">
      <c r="A5314" s="16">
        <v>12</v>
      </c>
      <c r="B5314" s="17" t="s">
        <v>2151</v>
      </c>
      <c r="C5314" s="17"/>
      <c r="D5314" s="17"/>
      <c r="E5314" s="18"/>
      <c r="F5314" s="17"/>
      <c r="G5314" s="18"/>
      <c r="H5314" s="17"/>
      <c r="I5314" s="18"/>
      <c r="J5314" s="18"/>
      <c r="K5314" s="15">
        <f>IF(C5314="",SUMIFS($K5315:$K$5362,$A5315:$A$5362,A5314,$E5315:$E$5362,""),IF(E5314="",SUMIFS($K5315:$K$5362,$A5315:$A$5362,A5314,$C5315:$C$5362,C5314,$G5315:$G$5362,""),IF(G5314="",SUMIFS($K5315:$K$5362,$A5315:$A$5362,A5314,$C5315:$C$5362,C5314,$E5315:$E$5362,E5314,$R5315:$R$5362,R5314),IF(I5314="",SUMIFS($K5315:$K$5362,$A5315:$A$5362,A5314,$C5315:$C$5362,C5314,$E5315:$E$5362,E5314,$G5315:$G$5362,G5314,$R5315:$R$5362,R5314),0))))</f>
        <v>323304</v>
      </c>
      <c r="L5314" s="15">
        <f>IF(C5314="",SUMIFS($L5315:$L$5362,$A5315:$A$5362,A5314,$E5315:$E$5362,""),IF(E5314="",SUMIFS($L5315:$L$5362,$A5315:$A$5362,A5314,$C5315:$C$5362,C5314,$G5315:$G$5362,""),IF(G5314="",SUMIFS($L5315:$L$5362,$A5315:$A$5362,A5314,$C5315:$C$5362,C5314,$E5315:$E$5362,E5314,$R5315:$R$5362,R5314),IF(I5314="",SUMIFS($L5315:$L$5362,$A5315:$A$5362,A5314,$C5315:$C$5362,C5314,$E5315:$E$5362,E5314,$G5315:$G$5362,G5314,$R5315:$R$5362,R5314),0))))</f>
        <v>324534</v>
      </c>
      <c r="M5314" s="15">
        <f>K5314-L5314</f>
        <v>-1230</v>
      </c>
      <c r="N5314" s="19"/>
      <c r="O5314" s="20"/>
      <c r="P5314" s="21"/>
      <c r="Q5314" s="15">
        <f>IF(C5314="",SUMIFS($Q5315:$Q$5362,$A5315:$A$5362,A5314,$E5315:$E$5362,""),IF(E5314="",SUMIFS($Q5315:$Q$5362,$A5315:$A$5362,A5314,$C5315:$C$5362,C5314,$G5315:$G$5362,""),IF(G5314="",SUMIFS($Q5315:$Q$5362,$A5315:$A$5362,A5314,$C5315:$C$5362,C5314,$E5315:$E$5362,E5314,$R5315:$R$5362,R5314),IF(I5314="",SUMIFS($Q5315:$Q$5362,$A5315:$A$5362,A5314,$C5315:$C$5362,C5314,$E5315:$E$5362,E5314,$G5315:$G$5362,G5314,$R5315:$R$5362,R5314),0))))</f>
        <v>0</v>
      </c>
      <c r="R5314" s="22"/>
      <c r="T5314">
        <v>120101</v>
      </c>
    </row>
    <row r="5315" spans="1:20" ht="18" customHeight="1" x14ac:dyDescent="0.15">
      <c r="A5315" s="24">
        <v>12</v>
      </c>
      <c r="B5315" s="25" t="s">
        <v>2151</v>
      </c>
      <c r="C5315" s="26">
        <v>1</v>
      </c>
      <c r="D5315" s="26" t="s">
        <v>2196</v>
      </c>
      <c r="E5315" s="27"/>
      <c r="F5315" s="26"/>
      <c r="G5315" s="27"/>
      <c r="H5315" s="26"/>
      <c r="I5315" s="27"/>
      <c r="J5315" s="27"/>
      <c r="K5315" s="23">
        <f>IF(C5315="",SUMIFS($K5316:$K$5362,$A5316:$A$5362,A5315,$E5316:$E$5362,""),IF(E5315="",SUMIFS($K5316:$K$5362,$A5316:$A$5362,A5315,$C5316:$C$5362,C5315,$G5316:$G$5362,""),IF(G5315="",SUMIFS($K5316:$K$5362,$A5316:$A$5362,A5315,$C5316:$C$5362,C5315,$E5316:$E$5362,E5315,$R5316:$R$5362,R5315),IF(I5315="",SUMIFS($K5316:$K$5362,$A5316:$A$5362,A5315,$C5316:$C$5362,C5315,$E5316:$E$5362,E5315,$G5316:$G$5362,G5315,$R5316:$R$5362,R5315),0))))</f>
        <v>323304</v>
      </c>
      <c r="L5315" s="23">
        <f>IF(C5315="",SUMIFS($L5316:$L$5362,$A5316:$A$5362,A5315,$E5316:$E$5362,""),IF(E5315="",SUMIFS($L5316:$L$5362,$A5316:$A$5362,A5315,$C5316:$C$5362,C5315,$G5316:$G$5362,""),IF(G5315="",SUMIFS($L5316:$L$5362,$A5316:$A$5362,A5315,$C5316:$C$5362,C5315,$E5316:$E$5362,E5315,$R5316:$R$5362,R5315),IF(I5315="",SUMIFS($L5316:$L$5362,$A5316:$A$5362,A5315,$C5316:$C$5362,C5315,$E5316:$E$5362,E5315,$G5316:$G$5362,G5315,$R5316:$R$5362,R5315),0))))</f>
        <v>324534</v>
      </c>
      <c r="M5315" s="23">
        <f t="shared" ref="M5315:M5316" si="137">K5315-L5315</f>
        <v>-1230</v>
      </c>
      <c r="N5315" s="28"/>
      <c r="O5315" s="29"/>
      <c r="P5315" s="30"/>
      <c r="Q5315" s="23">
        <f>IF(C5315="",SUMIFS($Q5316:$Q$5362,$A5316:$A$5362,A5315,$E5316:$E$5362,""),IF(E5315="",SUMIFS($Q5316:$Q$5362,$A5316:$A$5362,A5315,$C5316:$C$5362,C5315,$G5316:$G$5362,""),IF(G5315="",SUMIFS($Q5316:$Q$5362,$A5316:$A$5362,A5315,$C5316:$C$5362,C5315,$E5316:$E$5362,E5315,$R5316:$R$5362,R5315),IF(I5315="",SUMIFS($Q5316:$Q$5362,$A5316:$A$5362,A5315,$C5316:$C$5362,C5315,$E5316:$E$5362,E5315,$G5316:$G$5362,G5315,$R5316:$R$5362,R5315),0))))</f>
        <v>0</v>
      </c>
      <c r="R5315" s="31"/>
      <c r="T5315">
        <v>120101</v>
      </c>
    </row>
    <row r="5316" spans="1:20" ht="18" customHeight="1" x14ac:dyDescent="0.15">
      <c r="A5316" s="24">
        <v>12</v>
      </c>
      <c r="B5316" s="25" t="s">
        <v>2196</v>
      </c>
      <c r="C5316" s="34">
        <v>1</v>
      </c>
      <c r="D5316" s="25" t="s">
        <v>2151</v>
      </c>
      <c r="E5316" s="35">
        <v>1</v>
      </c>
      <c r="F5316" s="36" t="s">
        <v>2291</v>
      </c>
      <c r="G5316" s="35"/>
      <c r="H5316" s="36"/>
      <c r="I5316" s="35"/>
      <c r="J5316" s="35"/>
      <c r="K5316" s="32">
        <f>IF(C5316="",SUMIFS($K5317:$K$5362,$A5317:$A$5362,A5316,$E5317:$E$5362,""),IF(E5316="",SUMIFS($K5317:$K$5362,$A5317:$A$5362,A5316,$C5317:$C$5362,C5316,$G5317:$G$5362,""),IF(G5316="",SUMIFS($K5317:$K$5362,$A5317:$A$5362,A5316,$C5317:$C$5362,C5316,$E5317:$E$5362,E5316,$R5317:$R$5362,R5316),IF(I5316="",SUMIFS($K5317:$K$5362,$A5317:$A$5362,A5316,$C5317:$C$5362,C5316,$E5317:$E$5362,E5316,$G5317:$G$5362,G5316,$R5317:$R$5362,R5316),0))))</f>
        <v>315778</v>
      </c>
      <c r="L5316" s="32">
        <f>IF(C5316="",SUMIFS($L5317:$L$5362,$A5317:$A$5362,A5316,$E5317:$E$5362,""),IF(E5316="",SUMIFS($L5317:$L$5362,$A5317:$A$5362,A5316,$C5317:$C$5362,C5316,$G5317:$G$5362,""),IF(G5316="",SUMIFS($L5317:$L$5362,$A5317:$A$5362,A5316,$C5317:$C$5362,C5316,$E5317:$E$5362,E5316,$R5317:$R$5362,R5316),IF(I5316="",SUMIFS($L5317:$L$5362,$A5317:$A$5362,A5316,$C5317:$C$5362,C5316,$E5317:$E$5362,E5316,$G5317:$G$5362,G5316,$R5317:$R$5362,R5316),0))))</f>
        <v>317186</v>
      </c>
      <c r="M5316" s="32">
        <f t="shared" si="137"/>
        <v>-1408</v>
      </c>
      <c r="N5316" s="37"/>
      <c r="O5316" s="38"/>
      <c r="P5316" s="39"/>
      <c r="Q5316" s="33">
        <f>IF(C5316="",SUMIFS($Q5317:$Q$5362,$A5317:$A$5362,A5316,$E5317:$E$5362,""),IF(E5316="",SUMIFS($Q5317:$Q$5362,$A5317:$A$5362,A5316,$C5317:$C$5362,C5316,$G5317:$G$5362,""),IF(G5316="",SUMIFS($Q5317:$Q$5362,$A5317:$A$5362,A5316,$C5317:$C$5362,C5316,$E5317:$E$5362,E5316,$R5317:$R$5362,R5316),IF(I5316="",SUMIFS($Q5317:$Q$5362,$A5317:$A$5362,A5316,$C5317:$C$5362,C5316,$E5317:$E$5362,E5316,$G5317:$G$5362,G5316,$R5317:$R$5362,R5316),0))))</f>
        <v>0</v>
      </c>
      <c r="R5316" s="40" t="s">
        <v>2201</v>
      </c>
      <c r="T5316">
        <v>120101</v>
      </c>
    </row>
    <row r="5317" spans="1:20" ht="18" customHeight="1" x14ac:dyDescent="0.15">
      <c r="A5317" s="42">
        <v>12</v>
      </c>
      <c r="B5317" s="43" t="s">
        <v>2151</v>
      </c>
      <c r="C5317" s="43">
        <v>1</v>
      </c>
      <c r="D5317" s="43" t="s">
        <v>2151</v>
      </c>
      <c r="E5317" s="43">
        <v>1</v>
      </c>
      <c r="F5317" s="43" t="s">
        <v>2152</v>
      </c>
      <c r="G5317" s="45">
        <v>22</v>
      </c>
      <c r="H5317" s="49" t="s">
        <v>161</v>
      </c>
      <c r="I5317" s="45"/>
      <c r="J5317" s="45"/>
      <c r="K5317" s="41"/>
      <c r="L5317" s="41"/>
      <c r="M5317" s="41"/>
      <c r="N5317" s="45"/>
      <c r="O5317" s="47"/>
      <c r="P5317" s="46"/>
      <c r="Q5317" s="47"/>
      <c r="R5317" s="48" t="s">
        <v>90</v>
      </c>
      <c r="T5317">
        <v>120101</v>
      </c>
    </row>
    <row r="5318" spans="1:20" ht="18" customHeight="1" x14ac:dyDescent="0.15">
      <c r="A5318" s="42">
        <v>12</v>
      </c>
      <c r="B5318" s="43" t="s">
        <v>2151</v>
      </c>
      <c r="C5318" s="43">
        <v>1</v>
      </c>
      <c r="D5318" s="43" t="s">
        <v>2151</v>
      </c>
      <c r="E5318" s="43">
        <v>1</v>
      </c>
      <c r="F5318" s="43" t="s">
        <v>2152</v>
      </c>
      <c r="G5318" s="44">
        <v>22</v>
      </c>
      <c r="H5318" s="43" t="s">
        <v>161</v>
      </c>
      <c r="I5318" s="45">
        <v>81</v>
      </c>
      <c r="J5318" s="45" t="s">
        <v>2153</v>
      </c>
      <c r="K5318" s="41">
        <v>315778</v>
      </c>
      <c r="L5318" s="41">
        <v>317186</v>
      </c>
      <c r="M5318" s="41">
        <f>K5318-L5318</f>
        <v>-1408</v>
      </c>
      <c r="N5318" s="45" t="s">
        <v>2896</v>
      </c>
      <c r="O5318" s="41">
        <v>315777332</v>
      </c>
      <c r="P5318" s="46"/>
      <c r="Q5318" s="47"/>
      <c r="R5318" s="48" t="s">
        <v>90</v>
      </c>
      <c r="T5318">
        <v>120101</v>
      </c>
    </row>
    <row r="5319" spans="1:20" ht="18" customHeight="1" x14ac:dyDescent="0.15">
      <c r="A5319" s="42">
        <v>12</v>
      </c>
      <c r="B5319" s="43" t="s">
        <v>2151</v>
      </c>
      <c r="C5319" s="43">
        <v>1</v>
      </c>
      <c r="D5319" s="43" t="s">
        <v>2151</v>
      </c>
      <c r="E5319" s="43">
        <v>1</v>
      </c>
      <c r="F5319" s="43" t="s">
        <v>2152</v>
      </c>
      <c r="G5319" s="44">
        <v>22</v>
      </c>
      <c r="H5319" s="43" t="s">
        <v>161</v>
      </c>
      <c r="I5319" s="44">
        <v>81</v>
      </c>
      <c r="J5319" s="44" t="s">
        <v>2153</v>
      </c>
      <c r="K5319" s="41"/>
      <c r="L5319" s="41"/>
      <c r="M5319" s="41"/>
      <c r="N5319" s="45" t="s">
        <v>4827</v>
      </c>
      <c r="O5319" s="41"/>
      <c r="P5319" s="46"/>
      <c r="Q5319" s="47"/>
      <c r="R5319" s="48" t="s">
        <v>90</v>
      </c>
      <c r="T5319">
        <v>120101</v>
      </c>
    </row>
    <row r="5320" spans="1:20" ht="18" customHeight="1" x14ac:dyDescent="0.15">
      <c r="A5320" s="42">
        <v>12</v>
      </c>
      <c r="B5320" s="43" t="s">
        <v>2151</v>
      </c>
      <c r="C5320" s="43">
        <v>1</v>
      </c>
      <c r="D5320" s="43" t="s">
        <v>2151</v>
      </c>
      <c r="E5320" s="43">
        <v>1</v>
      </c>
      <c r="F5320" s="43" t="s">
        <v>2152</v>
      </c>
      <c r="G5320" s="44">
        <v>22</v>
      </c>
      <c r="H5320" s="43" t="s">
        <v>161</v>
      </c>
      <c r="I5320" s="44">
        <v>81</v>
      </c>
      <c r="J5320" s="44" t="s">
        <v>2153</v>
      </c>
      <c r="K5320" s="41"/>
      <c r="L5320" s="41"/>
      <c r="M5320" s="41"/>
      <c r="N5320" s="45" t="s">
        <v>2897</v>
      </c>
      <c r="O5320" s="41"/>
      <c r="P5320" s="46"/>
      <c r="Q5320" s="47"/>
      <c r="R5320" s="48" t="s">
        <v>90</v>
      </c>
      <c r="T5320">
        <v>120101</v>
      </c>
    </row>
    <row r="5321" spans="1:20" ht="18" customHeight="1" x14ac:dyDescent="0.15">
      <c r="A5321" s="42">
        <v>12</v>
      </c>
      <c r="B5321" s="43" t="s">
        <v>2151</v>
      </c>
      <c r="C5321" s="43">
        <v>1</v>
      </c>
      <c r="D5321" s="43" t="s">
        <v>2151</v>
      </c>
      <c r="E5321" s="43">
        <v>1</v>
      </c>
      <c r="F5321" s="43" t="s">
        <v>2152</v>
      </c>
      <c r="G5321" s="44">
        <v>22</v>
      </c>
      <c r="H5321" s="43" t="s">
        <v>161</v>
      </c>
      <c r="I5321" s="44">
        <v>81</v>
      </c>
      <c r="J5321" s="44" t="s">
        <v>2153</v>
      </c>
      <c r="K5321" s="41"/>
      <c r="L5321" s="41"/>
      <c r="M5321" s="41"/>
      <c r="N5321" s="45" t="s">
        <v>2898</v>
      </c>
      <c r="O5321" s="41"/>
      <c r="P5321" s="46"/>
      <c r="Q5321" s="47"/>
      <c r="R5321" s="48" t="s">
        <v>90</v>
      </c>
      <c r="T5321">
        <v>120101</v>
      </c>
    </row>
    <row r="5322" spans="1:20" ht="18" customHeight="1" x14ac:dyDescent="0.15">
      <c r="A5322" s="42">
        <v>12</v>
      </c>
      <c r="B5322" s="43" t="s">
        <v>2151</v>
      </c>
      <c r="C5322" s="43">
        <v>1</v>
      </c>
      <c r="D5322" s="43" t="s">
        <v>2151</v>
      </c>
      <c r="E5322" s="43">
        <v>1</v>
      </c>
      <c r="F5322" s="43" t="s">
        <v>2152</v>
      </c>
      <c r="G5322" s="44">
        <v>22</v>
      </c>
      <c r="H5322" s="43" t="s">
        <v>161</v>
      </c>
      <c r="I5322" s="44">
        <v>81</v>
      </c>
      <c r="J5322" s="44" t="s">
        <v>2153</v>
      </c>
      <c r="K5322" s="41"/>
      <c r="L5322" s="41"/>
      <c r="M5322" s="41"/>
      <c r="N5322" s="45" t="s">
        <v>2899</v>
      </c>
      <c r="O5322" s="41"/>
      <c r="P5322" s="46"/>
      <c r="Q5322" s="47"/>
      <c r="R5322" s="48" t="s">
        <v>90</v>
      </c>
      <c r="T5322">
        <v>120101</v>
      </c>
    </row>
    <row r="5323" spans="1:20" ht="18" customHeight="1" x14ac:dyDescent="0.15">
      <c r="A5323" s="42">
        <v>12</v>
      </c>
      <c r="B5323" s="43" t="s">
        <v>2151</v>
      </c>
      <c r="C5323" s="43">
        <v>1</v>
      </c>
      <c r="D5323" s="43" t="s">
        <v>2151</v>
      </c>
      <c r="E5323" s="43">
        <v>1</v>
      </c>
      <c r="F5323" s="43" t="s">
        <v>2152</v>
      </c>
      <c r="G5323" s="44">
        <v>22</v>
      </c>
      <c r="H5323" s="43" t="s">
        <v>161</v>
      </c>
      <c r="I5323" s="44">
        <v>81</v>
      </c>
      <c r="J5323" s="44" t="s">
        <v>2153</v>
      </c>
      <c r="K5323" s="41"/>
      <c r="L5323" s="41"/>
      <c r="M5323" s="41"/>
      <c r="N5323" s="45" t="s">
        <v>2900</v>
      </c>
      <c r="O5323" s="41"/>
      <c r="P5323" s="46"/>
      <c r="Q5323" s="47"/>
      <c r="R5323" s="48" t="s">
        <v>90</v>
      </c>
      <c r="T5323">
        <v>120101</v>
      </c>
    </row>
    <row r="5324" spans="1:20" ht="18" customHeight="1" x14ac:dyDescent="0.15">
      <c r="A5324" s="42">
        <v>12</v>
      </c>
      <c r="B5324" s="43" t="s">
        <v>2151</v>
      </c>
      <c r="C5324" s="43">
        <v>1</v>
      </c>
      <c r="D5324" s="43" t="s">
        <v>2151</v>
      </c>
      <c r="E5324" s="43">
        <v>1</v>
      </c>
      <c r="F5324" s="43" t="s">
        <v>2152</v>
      </c>
      <c r="G5324" s="44">
        <v>22</v>
      </c>
      <c r="H5324" s="43" t="s">
        <v>161</v>
      </c>
      <c r="I5324" s="44">
        <v>81</v>
      </c>
      <c r="J5324" s="44" t="s">
        <v>2153</v>
      </c>
      <c r="K5324" s="41"/>
      <c r="L5324" s="41"/>
      <c r="M5324" s="41"/>
      <c r="N5324" s="45" t="s">
        <v>2901</v>
      </c>
      <c r="O5324" s="41"/>
      <c r="P5324" s="46"/>
      <c r="Q5324" s="47"/>
      <c r="R5324" s="48" t="s">
        <v>90</v>
      </c>
      <c r="T5324">
        <v>120101</v>
      </c>
    </row>
    <row r="5325" spans="1:20" ht="18" customHeight="1" x14ac:dyDescent="0.15">
      <c r="A5325" s="42">
        <v>12</v>
      </c>
      <c r="B5325" s="43" t="s">
        <v>2151</v>
      </c>
      <c r="C5325" s="43">
        <v>1</v>
      </c>
      <c r="D5325" s="43" t="s">
        <v>2151</v>
      </c>
      <c r="E5325" s="43">
        <v>1</v>
      </c>
      <c r="F5325" s="43" t="s">
        <v>2152</v>
      </c>
      <c r="G5325" s="44">
        <v>22</v>
      </c>
      <c r="H5325" s="43" t="s">
        <v>161</v>
      </c>
      <c r="I5325" s="44">
        <v>81</v>
      </c>
      <c r="J5325" s="44" t="s">
        <v>2153</v>
      </c>
      <c r="K5325" s="41"/>
      <c r="L5325" s="41"/>
      <c r="M5325" s="41"/>
      <c r="N5325" s="45" t="s">
        <v>2902</v>
      </c>
      <c r="O5325" s="41"/>
      <c r="P5325" s="46"/>
      <c r="Q5325" s="47"/>
      <c r="R5325" s="48" t="s">
        <v>90</v>
      </c>
      <c r="T5325">
        <v>120101</v>
      </c>
    </row>
    <row r="5326" spans="1:20" ht="18" customHeight="1" x14ac:dyDescent="0.15">
      <c r="A5326" s="42">
        <v>12</v>
      </c>
      <c r="B5326" s="43" t="s">
        <v>2151</v>
      </c>
      <c r="C5326" s="43">
        <v>1</v>
      </c>
      <c r="D5326" s="43" t="s">
        <v>2151</v>
      </c>
      <c r="E5326" s="43">
        <v>1</v>
      </c>
      <c r="F5326" s="43" t="s">
        <v>2152</v>
      </c>
      <c r="G5326" s="44">
        <v>22</v>
      </c>
      <c r="H5326" s="43" t="s">
        <v>161</v>
      </c>
      <c r="I5326" s="44">
        <v>81</v>
      </c>
      <c r="J5326" s="44" t="s">
        <v>2153</v>
      </c>
      <c r="K5326" s="41"/>
      <c r="L5326" s="41"/>
      <c r="M5326" s="41"/>
      <c r="N5326" s="45" t="s">
        <v>2903</v>
      </c>
      <c r="O5326" s="41"/>
      <c r="P5326" s="46"/>
      <c r="Q5326" s="47"/>
      <c r="R5326" s="48" t="s">
        <v>90</v>
      </c>
      <c r="T5326">
        <v>120101</v>
      </c>
    </row>
    <row r="5327" spans="1:20" ht="18" customHeight="1" x14ac:dyDescent="0.15">
      <c r="A5327" s="42">
        <v>12</v>
      </c>
      <c r="B5327" s="43" t="s">
        <v>2151</v>
      </c>
      <c r="C5327" s="43">
        <v>1</v>
      </c>
      <c r="D5327" s="43" t="s">
        <v>2151</v>
      </c>
      <c r="E5327" s="43">
        <v>1</v>
      </c>
      <c r="F5327" s="43" t="s">
        <v>2152</v>
      </c>
      <c r="G5327" s="44">
        <v>22</v>
      </c>
      <c r="H5327" s="43" t="s">
        <v>161</v>
      </c>
      <c r="I5327" s="44">
        <v>81</v>
      </c>
      <c r="J5327" s="44" t="s">
        <v>2153</v>
      </c>
      <c r="K5327" s="41"/>
      <c r="L5327" s="41"/>
      <c r="M5327" s="41"/>
      <c r="N5327" s="45" t="s">
        <v>7549</v>
      </c>
      <c r="O5327" s="41"/>
      <c r="P5327" s="46"/>
      <c r="Q5327" s="47"/>
      <c r="R5327" s="48" t="s">
        <v>90</v>
      </c>
      <c r="T5327">
        <v>120101</v>
      </c>
    </row>
    <row r="5328" spans="1:20" ht="18" customHeight="1" x14ac:dyDescent="0.15">
      <c r="A5328" s="42">
        <v>12</v>
      </c>
      <c r="B5328" s="43" t="s">
        <v>2151</v>
      </c>
      <c r="C5328" s="43">
        <v>1</v>
      </c>
      <c r="D5328" s="43" t="s">
        <v>2151</v>
      </c>
      <c r="E5328" s="43">
        <v>1</v>
      </c>
      <c r="F5328" s="43" t="s">
        <v>2152</v>
      </c>
      <c r="G5328" s="44">
        <v>22</v>
      </c>
      <c r="H5328" s="43" t="s">
        <v>161</v>
      </c>
      <c r="I5328" s="44">
        <v>81</v>
      </c>
      <c r="J5328" s="44" t="s">
        <v>2153</v>
      </c>
      <c r="K5328" s="41"/>
      <c r="L5328" s="41"/>
      <c r="M5328" s="41"/>
      <c r="N5328" s="45" t="s">
        <v>4828</v>
      </c>
      <c r="O5328" s="41"/>
      <c r="P5328" s="46"/>
      <c r="Q5328" s="47"/>
      <c r="R5328" s="48" t="s">
        <v>90</v>
      </c>
      <c r="T5328">
        <v>120101</v>
      </c>
    </row>
    <row r="5329" spans="1:20" ht="18" customHeight="1" x14ac:dyDescent="0.15">
      <c r="A5329" s="24">
        <v>12</v>
      </c>
      <c r="B5329" s="25" t="s">
        <v>2196</v>
      </c>
      <c r="C5329" s="34">
        <v>1</v>
      </c>
      <c r="D5329" s="25" t="s">
        <v>2151</v>
      </c>
      <c r="E5329" s="35">
        <v>2</v>
      </c>
      <c r="F5329" s="36" t="s">
        <v>2292</v>
      </c>
      <c r="G5329" s="35"/>
      <c r="H5329" s="36"/>
      <c r="I5329" s="35"/>
      <c r="J5329" s="35"/>
      <c r="K5329" s="32">
        <f>IF(C5329="",SUMIFS($K5330:$K$5362,$A5330:$A$5362,A5329,$E5330:$E$5362,""),IF(E5329="",SUMIFS($K5330:$K$5362,$A5330:$A$5362,A5329,$C5330:$C$5362,C5329,$G5330:$G$5362,""),IF(G5329="",SUMIFS($K5330:$K$5362,$A5330:$A$5362,A5329,$C5330:$C$5362,C5329,$E5330:$E$5362,E5329,$R5330:$R$5362,R5329),IF(I5329="",SUMIFS($K5330:$K$5362,$A5330:$A$5362,A5329,$C5330:$C$5362,C5329,$E5330:$E$5362,E5329,$G5330:$G$5362,G5329,$R5330:$R$5362,R5329),0))))</f>
        <v>7526</v>
      </c>
      <c r="L5329" s="32">
        <f>IF(C5329="",SUMIFS($L5330:$L$5362,$A5330:$A$5362,A5329,$E5330:$E$5362,""),IF(E5329="",SUMIFS($L5330:$L$5362,$A5330:$A$5362,A5329,$C5330:$C$5362,C5329,$G5330:$G$5362,""),IF(G5329="",SUMIFS($L5330:$L$5362,$A5330:$A$5362,A5329,$C5330:$C$5362,C5329,$E5330:$E$5362,E5329,$R5330:$R$5362,R5329),IF(I5329="",SUMIFS($L5330:$L$5362,$A5330:$A$5362,A5329,$C5330:$C$5362,C5329,$E5330:$E$5362,E5329,$G5330:$G$5362,G5329,$R5330:$R$5362,R5329),0))))</f>
        <v>7348</v>
      </c>
      <c r="M5329" s="32">
        <f t="shared" ref="M5329" si="138">K5329-L5329</f>
        <v>178</v>
      </c>
      <c r="N5329" s="37"/>
      <c r="O5329" s="38"/>
      <c r="P5329" s="39"/>
      <c r="Q5329" s="33">
        <f>IF(C5329="",SUMIFS($Q5330:$Q$5362,$A5330:$A$5362,A5329,$E5330:$E$5362,""),IF(E5329="",SUMIFS($Q5330:$Q$5362,$A5330:$A$5362,A5329,$C5330:$C$5362,C5329,$G5330:$G$5362,""),IF(G5329="",SUMIFS($Q5330:$Q$5362,$A5330:$A$5362,A5329,$C5330:$C$5362,C5329,$E5330:$E$5362,E5329,$R5330:$R$5362,R5329),IF(I5329="",SUMIFS($Q5330:$Q$5362,$A5330:$A$5362,A5329,$C5330:$C$5362,C5329,$E5330:$E$5362,E5329,$G5330:$G$5362,G5329,$R5330:$R$5362,R5329),0))))</f>
        <v>0</v>
      </c>
      <c r="R5329" s="40" t="s">
        <v>2201</v>
      </c>
      <c r="T5329">
        <v>120102</v>
      </c>
    </row>
    <row r="5330" spans="1:20" ht="18" customHeight="1" x14ac:dyDescent="0.15">
      <c r="A5330" s="42">
        <v>12</v>
      </c>
      <c r="B5330" s="43" t="s">
        <v>2151</v>
      </c>
      <c r="C5330" s="43">
        <v>1</v>
      </c>
      <c r="D5330" s="43" t="s">
        <v>2151</v>
      </c>
      <c r="E5330" s="43">
        <v>2</v>
      </c>
      <c r="F5330" s="43" t="s">
        <v>2154</v>
      </c>
      <c r="G5330" s="45">
        <v>22</v>
      </c>
      <c r="H5330" s="49" t="s">
        <v>161</v>
      </c>
      <c r="I5330" s="45"/>
      <c r="J5330" s="45"/>
      <c r="K5330" s="41"/>
      <c r="L5330" s="41"/>
      <c r="M5330" s="41"/>
      <c r="N5330" s="45"/>
      <c r="O5330" s="47"/>
      <c r="P5330" s="46"/>
      <c r="Q5330" s="47"/>
      <c r="R5330" s="48" t="s">
        <v>90</v>
      </c>
      <c r="T5330">
        <v>120102</v>
      </c>
    </row>
    <row r="5331" spans="1:20" ht="18" customHeight="1" x14ac:dyDescent="0.15">
      <c r="A5331" s="42">
        <v>12</v>
      </c>
      <c r="B5331" s="43" t="s">
        <v>2151</v>
      </c>
      <c r="C5331" s="43">
        <v>1</v>
      </c>
      <c r="D5331" s="43" t="s">
        <v>2151</v>
      </c>
      <c r="E5331" s="43">
        <v>2</v>
      </c>
      <c r="F5331" s="43" t="s">
        <v>2154</v>
      </c>
      <c r="G5331" s="44">
        <v>22</v>
      </c>
      <c r="H5331" s="43" t="s">
        <v>161</v>
      </c>
      <c r="I5331" s="45">
        <v>82</v>
      </c>
      <c r="J5331" s="45" t="s">
        <v>2155</v>
      </c>
      <c r="K5331" s="41">
        <v>7276</v>
      </c>
      <c r="L5331" s="41">
        <v>7098</v>
      </c>
      <c r="M5331" s="41">
        <f>K5331-L5331</f>
        <v>178</v>
      </c>
      <c r="N5331" s="45" t="s">
        <v>2904</v>
      </c>
      <c r="O5331" s="41">
        <v>7275877</v>
      </c>
      <c r="P5331" s="46"/>
      <c r="Q5331" s="47"/>
      <c r="R5331" s="48" t="s">
        <v>90</v>
      </c>
      <c r="T5331">
        <v>120102</v>
      </c>
    </row>
    <row r="5332" spans="1:20" ht="18" customHeight="1" x14ac:dyDescent="0.15">
      <c r="A5332" s="42">
        <v>12</v>
      </c>
      <c r="B5332" s="43" t="s">
        <v>2151</v>
      </c>
      <c r="C5332" s="43">
        <v>1</v>
      </c>
      <c r="D5332" s="43" t="s">
        <v>2151</v>
      </c>
      <c r="E5332" s="43">
        <v>2</v>
      </c>
      <c r="F5332" s="43" t="s">
        <v>2154</v>
      </c>
      <c r="G5332" s="44">
        <v>22</v>
      </c>
      <c r="H5332" s="43" t="s">
        <v>161</v>
      </c>
      <c r="I5332" s="44">
        <v>82</v>
      </c>
      <c r="J5332" s="44" t="s">
        <v>2155</v>
      </c>
      <c r="K5332" s="41"/>
      <c r="L5332" s="41"/>
      <c r="M5332" s="41"/>
      <c r="N5332" s="45" t="s">
        <v>4830</v>
      </c>
      <c r="O5332" s="41"/>
      <c r="P5332" s="46"/>
      <c r="Q5332" s="47"/>
      <c r="R5332" s="48" t="s">
        <v>90</v>
      </c>
      <c r="T5332">
        <v>120102</v>
      </c>
    </row>
    <row r="5333" spans="1:20" ht="18" customHeight="1" x14ac:dyDescent="0.15">
      <c r="A5333" s="42">
        <v>12</v>
      </c>
      <c r="B5333" s="43" t="s">
        <v>2151</v>
      </c>
      <c r="C5333" s="43">
        <v>1</v>
      </c>
      <c r="D5333" s="43" t="s">
        <v>2151</v>
      </c>
      <c r="E5333" s="43">
        <v>2</v>
      </c>
      <c r="F5333" s="43" t="s">
        <v>2154</v>
      </c>
      <c r="G5333" s="44">
        <v>22</v>
      </c>
      <c r="H5333" s="43" t="s">
        <v>161</v>
      </c>
      <c r="I5333" s="44">
        <v>82</v>
      </c>
      <c r="J5333" s="44" t="s">
        <v>2155</v>
      </c>
      <c r="K5333" s="41"/>
      <c r="L5333" s="41"/>
      <c r="M5333" s="41"/>
      <c r="N5333" s="45" t="s">
        <v>4829</v>
      </c>
      <c r="O5333" s="41"/>
      <c r="P5333" s="46"/>
      <c r="Q5333" s="47"/>
      <c r="R5333" s="48" t="s">
        <v>90</v>
      </c>
      <c r="T5333">
        <v>120102</v>
      </c>
    </row>
    <row r="5334" spans="1:20" ht="18" customHeight="1" x14ac:dyDescent="0.15">
      <c r="A5334" s="42">
        <v>12</v>
      </c>
      <c r="B5334" s="43" t="s">
        <v>2151</v>
      </c>
      <c r="C5334" s="43">
        <v>1</v>
      </c>
      <c r="D5334" s="43" t="s">
        <v>2151</v>
      </c>
      <c r="E5334" s="43">
        <v>2</v>
      </c>
      <c r="F5334" s="43" t="s">
        <v>2154</v>
      </c>
      <c r="G5334" s="44">
        <v>22</v>
      </c>
      <c r="H5334" s="43" t="s">
        <v>161</v>
      </c>
      <c r="I5334" s="44">
        <v>82</v>
      </c>
      <c r="J5334" s="44" t="s">
        <v>2155</v>
      </c>
      <c r="K5334" s="41"/>
      <c r="L5334" s="41"/>
      <c r="M5334" s="41"/>
      <c r="N5334" s="45" t="s">
        <v>4833</v>
      </c>
      <c r="O5334" s="41"/>
      <c r="P5334" s="46"/>
      <c r="Q5334" s="47"/>
      <c r="R5334" s="48" t="s">
        <v>90</v>
      </c>
      <c r="T5334">
        <v>120102</v>
      </c>
    </row>
    <row r="5335" spans="1:20" ht="18" customHeight="1" x14ac:dyDescent="0.15">
      <c r="A5335" s="42">
        <v>12</v>
      </c>
      <c r="B5335" s="43" t="s">
        <v>2151</v>
      </c>
      <c r="C5335" s="43">
        <v>1</v>
      </c>
      <c r="D5335" s="43" t="s">
        <v>2151</v>
      </c>
      <c r="E5335" s="43">
        <v>2</v>
      </c>
      <c r="F5335" s="43" t="s">
        <v>2154</v>
      </c>
      <c r="G5335" s="44">
        <v>22</v>
      </c>
      <c r="H5335" s="43" t="s">
        <v>161</v>
      </c>
      <c r="I5335" s="44">
        <v>82</v>
      </c>
      <c r="J5335" s="44" t="s">
        <v>2155</v>
      </c>
      <c r="K5335" s="41"/>
      <c r="L5335" s="41"/>
      <c r="M5335" s="41"/>
      <c r="N5335" s="45" t="s">
        <v>4832</v>
      </c>
      <c r="O5335" s="41"/>
      <c r="P5335" s="46"/>
      <c r="Q5335" s="47"/>
      <c r="R5335" s="48" t="s">
        <v>90</v>
      </c>
      <c r="T5335">
        <v>120102</v>
      </c>
    </row>
    <row r="5336" spans="1:20" ht="18" customHeight="1" x14ac:dyDescent="0.15">
      <c r="A5336" s="42">
        <v>12</v>
      </c>
      <c r="B5336" s="43" t="s">
        <v>2151</v>
      </c>
      <c r="C5336" s="43">
        <v>1</v>
      </c>
      <c r="D5336" s="43" t="s">
        <v>2151</v>
      </c>
      <c r="E5336" s="43">
        <v>2</v>
      </c>
      <c r="F5336" s="43" t="s">
        <v>2154</v>
      </c>
      <c r="G5336" s="44">
        <v>22</v>
      </c>
      <c r="H5336" s="43" t="s">
        <v>161</v>
      </c>
      <c r="I5336" s="44">
        <v>82</v>
      </c>
      <c r="J5336" s="44" t="s">
        <v>2155</v>
      </c>
      <c r="K5336" s="41"/>
      <c r="L5336" s="41"/>
      <c r="M5336" s="41"/>
      <c r="N5336" s="45" t="s">
        <v>4841</v>
      </c>
      <c r="O5336" s="41"/>
      <c r="P5336" s="46"/>
      <c r="Q5336" s="47"/>
      <c r="R5336" s="48" t="s">
        <v>90</v>
      </c>
      <c r="T5336">
        <v>120102</v>
      </c>
    </row>
    <row r="5337" spans="1:20" ht="18" customHeight="1" x14ac:dyDescent="0.15">
      <c r="A5337" s="42">
        <v>12</v>
      </c>
      <c r="B5337" s="43" t="s">
        <v>2151</v>
      </c>
      <c r="C5337" s="43">
        <v>1</v>
      </c>
      <c r="D5337" s="43" t="s">
        <v>2151</v>
      </c>
      <c r="E5337" s="43">
        <v>2</v>
      </c>
      <c r="F5337" s="43" t="s">
        <v>2154</v>
      </c>
      <c r="G5337" s="44">
        <v>22</v>
      </c>
      <c r="H5337" s="43" t="s">
        <v>161</v>
      </c>
      <c r="I5337" s="44">
        <v>82</v>
      </c>
      <c r="J5337" s="44" t="s">
        <v>2155</v>
      </c>
      <c r="K5337" s="41"/>
      <c r="L5337" s="41"/>
      <c r="M5337" s="41"/>
      <c r="N5337" s="45" t="s">
        <v>4840</v>
      </c>
      <c r="O5337" s="41"/>
      <c r="P5337" s="46"/>
      <c r="Q5337" s="47"/>
      <c r="R5337" s="48" t="s">
        <v>90</v>
      </c>
      <c r="T5337">
        <v>120102</v>
      </c>
    </row>
    <row r="5338" spans="1:20" ht="18" customHeight="1" x14ac:dyDescent="0.15">
      <c r="A5338" s="42">
        <v>12</v>
      </c>
      <c r="B5338" s="43" t="s">
        <v>2151</v>
      </c>
      <c r="C5338" s="43">
        <v>1</v>
      </c>
      <c r="D5338" s="43" t="s">
        <v>2151</v>
      </c>
      <c r="E5338" s="43">
        <v>2</v>
      </c>
      <c r="F5338" s="43" t="s">
        <v>2154</v>
      </c>
      <c r="G5338" s="44">
        <v>22</v>
      </c>
      <c r="H5338" s="43" t="s">
        <v>161</v>
      </c>
      <c r="I5338" s="44">
        <v>82</v>
      </c>
      <c r="J5338" s="44" t="s">
        <v>2155</v>
      </c>
      <c r="K5338" s="41"/>
      <c r="L5338" s="41"/>
      <c r="M5338" s="41"/>
      <c r="N5338" s="45" t="s">
        <v>4839</v>
      </c>
      <c r="O5338" s="41"/>
      <c r="P5338" s="46"/>
      <c r="Q5338" s="47"/>
      <c r="R5338" s="48" t="s">
        <v>90</v>
      </c>
      <c r="T5338">
        <v>120102</v>
      </c>
    </row>
    <row r="5339" spans="1:20" ht="18" customHeight="1" x14ac:dyDescent="0.15">
      <c r="A5339" s="42">
        <v>12</v>
      </c>
      <c r="B5339" s="43" t="s">
        <v>2151</v>
      </c>
      <c r="C5339" s="43">
        <v>1</v>
      </c>
      <c r="D5339" s="43" t="s">
        <v>2151</v>
      </c>
      <c r="E5339" s="43">
        <v>2</v>
      </c>
      <c r="F5339" s="43" t="s">
        <v>2154</v>
      </c>
      <c r="G5339" s="44">
        <v>22</v>
      </c>
      <c r="H5339" s="43" t="s">
        <v>161</v>
      </c>
      <c r="I5339" s="44">
        <v>82</v>
      </c>
      <c r="J5339" s="44" t="s">
        <v>2155</v>
      </c>
      <c r="K5339" s="41"/>
      <c r="L5339" s="41"/>
      <c r="M5339" s="41"/>
      <c r="N5339" s="45" t="s">
        <v>4838</v>
      </c>
      <c r="O5339" s="41"/>
      <c r="P5339" s="46"/>
      <c r="Q5339" s="47"/>
      <c r="R5339" s="48" t="s">
        <v>90</v>
      </c>
      <c r="T5339">
        <v>120102</v>
      </c>
    </row>
    <row r="5340" spans="1:20" ht="18" customHeight="1" x14ac:dyDescent="0.15">
      <c r="A5340" s="42">
        <v>12</v>
      </c>
      <c r="B5340" s="43" t="s">
        <v>2151</v>
      </c>
      <c r="C5340" s="43">
        <v>1</v>
      </c>
      <c r="D5340" s="43" t="s">
        <v>2151</v>
      </c>
      <c r="E5340" s="43">
        <v>2</v>
      </c>
      <c r="F5340" s="43" t="s">
        <v>2154</v>
      </c>
      <c r="G5340" s="44">
        <v>22</v>
      </c>
      <c r="H5340" s="43" t="s">
        <v>161</v>
      </c>
      <c r="I5340" s="44">
        <v>82</v>
      </c>
      <c r="J5340" s="44" t="s">
        <v>2155</v>
      </c>
      <c r="K5340" s="41"/>
      <c r="L5340" s="41"/>
      <c r="M5340" s="41"/>
      <c r="N5340" s="45" t="s">
        <v>4837</v>
      </c>
      <c r="O5340" s="41"/>
      <c r="P5340" s="46"/>
      <c r="Q5340" s="47"/>
      <c r="R5340" s="48" t="s">
        <v>90</v>
      </c>
      <c r="T5340">
        <v>120102</v>
      </c>
    </row>
    <row r="5341" spans="1:20" ht="18" customHeight="1" x14ac:dyDescent="0.15">
      <c r="A5341" s="42">
        <v>12</v>
      </c>
      <c r="B5341" s="43" t="s">
        <v>2151</v>
      </c>
      <c r="C5341" s="43">
        <v>1</v>
      </c>
      <c r="D5341" s="43" t="s">
        <v>2151</v>
      </c>
      <c r="E5341" s="43">
        <v>2</v>
      </c>
      <c r="F5341" s="43" t="s">
        <v>2154</v>
      </c>
      <c r="G5341" s="44">
        <v>22</v>
      </c>
      <c r="H5341" s="43" t="s">
        <v>161</v>
      </c>
      <c r="I5341" s="44">
        <v>82</v>
      </c>
      <c r="J5341" s="44" t="s">
        <v>2155</v>
      </c>
      <c r="K5341" s="41"/>
      <c r="L5341" s="41"/>
      <c r="M5341" s="41"/>
      <c r="N5341" s="45" t="s">
        <v>4836</v>
      </c>
      <c r="O5341" s="41"/>
      <c r="P5341" s="46"/>
      <c r="Q5341" s="47"/>
      <c r="R5341" s="48" t="s">
        <v>90</v>
      </c>
      <c r="T5341">
        <v>120102</v>
      </c>
    </row>
    <row r="5342" spans="1:20" ht="18" customHeight="1" x14ac:dyDescent="0.15">
      <c r="A5342" s="42">
        <v>12</v>
      </c>
      <c r="B5342" s="43" t="s">
        <v>2151</v>
      </c>
      <c r="C5342" s="43">
        <v>1</v>
      </c>
      <c r="D5342" s="43" t="s">
        <v>2151</v>
      </c>
      <c r="E5342" s="43">
        <v>2</v>
      </c>
      <c r="F5342" s="43" t="s">
        <v>2154</v>
      </c>
      <c r="G5342" s="44">
        <v>22</v>
      </c>
      <c r="H5342" s="43" t="s">
        <v>161</v>
      </c>
      <c r="I5342" s="44">
        <v>82</v>
      </c>
      <c r="J5342" s="44" t="s">
        <v>2155</v>
      </c>
      <c r="K5342" s="41"/>
      <c r="L5342" s="41"/>
      <c r="M5342" s="41"/>
      <c r="N5342" s="45" t="s">
        <v>4835</v>
      </c>
      <c r="O5342" s="41"/>
      <c r="P5342" s="46"/>
      <c r="Q5342" s="47"/>
      <c r="R5342" s="48" t="s">
        <v>90</v>
      </c>
      <c r="T5342">
        <v>120102</v>
      </c>
    </row>
    <row r="5343" spans="1:20" ht="18" customHeight="1" x14ac:dyDescent="0.15">
      <c r="A5343" s="42">
        <v>12</v>
      </c>
      <c r="B5343" s="43" t="s">
        <v>2151</v>
      </c>
      <c r="C5343" s="43">
        <v>1</v>
      </c>
      <c r="D5343" s="43" t="s">
        <v>2151</v>
      </c>
      <c r="E5343" s="43">
        <v>2</v>
      </c>
      <c r="F5343" s="43" t="s">
        <v>2154</v>
      </c>
      <c r="G5343" s="44">
        <v>22</v>
      </c>
      <c r="H5343" s="43" t="s">
        <v>161</v>
      </c>
      <c r="I5343" s="44">
        <v>82</v>
      </c>
      <c r="J5343" s="44" t="s">
        <v>2155</v>
      </c>
      <c r="K5343" s="41"/>
      <c r="L5343" s="41"/>
      <c r="M5343" s="41"/>
      <c r="N5343" s="45" t="s">
        <v>4834</v>
      </c>
      <c r="O5343" s="41"/>
      <c r="P5343" s="46"/>
      <c r="Q5343" s="47"/>
      <c r="R5343" s="48" t="s">
        <v>90</v>
      </c>
      <c r="T5343">
        <v>120102</v>
      </c>
    </row>
    <row r="5344" spans="1:20" ht="18" customHeight="1" x14ac:dyDescent="0.15">
      <c r="A5344" s="42">
        <v>12</v>
      </c>
      <c r="B5344" s="43" t="s">
        <v>2151</v>
      </c>
      <c r="C5344" s="43">
        <v>1</v>
      </c>
      <c r="D5344" s="43" t="s">
        <v>2151</v>
      </c>
      <c r="E5344" s="43">
        <v>2</v>
      </c>
      <c r="F5344" s="43" t="s">
        <v>2154</v>
      </c>
      <c r="G5344" s="44">
        <v>22</v>
      </c>
      <c r="H5344" s="43" t="s">
        <v>161</v>
      </c>
      <c r="I5344" s="44">
        <v>82</v>
      </c>
      <c r="J5344" s="44" t="s">
        <v>2155</v>
      </c>
      <c r="K5344" s="41"/>
      <c r="L5344" s="41"/>
      <c r="M5344" s="41"/>
      <c r="N5344" s="45" t="s">
        <v>4843</v>
      </c>
      <c r="O5344" s="41"/>
      <c r="P5344" s="46"/>
      <c r="Q5344" s="47"/>
      <c r="R5344" s="48" t="s">
        <v>90</v>
      </c>
      <c r="T5344">
        <v>120102</v>
      </c>
    </row>
    <row r="5345" spans="1:20" ht="18" customHeight="1" x14ac:dyDescent="0.15">
      <c r="A5345" s="42">
        <v>12</v>
      </c>
      <c r="B5345" s="43" t="s">
        <v>2151</v>
      </c>
      <c r="C5345" s="43">
        <v>1</v>
      </c>
      <c r="D5345" s="43" t="s">
        <v>2151</v>
      </c>
      <c r="E5345" s="43">
        <v>2</v>
      </c>
      <c r="F5345" s="43" t="s">
        <v>2154</v>
      </c>
      <c r="G5345" s="44">
        <v>22</v>
      </c>
      <c r="H5345" s="43" t="s">
        <v>161</v>
      </c>
      <c r="I5345" s="44">
        <v>82</v>
      </c>
      <c r="J5345" s="44" t="s">
        <v>2155</v>
      </c>
      <c r="K5345" s="41"/>
      <c r="L5345" s="41"/>
      <c r="M5345" s="41"/>
      <c r="N5345" s="45" t="s">
        <v>7548</v>
      </c>
      <c r="O5345" s="41"/>
      <c r="P5345" s="46"/>
      <c r="Q5345" s="47"/>
      <c r="R5345" s="48" t="s">
        <v>90</v>
      </c>
      <c r="T5345">
        <v>120102</v>
      </c>
    </row>
    <row r="5346" spans="1:20" ht="18" customHeight="1" x14ac:dyDescent="0.15">
      <c r="A5346" s="42">
        <v>12</v>
      </c>
      <c r="B5346" s="43" t="s">
        <v>2151</v>
      </c>
      <c r="C5346" s="43">
        <v>1</v>
      </c>
      <c r="D5346" s="43" t="s">
        <v>2151</v>
      </c>
      <c r="E5346" s="43">
        <v>2</v>
      </c>
      <c r="F5346" s="43" t="s">
        <v>2154</v>
      </c>
      <c r="G5346" s="44">
        <v>22</v>
      </c>
      <c r="H5346" s="43" t="s">
        <v>161</v>
      </c>
      <c r="I5346" s="44">
        <v>82</v>
      </c>
      <c r="J5346" s="44" t="s">
        <v>2155</v>
      </c>
      <c r="K5346" s="41"/>
      <c r="L5346" s="41"/>
      <c r="M5346" s="41"/>
      <c r="N5346" s="45" t="s">
        <v>4842</v>
      </c>
      <c r="O5346" s="41"/>
      <c r="P5346" s="46"/>
      <c r="Q5346" s="47"/>
      <c r="R5346" s="48" t="s">
        <v>90</v>
      </c>
      <c r="T5346">
        <v>120102</v>
      </c>
    </row>
    <row r="5347" spans="1:20" ht="18" customHeight="1" x14ac:dyDescent="0.15">
      <c r="A5347" s="42">
        <v>12</v>
      </c>
      <c r="B5347" s="43" t="s">
        <v>2151</v>
      </c>
      <c r="C5347" s="43">
        <v>1</v>
      </c>
      <c r="D5347" s="43" t="s">
        <v>2151</v>
      </c>
      <c r="E5347" s="43">
        <v>2</v>
      </c>
      <c r="F5347" s="43" t="s">
        <v>2154</v>
      </c>
      <c r="G5347" s="44">
        <v>22</v>
      </c>
      <c r="H5347" s="43" t="s">
        <v>161</v>
      </c>
      <c r="I5347" s="45">
        <v>83</v>
      </c>
      <c r="J5347" s="45" t="s">
        <v>2156</v>
      </c>
      <c r="K5347" s="41">
        <v>250</v>
      </c>
      <c r="L5347" s="41">
        <v>250</v>
      </c>
      <c r="M5347" s="41">
        <f>K5347-L5347</f>
        <v>0</v>
      </c>
      <c r="N5347" s="45" t="s">
        <v>2157</v>
      </c>
      <c r="O5347" s="41"/>
      <c r="P5347" s="46"/>
      <c r="Q5347" s="47"/>
      <c r="R5347" s="48" t="s">
        <v>90</v>
      </c>
      <c r="T5347">
        <v>120102</v>
      </c>
    </row>
    <row r="5348" spans="1:20" ht="18" customHeight="1" x14ac:dyDescent="0.15">
      <c r="A5348" s="42">
        <v>12</v>
      </c>
      <c r="B5348" s="43" t="s">
        <v>2151</v>
      </c>
      <c r="C5348" s="43">
        <v>1</v>
      </c>
      <c r="D5348" s="43" t="s">
        <v>2151</v>
      </c>
      <c r="E5348" s="43">
        <v>2</v>
      </c>
      <c r="F5348" s="43" t="s">
        <v>2154</v>
      </c>
      <c r="G5348" s="44">
        <v>22</v>
      </c>
      <c r="H5348" s="43" t="s">
        <v>161</v>
      </c>
      <c r="I5348" s="44">
        <v>83</v>
      </c>
      <c r="J5348" s="44" t="s">
        <v>2156</v>
      </c>
      <c r="K5348" s="41"/>
      <c r="L5348" s="41"/>
      <c r="M5348" s="41"/>
      <c r="N5348" s="45" t="s">
        <v>2158</v>
      </c>
      <c r="O5348" s="41"/>
      <c r="P5348" s="46"/>
      <c r="Q5348" s="47"/>
      <c r="R5348" s="48" t="s">
        <v>90</v>
      </c>
      <c r="T5348">
        <v>120102</v>
      </c>
    </row>
    <row r="5349" spans="1:20" ht="18" customHeight="1" x14ac:dyDescent="0.15">
      <c r="A5349" s="42">
        <v>12</v>
      </c>
      <c r="B5349" s="43" t="s">
        <v>2151</v>
      </c>
      <c r="C5349" s="43">
        <v>1</v>
      </c>
      <c r="D5349" s="43" t="s">
        <v>2151</v>
      </c>
      <c r="E5349" s="43">
        <v>2</v>
      </c>
      <c r="F5349" s="43" t="s">
        <v>2154</v>
      </c>
      <c r="G5349" s="44">
        <v>22</v>
      </c>
      <c r="H5349" s="43" t="s">
        <v>161</v>
      </c>
      <c r="I5349" s="44">
        <v>83</v>
      </c>
      <c r="J5349" s="44" t="s">
        <v>2156</v>
      </c>
      <c r="K5349" s="41"/>
      <c r="L5349" s="41"/>
      <c r="M5349" s="41"/>
      <c r="N5349" s="45" t="s">
        <v>4831</v>
      </c>
      <c r="O5349" s="41">
        <v>250000</v>
      </c>
      <c r="P5349" s="46"/>
      <c r="Q5349" s="47"/>
      <c r="R5349" s="48" t="s">
        <v>90</v>
      </c>
      <c r="T5349">
        <v>120102</v>
      </c>
    </row>
    <row r="5350" spans="1:20" ht="18" customHeight="1" x14ac:dyDescent="0.15">
      <c r="A5350" s="16">
        <v>13</v>
      </c>
      <c r="B5350" s="17" t="s">
        <v>2159</v>
      </c>
      <c r="C5350" s="17"/>
      <c r="D5350" s="17"/>
      <c r="E5350" s="18"/>
      <c r="F5350" s="17"/>
      <c r="G5350" s="18"/>
      <c r="H5350" s="17"/>
      <c r="I5350" s="18"/>
      <c r="J5350" s="18"/>
      <c r="K5350" s="15">
        <f>IF(C5350="",SUMIFS($K5351:$K$5362,$A5351:$A$5362,A5350,$E5351:$E$5362,""),IF(E5350="",SUMIFS($K5351:$K$5362,$A5351:$A$5362,A5350,$C5351:$C$5362,C5350,$G5351:$G$5362,""),IF(G5350="",SUMIFS($K5351:$K$5362,$A5351:$A$5362,A5350,$C5351:$C$5362,C5350,$E5351:$E$5362,E5350,$R5351:$R$5362,R5350),IF(I5350="",SUMIFS($K5351:$K$5362,$A5351:$A$5362,A5350,$C5351:$C$5362,C5350,$E5351:$E$5362,E5350,$G5351:$G$5362,G5350,$R5351:$R$5362,R5350),0))))</f>
        <v>1</v>
      </c>
      <c r="L5350" s="15">
        <f>IF(C5350="",SUMIFS($L5351:$L$5362,$A5351:$A$5362,A5350,$E5351:$E$5362,""),IF(E5350="",SUMIFS($L5351:$L$5362,$A5351:$A$5362,A5350,$C5351:$C$5362,C5350,$G5351:$G$5362,""),IF(G5350="",SUMIFS($L5351:$L$5362,$A5351:$A$5362,A5350,$C5351:$C$5362,C5350,$E5351:$E$5362,E5350,$R5351:$R$5362,R5350),IF(I5350="",SUMIFS($L5351:$L$5362,$A5351:$A$5362,A5350,$C5351:$C$5362,C5350,$E5351:$E$5362,E5350,$G5351:$G$5362,G5350,$R5351:$R$5362,R5350),0))))</f>
        <v>1</v>
      </c>
      <c r="M5350" s="15">
        <f>K5350-L5350</f>
        <v>0</v>
      </c>
      <c r="N5350" s="19"/>
      <c r="O5350" s="20"/>
      <c r="P5350" s="21"/>
      <c r="Q5350" s="15">
        <f>IF(C5350="",SUMIFS($Q5351:$Q$5362,$A5351:$A$5362,A5350,$E5351:$E$5362,""),IF(E5350="",SUMIFS($Q5351:$Q$5362,$A5351:$A$5362,A5350,$C5351:$C$5362,C5350,$G5351:$G$5362,""),IF(G5350="",SUMIFS($Q5351:$Q$5362,$A5351:$A$5362,A5350,$C5351:$C$5362,C5350,$E5351:$E$5362,E5350,$R5351:$R$5362,R5350),IF(I5350="",SUMIFS($Q5351:$Q$5362,$A5351:$A$5362,A5350,$C5351:$C$5362,C5350,$E5351:$E$5362,E5350,$G5351:$G$5362,G5350,$R5351:$R$5362,R5350),0))))</f>
        <v>0</v>
      </c>
      <c r="R5350" s="22"/>
      <c r="T5350">
        <v>130101</v>
      </c>
    </row>
    <row r="5351" spans="1:20" ht="18" customHeight="1" x14ac:dyDescent="0.15">
      <c r="A5351" s="24">
        <v>13</v>
      </c>
      <c r="B5351" s="25" t="s">
        <v>2159</v>
      </c>
      <c r="C5351" s="26">
        <v>1</v>
      </c>
      <c r="D5351" s="26" t="s">
        <v>2294</v>
      </c>
      <c r="E5351" s="27"/>
      <c r="F5351" s="26"/>
      <c r="G5351" s="27"/>
      <c r="H5351" s="26"/>
      <c r="I5351" s="27"/>
      <c r="J5351" s="27"/>
      <c r="K5351" s="23">
        <f>IF(C5351="",SUMIFS($K5352:$K$5362,$A5352:$A$5362,A5351,$E5352:$E$5362,""),IF(E5351="",SUMIFS($K5352:$K$5362,$A5352:$A$5362,A5351,$C5352:$C$5362,C5351,$G5352:$G$5362,""),IF(G5351="",SUMIFS($K5352:$K$5362,$A5352:$A$5362,A5351,$C5352:$C$5362,C5351,$E5352:$E$5362,E5351,$R5352:$R$5362,R5351),IF(I5351="",SUMIFS($K5352:$K$5362,$A5352:$A$5362,A5351,$C5352:$C$5362,C5351,$E5352:$E$5362,E5351,$G5352:$G$5362,G5351,$R5352:$R$5362,R5351),0))))</f>
        <v>1</v>
      </c>
      <c r="L5351" s="23">
        <f>IF(C5351="",SUMIFS($L5352:$L$5362,$A5352:$A$5362,A5351,$E5352:$E$5362,""),IF(E5351="",SUMIFS($L5352:$L$5362,$A5352:$A$5362,A5351,$C5352:$C$5362,C5351,$G5352:$G$5362,""),IF(G5351="",SUMIFS($L5352:$L$5362,$A5352:$A$5362,A5351,$C5352:$C$5362,C5351,$E5352:$E$5362,E5351,$R5352:$R$5362,R5351),IF(I5351="",SUMIFS($L5352:$L$5362,$A5352:$A$5362,A5351,$C5352:$C$5362,C5351,$E5352:$E$5362,E5351,$G5352:$G$5362,G5351,$R5352:$R$5362,R5351),0))))</f>
        <v>1</v>
      </c>
      <c r="M5351" s="23">
        <f t="shared" ref="M5351:M5352" si="139">K5351-L5351</f>
        <v>0</v>
      </c>
      <c r="N5351" s="28"/>
      <c r="O5351" s="29"/>
      <c r="P5351" s="30"/>
      <c r="Q5351" s="23">
        <f>IF(C5351="",SUMIFS($Q5352:$Q$5362,$A5352:$A$5362,A5351,$E5352:$E$5362,""),IF(E5351="",SUMIFS($Q5352:$Q$5362,$A5352:$A$5362,A5351,$C5352:$C$5362,C5351,$G5352:$G$5362,""),IF(G5351="",SUMIFS($Q5352:$Q$5362,$A5352:$A$5362,A5351,$C5352:$C$5362,C5351,$E5352:$E$5362,E5351,$R5352:$R$5362,R5351),IF(I5351="",SUMIFS($Q5352:$Q$5362,$A5352:$A$5362,A5351,$C5352:$C$5362,C5351,$E5352:$E$5362,E5351,$G5352:$G$5362,G5351,$R5352:$R$5362,R5351),0))))</f>
        <v>0</v>
      </c>
      <c r="R5351" s="31"/>
      <c r="T5351">
        <v>130101</v>
      </c>
    </row>
    <row r="5352" spans="1:20" ht="18" customHeight="1" x14ac:dyDescent="0.15">
      <c r="A5352" s="24">
        <v>13</v>
      </c>
      <c r="B5352" s="25" t="s">
        <v>2293</v>
      </c>
      <c r="C5352" s="34">
        <v>1</v>
      </c>
      <c r="D5352" s="25" t="s">
        <v>2160</v>
      </c>
      <c r="E5352" s="35">
        <v>1</v>
      </c>
      <c r="F5352" s="36" t="s">
        <v>2294</v>
      </c>
      <c r="G5352" s="35"/>
      <c r="H5352" s="36"/>
      <c r="I5352" s="35"/>
      <c r="J5352" s="35"/>
      <c r="K5352" s="32">
        <f>IF(C5352="",SUMIFS($K5353:$K$5362,$A5353:$A$5362,A5352,$E5353:$E$5362,""),IF(E5352="",SUMIFS($K5353:$K$5362,$A5353:$A$5362,A5352,$C5353:$C$5362,C5352,$G5353:$G$5362,""),IF(G5352="",SUMIFS($K5353:$K$5362,$A5353:$A$5362,A5352,$C5353:$C$5362,C5352,$E5353:$E$5362,E5352,$R5353:$R$5362,R5352),IF(I5352="",SUMIFS($K5353:$K$5362,$A5353:$A$5362,A5352,$C5353:$C$5362,C5352,$E5353:$E$5362,E5352,$G5353:$G$5362,G5352,$R5353:$R$5362,R5352),0))))</f>
        <v>1</v>
      </c>
      <c r="L5352" s="32">
        <f>IF(C5352="",SUMIFS($L5353:$L$5362,$A5353:$A$5362,A5352,$E5353:$E$5362,""),IF(E5352="",SUMIFS($L5353:$L$5362,$A5353:$A$5362,A5352,$C5353:$C$5362,C5352,$G5353:$G$5362,""),IF(G5352="",SUMIFS($L5353:$L$5362,$A5353:$A$5362,A5352,$C5353:$C$5362,C5352,$E5353:$E$5362,E5352,$R5353:$R$5362,R5352),IF(I5352="",SUMIFS($L5353:$L$5362,$A5353:$A$5362,A5352,$C5353:$C$5362,C5352,$E5353:$E$5362,E5352,$G5353:$G$5362,G5352,$R5353:$R$5362,R5352),0))))</f>
        <v>1</v>
      </c>
      <c r="M5352" s="32">
        <f t="shared" si="139"/>
        <v>0</v>
      </c>
      <c r="N5352" s="37"/>
      <c r="O5352" s="38"/>
      <c r="P5352" s="39"/>
      <c r="Q5352" s="33">
        <f>IF(C5352="",SUMIFS($Q5353:$Q$5362,$A5353:$A$5362,A5352,$E5353:$E$5362,""),IF(E5352="",SUMIFS($Q5353:$Q$5362,$A5353:$A$5362,A5352,$C5353:$C$5362,C5352,$G5353:$G$5362,""),IF(G5352="",SUMIFS($Q5353:$Q$5362,$A5353:$A$5362,A5352,$C5353:$C$5362,C5352,$E5353:$E$5362,E5352,$R5353:$R$5362,R5352),IF(I5352="",SUMIFS($Q5353:$Q$5362,$A5353:$A$5362,A5352,$C5353:$C$5362,C5352,$E5353:$E$5362,E5352,$G5353:$G$5362,G5352,$R5353:$R$5362,R5352),0))))</f>
        <v>0</v>
      </c>
      <c r="R5352" s="40" t="s">
        <v>2201</v>
      </c>
      <c r="T5352">
        <v>130101</v>
      </c>
    </row>
    <row r="5353" spans="1:20" ht="18" customHeight="1" x14ac:dyDescent="0.15">
      <c r="A5353" s="42">
        <v>13</v>
      </c>
      <c r="B5353" s="43" t="s">
        <v>2159</v>
      </c>
      <c r="C5353" s="43">
        <v>1</v>
      </c>
      <c r="D5353" s="43" t="s">
        <v>2160</v>
      </c>
      <c r="E5353" s="43">
        <v>1</v>
      </c>
      <c r="F5353" s="43" t="s">
        <v>2160</v>
      </c>
      <c r="G5353" s="45">
        <v>16</v>
      </c>
      <c r="H5353" s="49" t="s">
        <v>1426</v>
      </c>
      <c r="I5353" s="45"/>
      <c r="J5353" s="45"/>
      <c r="K5353" s="41"/>
      <c r="L5353" s="41"/>
      <c r="M5353" s="41"/>
      <c r="N5353" s="45"/>
      <c r="O5353" s="47"/>
      <c r="P5353" s="46"/>
      <c r="Q5353" s="47"/>
      <c r="R5353" s="48" t="s">
        <v>90</v>
      </c>
      <c r="T5353">
        <v>130101</v>
      </c>
    </row>
    <row r="5354" spans="1:20" ht="18" customHeight="1" x14ac:dyDescent="0.15">
      <c r="A5354" s="42">
        <v>13</v>
      </c>
      <c r="B5354" s="43" t="s">
        <v>2159</v>
      </c>
      <c r="C5354" s="43">
        <v>1</v>
      </c>
      <c r="D5354" s="43" t="s">
        <v>2160</v>
      </c>
      <c r="E5354" s="43">
        <v>1</v>
      </c>
      <c r="F5354" s="43" t="s">
        <v>2160</v>
      </c>
      <c r="G5354" s="44">
        <v>16</v>
      </c>
      <c r="H5354" s="43" t="s">
        <v>1426</v>
      </c>
      <c r="I5354" s="45">
        <v>1</v>
      </c>
      <c r="J5354" s="45" t="s">
        <v>1427</v>
      </c>
      <c r="K5354" s="41">
        <v>1</v>
      </c>
      <c r="L5354" s="41">
        <v>1</v>
      </c>
      <c r="M5354" s="41">
        <f>K5354-L5354</f>
        <v>0</v>
      </c>
      <c r="N5354" s="45" t="s">
        <v>2147</v>
      </c>
      <c r="O5354" s="41">
        <v>1000</v>
      </c>
      <c r="P5354" s="46"/>
      <c r="Q5354" s="47"/>
      <c r="R5354" s="48" t="s">
        <v>90</v>
      </c>
      <c r="T5354">
        <v>130101</v>
      </c>
    </row>
    <row r="5355" spans="1:20" ht="18" customHeight="1" x14ac:dyDescent="0.15">
      <c r="A5355" s="16">
        <v>14</v>
      </c>
      <c r="B5355" s="17" t="s">
        <v>2161</v>
      </c>
      <c r="C5355" s="17"/>
      <c r="D5355" s="17"/>
      <c r="E5355" s="18"/>
      <c r="F5355" s="17"/>
      <c r="G5355" s="18"/>
      <c r="H5355" s="17"/>
      <c r="I5355" s="18"/>
      <c r="J5355" s="18"/>
      <c r="K5355" s="15">
        <f>IF(C5355="",SUMIFS($K5356:$K$5362,$A5356:$A$5362,A5355,$E5356:$E$5362,""),IF(E5355="",SUMIFS($K5356:$K$5362,$A5356:$A$5362,A5355,$C5356:$C$5362,C5355,$G5356:$G$5362,""),IF(G5355="",SUMIFS($K5356:$K$5362,$A5356:$A$5362,A5355,$C5356:$C$5362,C5355,$E5356:$E$5362,E5355,$R5356:$R$5362,R5355),IF(I5355="",SUMIFS($K5356:$K$5362,$A5356:$A$5362,A5355,$C5356:$C$5362,C5355,$E5356:$E$5362,E5355,$G5356:$G$5362,G5355,$R5356:$R$5362,R5355),0))))</f>
        <v>10000</v>
      </c>
      <c r="L5355" s="15">
        <f>IF(C5355="",SUMIFS($L5356:$L$5362,$A5356:$A$5362,A5355,$E5356:$E$5362,""),IF(E5355="",SUMIFS($L5356:$L$5362,$A5356:$A$5362,A5355,$C5356:$C$5362,C5355,$G5356:$G$5362,""),IF(G5355="",SUMIFS($L5356:$L$5362,$A5356:$A$5362,A5355,$C5356:$C$5362,C5355,$E5356:$E$5362,E5355,$R5356:$R$5362,R5355),IF(I5355="",SUMIFS($L5356:$L$5362,$A5356:$A$5362,A5355,$C5356:$C$5362,C5355,$E5356:$E$5362,E5355,$G5356:$G$5362,G5355,$R5356:$R$5362,R5355),0))))</f>
        <v>10000</v>
      </c>
      <c r="M5355" s="15">
        <f>K5355-L5355</f>
        <v>0</v>
      </c>
      <c r="N5355" s="19"/>
      <c r="O5355" s="20"/>
      <c r="P5355" s="21"/>
      <c r="Q5355" s="15">
        <f>IF(C5355="",SUMIFS($Q5356:$Q$5362,$A5356:$A$5362,A5355,$E5356:$E$5362,""),IF(E5355="",SUMIFS($Q5356:$Q$5362,$A5356:$A$5362,A5355,$C5356:$C$5362,C5355,$G5356:$G$5362,""),IF(G5355="",SUMIFS($Q5356:$Q$5362,$A5356:$A$5362,A5355,$C5356:$C$5362,C5355,$E5356:$E$5362,E5355,$R5356:$R$5362,R5355),IF(I5355="",SUMIFS($Q5356:$Q$5362,$A5356:$A$5362,A5355,$C5356:$C$5362,C5355,$E5356:$E$5362,E5355,$G5356:$G$5362,G5355,$R5356:$R$5362,R5355),0))))</f>
        <v>0</v>
      </c>
      <c r="R5355" s="22"/>
      <c r="T5355">
        <v>140101</v>
      </c>
    </row>
    <row r="5356" spans="1:20" ht="18" customHeight="1" x14ac:dyDescent="0.15">
      <c r="A5356" s="24">
        <v>14</v>
      </c>
      <c r="B5356" s="25" t="s">
        <v>2161</v>
      </c>
      <c r="C5356" s="26">
        <v>1</v>
      </c>
      <c r="D5356" s="26" t="s">
        <v>2197</v>
      </c>
      <c r="E5356" s="27"/>
      <c r="F5356" s="26"/>
      <c r="G5356" s="27"/>
      <c r="H5356" s="26"/>
      <c r="I5356" s="27"/>
      <c r="J5356" s="27"/>
      <c r="K5356" s="23">
        <f>IF(C5356="",SUMIFS($K5357:$K$5362,$A5357:$A$5362,A5356,$E5357:$E$5362,""),IF(E5356="",SUMIFS($K5357:$K$5362,$A5357:$A$5362,A5356,$C5357:$C$5362,C5356,$G5357:$G$5362,""),IF(G5356="",SUMIFS($K5357:$K$5362,$A5357:$A$5362,A5356,$C5357:$C$5362,C5356,$E5357:$E$5362,E5356,$R5357:$R$5362,R5356),IF(I5356="",SUMIFS($K5357:$K$5362,$A5357:$A$5362,A5356,$C5357:$C$5362,C5356,$E5357:$E$5362,E5356,$G5357:$G$5362,G5356,$R5357:$R$5362,R5356),0))))</f>
        <v>10000</v>
      </c>
      <c r="L5356" s="23">
        <f>IF(C5356="",SUMIFS($L5357:$L$5362,$A5357:$A$5362,A5356,$E5357:$E$5362,""),IF(E5356="",SUMIFS($L5357:$L$5362,$A5357:$A$5362,A5356,$C5357:$C$5362,C5356,$G5357:$G$5362,""),IF(G5356="",SUMIFS($L5357:$L$5362,$A5357:$A$5362,A5356,$C5357:$C$5362,C5356,$E5357:$E$5362,E5356,$R5357:$R$5362,R5356),IF(I5356="",SUMIFS($L5357:$L$5362,$A5357:$A$5362,A5356,$C5357:$C$5362,C5356,$E5357:$E$5362,E5356,$G5357:$G$5362,G5356,$R5357:$R$5362,R5356),0))))</f>
        <v>10000</v>
      </c>
      <c r="M5356" s="23">
        <f t="shared" ref="M5356:M5357" si="140">K5356-L5356</f>
        <v>0</v>
      </c>
      <c r="N5356" s="28"/>
      <c r="O5356" s="29"/>
      <c r="P5356" s="30"/>
      <c r="Q5356" s="23">
        <f>IF(C5356="",SUMIFS($Q5357:$Q$5362,$A5357:$A$5362,A5356,$E5357:$E$5362,""),IF(E5356="",SUMIFS($Q5357:$Q$5362,$A5357:$A$5362,A5356,$C5357:$C$5362,C5356,$G5357:$G$5362,""),IF(G5356="",SUMIFS($Q5357:$Q$5362,$A5357:$A$5362,A5356,$C5357:$C$5362,C5356,$E5357:$E$5362,E5356,$R5357:$R$5362,R5356),IF(I5356="",SUMIFS($Q5357:$Q$5362,$A5357:$A$5362,A5356,$C5357:$C$5362,C5356,$E5357:$E$5362,E5356,$G5357:$G$5362,G5356,$R5357:$R$5362,R5356),0))))</f>
        <v>0</v>
      </c>
      <c r="R5356" s="31"/>
      <c r="T5356">
        <v>140101</v>
      </c>
    </row>
    <row r="5357" spans="1:20" ht="18" customHeight="1" x14ac:dyDescent="0.15">
      <c r="A5357" s="24">
        <v>14</v>
      </c>
      <c r="B5357" s="25" t="s">
        <v>2197</v>
      </c>
      <c r="C5357" s="34">
        <v>1</v>
      </c>
      <c r="D5357" s="25" t="s">
        <v>2161</v>
      </c>
      <c r="E5357" s="35">
        <v>1</v>
      </c>
      <c r="F5357" s="36" t="s">
        <v>2197</v>
      </c>
      <c r="G5357" s="35"/>
      <c r="H5357" s="36"/>
      <c r="I5357" s="35"/>
      <c r="J5357" s="35"/>
      <c r="K5357" s="32">
        <f>IF(C5357="",SUMIFS($K5358:$K$5362,$A5358:$A$5362,A5357,$E5358:$E$5362,""),IF(E5357="",SUMIFS($K5358:$K$5362,$A5358:$A$5362,A5357,$C5358:$C$5362,C5357,$G5358:$G$5362,""),IF(G5357="",SUMIFS($K5358:$K$5362,$A5358:$A$5362,A5357,$C5358:$C$5362,C5357,$E5358:$E$5362,E5357,$R5358:$R$5362,R5357),IF(I5357="",SUMIFS($K5358:$K$5362,$A5358:$A$5362,A5357,$C5358:$C$5362,C5357,$E5358:$E$5362,E5357,$G5358:$G$5362,G5357,$R5358:$R$5362,R5357),0))))</f>
        <v>10000</v>
      </c>
      <c r="L5357" s="32">
        <f>IF(C5357="",SUMIFS($L5358:$L$5362,$A5358:$A$5362,A5357,$E5358:$E$5362,""),IF(E5357="",SUMIFS($L5358:$L$5362,$A5358:$A$5362,A5357,$C5358:$C$5362,C5357,$G5358:$G$5362,""),IF(G5357="",SUMIFS($L5358:$L$5362,$A5358:$A$5362,A5357,$C5358:$C$5362,C5357,$E5358:$E$5362,E5357,$R5358:$R$5362,R5357),IF(I5357="",SUMIFS($L5358:$L$5362,$A5358:$A$5362,A5357,$C5358:$C$5362,C5357,$E5358:$E$5362,E5357,$G5358:$G$5362,G5357,$R5358:$R$5362,R5357),0))))</f>
        <v>10000</v>
      </c>
      <c r="M5357" s="32">
        <f t="shared" si="140"/>
        <v>0</v>
      </c>
      <c r="N5357" s="37"/>
      <c r="O5357" s="38"/>
      <c r="P5357" s="39"/>
      <c r="Q5357" s="33">
        <f>IF(C5357="",SUMIFS($Q5358:$Q$5362,$A5358:$A$5362,A5357,$E5358:$E$5362,""),IF(E5357="",SUMIFS($Q5358:$Q$5362,$A5358:$A$5362,A5357,$C5358:$C$5362,C5357,$G5358:$G$5362,""),IF(G5357="",SUMIFS($Q5358:$Q$5362,$A5358:$A$5362,A5357,$C5358:$C$5362,C5357,$E5358:$E$5362,E5357,$R5358:$R$5362,R5357),IF(I5357="",SUMIFS($Q5358:$Q$5362,$A5358:$A$5362,A5357,$C5358:$C$5362,C5357,$E5358:$E$5362,E5357,$G5358:$G$5362,G5357,$R5358:$R$5362,R5357),0))))</f>
        <v>0</v>
      </c>
      <c r="R5357" s="40" t="s">
        <v>2201</v>
      </c>
      <c r="T5357">
        <v>140101</v>
      </c>
    </row>
    <row r="5358" spans="1:20" ht="18" customHeight="1" x14ac:dyDescent="0.15">
      <c r="A5358" s="42">
        <v>14</v>
      </c>
      <c r="B5358" s="43" t="s">
        <v>2161</v>
      </c>
      <c r="C5358" s="43">
        <v>1</v>
      </c>
      <c r="D5358" s="43" t="s">
        <v>2161</v>
      </c>
      <c r="E5358" s="43">
        <v>1</v>
      </c>
      <c r="F5358" s="43" t="s">
        <v>2161</v>
      </c>
      <c r="G5358" s="45">
        <v>28</v>
      </c>
      <c r="H5358" s="49" t="s">
        <v>2161</v>
      </c>
      <c r="I5358" s="45"/>
      <c r="J5358" s="45"/>
      <c r="K5358" s="41"/>
      <c r="L5358" s="41"/>
      <c r="M5358" s="41"/>
      <c r="N5358" s="45"/>
      <c r="O5358" s="47"/>
      <c r="P5358" s="46"/>
      <c r="Q5358" s="47"/>
      <c r="R5358" s="48" t="s">
        <v>90</v>
      </c>
      <c r="T5358">
        <v>140101</v>
      </c>
    </row>
    <row r="5359" spans="1:20" ht="18" customHeight="1" x14ac:dyDescent="0.15">
      <c r="A5359" s="42">
        <v>14</v>
      </c>
      <c r="B5359" s="43" t="s">
        <v>2161</v>
      </c>
      <c r="C5359" s="43">
        <v>1</v>
      </c>
      <c r="D5359" s="43" t="s">
        <v>2161</v>
      </c>
      <c r="E5359" s="43">
        <v>1</v>
      </c>
      <c r="F5359" s="43" t="s">
        <v>2161</v>
      </c>
      <c r="G5359" s="44">
        <v>28</v>
      </c>
      <c r="H5359" s="43" t="s">
        <v>2161</v>
      </c>
      <c r="I5359" s="45">
        <v>1</v>
      </c>
      <c r="J5359" s="45" t="s">
        <v>2161</v>
      </c>
      <c r="K5359" s="41">
        <v>10000</v>
      </c>
      <c r="L5359" s="41">
        <v>10000</v>
      </c>
      <c r="M5359" s="41">
        <f>K5359-L5359</f>
        <v>0</v>
      </c>
      <c r="N5359" s="45" t="s">
        <v>2162</v>
      </c>
      <c r="O5359" s="41">
        <v>10000000</v>
      </c>
      <c r="P5359" s="46"/>
      <c r="Q5359" s="47"/>
      <c r="R5359" s="48" t="s">
        <v>90</v>
      </c>
      <c r="T5359">
        <v>140101</v>
      </c>
    </row>
    <row r="5360" spans="1:20" ht="18" customHeight="1" x14ac:dyDescent="0.15">
      <c r="A5360" s="42">
        <v>14</v>
      </c>
      <c r="B5360" s="43" t="s">
        <v>2161</v>
      </c>
      <c r="C5360" s="43">
        <v>1</v>
      </c>
      <c r="D5360" s="43" t="s">
        <v>2161</v>
      </c>
      <c r="E5360" s="43">
        <v>1</v>
      </c>
      <c r="F5360" s="43" t="s">
        <v>2161</v>
      </c>
      <c r="G5360" s="44">
        <v>28</v>
      </c>
      <c r="H5360" s="43" t="s">
        <v>2161</v>
      </c>
      <c r="I5360" s="44">
        <v>1</v>
      </c>
      <c r="J5360" s="44" t="s">
        <v>2161</v>
      </c>
      <c r="K5360" s="41"/>
      <c r="L5360" s="41"/>
      <c r="M5360" s="41"/>
      <c r="N5360" s="45" t="s">
        <v>2163</v>
      </c>
      <c r="O5360" s="41"/>
      <c r="P5360" s="46"/>
      <c r="Q5360" s="47"/>
      <c r="R5360" s="48" t="s">
        <v>90</v>
      </c>
      <c r="T5360">
        <v>140101</v>
      </c>
    </row>
    <row r="5361" spans="1:18" ht="18" customHeight="1" x14ac:dyDescent="0.15">
      <c r="A5361" s="866" t="s">
        <v>2310</v>
      </c>
      <c r="B5361" s="867"/>
      <c r="C5361" s="867"/>
      <c r="D5361" s="867"/>
      <c r="E5361" s="867"/>
      <c r="F5361" s="867"/>
      <c r="G5361" s="867"/>
      <c r="H5361" s="867"/>
      <c r="I5361" s="867"/>
      <c r="J5361" s="867"/>
      <c r="K5361" s="50">
        <f>SUMIFS(K3:K5360,$C3:$C5360,"")</f>
        <v>5292000</v>
      </c>
      <c r="L5361" s="50">
        <f>SUMIFS(L3:L5360,$C3:$C5360,"")</f>
        <v>5020000</v>
      </c>
      <c r="M5361" s="50">
        <f>SUMIFS(M3:M5360,$C3:$C5360,"")</f>
        <v>272000</v>
      </c>
      <c r="N5361" s="51"/>
      <c r="O5361" s="50"/>
      <c r="P5361" s="52"/>
      <c r="Q5361" s="50">
        <f>SUMIFS(Q3:Q5360,$C3:$C5360,"")</f>
        <v>1160603</v>
      </c>
      <c r="R5361" s="53"/>
    </row>
  </sheetData>
  <autoFilter ref="A2:T5361"/>
  <sortState ref="A3:AW5376">
    <sortCondition ref="A3:A5376"/>
    <sortCondition ref="C3:C5376"/>
    <sortCondition ref="E3:E5376"/>
    <sortCondition ref="G3:G5376"/>
  </sortState>
  <mergeCells count="2">
    <mergeCell ref="Q1:R1"/>
    <mergeCell ref="A5361:J5361"/>
  </mergeCells>
  <phoneticPr fontId="27"/>
  <conditionalFormatting sqref="O1">
    <cfRule type="cellIs" dxfId="327" priority="41" operator="equal">
      <formula>0</formula>
    </cfRule>
  </conditionalFormatting>
  <conditionalFormatting sqref="O5361">
    <cfRule type="cellIs" dxfId="326" priority="8" operator="equal">
      <formula>0</formula>
    </cfRule>
  </conditionalFormatting>
  <conditionalFormatting sqref="O2">
    <cfRule type="cellIs" dxfId="325" priority="42" operator="equal">
      <formula>0</formula>
    </cfRule>
  </conditionalFormatting>
  <conditionalFormatting sqref="O5357 O5352 O5329 O5316 O5311 O5307 O5304 O5206 O5159 O5062 O5028 O4944 O4867 O4834 O4815 O4726 O4634 O4579 O4531 O4338 O4325 O4320 O4303 O4288 O4253 O4225 O4200 O4114 O4101 O4087 O4059 O4016 O3985 O3953 O3915 O3807 O3683 O3661 O3638 O3591 O3470 O3467 O3449 O3413 O3406 O3379 O3372 O3360 O3342 O3338 O3259 O3213 O3168 O3160 O3157 O3095 O2998 O2944 O2937 O2875 O2847 O2784 O2751 O2737 O2668 O2627 O2525 O2487 O2409 O2403 O2396 O2382 O2349 O2336 O2296 O2229 O2006 O1909 O1896 O1853 O1769 O1765 O1691 O1588 O1495 O1472 O1410 O1364 O1291 O1273 O1252 O1139 O1113 O1053 O993 O872 O846 O790 O747 O738 O696 O677 O644 O613 O572 O552 O536 O376 O368 O291 O260 O243 O127 O5">
    <cfRule type="cellIs" dxfId="324" priority="15" operator="equal">
      <formula>0</formula>
    </cfRule>
  </conditionalFormatting>
  <conditionalFormatting sqref="D1223 D1195">
    <cfRule type="expression" dxfId="323" priority="1">
      <formula>$E1195=""</formula>
    </cfRule>
  </conditionalFormatting>
  <conditionalFormatting sqref="O1223 O1195">
    <cfRule type="cellIs" dxfId="322" priority="7" operator="equal">
      <formula>0</formula>
    </cfRule>
  </conditionalFormatting>
  <conditionalFormatting sqref="F1223 F1195">
    <cfRule type="expression" dxfId="321" priority="6">
      <formula>$G1195=""</formula>
    </cfRule>
  </conditionalFormatting>
  <conditionalFormatting sqref="G1223:H1223 G1195:H1195">
    <cfRule type="expression" dxfId="320" priority="5">
      <formula>$I1195=""</formula>
    </cfRule>
  </conditionalFormatting>
  <conditionalFormatting sqref="I1223:J1223 I1195:J1195">
    <cfRule type="expression" dxfId="319" priority="4">
      <formula>$K1195=""</formula>
    </cfRule>
  </conditionalFormatting>
  <conditionalFormatting sqref="A1223 C1223 R1223 A1195 C1195 R1195">
    <cfRule type="expression" dxfId="318" priority="3">
      <formula>$G1195=""</formula>
    </cfRule>
  </conditionalFormatting>
  <conditionalFormatting sqref="B1223 B1195">
    <cfRule type="expression" dxfId="317" priority="2">
      <formula>$C1195=""</formula>
    </cfRule>
  </conditionalFormatting>
  <conditionalFormatting sqref="O5355 O5350 O5314 O5302 O3659 O3465 O3166 O2942 O2407 O2401 O1851 O1408 O125 O3">
    <cfRule type="cellIs" dxfId="316" priority="31" operator="equal">
      <formula>0</formula>
    </cfRule>
  </conditionalFormatting>
  <conditionalFormatting sqref="E5355:F5355 E5350:F5350 E5314:F5314 E5302:F5302 E3659:F3659 E3465:F3465 E3166:F3166 E2942:F2942 E2407:F2407 E2401:F2401 E1851:F1851 E1408:F1408 E125:F125 E3:F3">
    <cfRule type="expression" dxfId="315" priority="30">
      <formula>$G3=""</formula>
    </cfRule>
  </conditionalFormatting>
  <conditionalFormatting sqref="G5355:H5355 G5350:H5350 G5314:H5314 G5302:H5302 G3659:H3659 G3465:H3465 G3166:H3166 G2942:H2942 G2407:H2407 G2401:H2401 G1851:H1851 G1408:H1408 G125:H125 G3:H3">
    <cfRule type="expression" dxfId="314" priority="29">
      <formula>$I3=""</formula>
    </cfRule>
  </conditionalFormatting>
  <conditionalFormatting sqref="I5355:J5355 I5350:J5350 I5314:J5314 I5302:J5302 I3659:J3659 I3465:J3465 I3166:J3166 I2942:J2942 I2407:J2407 I2401:J2401 I1851:J1851 I1408:J1408 I125:J125 I3:J3">
    <cfRule type="expression" dxfId="313" priority="28">
      <formula>$K3=""</formula>
    </cfRule>
  </conditionalFormatting>
  <conditionalFormatting sqref="C5355 A5355 R5355 C5350 A5350 R5350 C5314 A5314 R5314 C5302 A5302 R5302 C3659 A3659 R3659 C3465 A3465 R3465 C3166 A3166 R3166 C2942 A2942 R2942 C2407 A2407 R2407 C2401 A2401 R2401 C1851 A1851 R1851 C1408 A1408 R1408 C125 A125 R125 C3 A3 R3">
    <cfRule type="expression" dxfId="312" priority="27">
      <formula>$G3=""</formula>
    </cfRule>
  </conditionalFormatting>
  <conditionalFormatting sqref="B5355 B5350 B5314 B5302 B3659 B3465 B3166 B2942 B2407 B2401 B1851 B1408 B125 B3">
    <cfRule type="expression" dxfId="311" priority="26">
      <formula>$C3=""</formula>
    </cfRule>
  </conditionalFormatting>
  <conditionalFormatting sqref="D5355 D5350 D5314 D5302 D3659 D3465 D3166 D2942 D2407 D2401 D1851 D1408 D125 D3">
    <cfRule type="expression" dxfId="310" priority="25">
      <formula>$E3=""</formula>
    </cfRule>
  </conditionalFormatting>
  <conditionalFormatting sqref="O5356 O5351 O5315 O5310 O5303 O5061 O4725 O4633 O4337 O4319 O4113 O3806 O3660 O3466 O3412 O3405 O3371 O3359 O3212 O3167 O2943 O2846 O2408 O2402 O2395 O2381 O2348 O2295 O1852 O1768 O1409 O1363 O1251 O1112 O1052 O871 O126 O4">
    <cfRule type="cellIs" dxfId="309" priority="23" operator="equal">
      <formula>0</formula>
    </cfRule>
  </conditionalFormatting>
  <conditionalFormatting sqref="E5356:F5356 E5351:F5351 E5315:F5315 E5310:F5310 E5303:F5303 E5061:F5061 E4725:F4725 E4633:F4633 E4337:F4337 E4319:F4319 E4113:F4113 E3806:F3806 E3660:F3660 E3466:F3466 E3412:F3412 E3405:F3405 E3371:F3371 E3359:F3359 E3212:F3212 E3167:F3167 E2943:F2943 E2846:F2846 E2408:F2408 E2402:F2402 E2395:F2395 E2381:F2381 E2348:F2348 E2295:F2295 E1852:F1852 E1768:F1768 E1409:F1409 E1363:F1363 E1251:F1251 E1112:F1112 E1052:F1052 E871:F871 E126:F126 E4:F4">
    <cfRule type="expression" dxfId="308" priority="22">
      <formula>$G4=""</formula>
    </cfRule>
  </conditionalFormatting>
  <conditionalFormatting sqref="G5356:H5356 G5351:H5351 G5315:H5315 G5310:H5310 G5303:H5303 G5061:H5061 G4725:H4725 G4633:H4633 G4337:H4337 G4319:H4319 G4113:H4113 G3806:H3806 G3660:H3660 G3466:H3466 G3412:H3412 G3405:H3405 G3371:H3371 G3359:H3359 G3212:H3212 G3167:H3167 G2943:H2943 G2846:H2846 G2408:H2408 G2402:H2402 G2395:H2395 G2381:H2381 G2348:H2348 G2295:H2295 G1852:H1852 G1768:H1768 G1409:H1409 G1363:H1363 G1251:H1251 G1112:H1112 G1052:H1052 G871:H871 G126:H126 G4:H4">
    <cfRule type="expression" dxfId="307" priority="21">
      <formula>$I4=""</formula>
    </cfRule>
  </conditionalFormatting>
  <conditionalFormatting sqref="I5356:J5356 I5351:J5351 I5315:J5315 I5310:J5310 I5303:J5303 I5061:J5061 I4725:J4725 I4633:J4633 I4337:J4337 I4319:J4319 I4113:J4113 I3806:J3806 I3660:J3660 I3466:J3466 I3412:J3412 I3405:J3405 I3371:J3371 I3359:J3359 I3212:J3212 I3167:J3167 I2943:J2943 I2846:J2846 I2408:J2408 I2402:J2402 I2395:J2395 I2381:J2381 I2348:J2348 I2295:J2295 I1852:J1852 I1768:J1768 I1409:J1409 I1363:J1363 I1251:J1251 I1112:J1112 I1052:J1052 I871:J871 I126:J126 I4:J4">
    <cfRule type="expression" dxfId="306" priority="20">
      <formula>$K4=""</formula>
    </cfRule>
  </conditionalFormatting>
  <conditionalFormatting sqref="A5356 R5356 A5351 R5351 A5315 R5315 A5310 R5310 A5303 R5303 A5061 R5061 A4725 R4725 A4633 R4633 A4337 R4337 A4319 R4319 A4113 R4113 A3806 R3806 A3660 R3660 A3466 R3466 A3412 R3412 A3405 R3405 A3371 R3371 A3359 R3359 A3212 R3212 A3167 R3167 A2943 R2943 A2846 R2846 A2408 R2408 A2402 R2402 A2395 R2395 A2381 R2381 A2348 R2348 A2295 R2295 A1852 R1852 A1768 R1768 A1409 R1409 A1363 R1363 A1251 R1251 A1112 R1112 A1052 R1052 A871 R871 A126 R126 A4 R4">
    <cfRule type="expression" dxfId="305" priority="19">
      <formula>$G4=""</formula>
    </cfRule>
  </conditionalFormatting>
  <conditionalFormatting sqref="B5356 B5351 B5315 B5310 B5303 B5061 B4725 B4633 B4337 B4319 B4113 B3806 B3660 B3466 B3412 B3405 B3371 B3359 B3212 B3167 B2943 B2846 B2408 B2402 B2395 B2381 B2348 B2295 B1852 B1768 B1409 B1363 B1251 B1112 B1052 B871 B126 B4">
    <cfRule type="expression" dxfId="304" priority="18">
      <formula>$C4=""</formula>
    </cfRule>
  </conditionalFormatting>
  <conditionalFormatting sqref="D5356 D5351 D5315 D5310 D5303 D5061 D4725 D4633 D4337 D4319 D4113 D3806 D3660 D3466 D3412 D3405 D3371 D3359 D3212 D3167 D2943 D2846 D2408 D2402 D2395 D2381 D2348 D2295 D1852 D1768 D1409 D1363 D1251 D1112 D1052 D871 D126 D4">
    <cfRule type="expression" dxfId="303" priority="17">
      <formula>$E4=""</formula>
    </cfRule>
  </conditionalFormatting>
  <conditionalFormatting sqref="D5357 D5352 D5329 D5316 D5311 D5307 D5304 D5206 D5159 D5062 D5028 D4944 D4867 D4834 D4815 D4726 D4634 D4579 D4531 D4338 D4325 D4320 D4303 D4288 D4253 D4225 D4200 D4114 D4101 D4087 D4059 D4016 D3985 D3953 D3915 D3807 D3683 D3661 D3638 D3591 D3470 D3467 D3449 D3413 D3406 D3379 D3372 D3360 D3342 D3338 D3259 D3213 D3168 D3160 D3157 D3095 D2998 D2944 D2937 D2875 D2847 D2784 D2751 D2737 D2668 D2627 D2525 D2487 D2409 D2403 D2396 D2382 D2349 D2336 D2296 D2229 D2006 D1909 D1896 D1853 D1769 D1765 D1691 D1588 D1495 D1472 D1410 D1364 D1291 D1273 D1252 D1139 D1113 D1053 D993 D872 D846 D790 D747 D738 D696 D677 D644 D613 D572 D552 D536 D376 D368 D291 D260 D243 D127 D5">
    <cfRule type="expression" dxfId="302" priority="9">
      <formula>$E5=""</formula>
    </cfRule>
  </conditionalFormatting>
  <conditionalFormatting sqref="F5357 F5352 F5329 F5316 F5311 F5307 F5304 F5206 F5159 F5062 F5028 F4944 F4867 F4834 F4815 F4726 F4634 F4579 F4531 F4338 F4325 F4320 F4303 F4288 F4253 F4225 F4200 F4114 F4101 F4087 F4059 F4016 F3985 F3953 F3915 F3807 F3683 F3661 F3638 F3591 F3470 F3467 F3449 F3413 F3406 F3379 F3372 F3360 F3342 F3338 F3259 F3213 F3168 F3160 F3157 F3095 F2998 F2944 F2937 F2875 F2847 F2784 F2751 F2737 F2668 F2627 F2525 F2487 F2409 F2403 F2396 F2382 F2349 F2336 F2296 F2229 F2006 F1909 F1896 F1853 F1769 F1765 F1691 F1588 F1495 F1472 F1410 F1364 F1291 F1273 F1252 F1139 F1113 F1053 F993 F872 F846 F790 F747 F738 F696 F677 F644 F613 F572 F552 F536 F376 F368 F291 F260 F243 F127 F5">
    <cfRule type="expression" dxfId="301" priority="14">
      <formula>$G5=""</formula>
    </cfRule>
  </conditionalFormatting>
  <conditionalFormatting sqref="G5357:H5357 G5352:H5352 G5329:H5329 G5316:H5316 G5311:H5311 G5307:H5307 G5304:H5304 G5206:H5206 G5159:H5159 G5062:H5062 G5028:H5028 G4944:H4944 G4867:H4867 G4834:H4834 G4815:H4815 G4726:H4726 G4634:H4634 G4579:H4579 G4531:H4531 G4338:H4338 G4325:H4325 G4320:H4320 G4303:H4303 G4288:H4288 G4253:H4253 G4225:H4225 G4200:H4200 G4114:H4114 G4101:H4101 G4087:H4087 G4059:H4059 G4016:H4016 G3985:H3985 G3953:H3953 G3915:H3915 G3807:H3807 G3683:H3683 G3661:H3661 G3638:H3638 G3591:H3591 G3470:H3470 G3467:H3467 G3449:H3449 G3413:H3413 G3406:H3406 G3379:H3379 G3372:H3372 G3360:H3360 G3342:H3342 G3338:H3338 G3259:H3259 G3213:H3213 G3168:H3168 G3160:H3160 G3157:H3157 G3095:H3095 G2998:H2998 G2944:H2944 G2937:H2937 G2875:H2875 G2847:H2847 G2784:H2784 G2751:H2751 G2737:H2737 G2668:H2668 G2627:H2627 G2525:H2525 G2487:H2487 G2409:H2409 G2403:H2403 G2396:H2396 G2382:H2382 G2349:H2349 G2336:H2336 G2296:H2296 G2229:H2229 G2006:H2006 G1909:H1909 G1896:H1896 G1853:H1853 G1769:H1769 G1765:H1765 G1691:H1691 G1588:H1588 G1495:H1495 G1472:H1472 G1410:H1410 G1364:H1364 G1291:H1291 G1273:H1273 G1252:H1252 G1139:H1139 G1113:H1113 G1053:H1053 G993:H993 G872:H872 G846:H846 G790:H790 G747:H747 G738:H738 G696:H696 G677:H677 G644:H644 G613:H613 G572:H572 G552:H552 G536:H536 G376:H376 G368:H368 G291:H291 G260:H260 G243:H243 G127:H127 G5:H5">
    <cfRule type="expression" dxfId="300" priority="13">
      <formula>$I5=""</formula>
    </cfRule>
  </conditionalFormatting>
  <conditionalFormatting sqref="I5357:J5357 I5352:J5352 I5329:J5329 I5316:J5316 I5311:J5311 I5307:J5307 I5304:J5304 I5206:J5206 I5159:J5159 I5062:J5062 I5028:J5028 I4944:J4944 I4867:J4867 I4834:J4834 I4815:J4815 I4726:J4726 I4634:J4634 I4579:J4579 I4531:J4531 I4338:J4338 I4325:J4325 I4320:J4320 I4303:J4303 I4288:J4288 I4253:J4253 I4225:J4225 I4200:J4200 I4114:J4114 I4101:J4101 I4087:J4087 I4059:J4059 I4016:J4016 I3985:J3985 I3953:J3953 I3915:J3915 I3807:J3807 I3683:J3683 I3661:J3661 I3638:J3638 I3591:J3591 I3470:J3470 I3467:J3467 I3449:J3449 I3413:J3413 I3406:J3406 I3379:J3379 I3372:J3372 I3360:J3360 I3342:J3342 I3338:J3338 I3259:J3259 I3213:J3213 I3168:J3168 I3160:J3160 I3157:J3157 I3095:J3095 I2998:J2998 I2944:J2944 I2937:J2937 I2875:J2875 I2847:J2847 I2784:J2784 I2751:J2751 I2737:J2737 I2668:J2668 I2627:J2627 I2525:J2525 I2487:J2487 I2409:J2409 I2403:J2403 I2396:J2396 I2382:J2382 I2349:J2349 I2336:J2336 I2296:J2296 I2229:J2229 I2006:J2006 I1909:J1909 I1896:J1896 I1853:J1853 I1769:J1769 I1765:J1765 I1691:J1691 I1588:J1588 I1495:J1495 I1472:J1472 I1410:J1410 I1364:J1364 I1291:J1291 I1273:J1273 I1252:J1252 I1139:J1139 I1113:J1113 I1053:J1053 I993:J993 I872:J872 I846:J846 I790:J790 I747:J747 I738:J738 I696:J696 I677:J677 I644:J644 I613:J613 I572:J572 I552:J552 I536:J536 I376:J376 I368:J368 I291:J291 I260:J260 I243:J243 I127:J127 I5:J5">
    <cfRule type="expression" dxfId="299" priority="12">
      <formula>$K5=""</formula>
    </cfRule>
  </conditionalFormatting>
  <conditionalFormatting sqref="A5357 C5357 R5357 A5352 C5352 R5352 A5329 C5329 R5329 A5316 C5316 R5316 A5311 C5311 R5311 A5307 C5307 R5307 A5304 C5304 R5304 A5206 C5206 R5206 A5159 C5159 R5159 A5062 C5062 R5062 A5028 C5028 R5028 A4944 C4944 R4944 A4867 C4867 R4867 A4834 C4834 R4834 A4815 C4815 R4815 A4726 C4726 R4726 A4634 C4634 R4634 A4579 C4579 R4579 A4531 C4531 R4531 A4338 C4338 R4338 A4325 C4325 R4325 A4320 C4320 R4320 A4303 C4303 R4303 A4288 C4288 R4288 A4253 C4253 R4253 A4225 C4225 R4225 A4200 C4200 R4200 A4114 C4114 R4114 A4101 C4101 R4101 A4087 C4087 R4087 A4059 C4059 R4059 A4016 C4016 R4016 A3985 C3985 R3985 A3953 C3953 R3953 A3915 C3915 R3915 A3807 C3807 R3807 A3683 C3683 R3683 A3661 C3661 R3661 A3638 C3638 R3638 A3591 C3591 R3591 A3470 C3470 R3470 A3467 C3467 R3467 A3449 C3449 R3449 A3413 C3413 R3413 A3406 C3406 R3406 A3379 C3379 R3379 A3372 C3372 R3372 A3360 C3360 R3360 A3342 C3342 R3342 A3338 C3338 R3338 A3259 C3259 R3259 A3213 C3213 R3213 A3168 C3168 R3168 A3160 C3160 R3160 A3157 C3157 R3157 A3095 C3095 R3095 A2998 C2998 R2998 A2944 C2944 R2944 A2937 C2937 R2937 A2875 C2875 R2875 A2847 C2847 R2847 A2784 C2784 R2784 A2751 C2751 R2751 A2737 C2737 R2737 A2668 C2668 R2668 A2627 C2627 R2627 A2525 C2525 R2525 A2487 C2487 R2487 A2409 C2409 R2409 A2403 C2403 R2403 A2396 C2396 R2396 A2382 C2382 R2382 A2349 C2349 R2349 A2336 C2336 R2336 A2296 C2296 R2296 A2229 C2229 R2229 A2006 C2006 R2006 A1909 C1909 R1909 A1896 C1896 R1896 A1853 C1853 R1853 A1769 C1769 R1769 A1765 C1765 R1765 A1691 C1691 R1691 A1588 C1588 R1588 A1495 C1495 R1495 A1472 C1472 R1472 A1410 C1410 R1410 A1364 C1364 R1364 A1291 C1291 R1291 A1273 C1273 R1273 A1252 C1252 R1252 A1139 C1139 R1139 A1113 C1113 R1113 A1053 C1053 R1053 A993 C993 R993 A872 C872 R872 A846 C846 R846 A790 C790 R790 A747 C747 R747 A738 C738 R738 A696 C696 R696 A677 C677 R677 A644 C644 R644 A613 C613 R613 A572 C572 R572 A552 C552 R552 A536 C536 R536 A376 C376 R376 A368 C368 R368 A291 C291 R291 A260 C260 R260 A243 C243 R243 A127 C127 R127 A5 C5 R5">
    <cfRule type="expression" dxfId="298" priority="11">
      <formula>$G5=""</formula>
    </cfRule>
  </conditionalFormatting>
  <conditionalFormatting sqref="B5357 B5352 B5329 B5316 B5311 B5307 B5304 B5206 B5159 B5062 B5028 B4944 B4867 B4834 B4815 B4726 B4634 B4579 B4531 B4338 B4325 B4320 B4303 B4288 B4253 B4225 B4200 B4114 B4101 B4087 B4059 B4016 B3985 B3953 B3915 B3807 B3683 B3661 B3638 B3591 B3470 B3467 B3449 B3413 B3406 B3379 B3372 B3360 B3342 B3338 B3259 B3213 B3168 B3160 B3157 B3095 B2998 B2944 B2937 B2875 B2847 B2784 B2751 B2737 B2668 B2627 B2525 B2487 B2409 B2403 B2396 B2382 B2349 B2336 B2296 B2229 B2006 B1909 B1896 B1853 B1769 B1765 B1691 B1588 B1495 B1472 B1410 B1364 B1291 B1273 B1252 B1139 B1113 B1053 B993 B872 B846 B790 B747 B738 B696 B677 B644 B613 B572 B552 B536 B376 B368 B291 B260 B243 B127 B5">
    <cfRule type="expression" dxfId="297" priority="10">
      <formula>$C5=""</formula>
    </cfRule>
  </conditionalFormatting>
  <printOptions horizontalCentered="1"/>
  <pageMargins left="0" right="0" top="0.98425196850393704" bottom="0.98425196850393704"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topLeftCell="E1" zoomScale="87" zoomScaleNormal="87" workbookViewId="0">
      <pane ySplit="2" topLeftCell="A3" activePane="bottomLeft" state="frozen"/>
      <selection activeCell="K14" sqref="K14"/>
      <selection pane="bottomLeft" activeCell="N11" sqref="N11"/>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customWidth="1"/>
    <col min="8" max="8" width="1.625" customWidth="1"/>
    <col min="9" max="9" width="2.875" customWidth="1"/>
    <col min="10" max="10" width="37.25" customWidth="1"/>
    <col min="11" max="11" width="9.25" customWidth="1"/>
    <col min="12" max="13" width="9.125" customWidth="1"/>
    <col min="14" max="14" width="58.5" customWidth="1"/>
    <col min="15" max="15" width="10.625" customWidth="1"/>
    <col min="16" max="16" width="17" customWidth="1"/>
    <col min="17" max="17" width="7.875" customWidth="1"/>
    <col min="18" max="18" width="8.75" customWidth="1"/>
  </cols>
  <sheetData>
    <row r="1" spans="1:18" ht="17.25" x14ac:dyDescent="0.15">
      <c r="A1" s="1" t="s">
        <v>7267</v>
      </c>
      <c r="B1" s="779"/>
      <c r="C1" s="779"/>
      <c r="D1" s="779"/>
      <c r="E1" s="779"/>
      <c r="F1" s="779"/>
      <c r="G1" s="780"/>
      <c r="H1" s="779"/>
      <c r="I1" s="780"/>
      <c r="J1" s="160"/>
      <c r="K1" s="160"/>
      <c r="L1" s="160"/>
      <c r="M1" s="158"/>
      <c r="N1" s="158"/>
      <c r="O1" s="159"/>
      <c r="P1" s="160"/>
      <c r="Q1" s="869" t="s">
        <v>2165</v>
      </c>
      <c r="R1" s="869"/>
    </row>
    <row r="2" spans="1:18" x14ac:dyDescent="0.15">
      <c r="A2" s="187" t="s">
        <v>0</v>
      </c>
      <c r="B2" s="162"/>
      <c r="C2" s="162" t="s">
        <v>1</v>
      </c>
      <c r="D2" s="162"/>
      <c r="E2" s="162" t="s">
        <v>2</v>
      </c>
      <c r="F2" s="164"/>
      <c r="G2" s="163" t="s">
        <v>4</v>
      </c>
      <c r="H2" s="162"/>
      <c r="I2" s="163" t="s">
        <v>2166</v>
      </c>
      <c r="J2" s="163" t="s">
        <v>2167</v>
      </c>
      <c r="K2" s="165" t="s">
        <v>5036</v>
      </c>
      <c r="L2" s="165" t="s">
        <v>5037</v>
      </c>
      <c r="M2" s="166" t="s">
        <v>2168</v>
      </c>
      <c r="N2" s="163" t="s">
        <v>2169</v>
      </c>
      <c r="O2" s="166" t="s">
        <v>5</v>
      </c>
      <c r="P2" s="167" t="s">
        <v>5038</v>
      </c>
      <c r="Q2" s="166" t="s">
        <v>5039</v>
      </c>
      <c r="R2" s="165" t="s">
        <v>2172</v>
      </c>
    </row>
    <row r="3" spans="1:18" ht="18" customHeight="1" x14ac:dyDescent="0.15">
      <c r="A3" s="168">
        <v>1</v>
      </c>
      <c r="B3" s="169" t="s">
        <v>7268</v>
      </c>
      <c r="C3" s="169"/>
      <c r="D3" s="169"/>
      <c r="E3" s="170"/>
      <c r="F3" s="169"/>
      <c r="G3" s="170"/>
      <c r="H3" s="169"/>
      <c r="I3" s="170"/>
      <c r="J3" s="170"/>
      <c r="K3" s="171">
        <f>IF(C3="",SUMIFS($K4:$K$160,$A4:$A$160,A3,$E4:$E$160,""),IF(E3="",SUMIFS($K4:$K$160,$A4:$A$160,A3,$C4:$C$160,C3,$G4:$G$160,""),IF(G3="",SUMIFS($K4:$K$160,$A4:$A$160,A3,$C4:$C$160,C3,$E4:$E$160,E3),0)))</f>
        <v>175593</v>
      </c>
      <c r="L3" s="171">
        <f>IF(C3="",SUMIFS($L4:$L$160,$A4:$A$160,A3,$E4:$E$160,""),IF(E3="",SUMIFS($L4:$L$160,$A4:$A$160,A3,$C4:$C$160,C3,$G4:$G$160,""),IF(G3="",SUMIFS($L4:$L$160,$A4:$A$160,A3,$C4:$C$160,C3,$E4:$E$160,E3),0)))</f>
        <v>173682</v>
      </c>
      <c r="M3" s="171">
        <f t="shared" ref="M3:M5" si="0">K3-L3</f>
        <v>1911</v>
      </c>
      <c r="N3" s="172"/>
      <c r="O3" s="173"/>
      <c r="P3" s="174"/>
      <c r="Q3" s="171">
        <f>IF(C3="",SUMIFS($Q$3:$Q$160,$A$3:$A$160,A3,$C$3:$C$160,"&gt;0",$E$3:$E$160,""),IF(E3="",SUMIFS($Q$3:$Q$160,$A$3:$A$160,A3,$C$3:$C$160,C3,$E$3:$E$160,"&gt;0",$G$3:$G$160,""),IF(G3="",SUMIFS($Q$3:$Q$160,$A$3:$A$160,A3,$C$3:$C$160,C3,$E$3:$E$160,E3,$G$3:$G$160,"&gt;0"))))</f>
        <v>0</v>
      </c>
      <c r="R3" s="171"/>
    </row>
    <row r="4" spans="1:18" ht="18" customHeight="1" x14ac:dyDescent="0.15">
      <c r="A4" s="24">
        <v>1</v>
      </c>
      <c r="B4" s="25" t="s">
        <v>7268</v>
      </c>
      <c r="C4" s="26">
        <v>1</v>
      </c>
      <c r="D4" s="26" t="s">
        <v>7268</v>
      </c>
      <c r="E4" s="27"/>
      <c r="F4" s="26"/>
      <c r="G4" s="27"/>
      <c r="H4" s="26"/>
      <c r="I4" s="27"/>
      <c r="J4" s="27"/>
      <c r="K4" s="23">
        <f>IF(C4="",SUMIFS($K5:$K$160,$A5:$A$160,A4,$E5:$E$160,""),IF(E4="",SUMIFS($K5:$K$160,$A5:$A$160,A4,$C5:$C$160,C4,$G5:$G$160,""),IF(G4="",SUMIFS($K5:$K$160,$A5:$A$160,A4,$C5:$C$160,C4,$E5:$E$160,E4),0)))</f>
        <v>175593</v>
      </c>
      <c r="L4" s="23">
        <f>IF(C4="",SUMIFS($L5:$L$160,$A5:$A$160,A4,$E5:$E$160,""),IF(E4="",SUMIFS($L5:$L$160,$A5:$A$160,A4,$C5:$C$160,C4,$G5:$G$160,""),IF(G4="",SUMIFS($L5:$L$160,$A5:$A$160,A4,$C5:$C$160,C4,$E5:$E$160,E4),0)))</f>
        <v>173682</v>
      </c>
      <c r="M4" s="23">
        <f t="shared" si="0"/>
        <v>1911</v>
      </c>
      <c r="N4" s="28"/>
      <c r="O4" s="29"/>
      <c r="P4" s="30"/>
      <c r="Q4" s="23">
        <f>IF(C4="",SUMIFS($Q$3:$Q$160,$A$3:$A$160,A4,$C$3:$C$160,"&gt;0",$E$3:$E$160,""),IF(E4="",SUMIFS($Q$3:$Q$160,$A$3:$A$160,A4,$C$3:$C$160,C4,$E$3:$E$160,"&gt;0",$G$3:$G$160,""),IF(G4="",SUMIFS($Q$3:$Q$160,$A$3:$A$160,A4,$C$3:$C$160,C4,$E$3:$E$160,E4,$G$3:$G$160,"&gt;0"))))</f>
        <v>0</v>
      </c>
      <c r="R4" s="23"/>
    </row>
    <row r="5" spans="1:18" ht="18" customHeight="1" x14ac:dyDescent="0.15">
      <c r="A5" s="24">
        <v>1</v>
      </c>
      <c r="B5" s="25" t="s">
        <v>7268</v>
      </c>
      <c r="C5" s="34">
        <v>1</v>
      </c>
      <c r="D5" s="25" t="s">
        <v>7268</v>
      </c>
      <c r="E5" s="35">
        <v>1</v>
      </c>
      <c r="F5" s="36" t="s">
        <v>7269</v>
      </c>
      <c r="G5" s="35"/>
      <c r="H5" s="36"/>
      <c r="I5" s="35"/>
      <c r="J5" s="35"/>
      <c r="K5" s="32">
        <f>IF(C5="",SUMIFS($K6:$K$160,$A6:$A$160,A5,$E6:$E$160,""),IF(E5="",SUMIFS($K6:$K$160,$A6:$A$160,A5,$C6:$C$160,C5,$G6:$G$160,""),IF(G5="",SUMIFS($K6:$K$160,$A6:$A$160,A5,$C6:$C$160,C5,$E6:$E$160,E5),0)))</f>
        <v>175587</v>
      </c>
      <c r="L5" s="32">
        <f>IF(C5="",SUMIFS($L6:$L$160,$A6:$A$160,A5,$E6:$E$160,""),IF(E5="",SUMIFS($L6:$L$160,$A6:$A$160,A5,$C6:$C$160,C5,$G6:$G$160,""),IF(G5="",SUMIFS($L6:$L$160,$A6:$A$160,A5,$C6:$C$160,C5,$E6:$E$160,E5),0)))</f>
        <v>173675</v>
      </c>
      <c r="M5" s="32">
        <f t="shared" si="0"/>
        <v>1912</v>
      </c>
      <c r="N5" s="37"/>
      <c r="O5" s="38"/>
      <c r="P5" s="39"/>
      <c r="Q5" s="32">
        <f>IF(C5="",SUMIFS($Q$3:$Q$160,$A$3:$A$160,A5,$C$3:$C$160,"&gt;0",$E$3:$E$160,""),IF(E5="",SUMIFS($Q$3:$Q$160,$A$3:$A$160,A5,$C$3:$C$160,C5,$E$3:$E$160,"&gt;0",$G$3:$G$160,""),IF(G5="",SUMIFS($Q$3:$Q$160,$A$3:$A$160,A5,$C$3:$C$160,C5,$E$3:$E$160,E5,$G$3:$G$160,"&gt;0"))))</f>
        <v>0</v>
      </c>
      <c r="R5" s="32" t="s">
        <v>7270</v>
      </c>
    </row>
    <row r="6" spans="1:18" ht="18" customHeight="1" x14ac:dyDescent="0.15">
      <c r="A6" s="42">
        <v>1</v>
      </c>
      <c r="B6" s="43" t="s">
        <v>7268</v>
      </c>
      <c r="C6" s="43">
        <v>1</v>
      </c>
      <c r="D6" s="43" t="s">
        <v>7268</v>
      </c>
      <c r="E6" s="43">
        <v>1</v>
      </c>
      <c r="F6" s="43" t="s">
        <v>7269</v>
      </c>
      <c r="G6" s="49">
        <v>1</v>
      </c>
      <c r="H6" s="49" t="s">
        <v>7271</v>
      </c>
      <c r="I6" s="45"/>
      <c r="J6" s="45"/>
      <c r="K6" s="41"/>
      <c r="L6" s="41"/>
      <c r="M6" s="41"/>
      <c r="N6" s="45"/>
      <c r="O6" s="41"/>
      <c r="P6" s="46"/>
      <c r="Q6" s="41"/>
      <c r="R6" s="178" t="s">
        <v>663</v>
      </c>
    </row>
    <row r="7" spans="1:18" ht="18" customHeight="1" x14ac:dyDescent="0.15">
      <c r="A7" s="42">
        <v>1</v>
      </c>
      <c r="B7" s="43" t="s">
        <v>7268</v>
      </c>
      <c r="C7" s="43">
        <v>1</v>
      </c>
      <c r="D7" s="43" t="s">
        <v>7268</v>
      </c>
      <c r="E7" s="43">
        <v>1</v>
      </c>
      <c r="F7" s="43" t="s">
        <v>7269</v>
      </c>
      <c r="G7" s="43">
        <v>1</v>
      </c>
      <c r="H7" s="43" t="s">
        <v>7271</v>
      </c>
      <c r="I7" s="45">
        <v>1</v>
      </c>
      <c r="J7" s="45" t="s">
        <v>7272</v>
      </c>
      <c r="K7" s="41">
        <v>114126</v>
      </c>
      <c r="L7" s="41">
        <v>111970</v>
      </c>
      <c r="M7" s="41">
        <f t="shared" ref="M7" si="1">K7-L7</f>
        <v>2156</v>
      </c>
      <c r="N7" s="45" t="s">
        <v>7273</v>
      </c>
      <c r="O7" s="41"/>
      <c r="P7" s="46"/>
      <c r="Q7" s="41"/>
      <c r="R7" s="178" t="s">
        <v>663</v>
      </c>
    </row>
    <row r="8" spans="1:18" ht="18" customHeight="1" x14ac:dyDescent="0.15">
      <c r="A8" s="42">
        <v>1</v>
      </c>
      <c r="B8" s="43" t="s">
        <v>7268</v>
      </c>
      <c r="C8" s="43">
        <v>1</v>
      </c>
      <c r="D8" s="43" t="s">
        <v>7268</v>
      </c>
      <c r="E8" s="43">
        <v>1</v>
      </c>
      <c r="F8" s="43" t="s">
        <v>7269</v>
      </c>
      <c r="G8" s="43">
        <v>1</v>
      </c>
      <c r="H8" s="43" t="s">
        <v>7271</v>
      </c>
      <c r="I8" s="44">
        <v>1</v>
      </c>
      <c r="J8" s="44" t="s">
        <v>7272</v>
      </c>
      <c r="K8" s="41"/>
      <c r="L8" s="41"/>
      <c r="M8" s="41"/>
      <c r="N8" s="45" t="s">
        <v>7274</v>
      </c>
      <c r="O8" s="41">
        <v>114126749</v>
      </c>
      <c r="P8" s="46"/>
      <c r="Q8" s="41"/>
      <c r="R8" s="178" t="s">
        <v>663</v>
      </c>
    </row>
    <row r="9" spans="1:18" ht="18" customHeight="1" x14ac:dyDescent="0.15">
      <c r="A9" s="42">
        <v>1</v>
      </c>
      <c r="B9" s="43" t="s">
        <v>7268</v>
      </c>
      <c r="C9" s="43">
        <v>1</v>
      </c>
      <c r="D9" s="43" t="s">
        <v>7268</v>
      </c>
      <c r="E9" s="43">
        <v>1</v>
      </c>
      <c r="F9" s="43" t="s">
        <v>7269</v>
      </c>
      <c r="G9" s="49">
        <v>2</v>
      </c>
      <c r="H9" s="49" t="s">
        <v>7275</v>
      </c>
      <c r="I9" s="45"/>
      <c r="J9" s="45"/>
      <c r="K9" s="41"/>
      <c r="L9" s="41"/>
      <c r="M9" s="41"/>
      <c r="N9" s="45"/>
      <c r="O9" s="41"/>
      <c r="P9" s="46"/>
      <c r="Q9" s="41"/>
      <c r="R9" s="178" t="s">
        <v>663</v>
      </c>
    </row>
    <row r="10" spans="1:18" ht="18" customHeight="1" x14ac:dyDescent="0.15">
      <c r="A10" s="42">
        <v>1</v>
      </c>
      <c r="B10" s="43" t="s">
        <v>7268</v>
      </c>
      <c r="C10" s="43">
        <v>1</v>
      </c>
      <c r="D10" s="43" t="s">
        <v>7268</v>
      </c>
      <c r="E10" s="43">
        <v>1</v>
      </c>
      <c r="F10" s="43" t="s">
        <v>7269</v>
      </c>
      <c r="G10" s="43">
        <v>2</v>
      </c>
      <c r="H10" s="43" t="s">
        <v>7275</v>
      </c>
      <c r="I10" s="45">
        <v>1</v>
      </c>
      <c r="J10" s="45" t="s">
        <v>7276</v>
      </c>
      <c r="K10" s="41">
        <v>8973</v>
      </c>
      <c r="L10" s="41">
        <v>9077</v>
      </c>
      <c r="M10" s="41">
        <f t="shared" ref="M10" si="2">K10-L10</f>
        <v>-104</v>
      </c>
      <c r="N10" s="45" t="s">
        <v>7277</v>
      </c>
      <c r="O10" s="41"/>
      <c r="P10" s="46"/>
      <c r="Q10" s="41"/>
      <c r="R10" s="178" t="s">
        <v>663</v>
      </c>
    </row>
    <row r="11" spans="1:18" ht="18" customHeight="1" x14ac:dyDescent="0.15">
      <c r="A11" s="42">
        <v>1</v>
      </c>
      <c r="B11" s="43" t="s">
        <v>7268</v>
      </c>
      <c r="C11" s="43">
        <v>1</v>
      </c>
      <c r="D11" s="43" t="s">
        <v>7268</v>
      </c>
      <c r="E11" s="43">
        <v>1</v>
      </c>
      <c r="F11" s="43" t="s">
        <v>7269</v>
      </c>
      <c r="G11" s="43">
        <v>2</v>
      </c>
      <c r="H11" s="43" t="s">
        <v>7275</v>
      </c>
      <c r="I11" s="44">
        <v>1</v>
      </c>
      <c r="J11" s="44" t="s">
        <v>7276</v>
      </c>
      <c r="K11" s="41"/>
      <c r="L11" s="41"/>
      <c r="M11" s="41"/>
      <c r="N11" s="45" t="s">
        <v>7278</v>
      </c>
      <c r="O11" s="41">
        <v>8973770</v>
      </c>
      <c r="P11" s="46"/>
      <c r="Q11" s="41"/>
      <c r="R11" s="178" t="s">
        <v>663</v>
      </c>
    </row>
    <row r="12" spans="1:18" ht="18" customHeight="1" x14ac:dyDescent="0.15">
      <c r="A12" s="42">
        <v>1</v>
      </c>
      <c r="B12" s="43" t="s">
        <v>7268</v>
      </c>
      <c r="C12" s="43">
        <v>1</v>
      </c>
      <c r="D12" s="43" t="s">
        <v>7268</v>
      </c>
      <c r="E12" s="43">
        <v>1</v>
      </c>
      <c r="F12" s="43" t="s">
        <v>7269</v>
      </c>
      <c r="G12" s="49">
        <v>3</v>
      </c>
      <c r="H12" s="49" t="s">
        <v>7279</v>
      </c>
      <c r="I12" s="45"/>
      <c r="J12" s="45"/>
      <c r="K12" s="41"/>
      <c r="L12" s="41"/>
      <c r="M12" s="41"/>
      <c r="N12" s="45"/>
      <c r="O12" s="41"/>
      <c r="P12" s="46"/>
      <c r="Q12" s="41"/>
      <c r="R12" s="178" t="s">
        <v>663</v>
      </c>
    </row>
    <row r="13" spans="1:18" ht="18" customHeight="1" x14ac:dyDescent="0.15">
      <c r="A13" s="42">
        <v>1</v>
      </c>
      <c r="B13" s="43" t="s">
        <v>7268</v>
      </c>
      <c r="C13" s="43">
        <v>1</v>
      </c>
      <c r="D13" s="43" t="s">
        <v>7268</v>
      </c>
      <c r="E13" s="43">
        <v>1</v>
      </c>
      <c r="F13" s="43" t="s">
        <v>7269</v>
      </c>
      <c r="G13" s="43">
        <v>3</v>
      </c>
      <c r="H13" s="43" t="s">
        <v>7279</v>
      </c>
      <c r="I13" s="45">
        <v>1</v>
      </c>
      <c r="J13" s="45" t="s">
        <v>7279</v>
      </c>
      <c r="K13" s="41">
        <v>44516</v>
      </c>
      <c r="L13" s="41">
        <v>43702</v>
      </c>
      <c r="M13" s="41">
        <f t="shared" ref="M13" si="3">K13-L13</f>
        <v>814</v>
      </c>
      <c r="N13" s="45" t="s">
        <v>7277</v>
      </c>
      <c r="O13" s="41"/>
      <c r="P13" s="46"/>
      <c r="Q13" s="41"/>
      <c r="R13" s="178" t="s">
        <v>663</v>
      </c>
    </row>
    <row r="14" spans="1:18" ht="18" customHeight="1" x14ac:dyDescent="0.15">
      <c r="A14" s="42">
        <v>1</v>
      </c>
      <c r="B14" s="43" t="s">
        <v>7268</v>
      </c>
      <c r="C14" s="43">
        <v>1</v>
      </c>
      <c r="D14" s="43" t="s">
        <v>7268</v>
      </c>
      <c r="E14" s="43">
        <v>1</v>
      </c>
      <c r="F14" s="43" t="s">
        <v>7269</v>
      </c>
      <c r="G14" s="43">
        <v>3</v>
      </c>
      <c r="H14" s="43" t="s">
        <v>7279</v>
      </c>
      <c r="I14" s="44">
        <v>1</v>
      </c>
      <c r="J14" s="44" t="s">
        <v>7279</v>
      </c>
      <c r="K14" s="41"/>
      <c r="L14" s="41"/>
      <c r="M14" s="41"/>
      <c r="N14" s="45" t="s">
        <v>7280</v>
      </c>
      <c r="O14" s="41">
        <v>44516919</v>
      </c>
      <c r="P14" s="46"/>
      <c r="Q14" s="41"/>
      <c r="R14" s="178" t="s">
        <v>663</v>
      </c>
    </row>
    <row r="15" spans="1:18" ht="18" customHeight="1" x14ac:dyDescent="0.15">
      <c r="A15" s="42">
        <v>1</v>
      </c>
      <c r="B15" s="43" t="s">
        <v>7268</v>
      </c>
      <c r="C15" s="43">
        <v>1</v>
      </c>
      <c r="D15" s="43" t="s">
        <v>7268</v>
      </c>
      <c r="E15" s="43">
        <v>1</v>
      </c>
      <c r="F15" s="43" t="s">
        <v>7269</v>
      </c>
      <c r="G15" s="49">
        <v>4</v>
      </c>
      <c r="H15" s="49" t="s">
        <v>7281</v>
      </c>
      <c r="I15" s="45"/>
      <c r="J15" s="45"/>
      <c r="K15" s="41"/>
      <c r="L15" s="41"/>
      <c r="M15" s="41"/>
      <c r="N15" s="45"/>
      <c r="O15" s="41"/>
      <c r="P15" s="46"/>
      <c r="Q15" s="41"/>
      <c r="R15" s="178" t="s">
        <v>663</v>
      </c>
    </row>
    <row r="16" spans="1:18" ht="18" customHeight="1" x14ac:dyDescent="0.15">
      <c r="A16" s="42">
        <v>1</v>
      </c>
      <c r="B16" s="43" t="s">
        <v>7268</v>
      </c>
      <c r="C16" s="43">
        <v>1</v>
      </c>
      <c r="D16" s="43" t="s">
        <v>7268</v>
      </c>
      <c r="E16" s="43">
        <v>1</v>
      </c>
      <c r="F16" s="43" t="s">
        <v>7269</v>
      </c>
      <c r="G16" s="43">
        <v>4</v>
      </c>
      <c r="H16" s="43" t="s">
        <v>7281</v>
      </c>
      <c r="I16" s="45">
        <v>1</v>
      </c>
      <c r="J16" s="45" t="s">
        <v>7282</v>
      </c>
      <c r="K16" s="41">
        <v>5287</v>
      </c>
      <c r="L16" s="41">
        <v>5958</v>
      </c>
      <c r="M16" s="41">
        <f t="shared" ref="M16" si="4">K16-L16</f>
        <v>-671</v>
      </c>
      <c r="N16" s="45" t="s">
        <v>7283</v>
      </c>
      <c r="O16" s="41">
        <v>5287726</v>
      </c>
      <c r="P16" s="46"/>
      <c r="Q16" s="41"/>
      <c r="R16" s="178" t="s">
        <v>663</v>
      </c>
    </row>
    <row r="17" spans="1:18" ht="18" customHeight="1" x14ac:dyDescent="0.15">
      <c r="A17" s="42">
        <v>1</v>
      </c>
      <c r="B17" s="43" t="s">
        <v>7268</v>
      </c>
      <c r="C17" s="43">
        <v>1</v>
      </c>
      <c r="D17" s="43" t="s">
        <v>7268</v>
      </c>
      <c r="E17" s="43">
        <v>1</v>
      </c>
      <c r="F17" s="43" t="s">
        <v>7269</v>
      </c>
      <c r="G17" s="49">
        <v>5</v>
      </c>
      <c r="H17" s="49" t="s">
        <v>7284</v>
      </c>
      <c r="I17" s="45"/>
      <c r="J17" s="45"/>
      <c r="K17" s="41"/>
      <c r="L17" s="41"/>
      <c r="M17" s="41"/>
      <c r="N17" s="45"/>
      <c r="O17" s="41"/>
      <c r="P17" s="46"/>
      <c r="Q17" s="41"/>
      <c r="R17" s="178" t="s">
        <v>663</v>
      </c>
    </row>
    <row r="18" spans="1:18" ht="18" customHeight="1" x14ac:dyDescent="0.15">
      <c r="A18" s="42">
        <v>1</v>
      </c>
      <c r="B18" s="43" t="s">
        <v>7268</v>
      </c>
      <c r="C18" s="43">
        <v>1</v>
      </c>
      <c r="D18" s="43" t="s">
        <v>7268</v>
      </c>
      <c r="E18" s="43">
        <v>1</v>
      </c>
      <c r="F18" s="43" t="s">
        <v>7269</v>
      </c>
      <c r="G18" s="43">
        <v>5</v>
      </c>
      <c r="H18" s="43" t="s">
        <v>7284</v>
      </c>
      <c r="I18" s="45">
        <v>1</v>
      </c>
      <c r="J18" s="45" t="s">
        <v>7285</v>
      </c>
      <c r="K18" s="41">
        <v>631</v>
      </c>
      <c r="L18" s="41">
        <v>702</v>
      </c>
      <c r="M18" s="41">
        <f t="shared" ref="M18" si="5">K18-L18</f>
        <v>-71</v>
      </c>
      <c r="N18" s="45" t="s">
        <v>7286</v>
      </c>
      <c r="O18" s="41">
        <v>631044</v>
      </c>
      <c r="P18" s="46"/>
      <c r="Q18" s="41"/>
      <c r="R18" s="178" t="s">
        <v>663</v>
      </c>
    </row>
    <row r="19" spans="1:18" ht="18" customHeight="1" x14ac:dyDescent="0.15">
      <c r="A19" s="42">
        <v>1</v>
      </c>
      <c r="B19" s="43" t="s">
        <v>7268</v>
      </c>
      <c r="C19" s="43">
        <v>1</v>
      </c>
      <c r="D19" s="43" t="s">
        <v>7268</v>
      </c>
      <c r="E19" s="43">
        <v>1</v>
      </c>
      <c r="F19" s="43" t="s">
        <v>7269</v>
      </c>
      <c r="G19" s="49">
        <v>6</v>
      </c>
      <c r="H19" s="49" t="s">
        <v>7287</v>
      </c>
      <c r="I19" s="45"/>
      <c r="J19" s="45"/>
      <c r="K19" s="41"/>
      <c r="L19" s="41"/>
      <c r="M19" s="41"/>
      <c r="N19" s="45"/>
      <c r="O19" s="41"/>
      <c r="P19" s="46"/>
      <c r="Q19" s="41"/>
      <c r="R19" s="178" t="s">
        <v>663</v>
      </c>
    </row>
    <row r="20" spans="1:18" ht="18" customHeight="1" x14ac:dyDescent="0.15">
      <c r="A20" s="42">
        <v>1</v>
      </c>
      <c r="B20" s="43" t="s">
        <v>7268</v>
      </c>
      <c r="C20" s="43">
        <v>1</v>
      </c>
      <c r="D20" s="43" t="s">
        <v>7268</v>
      </c>
      <c r="E20" s="43">
        <v>1</v>
      </c>
      <c r="F20" s="43" t="s">
        <v>7269</v>
      </c>
      <c r="G20" s="43">
        <v>6</v>
      </c>
      <c r="H20" s="43" t="s">
        <v>7287</v>
      </c>
      <c r="I20" s="45">
        <v>1</v>
      </c>
      <c r="J20" s="45" t="s">
        <v>7287</v>
      </c>
      <c r="K20" s="41">
        <v>2054</v>
      </c>
      <c r="L20" s="41">
        <v>2266</v>
      </c>
      <c r="M20" s="41">
        <f t="shared" ref="M20:M21" si="6">K20-L20</f>
        <v>-212</v>
      </c>
      <c r="N20" s="45" t="s">
        <v>7288</v>
      </c>
      <c r="O20" s="41">
        <v>2054559</v>
      </c>
      <c r="P20" s="46"/>
      <c r="Q20" s="41"/>
      <c r="R20" s="178" t="s">
        <v>663</v>
      </c>
    </row>
    <row r="21" spans="1:18" ht="18" customHeight="1" x14ac:dyDescent="0.15">
      <c r="A21" s="24">
        <v>1</v>
      </c>
      <c r="B21" s="25" t="s">
        <v>7268</v>
      </c>
      <c r="C21" s="34">
        <v>1</v>
      </c>
      <c r="D21" s="25" t="s">
        <v>7268</v>
      </c>
      <c r="E21" s="35">
        <v>2</v>
      </c>
      <c r="F21" s="36" t="s">
        <v>7289</v>
      </c>
      <c r="G21" s="35"/>
      <c r="H21" s="36"/>
      <c r="I21" s="35"/>
      <c r="J21" s="35"/>
      <c r="K21" s="32">
        <f>IF(C21="",SUMIFS($K22:$K$160,$A22:$A$160,A21,$E22:$E$160,""),IF(E21="",SUMIFS($K22:$K$160,$A22:$A$160,A21,$C22:$C$160,C21,$G22:$G$160,""),IF(G21="",SUMIFS($K22:$K$160,$A22:$A$160,A21,$C22:$C$160,C21,$E22:$E$160,E21),0)))</f>
        <v>6</v>
      </c>
      <c r="L21" s="32">
        <f>IF(C21="",SUMIFS($L22:$L$160,$A22:$A$160,A21,$E22:$E$160,""),IF(E21="",SUMIFS($L22:$L$160,$A22:$A$160,A21,$C22:$C$160,C21,$G22:$G$160,""),IF(G21="",SUMIFS($L22:$L$160,$A22:$A$160,A21,$C22:$C$160,C21,$E22:$E$160,E21),0)))</f>
        <v>7</v>
      </c>
      <c r="M21" s="32">
        <f t="shared" si="6"/>
        <v>-1</v>
      </c>
      <c r="N21" s="37"/>
      <c r="O21" s="38"/>
      <c r="P21" s="39"/>
      <c r="Q21" s="32">
        <f>IF(C21="",SUMIFS($Q$3:$Q$160,$A$3:$A$160,A21,$C$3:$C$160,"&gt;0",$E$3:$E$160,""),IF(E21="",SUMIFS($Q$3:$Q$160,$A$3:$A$160,A21,$C$3:$C$160,C21,$E$3:$E$160,"&gt;0",$G$3:$G$160,""),IF(G21="",SUMIFS($Q$3:$Q$160,$A$3:$A$160,A21,$C$3:$C$160,C21,$E$3:$E$160,E21,$G$3:$G$160,"&gt;0"))))</f>
        <v>0</v>
      </c>
      <c r="R21" s="32" t="s">
        <v>663</v>
      </c>
    </row>
    <row r="22" spans="1:18" ht="18" customHeight="1" x14ac:dyDescent="0.15">
      <c r="A22" s="42">
        <v>1</v>
      </c>
      <c r="B22" s="43" t="s">
        <v>7268</v>
      </c>
      <c r="C22" s="43">
        <v>1</v>
      </c>
      <c r="D22" s="43" t="s">
        <v>7268</v>
      </c>
      <c r="E22" s="43">
        <v>2</v>
      </c>
      <c r="F22" s="43" t="s">
        <v>7289</v>
      </c>
      <c r="G22" s="49">
        <v>1</v>
      </c>
      <c r="H22" s="49" t="s">
        <v>7271</v>
      </c>
      <c r="I22" s="45"/>
      <c r="J22" s="45"/>
      <c r="K22" s="41"/>
      <c r="L22" s="41"/>
      <c r="M22" s="41"/>
      <c r="N22" s="45"/>
      <c r="O22" s="41"/>
      <c r="P22" s="46"/>
      <c r="Q22" s="41"/>
      <c r="R22" s="178" t="s">
        <v>663</v>
      </c>
    </row>
    <row r="23" spans="1:18" ht="18" customHeight="1" x14ac:dyDescent="0.15">
      <c r="A23" s="42">
        <v>1</v>
      </c>
      <c r="B23" s="43" t="s">
        <v>7268</v>
      </c>
      <c r="C23" s="43">
        <v>1</v>
      </c>
      <c r="D23" s="43" t="s">
        <v>7268</v>
      </c>
      <c r="E23" s="43">
        <v>2</v>
      </c>
      <c r="F23" s="43" t="s">
        <v>7289</v>
      </c>
      <c r="G23" s="43">
        <v>1</v>
      </c>
      <c r="H23" s="43" t="s">
        <v>7271</v>
      </c>
      <c r="I23" s="45">
        <v>1</v>
      </c>
      <c r="J23" s="45" t="s">
        <v>7272</v>
      </c>
      <c r="K23" s="41">
        <v>1</v>
      </c>
      <c r="L23" s="41">
        <v>1</v>
      </c>
      <c r="M23" s="41">
        <f t="shared" ref="M23" si="7">K23-L23</f>
        <v>0</v>
      </c>
      <c r="N23" s="45" t="s">
        <v>7290</v>
      </c>
      <c r="O23" s="41">
        <v>1000</v>
      </c>
      <c r="P23" s="46"/>
      <c r="Q23" s="41"/>
      <c r="R23" s="178" t="s">
        <v>663</v>
      </c>
    </row>
    <row r="24" spans="1:18" ht="18" customHeight="1" x14ac:dyDescent="0.15">
      <c r="A24" s="42">
        <v>1</v>
      </c>
      <c r="B24" s="43" t="s">
        <v>7268</v>
      </c>
      <c r="C24" s="43">
        <v>1</v>
      </c>
      <c r="D24" s="43" t="s">
        <v>7268</v>
      </c>
      <c r="E24" s="43">
        <v>2</v>
      </c>
      <c r="F24" s="43" t="s">
        <v>7289</v>
      </c>
      <c r="G24" s="49">
        <v>2</v>
      </c>
      <c r="H24" s="49" t="s">
        <v>7275</v>
      </c>
      <c r="I24" s="45"/>
      <c r="J24" s="45"/>
      <c r="K24" s="41"/>
      <c r="L24" s="41"/>
      <c r="M24" s="41"/>
      <c r="N24" s="45"/>
      <c r="O24" s="41"/>
      <c r="P24" s="46"/>
      <c r="Q24" s="41"/>
      <c r="R24" s="178" t="s">
        <v>663</v>
      </c>
    </row>
    <row r="25" spans="1:18" ht="18" customHeight="1" x14ac:dyDescent="0.15">
      <c r="A25" s="42">
        <v>1</v>
      </c>
      <c r="B25" s="43" t="s">
        <v>7268</v>
      </c>
      <c r="C25" s="43">
        <v>1</v>
      </c>
      <c r="D25" s="43" t="s">
        <v>7268</v>
      </c>
      <c r="E25" s="43">
        <v>2</v>
      </c>
      <c r="F25" s="43" t="s">
        <v>7289</v>
      </c>
      <c r="G25" s="43">
        <v>2</v>
      </c>
      <c r="H25" s="43" t="s">
        <v>7275</v>
      </c>
      <c r="I25" s="45">
        <v>1</v>
      </c>
      <c r="J25" s="45" t="s">
        <v>7276</v>
      </c>
      <c r="K25" s="41">
        <v>1</v>
      </c>
      <c r="L25" s="41">
        <v>1</v>
      </c>
      <c r="M25" s="41">
        <f t="shared" ref="M25" si="8">K25-L25</f>
        <v>0</v>
      </c>
      <c r="N25" s="45" t="s">
        <v>7290</v>
      </c>
      <c r="O25" s="41">
        <v>1000</v>
      </c>
      <c r="P25" s="46"/>
      <c r="Q25" s="41"/>
      <c r="R25" s="178" t="s">
        <v>663</v>
      </c>
    </row>
    <row r="26" spans="1:18" ht="18" customHeight="1" x14ac:dyDescent="0.15">
      <c r="A26" s="42">
        <v>1</v>
      </c>
      <c r="B26" s="43" t="s">
        <v>7268</v>
      </c>
      <c r="C26" s="43">
        <v>1</v>
      </c>
      <c r="D26" s="43" t="s">
        <v>7268</v>
      </c>
      <c r="E26" s="43">
        <v>2</v>
      </c>
      <c r="F26" s="43" t="s">
        <v>7289</v>
      </c>
      <c r="G26" s="49">
        <v>3</v>
      </c>
      <c r="H26" s="49" t="s">
        <v>7279</v>
      </c>
      <c r="I26" s="45"/>
      <c r="J26" s="45"/>
      <c r="K26" s="41"/>
      <c r="L26" s="41"/>
      <c r="M26" s="41"/>
      <c r="N26" s="45"/>
      <c r="O26" s="41"/>
      <c r="P26" s="46"/>
      <c r="Q26" s="41"/>
      <c r="R26" s="178" t="s">
        <v>663</v>
      </c>
    </row>
    <row r="27" spans="1:18" ht="18" customHeight="1" x14ac:dyDescent="0.15">
      <c r="A27" s="42">
        <v>1</v>
      </c>
      <c r="B27" s="43" t="s">
        <v>7268</v>
      </c>
      <c r="C27" s="43">
        <v>1</v>
      </c>
      <c r="D27" s="43" t="s">
        <v>7268</v>
      </c>
      <c r="E27" s="43">
        <v>2</v>
      </c>
      <c r="F27" s="43" t="s">
        <v>7289</v>
      </c>
      <c r="G27" s="43">
        <v>3</v>
      </c>
      <c r="H27" s="43" t="s">
        <v>7279</v>
      </c>
      <c r="I27" s="45">
        <v>1</v>
      </c>
      <c r="J27" s="45" t="s">
        <v>7279</v>
      </c>
      <c r="K27" s="41">
        <v>1</v>
      </c>
      <c r="L27" s="41">
        <v>1</v>
      </c>
      <c r="M27" s="41">
        <f t="shared" ref="M27" si="9">K27-L27</f>
        <v>0</v>
      </c>
      <c r="N27" s="45" t="s">
        <v>7290</v>
      </c>
      <c r="O27" s="41">
        <v>1000</v>
      </c>
      <c r="P27" s="46"/>
      <c r="Q27" s="41"/>
      <c r="R27" s="178" t="s">
        <v>663</v>
      </c>
    </row>
    <row r="28" spans="1:18" ht="18" customHeight="1" x14ac:dyDescent="0.15">
      <c r="A28" s="42">
        <v>1</v>
      </c>
      <c r="B28" s="43" t="s">
        <v>7268</v>
      </c>
      <c r="C28" s="43">
        <v>1</v>
      </c>
      <c r="D28" s="43" t="s">
        <v>7268</v>
      </c>
      <c r="E28" s="43">
        <v>2</v>
      </c>
      <c r="F28" s="43" t="s">
        <v>7289</v>
      </c>
      <c r="G28" s="49">
        <v>4</v>
      </c>
      <c r="H28" s="49" t="s">
        <v>7281</v>
      </c>
      <c r="I28" s="45"/>
      <c r="J28" s="45"/>
      <c r="K28" s="41"/>
      <c r="L28" s="41"/>
      <c r="M28" s="41"/>
      <c r="N28" s="45"/>
      <c r="O28" s="41"/>
      <c r="P28" s="46"/>
      <c r="Q28" s="41"/>
      <c r="R28" s="178" t="s">
        <v>663</v>
      </c>
    </row>
    <row r="29" spans="1:18" ht="18" customHeight="1" x14ac:dyDescent="0.15">
      <c r="A29" s="42">
        <v>1</v>
      </c>
      <c r="B29" s="43" t="s">
        <v>7268</v>
      </c>
      <c r="C29" s="43">
        <v>1</v>
      </c>
      <c r="D29" s="43" t="s">
        <v>7268</v>
      </c>
      <c r="E29" s="43">
        <v>2</v>
      </c>
      <c r="F29" s="43" t="s">
        <v>7289</v>
      </c>
      <c r="G29" s="43">
        <v>4</v>
      </c>
      <c r="H29" s="43" t="s">
        <v>7281</v>
      </c>
      <c r="I29" s="45">
        <v>1</v>
      </c>
      <c r="J29" s="45" t="s">
        <v>7282</v>
      </c>
      <c r="K29" s="41">
        <v>1</v>
      </c>
      <c r="L29" s="41">
        <v>2</v>
      </c>
      <c r="M29" s="41">
        <f t="shared" ref="M29" si="10">K29-L29</f>
        <v>-1</v>
      </c>
      <c r="N29" s="45" t="s">
        <v>7291</v>
      </c>
      <c r="O29" s="41">
        <v>1000</v>
      </c>
      <c r="P29" s="46"/>
      <c r="Q29" s="41"/>
      <c r="R29" s="178" t="s">
        <v>663</v>
      </c>
    </row>
    <row r="30" spans="1:18" ht="18" customHeight="1" x14ac:dyDescent="0.15">
      <c r="A30" s="42">
        <v>1</v>
      </c>
      <c r="B30" s="43" t="s">
        <v>7268</v>
      </c>
      <c r="C30" s="43">
        <v>1</v>
      </c>
      <c r="D30" s="43" t="s">
        <v>7268</v>
      </c>
      <c r="E30" s="43">
        <v>2</v>
      </c>
      <c r="F30" s="43" t="s">
        <v>7289</v>
      </c>
      <c r="G30" s="49">
        <v>5</v>
      </c>
      <c r="H30" s="49" t="s">
        <v>7284</v>
      </c>
      <c r="I30" s="45"/>
      <c r="J30" s="45"/>
      <c r="K30" s="41"/>
      <c r="L30" s="41"/>
      <c r="M30" s="41"/>
      <c r="N30" s="45"/>
      <c r="O30" s="41"/>
      <c r="P30" s="46"/>
      <c r="Q30" s="41"/>
      <c r="R30" s="178" t="s">
        <v>663</v>
      </c>
    </row>
    <row r="31" spans="1:18" ht="18" customHeight="1" x14ac:dyDescent="0.15">
      <c r="A31" s="42">
        <v>1</v>
      </c>
      <c r="B31" s="43" t="s">
        <v>7268</v>
      </c>
      <c r="C31" s="43">
        <v>1</v>
      </c>
      <c r="D31" s="43" t="s">
        <v>7268</v>
      </c>
      <c r="E31" s="43">
        <v>2</v>
      </c>
      <c r="F31" s="43" t="s">
        <v>7289</v>
      </c>
      <c r="G31" s="43">
        <v>5</v>
      </c>
      <c r="H31" s="43" t="s">
        <v>7284</v>
      </c>
      <c r="I31" s="45">
        <v>1</v>
      </c>
      <c r="J31" s="45" t="s">
        <v>7285</v>
      </c>
      <c r="K31" s="41">
        <v>1</v>
      </c>
      <c r="L31" s="41">
        <v>1</v>
      </c>
      <c r="M31" s="41">
        <f t="shared" ref="M31" si="11">K31-L31</f>
        <v>0</v>
      </c>
      <c r="N31" s="45" t="s">
        <v>7291</v>
      </c>
      <c r="O31" s="41">
        <v>1000</v>
      </c>
      <c r="P31" s="46"/>
      <c r="Q31" s="41"/>
      <c r="R31" s="178" t="s">
        <v>663</v>
      </c>
    </row>
    <row r="32" spans="1:18" ht="18" customHeight="1" x14ac:dyDescent="0.15">
      <c r="A32" s="42">
        <v>1</v>
      </c>
      <c r="B32" s="43" t="s">
        <v>7268</v>
      </c>
      <c r="C32" s="43">
        <v>1</v>
      </c>
      <c r="D32" s="43" t="s">
        <v>7268</v>
      </c>
      <c r="E32" s="43">
        <v>2</v>
      </c>
      <c r="F32" s="43" t="s">
        <v>7289</v>
      </c>
      <c r="G32" s="49">
        <v>6</v>
      </c>
      <c r="H32" s="49" t="s">
        <v>7287</v>
      </c>
      <c r="I32" s="45"/>
      <c r="J32" s="45"/>
      <c r="K32" s="41"/>
      <c r="L32" s="41"/>
      <c r="M32" s="41"/>
      <c r="N32" s="45"/>
      <c r="O32" s="41"/>
      <c r="P32" s="46"/>
      <c r="Q32" s="41"/>
      <c r="R32" s="178" t="s">
        <v>663</v>
      </c>
    </row>
    <row r="33" spans="1:18" ht="18" customHeight="1" x14ac:dyDescent="0.15">
      <c r="A33" s="42">
        <v>1</v>
      </c>
      <c r="B33" s="43" t="s">
        <v>7268</v>
      </c>
      <c r="C33" s="43">
        <v>1</v>
      </c>
      <c r="D33" s="43" t="s">
        <v>7268</v>
      </c>
      <c r="E33" s="43">
        <v>2</v>
      </c>
      <c r="F33" s="43" t="s">
        <v>7289</v>
      </c>
      <c r="G33" s="43">
        <v>6</v>
      </c>
      <c r="H33" s="43" t="s">
        <v>7287</v>
      </c>
      <c r="I33" s="45">
        <v>1</v>
      </c>
      <c r="J33" s="45" t="s">
        <v>7287</v>
      </c>
      <c r="K33" s="41">
        <v>1</v>
      </c>
      <c r="L33" s="41">
        <v>1</v>
      </c>
      <c r="M33" s="41">
        <f t="shared" ref="M33:M36" si="12">K33-L33</f>
        <v>0</v>
      </c>
      <c r="N33" s="45" t="s">
        <v>7291</v>
      </c>
      <c r="O33" s="41">
        <v>1000</v>
      </c>
      <c r="P33" s="46"/>
      <c r="Q33" s="41"/>
      <c r="R33" s="178" t="s">
        <v>663</v>
      </c>
    </row>
    <row r="34" spans="1:18" ht="18" customHeight="1" x14ac:dyDescent="0.15">
      <c r="A34" s="168">
        <v>2</v>
      </c>
      <c r="B34" s="169" t="s">
        <v>7292</v>
      </c>
      <c r="C34" s="169"/>
      <c r="D34" s="169"/>
      <c r="E34" s="170"/>
      <c r="F34" s="169"/>
      <c r="G34" s="170"/>
      <c r="H34" s="169"/>
      <c r="I34" s="170"/>
      <c r="J34" s="170"/>
      <c r="K34" s="171">
        <f>IF(C34="",SUMIFS($K35:$K$160,$A35:$A$160,A34,$E35:$E$160,""),IF(E34="",SUMIFS($K35:$K$160,$A35:$A$160,A34,$C35:$C$160,C34,$G35:$G$160,""),IF(G34="",SUMIFS($K35:$K$160,$A35:$A$160,A34,$C35:$C$160,C34,$E35:$E$160,E34),0)))</f>
        <v>2</v>
      </c>
      <c r="L34" s="171">
        <f>IF(C34="",SUMIFS($L35:$L$160,$A35:$A$160,A34,$E35:$E$160,""),IF(E34="",SUMIFS($L35:$L$160,$A35:$A$160,A34,$C35:$C$160,C34,$G35:$G$160,""),IF(G34="",SUMIFS($L35:$L$160,$A35:$A$160,A34,$C35:$C$160,C34,$E35:$E$160,E34),0)))</f>
        <v>3</v>
      </c>
      <c r="M34" s="171">
        <f t="shared" si="12"/>
        <v>-1</v>
      </c>
      <c r="N34" s="172"/>
      <c r="O34" s="173"/>
      <c r="P34" s="174"/>
      <c r="Q34" s="171">
        <f>IF(C34="",SUMIFS($Q$3:$Q$160,$A$3:$A$160,A34,$C$3:$C$160,"&gt;0",$E$3:$E$160,""),IF(E34="",SUMIFS($Q$3:$Q$160,$A$3:$A$160,A34,$C$3:$C$160,C34,$E$3:$E$160,"&gt;0",$G$3:$G$160,""),IF(G34="",SUMIFS($Q$3:$Q$160,$A$3:$A$160,A34,$C$3:$C$160,C34,$E$3:$E$160,E34,$G$3:$G$160,"&gt;0"))))</f>
        <v>2</v>
      </c>
      <c r="R34" s="171"/>
    </row>
    <row r="35" spans="1:18" ht="18" customHeight="1" x14ac:dyDescent="0.15">
      <c r="A35" s="24">
        <v>2</v>
      </c>
      <c r="B35" s="25" t="s">
        <v>7292</v>
      </c>
      <c r="C35" s="26">
        <v>1</v>
      </c>
      <c r="D35" s="26" t="s">
        <v>7292</v>
      </c>
      <c r="E35" s="27"/>
      <c r="F35" s="26"/>
      <c r="G35" s="27"/>
      <c r="H35" s="26"/>
      <c r="I35" s="27"/>
      <c r="J35" s="27"/>
      <c r="K35" s="23">
        <f>IF(C35="",SUMIFS($K36:$K$160,$A36:$A$160,A35,$E36:$E$160,""),IF(E35="",SUMIFS($K36:$K$160,$A36:$A$160,A35,$C36:$C$160,C35,$G36:$G$160,""),IF(G35="",SUMIFS($K36:$K$160,$A36:$A$160,A35,$C36:$C$160,C35,$E36:$E$160,E35),0)))</f>
        <v>2</v>
      </c>
      <c r="L35" s="23">
        <f>IF(C35="",SUMIFS($L36:$L$160,$A36:$A$160,A35,$E36:$E$160,""),IF(E35="",SUMIFS($L36:$L$160,$A36:$A$160,A35,$C36:$C$160,C35,$G36:$G$160,""),IF(G35="",SUMIFS($L36:$L$160,$A36:$A$160,A35,$C36:$C$160,C35,$E36:$E$160,E35),0)))</f>
        <v>3</v>
      </c>
      <c r="M35" s="23">
        <f t="shared" si="12"/>
        <v>-1</v>
      </c>
      <c r="N35" s="28"/>
      <c r="O35" s="29"/>
      <c r="P35" s="30"/>
      <c r="Q35" s="23">
        <f>IF(C35="",SUMIFS($Q$3:$Q$160,$A$3:$A$160,A35,$C$3:$C$160,"&gt;0",$E$3:$E$160,""),IF(E35="",SUMIFS($Q$3:$Q$160,$A$3:$A$160,A35,$C$3:$C$160,C35,$E$3:$E$160,"&gt;0",$G$3:$G$160,""),IF(G35="",SUMIFS($Q$3:$Q$160,$A$3:$A$160,A35,$C$3:$C$160,C35,$E$3:$E$160,E35,$G$3:$G$160,"&gt;0"))))</f>
        <v>2</v>
      </c>
      <c r="R35" s="23"/>
    </row>
    <row r="36" spans="1:18" ht="18" customHeight="1" x14ac:dyDescent="0.15">
      <c r="A36" s="24">
        <v>2</v>
      </c>
      <c r="B36" s="25" t="s">
        <v>7292</v>
      </c>
      <c r="C36" s="34">
        <v>1</v>
      </c>
      <c r="D36" s="25" t="s">
        <v>7292</v>
      </c>
      <c r="E36" s="35">
        <v>1</v>
      </c>
      <c r="F36" s="36" t="s">
        <v>7293</v>
      </c>
      <c r="G36" s="35"/>
      <c r="H36" s="36"/>
      <c r="I36" s="35"/>
      <c r="J36" s="35"/>
      <c r="K36" s="32">
        <f>IF(C36="",SUMIFS($K37:$K$160,$A37:$A$160,A36,$E37:$E$160,""),IF(E36="",SUMIFS($K37:$K$160,$A37:$A$160,A36,$C37:$C$160,C36,$G37:$G$160,""),IF(G36="",SUMIFS($K37:$K$160,$A37:$A$160,A36,$C37:$C$160,C36,$E37:$E$160,E36),0)))</f>
        <v>2</v>
      </c>
      <c r="L36" s="32">
        <f>IF(C36="",SUMIFS($L37:$L$160,$A37:$A$160,A36,$E37:$E$160,""),IF(E36="",SUMIFS($L37:$L$160,$A37:$A$160,A36,$C37:$C$160,C36,$G37:$G$160,""),IF(G36="",SUMIFS($L37:$L$160,$A37:$A$160,A36,$C37:$C$160,C36,$E37:$E$160,E36),0)))</f>
        <v>2</v>
      </c>
      <c r="M36" s="32">
        <f t="shared" si="12"/>
        <v>0</v>
      </c>
      <c r="N36" s="37"/>
      <c r="O36" s="38"/>
      <c r="P36" s="39"/>
      <c r="Q36" s="32">
        <f>IF(C36="",SUMIFS($Q$3:$Q$160,$A$3:$A$160,A36,$C$3:$C$160,"&gt;0",$E$3:$E$160,""),IF(E36="",SUMIFS($Q$3:$Q$160,$A$3:$A$160,A36,$C$3:$C$160,C36,$E$3:$E$160,"&gt;0",$G$3:$G$160,""),IF(G36="",SUMIFS($Q$3:$Q$160,$A$3:$A$160,A36,$C$3:$C$160,C36,$E$3:$E$160,E36,$G$3:$G$160,"&gt;0"))))</f>
        <v>2</v>
      </c>
      <c r="R36" s="32" t="s">
        <v>663</v>
      </c>
    </row>
    <row r="37" spans="1:18" ht="18" customHeight="1" x14ac:dyDescent="0.15">
      <c r="A37" s="42">
        <v>2</v>
      </c>
      <c r="B37" s="43" t="s">
        <v>7292</v>
      </c>
      <c r="C37" s="43">
        <v>1</v>
      </c>
      <c r="D37" s="43" t="s">
        <v>7292</v>
      </c>
      <c r="E37" s="43">
        <v>1</v>
      </c>
      <c r="F37" s="43" t="s">
        <v>7293</v>
      </c>
      <c r="G37" s="49">
        <v>1</v>
      </c>
      <c r="H37" s="49" t="s">
        <v>6770</v>
      </c>
      <c r="I37" s="45"/>
      <c r="J37" s="45"/>
      <c r="K37" s="41"/>
      <c r="L37" s="41"/>
      <c r="M37" s="41"/>
      <c r="N37" s="45"/>
      <c r="O37" s="41"/>
      <c r="P37" s="46" t="s">
        <v>7294</v>
      </c>
      <c r="Q37" s="41">
        <v>1</v>
      </c>
      <c r="R37" s="178" t="s">
        <v>663</v>
      </c>
    </row>
    <row r="38" spans="1:18" ht="18" customHeight="1" x14ac:dyDescent="0.15">
      <c r="A38" s="42">
        <v>2</v>
      </c>
      <c r="B38" s="43" t="s">
        <v>7292</v>
      </c>
      <c r="C38" s="43">
        <v>1</v>
      </c>
      <c r="D38" s="43" t="s">
        <v>7292</v>
      </c>
      <c r="E38" s="43">
        <v>1</v>
      </c>
      <c r="F38" s="43" t="s">
        <v>7293</v>
      </c>
      <c r="G38" s="43">
        <v>1</v>
      </c>
      <c r="H38" s="43" t="s">
        <v>6770</v>
      </c>
      <c r="I38" s="45">
        <v>1</v>
      </c>
      <c r="J38" s="45" t="s">
        <v>6770</v>
      </c>
      <c r="K38" s="41">
        <v>1</v>
      </c>
      <c r="L38" s="41">
        <v>1</v>
      </c>
      <c r="M38" s="41">
        <f t="shared" ref="M38" si="13">K38-L38</f>
        <v>0</v>
      </c>
      <c r="N38" s="45" t="s">
        <v>7295</v>
      </c>
      <c r="O38" s="41">
        <v>1000</v>
      </c>
      <c r="P38" s="46" t="s">
        <v>7296</v>
      </c>
      <c r="Q38" s="41"/>
      <c r="R38" s="178" t="s">
        <v>663</v>
      </c>
    </row>
    <row r="39" spans="1:18" ht="18" customHeight="1" x14ac:dyDescent="0.15">
      <c r="A39" s="42">
        <v>2</v>
      </c>
      <c r="B39" s="43" t="s">
        <v>7292</v>
      </c>
      <c r="C39" s="43">
        <v>1</v>
      </c>
      <c r="D39" s="43" t="s">
        <v>7292</v>
      </c>
      <c r="E39" s="43">
        <v>1</v>
      </c>
      <c r="F39" s="43" t="s">
        <v>7293</v>
      </c>
      <c r="G39" s="49">
        <v>2</v>
      </c>
      <c r="H39" s="49" t="s">
        <v>5046</v>
      </c>
      <c r="I39" s="45"/>
      <c r="J39" s="45"/>
      <c r="K39" s="41"/>
      <c r="L39" s="41"/>
      <c r="M39" s="41"/>
      <c r="N39" s="45"/>
      <c r="O39" s="41"/>
      <c r="P39" s="46" t="s">
        <v>7294</v>
      </c>
      <c r="Q39" s="41">
        <v>1</v>
      </c>
      <c r="R39" s="178" t="s">
        <v>663</v>
      </c>
    </row>
    <row r="40" spans="1:18" ht="18" customHeight="1" x14ac:dyDescent="0.15">
      <c r="A40" s="42">
        <v>2</v>
      </c>
      <c r="B40" s="43" t="s">
        <v>7292</v>
      </c>
      <c r="C40" s="43">
        <v>1</v>
      </c>
      <c r="D40" s="43" t="s">
        <v>7292</v>
      </c>
      <c r="E40" s="43">
        <v>1</v>
      </c>
      <c r="F40" s="43" t="s">
        <v>7293</v>
      </c>
      <c r="G40" s="43">
        <v>2</v>
      </c>
      <c r="H40" s="43" t="s">
        <v>5046</v>
      </c>
      <c r="I40" s="45">
        <v>1</v>
      </c>
      <c r="J40" s="45" t="s">
        <v>5046</v>
      </c>
      <c r="K40" s="41">
        <v>1</v>
      </c>
      <c r="L40" s="41">
        <v>1</v>
      </c>
      <c r="M40" s="41">
        <f t="shared" ref="M40:M41" si="14">K40-L40</f>
        <v>0</v>
      </c>
      <c r="N40" s="45" t="s">
        <v>7295</v>
      </c>
      <c r="O40" s="41">
        <v>1000</v>
      </c>
      <c r="P40" s="46" t="s">
        <v>7296</v>
      </c>
      <c r="Q40" s="41"/>
      <c r="R40" s="178" t="s">
        <v>663</v>
      </c>
    </row>
    <row r="41" spans="1:18" ht="18" customHeight="1" x14ac:dyDescent="0.15">
      <c r="A41" s="24">
        <v>2</v>
      </c>
      <c r="B41" s="25" t="s">
        <v>7292</v>
      </c>
      <c r="C41" s="34">
        <v>1</v>
      </c>
      <c r="D41" s="25" t="s">
        <v>7292</v>
      </c>
      <c r="E41" s="35">
        <v>2</v>
      </c>
      <c r="F41" s="36" t="s">
        <v>7297</v>
      </c>
      <c r="G41" s="35"/>
      <c r="H41" s="36"/>
      <c r="I41" s="35"/>
      <c r="J41" s="35"/>
      <c r="K41" s="32">
        <f>IF(C41="",SUMIFS($K42:$K$160,$A42:$A$160,A41,$E42:$E$160,""),IF(E41="",SUMIFS($K42:$K$160,$A42:$A$160,A41,$C42:$C$160,C41,$G42:$G$160,""),IF(G41="",SUMIFS($K42:$K$160,$A42:$A$160,A41,$C42:$C$160,C41,$E42:$E$160,E41),0)))</f>
        <v>0</v>
      </c>
      <c r="L41" s="32">
        <f>IF(C41="",SUMIFS($L42:$L$160,$A42:$A$160,A41,$E42:$E$160,""),IF(E41="",SUMIFS($L42:$L$160,$A42:$A$160,A41,$C42:$C$160,C41,$G42:$G$160,""),IF(G41="",SUMIFS($L42:$L$160,$A42:$A$160,A41,$C42:$C$160,C41,$E42:$E$160,E41),0)))</f>
        <v>1</v>
      </c>
      <c r="M41" s="32">
        <f t="shared" si="14"/>
        <v>-1</v>
      </c>
      <c r="N41" s="37"/>
      <c r="O41" s="38"/>
      <c r="P41" s="39"/>
      <c r="Q41" s="32">
        <f>IF(C41="",SUMIFS($Q$3:$Q$160,$A$3:$A$160,A41,$C$3:$C$160,"&gt;0",$E$3:$E$160,""),IF(E41="",SUMIFS($Q$3:$Q$160,$A$3:$A$160,A41,$C$3:$C$160,C41,$E$3:$E$160,"&gt;0",$G$3:$G$160,""),IF(G41="",SUMIFS($Q$3:$Q$160,$A$3:$A$160,A41,$C$3:$C$160,C41,$E$3:$E$160,E41,$G$3:$G$160,"&gt;0"))))</f>
        <v>0</v>
      </c>
      <c r="R41" s="32" t="s">
        <v>663</v>
      </c>
    </row>
    <row r="42" spans="1:18" ht="18" customHeight="1" x14ac:dyDescent="0.15">
      <c r="A42" s="42">
        <v>2</v>
      </c>
      <c r="B42" s="43" t="s">
        <v>7292</v>
      </c>
      <c r="C42" s="43">
        <v>1</v>
      </c>
      <c r="D42" s="43" t="s">
        <v>7292</v>
      </c>
      <c r="E42" s="43">
        <v>2</v>
      </c>
      <c r="F42" s="43" t="s">
        <v>7297</v>
      </c>
      <c r="G42" s="49">
        <v>1</v>
      </c>
      <c r="H42" s="49" t="s">
        <v>6770</v>
      </c>
      <c r="I42" s="45"/>
      <c r="J42" s="45"/>
      <c r="K42" s="41"/>
      <c r="L42" s="41"/>
      <c r="M42" s="41"/>
      <c r="N42" s="45"/>
      <c r="O42" s="41"/>
      <c r="P42" s="46"/>
      <c r="Q42" s="41"/>
      <c r="R42" s="178" t="s">
        <v>663</v>
      </c>
    </row>
    <row r="43" spans="1:18" ht="18" customHeight="1" x14ac:dyDescent="0.15">
      <c r="A43" s="42">
        <v>2</v>
      </c>
      <c r="B43" s="43" t="s">
        <v>7292</v>
      </c>
      <c r="C43" s="43">
        <v>1</v>
      </c>
      <c r="D43" s="43" t="s">
        <v>7292</v>
      </c>
      <c r="E43" s="43">
        <v>2</v>
      </c>
      <c r="F43" s="43" t="s">
        <v>7297</v>
      </c>
      <c r="G43" s="43">
        <v>1</v>
      </c>
      <c r="H43" s="43" t="s">
        <v>6770</v>
      </c>
      <c r="I43" s="45">
        <v>1</v>
      </c>
      <c r="J43" s="45" t="s">
        <v>6770</v>
      </c>
      <c r="K43" s="41">
        <v>0</v>
      </c>
      <c r="L43" s="41">
        <v>1</v>
      </c>
      <c r="M43" s="41">
        <f t="shared" ref="M43:M46" si="15">K43-L43</f>
        <v>-1</v>
      </c>
      <c r="N43" s="45"/>
      <c r="O43" s="41"/>
      <c r="P43" s="46"/>
      <c r="Q43" s="41"/>
      <c r="R43" s="178" t="s">
        <v>663</v>
      </c>
    </row>
    <row r="44" spans="1:18" ht="18" customHeight="1" x14ac:dyDescent="0.15">
      <c r="A44" s="168">
        <v>3</v>
      </c>
      <c r="B44" s="169" t="s">
        <v>5152</v>
      </c>
      <c r="C44" s="169"/>
      <c r="D44" s="169"/>
      <c r="E44" s="170"/>
      <c r="F44" s="169"/>
      <c r="G44" s="170"/>
      <c r="H44" s="169"/>
      <c r="I44" s="170"/>
      <c r="J44" s="170"/>
      <c r="K44" s="171">
        <f>IF(C44="",SUMIFS($K45:$K$160,$A45:$A$160,A44,$E45:$E$160,""),IF(E44="",SUMIFS($K45:$K$160,$A45:$A$160,A44,$C45:$C$160,C44,$G45:$G$160,""),IF(G44="",SUMIFS($K45:$K$160,$A45:$A$160,A44,$C45:$C$160,C44,$E45:$E$160,E44),0)))</f>
        <v>3150</v>
      </c>
      <c r="L44" s="171">
        <f>IF(C44="",SUMIFS($L45:$L$160,$A45:$A$160,A44,$E45:$E$160,""),IF(E44="",SUMIFS($L45:$L$160,$A45:$A$160,A44,$C45:$C$160,C44,$G45:$G$160,""),IF(G44="",SUMIFS($L45:$L$160,$A45:$A$160,A44,$C45:$C$160,C44,$E45:$E$160,E44),0)))</f>
        <v>3150</v>
      </c>
      <c r="M44" s="171">
        <f t="shared" si="15"/>
        <v>0</v>
      </c>
      <c r="N44" s="172"/>
      <c r="O44" s="173"/>
      <c r="P44" s="174"/>
      <c r="Q44" s="171">
        <f>IF(C44="",SUMIFS($Q$3:$Q$160,$A$3:$A$160,A44,$C$3:$C$160,"&gt;0",$E$3:$E$160,""),IF(E44="",SUMIFS($Q$3:$Q$160,$A$3:$A$160,A44,$C$3:$C$160,C44,$E$3:$E$160,"&gt;0",$G$3:$G$160,""),IF(G44="",SUMIFS($Q$3:$Q$160,$A$3:$A$160,A44,$C$3:$C$160,C44,$E$3:$E$160,E44,$G$3:$G$160,"&gt;0"))))</f>
        <v>3150</v>
      </c>
      <c r="R44" s="171"/>
    </row>
    <row r="45" spans="1:18" ht="18" customHeight="1" x14ac:dyDescent="0.15">
      <c r="A45" s="24">
        <v>3</v>
      </c>
      <c r="B45" s="25" t="s">
        <v>5152</v>
      </c>
      <c r="C45" s="26">
        <v>1</v>
      </c>
      <c r="D45" s="26" t="s">
        <v>5153</v>
      </c>
      <c r="E45" s="27"/>
      <c r="F45" s="26"/>
      <c r="G45" s="27"/>
      <c r="H45" s="26"/>
      <c r="I45" s="27"/>
      <c r="J45" s="27"/>
      <c r="K45" s="23">
        <f>IF(C45="",SUMIFS($K46:$K$160,$A46:$A$160,A45,$E46:$E$160,""),IF(E45="",SUMIFS($K46:$K$160,$A46:$A$160,A45,$C46:$C$160,C45,$G46:$G$160,""),IF(G45="",SUMIFS($K46:$K$160,$A46:$A$160,A45,$C46:$C$160,C45,$E46:$E$160,E45),0)))</f>
        <v>3150</v>
      </c>
      <c r="L45" s="23">
        <f>IF(C45="",SUMIFS($L46:$L$160,$A46:$A$160,A45,$E46:$E$160,""),IF(E45="",SUMIFS($L46:$L$160,$A46:$A$160,A45,$C46:$C$160,C45,$G46:$G$160,""),IF(G45="",SUMIFS($L46:$L$160,$A46:$A$160,A45,$C46:$C$160,C45,$E46:$E$160,E45),0)))</f>
        <v>3150</v>
      </c>
      <c r="M45" s="23">
        <f t="shared" si="15"/>
        <v>0</v>
      </c>
      <c r="N45" s="28"/>
      <c r="O45" s="29"/>
      <c r="P45" s="30"/>
      <c r="Q45" s="23">
        <f>IF(C45="",SUMIFS($Q$3:$Q$160,$A$3:$A$160,A45,$C$3:$C$160,"&gt;0",$E$3:$E$160,""),IF(E45="",SUMIFS($Q$3:$Q$160,$A$3:$A$160,A45,$C$3:$C$160,C45,$E$3:$E$160,"&gt;0",$G$3:$G$160,""),IF(G45="",SUMIFS($Q$3:$Q$160,$A$3:$A$160,A45,$C$3:$C$160,C45,$E$3:$E$160,E45,$G$3:$G$160,"&gt;0"))))</f>
        <v>3150</v>
      </c>
      <c r="R45" s="23"/>
    </row>
    <row r="46" spans="1:18" ht="18" customHeight="1" x14ac:dyDescent="0.15">
      <c r="A46" s="24">
        <v>3</v>
      </c>
      <c r="B46" s="25" t="s">
        <v>5152</v>
      </c>
      <c r="C46" s="34">
        <v>1</v>
      </c>
      <c r="D46" s="25" t="s">
        <v>5153</v>
      </c>
      <c r="E46" s="35">
        <v>1</v>
      </c>
      <c r="F46" s="36" t="s">
        <v>7298</v>
      </c>
      <c r="G46" s="35"/>
      <c r="H46" s="36"/>
      <c r="I46" s="35"/>
      <c r="J46" s="35"/>
      <c r="K46" s="32">
        <f>IF(C46="",SUMIFS($K47:$K$160,$A47:$A$160,A46,$E47:$E$160,""),IF(E46="",SUMIFS($K47:$K$160,$A47:$A$160,A46,$C47:$C$160,C46,$G47:$G$160,""),IF(G46="",SUMIFS($K47:$K$160,$A47:$A$160,A46,$C47:$C$160,C46,$E47:$E$160,E46),0)))</f>
        <v>3150</v>
      </c>
      <c r="L46" s="32">
        <f>IF(C46="",SUMIFS($L47:$L$160,$A47:$A$160,A46,$E47:$E$160,""),IF(E46="",SUMIFS($L47:$L$160,$A47:$A$160,A46,$C47:$C$160,C46,$G47:$G$160,""),IF(G46="",SUMIFS($L47:$L$160,$A47:$A$160,A46,$C47:$C$160,C46,$E47:$E$160,E46),0)))</f>
        <v>3150</v>
      </c>
      <c r="M46" s="32">
        <f t="shared" si="15"/>
        <v>0</v>
      </c>
      <c r="N46" s="37"/>
      <c r="O46" s="38"/>
      <c r="P46" s="39"/>
      <c r="Q46" s="32">
        <f>IF(C46="",SUMIFS($Q$3:$Q$160,$A$3:$A$160,A46,$C$3:$C$160,"&gt;0",$E$3:$E$160,""),IF(E46="",SUMIFS($Q$3:$Q$160,$A$3:$A$160,A46,$C$3:$C$160,C46,$E$3:$E$160,"&gt;0",$G$3:$G$160,""),IF(G46="",SUMIFS($Q$3:$Q$160,$A$3:$A$160,A46,$C$3:$C$160,C46,$E$3:$E$160,E46,$G$3:$G$160,"&gt;0"))))</f>
        <v>3150</v>
      </c>
      <c r="R46" s="32" t="s">
        <v>663</v>
      </c>
    </row>
    <row r="47" spans="1:18" ht="18" customHeight="1" x14ac:dyDescent="0.15">
      <c r="A47" s="42">
        <v>3</v>
      </c>
      <c r="B47" s="43" t="s">
        <v>5152</v>
      </c>
      <c r="C47" s="43">
        <v>1</v>
      </c>
      <c r="D47" s="43" t="s">
        <v>5153</v>
      </c>
      <c r="E47" s="43">
        <v>1</v>
      </c>
      <c r="F47" s="43" t="s">
        <v>7298</v>
      </c>
      <c r="G47" s="49">
        <v>1</v>
      </c>
      <c r="H47" s="49" t="s">
        <v>6808</v>
      </c>
      <c r="I47" s="45"/>
      <c r="J47" s="45"/>
      <c r="K47" s="41"/>
      <c r="L47" s="41"/>
      <c r="M47" s="41"/>
      <c r="N47" s="45"/>
      <c r="O47" s="41"/>
      <c r="P47" s="46"/>
      <c r="Q47" s="41"/>
      <c r="R47" s="178" t="s">
        <v>663</v>
      </c>
    </row>
    <row r="48" spans="1:18" ht="18" customHeight="1" x14ac:dyDescent="0.15">
      <c r="A48" s="42">
        <v>3</v>
      </c>
      <c r="B48" s="43" t="s">
        <v>5152</v>
      </c>
      <c r="C48" s="43">
        <v>1</v>
      </c>
      <c r="D48" s="43" t="s">
        <v>5153</v>
      </c>
      <c r="E48" s="43">
        <v>1</v>
      </c>
      <c r="F48" s="43" t="s">
        <v>7298</v>
      </c>
      <c r="G48" s="43">
        <v>1</v>
      </c>
      <c r="H48" s="43" t="s">
        <v>6808</v>
      </c>
      <c r="I48" s="45">
        <v>1</v>
      </c>
      <c r="J48" s="45" t="s">
        <v>6808</v>
      </c>
      <c r="K48" s="41">
        <v>3150</v>
      </c>
      <c r="L48" s="41">
        <v>3150</v>
      </c>
      <c r="M48" s="41">
        <f t="shared" ref="M48" si="16">K48-L48</f>
        <v>0</v>
      </c>
      <c r="N48" s="45" t="s">
        <v>7299</v>
      </c>
      <c r="O48" s="41">
        <v>270000</v>
      </c>
      <c r="P48" s="46" t="s">
        <v>6807</v>
      </c>
      <c r="Q48" s="41">
        <v>3150</v>
      </c>
      <c r="R48" s="178" t="s">
        <v>663</v>
      </c>
    </row>
    <row r="49" spans="1:18" ht="18" customHeight="1" x14ac:dyDescent="0.15">
      <c r="A49" s="42">
        <v>3</v>
      </c>
      <c r="B49" s="43" t="s">
        <v>5152</v>
      </c>
      <c r="C49" s="43">
        <v>1</v>
      </c>
      <c r="D49" s="43" t="s">
        <v>5153</v>
      </c>
      <c r="E49" s="43">
        <v>1</v>
      </c>
      <c r="F49" s="43" t="s">
        <v>7298</v>
      </c>
      <c r="G49" s="43">
        <v>1</v>
      </c>
      <c r="H49" s="43" t="s">
        <v>6808</v>
      </c>
      <c r="I49" s="44">
        <v>1</v>
      </c>
      <c r="J49" s="44" t="s">
        <v>6808</v>
      </c>
      <c r="K49" s="41"/>
      <c r="L49" s="41"/>
      <c r="M49" s="41"/>
      <c r="N49" s="45" t="s">
        <v>7300</v>
      </c>
      <c r="O49" s="41">
        <v>360000</v>
      </c>
      <c r="P49" s="46"/>
      <c r="Q49" s="41"/>
      <c r="R49" s="178" t="s">
        <v>663</v>
      </c>
    </row>
    <row r="50" spans="1:18" ht="18" customHeight="1" x14ac:dyDescent="0.15">
      <c r="A50" s="42">
        <v>3</v>
      </c>
      <c r="B50" s="43" t="s">
        <v>5152</v>
      </c>
      <c r="C50" s="43">
        <v>1</v>
      </c>
      <c r="D50" s="43" t="s">
        <v>5153</v>
      </c>
      <c r="E50" s="43">
        <v>1</v>
      </c>
      <c r="F50" s="43" t="s">
        <v>7298</v>
      </c>
      <c r="G50" s="43">
        <v>1</v>
      </c>
      <c r="H50" s="43" t="s">
        <v>6808</v>
      </c>
      <c r="I50" s="44">
        <v>1</v>
      </c>
      <c r="J50" s="44" t="s">
        <v>6808</v>
      </c>
      <c r="K50" s="41"/>
      <c r="L50" s="41"/>
      <c r="M50" s="41"/>
      <c r="N50" s="45" t="s">
        <v>7301</v>
      </c>
      <c r="O50" s="41">
        <v>2520000</v>
      </c>
      <c r="P50" s="46"/>
      <c r="Q50" s="41"/>
      <c r="R50" s="178" t="s">
        <v>663</v>
      </c>
    </row>
    <row r="51" spans="1:18" ht="18" customHeight="1" x14ac:dyDescent="0.15">
      <c r="A51" s="168">
        <v>4</v>
      </c>
      <c r="B51" s="169" t="s">
        <v>5210</v>
      </c>
      <c r="C51" s="169"/>
      <c r="D51" s="169"/>
      <c r="E51" s="170"/>
      <c r="F51" s="169"/>
      <c r="G51" s="170"/>
      <c r="H51" s="169"/>
      <c r="I51" s="170"/>
      <c r="J51" s="170"/>
      <c r="K51" s="171">
        <f>IF(C51="",SUMIFS($K52:$K$160,$A52:$A$160,A51,$E52:$E$160,""),IF(E51="",SUMIFS($K52:$K$160,$A52:$A$160,A51,$C52:$C$160,C51,$G52:$G$160,""),IF(G51="",SUMIFS($K52:$K$160,$A52:$A$160,A51,$C52:$C$160,C51,$E52:$E$160,E51),0)))</f>
        <v>111</v>
      </c>
      <c r="L51" s="171">
        <f>IF(C51="",SUMIFS($L52:$L$160,$A52:$A$160,A51,$E52:$E$160,""),IF(E51="",SUMIFS($L52:$L$160,$A52:$A$160,A51,$C52:$C$160,C51,$G52:$G$160,""),IF(G51="",SUMIFS($L52:$L$160,$A52:$A$160,A51,$C52:$C$160,C51,$E52:$E$160,E51),0)))</f>
        <v>127</v>
      </c>
      <c r="M51" s="171">
        <f t="shared" ref="M51:M53" si="17">K51-L51</f>
        <v>-16</v>
      </c>
      <c r="N51" s="172"/>
      <c r="O51" s="173"/>
      <c r="P51" s="174"/>
      <c r="Q51" s="171">
        <f>IF(C51="",SUMIFS($Q$3:$Q$160,$A$3:$A$160,A51,$C$3:$C$160,"&gt;0",$E$3:$E$160,""),IF(E51="",SUMIFS($Q$3:$Q$160,$A$3:$A$160,A51,$C$3:$C$160,C51,$E$3:$E$160,"&gt;0",$G$3:$G$160,""),IF(G51="",SUMIFS($Q$3:$Q$160,$A$3:$A$160,A51,$C$3:$C$160,C51,$E$3:$E$160,E51,$G$3:$G$160,"&gt;0"))))</f>
        <v>111</v>
      </c>
      <c r="R51" s="171"/>
    </row>
    <row r="52" spans="1:18" ht="18" customHeight="1" x14ac:dyDescent="0.15">
      <c r="A52" s="24">
        <v>4</v>
      </c>
      <c r="B52" s="25" t="s">
        <v>5210</v>
      </c>
      <c r="C52" s="26">
        <v>2</v>
      </c>
      <c r="D52" s="26" t="s">
        <v>70</v>
      </c>
      <c r="E52" s="27"/>
      <c r="F52" s="26"/>
      <c r="G52" s="27"/>
      <c r="H52" s="26"/>
      <c r="I52" s="27"/>
      <c r="J52" s="27"/>
      <c r="K52" s="23">
        <f>IF(C52="",SUMIFS($K53:$K$160,$A53:$A$160,A52,$E53:$E$160,""),IF(E52="",SUMIFS($K53:$K$160,$A53:$A$160,A52,$C53:$C$160,C52,$G53:$G$160,""),IF(G52="",SUMIFS($K53:$K$160,$A53:$A$160,A52,$C53:$C$160,C52,$E53:$E$160,E52),0)))</f>
        <v>111</v>
      </c>
      <c r="L52" s="23">
        <f>IF(C52="",SUMIFS($L53:$L$160,$A53:$A$160,A52,$E53:$E$160,""),IF(E52="",SUMIFS($L53:$L$160,$A53:$A$160,A52,$C53:$C$160,C52,$G53:$G$160,""),IF(G52="",SUMIFS($L53:$L$160,$A53:$A$160,A52,$C53:$C$160,C52,$E53:$E$160,E52),0)))</f>
        <v>127</v>
      </c>
      <c r="M52" s="23">
        <f t="shared" si="17"/>
        <v>-16</v>
      </c>
      <c r="N52" s="28"/>
      <c r="O52" s="29"/>
      <c r="P52" s="30"/>
      <c r="Q52" s="23">
        <f>IF(C52="",SUMIFS($Q$3:$Q$160,$A$3:$A$160,A52,$C$3:$C$160,"&gt;0",$E$3:$E$160,""),IF(E52="",SUMIFS($Q$3:$Q$160,$A$3:$A$160,A52,$C$3:$C$160,C52,$E$3:$E$160,"&gt;0",$G$3:$G$160,""),IF(G52="",SUMIFS($Q$3:$Q$160,$A$3:$A$160,A52,$C$3:$C$160,C52,$E$3:$E$160,E52,$G$3:$G$160,"&gt;0"))))</f>
        <v>111</v>
      </c>
      <c r="R52" s="23"/>
    </row>
    <row r="53" spans="1:18" ht="18" customHeight="1" x14ac:dyDescent="0.15">
      <c r="A53" s="24">
        <v>4</v>
      </c>
      <c r="B53" s="25" t="s">
        <v>5210</v>
      </c>
      <c r="C53" s="34">
        <v>2</v>
      </c>
      <c r="D53" s="25" t="s">
        <v>70</v>
      </c>
      <c r="E53" s="35">
        <v>1</v>
      </c>
      <c r="F53" s="36" t="s">
        <v>5943</v>
      </c>
      <c r="G53" s="35"/>
      <c r="H53" s="36"/>
      <c r="I53" s="35"/>
      <c r="J53" s="35"/>
      <c r="K53" s="32">
        <f>IF(C53="",SUMIFS($K54:$K$160,$A54:$A$160,A53,$E54:$E$160,""),IF(E53="",SUMIFS($K54:$K$160,$A54:$A$160,A53,$C54:$C$160,C53,$G54:$G$160,""),IF(G53="",SUMIFS($K54:$K$160,$A54:$A$160,A53,$C54:$C$160,C53,$E54:$E$160,E53),0)))</f>
        <v>111</v>
      </c>
      <c r="L53" s="32">
        <f>IF(C53="",SUMIFS($L54:$L$160,$A54:$A$160,A53,$E54:$E$160,""),IF(E53="",SUMIFS($L54:$L$160,$A54:$A$160,A53,$C54:$C$160,C53,$G54:$G$160,""),IF(G53="",SUMIFS($L54:$L$160,$A54:$A$160,A53,$C54:$C$160,C53,$E54:$E$160,E53),0)))</f>
        <v>127</v>
      </c>
      <c r="M53" s="32">
        <f t="shared" si="17"/>
        <v>-16</v>
      </c>
      <c r="N53" s="37"/>
      <c r="O53" s="38"/>
      <c r="P53" s="39"/>
      <c r="Q53" s="32">
        <f>IF(C53="",SUMIFS($Q$3:$Q$160,$A$3:$A$160,A53,$C$3:$C$160,"&gt;0",$E$3:$E$160,""),IF(E53="",SUMIFS($Q$3:$Q$160,$A$3:$A$160,A53,$C$3:$C$160,C53,$E$3:$E$160,"&gt;0",$G$3:$G$160,""),IF(G53="",SUMIFS($Q$3:$Q$160,$A$3:$A$160,A53,$C$3:$C$160,C53,$E$3:$E$160,E53,$G$3:$G$160,"&gt;0"))))</f>
        <v>111</v>
      </c>
      <c r="R53" s="32" t="s">
        <v>663</v>
      </c>
    </row>
    <row r="54" spans="1:18" ht="18" customHeight="1" x14ac:dyDescent="0.15">
      <c r="A54" s="42">
        <v>4</v>
      </c>
      <c r="B54" s="43" t="s">
        <v>5210</v>
      </c>
      <c r="C54" s="43">
        <v>2</v>
      </c>
      <c r="D54" s="43" t="s">
        <v>70</v>
      </c>
      <c r="E54" s="43">
        <v>1</v>
      </c>
      <c r="F54" s="43" t="s">
        <v>5943</v>
      </c>
      <c r="G54" s="49">
        <v>1</v>
      </c>
      <c r="H54" s="49" t="s">
        <v>6667</v>
      </c>
      <c r="I54" s="45"/>
      <c r="J54" s="45"/>
      <c r="K54" s="41"/>
      <c r="L54" s="41"/>
      <c r="M54" s="41"/>
      <c r="N54" s="45"/>
      <c r="O54" s="41"/>
      <c r="P54" s="46" t="s">
        <v>504</v>
      </c>
      <c r="Q54" s="41">
        <v>111</v>
      </c>
      <c r="R54" s="178" t="s">
        <v>663</v>
      </c>
    </row>
    <row r="55" spans="1:18" ht="18" customHeight="1" x14ac:dyDescent="0.15">
      <c r="A55" s="42">
        <v>4</v>
      </c>
      <c r="B55" s="43" t="s">
        <v>5210</v>
      </c>
      <c r="C55" s="43">
        <v>2</v>
      </c>
      <c r="D55" s="43" t="s">
        <v>70</v>
      </c>
      <c r="E55" s="43">
        <v>1</v>
      </c>
      <c r="F55" s="43" t="s">
        <v>5943</v>
      </c>
      <c r="G55" s="43">
        <v>1</v>
      </c>
      <c r="H55" s="43" t="s">
        <v>6667</v>
      </c>
      <c r="I55" s="45">
        <v>1</v>
      </c>
      <c r="J55" s="45" t="s">
        <v>6667</v>
      </c>
      <c r="K55" s="41">
        <v>111</v>
      </c>
      <c r="L55" s="41">
        <v>127</v>
      </c>
      <c r="M55" s="41">
        <f t="shared" ref="M55:M58" si="18">K55-L55</f>
        <v>-16</v>
      </c>
      <c r="N55" s="45" t="s">
        <v>7302</v>
      </c>
      <c r="O55" s="41">
        <v>111000</v>
      </c>
      <c r="P55" s="46"/>
      <c r="Q55" s="41"/>
      <c r="R55" s="178" t="s">
        <v>663</v>
      </c>
    </row>
    <row r="56" spans="1:18" ht="18" customHeight="1" x14ac:dyDescent="0.15">
      <c r="A56" s="168">
        <v>7</v>
      </c>
      <c r="B56" s="169" t="s">
        <v>5467</v>
      </c>
      <c r="C56" s="169"/>
      <c r="D56" s="169"/>
      <c r="E56" s="170"/>
      <c r="F56" s="169"/>
      <c r="G56" s="170"/>
      <c r="H56" s="169"/>
      <c r="I56" s="170"/>
      <c r="J56" s="170"/>
      <c r="K56" s="171">
        <f>IF(C56="",SUMIFS($K57:$K$160,$A57:$A$160,A56,$E57:$E$160,""),IF(E56="",SUMIFS($K57:$K$160,$A57:$A$160,A56,$C57:$C$160,C56,$G57:$G$160,""),IF(G56="",SUMIFS($K57:$K$160,$A57:$A$160,A56,$C57:$C$160,C56,$E57:$E$160,E56),0)))</f>
        <v>855043</v>
      </c>
      <c r="L56" s="171">
        <f>IF(C56="",SUMIFS($L57:$L$160,$A57:$A$160,A56,$E57:$E$160,""),IF(E56="",SUMIFS($L57:$L$160,$A57:$A$160,A56,$C57:$C$160,C56,$G57:$G$160,""),IF(G56="",SUMIFS($L57:$L$160,$A57:$A$160,A56,$C57:$C$160,C56,$E57:$E$160,E56),0)))</f>
        <v>837034</v>
      </c>
      <c r="M56" s="171">
        <f t="shared" si="18"/>
        <v>18009</v>
      </c>
      <c r="N56" s="172"/>
      <c r="O56" s="173"/>
      <c r="P56" s="174"/>
      <c r="Q56" s="171">
        <f>IF(C56="",SUMIFS($Q$3:$Q$160,$A$3:$A$160,A56,$C$3:$C$160,"&gt;0",$E$3:$E$160,""),IF(E56="",SUMIFS($Q$3:$Q$160,$A$3:$A$160,A56,$C$3:$C$160,C56,$E$3:$E$160,"&gt;0",$G$3:$G$160,""),IF(G56="",SUMIFS($Q$3:$Q$160,$A$3:$A$160,A56,$C$3:$C$160,C56,$E$3:$E$160,E56,$G$3:$G$160,"&gt;0"))))</f>
        <v>855043</v>
      </c>
      <c r="R56" s="171"/>
    </row>
    <row r="57" spans="1:18" ht="18" customHeight="1" x14ac:dyDescent="0.15">
      <c r="A57" s="24">
        <v>7</v>
      </c>
      <c r="B57" s="25" t="s">
        <v>5467</v>
      </c>
      <c r="C57" s="26">
        <v>1</v>
      </c>
      <c r="D57" s="26" t="s">
        <v>5511</v>
      </c>
      <c r="E57" s="27"/>
      <c r="F57" s="26"/>
      <c r="G57" s="27"/>
      <c r="H57" s="26"/>
      <c r="I57" s="27"/>
      <c r="J57" s="27"/>
      <c r="K57" s="23">
        <f>IF(C57="",SUMIFS($K58:$K$160,$A58:$A$160,A57,$E58:$E$160,""),IF(E57="",SUMIFS($K58:$K$160,$A58:$A$160,A57,$C58:$C$160,C57,$G58:$G$160,""),IF(G57="",SUMIFS($K58:$K$160,$A58:$A$160,A57,$C58:$C$160,C57,$E58:$E$160,E57),0)))</f>
        <v>855042</v>
      </c>
      <c r="L57" s="23">
        <f>IF(C57="",SUMIFS($L58:$L$160,$A58:$A$160,A57,$E58:$E$160,""),IF(E57="",SUMIFS($L58:$L$160,$A58:$A$160,A57,$C58:$C$160,C57,$G58:$G$160,""),IF(G57="",SUMIFS($L58:$L$160,$A58:$A$160,A57,$C58:$C$160,C57,$E58:$E$160,E57),0)))</f>
        <v>837033</v>
      </c>
      <c r="M57" s="23">
        <f t="shared" si="18"/>
        <v>18009</v>
      </c>
      <c r="N57" s="28"/>
      <c r="O57" s="29"/>
      <c r="P57" s="30"/>
      <c r="Q57" s="23">
        <f>IF(C57="",SUMIFS($Q$3:$Q$160,$A$3:$A$160,A57,$C$3:$C$160,"&gt;0",$E$3:$E$160,""),IF(E57="",SUMIFS($Q$3:$Q$160,$A$3:$A$160,A57,$C$3:$C$160,C57,$E$3:$E$160,"&gt;0",$G$3:$G$160,""),IF(G57="",SUMIFS($Q$3:$Q$160,$A$3:$A$160,A57,$C$3:$C$160,C57,$E$3:$E$160,E57,$G$3:$G$160,"&gt;0"))))</f>
        <v>855042</v>
      </c>
      <c r="R57" s="23"/>
    </row>
    <row r="58" spans="1:18" ht="18" customHeight="1" x14ac:dyDescent="0.15">
      <c r="A58" s="24">
        <v>7</v>
      </c>
      <c r="B58" s="25" t="s">
        <v>5467</v>
      </c>
      <c r="C58" s="34">
        <v>1</v>
      </c>
      <c r="D58" s="25" t="s">
        <v>5511</v>
      </c>
      <c r="E58" s="35">
        <v>2</v>
      </c>
      <c r="F58" s="36" t="s">
        <v>7303</v>
      </c>
      <c r="G58" s="35"/>
      <c r="H58" s="36"/>
      <c r="I58" s="35"/>
      <c r="J58" s="35"/>
      <c r="K58" s="32">
        <f>IF(C58="",SUMIFS($K59:$K$160,$A59:$A$160,A58,$E59:$E$160,""),IF(E58="",SUMIFS($K59:$K$160,$A59:$A$160,A58,$C59:$C$160,C58,$G59:$G$160,""),IF(G58="",SUMIFS($K59:$K$160,$A59:$A$160,A58,$C59:$C$160,C58,$E59:$E$160,E58),0)))</f>
        <v>855042</v>
      </c>
      <c r="L58" s="32">
        <f>IF(C58="",SUMIFS($L59:$L$160,$A59:$A$160,A58,$E59:$E$160,""),IF(E58="",SUMIFS($L59:$L$160,$A59:$A$160,A58,$C59:$C$160,C58,$G59:$G$160,""),IF(G58="",SUMIFS($L59:$L$160,$A59:$A$160,A58,$C59:$C$160,C58,$E59:$E$160,E58),0)))</f>
        <v>837033</v>
      </c>
      <c r="M58" s="32">
        <f t="shared" si="18"/>
        <v>18009</v>
      </c>
      <c r="N58" s="37"/>
      <c r="O58" s="38"/>
      <c r="P58" s="39"/>
      <c r="Q58" s="32">
        <f>IF(C58="",SUMIFS($Q$3:$Q$160,$A$3:$A$160,A58,$C$3:$C$160,"&gt;0",$E$3:$E$160,""),IF(E58="",SUMIFS($Q$3:$Q$160,$A$3:$A$160,A58,$C$3:$C$160,C58,$E$3:$E$160,"&gt;0",$G$3:$G$160,""),IF(G58="",SUMIFS($Q$3:$Q$160,$A$3:$A$160,A58,$C$3:$C$160,C58,$E$3:$E$160,E58,$G$3:$G$160,"&gt;0"))))</f>
        <v>855042</v>
      </c>
      <c r="R58" s="32" t="s">
        <v>663</v>
      </c>
    </row>
    <row r="59" spans="1:18" ht="18" customHeight="1" x14ac:dyDescent="0.15">
      <c r="A59" s="42">
        <v>7</v>
      </c>
      <c r="B59" s="43" t="s">
        <v>5467</v>
      </c>
      <c r="C59" s="43">
        <v>1</v>
      </c>
      <c r="D59" s="43" t="s">
        <v>5511</v>
      </c>
      <c r="E59" s="43">
        <v>2</v>
      </c>
      <c r="F59" s="43" t="s">
        <v>7303</v>
      </c>
      <c r="G59" s="49">
        <v>1</v>
      </c>
      <c r="H59" s="49" t="s">
        <v>6717</v>
      </c>
      <c r="I59" s="45"/>
      <c r="J59" s="45"/>
      <c r="K59" s="41"/>
      <c r="L59" s="41"/>
      <c r="M59" s="41"/>
      <c r="N59" s="45"/>
      <c r="O59" s="41"/>
      <c r="P59" s="46" t="s">
        <v>7304</v>
      </c>
      <c r="Q59" s="41">
        <v>696000</v>
      </c>
      <c r="R59" s="178" t="s">
        <v>663</v>
      </c>
    </row>
    <row r="60" spans="1:18" ht="18" customHeight="1" x14ac:dyDescent="0.15">
      <c r="A60" s="42">
        <v>7</v>
      </c>
      <c r="B60" s="43" t="s">
        <v>5467</v>
      </c>
      <c r="C60" s="43">
        <v>1</v>
      </c>
      <c r="D60" s="43" t="s">
        <v>5511</v>
      </c>
      <c r="E60" s="43">
        <v>2</v>
      </c>
      <c r="F60" s="43" t="s">
        <v>7303</v>
      </c>
      <c r="G60" s="43">
        <v>1</v>
      </c>
      <c r="H60" s="43" t="s">
        <v>6717</v>
      </c>
      <c r="I60" s="45">
        <v>1</v>
      </c>
      <c r="J60" s="45" t="s">
        <v>6717</v>
      </c>
      <c r="K60" s="41">
        <v>830964</v>
      </c>
      <c r="L60" s="41">
        <v>820023</v>
      </c>
      <c r="M60" s="41">
        <f t="shared" ref="M60" si="19">K60-L60</f>
        <v>10941</v>
      </c>
      <c r="N60" s="45" t="s">
        <v>7305</v>
      </c>
      <c r="O60" s="41"/>
      <c r="P60" s="46" t="s">
        <v>7306</v>
      </c>
      <c r="Q60" s="41"/>
      <c r="R60" s="178" t="s">
        <v>663</v>
      </c>
    </row>
    <row r="61" spans="1:18" ht="18" customHeight="1" x14ac:dyDescent="0.15">
      <c r="A61" s="42">
        <v>7</v>
      </c>
      <c r="B61" s="43" t="s">
        <v>5467</v>
      </c>
      <c r="C61" s="43">
        <v>1</v>
      </c>
      <c r="D61" s="43" t="s">
        <v>5511</v>
      </c>
      <c r="E61" s="43">
        <v>2</v>
      </c>
      <c r="F61" s="43" t="s">
        <v>7303</v>
      </c>
      <c r="G61" s="43">
        <v>1</v>
      </c>
      <c r="H61" s="43" t="s">
        <v>6717</v>
      </c>
      <c r="I61" s="44">
        <v>1</v>
      </c>
      <c r="J61" s="44" t="s">
        <v>6717</v>
      </c>
      <c r="K61" s="41"/>
      <c r="L61" s="41"/>
      <c r="M61" s="41"/>
      <c r="N61" s="45" t="s">
        <v>7307</v>
      </c>
      <c r="O61" s="41"/>
      <c r="P61" s="46" t="s">
        <v>7308</v>
      </c>
      <c r="Q61" s="41">
        <v>1</v>
      </c>
      <c r="R61" s="178" t="s">
        <v>663</v>
      </c>
    </row>
    <row r="62" spans="1:18" ht="18" customHeight="1" x14ac:dyDescent="0.15">
      <c r="A62" s="42">
        <v>7</v>
      </c>
      <c r="B62" s="43" t="s">
        <v>5467</v>
      </c>
      <c r="C62" s="43">
        <v>1</v>
      </c>
      <c r="D62" s="43" t="s">
        <v>5511</v>
      </c>
      <c r="E62" s="43">
        <v>2</v>
      </c>
      <c r="F62" s="43" t="s">
        <v>7303</v>
      </c>
      <c r="G62" s="43">
        <v>1</v>
      </c>
      <c r="H62" s="43" t="s">
        <v>6717</v>
      </c>
      <c r="I62" s="44">
        <v>1</v>
      </c>
      <c r="J62" s="44" t="s">
        <v>6717</v>
      </c>
      <c r="K62" s="41"/>
      <c r="L62" s="41"/>
      <c r="M62" s="41"/>
      <c r="N62" s="45" t="s">
        <v>7309</v>
      </c>
      <c r="O62" s="41">
        <v>828600000</v>
      </c>
      <c r="P62" s="46" t="s">
        <v>7310</v>
      </c>
      <c r="Q62" s="41"/>
      <c r="R62" s="178" t="s">
        <v>663</v>
      </c>
    </row>
    <row r="63" spans="1:18" ht="18" customHeight="1" x14ac:dyDescent="0.15">
      <c r="A63" s="42">
        <v>7</v>
      </c>
      <c r="B63" s="43" t="s">
        <v>5467</v>
      </c>
      <c r="C63" s="43">
        <v>1</v>
      </c>
      <c r="D63" s="43" t="s">
        <v>5511</v>
      </c>
      <c r="E63" s="43">
        <v>2</v>
      </c>
      <c r="F63" s="43" t="s">
        <v>7303</v>
      </c>
      <c r="G63" s="43">
        <v>1</v>
      </c>
      <c r="H63" s="43" t="s">
        <v>6717</v>
      </c>
      <c r="I63" s="44">
        <v>1</v>
      </c>
      <c r="J63" s="44" t="s">
        <v>6717</v>
      </c>
      <c r="K63" s="41"/>
      <c r="L63" s="41"/>
      <c r="M63" s="41"/>
      <c r="N63" s="45" t="s">
        <v>7311</v>
      </c>
      <c r="O63" s="41">
        <v>80000</v>
      </c>
      <c r="P63" s="46" t="s">
        <v>7312</v>
      </c>
      <c r="Q63" s="41">
        <v>6600</v>
      </c>
      <c r="R63" s="178" t="s">
        <v>663</v>
      </c>
    </row>
    <row r="64" spans="1:18" ht="18" customHeight="1" x14ac:dyDescent="0.15">
      <c r="A64" s="42">
        <v>7</v>
      </c>
      <c r="B64" s="43" t="s">
        <v>5467</v>
      </c>
      <c r="C64" s="43">
        <v>1</v>
      </c>
      <c r="D64" s="43" t="s">
        <v>5511</v>
      </c>
      <c r="E64" s="43">
        <v>2</v>
      </c>
      <c r="F64" s="43" t="s">
        <v>7303</v>
      </c>
      <c r="G64" s="43">
        <v>1</v>
      </c>
      <c r="H64" s="43" t="s">
        <v>6717</v>
      </c>
      <c r="I64" s="44">
        <v>1</v>
      </c>
      <c r="J64" s="44" t="s">
        <v>6717</v>
      </c>
      <c r="K64" s="41"/>
      <c r="L64" s="41"/>
      <c r="M64" s="41"/>
      <c r="N64" s="45" t="s">
        <v>7313</v>
      </c>
      <c r="O64" s="41">
        <v>4000</v>
      </c>
      <c r="P64" s="46" t="s">
        <v>7308</v>
      </c>
      <c r="Q64" s="41">
        <v>1</v>
      </c>
      <c r="R64" s="178" t="s">
        <v>663</v>
      </c>
    </row>
    <row r="65" spans="1:18" ht="18" customHeight="1" x14ac:dyDescent="0.15">
      <c r="A65" s="42">
        <v>7</v>
      </c>
      <c r="B65" s="43" t="s">
        <v>5467</v>
      </c>
      <c r="C65" s="43">
        <v>1</v>
      </c>
      <c r="D65" s="43" t="s">
        <v>5511</v>
      </c>
      <c r="E65" s="43">
        <v>2</v>
      </c>
      <c r="F65" s="43" t="s">
        <v>7303</v>
      </c>
      <c r="G65" s="43">
        <v>1</v>
      </c>
      <c r="H65" s="43" t="s">
        <v>6717</v>
      </c>
      <c r="I65" s="44">
        <v>1</v>
      </c>
      <c r="J65" s="44" t="s">
        <v>6717</v>
      </c>
      <c r="K65" s="41"/>
      <c r="L65" s="41"/>
      <c r="M65" s="41"/>
      <c r="N65" s="45" t="s">
        <v>6728</v>
      </c>
      <c r="O65" s="41">
        <v>2280000</v>
      </c>
      <c r="P65" s="46" t="s">
        <v>7314</v>
      </c>
      <c r="Q65" s="41"/>
      <c r="R65" s="178" t="s">
        <v>663</v>
      </c>
    </row>
    <row r="66" spans="1:18" ht="18" customHeight="1" x14ac:dyDescent="0.15">
      <c r="A66" s="42">
        <v>7</v>
      </c>
      <c r="B66" s="43" t="s">
        <v>5467</v>
      </c>
      <c r="C66" s="43">
        <v>1</v>
      </c>
      <c r="D66" s="43" t="s">
        <v>5511</v>
      </c>
      <c r="E66" s="43">
        <v>2</v>
      </c>
      <c r="F66" s="43" t="s">
        <v>7303</v>
      </c>
      <c r="G66" s="43">
        <v>1</v>
      </c>
      <c r="H66" s="43" t="s">
        <v>6717</v>
      </c>
      <c r="I66" s="44">
        <v>1</v>
      </c>
      <c r="J66" s="44" t="s">
        <v>6717</v>
      </c>
      <c r="K66" s="41"/>
      <c r="L66" s="41"/>
      <c r="M66" s="41"/>
      <c r="N66" s="45"/>
      <c r="O66" s="41"/>
      <c r="P66" s="46" t="s">
        <v>6728</v>
      </c>
      <c r="Q66" s="41">
        <v>2280</v>
      </c>
      <c r="R66" s="178" t="s">
        <v>663</v>
      </c>
    </row>
    <row r="67" spans="1:18" ht="18" customHeight="1" x14ac:dyDescent="0.15">
      <c r="A67" s="42">
        <v>7</v>
      </c>
      <c r="B67" s="43" t="s">
        <v>5467</v>
      </c>
      <c r="C67" s="43">
        <v>1</v>
      </c>
      <c r="D67" s="43" t="s">
        <v>5511</v>
      </c>
      <c r="E67" s="43">
        <v>2</v>
      </c>
      <c r="F67" s="43" t="s">
        <v>7303</v>
      </c>
      <c r="G67" s="43">
        <v>1</v>
      </c>
      <c r="H67" s="43" t="s">
        <v>6717</v>
      </c>
      <c r="I67" s="44">
        <v>1</v>
      </c>
      <c r="J67" s="44" t="s">
        <v>6717</v>
      </c>
      <c r="K67" s="41"/>
      <c r="L67" s="41"/>
      <c r="M67" s="41"/>
      <c r="N67" s="45"/>
      <c r="O67" s="41"/>
      <c r="P67" s="46" t="s">
        <v>7315</v>
      </c>
      <c r="Q67" s="41">
        <v>126000</v>
      </c>
      <c r="R67" s="178" t="s">
        <v>663</v>
      </c>
    </row>
    <row r="68" spans="1:18" ht="18" customHeight="1" x14ac:dyDescent="0.15">
      <c r="A68" s="42">
        <v>7</v>
      </c>
      <c r="B68" s="43" t="s">
        <v>5467</v>
      </c>
      <c r="C68" s="43">
        <v>1</v>
      </c>
      <c r="D68" s="43" t="s">
        <v>5511</v>
      </c>
      <c r="E68" s="43">
        <v>2</v>
      </c>
      <c r="F68" s="43" t="s">
        <v>7303</v>
      </c>
      <c r="G68" s="43">
        <v>1</v>
      </c>
      <c r="H68" s="43" t="s">
        <v>6717</v>
      </c>
      <c r="I68" s="44">
        <v>1</v>
      </c>
      <c r="J68" s="44" t="s">
        <v>6717</v>
      </c>
      <c r="K68" s="41"/>
      <c r="L68" s="41"/>
      <c r="M68" s="41"/>
      <c r="N68" s="45"/>
      <c r="O68" s="41"/>
      <c r="P68" s="46" t="s">
        <v>7314</v>
      </c>
      <c r="Q68" s="41"/>
      <c r="R68" s="178" t="s">
        <v>663</v>
      </c>
    </row>
    <row r="69" spans="1:18" ht="18" customHeight="1" x14ac:dyDescent="0.15">
      <c r="A69" s="42">
        <v>7</v>
      </c>
      <c r="B69" s="43" t="s">
        <v>5467</v>
      </c>
      <c r="C69" s="43">
        <v>1</v>
      </c>
      <c r="D69" s="43" t="s">
        <v>5511</v>
      </c>
      <c r="E69" s="43">
        <v>2</v>
      </c>
      <c r="F69" s="43" t="s">
        <v>7303</v>
      </c>
      <c r="G69" s="43">
        <v>1</v>
      </c>
      <c r="H69" s="43" t="s">
        <v>6717</v>
      </c>
      <c r="I69" s="44">
        <v>1</v>
      </c>
      <c r="J69" s="44" t="s">
        <v>6717</v>
      </c>
      <c r="K69" s="41"/>
      <c r="L69" s="41"/>
      <c r="M69" s="41"/>
      <c r="N69" s="45"/>
      <c r="O69" s="41"/>
      <c r="P69" s="46" t="s">
        <v>7308</v>
      </c>
      <c r="Q69" s="41">
        <v>1</v>
      </c>
      <c r="R69" s="178" t="s">
        <v>663</v>
      </c>
    </row>
    <row r="70" spans="1:18" ht="18" customHeight="1" x14ac:dyDescent="0.15">
      <c r="A70" s="42">
        <v>7</v>
      </c>
      <c r="B70" s="43" t="s">
        <v>5467</v>
      </c>
      <c r="C70" s="43">
        <v>1</v>
      </c>
      <c r="D70" s="43" t="s">
        <v>5511</v>
      </c>
      <c r="E70" s="43">
        <v>2</v>
      </c>
      <c r="F70" s="43" t="s">
        <v>7303</v>
      </c>
      <c r="G70" s="43">
        <v>1</v>
      </c>
      <c r="H70" s="43" t="s">
        <v>6717</v>
      </c>
      <c r="I70" s="44">
        <v>1</v>
      </c>
      <c r="J70" s="44" t="s">
        <v>6717</v>
      </c>
      <c r="K70" s="41"/>
      <c r="L70" s="41"/>
      <c r="M70" s="41"/>
      <c r="N70" s="45"/>
      <c r="O70" s="41"/>
      <c r="P70" s="46" t="s">
        <v>7316</v>
      </c>
      <c r="Q70" s="41"/>
      <c r="R70" s="178" t="s">
        <v>663</v>
      </c>
    </row>
    <row r="71" spans="1:18" ht="18" customHeight="1" x14ac:dyDescent="0.15">
      <c r="A71" s="42">
        <v>7</v>
      </c>
      <c r="B71" s="43" t="s">
        <v>5467</v>
      </c>
      <c r="C71" s="43">
        <v>1</v>
      </c>
      <c r="D71" s="43" t="s">
        <v>5511</v>
      </c>
      <c r="E71" s="43">
        <v>2</v>
      </c>
      <c r="F71" s="43" t="s">
        <v>7303</v>
      </c>
      <c r="G71" s="43">
        <v>1</v>
      </c>
      <c r="H71" s="43" t="s">
        <v>6717</v>
      </c>
      <c r="I71" s="44">
        <v>1</v>
      </c>
      <c r="J71" s="44" t="s">
        <v>6717</v>
      </c>
      <c r="K71" s="41"/>
      <c r="L71" s="41"/>
      <c r="M71" s="41"/>
      <c r="N71" s="45"/>
      <c r="O71" s="41"/>
      <c r="P71" s="46" t="s">
        <v>7315</v>
      </c>
      <c r="Q71" s="41">
        <v>80</v>
      </c>
      <c r="R71" s="178" t="s">
        <v>663</v>
      </c>
    </row>
    <row r="72" spans="1:18" ht="18" customHeight="1" x14ac:dyDescent="0.15">
      <c r="A72" s="42">
        <v>7</v>
      </c>
      <c r="B72" s="43" t="s">
        <v>5467</v>
      </c>
      <c r="C72" s="43">
        <v>1</v>
      </c>
      <c r="D72" s="43" t="s">
        <v>5511</v>
      </c>
      <c r="E72" s="43">
        <v>2</v>
      </c>
      <c r="F72" s="43" t="s">
        <v>7303</v>
      </c>
      <c r="G72" s="43">
        <v>1</v>
      </c>
      <c r="H72" s="43" t="s">
        <v>6717</v>
      </c>
      <c r="I72" s="44">
        <v>1</v>
      </c>
      <c r="J72" s="44" t="s">
        <v>6717</v>
      </c>
      <c r="K72" s="41"/>
      <c r="L72" s="41"/>
      <c r="M72" s="41"/>
      <c r="N72" s="45"/>
      <c r="O72" s="41"/>
      <c r="P72" s="46" t="s">
        <v>7317</v>
      </c>
      <c r="Q72" s="41"/>
      <c r="R72" s="178" t="s">
        <v>663</v>
      </c>
    </row>
    <row r="73" spans="1:18" ht="18" customHeight="1" x14ac:dyDescent="0.15">
      <c r="A73" s="42">
        <v>7</v>
      </c>
      <c r="B73" s="43" t="s">
        <v>5467</v>
      </c>
      <c r="C73" s="43">
        <v>1</v>
      </c>
      <c r="D73" s="43" t="s">
        <v>5511</v>
      </c>
      <c r="E73" s="43">
        <v>2</v>
      </c>
      <c r="F73" s="43" t="s">
        <v>7303</v>
      </c>
      <c r="G73" s="43">
        <v>1</v>
      </c>
      <c r="H73" s="43" t="s">
        <v>6717</v>
      </c>
      <c r="I73" s="44">
        <v>1</v>
      </c>
      <c r="J73" s="44" t="s">
        <v>6717</v>
      </c>
      <c r="K73" s="41"/>
      <c r="L73" s="41"/>
      <c r="M73" s="41"/>
      <c r="N73" s="45"/>
      <c r="O73" s="41"/>
      <c r="P73" s="46" t="s">
        <v>7318</v>
      </c>
      <c r="Q73" s="41">
        <v>1</v>
      </c>
      <c r="R73" s="178" t="s">
        <v>663</v>
      </c>
    </row>
    <row r="74" spans="1:18" ht="18" customHeight="1" x14ac:dyDescent="0.15">
      <c r="A74" s="42">
        <v>7</v>
      </c>
      <c r="B74" s="43" t="s">
        <v>5467</v>
      </c>
      <c r="C74" s="43">
        <v>1</v>
      </c>
      <c r="D74" s="43" t="s">
        <v>5511</v>
      </c>
      <c r="E74" s="43">
        <v>2</v>
      </c>
      <c r="F74" s="43" t="s">
        <v>7303</v>
      </c>
      <c r="G74" s="43">
        <v>1</v>
      </c>
      <c r="H74" s="43" t="s">
        <v>6717</v>
      </c>
      <c r="I74" s="44">
        <v>1</v>
      </c>
      <c r="J74" s="44" t="s">
        <v>6717</v>
      </c>
      <c r="K74" s="41"/>
      <c r="L74" s="41"/>
      <c r="M74" s="41"/>
      <c r="N74" s="45"/>
      <c r="O74" s="41"/>
      <c r="P74" s="46" t="s">
        <v>7319</v>
      </c>
      <c r="Q74" s="41"/>
      <c r="R74" s="178" t="s">
        <v>663</v>
      </c>
    </row>
    <row r="75" spans="1:18" ht="18" customHeight="1" x14ac:dyDescent="0.15">
      <c r="A75" s="42">
        <v>7</v>
      </c>
      <c r="B75" s="43" t="s">
        <v>5467</v>
      </c>
      <c r="C75" s="43">
        <v>1</v>
      </c>
      <c r="D75" s="43" t="s">
        <v>5511</v>
      </c>
      <c r="E75" s="43">
        <v>2</v>
      </c>
      <c r="F75" s="43" t="s">
        <v>7303</v>
      </c>
      <c r="G75" s="49">
        <v>2</v>
      </c>
      <c r="H75" s="49" t="s">
        <v>7320</v>
      </c>
      <c r="I75" s="45"/>
      <c r="J75" s="45"/>
      <c r="K75" s="41"/>
      <c r="L75" s="41"/>
      <c r="M75" s="41"/>
      <c r="N75" s="45"/>
      <c r="O75" s="41"/>
      <c r="P75" s="46"/>
      <c r="Q75" s="41"/>
      <c r="R75" s="178" t="s">
        <v>663</v>
      </c>
    </row>
    <row r="76" spans="1:18" ht="18" customHeight="1" x14ac:dyDescent="0.15">
      <c r="A76" s="42">
        <v>7</v>
      </c>
      <c r="B76" s="43" t="s">
        <v>5467</v>
      </c>
      <c r="C76" s="43">
        <v>1</v>
      </c>
      <c r="D76" s="43" t="s">
        <v>5511</v>
      </c>
      <c r="E76" s="43">
        <v>2</v>
      </c>
      <c r="F76" s="43" t="s">
        <v>7303</v>
      </c>
      <c r="G76" s="43">
        <v>2</v>
      </c>
      <c r="H76" s="43" t="s">
        <v>7320</v>
      </c>
      <c r="I76" s="45">
        <v>1</v>
      </c>
      <c r="J76" s="45" t="s">
        <v>7321</v>
      </c>
      <c r="K76" s="41">
        <v>7188</v>
      </c>
      <c r="L76" s="41">
        <v>2877</v>
      </c>
      <c r="M76" s="41">
        <f t="shared" ref="M76:M81" si="20">K76-L76</f>
        <v>4311</v>
      </c>
      <c r="N76" s="45" t="s">
        <v>7322</v>
      </c>
      <c r="O76" s="41">
        <v>7188000</v>
      </c>
      <c r="P76" s="46" t="s">
        <v>7323</v>
      </c>
      <c r="Q76" s="41">
        <v>4438</v>
      </c>
      <c r="R76" s="178" t="s">
        <v>663</v>
      </c>
    </row>
    <row r="77" spans="1:18" ht="18" customHeight="1" x14ac:dyDescent="0.15">
      <c r="A77" s="42">
        <v>7</v>
      </c>
      <c r="B77" s="43" t="s">
        <v>5467</v>
      </c>
      <c r="C77" s="43">
        <v>1</v>
      </c>
      <c r="D77" s="43" t="s">
        <v>5511</v>
      </c>
      <c r="E77" s="43">
        <v>2</v>
      </c>
      <c r="F77" s="43" t="s">
        <v>7303</v>
      </c>
      <c r="G77" s="43">
        <v>2</v>
      </c>
      <c r="H77" s="43" t="s">
        <v>7320</v>
      </c>
      <c r="I77" s="44">
        <v>1</v>
      </c>
      <c r="J77" s="44" t="s">
        <v>7321</v>
      </c>
      <c r="K77" s="41"/>
      <c r="L77" s="41"/>
      <c r="M77" s="41"/>
      <c r="N77" s="45"/>
      <c r="O77" s="41"/>
      <c r="P77" s="46" t="s">
        <v>6767</v>
      </c>
      <c r="Q77" s="41"/>
      <c r="R77" s="178" t="s">
        <v>663</v>
      </c>
    </row>
    <row r="78" spans="1:18" ht="18" customHeight="1" x14ac:dyDescent="0.15">
      <c r="A78" s="42">
        <v>7</v>
      </c>
      <c r="B78" s="43" t="s">
        <v>5467</v>
      </c>
      <c r="C78" s="43">
        <v>1</v>
      </c>
      <c r="D78" s="43" t="s">
        <v>5511</v>
      </c>
      <c r="E78" s="43">
        <v>2</v>
      </c>
      <c r="F78" s="43" t="s">
        <v>7303</v>
      </c>
      <c r="G78" s="43">
        <v>2</v>
      </c>
      <c r="H78" s="43" t="s">
        <v>7320</v>
      </c>
      <c r="I78" s="44">
        <v>1</v>
      </c>
      <c r="J78" s="44" t="s">
        <v>7321</v>
      </c>
      <c r="K78" s="41"/>
      <c r="L78" s="41"/>
      <c r="M78" s="41"/>
      <c r="N78" s="45"/>
      <c r="O78" s="41"/>
      <c r="P78" s="46" t="s">
        <v>6875</v>
      </c>
      <c r="Q78" s="41">
        <v>2750</v>
      </c>
      <c r="R78" s="178" t="s">
        <v>663</v>
      </c>
    </row>
    <row r="79" spans="1:18" ht="18" customHeight="1" x14ac:dyDescent="0.15">
      <c r="A79" s="42">
        <v>7</v>
      </c>
      <c r="B79" s="43" t="s">
        <v>5467</v>
      </c>
      <c r="C79" s="43">
        <v>1</v>
      </c>
      <c r="D79" s="43" t="s">
        <v>5511</v>
      </c>
      <c r="E79" s="43">
        <v>2</v>
      </c>
      <c r="F79" s="43" t="s">
        <v>7303</v>
      </c>
      <c r="G79" s="43">
        <v>2</v>
      </c>
      <c r="H79" s="43" t="s">
        <v>7320</v>
      </c>
      <c r="I79" s="45">
        <v>2</v>
      </c>
      <c r="J79" s="45" t="s">
        <v>6810</v>
      </c>
      <c r="K79" s="41">
        <v>4000</v>
      </c>
      <c r="L79" s="41">
        <v>4000</v>
      </c>
      <c r="M79" s="41">
        <f t="shared" si="20"/>
        <v>0</v>
      </c>
      <c r="N79" s="45" t="s">
        <v>7324</v>
      </c>
      <c r="O79" s="41">
        <v>4000000</v>
      </c>
      <c r="P79" s="46" t="s">
        <v>6807</v>
      </c>
      <c r="Q79" s="41">
        <v>4000</v>
      </c>
      <c r="R79" s="178" t="s">
        <v>663</v>
      </c>
    </row>
    <row r="80" spans="1:18" ht="18" customHeight="1" x14ac:dyDescent="0.15">
      <c r="A80" s="42">
        <v>7</v>
      </c>
      <c r="B80" s="43" t="s">
        <v>5467</v>
      </c>
      <c r="C80" s="43">
        <v>1</v>
      </c>
      <c r="D80" s="43" t="s">
        <v>5511</v>
      </c>
      <c r="E80" s="43">
        <v>2</v>
      </c>
      <c r="F80" s="43" t="s">
        <v>7303</v>
      </c>
      <c r="G80" s="43">
        <v>2</v>
      </c>
      <c r="H80" s="43" t="s">
        <v>7320</v>
      </c>
      <c r="I80" s="45">
        <v>3</v>
      </c>
      <c r="J80" s="45" t="s">
        <v>6812</v>
      </c>
      <c r="K80" s="41">
        <v>3700</v>
      </c>
      <c r="L80" s="41">
        <v>3324</v>
      </c>
      <c r="M80" s="41">
        <f t="shared" si="20"/>
        <v>376</v>
      </c>
      <c r="N80" s="45" t="s">
        <v>7325</v>
      </c>
      <c r="O80" s="41">
        <v>3700000</v>
      </c>
      <c r="P80" s="46" t="s">
        <v>6807</v>
      </c>
      <c r="Q80" s="41">
        <v>3700</v>
      </c>
      <c r="R80" s="178" t="s">
        <v>663</v>
      </c>
    </row>
    <row r="81" spans="1:18" ht="18" customHeight="1" x14ac:dyDescent="0.15">
      <c r="A81" s="42">
        <v>7</v>
      </c>
      <c r="B81" s="43" t="s">
        <v>5467</v>
      </c>
      <c r="C81" s="43">
        <v>1</v>
      </c>
      <c r="D81" s="43" t="s">
        <v>5511</v>
      </c>
      <c r="E81" s="43">
        <v>2</v>
      </c>
      <c r="F81" s="43" t="s">
        <v>7303</v>
      </c>
      <c r="G81" s="43">
        <v>2</v>
      </c>
      <c r="H81" s="43" t="s">
        <v>7320</v>
      </c>
      <c r="I81" s="45">
        <v>4</v>
      </c>
      <c r="J81" s="45" t="s">
        <v>6774</v>
      </c>
      <c r="K81" s="41">
        <v>9190</v>
      </c>
      <c r="L81" s="41">
        <v>6809</v>
      </c>
      <c r="M81" s="41">
        <f t="shared" si="20"/>
        <v>2381</v>
      </c>
      <c r="N81" s="45" t="s">
        <v>7326</v>
      </c>
      <c r="O81" s="41">
        <v>9190000</v>
      </c>
      <c r="P81" s="46" t="s">
        <v>7294</v>
      </c>
      <c r="Q81" s="41">
        <v>9190</v>
      </c>
      <c r="R81" s="178" t="s">
        <v>663</v>
      </c>
    </row>
    <row r="82" spans="1:18" ht="18" customHeight="1" x14ac:dyDescent="0.15">
      <c r="A82" s="42">
        <v>7</v>
      </c>
      <c r="B82" s="43" t="s">
        <v>5467</v>
      </c>
      <c r="C82" s="43">
        <v>1</v>
      </c>
      <c r="D82" s="43" t="s">
        <v>5511</v>
      </c>
      <c r="E82" s="43">
        <v>2</v>
      </c>
      <c r="F82" s="43" t="s">
        <v>7303</v>
      </c>
      <c r="G82" s="43">
        <v>2</v>
      </c>
      <c r="H82" s="43" t="s">
        <v>7320</v>
      </c>
      <c r="I82" s="44">
        <v>4</v>
      </c>
      <c r="J82" s="44" t="s">
        <v>6774</v>
      </c>
      <c r="K82" s="41"/>
      <c r="L82" s="41"/>
      <c r="M82" s="41"/>
      <c r="N82" s="45"/>
      <c r="O82" s="41"/>
      <c r="P82" s="46" t="s">
        <v>7296</v>
      </c>
      <c r="Q82" s="41"/>
      <c r="R82" s="178" t="s">
        <v>663</v>
      </c>
    </row>
    <row r="83" spans="1:18" ht="18" customHeight="1" x14ac:dyDescent="0.15">
      <c r="A83" s="24">
        <v>7</v>
      </c>
      <c r="B83" s="25" t="s">
        <v>5467</v>
      </c>
      <c r="C83" s="26">
        <v>2</v>
      </c>
      <c r="D83" s="26" t="s">
        <v>7327</v>
      </c>
      <c r="E83" s="27"/>
      <c r="F83" s="26"/>
      <c r="G83" s="27"/>
      <c r="H83" s="26"/>
      <c r="I83" s="27"/>
      <c r="J83" s="27"/>
      <c r="K83" s="23">
        <f>IF(C83="",SUMIFS($K84:$K$160,$A84:$A$160,A83,$E84:$E$160,""),IF(E83="",SUMIFS($K84:$K$160,$A84:$A$160,A83,$C84:$C$160,C83,$G84:$G$160,""),IF(G83="",SUMIFS($K84:$K$160,$A84:$A$160,A83,$C84:$C$160,C83,$E84:$E$160,E83),0)))</f>
        <v>1</v>
      </c>
      <c r="L83" s="23">
        <f>IF(C83="",SUMIFS($L84:$L$160,$A84:$A$160,A83,$E84:$E$160,""),IF(E83="",SUMIFS($L84:$L$160,$A84:$A$160,A83,$C84:$C$160,C83,$G84:$G$160,""),IF(G83="",SUMIFS($L84:$L$160,$A84:$A$160,A83,$C84:$C$160,C83,$E84:$E$160,E83),0)))</f>
        <v>1</v>
      </c>
      <c r="M83" s="23">
        <f t="shared" ref="M83:M84" si="21">K83-L83</f>
        <v>0</v>
      </c>
      <c r="N83" s="28"/>
      <c r="O83" s="29"/>
      <c r="P83" s="30"/>
      <c r="Q83" s="23">
        <f>IF(C83="",SUMIFS($Q$3:$Q$160,$A$3:$A$160,A83,$C$3:$C$160,"&gt;0",$E$3:$E$160,""),IF(E83="",SUMIFS($Q$3:$Q$160,$A$3:$A$160,A83,$C$3:$C$160,C83,$E$3:$E$160,"&gt;0",$G$3:$G$160,""),IF(G83="",SUMIFS($Q$3:$Q$160,$A$3:$A$160,A83,$C$3:$C$160,C83,$E$3:$E$160,E83,$G$3:$G$160,"&gt;0"))))</f>
        <v>1</v>
      </c>
      <c r="R83" s="23"/>
    </row>
    <row r="84" spans="1:18" ht="18" customHeight="1" x14ac:dyDescent="0.15">
      <c r="A84" s="24">
        <v>7</v>
      </c>
      <c r="B84" s="25" t="s">
        <v>5467</v>
      </c>
      <c r="C84" s="34">
        <v>2</v>
      </c>
      <c r="D84" s="25" t="s">
        <v>7327</v>
      </c>
      <c r="E84" s="35">
        <v>1</v>
      </c>
      <c r="F84" s="36" t="s">
        <v>7327</v>
      </c>
      <c r="G84" s="35"/>
      <c r="H84" s="36"/>
      <c r="I84" s="35"/>
      <c r="J84" s="35"/>
      <c r="K84" s="32">
        <f>IF(C84="",SUMIFS($K85:$K$160,$A85:$A$160,A84,$E85:$E$160,""),IF(E84="",SUMIFS($K85:$K$160,$A85:$A$160,A84,$C85:$C$160,C84,$G85:$G$160,""),IF(G84="",SUMIFS($K85:$K$160,$A85:$A$160,A84,$C85:$C$160,C84,$E85:$E$160,E84),0)))</f>
        <v>1</v>
      </c>
      <c r="L84" s="32">
        <f>IF(C84="",SUMIFS($L85:$L$160,$A85:$A$160,A84,$E85:$E$160,""),IF(E84="",SUMIFS($L85:$L$160,$A85:$A$160,A84,$C85:$C$160,C84,$G85:$G$160,""),IF(G84="",SUMIFS($L85:$L$160,$A85:$A$160,A84,$C85:$C$160,C84,$E85:$E$160,E84),0)))</f>
        <v>1</v>
      </c>
      <c r="M84" s="32">
        <f t="shared" si="21"/>
        <v>0</v>
      </c>
      <c r="N84" s="37"/>
      <c r="O84" s="38"/>
      <c r="P84" s="39"/>
      <c r="Q84" s="32">
        <f>IF(C84="",SUMIFS($Q$3:$Q$160,$A$3:$A$160,A84,$C$3:$C$160,"&gt;0",$E$3:$E$160,""),IF(E84="",SUMIFS($Q$3:$Q$160,$A$3:$A$160,A84,$C$3:$C$160,C84,$E$3:$E$160,"&gt;0",$G$3:$G$160,""),IF(G84="",SUMIFS($Q$3:$Q$160,$A$3:$A$160,A84,$C$3:$C$160,C84,$E$3:$E$160,E84,$G$3:$G$160,"&gt;0"))))</f>
        <v>1</v>
      </c>
      <c r="R84" s="32" t="s">
        <v>663</v>
      </c>
    </row>
    <row r="85" spans="1:18" ht="18" customHeight="1" x14ac:dyDescent="0.15">
      <c r="A85" s="42">
        <v>7</v>
      </c>
      <c r="B85" s="43" t="s">
        <v>5467</v>
      </c>
      <c r="C85" s="43">
        <v>2</v>
      </c>
      <c r="D85" s="43" t="s">
        <v>7327</v>
      </c>
      <c r="E85" s="43">
        <v>1</v>
      </c>
      <c r="F85" s="43" t="s">
        <v>7327</v>
      </c>
      <c r="G85" s="49">
        <v>1</v>
      </c>
      <c r="H85" s="49" t="s">
        <v>6775</v>
      </c>
      <c r="I85" s="45"/>
      <c r="J85" s="45"/>
      <c r="K85" s="41"/>
      <c r="L85" s="41"/>
      <c r="M85" s="41"/>
      <c r="N85" s="45"/>
      <c r="O85" s="41"/>
      <c r="P85" s="46" t="s">
        <v>7294</v>
      </c>
      <c r="Q85" s="41">
        <v>1</v>
      </c>
      <c r="R85" s="178" t="s">
        <v>663</v>
      </c>
    </row>
    <row r="86" spans="1:18" ht="18" customHeight="1" x14ac:dyDescent="0.15">
      <c r="A86" s="42">
        <v>7</v>
      </c>
      <c r="B86" s="43" t="s">
        <v>5467</v>
      </c>
      <c r="C86" s="43">
        <v>2</v>
      </c>
      <c r="D86" s="43" t="s">
        <v>7327</v>
      </c>
      <c r="E86" s="43">
        <v>1</v>
      </c>
      <c r="F86" s="43" t="s">
        <v>7327</v>
      </c>
      <c r="G86" s="43">
        <v>1</v>
      </c>
      <c r="H86" s="43" t="s">
        <v>6775</v>
      </c>
      <c r="I86" s="45">
        <v>1</v>
      </c>
      <c r="J86" s="45" t="s">
        <v>6775</v>
      </c>
      <c r="K86" s="41">
        <v>1</v>
      </c>
      <c r="L86" s="41">
        <v>1</v>
      </c>
      <c r="M86" s="41">
        <f t="shared" ref="M86:M89" si="22">K86-L86</f>
        <v>0</v>
      </c>
      <c r="N86" s="45" t="s">
        <v>7328</v>
      </c>
      <c r="O86" s="41">
        <v>1000</v>
      </c>
      <c r="P86" s="46" t="s">
        <v>7296</v>
      </c>
      <c r="Q86" s="41"/>
      <c r="R86" s="178" t="s">
        <v>663</v>
      </c>
    </row>
    <row r="87" spans="1:18" ht="18" customHeight="1" x14ac:dyDescent="0.15">
      <c r="A87" s="168">
        <v>8</v>
      </c>
      <c r="B87" s="169" t="s">
        <v>5679</v>
      </c>
      <c r="C87" s="169"/>
      <c r="D87" s="169"/>
      <c r="E87" s="170"/>
      <c r="F87" s="169"/>
      <c r="G87" s="170"/>
      <c r="H87" s="169"/>
      <c r="I87" s="170"/>
      <c r="J87" s="170"/>
      <c r="K87" s="171">
        <f>IF(C87="",SUMIFS($K88:$K$160,$A88:$A$160,A87,$E88:$E$160,""),IF(E87="",SUMIFS($K88:$K$160,$A88:$A$160,A87,$C88:$C$160,C87,$G88:$G$160,""),IF(G87="",SUMIFS($K88:$K$160,$A88:$A$160,A87,$C88:$C$160,C87,$E88:$E$160,E87),0)))</f>
        <v>1</v>
      </c>
      <c r="L87" s="171">
        <f>IF(C87="",SUMIFS($L88:$L$160,$A88:$A$160,A87,$E88:$E$160,""),IF(E87="",SUMIFS($L88:$L$160,$A88:$A$160,A87,$C88:$C$160,C87,$G88:$G$160,""),IF(G87="",SUMIFS($L88:$L$160,$A88:$A$160,A87,$C88:$C$160,C87,$E88:$E$160,E87),0)))</f>
        <v>1</v>
      </c>
      <c r="M87" s="171">
        <f t="shared" si="22"/>
        <v>0</v>
      </c>
      <c r="N87" s="172"/>
      <c r="O87" s="173"/>
      <c r="P87" s="174"/>
      <c r="Q87" s="171">
        <f>IF(C87="",SUMIFS($Q$3:$Q$160,$A$3:$A$160,A87,$C$3:$C$160,"&gt;0",$E$3:$E$160,""),IF(E87="",SUMIFS($Q$3:$Q$160,$A$3:$A$160,A87,$C$3:$C$160,C87,$E$3:$E$160,"&gt;0",$G$3:$G$160,""),IF(G87="",SUMIFS($Q$3:$Q$160,$A$3:$A$160,A87,$C$3:$C$160,C87,$E$3:$E$160,E87,$G$3:$G$160,"&gt;0"))))</f>
        <v>1</v>
      </c>
      <c r="R87" s="171"/>
    </row>
    <row r="88" spans="1:18" ht="18" customHeight="1" x14ac:dyDescent="0.15">
      <c r="A88" s="24">
        <v>8</v>
      </c>
      <c r="B88" s="25" t="s">
        <v>5679</v>
      </c>
      <c r="C88" s="26">
        <v>1</v>
      </c>
      <c r="D88" s="26" t="s">
        <v>5680</v>
      </c>
      <c r="E88" s="27"/>
      <c r="F88" s="26"/>
      <c r="G88" s="27"/>
      <c r="H88" s="26"/>
      <c r="I88" s="27"/>
      <c r="J88" s="27"/>
      <c r="K88" s="23">
        <f>IF(C88="",SUMIFS($K89:$K$160,$A89:$A$160,A88,$E89:$E$160,""),IF(E88="",SUMIFS($K89:$K$160,$A89:$A$160,A88,$C89:$C$160,C88,$G89:$G$160,""),IF(G88="",SUMIFS($K89:$K$160,$A89:$A$160,A88,$C89:$C$160,C88,$E89:$E$160,E88),0)))</f>
        <v>1</v>
      </c>
      <c r="L88" s="23">
        <f>IF(C88="",SUMIFS($L89:$L$160,$A89:$A$160,A88,$E89:$E$160,""),IF(E88="",SUMIFS($L89:$L$160,$A89:$A$160,A88,$C89:$C$160,C88,$G89:$G$160,""),IF(G88="",SUMIFS($L89:$L$160,$A89:$A$160,A88,$C89:$C$160,C88,$E89:$E$160,E88),0)))</f>
        <v>1</v>
      </c>
      <c r="M88" s="23">
        <f t="shared" si="22"/>
        <v>0</v>
      </c>
      <c r="N88" s="28"/>
      <c r="O88" s="29"/>
      <c r="P88" s="30"/>
      <c r="Q88" s="23">
        <f>IF(C88="",SUMIFS($Q$3:$Q$160,$A$3:$A$160,A88,$C$3:$C$160,"&gt;0",$E$3:$E$160,""),IF(E88="",SUMIFS($Q$3:$Q$160,$A$3:$A$160,A88,$C$3:$C$160,C88,$E$3:$E$160,"&gt;0",$G$3:$G$160,""),IF(G88="",SUMIFS($Q$3:$Q$160,$A$3:$A$160,A88,$C$3:$C$160,C88,$E$3:$E$160,E88,$G$3:$G$160,"&gt;0"))))</f>
        <v>1</v>
      </c>
      <c r="R88" s="23"/>
    </row>
    <row r="89" spans="1:18" ht="18" customHeight="1" x14ac:dyDescent="0.15">
      <c r="A89" s="24">
        <v>8</v>
      </c>
      <c r="B89" s="25" t="s">
        <v>5679</v>
      </c>
      <c r="C89" s="34">
        <v>1</v>
      </c>
      <c r="D89" s="25" t="s">
        <v>5680</v>
      </c>
      <c r="E89" s="35">
        <v>1</v>
      </c>
      <c r="F89" s="36" t="s">
        <v>5685</v>
      </c>
      <c r="G89" s="35"/>
      <c r="H89" s="36"/>
      <c r="I89" s="35"/>
      <c r="J89" s="35"/>
      <c r="K89" s="32">
        <f>IF(C89="",SUMIFS($K90:$K$160,$A90:$A$160,A89,$E90:$E$160,""),IF(E89="",SUMIFS($K90:$K$160,$A90:$A$160,A89,$C90:$C$160,C89,$G90:$G$160,""),IF(G89="",SUMIFS($K90:$K$160,$A90:$A$160,A89,$C90:$C$160,C89,$E90:$E$160,E89),0)))</f>
        <v>1</v>
      </c>
      <c r="L89" s="32">
        <f>IF(C89="",SUMIFS($L90:$L$160,$A90:$A$160,A89,$E90:$E$160,""),IF(E89="",SUMIFS($L90:$L$160,$A90:$A$160,A89,$C90:$C$160,C89,$G90:$G$160,""),IF(G89="",SUMIFS($L90:$L$160,$A90:$A$160,A89,$C90:$C$160,C89,$E90:$E$160,E89),0)))</f>
        <v>1</v>
      </c>
      <c r="M89" s="32">
        <f t="shared" si="22"/>
        <v>0</v>
      </c>
      <c r="N89" s="37"/>
      <c r="O89" s="38"/>
      <c r="P89" s="39"/>
      <c r="Q89" s="32">
        <f>IF(C89="",SUMIFS($Q$3:$Q$160,$A$3:$A$160,A89,$C$3:$C$160,"&gt;0",$E$3:$E$160,""),IF(E89="",SUMIFS($Q$3:$Q$160,$A$3:$A$160,A89,$C$3:$C$160,C89,$E$3:$E$160,"&gt;0",$G$3:$G$160,""),IF(G89="",SUMIFS($Q$3:$Q$160,$A$3:$A$160,A89,$C$3:$C$160,C89,$E$3:$E$160,E89,$G$3:$G$160,"&gt;0"))))</f>
        <v>1</v>
      </c>
      <c r="R89" s="32" t="s">
        <v>663</v>
      </c>
    </row>
    <row r="90" spans="1:18" ht="18" customHeight="1" x14ac:dyDescent="0.15">
      <c r="A90" s="42">
        <v>8</v>
      </c>
      <c r="B90" s="43" t="s">
        <v>5679</v>
      </c>
      <c r="C90" s="43">
        <v>1</v>
      </c>
      <c r="D90" s="43" t="s">
        <v>5680</v>
      </c>
      <c r="E90" s="43">
        <v>1</v>
      </c>
      <c r="F90" s="43" t="s">
        <v>5685</v>
      </c>
      <c r="G90" s="49">
        <v>1</v>
      </c>
      <c r="H90" s="49" t="s">
        <v>5686</v>
      </c>
      <c r="I90" s="45"/>
      <c r="J90" s="45"/>
      <c r="K90" s="41"/>
      <c r="L90" s="41"/>
      <c r="M90" s="41"/>
      <c r="N90" s="45"/>
      <c r="O90" s="41"/>
      <c r="P90" s="46"/>
      <c r="Q90" s="41"/>
      <c r="R90" s="178" t="s">
        <v>663</v>
      </c>
    </row>
    <row r="91" spans="1:18" ht="18" customHeight="1" x14ac:dyDescent="0.15">
      <c r="A91" s="42">
        <v>8</v>
      </c>
      <c r="B91" s="43" t="s">
        <v>5679</v>
      </c>
      <c r="C91" s="43">
        <v>1</v>
      </c>
      <c r="D91" s="43" t="s">
        <v>5680</v>
      </c>
      <c r="E91" s="43">
        <v>1</v>
      </c>
      <c r="F91" s="43" t="s">
        <v>5685</v>
      </c>
      <c r="G91" s="43">
        <v>1</v>
      </c>
      <c r="H91" s="43" t="s">
        <v>5686</v>
      </c>
      <c r="I91" s="45">
        <v>1</v>
      </c>
      <c r="J91" s="45" t="s">
        <v>7329</v>
      </c>
      <c r="K91" s="41">
        <v>1</v>
      </c>
      <c r="L91" s="41">
        <v>1</v>
      </c>
      <c r="M91" s="41">
        <f t="shared" ref="M91:M94" si="23">K91-L91</f>
        <v>0</v>
      </c>
      <c r="N91" s="45" t="s">
        <v>7295</v>
      </c>
      <c r="O91" s="41">
        <v>1000</v>
      </c>
      <c r="P91" s="46" t="s">
        <v>248</v>
      </c>
      <c r="Q91" s="41">
        <v>1</v>
      </c>
      <c r="R91" s="178" t="s">
        <v>663</v>
      </c>
    </row>
    <row r="92" spans="1:18" ht="18" customHeight="1" x14ac:dyDescent="0.15">
      <c r="A92" s="168">
        <v>9</v>
      </c>
      <c r="B92" s="169" t="s">
        <v>5710</v>
      </c>
      <c r="C92" s="169"/>
      <c r="D92" s="169"/>
      <c r="E92" s="170"/>
      <c r="F92" s="169"/>
      <c r="G92" s="170"/>
      <c r="H92" s="169"/>
      <c r="I92" s="170"/>
      <c r="J92" s="170"/>
      <c r="K92" s="171">
        <f>IF(C92="",SUMIFS($K93:$K$160,$A93:$A$160,A92,$E93:$E$160,""),IF(E92="",SUMIFS($K93:$K$160,$A93:$A$160,A92,$C93:$C$160,C92,$G93:$G$160,""),IF(G92="",SUMIFS($K93:$K$160,$A93:$A$160,A92,$C93:$C$160,C92,$E93:$E$160,E92),0)))</f>
        <v>89725</v>
      </c>
      <c r="L92" s="171">
        <f>IF(C92="",SUMIFS($L93:$L$160,$A93:$A$160,A92,$E93:$E$160,""),IF(E92="",SUMIFS($L93:$L$160,$A93:$A$160,A92,$C93:$C$160,C92,$G93:$G$160,""),IF(G92="",SUMIFS($L93:$L$160,$A93:$A$160,A92,$C93:$C$160,C92,$E93:$E$160,E92),0)))</f>
        <v>89234</v>
      </c>
      <c r="M92" s="171">
        <f t="shared" si="23"/>
        <v>491</v>
      </c>
      <c r="N92" s="172"/>
      <c r="O92" s="173"/>
      <c r="P92" s="174"/>
      <c r="Q92" s="171">
        <f>IF(C92="",SUMIFS($Q$3:$Q$160,$A$3:$A$160,A92,$C$3:$C$160,"&gt;0",$E$3:$E$160,""),IF(E92="",SUMIFS($Q$3:$Q$160,$A$3:$A$160,A92,$C$3:$C$160,C92,$E$3:$E$160,"&gt;0",$G$3:$G$160,""),IF(G92="",SUMIFS($Q$3:$Q$160,$A$3:$A$160,A92,$C$3:$C$160,C92,$E$3:$E$160,E92,$G$3:$G$160,"&gt;0"))))</f>
        <v>89725</v>
      </c>
      <c r="R92" s="171"/>
    </row>
    <row r="93" spans="1:18" ht="18" customHeight="1" x14ac:dyDescent="0.15">
      <c r="A93" s="24">
        <v>9</v>
      </c>
      <c r="B93" s="25" t="s">
        <v>5710</v>
      </c>
      <c r="C93" s="26">
        <v>1</v>
      </c>
      <c r="D93" s="26" t="s">
        <v>5711</v>
      </c>
      <c r="E93" s="27"/>
      <c r="F93" s="26"/>
      <c r="G93" s="27"/>
      <c r="H93" s="26"/>
      <c r="I93" s="27"/>
      <c r="J93" s="27"/>
      <c r="K93" s="23">
        <f>IF(C93="",SUMIFS($K94:$K$160,$A94:$A$160,A93,$E94:$E$160,""),IF(E93="",SUMIFS($K94:$K$160,$A94:$A$160,A93,$C94:$C$160,C93,$G94:$G$160,""),IF(G93="",SUMIFS($K94:$K$160,$A94:$A$160,A93,$C94:$C$160,C93,$E94:$E$160,E93),0)))</f>
        <v>1</v>
      </c>
      <c r="L93" s="23">
        <f>IF(C93="",SUMIFS($L94:$L$160,$A94:$A$160,A93,$E94:$E$160,""),IF(E93="",SUMIFS($L94:$L$160,$A94:$A$160,A93,$C94:$C$160,C93,$G94:$G$160,""),IF(G93="",SUMIFS($L94:$L$160,$A94:$A$160,A93,$C94:$C$160,C93,$E94:$E$160,E93),0)))</f>
        <v>1</v>
      </c>
      <c r="M93" s="23">
        <f t="shared" si="23"/>
        <v>0</v>
      </c>
      <c r="N93" s="28"/>
      <c r="O93" s="29"/>
      <c r="P93" s="30"/>
      <c r="Q93" s="23">
        <f>IF(C93="",SUMIFS($Q$3:$Q$160,$A$3:$A$160,A93,$C$3:$C$160,"&gt;0",$E$3:$E$160,""),IF(E93="",SUMIFS($Q$3:$Q$160,$A$3:$A$160,A93,$C$3:$C$160,C93,$E$3:$E$160,"&gt;0",$G$3:$G$160,""),IF(G93="",SUMIFS($Q$3:$Q$160,$A$3:$A$160,A93,$C$3:$C$160,C93,$E$3:$E$160,E93,$G$3:$G$160,"&gt;0"))))</f>
        <v>1</v>
      </c>
      <c r="R93" s="23"/>
    </row>
    <row r="94" spans="1:18" ht="18" customHeight="1" x14ac:dyDescent="0.15">
      <c r="A94" s="24">
        <v>9</v>
      </c>
      <c r="B94" s="25" t="s">
        <v>5710</v>
      </c>
      <c r="C94" s="34">
        <v>1</v>
      </c>
      <c r="D94" s="25" t="s">
        <v>5711</v>
      </c>
      <c r="E94" s="35">
        <v>1</v>
      </c>
      <c r="F94" s="36" t="s">
        <v>5711</v>
      </c>
      <c r="G94" s="35"/>
      <c r="H94" s="36"/>
      <c r="I94" s="35"/>
      <c r="J94" s="35"/>
      <c r="K94" s="32">
        <f>IF(C94="",SUMIFS($K95:$K$160,$A95:$A$160,A94,$E95:$E$160,""),IF(E94="",SUMIFS($K95:$K$160,$A95:$A$160,A94,$C95:$C$160,C94,$G95:$G$160,""),IF(G94="",SUMIFS($K95:$K$160,$A95:$A$160,A94,$C95:$C$160,C94,$E95:$E$160,E94),0)))</f>
        <v>1</v>
      </c>
      <c r="L94" s="32">
        <f>IF(C94="",SUMIFS($L95:$L$160,$A95:$A$160,A94,$E95:$E$160,""),IF(E94="",SUMIFS($L95:$L$160,$A95:$A$160,A94,$C95:$C$160,C94,$G95:$G$160,""),IF(G94="",SUMIFS($L95:$L$160,$A95:$A$160,A94,$C95:$C$160,C94,$E95:$E$160,E94),0)))</f>
        <v>1</v>
      </c>
      <c r="M94" s="32">
        <f t="shared" si="23"/>
        <v>0</v>
      </c>
      <c r="N94" s="37"/>
      <c r="O94" s="38"/>
      <c r="P94" s="39"/>
      <c r="Q94" s="32">
        <f>IF(C94="",SUMIFS($Q$3:$Q$160,$A$3:$A$160,A94,$C$3:$C$160,"&gt;0",$E$3:$E$160,""),IF(E94="",SUMIFS($Q$3:$Q$160,$A$3:$A$160,A94,$C$3:$C$160,C94,$E$3:$E$160,"&gt;0",$G$3:$G$160,""),IF(G94="",SUMIFS($Q$3:$Q$160,$A$3:$A$160,A94,$C$3:$C$160,C94,$E$3:$E$160,E94,$G$3:$G$160,"&gt;0"))))</f>
        <v>1</v>
      </c>
      <c r="R94" s="32" t="s">
        <v>663</v>
      </c>
    </row>
    <row r="95" spans="1:18" ht="18" customHeight="1" x14ac:dyDescent="0.15">
      <c r="A95" s="42">
        <v>9</v>
      </c>
      <c r="B95" s="43" t="s">
        <v>5710</v>
      </c>
      <c r="C95" s="43">
        <v>1</v>
      </c>
      <c r="D95" s="43" t="s">
        <v>5711</v>
      </c>
      <c r="E95" s="43">
        <v>1</v>
      </c>
      <c r="F95" s="43" t="s">
        <v>5711</v>
      </c>
      <c r="G95" s="49">
        <v>1</v>
      </c>
      <c r="H95" s="49" t="s">
        <v>5711</v>
      </c>
      <c r="I95" s="45"/>
      <c r="J95" s="45"/>
      <c r="K95" s="41"/>
      <c r="L95" s="41"/>
      <c r="M95" s="41"/>
      <c r="N95" s="45"/>
      <c r="O95" s="41"/>
      <c r="P95" s="46"/>
      <c r="Q95" s="41"/>
      <c r="R95" s="178" t="s">
        <v>663</v>
      </c>
    </row>
    <row r="96" spans="1:18" ht="18" customHeight="1" x14ac:dyDescent="0.15">
      <c r="A96" s="42">
        <v>9</v>
      </c>
      <c r="B96" s="43" t="s">
        <v>5710</v>
      </c>
      <c r="C96" s="43">
        <v>1</v>
      </c>
      <c r="D96" s="43" t="s">
        <v>5711</v>
      </c>
      <c r="E96" s="43">
        <v>1</v>
      </c>
      <c r="F96" s="43" t="s">
        <v>5711</v>
      </c>
      <c r="G96" s="43">
        <v>1</v>
      </c>
      <c r="H96" s="43" t="s">
        <v>5711</v>
      </c>
      <c r="I96" s="45">
        <v>1</v>
      </c>
      <c r="J96" s="45" t="s">
        <v>7330</v>
      </c>
      <c r="K96" s="41">
        <v>1</v>
      </c>
      <c r="L96" s="41">
        <v>1</v>
      </c>
      <c r="M96" s="41">
        <f t="shared" ref="M96:M98" si="24">K96-L96</f>
        <v>0</v>
      </c>
      <c r="N96" s="45" t="s">
        <v>7295</v>
      </c>
      <c r="O96" s="41">
        <v>1000</v>
      </c>
      <c r="P96" s="46" t="s">
        <v>2154</v>
      </c>
      <c r="Q96" s="41">
        <v>1</v>
      </c>
      <c r="R96" s="178" t="s">
        <v>663</v>
      </c>
    </row>
    <row r="97" spans="1:18" ht="18" customHeight="1" x14ac:dyDescent="0.15">
      <c r="A97" s="24">
        <v>9</v>
      </c>
      <c r="B97" s="25" t="s">
        <v>5710</v>
      </c>
      <c r="C97" s="26">
        <v>2</v>
      </c>
      <c r="D97" s="26" t="s">
        <v>7331</v>
      </c>
      <c r="E97" s="27"/>
      <c r="F97" s="26"/>
      <c r="G97" s="27"/>
      <c r="H97" s="26"/>
      <c r="I97" s="27"/>
      <c r="J97" s="27"/>
      <c r="K97" s="23">
        <f>IF(C97="",SUMIFS($K98:$K$160,$A98:$A$160,A97,$E98:$E$160,""),IF(E97="",SUMIFS($K98:$K$160,$A98:$A$160,A97,$C98:$C$160,C97,$G98:$G$160,""),IF(G97="",SUMIFS($K98:$K$160,$A98:$A$160,A97,$C98:$C$160,C97,$E98:$E$160,E97),0)))</f>
        <v>89724</v>
      </c>
      <c r="L97" s="23">
        <f>IF(C97="",SUMIFS($L98:$L$160,$A98:$A$160,A97,$E98:$E$160,""),IF(E97="",SUMIFS($L98:$L$160,$A98:$A$160,A97,$C98:$C$160,C97,$G98:$G$160,""),IF(G97="",SUMIFS($L98:$L$160,$A98:$A$160,A97,$C98:$C$160,C97,$E98:$E$160,E97),0)))</f>
        <v>89233</v>
      </c>
      <c r="M97" s="23">
        <f t="shared" si="24"/>
        <v>491</v>
      </c>
      <c r="N97" s="28"/>
      <c r="O97" s="29"/>
      <c r="P97" s="30"/>
      <c r="Q97" s="23">
        <f>IF(C97="",SUMIFS($Q$3:$Q$160,$A$3:$A$160,A97,$C$3:$C$160,"&gt;0",$E$3:$E$160,""),IF(E97="",SUMIFS($Q$3:$Q$160,$A$3:$A$160,A97,$C$3:$C$160,C97,$E$3:$E$160,"&gt;0",$G$3:$G$160,""),IF(G97="",SUMIFS($Q$3:$Q$160,$A$3:$A$160,A97,$C$3:$C$160,C97,$E$3:$E$160,E97,$G$3:$G$160,"&gt;0"))))</f>
        <v>89724</v>
      </c>
      <c r="R97" s="23"/>
    </row>
    <row r="98" spans="1:18" ht="18" customHeight="1" x14ac:dyDescent="0.15">
      <c r="A98" s="24">
        <v>9</v>
      </c>
      <c r="B98" s="25" t="s">
        <v>5710</v>
      </c>
      <c r="C98" s="34">
        <v>2</v>
      </c>
      <c r="D98" s="25" t="s">
        <v>7331</v>
      </c>
      <c r="E98" s="35">
        <v>1</v>
      </c>
      <c r="F98" s="36" t="s">
        <v>5959</v>
      </c>
      <c r="G98" s="35"/>
      <c r="H98" s="36"/>
      <c r="I98" s="35"/>
      <c r="J98" s="35"/>
      <c r="K98" s="32">
        <f>IF(C98="",SUMIFS($K99:$K$160,$A99:$A$160,A98,$E99:$E$160,""),IF(E98="",SUMIFS($K99:$K$160,$A99:$A$160,A98,$C99:$C$160,C98,$G99:$G$160,""),IF(G98="",SUMIFS($K99:$K$160,$A99:$A$160,A98,$C99:$C$160,C98,$E99:$E$160,E98),0)))</f>
        <v>89724</v>
      </c>
      <c r="L98" s="32">
        <f>IF(C98="",SUMIFS($L99:$L$160,$A99:$A$160,A98,$E99:$E$160,""),IF(E98="",SUMIFS($L99:$L$160,$A99:$A$160,A98,$C99:$C$160,C98,$G99:$G$160,""),IF(G98="",SUMIFS($L99:$L$160,$A99:$A$160,A98,$C99:$C$160,C98,$E99:$E$160,E98),0)))</f>
        <v>89233</v>
      </c>
      <c r="M98" s="32">
        <f t="shared" si="24"/>
        <v>491</v>
      </c>
      <c r="N98" s="37"/>
      <c r="O98" s="38"/>
      <c r="P98" s="39"/>
      <c r="Q98" s="32">
        <f>IF(C98="",SUMIFS($Q$3:$Q$160,$A$3:$A$160,A98,$C$3:$C$160,"&gt;0",$E$3:$E$160,""),IF(E98="",SUMIFS($Q$3:$Q$160,$A$3:$A$160,A98,$C$3:$C$160,C98,$E$3:$E$160,"&gt;0",$G$3:$G$160,""),IF(G98="",SUMIFS($Q$3:$Q$160,$A$3:$A$160,A98,$C$3:$C$160,C98,$E$3:$E$160,E98,$G$3:$G$160,"&gt;0"))))</f>
        <v>89724</v>
      </c>
      <c r="R98" s="32" t="s">
        <v>663</v>
      </c>
    </row>
    <row r="99" spans="1:18" ht="18" customHeight="1" x14ac:dyDescent="0.15">
      <c r="A99" s="42">
        <v>9</v>
      </c>
      <c r="B99" s="43" t="s">
        <v>5710</v>
      </c>
      <c r="C99" s="43">
        <v>2</v>
      </c>
      <c r="D99" s="43" t="s">
        <v>7331</v>
      </c>
      <c r="E99" s="43">
        <v>1</v>
      </c>
      <c r="F99" s="43" t="s">
        <v>5959</v>
      </c>
      <c r="G99" s="49">
        <v>1</v>
      </c>
      <c r="H99" s="49" t="s">
        <v>5959</v>
      </c>
      <c r="I99" s="45"/>
      <c r="J99" s="45"/>
      <c r="K99" s="41"/>
      <c r="L99" s="41"/>
      <c r="M99" s="41"/>
      <c r="N99" s="45"/>
      <c r="O99" s="41"/>
      <c r="P99" s="46"/>
      <c r="Q99" s="41"/>
      <c r="R99" s="178" t="s">
        <v>663</v>
      </c>
    </row>
    <row r="100" spans="1:18" ht="18" customHeight="1" x14ac:dyDescent="0.15">
      <c r="A100" s="42">
        <v>9</v>
      </c>
      <c r="B100" s="43" t="s">
        <v>5710</v>
      </c>
      <c r="C100" s="43">
        <v>2</v>
      </c>
      <c r="D100" s="43" t="s">
        <v>7331</v>
      </c>
      <c r="E100" s="43">
        <v>1</v>
      </c>
      <c r="F100" s="43" t="s">
        <v>5959</v>
      </c>
      <c r="G100" s="43">
        <v>1</v>
      </c>
      <c r="H100" s="43" t="s">
        <v>5959</v>
      </c>
      <c r="I100" s="45">
        <v>1</v>
      </c>
      <c r="J100" s="45" t="s">
        <v>7332</v>
      </c>
      <c r="K100" s="41">
        <v>37002</v>
      </c>
      <c r="L100" s="41">
        <v>35238</v>
      </c>
      <c r="M100" s="41">
        <f t="shared" ref="M100:M110" si="25">K100-L100</f>
        <v>1764</v>
      </c>
      <c r="N100" s="45" t="s">
        <v>7333</v>
      </c>
      <c r="O100" s="41">
        <v>37002167</v>
      </c>
      <c r="P100" s="46" t="s">
        <v>7294</v>
      </c>
      <c r="Q100" s="41">
        <v>35002</v>
      </c>
      <c r="R100" s="178" t="s">
        <v>663</v>
      </c>
    </row>
    <row r="101" spans="1:18" ht="18" customHeight="1" x14ac:dyDescent="0.15">
      <c r="A101" s="42">
        <v>9</v>
      </c>
      <c r="B101" s="43" t="s">
        <v>5710</v>
      </c>
      <c r="C101" s="43">
        <v>2</v>
      </c>
      <c r="D101" s="43" t="s">
        <v>7331</v>
      </c>
      <c r="E101" s="43">
        <v>1</v>
      </c>
      <c r="F101" s="43" t="s">
        <v>5959</v>
      </c>
      <c r="G101" s="43">
        <v>1</v>
      </c>
      <c r="H101" s="43" t="s">
        <v>5959</v>
      </c>
      <c r="I101" s="44">
        <v>1</v>
      </c>
      <c r="J101" s="44" t="s">
        <v>7332</v>
      </c>
      <c r="K101" s="41"/>
      <c r="L101" s="41"/>
      <c r="M101" s="41"/>
      <c r="N101" s="45"/>
      <c r="O101" s="41"/>
      <c r="P101" s="46" t="s">
        <v>7296</v>
      </c>
      <c r="Q101" s="41"/>
      <c r="R101" s="178" t="s">
        <v>663</v>
      </c>
    </row>
    <row r="102" spans="1:18" ht="18" customHeight="1" x14ac:dyDescent="0.15">
      <c r="A102" s="42">
        <v>9</v>
      </c>
      <c r="B102" s="43" t="s">
        <v>5710</v>
      </c>
      <c r="C102" s="43">
        <v>2</v>
      </c>
      <c r="D102" s="43" t="s">
        <v>7331</v>
      </c>
      <c r="E102" s="43">
        <v>1</v>
      </c>
      <c r="F102" s="43" t="s">
        <v>5959</v>
      </c>
      <c r="G102" s="43">
        <v>1</v>
      </c>
      <c r="H102" s="43" t="s">
        <v>5959</v>
      </c>
      <c r="I102" s="44">
        <v>1</v>
      </c>
      <c r="J102" s="44" t="s">
        <v>7332</v>
      </c>
      <c r="K102" s="41"/>
      <c r="L102" s="41"/>
      <c r="M102" s="41"/>
      <c r="N102" s="45"/>
      <c r="O102" s="41"/>
      <c r="P102" s="46" t="s">
        <v>7334</v>
      </c>
      <c r="Q102" s="41">
        <v>1000</v>
      </c>
      <c r="R102" s="178" t="s">
        <v>663</v>
      </c>
    </row>
    <row r="103" spans="1:18" ht="18" customHeight="1" x14ac:dyDescent="0.15">
      <c r="A103" s="42">
        <v>9</v>
      </c>
      <c r="B103" s="43" t="s">
        <v>5710</v>
      </c>
      <c r="C103" s="43">
        <v>2</v>
      </c>
      <c r="D103" s="43" t="s">
        <v>7331</v>
      </c>
      <c r="E103" s="43">
        <v>1</v>
      </c>
      <c r="F103" s="43" t="s">
        <v>5959</v>
      </c>
      <c r="G103" s="43">
        <v>1</v>
      </c>
      <c r="H103" s="43" t="s">
        <v>5959</v>
      </c>
      <c r="I103" s="44">
        <v>1</v>
      </c>
      <c r="J103" s="44" t="s">
        <v>7332</v>
      </c>
      <c r="K103" s="41"/>
      <c r="L103" s="41"/>
      <c r="M103" s="41"/>
      <c r="N103" s="45"/>
      <c r="O103" s="41"/>
      <c r="P103" s="46" t="s">
        <v>7335</v>
      </c>
      <c r="Q103" s="41"/>
      <c r="R103" s="178" t="s">
        <v>663</v>
      </c>
    </row>
    <row r="104" spans="1:18" ht="18" customHeight="1" x14ac:dyDescent="0.15">
      <c r="A104" s="42">
        <v>9</v>
      </c>
      <c r="B104" s="43" t="s">
        <v>5710</v>
      </c>
      <c r="C104" s="43">
        <v>2</v>
      </c>
      <c r="D104" s="43" t="s">
        <v>7331</v>
      </c>
      <c r="E104" s="43">
        <v>1</v>
      </c>
      <c r="F104" s="43" t="s">
        <v>5959</v>
      </c>
      <c r="G104" s="43">
        <v>1</v>
      </c>
      <c r="H104" s="43" t="s">
        <v>5959</v>
      </c>
      <c r="I104" s="190">
        <v>1</v>
      </c>
      <c r="J104" s="190" t="s">
        <v>7332</v>
      </c>
      <c r="K104" s="41"/>
      <c r="L104" s="41"/>
      <c r="M104" s="41"/>
      <c r="N104" s="45"/>
      <c r="O104" s="41"/>
      <c r="P104" s="46" t="s">
        <v>6799</v>
      </c>
      <c r="Q104" s="41">
        <v>1000</v>
      </c>
      <c r="R104" s="178" t="s">
        <v>663</v>
      </c>
    </row>
    <row r="105" spans="1:18" ht="18" customHeight="1" x14ac:dyDescent="0.15">
      <c r="A105" s="42">
        <v>9</v>
      </c>
      <c r="B105" s="43" t="s">
        <v>5710</v>
      </c>
      <c r="C105" s="43">
        <v>2</v>
      </c>
      <c r="D105" s="43" t="s">
        <v>7331</v>
      </c>
      <c r="E105" s="43">
        <v>1</v>
      </c>
      <c r="F105" s="43" t="s">
        <v>5959</v>
      </c>
      <c r="G105" s="43">
        <v>1</v>
      </c>
      <c r="H105" s="43" t="s">
        <v>5959</v>
      </c>
      <c r="I105" s="45">
        <v>2</v>
      </c>
      <c r="J105" s="45" t="s">
        <v>7336</v>
      </c>
      <c r="K105" s="41">
        <v>19405</v>
      </c>
      <c r="L105" s="41">
        <v>19004</v>
      </c>
      <c r="M105" s="41">
        <f t="shared" si="25"/>
        <v>401</v>
      </c>
      <c r="N105" s="45" t="s">
        <v>7337</v>
      </c>
      <c r="O105" s="41">
        <v>19405759</v>
      </c>
      <c r="P105" s="46" t="s">
        <v>7294</v>
      </c>
      <c r="Q105" s="41">
        <v>9405</v>
      </c>
      <c r="R105" s="178" t="s">
        <v>663</v>
      </c>
    </row>
    <row r="106" spans="1:18" ht="18" customHeight="1" x14ac:dyDescent="0.15">
      <c r="A106" s="42">
        <v>9</v>
      </c>
      <c r="B106" s="43" t="s">
        <v>5710</v>
      </c>
      <c r="C106" s="43">
        <v>2</v>
      </c>
      <c r="D106" s="43" t="s">
        <v>7331</v>
      </c>
      <c r="E106" s="43">
        <v>1</v>
      </c>
      <c r="F106" s="43" t="s">
        <v>5959</v>
      </c>
      <c r="G106" s="43">
        <v>1</v>
      </c>
      <c r="H106" s="43" t="s">
        <v>5959</v>
      </c>
      <c r="I106" s="44">
        <v>2</v>
      </c>
      <c r="J106" s="44" t="s">
        <v>7336</v>
      </c>
      <c r="K106" s="41"/>
      <c r="L106" s="41"/>
      <c r="M106" s="41"/>
      <c r="N106" s="45"/>
      <c r="O106" s="41"/>
      <c r="P106" s="46" t="s">
        <v>7296</v>
      </c>
      <c r="Q106" s="41"/>
      <c r="R106" s="178" t="s">
        <v>663</v>
      </c>
    </row>
    <row r="107" spans="1:18" ht="18" customHeight="1" x14ac:dyDescent="0.15">
      <c r="A107" s="42">
        <v>9</v>
      </c>
      <c r="B107" s="43" t="s">
        <v>5710</v>
      </c>
      <c r="C107" s="43">
        <v>2</v>
      </c>
      <c r="D107" s="43" t="s">
        <v>7331</v>
      </c>
      <c r="E107" s="43">
        <v>1</v>
      </c>
      <c r="F107" s="43" t="s">
        <v>5959</v>
      </c>
      <c r="G107" s="43">
        <v>1</v>
      </c>
      <c r="H107" s="43" t="s">
        <v>5959</v>
      </c>
      <c r="I107" s="44">
        <v>2</v>
      </c>
      <c r="J107" s="44" t="s">
        <v>7336</v>
      </c>
      <c r="K107" s="41"/>
      <c r="L107" s="41"/>
      <c r="M107" s="41"/>
      <c r="N107" s="45"/>
      <c r="O107" s="41"/>
      <c r="P107" s="46" t="s">
        <v>7334</v>
      </c>
      <c r="Q107" s="41">
        <v>5000</v>
      </c>
      <c r="R107" s="178" t="s">
        <v>663</v>
      </c>
    </row>
    <row r="108" spans="1:18" ht="18" customHeight="1" x14ac:dyDescent="0.15">
      <c r="A108" s="42">
        <v>9</v>
      </c>
      <c r="B108" s="43" t="s">
        <v>5710</v>
      </c>
      <c r="C108" s="43">
        <v>2</v>
      </c>
      <c r="D108" s="43" t="s">
        <v>7331</v>
      </c>
      <c r="E108" s="43">
        <v>1</v>
      </c>
      <c r="F108" s="43" t="s">
        <v>5959</v>
      </c>
      <c r="G108" s="43">
        <v>1</v>
      </c>
      <c r="H108" s="43" t="s">
        <v>5959</v>
      </c>
      <c r="I108" s="44">
        <v>2</v>
      </c>
      <c r="J108" s="44" t="s">
        <v>7336</v>
      </c>
      <c r="K108" s="41"/>
      <c r="L108" s="41"/>
      <c r="M108" s="41"/>
      <c r="N108" s="45"/>
      <c r="O108" s="41"/>
      <c r="P108" s="46" t="s">
        <v>7335</v>
      </c>
      <c r="Q108" s="41"/>
      <c r="R108" s="178" t="s">
        <v>663</v>
      </c>
    </row>
    <row r="109" spans="1:18" ht="18" customHeight="1" x14ac:dyDescent="0.15">
      <c r="A109" s="42">
        <v>9</v>
      </c>
      <c r="B109" s="43" t="s">
        <v>5710</v>
      </c>
      <c r="C109" s="43">
        <v>2</v>
      </c>
      <c r="D109" s="43" t="s">
        <v>7331</v>
      </c>
      <c r="E109" s="43">
        <v>1</v>
      </c>
      <c r="F109" s="43" t="s">
        <v>5959</v>
      </c>
      <c r="G109" s="43">
        <v>1</v>
      </c>
      <c r="H109" s="43" t="s">
        <v>5959</v>
      </c>
      <c r="I109" s="44">
        <v>2</v>
      </c>
      <c r="J109" s="44" t="s">
        <v>7336</v>
      </c>
      <c r="K109" s="41"/>
      <c r="L109" s="41"/>
      <c r="M109" s="41"/>
      <c r="N109" s="45"/>
      <c r="O109" s="41"/>
      <c r="P109" s="46" t="s">
        <v>6799</v>
      </c>
      <c r="Q109" s="41">
        <v>5000</v>
      </c>
      <c r="R109" s="178" t="s">
        <v>663</v>
      </c>
    </row>
    <row r="110" spans="1:18" ht="18" customHeight="1" x14ac:dyDescent="0.15">
      <c r="A110" s="42">
        <v>9</v>
      </c>
      <c r="B110" s="43" t="s">
        <v>5710</v>
      </c>
      <c r="C110" s="43">
        <v>2</v>
      </c>
      <c r="D110" s="43" t="s">
        <v>7331</v>
      </c>
      <c r="E110" s="43">
        <v>1</v>
      </c>
      <c r="F110" s="43" t="s">
        <v>5959</v>
      </c>
      <c r="G110" s="43">
        <v>1</v>
      </c>
      <c r="H110" s="43" t="s">
        <v>5959</v>
      </c>
      <c r="I110" s="45">
        <v>11</v>
      </c>
      <c r="J110" s="45" t="s">
        <v>7338</v>
      </c>
      <c r="K110" s="41">
        <v>170</v>
      </c>
      <c r="L110" s="41">
        <v>170</v>
      </c>
      <c r="M110" s="41">
        <f t="shared" si="25"/>
        <v>0</v>
      </c>
      <c r="N110" s="45" t="s">
        <v>7339</v>
      </c>
      <c r="O110" s="41">
        <v>170000</v>
      </c>
      <c r="P110" s="46" t="s">
        <v>6702</v>
      </c>
      <c r="Q110" s="41">
        <v>170</v>
      </c>
      <c r="R110" s="178" t="s">
        <v>663</v>
      </c>
    </row>
    <row r="111" spans="1:18" ht="18" customHeight="1" x14ac:dyDescent="0.15">
      <c r="A111" s="42">
        <v>9</v>
      </c>
      <c r="B111" s="43" t="s">
        <v>5710</v>
      </c>
      <c r="C111" s="43">
        <v>2</v>
      </c>
      <c r="D111" s="43" t="s">
        <v>7331</v>
      </c>
      <c r="E111" s="43">
        <v>1</v>
      </c>
      <c r="F111" s="43" t="s">
        <v>5959</v>
      </c>
      <c r="G111" s="43">
        <v>1</v>
      </c>
      <c r="H111" s="43" t="s">
        <v>5959</v>
      </c>
      <c r="I111" s="44">
        <v>11</v>
      </c>
      <c r="J111" s="44" t="s">
        <v>7338</v>
      </c>
      <c r="K111" s="41"/>
      <c r="L111" s="41"/>
      <c r="M111" s="41"/>
      <c r="N111" s="45" t="s">
        <v>7340</v>
      </c>
      <c r="O111" s="41"/>
      <c r="P111" s="46"/>
      <c r="Q111" s="41"/>
      <c r="R111" s="178" t="s">
        <v>663</v>
      </c>
    </row>
    <row r="112" spans="1:18" ht="18" customHeight="1" x14ac:dyDescent="0.15">
      <c r="A112" s="42">
        <v>9</v>
      </c>
      <c r="B112" s="43" t="s">
        <v>5710</v>
      </c>
      <c r="C112" s="43">
        <v>2</v>
      </c>
      <c r="D112" s="43" t="s">
        <v>7331</v>
      </c>
      <c r="E112" s="43">
        <v>1</v>
      </c>
      <c r="F112" s="43" t="s">
        <v>5959</v>
      </c>
      <c r="G112" s="43">
        <v>1</v>
      </c>
      <c r="H112" s="43" t="s">
        <v>5959</v>
      </c>
      <c r="I112" s="44">
        <v>11</v>
      </c>
      <c r="J112" s="44" t="s">
        <v>7338</v>
      </c>
      <c r="K112" s="41"/>
      <c r="L112" s="41"/>
      <c r="M112" s="41"/>
      <c r="N112" s="45" t="s">
        <v>7341</v>
      </c>
      <c r="O112" s="41"/>
      <c r="P112" s="46"/>
      <c r="Q112" s="41"/>
      <c r="R112" s="178" t="s">
        <v>663</v>
      </c>
    </row>
    <row r="113" spans="1:18" ht="18" customHeight="1" x14ac:dyDescent="0.15">
      <c r="A113" s="42">
        <v>9</v>
      </c>
      <c r="B113" s="43" t="s">
        <v>5710</v>
      </c>
      <c r="C113" s="43">
        <v>2</v>
      </c>
      <c r="D113" s="43" t="s">
        <v>7331</v>
      </c>
      <c r="E113" s="43">
        <v>1</v>
      </c>
      <c r="F113" s="43" t="s">
        <v>5959</v>
      </c>
      <c r="G113" s="43">
        <v>1</v>
      </c>
      <c r="H113" s="43" t="s">
        <v>5959</v>
      </c>
      <c r="I113" s="45">
        <v>31</v>
      </c>
      <c r="J113" s="45" t="s">
        <v>7342</v>
      </c>
      <c r="K113" s="41">
        <v>1680</v>
      </c>
      <c r="L113" s="41">
        <v>2800</v>
      </c>
      <c r="M113" s="41">
        <f t="shared" ref="M113:M115" si="26">K113-L113</f>
        <v>-1120</v>
      </c>
      <c r="N113" s="45" t="s">
        <v>7343</v>
      </c>
      <c r="O113" s="41">
        <v>1680000</v>
      </c>
      <c r="P113" s="46" t="s">
        <v>6752</v>
      </c>
      <c r="Q113" s="41">
        <v>1680</v>
      </c>
      <c r="R113" s="178" t="s">
        <v>663</v>
      </c>
    </row>
    <row r="114" spans="1:18" ht="18" customHeight="1" x14ac:dyDescent="0.15">
      <c r="A114" s="42">
        <v>9</v>
      </c>
      <c r="B114" s="43" t="s">
        <v>5710</v>
      </c>
      <c r="C114" s="43">
        <v>2</v>
      </c>
      <c r="D114" s="43" t="s">
        <v>7331</v>
      </c>
      <c r="E114" s="43">
        <v>1</v>
      </c>
      <c r="F114" s="43" t="s">
        <v>5959</v>
      </c>
      <c r="G114" s="43">
        <v>1</v>
      </c>
      <c r="H114" s="43" t="s">
        <v>5959</v>
      </c>
      <c r="I114" s="45">
        <v>41</v>
      </c>
      <c r="J114" s="45" t="s">
        <v>7344</v>
      </c>
      <c r="K114" s="41">
        <v>14525</v>
      </c>
      <c r="L114" s="41">
        <v>14525</v>
      </c>
      <c r="M114" s="41">
        <f t="shared" si="26"/>
        <v>0</v>
      </c>
      <c r="N114" s="45" t="s">
        <v>7345</v>
      </c>
      <c r="O114" s="41">
        <v>14525000</v>
      </c>
      <c r="P114" s="46" t="s">
        <v>7334</v>
      </c>
      <c r="Q114" s="41">
        <v>12025</v>
      </c>
      <c r="R114" s="178" t="s">
        <v>663</v>
      </c>
    </row>
    <row r="115" spans="1:18" ht="18" customHeight="1" x14ac:dyDescent="0.15">
      <c r="A115" s="42">
        <v>9</v>
      </c>
      <c r="B115" s="43" t="s">
        <v>5710</v>
      </c>
      <c r="C115" s="43">
        <v>2</v>
      </c>
      <c r="D115" s="43" t="s">
        <v>7331</v>
      </c>
      <c r="E115" s="43">
        <v>1</v>
      </c>
      <c r="F115" s="43" t="s">
        <v>5959</v>
      </c>
      <c r="G115" s="43">
        <v>1</v>
      </c>
      <c r="H115" s="43" t="s">
        <v>5959</v>
      </c>
      <c r="I115" s="45">
        <v>51</v>
      </c>
      <c r="J115" s="45" t="s">
        <v>6631</v>
      </c>
      <c r="K115" s="41">
        <v>16112</v>
      </c>
      <c r="L115" s="41">
        <v>17496</v>
      </c>
      <c r="M115" s="41">
        <f t="shared" si="26"/>
        <v>-1384</v>
      </c>
      <c r="N115" s="45" t="s">
        <v>7346</v>
      </c>
      <c r="O115" s="41"/>
      <c r="P115" s="46" t="s">
        <v>7335</v>
      </c>
      <c r="Q115" s="41"/>
      <c r="R115" s="178" t="s">
        <v>663</v>
      </c>
    </row>
    <row r="116" spans="1:18" ht="18" customHeight="1" x14ac:dyDescent="0.15">
      <c r="A116" s="42">
        <v>9</v>
      </c>
      <c r="B116" s="43" t="s">
        <v>5710</v>
      </c>
      <c r="C116" s="43">
        <v>2</v>
      </c>
      <c r="D116" s="43" t="s">
        <v>7331</v>
      </c>
      <c r="E116" s="43">
        <v>1</v>
      </c>
      <c r="F116" s="43" t="s">
        <v>5959</v>
      </c>
      <c r="G116" s="43">
        <v>1</v>
      </c>
      <c r="H116" s="43" t="s">
        <v>5959</v>
      </c>
      <c r="I116" s="44">
        <v>51</v>
      </c>
      <c r="J116" s="44" t="s">
        <v>6631</v>
      </c>
      <c r="K116" s="41"/>
      <c r="L116" s="41"/>
      <c r="M116" s="41"/>
      <c r="N116" s="45" t="s">
        <v>7347</v>
      </c>
      <c r="O116" s="41"/>
      <c r="P116" s="46" t="s">
        <v>6799</v>
      </c>
      <c r="Q116" s="41">
        <v>2500</v>
      </c>
      <c r="R116" s="178" t="s">
        <v>663</v>
      </c>
    </row>
    <row r="117" spans="1:18" ht="18" customHeight="1" x14ac:dyDescent="0.15">
      <c r="A117" s="42">
        <v>9</v>
      </c>
      <c r="B117" s="43" t="s">
        <v>5710</v>
      </c>
      <c r="C117" s="43">
        <v>2</v>
      </c>
      <c r="D117" s="43" t="s">
        <v>7331</v>
      </c>
      <c r="E117" s="43">
        <v>1</v>
      </c>
      <c r="F117" s="43" t="s">
        <v>5959</v>
      </c>
      <c r="G117" s="43">
        <v>1</v>
      </c>
      <c r="H117" s="43" t="s">
        <v>5959</v>
      </c>
      <c r="I117" s="44">
        <v>51</v>
      </c>
      <c r="J117" s="44" t="s">
        <v>6631</v>
      </c>
      <c r="K117" s="41"/>
      <c r="L117" s="41"/>
      <c r="M117" s="41"/>
      <c r="N117" s="45" t="s">
        <v>7348</v>
      </c>
      <c r="O117" s="41"/>
      <c r="P117" s="46" t="s">
        <v>88</v>
      </c>
      <c r="Q117" s="41">
        <v>5110</v>
      </c>
      <c r="R117" s="178" t="s">
        <v>663</v>
      </c>
    </row>
    <row r="118" spans="1:18" ht="18" customHeight="1" x14ac:dyDescent="0.15">
      <c r="A118" s="42">
        <v>9</v>
      </c>
      <c r="B118" s="43" t="s">
        <v>5710</v>
      </c>
      <c r="C118" s="43">
        <v>2</v>
      </c>
      <c r="D118" s="43" t="s">
        <v>7331</v>
      </c>
      <c r="E118" s="43">
        <v>1</v>
      </c>
      <c r="F118" s="43" t="s">
        <v>5959</v>
      </c>
      <c r="G118" s="43">
        <v>1</v>
      </c>
      <c r="H118" s="43" t="s">
        <v>5959</v>
      </c>
      <c r="I118" s="44">
        <v>51</v>
      </c>
      <c r="J118" s="44" t="s">
        <v>6631</v>
      </c>
      <c r="K118" s="41"/>
      <c r="L118" s="41"/>
      <c r="M118" s="41"/>
      <c r="N118" s="45" t="s">
        <v>7349</v>
      </c>
      <c r="O118" s="41"/>
      <c r="P118" s="46" t="s">
        <v>504</v>
      </c>
      <c r="Q118" s="41">
        <v>5499</v>
      </c>
      <c r="R118" s="178" t="s">
        <v>663</v>
      </c>
    </row>
    <row r="119" spans="1:18" ht="18" customHeight="1" x14ac:dyDescent="0.15">
      <c r="A119" s="42">
        <v>9</v>
      </c>
      <c r="B119" s="43" t="s">
        <v>5710</v>
      </c>
      <c r="C119" s="43">
        <v>2</v>
      </c>
      <c r="D119" s="43" t="s">
        <v>7331</v>
      </c>
      <c r="E119" s="43">
        <v>1</v>
      </c>
      <c r="F119" s="43" t="s">
        <v>5959</v>
      </c>
      <c r="G119" s="43">
        <v>1</v>
      </c>
      <c r="H119" s="43" t="s">
        <v>5959</v>
      </c>
      <c r="I119" s="44">
        <v>51</v>
      </c>
      <c r="J119" s="44" t="s">
        <v>6631</v>
      </c>
      <c r="K119" s="41"/>
      <c r="L119" s="41"/>
      <c r="M119" s="41"/>
      <c r="N119" s="45" t="s">
        <v>7350</v>
      </c>
      <c r="O119" s="41"/>
      <c r="P119" s="46" t="s">
        <v>6702</v>
      </c>
      <c r="Q119" s="41">
        <v>5</v>
      </c>
      <c r="R119" s="178" t="s">
        <v>663</v>
      </c>
    </row>
    <row r="120" spans="1:18" ht="18" customHeight="1" x14ac:dyDescent="0.15">
      <c r="A120" s="42">
        <v>9</v>
      </c>
      <c r="B120" s="43" t="s">
        <v>5710</v>
      </c>
      <c r="C120" s="43">
        <v>2</v>
      </c>
      <c r="D120" s="43" t="s">
        <v>7331</v>
      </c>
      <c r="E120" s="43">
        <v>1</v>
      </c>
      <c r="F120" s="43" t="s">
        <v>5959</v>
      </c>
      <c r="G120" s="43">
        <v>1</v>
      </c>
      <c r="H120" s="43" t="s">
        <v>5959</v>
      </c>
      <c r="I120" s="44">
        <v>51</v>
      </c>
      <c r="J120" s="44" t="s">
        <v>6631</v>
      </c>
      <c r="K120" s="41"/>
      <c r="L120" s="41"/>
      <c r="M120" s="41"/>
      <c r="N120" s="45" t="s">
        <v>7351</v>
      </c>
      <c r="O120" s="41">
        <v>16112000</v>
      </c>
      <c r="P120" s="46" t="s">
        <v>6807</v>
      </c>
      <c r="Q120" s="41">
        <v>5498</v>
      </c>
      <c r="R120" s="178" t="s">
        <v>663</v>
      </c>
    </row>
    <row r="121" spans="1:18" ht="18" customHeight="1" x14ac:dyDescent="0.15">
      <c r="A121" s="42">
        <v>9</v>
      </c>
      <c r="B121" s="43" t="s">
        <v>5710</v>
      </c>
      <c r="C121" s="43">
        <v>2</v>
      </c>
      <c r="D121" s="43" t="s">
        <v>7331</v>
      </c>
      <c r="E121" s="43">
        <v>1</v>
      </c>
      <c r="F121" s="43" t="s">
        <v>5959</v>
      </c>
      <c r="G121" s="43">
        <v>1</v>
      </c>
      <c r="H121" s="43" t="s">
        <v>5959</v>
      </c>
      <c r="I121" s="45">
        <v>61</v>
      </c>
      <c r="J121" s="45" t="s">
        <v>7352</v>
      </c>
      <c r="K121" s="41">
        <v>830</v>
      </c>
      <c r="L121" s="41">
        <v>0</v>
      </c>
      <c r="M121" s="41">
        <f t="shared" ref="M121" si="27">K121-L121</f>
        <v>830</v>
      </c>
      <c r="N121" s="45" t="s">
        <v>7353</v>
      </c>
      <c r="O121" s="41"/>
      <c r="P121" s="46" t="s">
        <v>7294</v>
      </c>
      <c r="Q121" s="41">
        <v>590</v>
      </c>
      <c r="R121" s="178" t="s">
        <v>663</v>
      </c>
    </row>
    <row r="122" spans="1:18" ht="18" customHeight="1" x14ac:dyDescent="0.15">
      <c r="A122" s="42">
        <v>9</v>
      </c>
      <c r="B122" s="43" t="s">
        <v>5710</v>
      </c>
      <c r="C122" s="43">
        <v>2</v>
      </c>
      <c r="D122" s="43" t="s">
        <v>7331</v>
      </c>
      <c r="E122" s="43">
        <v>1</v>
      </c>
      <c r="F122" s="43" t="s">
        <v>5959</v>
      </c>
      <c r="G122" s="43">
        <v>1</v>
      </c>
      <c r="H122" s="43" t="s">
        <v>5959</v>
      </c>
      <c r="I122" s="44">
        <v>61</v>
      </c>
      <c r="J122" s="44" t="s">
        <v>7352</v>
      </c>
      <c r="K122" s="41"/>
      <c r="L122" s="41"/>
      <c r="M122" s="41"/>
      <c r="N122" s="45" t="s">
        <v>7354</v>
      </c>
      <c r="O122" s="41">
        <v>830000</v>
      </c>
      <c r="P122" s="46" t="s">
        <v>7296</v>
      </c>
      <c r="Q122" s="41"/>
      <c r="R122" s="178" t="s">
        <v>663</v>
      </c>
    </row>
    <row r="123" spans="1:18" ht="18" customHeight="1" x14ac:dyDescent="0.15">
      <c r="A123" s="42">
        <v>9</v>
      </c>
      <c r="B123" s="43" t="s">
        <v>5710</v>
      </c>
      <c r="C123" s="43">
        <v>2</v>
      </c>
      <c r="D123" s="43" t="s">
        <v>7331</v>
      </c>
      <c r="E123" s="43">
        <v>1</v>
      </c>
      <c r="F123" s="43" t="s">
        <v>5959</v>
      </c>
      <c r="G123" s="43">
        <v>1</v>
      </c>
      <c r="H123" s="43" t="s">
        <v>5959</v>
      </c>
      <c r="I123" s="44">
        <v>61</v>
      </c>
      <c r="J123" s="44" t="s">
        <v>7352</v>
      </c>
      <c r="K123" s="41"/>
      <c r="L123" s="41"/>
      <c r="M123" s="41"/>
      <c r="N123" s="45"/>
      <c r="O123" s="41"/>
      <c r="P123" s="46" t="s">
        <v>7334</v>
      </c>
      <c r="Q123" s="41">
        <v>240</v>
      </c>
      <c r="R123" s="178" t="s">
        <v>663</v>
      </c>
    </row>
    <row r="124" spans="1:18" ht="18" customHeight="1" x14ac:dyDescent="0.15">
      <c r="A124" s="42">
        <v>9</v>
      </c>
      <c r="B124" s="43" t="s">
        <v>5710</v>
      </c>
      <c r="C124" s="43">
        <v>2</v>
      </c>
      <c r="D124" s="43" t="s">
        <v>7331</v>
      </c>
      <c r="E124" s="43">
        <v>1</v>
      </c>
      <c r="F124" s="43" t="s">
        <v>5959</v>
      </c>
      <c r="G124" s="43">
        <v>1</v>
      </c>
      <c r="H124" s="43" t="s">
        <v>5959</v>
      </c>
      <c r="I124" s="44">
        <v>61</v>
      </c>
      <c r="J124" s="44" t="s">
        <v>7352</v>
      </c>
      <c r="K124" s="41"/>
      <c r="L124" s="41"/>
      <c r="M124" s="41"/>
      <c r="N124" s="45"/>
      <c r="O124" s="41"/>
      <c r="P124" s="46" t="s">
        <v>7335</v>
      </c>
      <c r="Q124" s="41"/>
      <c r="R124" s="178" t="s">
        <v>663</v>
      </c>
    </row>
    <row r="125" spans="1:18" ht="18" customHeight="1" x14ac:dyDescent="0.15">
      <c r="A125" s="168">
        <v>10</v>
      </c>
      <c r="B125" s="169" t="s">
        <v>5723</v>
      </c>
      <c r="C125" s="169"/>
      <c r="D125" s="169"/>
      <c r="E125" s="170"/>
      <c r="F125" s="169"/>
      <c r="G125" s="170"/>
      <c r="H125" s="169"/>
      <c r="I125" s="170"/>
      <c r="J125" s="170"/>
      <c r="K125" s="171">
        <f>IF(C125="",SUMIFS($K126:$K$160,$A126:$A$160,A125,$E126:$E$160,""),IF(E125="",SUMIFS($K126:$K$160,$A126:$A$160,A125,$C126:$C$160,C125,$G126:$G$160,""),IF(G125="",SUMIFS($K126:$K$160,$A126:$A$160,A125,$C126:$C$160,C125,$E126:$E$160,E125),0)))</f>
        <v>5001</v>
      </c>
      <c r="L125" s="171">
        <f>IF(C125="",SUMIFS($L126:$L$160,$A126:$A$160,A125,$E126:$E$160,""),IF(E125="",SUMIFS($L126:$L$160,$A126:$A$160,A125,$C126:$C$160,C125,$G126:$G$160,""),IF(G125="",SUMIFS($L126:$L$160,$A126:$A$160,A125,$C126:$C$160,C125,$E126:$E$160,E125),0)))</f>
        <v>5001</v>
      </c>
      <c r="M125" s="171">
        <f t="shared" ref="M125:M127" si="28">K125-L125</f>
        <v>0</v>
      </c>
      <c r="N125" s="172"/>
      <c r="O125" s="173"/>
      <c r="P125" s="174"/>
      <c r="Q125" s="171">
        <f>IF(C125="",SUMIFS($Q$3:$Q$160,$A$3:$A$160,A125,$C$3:$C$160,"&gt;0",$E$3:$E$160,""),IF(E125="",SUMIFS($Q$3:$Q$160,$A$3:$A$160,A125,$C$3:$C$160,C125,$E$3:$E$160,"&gt;0",$G$3:$G$160,""),IF(G125="",SUMIFS($Q$3:$Q$160,$A$3:$A$160,A125,$C$3:$C$160,C125,$E$3:$E$160,E125,$G$3:$G$160,"&gt;0"))))</f>
        <v>0</v>
      </c>
      <c r="R125" s="171"/>
    </row>
    <row r="126" spans="1:18" ht="18" customHeight="1" x14ac:dyDescent="0.15">
      <c r="A126" s="24">
        <v>10</v>
      </c>
      <c r="B126" s="25" t="s">
        <v>5723</v>
      </c>
      <c r="C126" s="26">
        <v>1</v>
      </c>
      <c r="D126" s="26" t="s">
        <v>5723</v>
      </c>
      <c r="E126" s="27"/>
      <c r="F126" s="26"/>
      <c r="G126" s="27"/>
      <c r="H126" s="26"/>
      <c r="I126" s="27"/>
      <c r="J126" s="27"/>
      <c r="K126" s="23">
        <f>IF(C126="",SUMIFS($K127:$K$160,$A127:$A$160,A126,$E127:$E$160,""),IF(E126="",SUMIFS($K127:$K$160,$A127:$A$160,A126,$C127:$C$160,C126,$G127:$G$160,""),IF(G126="",SUMIFS($K127:$K$160,$A127:$A$160,A126,$C127:$C$160,C126,$E127:$E$160,E126),0)))</f>
        <v>5001</v>
      </c>
      <c r="L126" s="23">
        <f>IF(C126="",SUMIFS($L127:$L$160,$A127:$A$160,A126,$E127:$E$160,""),IF(E126="",SUMIFS($L127:$L$160,$A127:$A$160,A126,$C127:$C$160,C126,$G127:$G$160,""),IF(G126="",SUMIFS($L127:$L$160,$A127:$A$160,A126,$C127:$C$160,C126,$E127:$E$160,E126),0)))</f>
        <v>5001</v>
      </c>
      <c r="M126" s="23">
        <f t="shared" si="28"/>
        <v>0</v>
      </c>
      <c r="N126" s="28"/>
      <c r="O126" s="29"/>
      <c r="P126" s="30"/>
      <c r="Q126" s="23">
        <f>IF(C126="",SUMIFS($Q$3:$Q$160,$A$3:$A$160,A126,$C$3:$C$160,"&gt;0",$E$3:$E$160,""),IF(E126="",SUMIFS($Q$3:$Q$160,$A$3:$A$160,A126,$C$3:$C$160,C126,$E$3:$E$160,"&gt;0",$G$3:$G$160,""),IF(G126="",SUMIFS($Q$3:$Q$160,$A$3:$A$160,A126,$C$3:$C$160,C126,$E$3:$E$160,E126,$G$3:$G$160,"&gt;0"))))</f>
        <v>0</v>
      </c>
      <c r="R126" s="23"/>
    </row>
    <row r="127" spans="1:18" ht="18" customHeight="1" x14ac:dyDescent="0.15">
      <c r="A127" s="24">
        <v>10</v>
      </c>
      <c r="B127" s="25" t="s">
        <v>5723</v>
      </c>
      <c r="C127" s="34">
        <v>1</v>
      </c>
      <c r="D127" s="25" t="s">
        <v>5723</v>
      </c>
      <c r="E127" s="35">
        <v>1</v>
      </c>
      <c r="F127" s="36" t="s">
        <v>5723</v>
      </c>
      <c r="G127" s="35"/>
      <c r="H127" s="36"/>
      <c r="I127" s="35"/>
      <c r="J127" s="35"/>
      <c r="K127" s="32">
        <f>IF(C127="",SUMIFS($K128:$K$160,$A128:$A$160,A127,$E128:$E$160,""),IF(E127="",SUMIFS($K128:$K$160,$A128:$A$160,A127,$C128:$C$160,C127,$G128:$G$160,""),IF(G127="",SUMIFS($K128:$K$160,$A128:$A$160,A127,$C128:$C$160,C127,$E128:$E$160,E127),0)))</f>
        <v>5001</v>
      </c>
      <c r="L127" s="32">
        <f>IF(C127="",SUMIFS($L128:$L$160,$A128:$A$160,A127,$E128:$E$160,""),IF(E127="",SUMIFS($L128:$L$160,$A128:$A$160,A127,$C128:$C$160,C127,$G128:$G$160,""),IF(G127="",SUMIFS($L128:$L$160,$A128:$A$160,A127,$C128:$C$160,C127,$E128:$E$160,E127),0)))</f>
        <v>5001</v>
      </c>
      <c r="M127" s="32">
        <f t="shared" si="28"/>
        <v>0</v>
      </c>
      <c r="N127" s="37"/>
      <c r="O127" s="38"/>
      <c r="P127" s="39"/>
      <c r="Q127" s="32">
        <f>IF(C127="",SUMIFS($Q$3:$Q$160,$A$3:$A$160,A127,$C$3:$C$160,"&gt;0",$E$3:$E$160,""),IF(E127="",SUMIFS($Q$3:$Q$160,$A$3:$A$160,A127,$C$3:$C$160,C127,$E$3:$E$160,"&gt;0",$G$3:$G$160,""),IF(G127="",SUMIFS($Q$3:$Q$160,$A$3:$A$160,A127,$C$3:$C$160,C127,$E$3:$E$160,E127,$G$3:$G$160,"&gt;0"))))</f>
        <v>0</v>
      </c>
      <c r="R127" s="32" t="s">
        <v>663</v>
      </c>
    </row>
    <row r="128" spans="1:18" ht="18" customHeight="1" x14ac:dyDescent="0.15">
      <c r="A128" s="42">
        <v>10</v>
      </c>
      <c r="B128" s="43" t="s">
        <v>5723</v>
      </c>
      <c r="C128" s="43">
        <v>1</v>
      </c>
      <c r="D128" s="43" t="s">
        <v>5723</v>
      </c>
      <c r="E128" s="43">
        <v>1</v>
      </c>
      <c r="F128" s="43" t="s">
        <v>5723</v>
      </c>
      <c r="G128" s="49">
        <v>1</v>
      </c>
      <c r="H128" s="49" t="s">
        <v>5723</v>
      </c>
      <c r="I128" s="45"/>
      <c r="J128" s="45"/>
      <c r="K128" s="41"/>
      <c r="L128" s="41"/>
      <c r="M128" s="41"/>
      <c r="N128" s="45"/>
      <c r="O128" s="41"/>
      <c r="P128" s="46"/>
      <c r="Q128" s="41"/>
      <c r="R128" s="178" t="s">
        <v>663</v>
      </c>
    </row>
    <row r="129" spans="1:18" ht="18" customHeight="1" x14ac:dyDescent="0.15">
      <c r="A129" s="42">
        <v>10</v>
      </c>
      <c r="B129" s="43" t="s">
        <v>5723</v>
      </c>
      <c r="C129" s="43">
        <v>1</v>
      </c>
      <c r="D129" s="43" t="s">
        <v>5723</v>
      </c>
      <c r="E129" s="43">
        <v>1</v>
      </c>
      <c r="F129" s="43" t="s">
        <v>5723</v>
      </c>
      <c r="G129" s="43">
        <v>1</v>
      </c>
      <c r="H129" s="43" t="s">
        <v>5723</v>
      </c>
      <c r="I129" s="45">
        <v>1</v>
      </c>
      <c r="J129" s="45" t="s">
        <v>7355</v>
      </c>
      <c r="K129" s="41">
        <v>5000</v>
      </c>
      <c r="L129" s="41">
        <v>5000</v>
      </c>
      <c r="M129" s="41">
        <f t="shared" ref="M129:M133" si="29">K129-L129</f>
        <v>0</v>
      </c>
      <c r="N129" s="45" t="s">
        <v>7356</v>
      </c>
      <c r="O129" s="41">
        <v>5000000</v>
      </c>
      <c r="P129" s="46"/>
      <c r="Q129" s="41"/>
      <c r="R129" s="178" t="s">
        <v>663</v>
      </c>
    </row>
    <row r="130" spans="1:18" ht="18" customHeight="1" x14ac:dyDescent="0.15">
      <c r="A130" s="42">
        <v>10</v>
      </c>
      <c r="B130" s="43" t="s">
        <v>5723</v>
      </c>
      <c r="C130" s="43">
        <v>1</v>
      </c>
      <c r="D130" s="43" t="s">
        <v>5723</v>
      </c>
      <c r="E130" s="43">
        <v>1</v>
      </c>
      <c r="F130" s="43" t="s">
        <v>5723</v>
      </c>
      <c r="G130" s="43">
        <v>1</v>
      </c>
      <c r="H130" s="43" t="s">
        <v>5723</v>
      </c>
      <c r="I130" s="45">
        <v>2</v>
      </c>
      <c r="J130" s="45" t="s">
        <v>7357</v>
      </c>
      <c r="K130" s="41">
        <v>1</v>
      </c>
      <c r="L130" s="41">
        <v>1</v>
      </c>
      <c r="M130" s="41">
        <f t="shared" si="29"/>
        <v>0</v>
      </c>
      <c r="N130" s="45" t="s">
        <v>7295</v>
      </c>
      <c r="O130" s="41">
        <v>1000</v>
      </c>
      <c r="P130" s="46"/>
      <c r="Q130" s="41"/>
      <c r="R130" s="178" t="s">
        <v>663</v>
      </c>
    </row>
    <row r="131" spans="1:18" ht="18" customHeight="1" x14ac:dyDescent="0.15">
      <c r="A131" s="168">
        <v>11</v>
      </c>
      <c r="B131" s="169" t="s">
        <v>5730</v>
      </c>
      <c r="C131" s="169"/>
      <c r="D131" s="169"/>
      <c r="E131" s="170"/>
      <c r="F131" s="169"/>
      <c r="G131" s="170"/>
      <c r="H131" s="169"/>
      <c r="I131" s="170"/>
      <c r="J131" s="170"/>
      <c r="K131" s="171">
        <f>IF(C131="",SUMIFS($K132:$K$160,$A132:$A$160,A131,$E132:$E$160,""),IF(E131="",SUMIFS($K132:$K$160,$A132:$A$160,A131,$C132:$C$160,C131,$G132:$G$160,""),IF(G131="",SUMIFS($K132:$K$160,$A132:$A$160,A131,$C132:$C$160,C131,$E132:$E$160,E131),0)))</f>
        <v>1057</v>
      </c>
      <c r="L131" s="171">
        <f>IF(C131="",SUMIFS($L132:$L$160,$A132:$A$160,A131,$E132:$E$160,""),IF(E131="",SUMIFS($L132:$L$160,$A132:$A$160,A131,$C132:$C$160,C131,$G132:$G$160,""),IF(G131="",SUMIFS($L132:$L$160,$A132:$A$160,A131,$C132:$C$160,C131,$E132:$E$160,E131),0)))</f>
        <v>1207</v>
      </c>
      <c r="M131" s="171">
        <f t="shared" si="29"/>
        <v>-150</v>
      </c>
      <c r="N131" s="172"/>
      <c r="O131" s="173"/>
      <c r="P131" s="174"/>
      <c r="Q131" s="171">
        <f>IF(C131="",SUMIFS($Q$3:$Q$160,$A$3:$A$160,A131,$C$3:$C$160,"&gt;0",$E$3:$E$160,""),IF(E131="",SUMIFS($Q$3:$Q$160,$A$3:$A$160,A131,$C$3:$C$160,C131,$E$3:$E$160,"&gt;0",$G$3:$G$160,""),IF(G131="",SUMIFS($Q$3:$Q$160,$A$3:$A$160,A131,$C$3:$C$160,C131,$E$3:$E$160,E131,$G$3:$G$160,"&gt;0"))))</f>
        <v>5</v>
      </c>
      <c r="R131" s="171"/>
    </row>
    <row r="132" spans="1:18" ht="18" customHeight="1" x14ac:dyDescent="0.15">
      <c r="A132" s="24">
        <v>11</v>
      </c>
      <c r="B132" s="25" t="s">
        <v>5730</v>
      </c>
      <c r="C132" s="26">
        <v>1</v>
      </c>
      <c r="D132" s="26" t="s">
        <v>5731</v>
      </c>
      <c r="E132" s="27"/>
      <c r="F132" s="26"/>
      <c r="G132" s="27"/>
      <c r="H132" s="26"/>
      <c r="I132" s="27"/>
      <c r="J132" s="27"/>
      <c r="K132" s="23">
        <f>IF(C132="",SUMIFS($K133:$K$160,$A133:$A$160,A132,$E133:$E$160,""),IF(E132="",SUMIFS($K133:$K$160,$A133:$A$160,A132,$C133:$C$160,C132,$G133:$G$160,""),IF(G132="",SUMIFS($K133:$K$160,$A133:$A$160,A132,$C133:$C$160,C132,$E133:$E$160,E132),0)))</f>
        <v>1051</v>
      </c>
      <c r="L132" s="23">
        <f>IF(C132="",SUMIFS($L133:$L$160,$A133:$A$160,A132,$E133:$E$160,""),IF(E132="",SUMIFS($L133:$L$160,$A133:$A$160,A132,$C133:$C$160,C132,$G133:$G$160,""),IF(G132="",SUMIFS($L133:$L$160,$A133:$A$160,A132,$C133:$C$160,C132,$E133:$E$160,E132),0)))</f>
        <v>1201</v>
      </c>
      <c r="M132" s="23">
        <f t="shared" si="29"/>
        <v>-150</v>
      </c>
      <c r="N132" s="28"/>
      <c r="O132" s="29"/>
      <c r="P132" s="30"/>
      <c r="Q132" s="23">
        <f>IF(C132="",SUMIFS($Q$3:$Q$160,$A$3:$A$160,A132,$C$3:$C$160,"&gt;0",$E$3:$E$160,""),IF(E132="",SUMIFS($Q$3:$Q$160,$A$3:$A$160,A132,$C$3:$C$160,C132,$E$3:$E$160,"&gt;0",$G$3:$G$160,""),IF(G132="",SUMIFS($Q$3:$Q$160,$A$3:$A$160,A132,$C$3:$C$160,C132,$E$3:$E$160,E132,$G$3:$G$160,"&gt;0"))))</f>
        <v>0</v>
      </c>
      <c r="R132" s="23"/>
    </row>
    <row r="133" spans="1:18" ht="18" customHeight="1" x14ac:dyDescent="0.15">
      <c r="A133" s="24">
        <v>11</v>
      </c>
      <c r="B133" s="25" t="s">
        <v>5730</v>
      </c>
      <c r="C133" s="34">
        <v>1</v>
      </c>
      <c r="D133" s="25" t="s">
        <v>5731</v>
      </c>
      <c r="E133" s="35">
        <v>1</v>
      </c>
      <c r="F133" s="36" t="s">
        <v>7358</v>
      </c>
      <c r="G133" s="35"/>
      <c r="H133" s="36"/>
      <c r="I133" s="35"/>
      <c r="J133" s="35"/>
      <c r="K133" s="32">
        <f>IF(C133="",SUMIFS($K134:$K$160,$A134:$A$160,A133,$E134:$E$160,""),IF(E133="",SUMIFS($K134:$K$160,$A134:$A$160,A133,$C134:$C$160,C133,$G134:$G$160,""),IF(G133="",SUMIFS($K134:$K$160,$A134:$A$160,A133,$C134:$C$160,C133,$E134:$E$160,E133),0)))</f>
        <v>1050</v>
      </c>
      <c r="L133" s="32">
        <f>IF(C133="",SUMIFS($L134:$L$160,$A134:$A$160,A133,$E134:$E$160,""),IF(E133="",SUMIFS($L134:$L$160,$A134:$A$160,A133,$C134:$C$160,C133,$G134:$G$160,""),IF(G133="",SUMIFS($L134:$L$160,$A134:$A$160,A133,$C134:$C$160,C133,$E134:$E$160,E133),0)))</f>
        <v>1200</v>
      </c>
      <c r="M133" s="32">
        <f t="shared" si="29"/>
        <v>-150</v>
      </c>
      <c r="N133" s="37"/>
      <c r="O133" s="38"/>
      <c r="P133" s="39"/>
      <c r="Q133" s="32">
        <f>IF(C133="",SUMIFS($Q$3:$Q$160,$A$3:$A$160,A133,$C$3:$C$160,"&gt;0",$E$3:$E$160,""),IF(E133="",SUMIFS($Q$3:$Q$160,$A$3:$A$160,A133,$C$3:$C$160,C133,$E$3:$E$160,"&gt;0",$G$3:$G$160,""),IF(G133="",SUMIFS($Q$3:$Q$160,$A$3:$A$160,A133,$C$3:$C$160,C133,$E$3:$E$160,E133,$G$3:$G$160,"&gt;0"))))</f>
        <v>0</v>
      </c>
      <c r="R133" s="32" t="s">
        <v>663</v>
      </c>
    </row>
    <row r="134" spans="1:18" ht="18" customHeight="1" x14ac:dyDescent="0.15">
      <c r="A134" s="42">
        <v>11</v>
      </c>
      <c r="B134" s="43" t="s">
        <v>5730</v>
      </c>
      <c r="C134" s="43">
        <v>1</v>
      </c>
      <c r="D134" s="43" t="s">
        <v>5731</v>
      </c>
      <c r="E134" s="43">
        <v>1</v>
      </c>
      <c r="F134" s="43" t="s">
        <v>7358</v>
      </c>
      <c r="G134" s="49">
        <v>1</v>
      </c>
      <c r="H134" s="49" t="s">
        <v>7359</v>
      </c>
      <c r="I134" s="45"/>
      <c r="J134" s="45"/>
      <c r="K134" s="41"/>
      <c r="L134" s="41"/>
      <c r="M134" s="41"/>
      <c r="N134" s="45"/>
      <c r="O134" s="41"/>
      <c r="P134" s="46"/>
      <c r="Q134" s="41"/>
      <c r="R134" s="178" t="s">
        <v>663</v>
      </c>
    </row>
    <row r="135" spans="1:18" ht="18" customHeight="1" x14ac:dyDescent="0.15">
      <c r="A135" s="42">
        <v>11</v>
      </c>
      <c r="B135" s="43" t="s">
        <v>5730</v>
      </c>
      <c r="C135" s="43">
        <v>1</v>
      </c>
      <c r="D135" s="43" t="s">
        <v>5731</v>
      </c>
      <c r="E135" s="43">
        <v>1</v>
      </c>
      <c r="F135" s="43" t="s">
        <v>7358</v>
      </c>
      <c r="G135" s="43">
        <v>1</v>
      </c>
      <c r="H135" s="43" t="s">
        <v>7359</v>
      </c>
      <c r="I135" s="45">
        <v>1</v>
      </c>
      <c r="J135" s="45" t="s">
        <v>7359</v>
      </c>
      <c r="K135" s="41">
        <v>1050</v>
      </c>
      <c r="L135" s="41">
        <v>1200</v>
      </c>
      <c r="M135" s="41">
        <f t="shared" ref="M135:M136" si="30">K135-L135</f>
        <v>-150</v>
      </c>
      <c r="N135" s="45" t="s">
        <v>7360</v>
      </c>
      <c r="O135" s="41">
        <v>1050000</v>
      </c>
      <c r="P135" s="46"/>
      <c r="Q135" s="41"/>
      <c r="R135" s="178" t="s">
        <v>663</v>
      </c>
    </row>
    <row r="136" spans="1:18" ht="18" customHeight="1" x14ac:dyDescent="0.15">
      <c r="A136" s="24">
        <v>11</v>
      </c>
      <c r="B136" s="25" t="s">
        <v>5730</v>
      </c>
      <c r="C136" s="34">
        <v>1</v>
      </c>
      <c r="D136" s="25" t="s">
        <v>5731</v>
      </c>
      <c r="E136" s="35">
        <v>2</v>
      </c>
      <c r="F136" s="36" t="s">
        <v>7361</v>
      </c>
      <c r="G136" s="35"/>
      <c r="H136" s="36"/>
      <c r="I136" s="35"/>
      <c r="J136" s="35"/>
      <c r="K136" s="32">
        <f>IF(C136="",SUMIFS($K137:$K$160,$A137:$A$160,A136,$E137:$E$160,""),IF(E136="",SUMIFS($K137:$K$160,$A137:$A$160,A136,$C137:$C$160,C136,$G137:$G$160,""),IF(G136="",SUMIFS($K137:$K$160,$A137:$A$160,A136,$C137:$C$160,C136,$E137:$E$160,E136),0)))</f>
        <v>1</v>
      </c>
      <c r="L136" s="32">
        <f>IF(C136="",SUMIFS($L137:$L$160,$A137:$A$160,A136,$E137:$E$160,""),IF(E136="",SUMIFS($L137:$L$160,$A137:$A$160,A136,$C137:$C$160,C136,$G137:$G$160,""),IF(G136="",SUMIFS($L137:$L$160,$A137:$A$160,A136,$C137:$C$160,C136,$E137:$E$160,E136),0)))</f>
        <v>1</v>
      </c>
      <c r="M136" s="32">
        <f t="shared" si="30"/>
        <v>0</v>
      </c>
      <c r="N136" s="37"/>
      <c r="O136" s="38"/>
      <c r="P136" s="39"/>
      <c r="Q136" s="32">
        <f>IF(C136="",SUMIFS($Q$3:$Q$160,$A$3:$A$160,A136,$C$3:$C$160,"&gt;0",$E$3:$E$160,""),IF(E136="",SUMIFS($Q$3:$Q$160,$A$3:$A$160,A136,$C$3:$C$160,C136,$E$3:$E$160,"&gt;0",$G$3:$G$160,""),IF(G136="",SUMIFS($Q$3:$Q$160,$A$3:$A$160,A136,$C$3:$C$160,C136,$E$3:$E$160,E136,$G$3:$G$160,"&gt;0"))))</f>
        <v>0</v>
      </c>
      <c r="R136" s="32" t="s">
        <v>663</v>
      </c>
    </row>
    <row r="137" spans="1:18" ht="18" customHeight="1" x14ac:dyDescent="0.15">
      <c r="A137" s="42">
        <v>11</v>
      </c>
      <c r="B137" s="43" t="s">
        <v>5730</v>
      </c>
      <c r="C137" s="43">
        <v>1</v>
      </c>
      <c r="D137" s="43" t="s">
        <v>5731</v>
      </c>
      <c r="E137" s="43">
        <v>2</v>
      </c>
      <c r="F137" s="43" t="s">
        <v>7361</v>
      </c>
      <c r="G137" s="49">
        <v>1</v>
      </c>
      <c r="H137" s="49" t="s">
        <v>7359</v>
      </c>
      <c r="I137" s="45"/>
      <c r="J137" s="45"/>
      <c r="K137" s="41"/>
      <c r="L137" s="41"/>
      <c r="M137" s="41"/>
      <c r="N137" s="45"/>
      <c r="O137" s="41"/>
      <c r="P137" s="46"/>
      <c r="Q137" s="41"/>
      <c r="R137" s="178" t="s">
        <v>663</v>
      </c>
    </row>
    <row r="138" spans="1:18" ht="18" customHeight="1" x14ac:dyDescent="0.15">
      <c r="A138" s="42">
        <v>11</v>
      </c>
      <c r="B138" s="43" t="s">
        <v>5730</v>
      </c>
      <c r="C138" s="43">
        <v>1</v>
      </c>
      <c r="D138" s="43" t="s">
        <v>5731</v>
      </c>
      <c r="E138" s="43">
        <v>2</v>
      </c>
      <c r="F138" s="43" t="s">
        <v>7361</v>
      </c>
      <c r="G138" s="43">
        <v>1</v>
      </c>
      <c r="H138" s="43" t="s">
        <v>7359</v>
      </c>
      <c r="I138" s="45">
        <v>1</v>
      </c>
      <c r="J138" s="45" t="s">
        <v>7359</v>
      </c>
      <c r="K138" s="41">
        <v>1</v>
      </c>
      <c r="L138" s="41">
        <v>1</v>
      </c>
      <c r="M138" s="41">
        <f t="shared" ref="M138:M140" si="31">K138-L138</f>
        <v>0</v>
      </c>
      <c r="N138" s="45" t="s">
        <v>7295</v>
      </c>
      <c r="O138" s="41">
        <v>1000</v>
      </c>
      <c r="P138" s="46"/>
      <c r="Q138" s="41"/>
      <c r="R138" s="178" t="s">
        <v>663</v>
      </c>
    </row>
    <row r="139" spans="1:18" ht="18" customHeight="1" x14ac:dyDescent="0.15">
      <c r="A139" s="24">
        <v>11</v>
      </c>
      <c r="B139" s="25" t="s">
        <v>5730</v>
      </c>
      <c r="C139" s="26">
        <v>2</v>
      </c>
      <c r="D139" s="26" t="s">
        <v>5734</v>
      </c>
      <c r="E139" s="27"/>
      <c r="F139" s="26"/>
      <c r="G139" s="27"/>
      <c r="H139" s="26"/>
      <c r="I139" s="27"/>
      <c r="J139" s="27"/>
      <c r="K139" s="23">
        <f>IF(C139="",SUMIFS($K140:$K$160,$A140:$A$160,A139,$E140:$E$160,""),IF(E139="",SUMIFS($K140:$K$160,$A140:$A$160,A139,$C140:$C$160,C139,$G140:$G$160,""),IF(G139="",SUMIFS($K140:$K$160,$A140:$A$160,A139,$C140:$C$160,C139,$E140:$E$160,E139),0)))</f>
        <v>1</v>
      </c>
      <c r="L139" s="23">
        <f>IF(C139="",SUMIFS($L140:$L$160,$A140:$A$160,A139,$E140:$E$160,""),IF(E139="",SUMIFS($L140:$L$160,$A140:$A$160,A139,$C140:$C$160,C139,$G140:$G$160,""),IF(G139="",SUMIFS($L140:$L$160,$A140:$A$160,A139,$C140:$C$160,C139,$E140:$E$160,E139),0)))</f>
        <v>1</v>
      </c>
      <c r="M139" s="23">
        <f t="shared" si="31"/>
        <v>0</v>
      </c>
      <c r="N139" s="28"/>
      <c r="O139" s="29"/>
      <c r="P139" s="30"/>
      <c r="Q139" s="23">
        <f>IF(C139="",SUMIFS($Q$3:$Q$160,$A$3:$A$160,A139,$C$3:$C$160,"&gt;0",$E$3:$E$160,""),IF(E139="",SUMIFS($Q$3:$Q$160,$A$3:$A$160,A139,$C$3:$C$160,C139,$E$3:$E$160,"&gt;0",$G$3:$G$160,""),IF(G139="",SUMIFS($Q$3:$Q$160,$A$3:$A$160,A139,$C$3:$C$160,C139,$E$3:$E$160,E139,$G$3:$G$160,"&gt;0"))))</f>
        <v>0</v>
      </c>
      <c r="R139" s="23"/>
    </row>
    <row r="140" spans="1:18" ht="18" customHeight="1" x14ac:dyDescent="0.15">
      <c r="A140" s="24">
        <v>11</v>
      </c>
      <c r="B140" s="25" t="s">
        <v>5730</v>
      </c>
      <c r="C140" s="34">
        <v>2</v>
      </c>
      <c r="D140" s="25" t="s">
        <v>5734</v>
      </c>
      <c r="E140" s="35">
        <v>1</v>
      </c>
      <c r="F140" s="36" t="s">
        <v>5734</v>
      </c>
      <c r="G140" s="35"/>
      <c r="H140" s="36"/>
      <c r="I140" s="35"/>
      <c r="J140" s="35"/>
      <c r="K140" s="32">
        <f>IF(C140="",SUMIFS($K141:$K$160,$A141:$A$160,A140,$E141:$E$160,""),IF(E140="",SUMIFS($K141:$K$160,$A141:$A$160,A140,$C141:$C$160,C140,$G141:$G$160,""),IF(G140="",SUMIFS($K141:$K$160,$A141:$A$160,A140,$C141:$C$160,C140,$E141:$E$160,E140),0)))</f>
        <v>1</v>
      </c>
      <c r="L140" s="32">
        <f>IF(C140="",SUMIFS($L141:$L$160,$A141:$A$160,A140,$E141:$E$160,""),IF(E140="",SUMIFS($L141:$L$160,$A141:$A$160,A140,$C141:$C$160,C140,$G141:$G$160,""),IF(G140="",SUMIFS($L141:$L$160,$A141:$A$160,A140,$C141:$C$160,C140,$E141:$E$160,E140),0)))</f>
        <v>1</v>
      </c>
      <c r="M140" s="32">
        <f t="shared" si="31"/>
        <v>0</v>
      </c>
      <c r="N140" s="37"/>
      <c r="O140" s="38"/>
      <c r="P140" s="39"/>
      <c r="Q140" s="32">
        <f>IF(C140="",SUMIFS($Q$3:$Q$160,$A$3:$A$160,A140,$C$3:$C$160,"&gt;0",$E$3:$E$160,""),IF(E140="",SUMIFS($Q$3:$Q$160,$A$3:$A$160,A140,$C$3:$C$160,C140,$E$3:$E$160,"&gt;0",$G$3:$G$160,""),IF(G140="",SUMIFS($Q$3:$Q$160,$A$3:$A$160,A140,$C$3:$C$160,C140,$E$3:$E$160,E140,$G$3:$G$160,"&gt;0"))))</f>
        <v>0</v>
      </c>
      <c r="R140" s="32" t="s">
        <v>663</v>
      </c>
    </row>
    <row r="141" spans="1:18" ht="18" customHeight="1" x14ac:dyDescent="0.15">
      <c r="A141" s="42">
        <v>11</v>
      </c>
      <c r="B141" s="43" t="s">
        <v>5730</v>
      </c>
      <c r="C141" s="43">
        <v>2</v>
      </c>
      <c r="D141" s="43" t="s">
        <v>5734</v>
      </c>
      <c r="E141" s="43">
        <v>1</v>
      </c>
      <c r="F141" s="43" t="s">
        <v>5734</v>
      </c>
      <c r="G141" s="49">
        <v>1</v>
      </c>
      <c r="H141" s="49" t="s">
        <v>5734</v>
      </c>
      <c r="I141" s="45"/>
      <c r="J141" s="45"/>
      <c r="K141" s="41"/>
      <c r="L141" s="41"/>
      <c r="M141" s="41"/>
      <c r="N141" s="45"/>
      <c r="O141" s="41"/>
      <c r="P141" s="46"/>
      <c r="Q141" s="41"/>
      <c r="R141" s="178" t="s">
        <v>663</v>
      </c>
    </row>
    <row r="142" spans="1:18" ht="18" customHeight="1" x14ac:dyDescent="0.15">
      <c r="A142" s="42">
        <v>11</v>
      </c>
      <c r="B142" s="43" t="s">
        <v>5730</v>
      </c>
      <c r="C142" s="43">
        <v>2</v>
      </c>
      <c r="D142" s="43" t="s">
        <v>5734</v>
      </c>
      <c r="E142" s="43">
        <v>1</v>
      </c>
      <c r="F142" s="43" t="s">
        <v>5734</v>
      </c>
      <c r="G142" s="43">
        <v>1</v>
      </c>
      <c r="H142" s="43" t="s">
        <v>5734</v>
      </c>
      <c r="I142" s="45">
        <v>1</v>
      </c>
      <c r="J142" s="45" t="s">
        <v>4897</v>
      </c>
      <c r="K142" s="41">
        <v>1</v>
      </c>
      <c r="L142" s="41">
        <v>1</v>
      </c>
      <c r="M142" s="41">
        <f t="shared" ref="M142:M144" si="32">K142-L142</f>
        <v>0</v>
      </c>
      <c r="N142" s="45" t="s">
        <v>7295</v>
      </c>
      <c r="O142" s="41">
        <v>1000</v>
      </c>
      <c r="P142" s="46"/>
      <c r="Q142" s="41"/>
      <c r="R142" s="178" t="s">
        <v>663</v>
      </c>
    </row>
    <row r="143" spans="1:18" ht="18" customHeight="1" x14ac:dyDescent="0.15">
      <c r="A143" s="24">
        <v>11</v>
      </c>
      <c r="B143" s="25" t="s">
        <v>5730</v>
      </c>
      <c r="C143" s="26">
        <v>3</v>
      </c>
      <c r="D143" s="26" t="s">
        <v>4532</v>
      </c>
      <c r="E143" s="27"/>
      <c r="F143" s="26"/>
      <c r="G143" s="27"/>
      <c r="H143" s="26"/>
      <c r="I143" s="27"/>
      <c r="J143" s="27"/>
      <c r="K143" s="23">
        <f>IF(C143="",SUMIFS($K144:$K$160,$A144:$A$160,A143,$E144:$E$160,""),IF(E143="",SUMIFS($K144:$K$160,$A144:$A$160,A143,$C144:$C$160,C143,$G144:$G$160,""),IF(G143="",SUMIFS($K144:$K$160,$A144:$A$160,A143,$C144:$C$160,C143,$E144:$E$160,E143),0)))</f>
        <v>5</v>
      </c>
      <c r="L143" s="23">
        <f>IF(C143="",SUMIFS($L144:$L$160,$A144:$A$160,A143,$E144:$E$160,""),IF(E143="",SUMIFS($L144:$L$160,$A144:$A$160,A143,$C144:$C$160,C143,$G144:$G$160,""),IF(G143="",SUMIFS($L144:$L$160,$A144:$A$160,A143,$C144:$C$160,C143,$E144:$E$160,E143),0)))</f>
        <v>5</v>
      </c>
      <c r="M143" s="23">
        <f t="shared" si="32"/>
        <v>0</v>
      </c>
      <c r="N143" s="28"/>
      <c r="O143" s="29"/>
      <c r="P143" s="30"/>
      <c r="Q143" s="23">
        <f>IF(C143="",SUMIFS($Q$3:$Q$160,$A$3:$A$160,A143,$C$3:$C$160,"&gt;0",$E$3:$E$160,""),IF(E143="",SUMIFS($Q$3:$Q$160,$A$3:$A$160,A143,$C$3:$C$160,C143,$E$3:$E$160,"&gt;0",$G$3:$G$160,""),IF(G143="",SUMIFS($Q$3:$Q$160,$A$3:$A$160,A143,$C$3:$C$160,C143,$E$3:$E$160,E143,$G$3:$G$160,"&gt;0"))))</f>
        <v>5</v>
      </c>
      <c r="R143" s="23"/>
    </row>
    <row r="144" spans="1:18" ht="18" customHeight="1" x14ac:dyDescent="0.15">
      <c r="A144" s="24">
        <v>11</v>
      </c>
      <c r="B144" s="25" t="s">
        <v>5730</v>
      </c>
      <c r="C144" s="34">
        <v>3</v>
      </c>
      <c r="D144" s="25" t="s">
        <v>4532</v>
      </c>
      <c r="E144" s="35">
        <v>1</v>
      </c>
      <c r="F144" s="36" t="s">
        <v>7362</v>
      </c>
      <c r="G144" s="35"/>
      <c r="H144" s="36"/>
      <c r="I144" s="35"/>
      <c r="J144" s="35"/>
      <c r="K144" s="32">
        <f>IF(C144="",SUMIFS($K145:$K$160,$A145:$A$160,A144,$E145:$E$160,""),IF(E144="",SUMIFS($K145:$K$160,$A145:$A$160,A144,$C145:$C$160,C144,$G145:$G$160,""),IF(G144="",SUMIFS($K145:$K$160,$A145:$A$160,A144,$C145:$C$160,C144,$E145:$E$160,E144),0)))</f>
        <v>1</v>
      </c>
      <c r="L144" s="32">
        <f>IF(C144="",SUMIFS($L145:$L$160,$A145:$A$160,A144,$E145:$E$160,""),IF(E144="",SUMIFS($L145:$L$160,$A145:$A$160,A144,$C145:$C$160,C144,$G145:$G$160,""),IF(G144="",SUMIFS($L145:$L$160,$A145:$A$160,A144,$C145:$C$160,C144,$E145:$E$160,E144),0)))</f>
        <v>1</v>
      </c>
      <c r="M144" s="32">
        <f t="shared" si="32"/>
        <v>0</v>
      </c>
      <c r="N144" s="37"/>
      <c r="O144" s="38"/>
      <c r="P144" s="39"/>
      <c r="Q144" s="32">
        <f>IF(C144="",SUMIFS($Q$3:$Q$160,$A$3:$A$160,A144,$C$3:$C$160,"&gt;0",$E$3:$E$160,""),IF(E144="",SUMIFS($Q$3:$Q$160,$A$3:$A$160,A144,$C$3:$C$160,C144,$E$3:$E$160,"&gt;0",$G$3:$G$160,""),IF(G144="",SUMIFS($Q$3:$Q$160,$A$3:$A$160,A144,$C$3:$C$160,C144,$E$3:$E$160,E144,$G$3:$G$160,"&gt;0"))))</f>
        <v>1</v>
      </c>
      <c r="R144" s="32" t="s">
        <v>663</v>
      </c>
    </row>
    <row r="145" spans="1:18" ht="18" customHeight="1" x14ac:dyDescent="0.15">
      <c r="A145" s="42">
        <v>11</v>
      </c>
      <c r="B145" s="43" t="s">
        <v>5730</v>
      </c>
      <c r="C145" s="43">
        <v>3</v>
      </c>
      <c r="D145" s="43" t="s">
        <v>4532</v>
      </c>
      <c r="E145" s="43">
        <v>1</v>
      </c>
      <c r="F145" s="43" t="s">
        <v>7362</v>
      </c>
      <c r="G145" s="49">
        <v>1</v>
      </c>
      <c r="H145" s="49" t="s">
        <v>6781</v>
      </c>
      <c r="I145" s="45"/>
      <c r="J145" s="45"/>
      <c r="K145" s="41"/>
      <c r="L145" s="41"/>
      <c r="M145" s="41"/>
      <c r="N145" s="45"/>
      <c r="O145" s="41"/>
      <c r="P145" s="46" t="s">
        <v>7294</v>
      </c>
      <c r="Q145" s="41"/>
      <c r="R145" s="178" t="s">
        <v>663</v>
      </c>
    </row>
    <row r="146" spans="1:18" ht="18" customHeight="1" x14ac:dyDescent="0.15">
      <c r="A146" s="42">
        <v>11</v>
      </c>
      <c r="B146" s="43" t="s">
        <v>5730</v>
      </c>
      <c r="C146" s="43">
        <v>3</v>
      </c>
      <c r="D146" s="43" t="s">
        <v>4532</v>
      </c>
      <c r="E146" s="43">
        <v>1</v>
      </c>
      <c r="F146" s="43" t="s">
        <v>7362</v>
      </c>
      <c r="G146" s="43">
        <v>1</v>
      </c>
      <c r="H146" s="43" t="s">
        <v>6781</v>
      </c>
      <c r="I146" s="45">
        <v>1</v>
      </c>
      <c r="J146" s="45" t="s">
        <v>6781</v>
      </c>
      <c r="K146" s="41">
        <v>1</v>
      </c>
      <c r="L146" s="41">
        <v>1</v>
      </c>
      <c r="M146" s="41">
        <f t="shared" ref="M146:M147" si="33">K146-L146</f>
        <v>0</v>
      </c>
      <c r="N146" s="45" t="s">
        <v>7295</v>
      </c>
      <c r="O146" s="41">
        <v>1000</v>
      </c>
      <c r="P146" s="46" t="s">
        <v>7296</v>
      </c>
      <c r="Q146" s="41">
        <v>1</v>
      </c>
      <c r="R146" s="178" t="s">
        <v>663</v>
      </c>
    </row>
    <row r="147" spans="1:18" ht="18" customHeight="1" x14ac:dyDescent="0.15">
      <c r="A147" s="24">
        <v>11</v>
      </c>
      <c r="B147" s="25" t="s">
        <v>5730</v>
      </c>
      <c r="C147" s="34">
        <v>3</v>
      </c>
      <c r="D147" s="25" t="s">
        <v>4532</v>
      </c>
      <c r="E147" s="35">
        <v>2</v>
      </c>
      <c r="F147" s="36" t="s">
        <v>7363</v>
      </c>
      <c r="G147" s="35"/>
      <c r="H147" s="36"/>
      <c r="I147" s="35"/>
      <c r="J147" s="35"/>
      <c r="K147" s="32">
        <f>IF(C147="",SUMIFS($K148:$K$160,$A148:$A$160,A147,$E148:$E$160,""),IF(E147="",SUMIFS($K148:$K$160,$A148:$A$160,A147,$C148:$C$160,C147,$G148:$G$160,""),IF(G147="",SUMIFS($K148:$K$160,$A148:$A$160,A147,$C148:$C$160,C147,$E148:$E$160,E147),0)))</f>
        <v>1</v>
      </c>
      <c r="L147" s="32">
        <f>IF(C147="",SUMIFS($L148:$L$160,$A148:$A$160,A147,$E148:$E$160,""),IF(E147="",SUMIFS($L148:$L$160,$A148:$A$160,A147,$C148:$C$160,C147,$G148:$G$160,""),IF(G147="",SUMIFS($L148:$L$160,$A148:$A$160,A147,$C148:$C$160,C147,$E148:$E$160,E147),0)))</f>
        <v>1</v>
      </c>
      <c r="M147" s="32">
        <f t="shared" si="33"/>
        <v>0</v>
      </c>
      <c r="N147" s="37"/>
      <c r="O147" s="38"/>
      <c r="P147" s="39"/>
      <c r="Q147" s="32">
        <f>IF(C147="",SUMIFS($Q$3:$Q$160,$A$3:$A$160,A147,$C$3:$C$160,"&gt;0",$E$3:$E$160,""),IF(E147="",SUMIFS($Q$3:$Q$160,$A$3:$A$160,A147,$C$3:$C$160,C147,$E$3:$E$160,"&gt;0",$G$3:$G$160,""),IF(G147="",SUMIFS($Q$3:$Q$160,$A$3:$A$160,A147,$C$3:$C$160,C147,$E$3:$E$160,E147,$G$3:$G$160,"&gt;0"))))</f>
        <v>1</v>
      </c>
      <c r="R147" s="32" t="s">
        <v>663</v>
      </c>
    </row>
    <row r="148" spans="1:18" ht="18" customHeight="1" x14ac:dyDescent="0.15">
      <c r="A148" s="42">
        <v>11</v>
      </c>
      <c r="B148" s="43" t="s">
        <v>5730</v>
      </c>
      <c r="C148" s="43">
        <v>3</v>
      </c>
      <c r="D148" s="43" t="s">
        <v>4532</v>
      </c>
      <c r="E148" s="43">
        <v>2</v>
      </c>
      <c r="F148" s="43" t="s">
        <v>7363</v>
      </c>
      <c r="G148" s="49">
        <v>1</v>
      </c>
      <c r="H148" s="49" t="s">
        <v>6781</v>
      </c>
      <c r="I148" s="45"/>
      <c r="J148" s="45"/>
      <c r="K148" s="41"/>
      <c r="L148" s="41"/>
      <c r="M148" s="41"/>
      <c r="N148" s="45"/>
      <c r="O148" s="41"/>
      <c r="P148" s="46" t="s">
        <v>7308</v>
      </c>
      <c r="Q148" s="41">
        <v>1</v>
      </c>
      <c r="R148" s="178" t="s">
        <v>663</v>
      </c>
    </row>
    <row r="149" spans="1:18" ht="18" customHeight="1" x14ac:dyDescent="0.15">
      <c r="A149" s="42">
        <v>11</v>
      </c>
      <c r="B149" s="43" t="s">
        <v>5730</v>
      </c>
      <c r="C149" s="43">
        <v>3</v>
      </c>
      <c r="D149" s="43" t="s">
        <v>4532</v>
      </c>
      <c r="E149" s="43">
        <v>2</v>
      </c>
      <c r="F149" s="43" t="s">
        <v>7363</v>
      </c>
      <c r="G149" s="43">
        <v>1</v>
      </c>
      <c r="H149" s="43" t="s">
        <v>6781</v>
      </c>
      <c r="I149" s="45">
        <v>1</v>
      </c>
      <c r="J149" s="45" t="s">
        <v>6781</v>
      </c>
      <c r="K149" s="41">
        <v>1</v>
      </c>
      <c r="L149" s="41">
        <v>1</v>
      </c>
      <c r="M149" s="41">
        <f t="shared" ref="M149:M150" si="34">K149-L149</f>
        <v>0</v>
      </c>
      <c r="N149" s="45" t="s">
        <v>7295</v>
      </c>
      <c r="O149" s="41">
        <v>1000</v>
      </c>
      <c r="P149" s="46" t="s">
        <v>7364</v>
      </c>
      <c r="Q149" s="41"/>
      <c r="R149" s="178" t="s">
        <v>663</v>
      </c>
    </row>
    <row r="150" spans="1:18" ht="18" customHeight="1" x14ac:dyDescent="0.15">
      <c r="A150" s="24">
        <v>11</v>
      </c>
      <c r="B150" s="25" t="s">
        <v>5730</v>
      </c>
      <c r="C150" s="34">
        <v>3</v>
      </c>
      <c r="D150" s="25" t="s">
        <v>4532</v>
      </c>
      <c r="E150" s="35">
        <v>3</v>
      </c>
      <c r="F150" s="36" t="s">
        <v>7365</v>
      </c>
      <c r="G150" s="35"/>
      <c r="H150" s="36"/>
      <c r="I150" s="35"/>
      <c r="J150" s="35"/>
      <c r="K150" s="32">
        <f>IF(C150="",SUMIFS($K151:$K$160,$A151:$A$160,A150,$E151:$E$160,""),IF(E150="",SUMIFS($K151:$K$160,$A151:$A$160,A150,$C151:$C$160,C150,$G151:$G$160,""),IF(G150="",SUMIFS($K151:$K$160,$A151:$A$160,A150,$C151:$C$160,C150,$E151:$E$160,E150),0)))</f>
        <v>1</v>
      </c>
      <c r="L150" s="32">
        <f>IF(C150="",SUMIFS($L151:$L$160,$A151:$A$160,A150,$E151:$E$160,""),IF(E150="",SUMIFS($L151:$L$160,$A151:$A$160,A150,$C151:$C$160,C150,$G151:$G$160,""),IF(G150="",SUMIFS($L151:$L$160,$A151:$A$160,A150,$C151:$C$160,C150,$E151:$E$160,E150),0)))</f>
        <v>1</v>
      </c>
      <c r="M150" s="32">
        <f t="shared" si="34"/>
        <v>0</v>
      </c>
      <c r="N150" s="37"/>
      <c r="O150" s="38"/>
      <c r="P150" s="39"/>
      <c r="Q150" s="32">
        <f>IF(C150="",SUMIFS($Q$3:$Q$160,$A$3:$A$160,A150,$C$3:$C$160,"&gt;0",$E$3:$E$160,""),IF(E150="",SUMIFS($Q$3:$Q$160,$A$3:$A$160,A150,$C$3:$C$160,C150,$E$3:$E$160,"&gt;0",$G$3:$G$160,""),IF(G150="",SUMIFS($Q$3:$Q$160,$A$3:$A$160,A150,$C$3:$C$160,C150,$E$3:$E$160,E150,$G$3:$G$160,"&gt;0"))))</f>
        <v>1</v>
      </c>
      <c r="R150" s="32" t="s">
        <v>663</v>
      </c>
    </row>
    <row r="151" spans="1:18" ht="18" customHeight="1" x14ac:dyDescent="0.15">
      <c r="A151" s="42">
        <v>11</v>
      </c>
      <c r="B151" s="43" t="s">
        <v>5730</v>
      </c>
      <c r="C151" s="43">
        <v>3</v>
      </c>
      <c r="D151" s="43" t="s">
        <v>4532</v>
      </c>
      <c r="E151" s="43">
        <v>3</v>
      </c>
      <c r="F151" s="43" t="s">
        <v>7365</v>
      </c>
      <c r="G151" s="49">
        <v>1</v>
      </c>
      <c r="H151" s="49" t="s">
        <v>6782</v>
      </c>
      <c r="I151" s="45"/>
      <c r="J151" s="45"/>
      <c r="K151" s="41"/>
      <c r="L151" s="41"/>
      <c r="M151" s="41"/>
      <c r="N151" s="45"/>
      <c r="O151" s="41"/>
      <c r="P151" s="46" t="s">
        <v>7294</v>
      </c>
      <c r="Q151" s="41">
        <v>1</v>
      </c>
      <c r="R151" s="178" t="s">
        <v>663</v>
      </c>
    </row>
    <row r="152" spans="1:18" ht="18" customHeight="1" x14ac:dyDescent="0.15">
      <c r="A152" s="42">
        <v>11</v>
      </c>
      <c r="B152" s="43" t="s">
        <v>5730</v>
      </c>
      <c r="C152" s="43">
        <v>3</v>
      </c>
      <c r="D152" s="43" t="s">
        <v>4532</v>
      </c>
      <c r="E152" s="43">
        <v>3</v>
      </c>
      <c r="F152" s="43" t="s">
        <v>7365</v>
      </c>
      <c r="G152" s="43">
        <v>1</v>
      </c>
      <c r="H152" s="43" t="s">
        <v>6782</v>
      </c>
      <c r="I152" s="45">
        <v>1</v>
      </c>
      <c r="J152" s="45" t="s">
        <v>6782</v>
      </c>
      <c r="K152" s="41">
        <v>1</v>
      </c>
      <c r="L152" s="41">
        <v>1</v>
      </c>
      <c r="M152" s="41">
        <f t="shared" ref="M152:M153" si="35">K152-L152</f>
        <v>0</v>
      </c>
      <c r="N152" s="45" t="s">
        <v>7295</v>
      </c>
      <c r="O152" s="41">
        <v>1000</v>
      </c>
      <c r="P152" s="46" t="s">
        <v>7296</v>
      </c>
      <c r="Q152" s="41"/>
      <c r="R152" s="178" t="s">
        <v>663</v>
      </c>
    </row>
    <row r="153" spans="1:18" ht="18" customHeight="1" x14ac:dyDescent="0.15">
      <c r="A153" s="24">
        <v>11</v>
      </c>
      <c r="B153" s="25" t="s">
        <v>5730</v>
      </c>
      <c r="C153" s="34">
        <v>3</v>
      </c>
      <c r="D153" s="25" t="s">
        <v>4532</v>
      </c>
      <c r="E153" s="35">
        <v>4</v>
      </c>
      <c r="F153" s="36" t="s">
        <v>7366</v>
      </c>
      <c r="G153" s="35"/>
      <c r="H153" s="36"/>
      <c r="I153" s="35"/>
      <c r="J153" s="35"/>
      <c r="K153" s="32">
        <f>IF(C153="",SUMIFS($K154:$K$160,$A154:$A$160,A153,$E154:$E$160,""),IF(E153="",SUMIFS($K154:$K$160,$A154:$A$160,A153,$C154:$C$160,C153,$G154:$G$160,""),IF(G153="",SUMIFS($K154:$K$160,$A154:$A$160,A153,$C154:$C$160,C153,$E154:$E$160,E153),0)))</f>
        <v>1</v>
      </c>
      <c r="L153" s="32">
        <f>IF(C153="",SUMIFS($L154:$L$160,$A154:$A$160,A153,$E154:$E$160,""),IF(E153="",SUMIFS($L154:$L$160,$A154:$A$160,A153,$C154:$C$160,C153,$G154:$G$160,""),IF(G153="",SUMIFS($L154:$L$160,$A154:$A$160,A153,$C154:$C$160,C153,$E154:$E$160,E153),0)))</f>
        <v>1</v>
      </c>
      <c r="M153" s="32">
        <f t="shared" si="35"/>
        <v>0</v>
      </c>
      <c r="N153" s="37"/>
      <c r="O153" s="38"/>
      <c r="P153" s="39"/>
      <c r="Q153" s="32">
        <f>IF(C153="",SUMIFS($Q$3:$Q$160,$A$3:$A$160,A153,$C$3:$C$160,"&gt;0",$E$3:$E$160,""),IF(E153="",SUMIFS($Q$3:$Q$160,$A$3:$A$160,A153,$C$3:$C$160,C153,$E$3:$E$160,"&gt;0",$G$3:$G$160,""),IF(G153="",SUMIFS($Q$3:$Q$160,$A$3:$A$160,A153,$C$3:$C$160,C153,$E$3:$E$160,E153,$G$3:$G$160,"&gt;0"))))</f>
        <v>1</v>
      </c>
      <c r="R153" s="32" t="s">
        <v>663</v>
      </c>
    </row>
    <row r="154" spans="1:18" ht="18" customHeight="1" x14ac:dyDescent="0.15">
      <c r="A154" s="42">
        <v>11</v>
      </c>
      <c r="B154" s="43" t="s">
        <v>5730</v>
      </c>
      <c r="C154" s="43">
        <v>3</v>
      </c>
      <c r="D154" s="43" t="s">
        <v>4532</v>
      </c>
      <c r="E154" s="43">
        <v>4</v>
      </c>
      <c r="F154" s="43" t="s">
        <v>7366</v>
      </c>
      <c r="G154" s="49">
        <v>1</v>
      </c>
      <c r="H154" s="49" t="s">
        <v>6782</v>
      </c>
      <c r="I154" s="45"/>
      <c r="J154" s="45"/>
      <c r="K154" s="41"/>
      <c r="L154" s="41"/>
      <c r="M154" s="41"/>
      <c r="N154" s="45"/>
      <c r="O154" s="41"/>
      <c r="P154" s="46" t="s">
        <v>7367</v>
      </c>
      <c r="Q154" s="41">
        <v>1</v>
      </c>
      <c r="R154" s="178" t="s">
        <v>663</v>
      </c>
    </row>
    <row r="155" spans="1:18" ht="18" customHeight="1" x14ac:dyDescent="0.15">
      <c r="A155" s="42">
        <v>11</v>
      </c>
      <c r="B155" s="43" t="s">
        <v>5730</v>
      </c>
      <c r="C155" s="43">
        <v>3</v>
      </c>
      <c r="D155" s="43" t="s">
        <v>4532</v>
      </c>
      <c r="E155" s="43">
        <v>4</v>
      </c>
      <c r="F155" s="43" t="s">
        <v>7366</v>
      </c>
      <c r="G155" s="43">
        <v>1</v>
      </c>
      <c r="H155" s="43" t="s">
        <v>6782</v>
      </c>
      <c r="I155" s="45">
        <v>1</v>
      </c>
      <c r="J155" s="45" t="s">
        <v>6782</v>
      </c>
      <c r="K155" s="41">
        <v>1</v>
      </c>
      <c r="L155" s="41">
        <v>1</v>
      </c>
      <c r="M155" s="41">
        <f t="shared" ref="M155:M156" si="36">K155-L155</f>
        <v>0</v>
      </c>
      <c r="N155" s="45" t="s">
        <v>7295</v>
      </c>
      <c r="O155" s="41">
        <v>1000</v>
      </c>
      <c r="P155" s="46" t="s">
        <v>7368</v>
      </c>
      <c r="Q155" s="41"/>
      <c r="R155" s="178" t="s">
        <v>663</v>
      </c>
    </row>
    <row r="156" spans="1:18" ht="18" customHeight="1" x14ac:dyDescent="0.15">
      <c r="A156" s="24">
        <v>11</v>
      </c>
      <c r="B156" s="25" t="s">
        <v>5730</v>
      </c>
      <c r="C156" s="34">
        <v>3</v>
      </c>
      <c r="D156" s="25" t="s">
        <v>4532</v>
      </c>
      <c r="E156" s="35">
        <v>8</v>
      </c>
      <c r="F156" s="36" t="s">
        <v>4532</v>
      </c>
      <c r="G156" s="35"/>
      <c r="H156" s="36"/>
      <c r="I156" s="35"/>
      <c r="J156" s="35"/>
      <c r="K156" s="32">
        <f>IF(C156="",SUMIFS($K157:$K$160,$A157:$A$160,A156,$E157:$E$160,""),IF(E156="",SUMIFS($K157:$K$160,$A157:$A$160,A156,$C157:$C$160,C156,$G157:$G$160,""),IF(G156="",SUMIFS($K157:$K$160,$A157:$A$160,A156,$C157:$C$160,C156,$E157:$E$160,E156),0)))</f>
        <v>1</v>
      </c>
      <c r="L156" s="32">
        <f>IF(C156="",SUMIFS($L157:$L$160,$A157:$A$160,A156,$E157:$E$160,""),IF(E156="",SUMIFS($L157:$L$160,$A157:$A$160,A156,$C157:$C$160,C156,$G157:$G$160,""),IF(G156="",SUMIFS($L157:$L$160,$A157:$A$160,A156,$C157:$C$160,C156,$E157:$E$160,E156),0)))</f>
        <v>1</v>
      </c>
      <c r="M156" s="32">
        <f t="shared" si="36"/>
        <v>0</v>
      </c>
      <c r="N156" s="37"/>
      <c r="O156" s="38"/>
      <c r="P156" s="39"/>
      <c r="Q156" s="32">
        <f>IF(C156="",SUMIFS($Q$3:$Q$160,$A$3:$A$160,A156,$C$3:$C$160,"&gt;0",$E$3:$E$160,""),IF(E156="",SUMIFS($Q$3:$Q$160,$A$3:$A$160,A156,$C$3:$C$160,C156,$E$3:$E$160,"&gt;0",$G$3:$G$160,""),IF(G156="",SUMIFS($Q$3:$Q$160,$A$3:$A$160,A156,$C$3:$C$160,C156,$E$3:$E$160,E156,$G$3:$G$160,"&gt;0"))))</f>
        <v>1</v>
      </c>
      <c r="R156" s="32" t="s">
        <v>663</v>
      </c>
    </row>
    <row r="157" spans="1:18" ht="18" customHeight="1" x14ac:dyDescent="0.15">
      <c r="A157" s="42">
        <v>11</v>
      </c>
      <c r="B157" s="43" t="s">
        <v>5730</v>
      </c>
      <c r="C157" s="43">
        <v>3</v>
      </c>
      <c r="D157" s="43" t="s">
        <v>4532</v>
      </c>
      <c r="E157" s="43">
        <v>8</v>
      </c>
      <c r="F157" s="43" t="s">
        <v>4532</v>
      </c>
      <c r="G157" s="49">
        <v>1</v>
      </c>
      <c r="H157" s="49" t="s">
        <v>4532</v>
      </c>
      <c r="I157" s="45"/>
      <c r="J157" s="45"/>
      <c r="K157" s="41"/>
      <c r="L157" s="41"/>
      <c r="M157" s="41"/>
      <c r="N157" s="45"/>
      <c r="O157" s="41"/>
      <c r="P157" s="46" t="s">
        <v>88</v>
      </c>
      <c r="Q157" s="41">
        <v>1</v>
      </c>
      <c r="R157" s="178" t="s">
        <v>663</v>
      </c>
    </row>
    <row r="158" spans="1:18" ht="18" customHeight="1" x14ac:dyDescent="0.15">
      <c r="A158" s="42">
        <v>11</v>
      </c>
      <c r="B158" s="43" t="s">
        <v>5730</v>
      </c>
      <c r="C158" s="43">
        <v>3</v>
      </c>
      <c r="D158" s="43" t="s">
        <v>4532</v>
      </c>
      <c r="E158" s="43">
        <v>8</v>
      </c>
      <c r="F158" s="43" t="s">
        <v>4532</v>
      </c>
      <c r="G158" s="43">
        <v>1</v>
      </c>
      <c r="H158" s="43" t="s">
        <v>4532</v>
      </c>
      <c r="I158" s="45">
        <v>1</v>
      </c>
      <c r="J158" s="45" t="s">
        <v>4532</v>
      </c>
      <c r="K158" s="41">
        <v>1</v>
      </c>
      <c r="L158" s="41">
        <v>1</v>
      </c>
      <c r="M158" s="41">
        <f t="shared" ref="M158" si="37">K158-L158</f>
        <v>0</v>
      </c>
      <c r="N158" s="45" t="s">
        <v>7295</v>
      </c>
      <c r="O158" s="41">
        <v>1000</v>
      </c>
      <c r="P158" s="46"/>
      <c r="Q158" s="41"/>
      <c r="R158" s="178" t="s">
        <v>663</v>
      </c>
    </row>
    <row r="159" spans="1:18" ht="18" customHeight="1" x14ac:dyDescent="0.15">
      <c r="A159" s="781"/>
      <c r="B159" s="782"/>
      <c r="C159" s="782" t="s">
        <v>7369</v>
      </c>
      <c r="D159" s="782"/>
      <c r="E159" s="782"/>
      <c r="F159" s="782"/>
      <c r="G159" s="783"/>
      <c r="H159" s="782"/>
      <c r="I159" s="783"/>
      <c r="J159" s="783"/>
      <c r="K159" s="784">
        <f>SUMIFS(K3:K158,$C3:$C158,"")</f>
        <v>1129683</v>
      </c>
      <c r="L159" s="784">
        <f>SUMIFS(L3:L158,$C3:$C158,"")</f>
        <v>1109439</v>
      </c>
      <c r="M159" s="784">
        <f>SUMIFS(M3:M158,$C3:$C158,"")</f>
        <v>20244</v>
      </c>
      <c r="N159" s="785"/>
      <c r="O159" s="786"/>
      <c r="P159" s="786"/>
      <c r="Q159" s="784">
        <f>SUMIFS(Q3:Q158,$C3:$C158,"")</f>
        <v>948037</v>
      </c>
      <c r="R159" s="786"/>
    </row>
  </sheetData>
  <autoFilter ref="A2:S159"/>
  <mergeCells count="1">
    <mergeCell ref="Q1:R1"/>
  </mergeCells>
  <phoneticPr fontId="19"/>
  <conditionalFormatting sqref="P1">
    <cfRule type="cellIs" dxfId="296" priority="31" operator="equal">
      <formula>0</formula>
    </cfRule>
  </conditionalFormatting>
  <conditionalFormatting sqref="O2">
    <cfRule type="cellIs" dxfId="295" priority="30" operator="equal">
      <formula>0</formula>
    </cfRule>
  </conditionalFormatting>
  <conditionalFormatting sqref="O156 O153 O150 O147 O144 O140 O136 O133 O127 O98 O94 O89 O84 O58 O53 O46 O36 O21 O5">
    <cfRule type="cellIs" dxfId="294" priority="15" operator="equal">
      <formula>0</formula>
    </cfRule>
  </conditionalFormatting>
  <conditionalFormatting sqref="O159">
    <cfRule type="cellIs" dxfId="293" priority="8" operator="equal">
      <formula>0</formula>
    </cfRule>
  </conditionalFormatting>
  <conditionalFormatting sqref="D41">
    <cfRule type="expression" dxfId="292" priority="1">
      <formula>$E41=""</formula>
    </cfRule>
  </conditionalFormatting>
  <conditionalFormatting sqref="O131 O125 O92 O87 O56 O51 O44 O34 O3">
    <cfRule type="cellIs" dxfId="291" priority="29" operator="equal">
      <formula>0</formula>
    </cfRule>
  </conditionalFormatting>
  <conditionalFormatting sqref="E131:F131 E125:F125 E92:F92 E87:F87 E56:F56 E51:F51 E44:F44 E34:F34 E3:F3">
    <cfRule type="expression" dxfId="290" priority="28">
      <formula>$G3=""</formula>
    </cfRule>
  </conditionalFormatting>
  <conditionalFormatting sqref="G131:H131 G125:H125 G92:H92 G87:H87 G56:H56 G51:H51 G44:H44 G34:H34 G3:H3">
    <cfRule type="expression" dxfId="289" priority="27">
      <formula>$I3=""</formula>
    </cfRule>
  </conditionalFormatting>
  <conditionalFormatting sqref="I131:J131 I125:J125 I92:J92 I87:J87 I56:J56 I51:J51 I44:J44 I34:J34 I3:J3">
    <cfRule type="expression" dxfId="288" priority="26">
      <formula>$K3=""</formula>
    </cfRule>
  </conditionalFormatting>
  <conditionalFormatting sqref="C131 A131 R131 C125 A125 R125 C92 A92 R92 C87 A87 R87 C56 A56 R56 C51 A51 R51 C44 A44 R44 C34 A34 R34 C3 A3 R3">
    <cfRule type="expression" dxfId="287" priority="25">
      <formula>$G3=""</formula>
    </cfRule>
  </conditionalFormatting>
  <conditionalFormatting sqref="B131 B125 B92 B87 B56 B51 B44 B34 B3">
    <cfRule type="expression" dxfId="286" priority="24">
      <formula>$C3=""</formula>
    </cfRule>
  </conditionalFormatting>
  <conditionalFormatting sqref="D131 D125 D92 D87 D56 D51 D44 D34 D3">
    <cfRule type="expression" dxfId="285" priority="23">
      <formula>$E3=""</formula>
    </cfRule>
  </conditionalFormatting>
  <conditionalFormatting sqref="O143 O139 O132 O126 O97 O93 O88 O83 O57 O52 O45 O35 O4">
    <cfRule type="cellIs" dxfId="284" priority="22" operator="equal">
      <formula>0</formula>
    </cfRule>
  </conditionalFormatting>
  <conditionalFormatting sqref="E143:F143 E139:F139 E132:F132 E126:F126 E97:F97 E93:F93 E88:F88 E83:F83 E57:F57 E52:F52 E45:F45 E35:F35 E4:F4">
    <cfRule type="expression" dxfId="283" priority="21">
      <formula>$G4=""</formula>
    </cfRule>
  </conditionalFormatting>
  <conditionalFormatting sqref="G143:H143 G139:H139 G132:H132 G126:H126 G97:H97 G93:H93 G88:H88 G83:H83 G57:H57 G52:H52 G45:H45 G35:H35 G4:H4">
    <cfRule type="expression" dxfId="282" priority="20">
      <formula>$I4=""</formula>
    </cfRule>
  </conditionalFormatting>
  <conditionalFormatting sqref="I143:J143 I139:J139 I132:J132 I126:J126 I97:J97 I93:J93 I88:J88 I83:J83 I57:J57 I52:J52 I45:J45 I35:J35 I4:J4">
    <cfRule type="expression" dxfId="281" priority="19">
      <formula>$K4=""</formula>
    </cfRule>
  </conditionalFormatting>
  <conditionalFormatting sqref="A143 R143 A139 R139 A132 R132 A126 R126 A97 R97 A93 R93 A88 R88 A83 R83 A57 R57 A52 R52 A45 R45 A35 R35 A4 R4">
    <cfRule type="expression" dxfId="280" priority="18">
      <formula>$G4=""</formula>
    </cfRule>
  </conditionalFormatting>
  <conditionalFormatting sqref="B143 B139 B132 B126 B97 B93 B88 B83 B57 B52 B45 B35 B4">
    <cfRule type="expression" dxfId="279" priority="17">
      <formula>$C4=""</formula>
    </cfRule>
  </conditionalFormatting>
  <conditionalFormatting sqref="D143 D139 D132 D126 D97 D93 D88 D83 D57 D52 D45 D35 D4">
    <cfRule type="expression" dxfId="278" priority="16">
      <formula>$E4=""</formula>
    </cfRule>
  </conditionalFormatting>
  <conditionalFormatting sqref="F156 F153 F150 F147 F144 F140 F136 F133 F127 F98 F94 F89 F84 F58 F53 F46 F36 F21 F5">
    <cfRule type="expression" dxfId="277" priority="14">
      <formula>$G5=""</formula>
    </cfRule>
  </conditionalFormatting>
  <conditionalFormatting sqref="G156:H156 G153:H153 G150:H150 G147:H147 G144:H144 G140:H140 G136:H136 G133:H133 G127:H127 G98:H98 G94:H94 G89:H89 G84:H84 G58:H58 G53:H53 G46:H46 G36:H36 G21:H21 G5:H5">
    <cfRule type="expression" dxfId="276" priority="13">
      <formula>$I5=""</formula>
    </cfRule>
  </conditionalFormatting>
  <conditionalFormatting sqref="I156:J156 I153:J153 I150:J150 I147:J147 I144:J144 I140:J140 I136:J136 I133:J133 I127:J127 I98:J98 I94:J94 I89:J89 I84:J84 I58:J58 I53:J53 I46:J46 I36:J36 I21:J21 I5:J5">
    <cfRule type="expression" dxfId="275" priority="12">
      <formula>$K5=""</formula>
    </cfRule>
  </conditionalFormatting>
  <conditionalFormatting sqref="A156 C156 R156 A153 C153 R153 A150 C150 R150 A147 C147 R147 A144 C144 R144 A140 C140 R140 A136 C136 R136 A133 C133 R133 A127 C127 R127 A98 C98 R98 A94 C94 R94 A89 C89 R89 A84 C84 R84 A58 C58 R58 A53 C53 R53 A46 C46 R46 A36 C36 R36 A21 C21 R21 A5 C5 R5">
    <cfRule type="expression" dxfId="274" priority="11">
      <formula>$G5=""</formula>
    </cfRule>
  </conditionalFormatting>
  <conditionalFormatting sqref="B156 B153 B150 B147 B144 B140 B136 B133 B127 B98 B94 B89 B84 B58 B53 B46 B36 B21 B5">
    <cfRule type="expression" dxfId="273" priority="10">
      <formula>$C5=""</formula>
    </cfRule>
  </conditionalFormatting>
  <conditionalFormatting sqref="D156 D153 D150 D147 D144 D140 D136 D133 D127 D98 D94 D89 D84 D58 D53 D46 D36 D21 D5">
    <cfRule type="expression" dxfId="272" priority="9">
      <formula>$E5=""</formula>
    </cfRule>
  </conditionalFormatting>
  <conditionalFormatting sqref="O41">
    <cfRule type="cellIs" dxfId="271" priority="7" operator="equal">
      <formula>0</formula>
    </cfRule>
  </conditionalFormatting>
  <conditionalFormatting sqref="F41">
    <cfRule type="expression" dxfId="270" priority="6">
      <formula>$G41=""</formula>
    </cfRule>
  </conditionalFormatting>
  <conditionalFormatting sqref="G41:H41">
    <cfRule type="expression" dxfId="269" priority="5">
      <formula>$I41=""</formula>
    </cfRule>
  </conditionalFormatting>
  <conditionalFormatting sqref="I41:J41">
    <cfRule type="expression" dxfId="268" priority="4">
      <formula>$K41=""</formula>
    </cfRule>
  </conditionalFormatting>
  <conditionalFormatting sqref="A41 C41 R41">
    <cfRule type="expression" dxfId="267" priority="3">
      <formula>$G41=""</formula>
    </cfRule>
  </conditionalFormatting>
  <conditionalFormatting sqref="B41">
    <cfRule type="expression" dxfId="266" priority="2">
      <formula>$C41=""</formula>
    </cfRule>
  </conditionalFormatting>
  <printOptions horizontalCentered="1"/>
  <pageMargins left="0" right="0" top="0.98425196850393704" bottom="0.98425196850393704"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2"/>
  <sheetViews>
    <sheetView zoomScale="80" zoomScaleNormal="80" workbookViewId="0">
      <pane ySplit="2" topLeftCell="A3" activePane="bottomLeft" state="frozen"/>
      <selection activeCell="K14" sqref="K14"/>
      <selection pane="bottomLeft" activeCell="J10" sqref="J10"/>
    </sheetView>
  </sheetViews>
  <sheetFormatPr defaultRowHeight="14.25" x14ac:dyDescent="0.15"/>
  <cols>
    <col min="1" max="1" width="2.75" style="60" customWidth="1"/>
    <col min="2" max="2" width="1.625" style="60" customWidth="1"/>
    <col min="3" max="3" width="2.875" style="60" customWidth="1"/>
    <col min="4" max="4" width="1.625" style="60" customWidth="1"/>
    <col min="5" max="5" width="3" style="60" customWidth="1"/>
    <col min="6" max="6" width="1.625" style="60" customWidth="1"/>
    <col min="7" max="7" width="2.75" style="60" customWidth="1"/>
    <col min="8" max="8" width="1.625" style="60" customWidth="1"/>
    <col min="9" max="9" width="2.875" style="60" customWidth="1"/>
    <col min="10" max="10" width="37.25" style="60" customWidth="1"/>
    <col min="11" max="11" width="9.25" style="60" customWidth="1"/>
    <col min="12" max="13" width="9.125" style="60" customWidth="1"/>
    <col min="14" max="14" width="58.5" style="60" customWidth="1"/>
    <col min="15" max="15" width="10.625" style="60" customWidth="1"/>
    <col min="16" max="16" width="17" style="60" customWidth="1"/>
    <col min="17" max="17" width="7.875" style="60" customWidth="1"/>
    <col min="18" max="18" width="8.75" style="60" customWidth="1"/>
    <col min="19" max="19" width="2.625" style="60" customWidth="1"/>
    <col min="20" max="16384" width="9" style="60"/>
  </cols>
  <sheetData>
    <row r="1" spans="1:20" ht="17.25" x14ac:dyDescent="0.15">
      <c r="A1" s="734" t="s">
        <v>6630</v>
      </c>
      <c r="B1" s="735"/>
      <c r="C1" s="735"/>
      <c r="D1" s="735"/>
      <c r="E1" s="735"/>
      <c r="F1" s="735"/>
      <c r="G1" s="736"/>
      <c r="H1" s="735"/>
      <c r="I1" s="736"/>
      <c r="J1" s="59"/>
      <c r="K1" s="59"/>
      <c r="L1" s="59"/>
      <c r="M1" s="57"/>
      <c r="N1" s="737"/>
      <c r="O1" s="59"/>
      <c r="P1" s="59"/>
      <c r="Q1" s="870" t="s">
        <v>2165</v>
      </c>
      <c r="R1" s="870"/>
    </row>
    <row r="2" spans="1:20" x14ac:dyDescent="0.15">
      <c r="A2" s="61" t="s">
        <v>0</v>
      </c>
      <c r="B2" s="62"/>
      <c r="C2" s="62" t="s">
        <v>1</v>
      </c>
      <c r="D2" s="62"/>
      <c r="E2" s="62" t="s">
        <v>2</v>
      </c>
      <c r="F2" s="63"/>
      <c r="G2" s="64" t="s">
        <v>4</v>
      </c>
      <c r="H2" s="62"/>
      <c r="I2" s="64" t="s">
        <v>2166</v>
      </c>
      <c r="J2" s="64" t="s">
        <v>2167</v>
      </c>
      <c r="K2" s="65" t="s">
        <v>2308</v>
      </c>
      <c r="L2" s="65" t="s">
        <v>2309</v>
      </c>
      <c r="M2" s="66" t="s">
        <v>2168</v>
      </c>
      <c r="N2" s="64" t="s">
        <v>2169</v>
      </c>
      <c r="O2" s="66" t="s">
        <v>5</v>
      </c>
      <c r="P2" s="13" t="s">
        <v>2170</v>
      </c>
      <c r="Q2" s="66" t="s">
        <v>2171</v>
      </c>
      <c r="R2" s="67" t="s">
        <v>2172</v>
      </c>
      <c r="T2" s="60" t="s">
        <v>3</v>
      </c>
    </row>
    <row r="3" spans="1:20" ht="18" customHeight="1" x14ac:dyDescent="0.15">
      <c r="A3" s="68">
        <v>1</v>
      </c>
      <c r="B3" s="69" t="s">
        <v>86</v>
      </c>
      <c r="C3" s="69"/>
      <c r="D3" s="69"/>
      <c r="E3" s="70"/>
      <c r="F3" s="69"/>
      <c r="G3" s="70"/>
      <c r="H3" s="69"/>
      <c r="I3" s="70"/>
      <c r="J3" s="70"/>
      <c r="K3" s="71">
        <f>IF(C3="",SUMIFS($K4:$K$283,$A4:$A$283,A3,$E4:$E$283,""),IF(E3="",SUMIFS($K4:$K$283,$A4:$A$283,A3,$C4:$C$283,C3,$G4:$G$283,""),IF(G3="",SUMIFS($K4:$K$283,$A4:$A$283,A3,$C4:$C$283,C3,$E4:$E$283,E3,$R4:$R$283,R3),IF(I3="",SUMIFS($K4:$K$283,$A4:$A$283,A3,$C4:$C$283,C3,$E4:$E$283,E3,$G4:$G$283,G3,$R4:$R$283,R3),0))))</f>
        <v>10896</v>
      </c>
      <c r="L3" s="71">
        <f>IF(C3="",SUMIFS($L4:$L$283,$A4:$A$283,A3,$E4:$E$283,""),IF(E3="",SUMIFS($L4:$L$283,$A4:$A$283,A3,$C4:$C$283,C3,$G4:$G$283,""),IF(G3="",SUMIFS($L4:$L$283,$A4:$A$283,A3,$C4:$C$283,C3,$E4:$E$283,E3,$R4:$R$283,R3),IF(I3="",SUMIFS($L4:$L$283,$A4:$A$283,A3,$C4:$C$283,C3,$E4:$E$283,E3,$G4:$G$283,G3,$R4:$R$283,R3),0))))</f>
        <v>11863</v>
      </c>
      <c r="M3" s="71">
        <f>K3-L3</f>
        <v>-967</v>
      </c>
      <c r="N3" s="72"/>
      <c r="O3" s="73"/>
      <c r="P3" s="74"/>
      <c r="Q3" s="71">
        <f>IF(C3="",SUMIFS($Q4:$Q$283,$A4:$A$283,A3,$E4:$E$283,""),IF(E3="",SUMIFS($Q4:$Q$283,$A4:$A$283,A3,$C4:$C$283,C3,$G4:$G$283,""),IF(G3="",SUMIFS($Q4:$Q$283,$A4:$A$283,A3,$C4:$C$283,C3,$E4:$E$283,E3,$R4:$R$283,R3),IF(I3="",SUMIFS($Q4:$Q$283,$A4:$A$283,A3,$C4:$C$283,C3,$E4:$E$283,E3,$G4:$G$283,G3,$R4:$R$283,R3),0))))</f>
        <v>10896</v>
      </c>
      <c r="R3" s="75"/>
      <c r="T3" s="60">
        <v>210101</v>
      </c>
    </row>
    <row r="4" spans="1:20" ht="18" customHeight="1" x14ac:dyDescent="0.15">
      <c r="A4" s="76">
        <v>1</v>
      </c>
      <c r="B4" s="77" t="s">
        <v>86</v>
      </c>
      <c r="C4" s="78">
        <v>1</v>
      </c>
      <c r="D4" s="78" t="s">
        <v>2311</v>
      </c>
      <c r="E4" s="79"/>
      <c r="F4" s="78"/>
      <c r="G4" s="79"/>
      <c r="H4" s="78"/>
      <c r="I4" s="79"/>
      <c r="J4" s="79"/>
      <c r="K4" s="80">
        <f>IF(C4="",SUMIFS($K5:$K$283,$A5:$A$283,A4,$E5:$E$283,""),IF(E4="",SUMIFS($K5:$K$283,$A5:$A$283,A4,$C5:$C$283,C4,$G5:$G$283,""),IF(G4="",SUMIFS($K5:$K$283,$A5:$A$283,A4,$C5:$C$283,C4,$E5:$E$283,E4,$R5:$R$283,R4),IF(I4="",SUMIFS($K5:$K$283,$A5:$A$283,A4,$C5:$C$283,C4,$E5:$E$283,E4,$G5:$G$283,G4,$R5:$R$283,R4),0))))</f>
        <v>5111</v>
      </c>
      <c r="L4" s="80">
        <f>IF(C4="",SUMIFS($L5:$L$283,$A5:$A$283,A4,$E5:$E$283,""),IF(E4="",SUMIFS($L5:$L$283,$A5:$A$283,A4,$C5:$C$283,C4,$G5:$G$283,""),IF(G4="",SUMIFS($L5:$L$283,$A5:$A$283,A4,$C5:$C$283,C4,$E5:$E$283,E4,$R5:$R$283,R4),IF(I4="",SUMIFS($L5:$L$283,$A5:$A$283,A4,$C5:$C$283,C4,$E5:$E$283,E4,$G5:$G$283,G4,$R5:$R$283,R4),0))))</f>
        <v>6120</v>
      </c>
      <c r="M4" s="80">
        <f t="shared" ref="M4:M5" si="0">K4-L4</f>
        <v>-1009</v>
      </c>
      <c r="N4" s="81"/>
      <c r="O4" s="82"/>
      <c r="P4" s="83"/>
      <c r="Q4" s="80">
        <f>IF(C4="",SUMIFS($Q5:$Q$283,$A5:$A$283,A4,$E5:$E$283,""),IF(E4="",SUMIFS($Q5:$Q$283,$A5:$A$283,A4,$C5:$C$283,C4,$G5:$G$283,""),IF(G4="",SUMIFS($Q5:$Q$283,$A5:$A$283,A4,$C5:$C$283,C4,$E5:$E$283,E4,$R5:$R$283,R4),IF(I4="",SUMIFS($Q5:$Q$283,$A5:$A$283,A4,$C5:$C$283,C4,$E5:$E$283,E4,$G5:$G$283,G4,$R5:$R$283,R4),0))))</f>
        <v>5111</v>
      </c>
      <c r="R4" s="84"/>
      <c r="T4" s="60">
        <v>210101</v>
      </c>
    </row>
    <row r="5" spans="1:20" ht="18" customHeight="1" x14ac:dyDescent="0.15">
      <c r="A5" s="76">
        <v>1</v>
      </c>
      <c r="B5" s="77" t="s">
        <v>2200</v>
      </c>
      <c r="C5" s="85">
        <v>1</v>
      </c>
      <c r="D5" s="77" t="s">
        <v>87</v>
      </c>
      <c r="E5" s="86">
        <v>1</v>
      </c>
      <c r="F5" s="87" t="s">
        <v>2319</v>
      </c>
      <c r="G5" s="86"/>
      <c r="H5" s="87"/>
      <c r="I5" s="86"/>
      <c r="J5" s="86"/>
      <c r="K5" s="88">
        <f>IF(C5="",SUMIFS($K6:$K$283,$A6:$A$283,A5,$E6:$E$283,""),IF(E5="",SUMIFS($K6:$K$283,$A6:$A$283,A5,$C6:$C$283,C5,$G6:$G$283,""),IF(G5="",SUMIFS($K6:$K$283,$A6:$A$283,A5,$C6:$C$283,C5,$E6:$E$283,E5,$R6:$R$283,R5),IF(I5="",SUMIFS($K6:$K$283,$A6:$A$283,A5,$C6:$C$283,C5,$E6:$E$283,E5,$G6:$G$283,G5,$R6:$R$283,R5),0))))</f>
        <v>5111</v>
      </c>
      <c r="L5" s="88">
        <f>IF(C5="",SUMIFS($L6:$L$283,$A6:$A$283,A5,$E6:$E$283,""),IF(E5="",SUMIFS($L6:$L$283,$A6:$A$283,A5,$C6:$C$283,C5,$G6:$G$283,""),IF(G5="",SUMIFS($L6:$L$283,$A6:$A$283,A5,$C6:$C$283,C5,$E6:$E$283,E5,$R6:$R$283,R5),IF(I5="",SUMIFS($L6:$L$283,$A6:$A$283,A5,$C6:$C$283,C5,$E6:$E$283,E5,$G6:$G$283,G5,$R6:$R$283,R5),0))))</f>
        <v>6120</v>
      </c>
      <c r="M5" s="88">
        <f t="shared" si="0"/>
        <v>-1009</v>
      </c>
      <c r="N5" s="89"/>
      <c r="O5" s="90"/>
      <c r="P5" s="91"/>
      <c r="Q5" s="92">
        <f>IF(C5="",SUMIFS($Q6:$Q$283,$A6:$A$283,A5,$E6:$E$283,""),IF(E5="",SUMIFS($Q6:$Q$283,$A6:$A$283,A5,$C6:$C$283,C5,$G6:$G$283,""),IF(G5="",SUMIFS($Q6:$Q$283,$A6:$A$283,A5,$C6:$C$283,C5,$E6:$E$283,E5,$R6:$R$283,R5),IF(I5="",SUMIFS($Q6:$Q$283,$A6:$A$283,A5,$C6:$C$283,C5,$E6:$E$283,E5,$G6:$G$283,G5,$R6:$R$283,R5),0))))</f>
        <v>5111</v>
      </c>
      <c r="R5" s="93" t="s">
        <v>2211</v>
      </c>
      <c r="T5" s="60">
        <v>210101</v>
      </c>
    </row>
    <row r="6" spans="1:20" ht="18" customHeight="1" x14ac:dyDescent="0.15">
      <c r="A6" s="94">
        <v>1</v>
      </c>
      <c r="B6" s="95" t="s">
        <v>86</v>
      </c>
      <c r="C6" s="95">
        <v>1</v>
      </c>
      <c r="D6" s="95" t="s">
        <v>87</v>
      </c>
      <c r="E6" s="95">
        <v>1</v>
      </c>
      <c r="F6" s="95" t="s">
        <v>88</v>
      </c>
      <c r="G6" s="96">
        <v>3</v>
      </c>
      <c r="H6" s="97" t="s">
        <v>13</v>
      </c>
      <c r="I6" s="96"/>
      <c r="J6" s="96"/>
      <c r="K6" s="98"/>
      <c r="L6" s="98"/>
      <c r="M6" s="98"/>
      <c r="N6" s="96"/>
      <c r="O6" s="99"/>
      <c r="P6" s="100" t="s">
        <v>6631</v>
      </c>
      <c r="Q6" s="99">
        <v>5110</v>
      </c>
      <c r="R6" s="101" t="s">
        <v>663</v>
      </c>
      <c r="T6" s="60">
        <v>210101</v>
      </c>
    </row>
    <row r="7" spans="1:20" ht="18" customHeight="1" x14ac:dyDescent="0.15">
      <c r="A7" s="94">
        <v>1</v>
      </c>
      <c r="B7" s="95" t="s">
        <v>86</v>
      </c>
      <c r="C7" s="95">
        <v>1</v>
      </c>
      <c r="D7" s="95" t="s">
        <v>87</v>
      </c>
      <c r="E7" s="95">
        <v>1</v>
      </c>
      <c r="F7" s="95" t="s">
        <v>88</v>
      </c>
      <c r="G7" s="102">
        <v>3</v>
      </c>
      <c r="H7" s="95" t="s">
        <v>13</v>
      </c>
      <c r="I7" s="96">
        <v>35</v>
      </c>
      <c r="J7" s="96" t="s">
        <v>22</v>
      </c>
      <c r="K7" s="98">
        <v>220</v>
      </c>
      <c r="L7" s="98">
        <v>220</v>
      </c>
      <c r="M7" s="98">
        <f>K7-L7</f>
        <v>0</v>
      </c>
      <c r="N7" s="96" t="s">
        <v>6632</v>
      </c>
      <c r="O7" s="98">
        <v>220000</v>
      </c>
      <c r="P7" s="100" t="s">
        <v>4532</v>
      </c>
      <c r="Q7" s="99">
        <v>1</v>
      </c>
      <c r="R7" s="101" t="s">
        <v>663</v>
      </c>
      <c r="T7" s="60">
        <v>210101</v>
      </c>
    </row>
    <row r="8" spans="1:20" ht="18" customHeight="1" x14ac:dyDescent="0.15">
      <c r="A8" s="94">
        <v>1</v>
      </c>
      <c r="B8" s="95" t="s">
        <v>86</v>
      </c>
      <c r="C8" s="95">
        <v>1</v>
      </c>
      <c r="D8" s="95" t="s">
        <v>87</v>
      </c>
      <c r="E8" s="95">
        <v>1</v>
      </c>
      <c r="F8" s="95" t="s">
        <v>88</v>
      </c>
      <c r="G8" s="96">
        <v>8</v>
      </c>
      <c r="H8" s="97" t="s">
        <v>33</v>
      </c>
      <c r="I8" s="96"/>
      <c r="J8" s="96"/>
      <c r="K8" s="98"/>
      <c r="L8" s="98"/>
      <c r="M8" s="98"/>
      <c r="N8" s="96"/>
      <c r="O8" s="99"/>
      <c r="P8" s="100"/>
      <c r="Q8" s="99"/>
      <c r="R8" s="101" t="s">
        <v>663</v>
      </c>
      <c r="T8" s="60">
        <v>210101</v>
      </c>
    </row>
    <row r="9" spans="1:20" ht="18" customHeight="1" x14ac:dyDescent="0.15">
      <c r="A9" s="94">
        <v>1</v>
      </c>
      <c r="B9" s="95" t="s">
        <v>86</v>
      </c>
      <c r="C9" s="95">
        <v>1</v>
      </c>
      <c r="D9" s="95" t="s">
        <v>87</v>
      </c>
      <c r="E9" s="95">
        <v>1</v>
      </c>
      <c r="F9" s="95" t="s">
        <v>88</v>
      </c>
      <c r="G9" s="102">
        <v>8</v>
      </c>
      <c r="H9" s="95" t="s">
        <v>33</v>
      </c>
      <c r="I9" s="96">
        <v>2</v>
      </c>
      <c r="J9" s="96" t="s">
        <v>46</v>
      </c>
      <c r="K9" s="98">
        <v>4</v>
      </c>
      <c r="L9" s="98">
        <v>4</v>
      </c>
      <c r="M9" s="98">
        <f>K9-L9</f>
        <v>0</v>
      </c>
      <c r="N9" s="96" t="s">
        <v>6633</v>
      </c>
      <c r="O9" s="98">
        <v>3600</v>
      </c>
      <c r="P9" s="100"/>
      <c r="Q9" s="99"/>
      <c r="R9" s="101" t="s">
        <v>663</v>
      </c>
      <c r="T9" s="60">
        <v>210101</v>
      </c>
    </row>
    <row r="10" spans="1:20" ht="18" customHeight="1" x14ac:dyDescent="0.15">
      <c r="A10" s="94">
        <v>1</v>
      </c>
      <c r="B10" s="95" t="s">
        <v>86</v>
      </c>
      <c r="C10" s="95">
        <v>1</v>
      </c>
      <c r="D10" s="95" t="s">
        <v>87</v>
      </c>
      <c r="E10" s="95">
        <v>1</v>
      </c>
      <c r="F10" s="95" t="s">
        <v>88</v>
      </c>
      <c r="G10" s="96">
        <v>10</v>
      </c>
      <c r="H10" s="97" t="s">
        <v>54</v>
      </c>
      <c r="I10" s="96"/>
      <c r="J10" s="96"/>
      <c r="K10" s="98"/>
      <c r="L10" s="98"/>
      <c r="M10" s="98"/>
      <c r="N10" s="96"/>
      <c r="O10" s="99"/>
      <c r="P10" s="100"/>
      <c r="Q10" s="99"/>
      <c r="R10" s="101" t="s">
        <v>663</v>
      </c>
      <c r="T10" s="60">
        <v>210101</v>
      </c>
    </row>
    <row r="11" spans="1:20" ht="18" customHeight="1" x14ac:dyDescent="0.15">
      <c r="A11" s="94">
        <v>1</v>
      </c>
      <c r="B11" s="95" t="s">
        <v>86</v>
      </c>
      <c r="C11" s="95">
        <v>1</v>
      </c>
      <c r="D11" s="95" t="s">
        <v>87</v>
      </c>
      <c r="E11" s="95">
        <v>1</v>
      </c>
      <c r="F11" s="95" t="s">
        <v>88</v>
      </c>
      <c r="G11" s="102">
        <v>10</v>
      </c>
      <c r="H11" s="95" t="s">
        <v>54</v>
      </c>
      <c r="I11" s="96">
        <v>1</v>
      </c>
      <c r="J11" s="96" t="s">
        <v>55</v>
      </c>
      <c r="K11" s="98">
        <v>96</v>
      </c>
      <c r="L11" s="98">
        <v>96</v>
      </c>
      <c r="M11" s="98">
        <f>K11-L11</f>
        <v>0</v>
      </c>
      <c r="N11" s="96" t="s">
        <v>6634</v>
      </c>
      <c r="O11" s="98">
        <v>15100</v>
      </c>
      <c r="P11" s="100"/>
      <c r="Q11" s="99"/>
      <c r="R11" s="101" t="s">
        <v>663</v>
      </c>
      <c r="T11" s="60">
        <v>210101</v>
      </c>
    </row>
    <row r="12" spans="1:20" ht="18" customHeight="1" x14ac:dyDescent="0.15">
      <c r="A12" s="94">
        <v>1</v>
      </c>
      <c r="B12" s="95" t="s">
        <v>86</v>
      </c>
      <c r="C12" s="95">
        <v>1</v>
      </c>
      <c r="D12" s="95" t="s">
        <v>87</v>
      </c>
      <c r="E12" s="95">
        <v>1</v>
      </c>
      <c r="F12" s="95" t="s">
        <v>88</v>
      </c>
      <c r="G12" s="102">
        <v>10</v>
      </c>
      <c r="H12" s="95" t="s">
        <v>54</v>
      </c>
      <c r="I12" s="102">
        <v>1</v>
      </c>
      <c r="J12" s="102" t="s">
        <v>55</v>
      </c>
      <c r="K12" s="98"/>
      <c r="L12" s="98"/>
      <c r="M12" s="98"/>
      <c r="N12" s="96" t="s">
        <v>6635</v>
      </c>
      <c r="O12" s="98">
        <v>31000</v>
      </c>
      <c r="P12" s="100"/>
      <c r="Q12" s="99"/>
      <c r="R12" s="101" t="s">
        <v>663</v>
      </c>
      <c r="T12" s="60">
        <v>210101</v>
      </c>
    </row>
    <row r="13" spans="1:20" ht="18" customHeight="1" x14ac:dyDescent="0.15">
      <c r="A13" s="94">
        <v>1</v>
      </c>
      <c r="B13" s="95" t="s">
        <v>86</v>
      </c>
      <c r="C13" s="95">
        <v>1</v>
      </c>
      <c r="D13" s="95" t="s">
        <v>87</v>
      </c>
      <c r="E13" s="95">
        <v>1</v>
      </c>
      <c r="F13" s="95" t="s">
        <v>88</v>
      </c>
      <c r="G13" s="102">
        <v>10</v>
      </c>
      <c r="H13" s="95" t="s">
        <v>54</v>
      </c>
      <c r="I13" s="102">
        <v>1</v>
      </c>
      <c r="J13" s="102" t="s">
        <v>55</v>
      </c>
      <c r="K13" s="98"/>
      <c r="L13" s="98"/>
      <c r="M13" s="98"/>
      <c r="N13" s="96" t="s">
        <v>6636</v>
      </c>
      <c r="O13" s="98">
        <v>49500</v>
      </c>
      <c r="P13" s="100"/>
      <c r="Q13" s="99"/>
      <c r="R13" s="101" t="s">
        <v>663</v>
      </c>
      <c r="T13" s="60">
        <v>210101</v>
      </c>
    </row>
    <row r="14" spans="1:20" ht="18" customHeight="1" x14ac:dyDescent="0.15">
      <c r="A14" s="94">
        <v>1</v>
      </c>
      <c r="B14" s="95" t="s">
        <v>86</v>
      </c>
      <c r="C14" s="95">
        <v>1</v>
      </c>
      <c r="D14" s="95" t="s">
        <v>87</v>
      </c>
      <c r="E14" s="95">
        <v>1</v>
      </c>
      <c r="F14" s="95" t="s">
        <v>88</v>
      </c>
      <c r="G14" s="102">
        <v>10</v>
      </c>
      <c r="H14" s="95" t="s">
        <v>54</v>
      </c>
      <c r="I14" s="96">
        <v>4</v>
      </c>
      <c r="J14" s="96" t="s">
        <v>65</v>
      </c>
      <c r="K14" s="98">
        <v>694</v>
      </c>
      <c r="L14" s="98">
        <v>761</v>
      </c>
      <c r="M14" s="98">
        <f>K14-L14</f>
        <v>-67</v>
      </c>
      <c r="N14" s="96" t="s">
        <v>6637</v>
      </c>
      <c r="O14" s="98">
        <v>577500</v>
      </c>
      <c r="P14" s="100"/>
      <c r="Q14" s="99"/>
      <c r="R14" s="101" t="s">
        <v>663</v>
      </c>
      <c r="T14" s="60">
        <v>210101</v>
      </c>
    </row>
    <row r="15" spans="1:20" ht="18" customHeight="1" x14ac:dyDescent="0.15">
      <c r="A15" s="94">
        <v>1</v>
      </c>
      <c r="B15" s="95" t="s">
        <v>86</v>
      </c>
      <c r="C15" s="95">
        <v>1</v>
      </c>
      <c r="D15" s="95" t="s">
        <v>87</v>
      </c>
      <c r="E15" s="95">
        <v>1</v>
      </c>
      <c r="F15" s="95" t="s">
        <v>88</v>
      </c>
      <c r="G15" s="102">
        <v>10</v>
      </c>
      <c r="H15" s="95" t="s">
        <v>54</v>
      </c>
      <c r="I15" s="102">
        <v>4</v>
      </c>
      <c r="J15" s="102" t="s">
        <v>65</v>
      </c>
      <c r="K15" s="98"/>
      <c r="L15" s="98"/>
      <c r="M15" s="98"/>
      <c r="N15" s="96" t="s">
        <v>6638</v>
      </c>
      <c r="O15" s="98">
        <v>79200</v>
      </c>
      <c r="P15" s="100"/>
      <c r="Q15" s="99"/>
      <c r="R15" s="101" t="s">
        <v>663</v>
      </c>
      <c r="T15" s="60">
        <v>210101</v>
      </c>
    </row>
    <row r="16" spans="1:20" ht="18" customHeight="1" x14ac:dyDescent="0.15">
      <c r="A16" s="94">
        <v>1</v>
      </c>
      <c r="B16" s="95" t="s">
        <v>86</v>
      </c>
      <c r="C16" s="95">
        <v>1</v>
      </c>
      <c r="D16" s="95" t="s">
        <v>87</v>
      </c>
      <c r="E16" s="95">
        <v>1</v>
      </c>
      <c r="F16" s="95" t="s">
        <v>88</v>
      </c>
      <c r="G16" s="102">
        <v>10</v>
      </c>
      <c r="H16" s="95" t="s">
        <v>54</v>
      </c>
      <c r="I16" s="102">
        <v>4</v>
      </c>
      <c r="J16" s="102" t="s">
        <v>65</v>
      </c>
      <c r="K16" s="98"/>
      <c r="L16" s="98"/>
      <c r="M16" s="98"/>
      <c r="N16" s="96" t="s">
        <v>6639</v>
      </c>
      <c r="O16" s="98">
        <v>6600</v>
      </c>
      <c r="P16" s="100"/>
      <c r="Q16" s="99"/>
      <c r="R16" s="101" t="s">
        <v>663</v>
      </c>
      <c r="T16" s="60">
        <v>210101</v>
      </c>
    </row>
    <row r="17" spans="1:20" ht="18" customHeight="1" x14ac:dyDescent="0.15">
      <c r="A17" s="94">
        <v>1</v>
      </c>
      <c r="B17" s="95" t="s">
        <v>86</v>
      </c>
      <c r="C17" s="95">
        <v>1</v>
      </c>
      <c r="D17" s="95" t="s">
        <v>87</v>
      </c>
      <c r="E17" s="95">
        <v>1</v>
      </c>
      <c r="F17" s="95" t="s">
        <v>88</v>
      </c>
      <c r="G17" s="102">
        <v>10</v>
      </c>
      <c r="H17" s="95" t="s">
        <v>54</v>
      </c>
      <c r="I17" s="102">
        <v>4</v>
      </c>
      <c r="J17" s="102" t="s">
        <v>65</v>
      </c>
      <c r="K17" s="98"/>
      <c r="L17" s="98"/>
      <c r="M17" s="98"/>
      <c r="N17" s="96" t="s">
        <v>6640</v>
      </c>
      <c r="O17" s="98">
        <v>5500</v>
      </c>
      <c r="P17" s="100"/>
      <c r="Q17" s="99"/>
      <c r="R17" s="101" t="s">
        <v>663</v>
      </c>
      <c r="T17" s="60">
        <v>210101</v>
      </c>
    </row>
    <row r="18" spans="1:20" ht="18" customHeight="1" x14ac:dyDescent="0.15">
      <c r="A18" s="94">
        <v>1</v>
      </c>
      <c r="B18" s="95" t="s">
        <v>86</v>
      </c>
      <c r="C18" s="95">
        <v>1</v>
      </c>
      <c r="D18" s="95" t="s">
        <v>87</v>
      </c>
      <c r="E18" s="95">
        <v>1</v>
      </c>
      <c r="F18" s="95" t="s">
        <v>88</v>
      </c>
      <c r="G18" s="102">
        <v>10</v>
      </c>
      <c r="H18" s="95" t="s">
        <v>54</v>
      </c>
      <c r="I18" s="102">
        <v>4</v>
      </c>
      <c r="J18" s="102" t="s">
        <v>65</v>
      </c>
      <c r="K18" s="98"/>
      <c r="L18" s="98"/>
      <c r="M18" s="98"/>
      <c r="N18" s="96" t="s">
        <v>6641</v>
      </c>
      <c r="O18" s="98">
        <v>5500</v>
      </c>
      <c r="P18" s="100"/>
      <c r="Q18" s="99"/>
      <c r="R18" s="101" t="s">
        <v>663</v>
      </c>
      <c r="T18" s="60">
        <v>210101</v>
      </c>
    </row>
    <row r="19" spans="1:20" ht="18" customHeight="1" x14ac:dyDescent="0.15">
      <c r="A19" s="94">
        <v>1</v>
      </c>
      <c r="B19" s="95" t="s">
        <v>86</v>
      </c>
      <c r="C19" s="95">
        <v>1</v>
      </c>
      <c r="D19" s="95" t="s">
        <v>87</v>
      </c>
      <c r="E19" s="95">
        <v>1</v>
      </c>
      <c r="F19" s="95" t="s">
        <v>88</v>
      </c>
      <c r="G19" s="102">
        <v>10</v>
      </c>
      <c r="H19" s="95" t="s">
        <v>54</v>
      </c>
      <c r="I19" s="102">
        <v>4</v>
      </c>
      <c r="J19" s="102" t="s">
        <v>65</v>
      </c>
      <c r="K19" s="98"/>
      <c r="L19" s="98"/>
      <c r="M19" s="98"/>
      <c r="N19" s="96" t="s">
        <v>6642</v>
      </c>
      <c r="O19" s="98">
        <v>15620</v>
      </c>
      <c r="P19" s="100"/>
      <c r="Q19" s="99"/>
      <c r="R19" s="101" t="s">
        <v>663</v>
      </c>
      <c r="T19" s="60">
        <v>210101</v>
      </c>
    </row>
    <row r="20" spans="1:20" ht="18" customHeight="1" x14ac:dyDescent="0.15">
      <c r="A20" s="94">
        <v>1</v>
      </c>
      <c r="B20" s="95" t="s">
        <v>86</v>
      </c>
      <c r="C20" s="95">
        <v>1</v>
      </c>
      <c r="D20" s="95" t="s">
        <v>87</v>
      </c>
      <c r="E20" s="95">
        <v>1</v>
      </c>
      <c r="F20" s="95" t="s">
        <v>88</v>
      </c>
      <c r="G20" s="102">
        <v>10</v>
      </c>
      <c r="H20" s="95" t="s">
        <v>54</v>
      </c>
      <c r="I20" s="102">
        <v>4</v>
      </c>
      <c r="J20" s="102" t="s">
        <v>65</v>
      </c>
      <c r="K20" s="98"/>
      <c r="L20" s="98"/>
      <c r="M20" s="98"/>
      <c r="N20" s="96" t="s">
        <v>6643</v>
      </c>
      <c r="O20" s="98">
        <v>3630</v>
      </c>
      <c r="P20" s="100"/>
      <c r="Q20" s="99"/>
      <c r="R20" s="101" t="s">
        <v>663</v>
      </c>
      <c r="T20" s="60">
        <v>210101</v>
      </c>
    </row>
    <row r="21" spans="1:20" ht="18" customHeight="1" x14ac:dyDescent="0.15">
      <c r="A21" s="94">
        <v>1</v>
      </c>
      <c r="B21" s="95" t="s">
        <v>86</v>
      </c>
      <c r="C21" s="95">
        <v>1</v>
      </c>
      <c r="D21" s="95" t="s">
        <v>87</v>
      </c>
      <c r="E21" s="95">
        <v>1</v>
      </c>
      <c r="F21" s="95" t="s">
        <v>88</v>
      </c>
      <c r="G21" s="102">
        <v>10</v>
      </c>
      <c r="H21" s="95" t="s">
        <v>54</v>
      </c>
      <c r="I21" s="96">
        <v>6</v>
      </c>
      <c r="J21" s="96" t="s">
        <v>195</v>
      </c>
      <c r="K21" s="98">
        <v>30</v>
      </c>
      <c r="L21" s="98">
        <v>30</v>
      </c>
      <c r="M21" s="98">
        <f>K21-L21</f>
        <v>0</v>
      </c>
      <c r="N21" s="96" t="s">
        <v>6644</v>
      </c>
      <c r="O21" s="98">
        <v>30000</v>
      </c>
      <c r="P21" s="100"/>
      <c r="Q21" s="99"/>
      <c r="R21" s="101" t="s">
        <v>663</v>
      </c>
      <c r="T21" s="60">
        <v>210101</v>
      </c>
    </row>
    <row r="22" spans="1:20" ht="18" customHeight="1" x14ac:dyDescent="0.15">
      <c r="A22" s="94">
        <v>1</v>
      </c>
      <c r="B22" s="95" t="s">
        <v>86</v>
      </c>
      <c r="C22" s="95">
        <v>1</v>
      </c>
      <c r="D22" s="95" t="s">
        <v>87</v>
      </c>
      <c r="E22" s="95">
        <v>1</v>
      </c>
      <c r="F22" s="95" t="s">
        <v>88</v>
      </c>
      <c r="G22" s="96">
        <v>11</v>
      </c>
      <c r="H22" s="97" t="s">
        <v>66</v>
      </c>
      <c r="I22" s="96"/>
      <c r="J22" s="96"/>
      <c r="K22" s="98"/>
      <c r="L22" s="98"/>
      <c r="M22" s="98"/>
      <c r="N22" s="96"/>
      <c r="O22" s="99"/>
      <c r="P22" s="100"/>
      <c r="Q22" s="99"/>
      <c r="R22" s="101" t="s">
        <v>663</v>
      </c>
      <c r="T22" s="60">
        <v>210101</v>
      </c>
    </row>
    <row r="23" spans="1:20" ht="18" customHeight="1" x14ac:dyDescent="0.15">
      <c r="A23" s="94">
        <v>1</v>
      </c>
      <c r="B23" s="95" t="s">
        <v>86</v>
      </c>
      <c r="C23" s="95">
        <v>1</v>
      </c>
      <c r="D23" s="95" t="s">
        <v>87</v>
      </c>
      <c r="E23" s="95">
        <v>1</v>
      </c>
      <c r="F23" s="95" t="s">
        <v>88</v>
      </c>
      <c r="G23" s="102">
        <v>11</v>
      </c>
      <c r="H23" s="95" t="s">
        <v>66</v>
      </c>
      <c r="I23" s="96">
        <v>1</v>
      </c>
      <c r="J23" s="96" t="s">
        <v>67</v>
      </c>
      <c r="K23" s="98">
        <v>804</v>
      </c>
      <c r="L23" s="98">
        <v>804</v>
      </c>
      <c r="M23" s="98">
        <f>K23-L23</f>
        <v>0</v>
      </c>
      <c r="N23" s="96" t="s">
        <v>6645</v>
      </c>
      <c r="O23" s="98">
        <v>703800</v>
      </c>
      <c r="P23" s="100"/>
      <c r="Q23" s="99"/>
      <c r="R23" s="101" t="s">
        <v>663</v>
      </c>
      <c r="T23" s="60">
        <v>210101</v>
      </c>
    </row>
    <row r="24" spans="1:20" ht="18" customHeight="1" x14ac:dyDescent="0.15">
      <c r="A24" s="94">
        <v>1</v>
      </c>
      <c r="B24" s="95" t="s">
        <v>86</v>
      </c>
      <c r="C24" s="95">
        <v>1</v>
      </c>
      <c r="D24" s="95" t="s">
        <v>87</v>
      </c>
      <c r="E24" s="95">
        <v>1</v>
      </c>
      <c r="F24" s="95" t="s">
        <v>88</v>
      </c>
      <c r="G24" s="102">
        <v>11</v>
      </c>
      <c r="H24" s="95" t="s">
        <v>66</v>
      </c>
      <c r="I24" s="102">
        <v>1</v>
      </c>
      <c r="J24" s="102" t="s">
        <v>67</v>
      </c>
      <c r="K24" s="98"/>
      <c r="L24" s="98"/>
      <c r="M24" s="98"/>
      <c r="N24" s="96" t="s">
        <v>6646</v>
      </c>
      <c r="O24" s="98">
        <v>37800</v>
      </c>
      <c r="P24" s="100"/>
      <c r="Q24" s="99"/>
      <c r="R24" s="101" t="s">
        <v>663</v>
      </c>
      <c r="T24" s="60">
        <v>210101</v>
      </c>
    </row>
    <row r="25" spans="1:20" ht="18" customHeight="1" x14ac:dyDescent="0.15">
      <c r="A25" s="94">
        <v>1</v>
      </c>
      <c r="B25" s="95" t="s">
        <v>86</v>
      </c>
      <c r="C25" s="95">
        <v>1</v>
      </c>
      <c r="D25" s="95" t="s">
        <v>87</v>
      </c>
      <c r="E25" s="95">
        <v>1</v>
      </c>
      <c r="F25" s="95" t="s">
        <v>88</v>
      </c>
      <c r="G25" s="102">
        <v>11</v>
      </c>
      <c r="H25" s="95" t="s">
        <v>66</v>
      </c>
      <c r="I25" s="102">
        <v>1</v>
      </c>
      <c r="J25" s="102" t="s">
        <v>67</v>
      </c>
      <c r="K25" s="98"/>
      <c r="L25" s="98"/>
      <c r="M25" s="98"/>
      <c r="N25" s="96" t="s">
        <v>6647</v>
      </c>
      <c r="O25" s="98">
        <v>30240</v>
      </c>
      <c r="P25" s="100"/>
      <c r="Q25" s="99"/>
      <c r="R25" s="101" t="s">
        <v>663</v>
      </c>
      <c r="T25" s="60">
        <v>210101</v>
      </c>
    </row>
    <row r="26" spans="1:20" ht="18" customHeight="1" x14ac:dyDescent="0.15">
      <c r="A26" s="94">
        <v>1</v>
      </c>
      <c r="B26" s="95" t="s">
        <v>86</v>
      </c>
      <c r="C26" s="95">
        <v>1</v>
      </c>
      <c r="D26" s="95" t="s">
        <v>87</v>
      </c>
      <c r="E26" s="95">
        <v>1</v>
      </c>
      <c r="F26" s="95" t="s">
        <v>88</v>
      </c>
      <c r="G26" s="102">
        <v>11</v>
      </c>
      <c r="H26" s="95" t="s">
        <v>66</v>
      </c>
      <c r="I26" s="102">
        <v>1</v>
      </c>
      <c r="J26" s="102" t="s">
        <v>67</v>
      </c>
      <c r="K26" s="98"/>
      <c r="L26" s="98"/>
      <c r="M26" s="98"/>
      <c r="N26" s="96" t="s">
        <v>6648</v>
      </c>
      <c r="O26" s="98">
        <v>31500</v>
      </c>
      <c r="P26" s="100"/>
      <c r="Q26" s="99"/>
      <c r="R26" s="101" t="s">
        <v>663</v>
      </c>
      <c r="T26" s="60">
        <v>210101</v>
      </c>
    </row>
    <row r="27" spans="1:20" ht="18" customHeight="1" x14ac:dyDescent="0.15">
      <c r="A27" s="94">
        <v>1</v>
      </c>
      <c r="B27" s="95" t="s">
        <v>86</v>
      </c>
      <c r="C27" s="95">
        <v>1</v>
      </c>
      <c r="D27" s="95" t="s">
        <v>87</v>
      </c>
      <c r="E27" s="95">
        <v>1</v>
      </c>
      <c r="F27" s="95" t="s">
        <v>88</v>
      </c>
      <c r="G27" s="96">
        <v>12</v>
      </c>
      <c r="H27" s="97" t="s">
        <v>73</v>
      </c>
      <c r="I27" s="96"/>
      <c r="J27" s="96"/>
      <c r="K27" s="98"/>
      <c r="L27" s="98"/>
      <c r="M27" s="98"/>
      <c r="N27" s="96"/>
      <c r="O27" s="99"/>
      <c r="P27" s="100"/>
      <c r="Q27" s="99"/>
      <c r="R27" s="101" t="s">
        <v>663</v>
      </c>
      <c r="T27" s="60">
        <v>210101</v>
      </c>
    </row>
    <row r="28" spans="1:20" ht="18" customHeight="1" x14ac:dyDescent="0.15">
      <c r="A28" s="94">
        <v>1</v>
      </c>
      <c r="B28" s="95" t="s">
        <v>86</v>
      </c>
      <c r="C28" s="95">
        <v>1</v>
      </c>
      <c r="D28" s="95" t="s">
        <v>87</v>
      </c>
      <c r="E28" s="95">
        <v>1</v>
      </c>
      <c r="F28" s="95" t="s">
        <v>88</v>
      </c>
      <c r="G28" s="102">
        <v>12</v>
      </c>
      <c r="H28" s="95" t="s">
        <v>73</v>
      </c>
      <c r="I28" s="96">
        <v>21</v>
      </c>
      <c r="J28" s="96" t="s">
        <v>6649</v>
      </c>
      <c r="K28" s="98">
        <v>1059</v>
      </c>
      <c r="L28" s="98">
        <v>1231</v>
      </c>
      <c r="M28" s="98">
        <f>K28-L28</f>
        <v>-172</v>
      </c>
      <c r="N28" s="96" t="s">
        <v>6650</v>
      </c>
      <c r="O28" s="98">
        <v>18331</v>
      </c>
      <c r="P28" s="100"/>
      <c r="Q28" s="99"/>
      <c r="R28" s="101" t="s">
        <v>663</v>
      </c>
      <c r="T28" s="60">
        <v>210101</v>
      </c>
    </row>
    <row r="29" spans="1:20" ht="18" customHeight="1" x14ac:dyDescent="0.15">
      <c r="A29" s="94">
        <v>1</v>
      </c>
      <c r="B29" s="95" t="s">
        <v>86</v>
      </c>
      <c r="C29" s="95">
        <v>1</v>
      </c>
      <c r="D29" s="95" t="s">
        <v>87</v>
      </c>
      <c r="E29" s="95">
        <v>1</v>
      </c>
      <c r="F29" s="95" t="s">
        <v>88</v>
      </c>
      <c r="G29" s="102">
        <v>12</v>
      </c>
      <c r="H29" s="95" t="s">
        <v>73</v>
      </c>
      <c r="I29" s="102">
        <v>21</v>
      </c>
      <c r="J29" s="102" t="s">
        <v>6649</v>
      </c>
      <c r="K29" s="98"/>
      <c r="L29" s="98"/>
      <c r="M29" s="98"/>
      <c r="N29" s="96" t="s">
        <v>6651</v>
      </c>
      <c r="O29" s="98">
        <v>31469</v>
      </c>
      <c r="P29" s="100"/>
      <c r="Q29" s="99"/>
      <c r="R29" s="101" t="s">
        <v>663</v>
      </c>
      <c r="T29" s="60">
        <v>210101</v>
      </c>
    </row>
    <row r="30" spans="1:20" ht="18" customHeight="1" x14ac:dyDescent="0.15">
      <c r="A30" s="94">
        <v>1</v>
      </c>
      <c r="B30" s="95" t="s">
        <v>86</v>
      </c>
      <c r="C30" s="95">
        <v>1</v>
      </c>
      <c r="D30" s="95" t="s">
        <v>87</v>
      </c>
      <c r="E30" s="95">
        <v>1</v>
      </c>
      <c r="F30" s="95" t="s">
        <v>88</v>
      </c>
      <c r="G30" s="102">
        <v>12</v>
      </c>
      <c r="H30" s="95" t="s">
        <v>73</v>
      </c>
      <c r="I30" s="102">
        <v>21</v>
      </c>
      <c r="J30" s="102" t="s">
        <v>6649</v>
      </c>
      <c r="K30" s="98"/>
      <c r="L30" s="98"/>
      <c r="M30" s="98"/>
      <c r="N30" s="96" t="s">
        <v>6652</v>
      </c>
      <c r="O30" s="98">
        <v>435053</v>
      </c>
      <c r="P30" s="100"/>
      <c r="Q30" s="99"/>
      <c r="R30" s="101" t="s">
        <v>663</v>
      </c>
      <c r="T30" s="60">
        <v>210101</v>
      </c>
    </row>
    <row r="31" spans="1:20" ht="18" customHeight="1" x14ac:dyDescent="0.15">
      <c r="A31" s="94">
        <v>1</v>
      </c>
      <c r="B31" s="95" t="s">
        <v>86</v>
      </c>
      <c r="C31" s="95">
        <v>1</v>
      </c>
      <c r="D31" s="95" t="s">
        <v>87</v>
      </c>
      <c r="E31" s="95">
        <v>1</v>
      </c>
      <c r="F31" s="95" t="s">
        <v>88</v>
      </c>
      <c r="G31" s="102">
        <v>12</v>
      </c>
      <c r="H31" s="95" t="s">
        <v>73</v>
      </c>
      <c r="I31" s="102">
        <v>21</v>
      </c>
      <c r="J31" s="102" t="s">
        <v>6649</v>
      </c>
      <c r="K31" s="98"/>
      <c r="L31" s="98"/>
      <c r="M31" s="98"/>
      <c r="N31" s="96" t="s">
        <v>6653</v>
      </c>
      <c r="O31" s="98">
        <v>60000</v>
      </c>
      <c r="P31" s="100"/>
      <c r="Q31" s="99"/>
      <c r="R31" s="101" t="s">
        <v>663</v>
      </c>
      <c r="T31" s="60">
        <v>210101</v>
      </c>
    </row>
    <row r="32" spans="1:20" ht="18" customHeight="1" x14ac:dyDescent="0.15">
      <c r="A32" s="94">
        <v>1</v>
      </c>
      <c r="B32" s="95" t="s">
        <v>86</v>
      </c>
      <c r="C32" s="95">
        <v>1</v>
      </c>
      <c r="D32" s="95" t="s">
        <v>87</v>
      </c>
      <c r="E32" s="95">
        <v>1</v>
      </c>
      <c r="F32" s="95" t="s">
        <v>88</v>
      </c>
      <c r="G32" s="102">
        <v>12</v>
      </c>
      <c r="H32" s="95" t="s">
        <v>73</v>
      </c>
      <c r="I32" s="102">
        <v>21</v>
      </c>
      <c r="J32" s="102" t="s">
        <v>6649</v>
      </c>
      <c r="K32" s="98"/>
      <c r="L32" s="98"/>
      <c r="M32" s="98"/>
      <c r="N32" s="96" t="s">
        <v>6654</v>
      </c>
      <c r="O32" s="98">
        <v>1260</v>
      </c>
      <c r="P32" s="100"/>
      <c r="Q32" s="99"/>
      <c r="R32" s="101" t="s">
        <v>663</v>
      </c>
      <c r="T32" s="60">
        <v>210101</v>
      </c>
    </row>
    <row r="33" spans="1:20" ht="18" customHeight="1" x14ac:dyDescent="0.15">
      <c r="A33" s="94">
        <v>1</v>
      </c>
      <c r="B33" s="95" t="s">
        <v>86</v>
      </c>
      <c r="C33" s="95">
        <v>1</v>
      </c>
      <c r="D33" s="95" t="s">
        <v>87</v>
      </c>
      <c r="E33" s="95">
        <v>1</v>
      </c>
      <c r="F33" s="95" t="s">
        <v>88</v>
      </c>
      <c r="G33" s="102">
        <v>12</v>
      </c>
      <c r="H33" s="95" t="s">
        <v>73</v>
      </c>
      <c r="I33" s="102">
        <v>21</v>
      </c>
      <c r="J33" s="102" t="s">
        <v>6649</v>
      </c>
      <c r="K33" s="98"/>
      <c r="L33" s="98"/>
      <c r="M33" s="98"/>
      <c r="N33" s="96" t="s">
        <v>6655</v>
      </c>
      <c r="O33" s="98">
        <v>29436</v>
      </c>
      <c r="P33" s="100"/>
      <c r="Q33" s="99"/>
      <c r="R33" s="101" t="s">
        <v>663</v>
      </c>
      <c r="T33" s="60">
        <v>210101</v>
      </c>
    </row>
    <row r="34" spans="1:20" ht="18" customHeight="1" x14ac:dyDescent="0.15">
      <c r="A34" s="94">
        <v>1</v>
      </c>
      <c r="B34" s="95" t="s">
        <v>86</v>
      </c>
      <c r="C34" s="95">
        <v>1</v>
      </c>
      <c r="D34" s="95" t="s">
        <v>87</v>
      </c>
      <c r="E34" s="95">
        <v>1</v>
      </c>
      <c r="F34" s="95" t="s">
        <v>88</v>
      </c>
      <c r="G34" s="102">
        <v>12</v>
      </c>
      <c r="H34" s="95" t="s">
        <v>73</v>
      </c>
      <c r="I34" s="102">
        <v>21</v>
      </c>
      <c r="J34" s="102" t="s">
        <v>6649</v>
      </c>
      <c r="K34" s="98"/>
      <c r="L34" s="98"/>
      <c r="M34" s="98"/>
      <c r="N34" s="96" t="s">
        <v>6656</v>
      </c>
      <c r="O34" s="98">
        <v>418785</v>
      </c>
      <c r="P34" s="100"/>
      <c r="Q34" s="99"/>
      <c r="R34" s="101" t="s">
        <v>663</v>
      </c>
      <c r="T34" s="60">
        <v>210101</v>
      </c>
    </row>
    <row r="35" spans="1:20" ht="18" customHeight="1" x14ac:dyDescent="0.15">
      <c r="A35" s="94">
        <v>1</v>
      </c>
      <c r="B35" s="95" t="s">
        <v>86</v>
      </c>
      <c r="C35" s="95">
        <v>1</v>
      </c>
      <c r="D35" s="95" t="s">
        <v>87</v>
      </c>
      <c r="E35" s="95">
        <v>1</v>
      </c>
      <c r="F35" s="95" t="s">
        <v>88</v>
      </c>
      <c r="G35" s="102">
        <v>12</v>
      </c>
      <c r="H35" s="95" t="s">
        <v>73</v>
      </c>
      <c r="I35" s="102">
        <v>21</v>
      </c>
      <c r="J35" s="102" t="s">
        <v>6649</v>
      </c>
      <c r="K35" s="98"/>
      <c r="L35" s="98"/>
      <c r="M35" s="98"/>
      <c r="N35" s="96" t="s">
        <v>6657</v>
      </c>
      <c r="O35" s="98">
        <v>3960</v>
      </c>
      <c r="P35" s="100"/>
      <c r="Q35" s="99"/>
      <c r="R35" s="101" t="s">
        <v>663</v>
      </c>
      <c r="T35" s="60">
        <v>210101</v>
      </c>
    </row>
    <row r="36" spans="1:20" ht="18" customHeight="1" x14ac:dyDescent="0.15">
      <c r="A36" s="94">
        <v>1</v>
      </c>
      <c r="B36" s="95" t="s">
        <v>86</v>
      </c>
      <c r="C36" s="95">
        <v>1</v>
      </c>
      <c r="D36" s="95" t="s">
        <v>87</v>
      </c>
      <c r="E36" s="95">
        <v>1</v>
      </c>
      <c r="F36" s="95" t="s">
        <v>88</v>
      </c>
      <c r="G36" s="102">
        <v>12</v>
      </c>
      <c r="H36" s="95" t="s">
        <v>73</v>
      </c>
      <c r="I36" s="102">
        <v>21</v>
      </c>
      <c r="J36" s="102" t="s">
        <v>6649</v>
      </c>
      <c r="K36" s="98"/>
      <c r="L36" s="98"/>
      <c r="M36" s="98"/>
      <c r="N36" s="96" t="s">
        <v>6658</v>
      </c>
      <c r="O36" s="98">
        <v>60000</v>
      </c>
      <c r="P36" s="100"/>
      <c r="Q36" s="99"/>
      <c r="R36" s="101" t="s">
        <v>663</v>
      </c>
      <c r="T36" s="60">
        <v>210101</v>
      </c>
    </row>
    <row r="37" spans="1:20" ht="18" customHeight="1" x14ac:dyDescent="0.15">
      <c r="A37" s="94">
        <v>1</v>
      </c>
      <c r="B37" s="95" t="s">
        <v>86</v>
      </c>
      <c r="C37" s="95">
        <v>1</v>
      </c>
      <c r="D37" s="95" t="s">
        <v>87</v>
      </c>
      <c r="E37" s="95">
        <v>1</v>
      </c>
      <c r="F37" s="95" t="s">
        <v>88</v>
      </c>
      <c r="G37" s="102">
        <v>12</v>
      </c>
      <c r="H37" s="95" t="s">
        <v>73</v>
      </c>
      <c r="I37" s="96">
        <v>51</v>
      </c>
      <c r="J37" s="96" t="s">
        <v>133</v>
      </c>
      <c r="K37" s="98">
        <v>517</v>
      </c>
      <c r="L37" s="98">
        <v>1285</v>
      </c>
      <c r="M37" s="98">
        <f>K37-L37</f>
        <v>-768</v>
      </c>
      <c r="N37" s="96" t="s">
        <v>6659</v>
      </c>
      <c r="O37" s="98">
        <v>91300</v>
      </c>
      <c r="P37" s="100"/>
      <c r="Q37" s="99"/>
      <c r="R37" s="101" t="s">
        <v>663</v>
      </c>
      <c r="T37" s="60">
        <v>210101</v>
      </c>
    </row>
    <row r="38" spans="1:20" ht="18" customHeight="1" x14ac:dyDescent="0.15">
      <c r="A38" s="94">
        <v>1</v>
      </c>
      <c r="B38" s="95" t="s">
        <v>86</v>
      </c>
      <c r="C38" s="95">
        <v>1</v>
      </c>
      <c r="D38" s="95" t="s">
        <v>87</v>
      </c>
      <c r="E38" s="95">
        <v>1</v>
      </c>
      <c r="F38" s="95" t="s">
        <v>88</v>
      </c>
      <c r="G38" s="102">
        <v>12</v>
      </c>
      <c r="H38" s="95" t="s">
        <v>73</v>
      </c>
      <c r="I38" s="102">
        <v>51</v>
      </c>
      <c r="J38" s="102" t="s">
        <v>133</v>
      </c>
      <c r="K38" s="98"/>
      <c r="L38" s="98"/>
      <c r="M38" s="98"/>
      <c r="N38" s="96" t="s">
        <v>6660</v>
      </c>
      <c r="O38" s="98">
        <v>88440</v>
      </c>
      <c r="P38" s="100"/>
      <c r="Q38" s="99"/>
      <c r="R38" s="101" t="s">
        <v>663</v>
      </c>
      <c r="T38" s="60">
        <v>210101</v>
      </c>
    </row>
    <row r="39" spans="1:20" ht="18" customHeight="1" x14ac:dyDescent="0.15">
      <c r="A39" s="94">
        <v>1</v>
      </c>
      <c r="B39" s="95" t="s">
        <v>86</v>
      </c>
      <c r="C39" s="95">
        <v>1</v>
      </c>
      <c r="D39" s="95" t="s">
        <v>87</v>
      </c>
      <c r="E39" s="95">
        <v>1</v>
      </c>
      <c r="F39" s="95" t="s">
        <v>88</v>
      </c>
      <c r="G39" s="102">
        <v>12</v>
      </c>
      <c r="H39" s="95" t="s">
        <v>73</v>
      </c>
      <c r="I39" s="102">
        <v>51</v>
      </c>
      <c r="J39" s="102" t="s">
        <v>133</v>
      </c>
      <c r="K39" s="98"/>
      <c r="L39" s="98"/>
      <c r="M39" s="98"/>
      <c r="N39" s="96" t="s">
        <v>6661</v>
      </c>
      <c r="O39" s="98">
        <v>336600</v>
      </c>
      <c r="P39" s="100"/>
      <c r="Q39" s="99"/>
      <c r="R39" s="101" t="s">
        <v>663</v>
      </c>
      <c r="T39" s="60">
        <v>210101</v>
      </c>
    </row>
    <row r="40" spans="1:20" ht="18" customHeight="1" x14ac:dyDescent="0.15">
      <c r="A40" s="94">
        <v>1</v>
      </c>
      <c r="B40" s="95" t="s">
        <v>86</v>
      </c>
      <c r="C40" s="95">
        <v>1</v>
      </c>
      <c r="D40" s="95" t="s">
        <v>87</v>
      </c>
      <c r="E40" s="95">
        <v>1</v>
      </c>
      <c r="F40" s="95" t="s">
        <v>88</v>
      </c>
      <c r="G40" s="96">
        <v>13</v>
      </c>
      <c r="H40" s="97" t="s">
        <v>77</v>
      </c>
      <c r="I40" s="96"/>
      <c r="J40" s="96"/>
      <c r="K40" s="98"/>
      <c r="L40" s="98"/>
      <c r="M40" s="98"/>
      <c r="N40" s="96"/>
      <c r="O40" s="99"/>
      <c r="P40" s="100"/>
      <c r="Q40" s="99"/>
      <c r="R40" s="101" t="s">
        <v>663</v>
      </c>
      <c r="T40" s="60">
        <v>210101</v>
      </c>
    </row>
    <row r="41" spans="1:20" ht="18" customHeight="1" x14ac:dyDescent="0.15">
      <c r="A41" s="94">
        <v>1</v>
      </c>
      <c r="B41" s="95" t="s">
        <v>86</v>
      </c>
      <c r="C41" s="95">
        <v>1</v>
      </c>
      <c r="D41" s="95" t="s">
        <v>87</v>
      </c>
      <c r="E41" s="95">
        <v>1</v>
      </c>
      <c r="F41" s="95" t="s">
        <v>88</v>
      </c>
      <c r="G41" s="102">
        <v>13</v>
      </c>
      <c r="H41" s="95" t="s">
        <v>77</v>
      </c>
      <c r="I41" s="96">
        <v>41</v>
      </c>
      <c r="J41" s="96" t="s">
        <v>139</v>
      </c>
      <c r="K41" s="98">
        <v>719</v>
      </c>
      <c r="L41" s="98">
        <v>719</v>
      </c>
      <c r="M41" s="98">
        <f>K41-L41</f>
        <v>0</v>
      </c>
      <c r="N41" s="96" t="s">
        <v>6662</v>
      </c>
      <c r="O41" s="98">
        <v>475200</v>
      </c>
      <c r="P41" s="100"/>
      <c r="Q41" s="99"/>
      <c r="R41" s="101" t="s">
        <v>663</v>
      </c>
      <c r="T41" s="60">
        <v>210101</v>
      </c>
    </row>
    <row r="42" spans="1:20" ht="18" customHeight="1" x14ac:dyDescent="0.15">
      <c r="A42" s="94">
        <v>1</v>
      </c>
      <c r="B42" s="95" t="s">
        <v>86</v>
      </c>
      <c r="C42" s="95">
        <v>1</v>
      </c>
      <c r="D42" s="95" t="s">
        <v>87</v>
      </c>
      <c r="E42" s="95">
        <v>1</v>
      </c>
      <c r="F42" s="95" t="s">
        <v>88</v>
      </c>
      <c r="G42" s="102">
        <v>13</v>
      </c>
      <c r="H42" s="95" t="s">
        <v>77</v>
      </c>
      <c r="I42" s="102">
        <v>41</v>
      </c>
      <c r="J42" s="102" t="s">
        <v>139</v>
      </c>
      <c r="K42" s="98"/>
      <c r="L42" s="98"/>
      <c r="M42" s="98"/>
      <c r="N42" s="96" t="s">
        <v>6663</v>
      </c>
      <c r="O42" s="98">
        <v>243100</v>
      </c>
      <c r="P42" s="100"/>
      <c r="Q42" s="99"/>
      <c r="R42" s="101" t="s">
        <v>663</v>
      </c>
      <c r="T42" s="60">
        <v>210101</v>
      </c>
    </row>
    <row r="43" spans="1:20" ht="18" customHeight="1" x14ac:dyDescent="0.15">
      <c r="A43" s="94">
        <v>1</v>
      </c>
      <c r="B43" s="95" t="s">
        <v>86</v>
      </c>
      <c r="C43" s="95">
        <v>1</v>
      </c>
      <c r="D43" s="95" t="s">
        <v>87</v>
      </c>
      <c r="E43" s="95">
        <v>1</v>
      </c>
      <c r="F43" s="95" t="s">
        <v>88</v>
      </c>
      <c r="G43" s="96">
        <v>18</v>
      </c>
      <c r="H43" s="97" t="s">
        <v>81</v>
      </c>
      <c r="I43" s="96"/>
      <c r="J43" s="96"/>
      <c r="K43" s="98"/>
      <c r="L43" s="98"/>
      <c r="M43" s="98"/>
      <c r="N43" s="96"/>
      <c r="O43" s="99"/>
      <c r="P43" s="100"/>
      <c r="Q43" s="99"/>
      <c r="R43" s="101" t="s">
        <v>663</v>
      </c>
      <c r="T43" s="60">
        <v>210101</v>
      </c>
    </row>
    <row r="44" spans="1:20" ht="18" customHeight="1" x14ac:dyDescent="0.15">
      <c r="A44" s="94">
        <v>1</v>
      </c>
      <c r="B44" s="95" t="s">
        <v>86</v>
      </c>
      <c r="C44" s="95">
        <v>1</v>
      </c>
      <c r="D44" s="95" t="s">
        <v>87</v>
      </c>
      <c r="E44" s="95">
        <v>1</v>
      </c>
      <c r="F44" s="95" t="s">
        <v>88</v>
      </c>
      <c r="G44" s="102">
        <v>18</v>
      </c>
      <c r="H44" s="95" t="s">
        <v>81</v>
      </c>
      <c r="I44" s="96">
        <v>11</v>
      </c>
      <c r="J44" s="96" t="s">
        <v>82</v>
      </c>
      <c r="K44" s="98">
        <v>968</v>
      </c>
      <c r="L44" s="98">
        <v>970</v>
      </c>
      <c r="M44" s="98">
        <f>K44-L44</f>
        <v>-2</v>
      </c>
      <c r="N44" s="96" t="s">
        <v>6664</v>
      </c>
      <c r="O44" s="98">
        <v>903664</v>
      </c>
      <c r="P44" s="100"/>
      <c r="Q44" s="99"/>
      <c r="R44" s="101" t="s">
        <v>663</v>
      </c>
      <c r="T44" s="60">
        <v>210101</v>
      </c>
    </row>
    <row r="45" spans="1:20" ht="18" customHeight="1" x14ac:dyDescent="0.15">
      <c r="A45" s="94">
        <v>1</v>
      </c>
      <c r="B45" s="95" t="s">
        <v>86</v>
      </c>
      <c r="C45" s="95">
        <v>1</v>
      </c>
      <c r="D45" s="95" t="s">
        <v>87</v>
      </c>
      <c r="E45" s="95">
        <v>1</v>
      </c>
      <c r="F45" s="95" t="s">
        <v>88</v>
      </c>
      <c r="G45" s="102">
        <v>18</v>
      </c>
      <c r="H45" s="95" t="s">
        <v>81</v>
      </c>
      <c r="I45" s="102">
        <v>11</v>
      </c>
      <c r="J45" s="102" t="s">
        <v>82</v>
      </c>
      <c r="K45" s="98"/>
      <c r="L45" s="98"/>
      <c r="M45" s="98"/>
      <c r="N45" s="96" t="s">
        <v>6665</v>
      </c>
      <c r="O45" s="98">
        <v>4114</v>
      </c>
      <c r="P45" s="100"/>
      <c r="Q45" s="99"/>
      <c r="R45" s="101" t="s">
        <v>663</v>
      </c>
      <c r="T45" s="60">
        <v>210101</v>
      </c>
    </row>
    <row r="46" spans="1:20" ht="18" customHeight="1" x14ac:dyDescent="0.15">
      <c r="A46" s="94">
        <v>1</v>
      </c>
      <c r="B46" s="95" t="s">
        <v>86</v>
      </c>
      <c r="C46" s="95">
        <v>1</v>
      </c>
      <c r="D46" s="95" t="s">
        <v>87</v>
      </c>
      <c r="E46" s="95">
        <v>1</v>
      </c>
      <c r="F46" s="95" t="s">
        <v>88</v>
      </c>
      <c r="G46" s="102">
        <v>18</v>
      </c>
      <c r="H46" s="95" t="s">
        <v>81</v>
      </c>
      <c r="I46" s="102">
        <v>11</v>
      </c>
      <c r="J46" s="102" t="s">
        <v>82</v>
      </c>
      <c r="K46" s="98"/>
      <c r="L46" s="98"/>
      <c r="M46" s="98"/>
      <c r="N46" s="96" t="s">
        <v>6666</v>
      </c>
      <c r="O46" s="98">
        <v>60000</v>
      </c>
      <c r="P46" s="100"/>
      <c r="Q46" s="99"/>
      <c r="R46" s="101" t="s">
        <v>663</v>
      </c>
      <c r="T46" s="60">
        <v>210101</v>
      </c>
    </row>
    <row r="47" spans="1:20" ht="18" customHeight="1" x14ac:dyDescent="0.15">
      <c r="A47" s="76">
        <v>1</v>
      </c>
      <c r="B47" s="77" t="s">
        <v>86</v>
      </c>
      <c r="C47" s="78">
        <v>2</v>
      </c>
      <c r="D47" s="78" t="s">
        <v>2173</v>
      </c>
      <c r="E47" s="79"/>
      <c r="F47" s="78"/>
      <c r="G47" s="79"/>
      <c r="H47" s="78"/>
      <c r="I47" s="79"/>
      <c r="J47" s="79"/>
      <c r="K47" s="80">
        <f>IF(C47="",SUMIFS($K48:$K$283,$A48:$A$283,A47,$E48:$E$283,""),IF(E47="",SUMIFS($K48:$K$283,$A48:$A$283,A47,$C48:$C$283,C47,$G48:$G$283,""),IF(G47="",SUMIFS($K48:$K$283,$A48:$A$283,A47,$C48:$C$283,C47,$E48:$E$283,E47,$R48:$R$283,R47),IF(I47="",SUMIFS($K48:$K$283,$A48:$A$283,A47,$C48:$C$283,C47,$E48:$E$283,E47,$G48:$G$283,G47,$R48:$R$283,R47),0))))</f>
        <v>5610</v>
      </c>
      <c r="L47" s="80">
        <f>IF(C47="",SUMIFS($L48:$L$283,$A48:$A$283,A47,$E48:$E$283,""),IF(E47="",SUMIFS($L48:$L$283,$A48:$A$283,A47,$C48:$C$283,C47,$G48:$G$283,""),IF(G47="",SUMIFS($L48:$L$283,$A48:$A$283,A47,$C48:$C$283,C47,$E48:$E$283,E47,$R48:$R$283,R47),IF(I47="",SUMIFS($L48:$L$283,$A48:$A$283,A47,$C48:$C$283,C47,$E48:$E$283,E47,$G48:$G$283,G47,$R48:$R$283,R47),0))))</f>
        <v>5568</v>
      </c>
      <c r="M47" s="80">
        <f t="shared" ref="M47:M48" si="1">K47-L47</f>
        <v>42</v>
      </c>
      <c r="N47" s="81"/>
      <c r="O47" s="82"/>
      <c r="P47" s="83"/>
      <c r="Q47" s="80">
        <f>IF(C47="",SUMIFS($Q48:$Q$283,$A48:$A$283,A47,$E48:$E$283,""),IF(E47="",SUMIFS($Q48:$Q$283,$A48:$A$283,A47,$C48:$C$283,C47,$G48:$G$283,""),IF(G47="",SUMIFS($Q48:$Q$283,$A48:$A$283,A47,$C48:$C$283,C47,$E48:$E$283,E47,$R48:$R$283,R47),IF(I47="",SUMIFS($Q48:$Q$283,$A48:$A$283,A47,$C48:$C$283,C47,$E48:$E$283,E47,$G48:$G$283,G47,$R48:$R$283,R47),0))))</f>
        <v>5610</v>
      </c>
      <c r="R47" s="84"/>
      <c r="T47" s="60">
        <v>210201</v>
      </c>
    </row>
    <row r="48" spans="1:20" ht="18" customHeight="1" x14ac:dyDescent="0.15">
      <c r="A48" s="76">
        <v>1</v>
      </c>
      <c r="B48" s="77" t="s">
        <v>2200</v>
      </c>
      <c r="C48" s="85">
        <v>2</v>
      </c>
      <c r="D48" s="77" t="s">
        <v>436</v>
      </c>
      <c r="E48" s="86">
        <v>1</v>
      </c>
      <c r="F48" s="87" t="s">
        <v>2230</v>
      </c>
      <c r="G48" s="86"/>
      <c r="H48" s="87"/>
      <c r="I48" s="86"/>
      <c r="J48" s="86"/>
      <c r="K48" s="88">
        <f>IF(C48="",SUMIFS($K49:$K$283,$A49:$A$283,A48,$E49:$E$283,""),IF(E48="",SUMIFS($K49:$K$283,$A49:$A$283,A48,$C49:$C$283,C48,$G49:$G$283,""),IF(G48="",SUMIFS($K49:$K$283,$A49:$A$283,A48,$C49:$C$283,C48,$E49:$E$283,E48,$R49:$R$283,R48),IF(I48="",SUMIFS($K49:$K$283,$A49:$A$283,A48,$C49:$C$283,C48,$E49:$E$283,E48,$G49:$G$283,G48,$R49:$R$283,R48),0))))</f>
        <v>5610</v>
      </c>
      <c r="L48" s="88">
        <f>IF(C48="",SUMIFS($L49:$L$283,$A49:$A$283,A48,$E49:$E$283,""),IF(E48="",SUMIFS($L49:$L$283,$A49:$A$283,A48,$C49:$C$283,C48,$G49:$G$283,""),IF(G48="",SUMIFS($L49:$L$283,$A49:$A$283,A48,$C49:$C$283,C48,$E49:$E$283,E48,$R49:$R$283,R48),IF(I48="",SUMIFS($L49:$L$283,$A49:$A$283,A48,$C49:$C$283,C48,$E49:$E$283,E48,$G49:$G$283,G48,$R49:$R$283,R48),0))))</f>
        <v>5568</v>
      </c>
      <c r="M48" s="88">
        <f t="shared" si="1"/>
        <v>42</v>
      </c>
      <c r="N48" s="89"/>
      <c r="O48" s="90"/>
      <c r="P48" s="91"/>
      <c r="Q48" s="92">
        <f>IF(C48="",SUMIFS($Q49:$Q$283,$A49:$A$283,A48,$E49:$E$283,""),IF(E48="",SUMIFS($Q49:$Q$283,$A49:$A$283,A48,$C49:$C$283,C48,$G49:$G$283,""),IF(G48="",SUMIFS($Q49:$Q$283,$A49:$A$283,A48,$C49:$C$283,C48,$E49:$E$283,E48,$R49:$R$283,R48),IF(I48="",SUMIFS($Q49:$Q$283,$A49:$A$283,A48,$C49:$C$283,C48,$E49:$E$283,E48,$G49:$G$283,G48,$R49:$R$283,R48),0))))</f>
        <v>5610</v>
      </c>
      <c r="R48" s="93" t="s">
        <v>663</v>
      </c>
      <c r="T48" s="60">
        <v>210201</v>
      </c>
    </row>
    <row r="49" spans="1:20" ht="18" customHeight="1" x14ac:dyDescent="0.15">
      <c r="A49" s="94">
        <v>1</v>
      </c>
      <c r="B49" s="95" t="s">
        <v>86</v>
      </c>
      <c r="C49" s="95">
        <v>2</v>
      </c>
      <c r="D49" s="95" t="s">
        <v>436</v>
      </c>
      <c r="E49" s="95">
        <v>1</v>
      </c>
      <c r="F49" s="95" t="s">
        <v>504</v>
      </c>
      <c r="G49" s="96">
        <v>8</v>
      </c>
      <c r="H49" s="97" t="s">
        <v>33</v>
      </c>
      <c r="I49" s="96"/>
      <c r="J49" s="96"/>
      <c r="K49" s="98"/>
      <c r="L49" s="98"/>
      <c r="M49" s="98"/>
      <c r="N49" s="96"/>
      <c r="O49" s="99"/>
      <c r="P49" s="100" t="s">
        <v>6667</v>
      </c>
      <c r="Q49" s="99">
        <v>111</v>
      </c>
      <c r="R49" s="101" t="s">
        <v>663</v>
      </c>
      <c r="T49" s="60">
        <v>210201</v>
      </c>
    </row>
    <row r="50" spans="1:20" ht="18" customHeight="1" x14ac:dyDescent="0.15">
      <c r="A50" s="94">
        <v>1</v>
      </c>
      <c r="B50" s="95" t="s">
        <v>86</v>
      </c>
      <c r="C50" s="95">
        <v>2</v>
      </c>
      <c r="D50" s="95" t="s">
        <v>436</v>
      </c>
      <c r="E50" s="95">
        <v>1</v>
      </c>
      <c r="F50" s="95" t="s">
        <v>504</v>
      </c>
      <c r="G50" s="102">
        <v>8</v>
      </c>
      <c r="H50" s="95" t="s">
        <v>33</v>
      </c>
      <c r="I50" s="96">
        <v>2</v>
      </c>
      <c r="J50" s="96" t="s">
        <v>46</v>
      </c>
      <c r="K50" s="98">
        <v>4</v>
      </c>
      <c r="L50" s="98">
        <v>4</v>
      </c>
      <c r="M50" s="98">
        <f>K50-L50</f>
        <v>0</v>
      </c>
      <c r="N50" s="96" t="s">
        <v>6668</v>
      </c>
      <c r="O50" s="98"/>
      <c r="P50" s="100" t="s">
        <v>6631</v>
      </c>
      <c r="Q50" s="99">
        <v>5499</v>
      </c>
      <c r="R50" s="101" t="s">
        <v>663</v>
      </c>
      <c r="T50" s="60">
        <v>210201</v>
      </c>
    </row>
    <row r="51" spans="1:20" ht="18" customHeight="1" x14ac:dyDescent="0.15">
      <c r="A51" s="94">
        <v>1</v>
      </c>
      <c r="B51" s="95" t="s">
        <v>86</v>
      </c>
      <c r="C51" s="95">
        <v>2</v>
      </c>
      <c r="D51" s="95" t="s">
        <v>436</v>
      </c>
      <c r="E51" s="95">
        <v>1</v>
      </c>
      <c r="F51" s="95" t="s">
        <v>504</v>
      </c>
      <c r="G51" s="102">
        <v>8</v>
      </c>
      <c r="H51" s="95" t="s">
        <v>33</v>
      </c>
      <c r="I51" s="102">
        <v>2</v>
      </c>
      <c r="J51" s="102" t="s">
        <v>46</v>
      </c>
      <c r="K51" s="98"/>
      <c r="L51" s="98"/>
      <c r="M51" s="98"/>
      <c r="N51" s="96" t="s">
        <v>6669</v>
      </c>
      <c r="O51" s="98">
        <v>1800</v>
      </c>
      <c r="P51" s="100"/>
      <c r="Q51" s="99"/>
      <c r="R51" s="101" t="s">
        <v>663</v>
      </c>
      <c r="T51" s="60">
        <v>210201</v>
      </c>
    </row>
    <row r="52" spans="1:20" ht="18" customHeight="1" x14ac:dyDescent="0.15">
      <c r="A52" s="94">
        <v>1</v>
      </c>
      <c r="B52" s="95" t="s">
        <v>86</v>
      </c>
      <c r="C52" s="95">
        <v>2</v>
      </c>
      <c r="D52" s="95" t="s">
        <v>436</v>
      </c>
      <c r="E52" s="95">
        <v>1</v>
      </c>
      <c r="F52" s="95" t="s">
        <v>504</v>
      </c>
      <c r="G52" s="102">
        <v>8</v>
      </c>
      <c r="H52" s="95" t="s">
        <v>33</v>
      </c>
      <c r="I52" s="102">
        <v>2</v>
      </c>
      <c r="J52" s="102" t="s">
        <v>46</v>
      </c>
      <c r="K52" s="98"/>
      <c r="L52" s="98"/>
      <c r="M52" s="98"/>
      <c r="N52" s="96" t="s">
        <v>6670</v>
      </c>
      <c r="O52" s="98"/>
      <c r="P52" s="100"/>
      <c r="Q52" s="99"/>
      <c r="R52" s="101" t="s">
        <v>663</v>
      </c>
      <c r="T52" s="60">
        <v>210201</v>
      </c>
    </row>
    <row r="53" spans="1:20" ht="18" customHeight="1" x14ac:dyDescent="0.15">
      <c r="A53" s="94">
        <v>1</v>
      </c>
      <c r="B53" s="95" t="s">
        <v>86</v>
      </c>
      <c r="C53" s="95">
        <v>2</v>
      </c>
      <c r="D53" s="95" t="s">
        <v>436</v>
      </c>
      <c r="E53" s="95">
        <v>1</v>
      </c>
      <c r="F53" s="95" t="s">
        <v>504</v>
      </c>
      <c r="G53" s="102">
        <v>8</v>
      </c>
      <c r="H53" s="95" t="s">
        <v>33</v>
      </c>
      <c r="I53" s="102">
        <v>2</v>
      </c>
      <c r="J53" s="102" t="s">
        <v>46</v>
      </c>
      <c r="K53" s="98"/>
      <c r="L53" s="98"/>
      <c r="M53" s="98"/>
      <c r="N53" s="96" t="s">
        <v>6671</v>
      </c>
      <c r="O53" s="98">
        <v>2100</v>
      </c>
      <c r="P53" s="100"/>
      <c r="Q53" s="99"/>
      <c r="R53" s="101" t="s">
        <v>663</v>
      </c>
      <c r="T53" s="60">
        <v>210201</v>
      </c>
    </row>
    <row r="54" spans="1:20" ht="18" customHeight="1" x14ac:dyDescent="0.15">
      <c r="A54" s="94">
        <v>1</v>
      </c>
      <c r="B54" s="95" t="s">
        <v>86</v>
      </c>
      <c r="C54" s="95">
        <v>2</v>
      </c>
      <c r="D54" s="95" t="s">
        <v>436</v>
      </c>
      <c r="E54" s="95">
        <v>1</v>
      </c>
      <c r="F54" s="95" t="s">
        <v>504</v>
      </c>
      <c r="G54" s="96">
        <v>10</v>
      </c>
      <c r="H54" s="97" t="s">
        <v>54</v>
      </c>
      <c r="I54" s="96"/>
      <c r="J54" s="96"/>
      <c r="K54" s="98"/>
      <c r="L54" s="98"/>
      <c r="M54" s="98"/>
      <c r="N54" s="96"/>
      <c r="O54" s="99"/>
      <c r="P54" s="100"/>
      <c r="Q54" s="99"/>
      <c r="R54" s="101" t="s">
        <v>663</v>
      </c>
      <c r="T54" s="60">
        <v>210201</v>
      </c>
    </row>
    <row r="55" spans="1:20" ht="18" customHeight="1" x14ac:dyDescent="0.15">
      <c r="A55" s="94">
        <v>1</v>
      </c>
      <c r="B55" s="95" t="s">
        <v>86</v>
      </c>
      <c r="C55" s="95">
        <v>2</v>
      </c>
      <c r="D55" s="95" t="s">
        <v>436</v>
      </c>
      <c r="E55" s="95">
        <v>1</v>
      </c>
      <c r="F55" s="95" t="s">
        <v>504</v>
      </c>
      <c r="G55" s="102">
        <v>10</v>
      </c>
      <c r="H55" s="95" t="s">
        <v>54</v>
      </c>
      <c r="I55" s="96">
        <v>1</v>
      </c>
      <c r="J55" s="96" t="s">
        <v>55</v>
      </c>
      <c r="K55" s="98">
        <v>39</v>
      </c>
      <c r="L55" s="98">
        <v>39</v>
      </c>
      <c r="M55" s="98">
        <f>K55-L55</f>
        <v>0</v>
      </c>
      <c r="N55" s="96" t="s">
        <v>6668</v>
      </c>
      <c r="O55" s="98"/>
      <c r="P55" s="100"/>
      <c r="Q55" s="99"/>
      <c r="R55" s="101" t="s">
        <v>663</v>
      </c>
      <c r="T55" s="60">
        <v>210201</v>
      </c>
    </row>
    <row r="56" spans="1:20" ht="18" customHeight="1" x14ac:dyDescent="0.15">
      <c r="A56" s="94">
        <v>1</v>
      </c>
      <c r="B56" s="95" t="s">
        <v>86</v>
      </c>
      <c r="C56" s="95">
        <v>2</v>
      </c>
      <c r="D56" s="95" t="s">
        <v>436</v>
      </c>
      <c r="E56" s="95">
        <v>1</v>
      </c>
      <c r="F56" s="95" t="s">
        <v>504</v>
      </c>
      <c r="G56" s="102">
        <v>10</v>
      </c>
      <c r="H56" s="95" t="s">
        <v>54</v>
      </c>
      <c r="I56" s="102">
        <v>1</v>
      </c>
      <c r="J56" s="102" t="s">
        <v>55</v>
      </c>
      <c r="K56" s="98"/>
      <c r="L56" s="98"/>
      <c r="M56" s="98"/>
      <c r="N56" s="96" t="s">
        <v>6672</v>
      </c>
      <c r="O56" s="98">
        <v>12960</v>
      </c>
      <c r="P56" s="100"/>
      <c r="Q56" s="99"/>
      <c r="R56" s="101" t="s">
        <v>663</v>
      </c>
      <c r="T56" s="60">
        <v>210201</v>
      </c>
    </row>
    <row r="57" spans="1:20" ht="18" customHeight="1" x14ac:dyDescent="0.15">
      <c r="A57" s="94">
        <v>1</v>
      </c>
      <c r="B57" s="95" t="s">
        <v>86</v>
      </c>
      <c r="C57" s="95">
        <v>2</v>
      </c>
      <c r="D57" s="95" t="s">
        <v>436</v>
      </c>
      <c r="E57" s="95">
        <v>1</v>
      </c>
      <c r="F57" s="95" t="s">
        <v>504</v>
      </c>
      <c r="G57" s="102">
        <v>10</v>
      </c>
      <c r="H57" s="95" t="s">
        <v>54</v>
      </c>
      <c r="I57" s="102">
        <v>1</v>
      </c>
      <c r="J57" s="102" t="s">
        <v>55</v>
      </c>
      <c r="K57" s="98"/>
      <c r="L57" s="98"/>
      <c r="M57" s="98"/>
      <c r="N57" s="96" t="s">
        <v>6673</v>
      </c>
      <c r="O57" s="98">
        <v>25664</v>
      </c>
      <c r="P57" s="100"/>
      <c r="Q57" s="99"/>
      <c r="R57" s="101" t="s">
        <v>663</v>
      </c>
      <c r="T57" s="60">
        <v>210201</v>
      </c>
    </row>
    <row r="58" spans="1:20" ht="18" customHeight="1" x14ac:dyDescent="0.15">
      <c r="A58" s="94">
        <v>1</v>
      </c>
      <c r="B58" s="95" t="s">
        <v>86</v>
      </c>
      <c r="C58" s="95">
        <v>2</v>
      </c>
      <c r="D58" s="95" t="s">
        <v>436</v>
      </c>
      <c r="E58" s="95">
        <v>1</v>
      </c>
      <c r="F58" s="95" t="s">
        <v>504</v>
      </c>
      <c r="G58" s="102">
        <v>10</v>
      </c>
      <c r="H58" s="95" t="s">
        <v>54</v>
      </c>
      <c r="I58" s="96">
        <v>4</v>
      </c>
      <c r="J58" s="96" t="s">
        <v>65</v>
      </c>
      <c r="K58" s="98">
        <v>1306</v>
      </c>
      <c r="L58" s="98">
        <v>1164</v>
      </c>
      <c r="M58" s="98">
        <f>K58-L58</f>
        <v>142</v>
      </c>
      <c r="N58" s="96" t="s">
        <v>6674</v>
      </c>
      <c r="O58" s="98"/>
      <c r="P58" s="100"/>
      <c r="Q58" s="99"/>
      <c r="R58" s="101" t="s">
        <v>663</v>
      </c>
      <c r="T58" s="60">
        <v>210201</v>
      </c>
    </row>
    <row r="59" spans="1:20" ht="18" customHeight="1" x14ac:dyDescent="0.15">
      <c r="A59" s="94">
        <v>1</v>
      </c>
      <c r="B59" s="95" t="s">
        <v>86</v>
      </c>
      <c r="C59" s="95">
        <v>2</v>
      </c>
      <c r="D59" s="95" t="s">
        <v>436</v>
      </c>
      <c r="E59" s="95">
        <v>1</v>
      </c>
      <c r="F59" s="95" t="s">
        <v>504</v>
      </c>
      <c r="G59" s="102">
        <v>10</v>
      </c>
      <c r="H59" s="95" t="s">
        <v>54</v>
      </c>
      <c r="I59" s="102">
        <v>4</v>
      </c>
      <c r="J59" s="102" t="s">
        <v>65</v>
      </c>
      <c r="K59" s="98"/>
      <c r="L59" s="98"/>
      <c r="M59" s="98"/>
      <c r="N59" s="96" t="s">
        <v>6675</v>
      </c>
      <c r="O59" s="98">
        <v>237600</v>
      </c>
      <c r="P59" s="100"/>
      <c r="Q59" s="99"/>
      <c r="R59" s="101" t="s">
        <v>663</v>
      </c>
      <c r="T59" s="60">
        <v>210201</v>
      </c>
    </row>
    <row r="60" spans="1:20" ht="18" customHeight="1" x14ac:dyDescent="0.15">
      <c r="A60" s="94">
        <v>1</v>
      </c>
      <c r="B60" s="95" t="s">
        <v>86</v>
      </c>
      <c r="C60" s="95">
        <v>2</v>
      </c>
      <c r="D60" s="95" t="s">
        <v>436</v>
      </c>
      <c r="E60" s="95">
        <v>1</v>
      </c>
      <c r="F60" s="95" t="s">
        <v>504</v>
      </c>
      <c r="G60" s="102">
        <v>10</v>
      </c>
      <c r="H60" s="95" t="s">
        <v>54</v>
      </c>
      <c r="I60" s="102">
        <v>4</v>
      </c>
      <c r="J60" s="102" t="s">
        <v>65</v>
      </c>
      <c r="K60" s="98"/>
      <c r="L60" s="98"/>
      <c r="M60" s="98"/>
      <c r="N60" s="96" t="s">
        <v>6676</v>
      </c>
      <c r="O60" s="98"/>
      <c r="P60" s="100"/>
      <c r="Q60" s="99"/>
      <c r="R60" s="101" t="s">
        <v>663</v>
      </c>
      <c r="T60" s="60">
        <v>210201</v>
      </c>
    </row>
    <row r="61" spans="1:20" ht="18" customHeight="1" x14ac:dyDescent="0.15">
      <c r="A61" s="94">
        <v>1</v>
      </c>
      <c r="B61" s="95" t="s">
        <v>86</v>
      </c>
      <c r="C61" s="95">
        <v>2</v>
      </c>
      <c r="D61" s="95" t="s">
        <v>436</v>
      </c>
      <c r="E61" s="95">
        <v>1</v>
      </c>
      <c r="F61" s="95" t="s">
        <v>504</v>
      </c>
      <c r="G61" s="102">
        <v>10</v>
      </c>
      <c r="H61" s="95" t="s">
        <v>54</v>
      </c>
      <c r="I61" s="102">
        <v>4</v>
      </c>
      <c r="J61" s="102" t="s">
        <v>65</v>
      </c>
      <c r="K61" s="98"/>
      <c r="L61" s="98"/>
      <c r="M61" s="98"/>
      <c r="N61" s="96" t="s">
        <v>6677</v>
      </c>
      <c r="O61" s="98">
        <v>281600</v>
      </c>
      <c r="P61" s="100"/>
      <c r="Q61" s="99"/>
      <c r="R61" s="101" t="s">
        <v>663</v>
      </c>
      <c r="T61" s="60">
        <v>210201</v>
      </c>
    </row>
    <row r="62" spans="1:20" ht="18" customHeight="1" x14ac:dyDescent="0.15">
      <c r="A62" s="94">
        <v>1</v>
      </c>
      <c r="B62" s="95" t="s">
        <v>86</v>
      </c>
      <c r="C62" s="95">
        <v>2</v>
      </c>
      <c r="D62" s="95" t="s">
        <v>436</v>
      </c>
      <c r="E62" s="95">
        <v>1</v>
      </c>
      <c r="F62" s="95" t="s">
        <v>504</v>
      </c>
      <c r="G62" s="102">
        <v>10</v>
      </c>
      <c r="H62" s="95" t="s">
        <v>54</v>
      </c>
      <c r="I62" s="102">
        <v>4</v>
      </c>
      <c r="J62" s="102" t="s">
        <v>65</v>
      </c>
      <c r="K62" s="98"/>
      <c r="L62" s="98"/>
      <c r="M62" s="98"/>
      <c r="N62" s="96" t="s">
        <v>6678</v>
      </c>
      <c r="O62" s="98"/>
      <c r="P62" s="100"/>
      <c r="Q62" s="99"/>
      <c r="R62" s="101" t="s">
        <v>663</v>
      </c>
      <c r="T62" s="60">
        <v>210201</v>
      </c>
    </row>
    <row r="63" spans="1:20" ht="18" customHeight="1" x14ac:dyDescent="0.15">
      <c r="A63" s="94">
        <v>1</v>
      </c>
      <c r="B63" s="95" t="s">
        <v>86</v>
      </c>
      <c r="C63" s="95">
        <v>2</v>
      </c>
      <c r="D63" s="95" t="s">
        <v>436</v>
      </c>
      <c r="E63" s="95">
        <v>1</v>
      </c>
      <c r="F63" s="95" t="s">
        <v>504</v>
      </c>
      <c r="G63" s="102">
        <v>10</v>
      </c>
      <c r="H63" s="95" t="s">
        <v>54</v>
      </c>
      <c r="I63" s="102">
        <v>4</v>
      </c>
      <c r="J63" s="102" t="s">
        <v>65</v>
      </c>
      <c r="K63" s="98"/>
      <c r="L63" s="98"/>
      <c r="M63" s="98"/>
      <c r="N63" s="96" t="s">
        <v>6679</v>
      </c>
      <c r="O63" s="98">
        <v>121000</v>
      </c>
      <c r="P63" s="100"/>
      <c r="Q63" s="99"/>
      <c r="R63" s="101" t="s">
        <v>663</v>
      </c>
      <c r="T63" s="60">
        <v>210201</v>
      </c>
    </row>
    <row r="64" spans="1:20" ht="18" customHeight="1" x14ac:dyDescent="0.15">
      <c r="A64" s="94">
        <v>1</v>
      </c>
      <c r="B64" s="95" t="s">
        <v>86</v>
      </c>
      <c r="C64" s="95">
        <v>2</v>
      </c>
      <c r="D64" s="95" t="s">
        <v>436</v>
      </c>
      <c r="E64" s="95">
        <v>1</v>
      </c>
      <c r="F64" s="95" t="s">
        <v>504</v>
      </c>
      <c r="G64" s="102">
        <v>10</v>
      </c>
      <c r="H64" s="95" t="s">
        <v>54</v>
      </c>
      <c r="I64" s="102">
        <v>4</v>
      </c>
      <c r="J64" s="102" t="s">
        <v>65</v>
      </c>
      <c r="K64" s="98"/>
      <c r="L64" s="98"/>
      <c r="M64" s="98"/>
      <c r="N64" s="96" t="s">
        <v>6680</v>
      </c>
      <c r="O64" s="98">
        <v>123200</v>
      </c>
      <c r="P64" s="100"/>
      <c r="Q64" s="99"/>
      <c r="R64" s="101" t="s">
        <v>663</v>
      </c>
      <c r="T64" s="60">
        <v>210201</v>
      </c>
    </row>
    <row r="65" spans="1:20" ht="18" customHeight="1" x14ac:dyDescent="0.15">
      <c r="A65" s="94">
        <v>1</v>
      </c>
      <c r="B65" s="95" t="s">
        <v>86</v>
      </c>
      <c r="C65" s="95">
        <v>2</v>
      </c>
      <c r="D65" s="95" t="s">
        <v>436</v>
      </c>
      <c r="E65" s="95">
        <v>1</v>
      </c>
      <c r="F65" s="95" t="s">
        <v>504</v>
      </c>
      <c r="G65" s="102">
        <v>10</v>
      </c>
      <c r="H65" s="95" t="s">
        <v>54</v>
      </c>
      <c r="I65" s="102">
        <v>4</v>
      </c>
      <c r="J65" s="102" t="s">
        <v>65</v>
      </c>
      <c r="K65" s="98"/>
      <c r="L65" s="98"/>
      <c r="M65" s="98"/>
      <c r="N65" s="96" t="s">
        <v>6681</v>
      </c>
      <c r="O65" s="98">
        <v>140250</v>
      </c>
      <c r="P65" s="100"/>
      <c r="Q65" s="99"/>
      <c r="R65" s="101" t="s">
        <v>663</v>
      </c>
      <c r="T65" s="60">
        <v>210201</v>
      </c>
    </row>
    <row r="66" spans="1:20" ht="18" customHeight="1" x14ac:dyDescent="0.15">
      <c r="A66" s="94">
        <v>1</v>
      </c>
      <c r="B66" s="95" t="s">
        <v>86</v>
      </c>
      <c r="C66" s="95">
        <v>2</v>
      </c>
      <c r="D66" s="95" t="s">
        <v>436</v>
      </c>
      <c r="E66" s="95">
        <v>1</v>
      </c>
      <c r="F66" s="95" t="s">
        <v>504</v>
      </c>
      <c r="G66" s="102">
        <v>10</v>
      </c>
      <c r="H66" s="95" t="s">
        <v>54</v>
      </c>
      <c r="I66" s="102">
        <v>4</v>
      </c>
      <c r="J66" s="102" t="s">
        <v>65</v>
      </c>
      <c r="K66" s="98"/>
      <c r="L66" s="98"/>
      <c r="M66" s="98"/>
      <c r="N66" s="96" t="s">
        <v>6682</v>
      </c>
      <c r="O66" s="98">
        <v>117700</v>
      </c>
      <c r="P66" s="100"/>
      <c r="Q66" s="99"/>
      <c r="R66" s="101" t="s">
        <v>663</v>
      </c>
      <c r="T66" s="60">
        <v>210201</v>
      </c>
    </row>
    <row r="67" spans="1:20" ht="18" customHeight="1" x14ac:dyDescent="0.15">
      <c r="A67" s="94">
        <v>1</v>
      </c>
      <c r="B67" s="95" t="s">
        <v>86</v>
      </c>
      <c r="C67" s="95">
        <v>2</v>
      </c>
      <c r="D67" s="95" t="s">
        <v>436</v>
      </c>
      <c r="E67" s="95">
        <v>1</v>
      </c>
      <c r="F67" s="95" t="s">
        <v>504</v>
      </c>
      <c r="G67" s="102">
        <v>10</v>
      </c>
      <c r="H67" s="95" t="s">
        <v>54</v>
      </c>
      <c r="I67" s="102">
        <v>4</v>
      </c>
      <c r="J67" s="102" t="s">
        <v>65</v>
      </c>
      <c r="K67" s="98"/>
      <c r="L67" s="98"/>
      <c r="M67" s="98"/>
      <c r="N67" s="96" t="s">
        <v>6683</v>
      </c>
      <c r="O67" s="98"/>
      <c r="P67" s="100"/>
      <c r="Q67" s="99"/>
      <c r="R67" s="101" t="s">
        <v>663</v>
      </c>
      <c r="T67" s="60">
        <v>210201</v>
      </c>
    </row>
    <row r="68" spans="1:20" ht="18" customHeight="1" x14ac:dyDescent="0.15">
      <c r="A68" s="94">
        <v>1</v>
      </c>
      <c r="B68" s="95" t="s">
        <v>86</v>
      </c>
      <c r="C68" s="95">
        <v>2</v>
      </c>
      <c r="D68" s="95" t="s">
        <v>436</v>
      </c>
      <c r="E68" s="95">
        <v>1</v>
      </c>
      <c r="F68" s="95" t="s">
        <v>504</v>
      </c>
      <c r="G68" s="102">
        <v>10</v>
      </c>
      <c r="H68" s="95" t="s">
        <v>54</v>
      </c>
      <c r="I68" s="102">
        <v>4</v>
      </c>
      <c r="J68" s="102" t="s">
        <v>65</v>
      </c>
      <c r="K68" s="98"/>
      <c r="L68" s="98"/>
      <c r="M68" s="98"/>
      <c r="N68" s="96" t="s">
        <v>6684</v>
      </c>
      <c r="O68" s="98">
        <v>49610</v>
      </c>
      <c r="P68" s="100"/>
      <c r="Q68" s="99"/>
      <c r="R68" s="101" t="s">
        <v>663</v>
      </c>
      <c r="T68" s="60">
        <v>210201</v>
      </c>
    </row>
    <row r="69" spans="1:20" ht="18" customHeight="1" x14ac:dyDescent="0.15">
      <c r="A69" s="94">
        <v>1</v>
      </c>
      <c r="B69" s="95" t="s">
        <v>86</v>
      </c>
      <c r="C69" s="95">
        <v>2</v>
      </c>
      <c r="D69" s="95" t="s">
        <v>436</v>
      </c>
      <c r="E69" s="95">
        <v>1</v>
      </c>
      <c r="F69" s="95" t="s">
        <v>504</v>
      </c>
      <c r="G69" s="102">
        <v>10</v>
      </c>
      <c r="H69" s="95" t="s">
        <v>54</v>
      </c>
      <c r="I69" s="102">
        <v>4</v>
      </c>
      <c r="J69" s="102" t="s">
        <v>65</v>
      </c>
      <c r="K69" s="98"/>
      <c r="L69" s="98"/>
      <c r="M69" s="98"/>
      <c r="N69" s="96" t="s">
        <v>6685</v>
      </c>
      <c r="O69" s="98">
        <v>50820</v>
      </c>
      <c r="P69" s="100"/>
      <c r="Q69" s="99"/>
      <c r="R69" s="101" t="s">
        <v>663</v>
      </c>
      <c r="T69" s="60">
        <v>210201</v>
      </c>
    </row>
    <row r="70" spans="1:20" ht="18" customHeight="1" x14ac:dyDescent="0.15">
      <c r="A70" s="94">
        <v>1</v>
      </c>
      <c r="B70" s="95" t="s">
        <v>86</v>
      </c>
      <c r="C70" s="95">
        <v>2</v>
      </c>
      <c r="D70" s="95" t="s">
        <v>436</v>
      </c>
      <c r="E70" s="95">
        <v>1</v>
      </c>
      <c r="F70" s="95" t="s">
        <v>504</v>
      </c>
      <c r="G70" s="102">
        <v>10</v>
      </c>
      <c r="H70" s="95" t="s">
        <v>54</v>
      </c>
      <c r="I70" s="102">
        <v>4</v>
      </c>
      <c r="J70" s="102" t="s">
        <v>65</v>
      </c>
      <c r="K70" s="98"/>
      <c r="L70" s="98"/>
      <c r="M70" s="98"/>
      <c r="N70" s="96" t="s">
        <v>6686</v>
      </c>
      <c r="O70" s="98">
        <v>18770</v>
      </c>
      <c r="P70" s="100"/>
      <c r="Q70" s="99"/>
      <c r="R70" s="101" t="s">
        <v>663</v>
      </c>
      <c r="T70" s="60">
        <v>210201</v>
      </c>
    </row>
    <row r="71" spans="1:20" ht="18" customHeight="1" x14ac:dyDescent="0.15">
      <c r="A71" s="94">
        <v>1</v>
      </c>
      <c r="B71" s="95" t="s">
        <v>86</v>
      </c>
      <c r="C71" s="95">
        <v>2</v>
      </c>
      <c r="D71" s="95" t="s">
        <v>436</v>
      </c>
      <c r="E71" s="95">
        <v>1</v>
      </c>
      <c r="F71" s="95" t="s">
        <v>504</v>
      </c>
      <c r="G71" s="102">
        <v>10</v>
      </c>
      <c r="H71" s="95" t="s">
        <v>54</v>
      </c>
      <c r="I71" s="102">
        <v>4</v>
      </c>
      <c r="J71" s="102" t="s">
        <v>65</v>
      </c>
      <c r="K71" s="98"/>
      <c r="L71" s="98"/>
      <c r="M71" s="98"/>
      <c r="N71" s="96" t="s">
        <v>6687</v>
      </c>
      <c r="O71" s="98">
        <v>165000</v>
      </c>
      <c r="P71" s="100"/>
      <c r="Q71" s="99"/>
      <c r="R71" s="101" t="s">
        <v>663</v>
      </c>
      <c r="T71" s="60">
        <v>210201</v>
      </c>
    </row>
    <row r="72" spans="1:20" ht="18" customHeight="1" x14ac:dyDescent="0.15">
      <c r="A72" s="94">
        <v>1</v>
      </c>
      <c r="B72" s="95" t="s">
        <v>86</v>
      </c>
      <c r="C72" s="95">
        <v>2</v>
      </c>
      <c r="D72" s="95" t="s">
        <v>436</v>
      </c>
      <c r="E72" s="95">
        <v>1</v>
      </c>
      <c r="F72" s="95" t="s">
        <v>504</v>
      </c>
      <c r="G72" s="96">
        <v>11</v>
      </c>
      <c r="H72" s="97" t="s">
        <v>66</v>
      </c>
      <c r="I72" s="96"/>
      <c r="J72" s="96"/>
      <c r="K72" s="98"/>
      <c r="L72" s="98"/>
      <c r="M72" s="98"/>
      <c r="N72" s="96"/>
      <c r="O72" s="99"/>
      <c r="P72" s="100"/>
      <c r="Q72" s="99"/>
      <c r="R72" s="101" t="s">
        <v>663</v>
      </c>
      <c r="T72" s="60">
        <v>210201</v>
      </c>
    </row>
    <row r="73" spans="1:20" ht="18" customHeight="1" x14ac:dyDescent="0.15">
      <c r="A73" s="94">
        <v>1</v>
      </c>
      <c r="B73" s="95" t="s">
        <v>86</v>
      </c>
      <c r="C73" s="95">
        <v>2</v>
      </c>
      <c r="D73" s="95" t="s">
        <v>436</v>
      </c>
      <c r="E73" s="95">
        <v>1</v>
      </c>
      <c r="F73" s="95" t="s">
        <v>504</v>
      </c>
      <c r="G73" s="102">
        <v>11</v>
      </c>
      <c r="H73" s="95" t="s">
        <v>66</v>
      </c>
      <c r="I73" s="96">
        <v>1</v>
      </c>
      <c r="J73" s="96" t="s">
        <v>67</v>
      </c>
      <c r="K73" s="98">
        <v>630</v>
      </c>
      <c r="L73" s="98">
        <v>630</v>
      </c>
      <c r="M73" s="98">
        <f>K73-L73</f>
        <v>0</v>
      </c>
      <c r="N73" s="96" t="s">
        <v>6668</v>
      </c>
      <c r="O73" s="98"/>
      <c r="P73" s="100"/>
      <c r="Q73" s="99"/>
      <c r="R73" s="101" t="s">
        <v>663</v>
      </c>
      <c r="T73" s="60">
        <v>210201</v>
      </c>
    </row>
    <row r="74" spans="1:20" ht="18" customHeight="1" x14ac:dyDescent="0.15">
      <c r="A74" s="94">
        <v>1</v>
      </c>
      <c r="B74" s="95" t="s">
        <v>86</v>
      </c>
      <c r="C74" s="95">
        <v>2</v>
      </c>
      <c r="D74" s="95" t="s">
        <v>436</v>
      </c>
      <c r="E74" s="95">
        <v>1</v>
      </c>
      <c r="F74" s="95" t="s">
        <v>504</v>
      </c>
      <c r="G74" s="102">
        <v>11</v>
      </c>
      <c r="H74" s="95" t="s">
        <v>66</v>
      </c>
      <c r="I74" s="102">
        <v>1</v>
      </c>
      <c r="J74" s="102" t="s">
        <v>67</v>
      </c>
      <c r="K74" s="98"/>
      <c r="L74" s="98"/>
      <c r="M74" s="98"/>
      <c r="N74" s="96" t="s">
        <v>6688</v>
      </c>
      <c r="O74" s="98">
        <v>235200</v>
      </c>
      <c r="P74" s="100"/>
      <c r="Q74" s="99"/>
      <c r="R74" s="101" t="s">
        <v>663</v>
      </c>
      <c r="T74" s="60">
        <v>210201</v>
      </c>
    </row>
    <row r="75" spans="1:20" ht="18" customHeight="1" x14ac:dyDescent="0.15">
      <c r="A75" s="94">
        <v>1</v>
      </c>
      <c r="B75" s="95" t="s">
        <v>86</v>
      </c>
      <c r="C75" s="95">
        <v>2</v>
      </c>
      <c r="D75" s="95" t="s">
        <v>436</v>
      </c>
      <c r="E75" s="95">
        <v>1</v>
      </c>
      <c r="F75" s="95" t="s">
        <v>504</v>
      </c>
      <c r="G75" s="102">
        <v>11</v>
      </c>
      <c r="H75" s="95" t="s">
        <v>66</v>
      </c>
      <c r="I75" s="102">
        <v>1</v>
      </c>
      <c r="J75" s="102" t="s">
        <v>67</v>
      </c>
      <c r="K75" s="98"/>
      <c r="L75" s="98"/>
      <c r="M75" s="98"/>
      <c r="N75" s="96" t="s">
        <v>6689</v>
      </c>
      <c r="O75" s="98">
        <v>100800</v>
      </c>
      <c r="P75" s="100"/>
      <c r="Q75" s="99"/>
      <c r="R75" s="101" t="s">
        <v>663</v>
      </c>
      <c r="T75" s="60">
        <v>210201</v>
      </c>
    </row>
    <row r="76" spans="1:20" ht="18" customHeight="1" x14ac:dyDescent="0.15">
      <c r="A76" s="94">
        <v>1</v>
      </c>
      <c r="B76" s="95" t="s">
        <v>86</v>
      </c>
      <c r="C76" s="95">
        <v>2</v>
      </c>
      <c r="D76" s="95" t="s">
        <v>436</v>
      </c>
      <c r="E76" s="95">
        <v>1</v>
      </c>
      <c r="F76" s="95" t="s">
        <v>504</v>
      </c>
      <c r="G76" s="102">
        <v>11</v>
      </c>
      <c r="H76" s="95" t="s">
        <v>66</v>
      </c>
      <c r="I76" s="102">
        <v>1</v>
      </c>
      <c r="J76" s="102" t="s">
        <v>67</v>
      </c>
      <c r="K76" s="98"/>
      <c r="L76" s="98"/>
      <c r="M76" s="98"/>
      <c r="N76" s="96" t="s">
        <v>6690</v>
      </c>
      <c r="O76" s="98">
        <v>67200</v>
      </c>
      <c r="P76" s="100"/>
      <c r="Q76" s="99"/>
      <c r="R76" s="101" t="s">
        <v>663</v>
      </c>
      <c r="T76" s="60">
        <v>210201</v>
      </c>
    </row>
    <row r="77" spans="1:20" ht="18" customHeight="1" x14ac:dyDescent="0.15">
      <c r="A77" s="94">
        <v>1</v>
      </c>
      <c r="B77" s="95" t="s">
        <v>86</v>
      </c>
      <c r="C77" s="95">
        <v>2</v>
      </c>
      <c r="D77" s="95" t="s">
        <v>436</v>
      </c>
      <c r="E77" s="95">
        <v>1</v>
      </c>
      <c r="F77" s="95" t="s">
        <v>504</v>
      </c>
      <c r="G77" s="102">
        <v>11</v>
      </c>
      <c r="H77" s="95" t="s">
        <v>66</v>
      </c>
      <c r="I77" s="102">
        <v>1</v>
      </c>
      <c r="J77" s="102" t="s">
        <v>67</v>
      </c>
      <c r="K77" s="98"/>
      <c r="L77" s="98"/>
      <c r="M77" s="98"/>
      <c r="N77" s="96" t="s">
        <v>6691</v>
      </c>
      <c r="O77" s="98">
        <v>33600</v>
      </c>
      <c r="P77" s="100"/>
      <c r="Q77" s="99"/>
      <c r="R77" s="101" t="s">
        <v>663</v>
      </c>
      <c r="T77" s="60">
        <v>210201</v>
      </c>
    </row>
    <row r="78" spans="1:20" ht="18" customHeight="1" x14ac:dyDescent="0.15">
      <c r="A78" s="94">
        <v>1</v>
      </c>
      <c r="B78" s="95" t="s">
        <v>86</v>
      </c>
      <c r="C78" s="95">
        <v>2</v>
      </c>
      <c r="D78" s="95" t="s">
        <v>436</v>
      </c>
      <c r="E78" s="95">
        <v>1</v>
      </c>
      <c r="F78" s="95" t="s">
        <v>504</v>
      </c>
      <c r="G78" s="102">
        <v>11</v>
      </c>
      <c r="H78" s="95" t="s">
        <v>66</v>
      </c>
      <c r="I78" s="102">
        <v>1</v>
      </c>
      <c r="J78" s="102" t="s">
        <v>67</v>
      </c>
      <c r="K78" s="98"/>
      <c r="L78" s="98"/>
      <c r="M78" s="98"/>
      <c r="N78" s="96" t="s">
        <v>6670</v>
      </c>
      <c r="O78" s="98"/>
      <c r="P78" s="100"/>
      <c r="Q78" s="99"/>
      <c r="R78" s="101" t="s">
        <v>663</v>
      </c>
      <c r="T78" s="60">
        <v>210201</v>
      </c>
    </row>
    <row r="79" spans="1:20" ht="18" customHeight="1" x14ac:dyDescent="0.15">
      <c r="A79" s="94">
        <v>1</v>
      </c>
      <c r="B79" s="95" t="s">
        <v>86</v>
      </c>
      <c r="C79" s="95">
        <v>2</v>
      </c>
      <c r="D79" s="95" t="s">
        <v>436</v>
      </c>
      <c r="E79" s="95">
        <v>1</v>
      </c>
      <c r="F79" s="95" t="s">
        <v>504</v>
      </c>
      <c r="G79" s="102">
        <v>11</v>
      </c>
      <c r="H79" s="95" t="s">
        <v>66</v>
      </c>
      <c r="I79" s="102">
        <v>1</v>
      </c>
      <c r="J79" s="102" t="s">
        <v>67</v>
      </c>
      <c r="K79" s="98"/>
      <c r="L79" s="98"/>
      <c r="M79" s="98"/>
      <c r="N79" s="96" t="s">
        <v>6692</v>
      </c>
      <c r="O79" s="98">
        <v>25200</v>
      </c>
      <c r="P79" s="100"/>
      <c r="Q79" s="99"/>
      <c r="R79" s="101" t="s">
        <v>663</v>
      </c>
      <c r="T79" s="60">
        <v>210201</v>
      </c>
    </row>
    <row r="80" spans="1:20" ht="18" customHeight="1" x14ac:dyDescent="0.15">
      <c r="A80" s="94">
        <v>1</v>
      </c>
      <c r="B80" s="95" t="s">
        <v>86</v>
      </c>
      <c r="C80" s="95">
        <v>2</v>
      </c>
      <c r="D80" s="95" t="s">
        <v>436</v>
      </c>
      <c r="E80" s="95">
        <v>1</v>
      </c>
      <c r="F80" s="95" t="s">
        <v>504</v>
      </c>
      <c r="G80" s="102">
        <v>11</v>
      </c>
      <c r="H80" s="95" t="s">
        <v>66</v>
      </c>
      <c r="I80" s="102">
        <v>1</v>
      </c>
      <c r="J80" s="102" t="s">
        <v>67</v>
      </c>
      <c r="K80" s="98"/>
      <c r="L80" s="98"/>
      <c r="M80" s="98"/>
      <c r="N80" s="96" t="s">
        <v>6693</v>
      </c>
      <c r="O80" s="98">
        <v>168000</v>
      </c>
      <c r="P80" s="100"/>
      <c r="Q80" s="99"/>
      <c r="R80" s="101" t="s">
        <v>663</v>
      </c>
      <c r="T80" s="60">
        <v>210201</v>
      </c>
    </row>
    <row r="81" spans="1:20" ht="18" customHeight="1" x14ac:dyDescent="0.15">
      <c r="A81" s="94">
        <v>1</v>
      </c>
      <c r="B81" s="95" t="s">
        <v>86</v>
      </c>
      <c r="C81" s="95">
        <v>2</v>
      </c>
      <c r="D81" s="95" t="s">
        <v>436</v>
      </c>
      <c r="E81" s="95">
        <v>1</v>
      </c>
      <c r="F81" s="95" t="s">
        <v>504</v>
      </c>
      <c r="G81" s="102">
        <v>11</v>
      </c>
      <c r="H81" s="95" t="s">
        <v>66</v>
      </c>
      <c r="I81" s="96">
        <v>3</v>
      </c>
      <c r="J81" s="96" t="s">
        <v>70</v>
      </c>
      <c r="K81" s="98">
        <v>176</v>
      </c>
      <c r="L81" s="98">
        <v>176</v>
      </c>
      <c r="M81" s="98">
        <f>K81-L81</f>
        <v>0</v>
      </c>
      <c r="N81" s="96" t="s">
        <v>6694</v>
      </c>
      <c r="O81" s="98">
        <v>22000</v>
      </c>
      <c r="P81" s="100"/>
      <c r="Q81" s="99"/>
      <c r="R81" s="101" t="s">
        <v>663</v>
      </c>
      <c r="T81" s="60">
        <v>210201</v>
      </c>
    </row>
    <row r="82" spans="1:20" ht="18" customHeight="1" x14ac:dyDescent="0.15">
      <c r="A82" s="94">
        <v>1</v>
      </c>
      <c r="B82" s="95" t="s">
        <v>86</v>
      </c>
      <c r="C82" s="95">
        <v>2</v>
      </c>
      <c r="D82" s="95" t="s">
        <v>436</v>
      </c>
      <c r="E82" s="95">
        <v>1</v>
      </c>
      <c r="F82" s="95" t="s">
        <v>504</v>
      </c>
      <c r="G82" s="102">
        <v>11</v>
      </c>
      <c r="H82" s="95" t="s">
        <v>66</v>
      </c>
      <c r="I82" s="102">
        <v>3</v>
      </c>
      <c r="J82" s="102" t="s">
        <v>70</v>
      </c>
      <c r="K82" s="98"/>
      <c r="L82" s="98"/>
      <c r="M82" s="98"/>
      <c r="N82" s="96" t="s">
        <v>6695</v>
      </c>
      <c r="O82" s="98">
        <v>153900</v>
      </c>
      <c r="P82" s="100"/>
      <c r="Q82" s="99"/>
      <c r="R82" s="101" t="s">
        <v>663</v>
      </c>
      <c r="T82" s="60">
        <v>210201</v>
      </c>
    </row>
    <row r="83" spans="1:20" ht="18" customHeight="1" x14ac:dyDescent="0.15">
      <c r="A83" s="94">
        <v>1</v>
      </c>
      <c r="B83" s="95" t="s">
        <v>86</v>
      </c>
      <c r="C83" s="95">
        <v>2</v>
      </c>
      <c r="D83" s="95" t="s">
        <v>436</v>
      </c>
      <c r="E83" s="95">
        <v>1</v>
      </c>
      <c r="F83" s="95" t="s">
        <v>504</v>
      </c>
      <c r="G83" s="96">
        <v>12</v>
      </c>
      <c r="H83" s="97" t="s">
        <v>73</v>
      </c>
      <c r="I83" s="96"/>
      <c r="J83" s="96"/>
      <c r="K83" s="98"/>
      <c r="L83" s="98"/>
      <c r="M83" s="98"/>
      <c r="N83" s="96"/>
      <c r="O83" s="99"/>
      <c r="P83" s="100"/>
      <c r="Q83" s="99"/>
      <c r="R83" s="101" t="s">
        <v>663</v>
      </c>
      <c r="T83" s="60">
        <v>210201</v>
      </c>
    </row>
    <row r="84" spans="1:20" ht="18" customHeight="1" x14ac:dyDescent="0.15">
      <c r="A84" s="94">
        <v>1</v>
      </c>
      <c r="B84" s="95" t="s">
        <v>86</v>
      </c>
      <c r="C84" s="95">
        <v>2</v>
      </c>
      <c r="D84" s="95" t="s">
        <v>436</v>
      </c>
      <c r="E84" s="95">
        <v>1</v>
      </c>
      <c r="F84" s="95" t="s">
        <v>504</v>
      </c>
      <c r="G84" s="102">
        <v>12</v>
      </c>
      <c r="H84" s="95" t="s">
        <v>73</v>
      </c>
      <c r="I84" s="96">
        <v>51</v>
      </c>
      <c r="J84" s="96" t="s">
        <v>133</v>
      </c>
      <c r="K84" s="98">
        <v>656</v>
      </c>
      <c r="L84" s="98">
        <v>696</v>
      </c>
      <c r="M84" s="98">
        <f>K84-L84</f>
        <v>-40</v>
      </c>
      <c r="N84" s="96" t="s">
        <v>6696</v>
      </c>
      <c r="O84" s="98">
        <v>302500</v>
      </c>
      <c r="P84" s="100"/>
      <c r="Q84" s="99"/>
      <c r="R84" s="101" t="s">
        <v>663</v>
      </c>
      <c r="T84" s="60">
        <v>210201</v>
      </c>
    </row>
    <row r="85" spans="1:20" ht="18" customHeight="1" x14ac:dyDescent="0.15">
      <c r="A85" s="94">
        <v>1</v>
      </c>
      <c r="B85" s="95" t="s">
        <v>86</v>
      </c>
      <c r="C85" s="95">
        <v>2</v>
      </c>
      <c r="D85" s="95" t="s">
        <v>436</v>
      </c>
      <c r="E85" s="95">
        <v>1</v>
      </c>
      <c r="F85" s="95" t="s">
        <v>504</v>
      </c>
      <c r="G85" s="102">
        <v>12</v>
      </c>
      <c r="H85" s="95" t="s">
        <v>73</v>
      </c>
      <c r="I85" s="102">
        <v>51</v>
      </c>
      <c r="J85" s="102" t="s">
        <v>133</v>
      </c>
      <c r="K85" s="98"/>
      <c r="L85" s="98"/>
      <c r="M85" s="98"/>
      <c r="N85" s="96" t="s">
        <v>6697</v>
      </c>
      <c r="O85" s="98">
        <v>353100</v>
      </c>
      <c r="P85" s="100"/>
      <c r="Q85" s="99"/>
      <c r="R85" s="101" t="s">
        <v>663</v>
      </c>
      <c r="T85" s="60">
        <v>210201</v>
      </c>
    </row>
    <row r="86" spans="1:20" ht="18" customHeight="1" x14ac:dyDescent="0.15">
      <c r="A86" s="94">
        <v>1</v>
      </c>
      <c r="B86" s="95" t="s">
        <v>86</v>
      </c>
      <c r="C86" s="95">
        <v>2</v>
      </c>
      <c r="D86" s="95" t="s">
        <v>436</v>
      </c>
      <c r="E86" s="95">
        <v>1</v>
      </c>
      <c r="F86" s="95" t="s">
        <v>504</v>
      </c>
      <c r="G86" s="96">
        <v>13</v>
      </c>
      <c r="H86" s="97" t="s">
        <v>77</v>
      </c>
      <c r="I86" s="96"/>
      <c r="J86" s="96"/>
      <c r="K86" s="98"/>
      <c r="L86" s="98"/>
      <c r="M86" s="98"/>
      <c r="N86" s="96"/>
      <c r="O86" s="99"/>
      <c r="P86" s="100"/>
      <c r="Q86" s="99"/>
      <c r="R86" s="101" t="s">
        <v>663</v>
      </c>
      <c r="T86" s="60">
        <v>210201</v>
      </c>
    </row>
    <row r="87" spans="1:20" ht="18" customHeight="1" x14ac:dyDescent="0.15">
      <c r="A87" s="94">
        <v>1</v>
      </c>
      <c r="B87" s="95" t="s">
        <v>86</v>
      </c>
      <c r="C87" s="95">
        <v>2</v>
      </c>
      <c r="D87" s="95" t="s">
        <v>436</v>
      </c>
      <c r="E87" s="95">
        <v>1</v>
      </c>
      <c r="F87" s="95" t="s">
        <v>504</v>
      </c>
      <c r="G87" s="102">
        <v>13</v>
      </c>
      <c r="H87" s="95" t="s">
        <v>77</v>
      </c>
      <c r="I87" s="96">
        <v>41</v>
      </c>
      <c r="J87" s="96" t="s">
        <v>6698</v>
      </c>
      <c r="K87" s="98">
        <v>1809</v>
      </c>
      <c r="L87" s="98">
        <v>1809</v>
      </c>
      <c r="M87" s="98">
        <f>K87-L87</f>
        <v>0</v>
      </c>
      <c r="N87" s="96" t="s">
        <v>6699</v>
      </c>
      <c r="O87" s="98">
        <v>1808400</v>
      </c>
      <c r="P87" s="100"/>
      <c r="Q87" s="99"/>
      <c r="R87" s="101" t="s">
        <v>663</v>
      </c>
      <c r="T87" s="60">
        <v>210201</v>
      </c>
    </row>
    <row r="88" spans="1:20" ht="18" customHeight="1" x14ac:dyDescent="0.15">
      <c r="A88" s="94">
        <v>1</v>
      </c>
      <c r="B88" s="95" t="s">
        <v>86</v>
      </c>
      <c r="C88" s="95">
        <v>2</v>
      </c>
      <c r="D88" s="95" t="s">
        <v>436</v>
      </c>
      <c r="E88" s="95">
        <v>1</v>
      </c>
      <c r="F88" s="95" t="s">
        <v>504</v>
      </c>
      <c r="G88" s="96">
        <v>18</v>
      </c>
      <c r="H88" s="97" t="s">
        <v>81</v>
      </c>
      <c r="I88" s="96"/>
      <c r="J88" s="96"/>
      <c r="K88" s="98"/>
      <c r="L88" s="98"/>
      <c r="M88" s="98"/>
      <c r="N88" s="96"/>
      <c r="O88" s="99"/>
      <c r="P88" s="100"/>
      <c r="Q88" s="99"/>
      <c r="R88" s="101" t="s">
        <v>663</v>
      </c>
      <c r="T88" s="60">
        <v>210201</v>
      </c>
    </row>
    <row r="89" spans="1:20" ht="18" customHeight="1" x14ac:dyDescent="0.15">
      <c r="A89" s="94">
        <v>1</v>
      </c>
      <c r="B89" s="95" t="s">
        <v>86</v>
      </c>
      <c r="C89" s="95">
        <v>2</v>
      </c>
      <c r="D89" s="95" t="s">
        <v>436</v>
      </c>
      <c r="E89" s="95">
        <v>1</v>
      </c>
      <c r="F89" s="95" t="s">
        <v>504</v>
      </c>
      <c r="G89" s="102">
        <v>18</v>
      </c>
      <c r="H89" s="95" t="s">
        <v>81</v>
      </c>
      <c r="I89" s="96">
        <v>31</v>
      </c>
      <c r="J89" s="96" t="s">
        <v>318</v>
      </c>
      <c r="K89" s="98">
        <v>990</v>
      </c>
      <c r="L89" s="98">
        <v>1050</v>
      </c>
      <c r="M89" s="98">
        <f>K89-L89</f>
        <v>-60</v>
      </c>
      <c r="N89" s="96" t="s">
        <v>6700</v>
      </c>
      <c r="O89" s="98">
        <v>990000</v>
      </c>
      <c r="P89" s="100"/>
      <c r="Q89" s="99"/>
      <c r="R89" s="101" t="s">
        <v>663</v>
      </c>
      <c r="T89" s="60">
        <v>210201</v>
      </c>
    </row>
    <row r="90" spans="1:20" ht="18" customHeight="1" x14ac:dyDescent="0.15">
      <c r="A90" s="76">
        <v>1</v>
      </c>
      <c r="B90" s="77" t="s">
        <v>86</v>
      </c>
      <c r="C90" s="78">
        <v>3</v>
      </c>
      <c r="D90" s="78" t="s">
        <v>6701</v>
      </c>
      <c r="E90" s="79"/>
      <c r="F90" s="78"/>
      <c r="G90" s="79"/>
      <c r="H90" s="78"/>
      <c r="I90" s="79"/>
      <c r="J90" s="79"/>
      <c r="K90" s="80">
        <f>IF(C90="",SUMIFS($K91:$K$283,$A91:$A$283,A90,$E91:$E$283,""),IF(E90="",SUMIFS($K91:$K$283,$A91:$A$283,A90,$C91:$C$283,C90,$G91:$G$283,""),IF(G90="",SUMIFS($K91:$K$283,$A91:$A$283,A90,$C91:$C$283,C90,$E91:$E$283,E90,$R91:$R$283,R90),IF(I90="",SUMIFS($K91:$K$283,$A91:$A$283,A90,$C91:$C$283,C90,$E91:$E$283,E90,$G91:$G$283,G90,$R91:$R$283,R90),0))))</f>
        <v>175</v>
      </c>
      <c r="L90" s="80">
        <f>IF(C90="",SUMIFS($L91:$L$283,$A91:$A$283,A90,$E91:$E$283,""),IF(E90="",SUMIFS($L91:$L$283,$A91:$A$283,A90,$C91:$C$283,C90,$G91:$G$283,""),IF(G90="",SUMIFS($L91:$L$283,$A91:$A$283,A90,$C91:$C$283,C90,$E91:$E$283,E90,$R91:$R$283,R90),IF(I90="",SUMIFS($L91:$L$283,$A91:$A$283,A90,$C91:$C$283,C90,$E91:$E$283,E90,$G91:$G$283,G90,$R91:$R$283,R90),0))))</f>
        <v>175</v>
      </c>
      <c r="M90" s="80">
        <f t="shared" ref="M90:M91" si="2">K90-L90</f>
        <v>0</v>
      </c>
      <c r="N90" s="81"/>
      <c r="O90" s="82"/>
      <c r="P90" s="83"/>
      <c r="Q90" s="80">
        <f>IF(C90="",SUMIFS($Q91:$Q$283,$A91:$A$283,A90,$E91:$E$283,""),IF(E90="",SUMIFS($Q91:$Q$283,$A91:$A$283,A90,$C91:$C$283,C90,$G91:$G$283,""),IF(G90="",SUMIFS($Q91:$Q$283,$A91:$A$283,A90,$C91:$C$283,C90,$E91:$E$283,E90,$R91:$R$283,R90),IF(I90="",SUMIFS($Q91:$Q$283,$A91:$A$283,A90,$C91:$C$283,C90,$E91:$E$283,E90,$G91:$G$283,G90,$R91:$R$283,R90),0))))</f>
        <v>175</v>
      </c>
      <c r="R90" s="84"/>
      <c r="T90" s="60">
        <v>210301</v>
      </c>
    </row>
    <row r="91" spans="1:20" ht="18" customHeight="1" x14ac:dyDescent="0.15">
      <c r="A91" s="76">
        <v>1</v>
      </c>
      <c r="B91" s="77" t="s">
        <v>2200</v>
      </c>
      <c r="C91" s="85">
        <v>3</v>
      </c>
      <c r="D91" s="77" t="s">
        <v>6702</v>
      </c>
      <c r="E91" s="86">
        <v>1</v>
      </c>
      <c r="F91" s="87" t="s">
        <v>6701</v>
      </c>
      <c r="G91" s="86"/>
      <c r="H91" s="87"/>
      <c r="I91" s="86"/>
      <c r="J91" s="86"/>
      <c r="K91" s="88">
        <f>IF(C91="",SUMIFS($K92:$K$283,$A92:$A$283,A91,$E92:$E$283,""),IF(E91="",SUMIFS($K92:$K$283,$A92:$A$283,A91,$C92:$C$283,C91,$G92:$G$283,""),IF(G91="",SUMIFS($K92:$K$283,$A92:$A$283,A91,$C92:$C$283,C91,$E92:$E$283,E91,$R92:$R$283,R91),IF(I91="",SUMIFS($K92:$K$283,$A92:$A$283,A91,$C92:$C$283,C91,$E92:$E$283,E91,$G92:$G$283,G91,$R92:$R$283,R91),0))))</f>
        <v>175</v>
      </c>
      <c r="L91" s="88">
        <f>IF(C91="",SUMIFS($L92:$L$283,$A92:$A$283,A91,$E92:$E$283,""),IF(E91="",SUMIFS($L92:$L$283,$A92:$A$283,A91,$C92:$C$283,C91,$G92:$G$283,""),IF(G91="",SUMIFS($L92:$L$283,$A92:$A$283,A91,$C92:$C$283,C91,$E92:$E$283,E91,$R92:$R$283,R91),IF(I91="",SUMIFS($L92:$L$283,$A92:$A$283,A91,$C92:$C$283,C91,$E92:$E$283,E91,$G92:$G$283,G91,$R92:$R$283,R91),0))))</f>
        <v>175</v>
      </c>
      <c r="M91" s="88">
        <f t="shared" si="2"/>
        <v>0</v>
      </c>
      <c r="N91" s="89"/>
      <c r="O91" s="90"/>
      <c r="P91" s="91"/>
      <c r="Q91" s="92">
        <f>IF(C91="",SUMIFS($Q92:$Q$283,$A92:$A$283,A91,$E92:$E$283,""),IF(E91="",SUMIFS($Q92:$Q$283,$A92:$A$283,A91,$C92:$C$283,C91,$G92:$G$283,""),IF(G91="",SUMIFS($Q92:$Q$283,$A92:$A$283,A91,$C92:$C$283,C91,$E92:$E$283,E91,$R92:$R$283,R91),IF(I91="",SUMIFS($Q92:$Q$283,$A92:$A$283,A91,$C92:$C$283,C91,$E92:$E$283,E91,$G92:$G$283,G91,$R92:$R$283,R91),0))))</f>
        <v>175</v>
      </c>
      <c r="R91" s="93" t="s">
        <v>663</v>
      </c>
      <c r="T91" s="60">
        <v>210301</v>
      </c>
    </row>
    <row r="92" spans="1:20" ht="18" customHeight="1" x14ac:dyDescent="0.15">
      <c r="A92" s="94">
        <v>1</v>
      </c>
      <c r="B92" s="95" t="s">
        <v>86</v>
      </c>
      <c r="C92" s="95">
        <v>3</v>
      </c>
      <c r="D92" s="95" t="s">
        <v>6702</v>
      </c>
      <c r="E92" s="95">
        <v>1</v>
      </c>
      <c r="F92" s="95" t="s">
        <v>6702</v>
      </c>
      <c r="G92" s="96">
        <v>1</v>
      </c>
      <c r="H92" s="97" t="s">
        <v>7</v>
      </c>
      <c r="I92" s="96"/>
      <c r="J92" s="96"/>
      <c r="K92" s="98"/>
      <c r="L92" s="98"/>
      <c r="M92" s="98"/>
      <c r="N92" s="96"/>
      <c r="O92" s="99"/>
      <c r="P92" s="100" t="s">
        <v>6703</v>
      </c>
      <c r="Q92" s="99">
        <v>170</v>
      </c>
      <c r="R92" s="101" t="s">
        <v>663</v>
      </c>
      <c r="T92" s="60">
        <v>210301</v>
      </c>
    </row>
    <row r="93" spans="1:20" ht="18" customHeight="1" x14ac:dyDescent="0.15">
      <c r="A93" s="94">
        <v>1</v>
      </c>
      <c r="B93" s="95" t="s">
        <v>86</v>
      </c>
      <c r="C93" s="95">
        <v>3</v>
      </c>
      <c r="D93" s="95" t="s">
        <v>6702</v>
      </c>
      <c r="E93" s="95">
        <v>1</v>
      </c>
      <c r="F93" s="95" t="s">
        <v>6702</v>
      </c>
      <c r="G93" s="102">
        <v>1</v>
      </c>
      <c r="H93" s="95" t="s">
        <v>7</v>
      </c>
      <c r="I93" s="96">
        <v>21</v>
      </c>
      <c r="J93" s="96" t="s">
        <v>6704</v>
      </c>
      <c r="K93" s="98">
        <v>152</v>
      </c>
      <c r="L93" s="98">
        <v>152</v>
      </c>
      <c r="M93" s="98">
        <f>K93-L93</f>
        <v>0</v>
      </c>
      <c r="N93" s="96" t="s">
        <v>6705</v>
      </c>
      <c r="O93" s="98">
        <v>100800</v>
      </c>
      <c r="P93" s="100" t="s">
        <v>6706</v>
      </c>
      <c r="Q93" s="99"/>
      <c r="R93" s="101" t="s">
        <v>663</v>
      </c>
      <c r="T93" s="60">
        <v>210301</v>
      </c>
    </row>
    <row r="94" spans="1:20" ht="18" customHeight="1" x14ac:dyDescent="0.15">
      <c r="A94" s="94">
        <v>1</v>
      </c>
      <c r="B94" s="95" t="s">
        <v>86</v>
      </c>
      <c r="C94" s="95">
        <v>3</v>
      </c>
      <c r="D94" s="95" t="s">
        <v>6702</v>
      </c>
      <c r="E94" s="95">
        <v>1</v>
      </c>
      <c r="F94" s="95" t="s">
        <v>6702</v>
      </c>
      <c r="G94" s="102">
        <v>1</v>
      </c>
      <c r="H94" s="95" t="s">
        <v>7</v>
      </c>
      <c r="I94" s="102">
        <v>21</v>
      </c>
      <c r="J94" s="102" t="s">
        <v>6704</v>
      </c>
      <c r="K94" s="98"/>
      <c r="L94" s="98"/>
      <c r="M94" s="98"/>
      <c r="N94" s="96" t="s">
        <v>6707</v>
      </c>
      <c r="O94" s="98">
        <v>50400</v>
      </c>
      <c r="P94" s="100" t="s">
        <v>6631</v>
      </c>
      <c r="Q94" s="99">
        <v>5</v>
      </c>
      <c r="R94" s="101" t="s">
        <v>663</v>
      </c>
      <c r="T94" s="60">
        <v>210301</v>
      </c>
    </row>
    <row r="95" spans="1:20" ht="18" customHeight="1" x14ac:dyDescent="0.15">
      <c r="A95" s="94">
        <v>1</v>
      </c>
      <c r="B95" s="95" t="s">
        <v>86</v>
      </c>
      <c r="C95" s="95">
        <v>3</v>
      </c>
      <c r="D95" s="95" t="s">
        <v>6702</v>
      </c>
      <c r="E95" s="95">
        <v>1</v>
      </c>
      <c r="F95" s="95" t="s">
        <v>6702</v>
      </c>
      <c r="G95" s="96">
        <v>8</v>
      </c>
      <c r="H95" s="97" t="s">
        <v>33</v>
      </c>
      <c r="I95" s="96"/>
      <c r="J95" s="96"/>
      <c r="K95" s="98"/>
      <c r="L95" s="98"/>
      <c r="M95" s="98"/>
      <c r="N95" s="96"/>
      <c r="O95" s="99"/>
      <c r="P95" s="100"/>
      <c r="Q95" s="99"/>
      <c r="R95" s="101" t="s">
        <v>663</v>
      </c>
      <c r="T95" s="60">
        <v>210301</v>
      </c>
    </row>
    <row r="96" spans="1:20" ht="18" customHeight="1" x14ac:dyDescent="0.15">
      <c r="A96" s="94">
        <v>1</v>
      </c>
      <c r="B96" s="95" t="s">
        <v>86</v>
      </c>
      <c r="C96" s="95">
        <v>3</v>
      </c>
      <c r="D96" s="95" t="s">
        <v>6702</v>
      </c>
      <c r="E96" s="95">
        <v>1</v>
      </c>
      <c r="F96" s="95" t="s">
        <v>6702</v>
      </c>
      <c r="G96" s="102">
        <v>8</v>
      </c>
      <c r="H96" s="95" t="s">
        <v>33</v>
      </c>
      <c r="I96" s="96">
        <v>1</v>
      </c>
      <c r="J96" s="96" t="s">
        <v>34</v>
      </c>
      <c r="K96" s="98">
        <v>18</v>
      </c>
      <c r="L96" s="98">
        <v>18</v>
      </c>
      <c r="M96" s="98">
        <f>K96-L96</f>
        <v>0</v>
      </c>
      <c r="N96" s="96" t="s">
        <v>6708</v>
      </c>
      <c r="O96" s="98">
        <v>8400</v>
      </c>
      <c r="P96" s="100"/>
      <c r="Q96" s="99"/>
      <c r="R96" s="101" t="s">
        <v>663</v>
      </c>
      <c r="T96" s="60">
        <v>210301</v>
      </c>
    </row>
    <row r="97" spans="1:20" ht="18" customHeight="1" x14ac:dyDescent="0.15">
      <c r="A97" s="94">
        <v>1</v>
      </c>
      <c r="B97" s="95" t="s">
        <v>86</v>
      </c>
      <c r="C97" s="95">
        <v>3</v>
      </c>
      <c r="D97" s="95" t="s">
        <v>6702</v>
      </c>
      <c r="E97" s="95">
        <v>1</v>
      </c>
      <c r="F97" s="95" t="s">
        <v>6702</v>
      </c>
      <c r="G97" s="102">
        <v>8</v>
      </c>
      <c r="H97" s="95" t="s">
        <v>33</v>
      </c>
      <c r="I97" s="102">
        <v>1</v>
      </c>
      <c r="J97" s="102" t="s">
        <v>34</v>
      </c>
      <c r="K97" s="98"/>
      <c r="L97" s="98"/>
      <c r="M97" s="98"/>
      <c r="N97" s="96" t="s">
        <v>6709</v>
      </c>
      <c r="O97" s="98">
        <v>9000</v>
      </c>
      <c r="P97" s="100"/>
      <c r="Q97" s="99"/>
      <c r="R97" s="101" t="s">
        <v>663</v>
      </c>
      <c r="T97" s="60">
        <v>210301</v>
      </c>
    </row>
    <row r="98" spans="1:20" ht="18" customHeight="1" x14ac:dyDescent="0.15">
      <c r="A98" s="94">
        <v>1</v>
      </c>
      <c r="B98" s="95" t="s">
        <v>86</v>
      </c>
      <c r="C98" s="95">
        <v>3</v>
      </c>
      <c r="D98" s="95" t="s">
        <v>6702</v>
      </c>
      <c r="E98" s="95">
        <v>1</v>
      </c>
      <c r="F98" s="95" t="s">
        <v>6702</v>
      </c>
      <c r="G98" s="96">
        <v>10</v>
      </c>
      <c r="H98" s="97" t="s">
        <v>54</v>
      </c>
      <c r="I98" s="96"/>
      <c r="J98" s="96"/>
      <c r="K98" s="98"/>
      <c r="L98" s="98"/>
      <c r="M98" s="98"/>
      <c r="N98" s="96"/>
      <c r="O98" s="99"/>
      <c r="P98" s="100"/>
      <c r="Q98" s="99"/>
      <c r="R98" s="101" t="s">
        <v>663</v>
      </c>
      <c r="T98" s="60">
        <v>210301</v>
      </c>
    </row>
    <row r="99" spans="1:20" ht="18" customHeight="1" x14ac:dyDescent="0.15">
      <c r="A99" s="94">
        <v>1</v>
      </c>
      <c r="B99" s="95" t="s">
        <v>86</v>
      </c>
      <c r="C99" s="95">
        <v>3</v>
      </c>
      <c r="D99" s="95" t="s">
        <v>6702</v>
      </c>
      <c r="E99" s="95">
        <v>1</v>
      </c>
      <c r="F99" s="95" t="s">
        <v>6702</v>
      </c>
      <c r="G99" s="102">
        <v>10</v>
      </c>
      <c r="H99" s="95" t="s">
        <v>54</v>
      </c>
      <c r="I99" s="96">
        <v>1</v>
      </c>
      <c r="J99" s="96" t="s">
        <v>55</v>
      </c>
      <c r="K99" s="98">
        <v>5</v>
      </c>
      <c r="L99" s="98">
        <v>5</v>
      </c>
      <c r="M99" s="98">
        <f>K99-L99</f>
        <v>0</v>
      </c>
      <c r="N99" s="96" t="s">
        <v>6710</v>
      </c>
      <c r="O99" s="98">
        <v>4800</v>
      </c>
      <c r="P99" s="100"/>
      <c r="Q99" s="99"/>
      <c r="R99" s="101" t="s">
        <v>663</v>
      </c>
      <c r="T99" s="60">
        <v>210301</v>
      </c>
    </row>
    <row r="100" spans="1:20" ht="18" customHeight="1" x14ac:dyDescent="0.15">
      <c r="A100" s="68">
        <v>2</v>
      </c>
      <c r="B100" s="69" t="s">
        <v>6711</v>
      </c>
      <c r="C100" s="69"/>
      <c r="D100" s="69"/>
      <c r="E100" s="70"/>
      <c r="F100" s="69"/>
      <c r="G100" s="70"/>
      <c r="H100" s="69"/>
      <c r="I100" s="70"/>
      <c r="J100" s="70"/>
      <c r="K100" s="71">
        <f>IF(C100="",SUMIFS($K101:$K$283,$A101:$A$283,A100,$E101:$E$283,""),IF(E100="",SUMIFS($K101:$K$283,$A101:$A$283,A100,$C101:$C$283,C100,$G101:$G$283,""),IF(G100="",SUMIFS($K101:$K$283,$A101:$A$283,A100,$C101:$C$283,C100,$E101:$E$283,E100,$R101:$R$283,R100),IF(I100="",SUMIFS($K101:$K$283,$A101:$A$283,A100,$C101:$C$283,C100,$E101:$E$283,E100,$G101:$G$283,G100,$R101:$R$283,R100),0))))</f>
        <v>835070</v>
      </c>
      <c r="L100" s="71">
        <f>IF(C100="",SUMIFS($L101:$L$283,$A101:$A$283,A100,$E101:$E$283,""),IF(E100="",SUMIFS($L101:$L$283,$A101:$A$283,A100,$C101:$C$283,C100,$G101:$G$283,""),IF(G100="",SUMIFS($L101:$L$283,$A101:$A$283,A100,$C101:$C$283,C100,$E101:$E$283,E100,$R101:$R$283,R100),IF(I100="",SUMIFS($L101:$L$283,$A101:$A$283,A100,$C101:$C$283,C100,$E101:$E$283,E100,$G101:$G$283,G100,$R101:$R$283,R100),0))))</f>
        <v>825975</v>
      </c>
      <c r="M100" s="71">
        <f>K100-L100</f>
        <v>9095</v>
      </c>
      <c r="N100" s="72"/>
      <c r="O100" s="73"/>
      <c r="P100" s="74"/>
      <c r="Q100" s="71">
        <f>IF(C100="",SUMIFS($Q101:$Q$283,$A101:$A$283,A100,$E101:$E$283,""),IF(E100="",SUMIFS($Q101:$Q$283,$A101:$A$283,A100,$C101:$C$283,C100,$G101:$G$283,""),IF(G100="",SUMIFS($Q101:$Q$283,$A101:$A$283,A100,$C101:$C$283,C100,$E101:$E$283,E100,$R101:$R$283,R100),IF(I100="",SUMIFS($Q101:$Q$283,$A101:$A$283,A100,$C101:$C$283,C100,$E101:$E$283,E100,$G101:$G$283,G100,$R101:$R$283,R100),0))))</f>
        <v>832644</v>
      </c>
      <c r="R100" s="75"/>
      <c r="T100" s="60">
        <v>220101</v>
      </c>
    </row>
    <row r="101" spans="1:20" ht="18" customHeight="1" x14ac:dyDescent="0.15">
      <c r="A101" s="76">
        <v>2</v>
      </c>
      <c r="B101" s="77" t="s">
        <v>6711</v>
      </c>
      <c r="C101" s="78">
        <v>1</v>
      </c>
      <c r="D101" s="78" t="s">
        <v>6712</v>
      </c>
      <c r="E101" s="79"/>
      <c r="F101" s="78"/>
      <c r="G101" s="79"/>
      <c r="H101" s="78"/>
      <c r="I101" s="79"/>
      <c r="J101" s="79"/>
      <c r="K101" s="80">
        <f>IF(C101="",SUMIFS($K102:$K$283,$A102:$A$283,A101,$E102:$E$283,""),IF(E101="",SUMIFS($K102:$K$283,$A102:$A$283,A101,$C102:$C$283,C101,$G102:$G$283,""),IF(G101="",SUMIFS($K102:$K$283,$A102:$A$283,A101,$C102:$C$283,C101,$E102:$E$283,E101,$R102:$R$283,R101),IF(I101="",SUMIFS($K102:$K$283,$A102:$A$283,A101,$C102:$C$283,C101,$E102:$E$283,E101,$G102:$G$283,G101,$R102:$R$283,R101),0))))</f>
        <v>704882</v>
      </c>
      <c r="L101" s="80">
        <f>IF(C101="",SUMIFS($L102:$L$283,$A102:$A$283,A101,$E102:$E$283,""),IF(E101="",SUMIFS($L102:$L$283,$A102:$A$283,A101,$C102:$C$283,C101,$G102:$G$283,""),IF(G101="",SUMIFS($L102:$L$283,$A102:$A$283,A101,$C102:$C$283,C101,$E102:$E$283,E101,$R102:$R$283,R101),IF(I101="",SUMIFS($L102:$L$283,$A102:$A$283,A101,$C102:$C$283,C101,$E102:$E$283,E101,$G102:$G$283,G101,$R102:$R$283,R101),0))))</f>
        <v>693941</v>
      </c>
      <c r="M101" s="80">
        <f t="shared" ref="M101:M102" si="3">K101-L101</f>
        <v>10941</v>
      </c>
      <c r="N101" s="81"/>
      <c r="O101" s="82"/>
      <c r="P101" s="83"/>
      <c r="Q101" s="80">
        <f>IF(C101="",SUMIFS($Q102:$Q$283,$A102:$A$283,A101,$E102:$E$283,""),IF(E101="",SUMIFS($Q102:$Q$283,$A102:$A$283,A101,$C102:$C$283,C101,$G102:$G$283,""),IF(G101="",SUMIFS($Q102:$Q$283,$A102:$A$283,A101,$C102:$C$283,C101,$E102:$E$283,E101,$R102:$R$283,R101),IF(I101="",SUMIFS($Q102:$Q$283,$A102:$A$283,A101,$C102:$C$283,C101,$E102:$E$283,E101,$G102:$G$283,G101,$R102:$R$283,R101),0))))</f>
        <v>704882</v>
      </c>
      <c r="R101" s="84"/>
      <c r="T101" s="60">
        <v>220101</v>
      </c>
    </row>
    <row r="102" spans="1:20" ht="18" customHeight="1" x14ac:dyDescent="0.15">
      <c r="A102" s="76">
        <v>2</v>
      </c>
      <c r="B102" s="77" t="s">
        <v>6713</v>
      </c>
      <c r="C102" s="85">
        <v>1</v>
      </c>
      <c r="D102" s="77" t="s">
        <v>6714</v>
      </c>
      <c r="E102" s="86">
        <v>1</v>
      </c>
      <c r="F102" s="87" t="s">
        <v>6715</v>
      </c>
      <c r="G102" s="86"/>
      <c r="H102" s="87"/>
      <c r="I102" s="86"/>
      <c r="J102" s="86"/>
      <c r="K102" s="88">
        <f>IF(C102="",SUMIFS($K103:$K$283,$A103:$A$283,A102,$E103:$E$283,""),IF(E102="",SUMIFS($K103:$K$283,$A103:$A$283,A102,$C103:$C$283,C102,$G103:$G$283,""),IF(G102="",SUMIFS($K103:$K$283,$A103:$A$283,A102,$C103:$C$283,C102,$E103:$E$283,E102,$R103:$R$283,R102),IF(I102="",SUMIFS($K103:$K$283,$A103:$A$283,A102,$C103:$C$283,C102,$E103:$E$283,E102,$G103:$G$283,G102,$R103:$R$283,R102),0))))</f>
        <v>696000</v>
      </c>
      <c r="L102" s="88">
        <f>IF(C102="",SUMIFS($L103:$L$283,$A103:$A$283,A102,$E103:$E$283,""),IF(E102="",SUMIFS($L103:$L$283,$A103:$A$283,A102,$C103:$C$283,C102,$G103:$G$283,""),IF(G102="",SUMIFS($L103:$L$283,$A103:$A$283,A102,$C103:$C$283,C102,$E103:$E$283,E102,$R103:$R$283,R102),IF(I102="",SUMIFS($L103:$L$283,$A103:$A$283,A102,$C103:$C$283,C102,$E103:$E$283,E102,$G103:$G$283,G102,$R103:$R$283,R102),0))))</f>
        <v>685767</v>
      </c>
      <c r="M102" s="88">
        <f t="shared" si="3"/>
        <v>10233</v>
      </c>
      <c r="N102" s="89"/>
      <c r="O102" s="90"/>
      <c r="P102" s="91"/>
      <c r="Q102" s="92">
        <f>IF(C102="",SUMIFS($Q103:$Q$283,$A103:$A$283,A102,$E103:$E$283,""),IF(E102="",SUMIFS($Q103:$Q$283,$A103:$A$283,A102,$C103:$C$283,C102,$G103:$G$283,""),IF(G102="",SUMIFS($Q103:$Q$283,$A103:$A$283,A102,$C103:$C$283,C102,$E103:$E$283,E102,$R103:$R$283,R102),IF(I102="",SUMIFS($Q103:$Q$283,$A103:$A$283,A102,$C103:$C$283,C102,$E103:$E$283,E102,$G103:$G$283,G102,$R103:$R$283,R102),0))))</f>
        <v>696000</v>
      </c>
      <c r="R102" s="93" t="s">
        <v>663</v>
      </c>
      <c r="T102" s="60">
        <v>220101</v>
      </c>
    </row>
    <row r="103" spans="1:20" ht="18" customHeight="1" x14ac:dyDescent="0.15">
      <c r="A103" s="94">
        <v>2</v>
      </c>
      <c r="B103" s="95" t="s">
        <v>6711</v>
      </c>
      <c r="C103" s="95">
        <v>1</v>
      </c>
      <c r="D103" s="95" t="s">
        <v>6714</v>
      </c>
      <c r="E103" s="95">
        <v>1</v>
      </c>
      <c r="F103" s="95" t="s">
        <v>6716</v>
      </c>
      <c r="G103" s="96">
        <v>18</v>
      </c>
      <c r="H103" s="97" t="s">
        <v>81</v>
      </c>
      <c r="I103" s="96"/>
      <c r="J103" s="96"/>
      <c r="K103" s="98"/>
      <c r="L103" s="98"/>
      <c r="M103" s="98"/>
      <c r="N103" s="96"/>
      <c r="O103" s="99"/>
      <c r="P103" s="100" t="s">
        <v>6717</v>
      </c>
      <c r="Q103" s="99">
        <v>696000</v>
      </c>
      <c r="R103" s="101" t="s">
        <v>663</v>
      </c>
      <c r="T103" s="60">
        <v>220101</v>
      </c>
    </row>
    <row r="104" spans="1:20" ht="18" customHeight="1" x14ac:dyDescent="0.15">
      <c r="A104" s="94">
        <v>2</v>
      </c>
      <c r="B104" s="95" t="s">
        <v>6711</v>
      </c>
      <c r="C104" s="95">
        <v>1</v>
      </c>
      <c r="D104" s="95" t="s">
        <v>6714</v>
      </c>
      <c r="E104" s="95">
        <v>1</v>
      </c>
      <c r="F104" s="95" t="s">
        <v>6716</v>
      </c>
      <c r="G104" s="102">
        <v>18</v>
      </c>
      <c r="H104" s="95" t="s">
        <v>81</v>
      </c>
      <c r="I104" s="96">
        <v>61</v>
      </c>
      <c r="J104" s="96" t="s">
        <v>6718</v>
      </c>
      <c r="K104" s="98">
        <v>696000</v>
      </c>
      <c r="L104" s="98">
        <v>685767</v>
      </c>
      <c r="M104" s="98">
        <f>K104-L104</f>
        <v>10233</v>
      </c>
      <c r="N104" s="96" t="s">
        <v>6719</v>
      </c>
      <c r="O104" s="98">
        <v>696000000</v>
      </c>
      <c r="P104" s="100"/>
      <c r="Q104" s="99"/>
      <c r="R104" s="101" t="s">
        <v>663</v>
      </c>
      <c r="T104" s="60">
        <v>220101</v>
      </c>
    </row>
    <row r="105" spans="1:20" ht="18" customHeight="1" x14ac:dyDescent="0.15">
      <c r="A105" s="76">
        <v>2</v>
      </c>
      <c r="B105" s="77" t="s">
        <v>6713</v>
      </c>
      <c r="C105" s="85">
        <v>1</v>
      </c>
      <c r="D105" s="77" t="s">
        <v>6714</v>
      </c>
      <c r="E105" s="86">
        <v>2</v>
      </c>
      <c r="F105" s="87" t="s">
        <v>6720</v>
      </c>
      <c r="G105" s="86"/>
      <c r="H105" s="87"/>
      <c r="I105" s="86"/>
      <c r="J105" s="86"/>
      <c r="K105" s="88">
        <f>IF(C105="",SUMIFS($K106:$K$283,$A106:$A$283,A105,$E106:$E$283,""),IF(E105="",SUMIFS($K106:$K$283,$A106:$A$283,A105,$C106:$C$283,C105,$G106:$G$283,""),IF(G105="",SUMIFS($K106:$K$283,$A106:$A$283,A105,$C106:$C$283,C105,$E106:$E$283,E105,$R106:$R$283,R105),IF(I105="",SUMIFS($K106:$K$283,$A106:$A$283,A105,$C106:$C$283,C105,$E106:$E$283,E105,$G106:$G$283,G105,$R106:$R$283,R105),0))))</f>
        <v>1</v>
      </c>
      <c r="L105" s="88">
        <f>IF(C105="",SUMIFS($L106:$L$283,$A106:$A$283,A105,$E106:$E$283,""),IF(E105="",SUMIFS($L106:$L$283,$A106:$A$283,A105,$C106:$C$283,C105,$G106:$G$283,""),IF(G105="",SUMIFS($L106:$L$283,$A106:$A$283,A105,$C106:$C$283,C105,$E106:$E$283,E105,$R106:$R$283,R105),IF(I105="",SUMIFS($L106:$L$283,$A106:$A$283,A105,$C106:$C$283,C105,$E106:$E$283,E105,$G106:$G$283,G105,$R106:$R$283,R105),0))))</f>
        <v>1</v>
      </c>
      <c r="M105" s="88">
        <f t="shared" ref="M105" si="4">K105-L105</f>
        <v>0</v>
      </c>
      <c r="N105" s="89"/>
      <c r="O105" s="90"/>
      <c r="P105" s="91"/>
      <c r="Q105" s="92">
        <f>IF(C105="",SUMIFS($Q106:$Q$283,$A106:$A$283,A105,$E106:$E$283,""),IF(E105="",SUMIFS($Q106:$Q$283,$A106:$A$283,A105,$C106:$C$283,C105,$G106:$G$283,""),IF(G105="",SUMIFS($Q106:$Q$283,$A106:$A$283,A105,$C106:$C$283,C105,$E106:$E$283,E105,$R106:$R$283,R105),IF(I105="",SUMIFS($Q106:$Q$283,$A106:$A$283,A105,$C106:$C$283,C105,$E106:$E$283,E105,$G106:$G$283,G105,$R106:$R$283,R105),0))))</f>
        <v>1</v>
      </c>
      <c r="R105" s="93" t="s">
        <v>663</v>
      </c>
      <c r="T105" s="60">
        <v>220102</v>
      </c>
    </row>
    <row r="106" spans="1:20" ht="18" customHeight="1" x14ac:dyDescent="0.15">
      <c r="A106" s="94">
        <v>2</v>
      </c>
      <c r="B106" s="95" t="s">
        <v>6711</v>
      </c>
      <c r="C106" s="95">
        <v>1</v>
      </c>
      <c r="D106" s="95" t="s">
        <v>6714</v>
      </c>
      <c r="E106" s="95">
        <v>2</v>
      </c>
      <c r="F106" s="95" t="s">
        <v>6721</v>
      </c>
      <c r="G106" s="96">
        <v>18</v>
      </c>
      <c r="H106" s="97" t="s">
        <v>81</v>
      </c>
      <c r="I106" s="96"/>
      <c r="J106" s="96"/>
      <c r="K106" s="98"/>
      <c r="L106" s="98"/>
      <c r="M106" s="98"/>
      <c r="N106" s="96"/>
      <c r="O106" s="99"/>
      <c r="P106" s="100" t="s">
        <v>6717</v>
      </c>
      <c r="Q106" s="99">
        <v>1</v>
      </c>
      <c r="R106" s="101" t="s">
        <v>663</v>
      </c>
      <c r="T106" s="60">
        <v>220102</v>
      </c>
    </row>
    <row r="107" spans="1:20" ht="18" customHeight="1" x14ac:dyDescent="0.15">
      <c r="A107" s="94">
        <v>2</v>
      </c>
      <c r="B107" s="95" t="s">
        <v>6711</v>
      </c>
      <c r="C107" s="95">
        <v>1</v>
      </c>
      <c r="D107" s="95" t="s">
        <v>6714</v>
      </c>
      <c r="E107" s="95">
        <v>2</v>
      </c>
      <c r="F107" s="95" t="s">
        <v>6721</v>
      </c>
      <c r="G107" s="102">
        <v>18</v>
      </c>
      <c r="H107" s="95" t="s">
        <v>81</v>
      </c>
      <c r="I107" s="96">
        <v>61</v>
      </c>
      <c r="J107" s="96" t="s">
        <v>6718</v>
      </c>
      <c r="K107" s="98">
        <v>1</v>
      </c>
      <c r="L107" s="98">
        <v>1</v>
      </c>
      <c r="M107" s="98">
        <f>K107-L107</f>
        <v>0</v>
      </c>
      <c r="N107" s="96" t="s">
        <v>2147</v>
      </c>
      <c r="O107" s="98">
        <v>1000</v>
      </c>
      <c r="P107" s="100"/>
      <c r="Q107" s="99"/>
      <c r="R107" s="101" t="s">
        <v>663</v>
      </c>
      <c r="T107" s="60">
        <v>220102</v>
      </c>
    </row>
    <row r="108" spans="1:20" ht="18" customHeight="1" x14ac:dyDescent="0.15">
      <c r="A108" s="76">
        <v>2</v>
      </c>
      <c r="B108" s="77" t="s">
        <v>6713</v>
      </c>
      <c r="C108" s="85">
        <v>1</v>
      </c>
      <c r="D108" s="77" t="s">
        <v>6714</v>
      </c>
      <c r="E108" s="86">
        <v>3</v>
      </c>
      <c r="F108" s="87" t="s">
        <v>6722</v>
      </c>
      <c r="G108" s="86"/>
      <c r="H108" s="87"/>
      <c r="I108" s="86"/>
      <c r="J108" s="86"/>
      <c r="K108" s="88">
        <f>IF(C108="",SUMIFS($K109:$K$283,$A109:$A$283,A108,$E109:$E$283,""),IF(E108="",SUMIFS($K109:$K$283,$A109:$A$283,A108,$C109:$C$283,C108,$G109:$G$283,""),IF(G108="",SUMIFS($K109:$K$283,$A109:$A$283,A108,$C109:$C$283,C108,$E109:$E$283,E108,$R109:$R$283,R108),IF(I108="",SUMIFS($K109:$K$283,$A109:$A$283,A108,$C109:$C$283,C108,$E109:$E$283,E108,$G109:$G$283,G108,$R109:$R$283,R108),0))))</f>
        <v>6600</v>
      </c>
      <c r="L108" s="88">
        <f>IF(C108="",SUMIFS($L109:$L$283,$A109:$A$283,A108,$E109:$E$283,""),IF(E108="",SUMIFS($L109:$L$283,$A109:$A$283,A108,$C109:$C$283,C108,$G109:$G$283,""),IF(G108="",SUMIFS($L109:$L$283,$A109:$A$283,A108,$C109:$C$283,C108,$E109:$E$283,E108,$R109:$R$283,R108),IF(I108="",SUMIFS($L109:$L$283,$A109:$A$283,A108,$C109:$C$283,C108,$E109:$E$283,E108,$G109:$G$283,G108,$R109:$R$283,R108),0))))</f>
        <v>6192</v>
      </c>
      <c r="M108" s="88">
        <f t="shared" ref="M108" si="5">K108-L108</f>
        <v>408</v>
      </c>
      <c r="N108" s="89"/>
      <c r="O108" s="90"/>
      <c r="P108" s="91"/>
      <c r="Q108" s="92">
        <f>IF(C108="",SUMIFS($Q109:$Q$283,$A109:$A$283,A108,$E109:$E$283,""),IF(E108="",SUMIFS($Q109:$Q$283,$A109:$A$283,A108,$C109:$C$283,C108,$G109:$G$283,""),IF(G108="",SUMIFS($Q109:$Q$283,$A109:$A$283,A108,$C109:$C$283,C108,$E109:$E$283,E108,$R109:$R$283,R108),IF(I108="",SUMIFS($Q109:$Q$283,$A109:$A$283,A108,$C109:$C$283,C108,$E109:$E$283,E108,$G109:$G$283,G108,$R109:$R$283,R108),0))))</f>
        <v>6600</v>
      </c>
      <c r="R108" s="93" t="s">
        <v>663</v>
      </c>
      <c r="T108" s="60">
        <v>220103</v>
      </c>
    </row>
    <row r="109" spans="1:20" ht="18" customHeight="1" x14ac:dyDescent="0.15">
      <c r="A109" s="94">
        <v>2</v>
      </c>
      <c r="B109" s="95" t="s">
        <v>6711</v>
      </c>
      <c r="C109" s="95">
        <v>1</v>
      </c>
      <c r="D109" s="95" t="s">
        <v>6714</v>
      </c>
      <c r="E109" s="95">
        <v>3</v>
      </c>
      <c r="F109" s="95" t="s">
        <v>6723</v>
      </c>
      <c r="G109" s="96">
        <v>18</v>
      </c>
      <c r="H109" s="97" t="s">
        <v>81</v>
      </c>
      <c r="I109" s="96"/>
      <c r="J109" s="96"/>
      <c r="K109" s="98"/>
      <c r="L109" s="98"/>
      <c r="M109" s="98"/>
      <c r="N109" s="96"/>
      <c r="O109" s="99"/>
      <c r="P109" s="100" t="s">
        <v>6717</v>
      </c>
      <c r="Q109" s="99">
        <v>6600</v>
      </c>
      <c r="R109" s="101" t="s">
        <v>663</v>
      </c>
      <c r="T109" s="60">
        <v>220103</v>
      </c>
    </row>
    <row r="110" spans="1:20" ht="18" customHeight="1" x14ac:dyDescent="0.15">
      <c r="A110" s="94">
        <v>2</v>
      </c>
      <c r="B110" s="95" t="s">
        <v>6711</v>
      </c>
      <c r="C110" s="95">
        <v>1</v>
      </c>
      <c r="D110" s="95" t="s">
        <v>6714</v>
      </c>
      <c r="E110" s="95">
        <v>3</v>
      </c>
      <c r="F110" s="95" t="s">
        <v>6723</v>
      </c>
      <c r="G110" s="102">
        <v>18</v>
      </c>
      <c r="H110" s="95" t="s">
        <v>81</v>
      </c>
      <c r="I110" s="96">
        <v>61</v>
      </c>
      <c r="J110" s="96" t="s">
        <v>6718</v>
      </c>
      <c r="K110" s="98">
        <v>6600</v>
      </c>
      <c r="L110" s="98">
        <v>6192</v>
      </c>
      <c r="M110" s="98">
        <f>K110-L110</f>
        <v>408</v>
      </c>
      <c r="N110" s="96" t="s">
        <v>6724</v>
      </c>
      <c r="O110" s="98">
        <v>6600000</v>
      </c>
      <c r="P110" s="100"/>
      <c r="Q110" s="99"/>
      <c r="R110" s="101" t="s">
        <v>663</v>
      </c>
      <c r="T110" s="60">
        <v>220103</v>
      </c>
    </row>
    <row r="111" spans="1:20" ht="18" customHeight="1" x14ac:dyDescent="0.15">
      <c r="A111" s="76">
        <v>2</v>
      </c>
      <c r="B111" s="77" t="s">
        <v>6713</v>
      </c>
      <c r="C111" s="85">
        <v>1</v>
      </c>
      <c r="D111" s="77" t="s">
        <v>6714</v>
      </c>
      <c r="E111" s="86">
        <v>4</v>
      </c>
      <c r="F111" s="87" t="s">
        <v>6725</v>
      </c>
      <c r="G111" s="86"/>
      <c r="H111" s="87"/>
      <c r="I111" s="86"/>
      <c r="J111" s="86"/>
      <c r="K111" s="88">
        <f>IF(C111="",SUMIFS($K112:$K$283,$A112:$A$283,A111,$E112:$E$283,""),IF(E111="",SUMIFS($K112:$K$283,$A112:$A$283,A111,$C112:$C$283,C111,$G112:$G$283,""),IF(G111="",SUMIFS($K112:$K$283,$A112:$A$283,A111,$C112:$C$283,C111,$E112:$E$283,E111,$R112:$R$283,R111),IF(I111="",SUMIFS($K112:$K$283,$A112:$A$283,A111,$C112:$C$283,C111,$E112:$E$283,E111,$G112:$G$283,G111,$R112:$R$283,R111),0))))</f>
        <v>1</v>
      </c>
      <c r="L111" s="88">
        <f>IF(C111="",SUMIFS($L112:$L$283,$A112:$A$283,A111,$E112:$E$283,""),IF(E111="",SUMIFS($L112:$L$283,$A112:$A$283,A111,$C112:$C$283,C111,$G112:$G$283,""),IF(G111="",SUMIFS($L112:$L$283,$A112:$A$283,A111,$C112:$C$283,C111,$E112:$E$283,E111,$R112:$R$283,R111),IF(I111="",SUMIFS($L112:$L$283,$A112:$A$283,A111,$C112:$C$283,C111,$E112:$E$283,E111,$G112:$G$283,G111,$R112:$R$283,R111),0))))</f>
        <v>1</v>
      </c>
      <c r="M111" s="88">
        <f t="shared" ref="M111" si="6">K111-L111</f>
        <v>0</v>
      </c>
      <c r="N111" s="89"/>
      <c r="O111" s="90"/>
      <c r="P111" s="91"/>
      <c r="Q111" s="92">
        <f>IF(C111="",SUMIFS($Q112:$Q$283,$A112:$A$283,A111,$E112:$E$283,""),IF(E111="",SUMIFS($Q112:$Q$283,$A112:$A$283,A111,$C112:$C$283,C111,$G112:$G$283,""),IF(G111="",SUMIFS($Q112:$Q$283,$A112:$A$283,A111,$C112:$C$283,C111,$E112:$E$283,E111,$R112:$R$283,R111),IF(I111="",SUMIFS($Q112:$Q$283,$A112:$A$283,A111,$C112:$C$283,C111,$E112:$E$283,E111,$G112:$G$283,G111,$R112:$R$283,R111),0))))</f>
        <v>1</v>
      </c>
      <c r="R111" s="93" t="s">
        <v>663</v>
      </c>
      <c r="T111" s="60">
        <v>220104</v>
      </c>
    </row>
    <row r="112" spans="1:20" ht="18" customHeight="1" x14ac:dyDescent="0.15">
      <c r="A112" s="94">
        <v>2</v>
      </c>
      <c r="B112" s="95" t="s">
        <v>6711</v>
      </c>
      <c r="C112" s="95">
        <v>1</v>
      </c>
      <c r="D112" s="95" t="s">
        <v>6714</v>
      </c>
      <c r="E112" s="95">
        <v>4</v>
      </c>
      <c r="F112" s="95" t="s">
        <v>6726</v>
      </c>
      <c r="G112" s="96">
        <v>18</v>
      </c>
      <c r="H112" s="97" t="s">
        <v>81</v>
      </c>
      <c r="I112" s="96"/>
      <c r="J112" s="96"/>
      <c r="K112" s="98"/>
      <c r="L112" s="98"/>
      <c r="M112" s="98"/>
      <c r="N112" s="96"/>
      <c r="O112" s="99"/>
      <c r="P112" s="100" t="s">
        <v>6717</v>
      </c>
      <c r="Q112" s="99">
        <v>1</v>
      </c>
      <c r="R112" s="101" t="s">
        <v>663</v>
      </c>
      <c r="T112" s="60">
        <v>220104</v>
      </c>
    </row>
    <row r="113" spans="1:20" ht="18" customHeight="1" x14ac:dyDescent="0.15">
      <c r="A113" s="94">
        <v>2</v>
      </c>
      <c r="B113" s="95" t="s">
        <v>6711</v>
      </c>
      <c r="C113" s="95">
        <v>1</v>
      </c>
      <c r="D113" s="95" t="s">
        <v>6714</v>
      </c>
      <c r="E113" s="95">
        <v>4</v>
      </c>
      <c r="F113" s="95" t="s">
        <v>6726</v>
      </c>
      <c r="G113" s="102">
        <v>18</v>
      </c>
      <c r="H113" s="95" t="s">
        <v>81</v>
      </c>
      <c r="I113" s="96">
        <v>61</v>
      </c>
      <c r="J113" s="96" t="s">
        <v>6718</v>
      </c>
      <c r="K113" s="98">
        <v>1</v>
      </c>
      <c r="L113" s="98">
        <v>1</v>
      </c>
      <c r="M113" s="98">
        <f>K113-L113</f>
        <v>0</v>
      </c>
      <c r="N113" s="96" t="s">
        <v>2147</v>
      </c>
      <c r="O113" s="98">
        <v>1000</v>
      </c>
      <c r="P113" s="100"/>
      <c r="Q113" s="99"/>
      <c r="R113" s="101" t="s">
        <v>663</v>
      </c>
      <c r="T113" s="60">
        <v>220104</v>
      </c>
    </row>
    <row r="114" spans="1:20" ht="18" customHeight="1" x14ac:dyDescent="0.15">
      <c r="A114" s="76">
        <v>2</v>
      </c>
      <c r="B114" s="77" t="s">
        <v>6713</v>
      </c>
      <c r="C114" s="85">
        <v>1</v>
      </c>
      <c r="D114" s="77" t="s">
        <v>6714</v>
      </c>
      <c r="E114" s="86">
        <v>5</v>
      </c>
      <c r="F114" s="87" t="s">
        <v>6727</v>
      </c>
      <c r="G114" s="86"/>
      <c r="H114" s="87"/>
      <c r="I114" s="86"/>
      <c r="J114" s="86"/>
      <c r="K114" s="88">
        <f>IF(C114="",SUMIFS($K115:$K$283,$A115:$A$283,A114,$E115:$E$283,""),IF(E114="",SUMIFS($K115:$K$283,$A115:$A$283,A114,$C115:$C$283,C114,$G115:$G$283,""),IF(G114="",SUMIFS($K115:$K$283,$A115:$A$283,A114,$C115:$C$283,C114,$E115:$E$283,E114,$R115:$R$283,R114),IF(I114="",SUMIFS($K115:$K$283,$A115:$A$283,A114,$C115:$C$283,C114,$E115:$E$283,E114,$G115:$G$283,G114,$R115:$R$283,R114),0))))</f>
        <v>2280</v>
      </c>
      <c r="L114" s="88">
        <f>IF(C114="",SUMIFS($L115:$L$283,$A115:$A$283,A114,$E115:$E$283,""),IF(E114="",SUMIFS($L115:$L$283,$A115:$A$283,A114,$C115:$C$283,C114,$G115:$G$283,""),IF(G114="",SUMIFS($L115:$L$283,$A115:$A$283,A114,$C115:$C$283,C114,$E115:$E$283,E114,$R115:$R$283,R114),IF(I114="",SUMIFS($L115:$L$283,$A115:$A$283,A114,$C115:$C$283,C114,$E115:$E$283,E114,$G115:$G$283,G114,$R115:$R$283,R114),0))))</f>
        <v>1980</v>
      </c>
      <c r="M114" s="88">
        <f t="shared" ref="M114" si="7">K114-L114</f>
        <v>300</v>
      </c>
      <c r="N114" s="89"/>
      <c r="O114" s="90"/>
      <c r="P114" s="91"/>
      <c r="Q114" s="92">
        <f>IF(C114="",SUMIFS($Q115:$Q$283,$A115:$A$283,A114,$E115:$E$283,""),IF(E114="",SUMIFS($Q115:$Q$283,$A115:$A$283,A114,$C115:$C$283,C114,$G115:$G$283,""),IF(G114="",SUMIFS($Q115:$Q$283,$A115:$A$283,A114,$C115:$C$283,C114,$E115:$E$283,E114,$R115:$R$283,R114),IF(I114="",SUMIFS($Q115:$Q$283,$A115:$A$283,A114,$C115:$C$283,C114,$E115:$E$283,E114,$G115:$G$283,G114,$R115:$R$283,R114),0))))</f>
        <v>2280</v>
      </c>
      <c r="R114" s="93" t="s">
        <v>663</v>
      </c>
      <c r="T114" s="60">
        <v>220105</v>
      </c>
    </row>
    <row r="115" spans="1:20" ht="18" customHeight="1" x14ac:dyDescent="0.15">
      <c r="A115" s="94">
        <v>2</v>
      </c>
      <c r="B115" s="95" t="s">
        <v>6711</v>
      </c>
      <c r="C115" s="95">
        <v>1</v>
      </c>
      <c r="D115" s="95" t="s">
        <v>6714</v>
      </c>
      <c r="E115" s="95">
        <v>5</v>
      </c>
      <c r="F115" s="95" t="s">
        <v>6728</v>
      </c>
      <c r="G115" s="96">
        <v>12</v>
      </c>
      <c r="H115" s="97" t="s">
        <v>73</v>
      </c>
      <c r="I115" s="96"/>
      <c r="J115" s="96"/>
      <c r="K115" s="98"/>
      <c r="L115" s="98"/>
      <c r="M115" s="98"/>
      <c r="N115" s="96"/>
      <c r="O115" s="99"/>
      <c r="P115" s="100" t="s">
        <v>6717</v>
      </c>
      <c r="Q115" s="99">
        <v>2280</v>
      </c>
      <c r="R115" s="101" t="s">
        <v>663</v>
      </c>
      <c r="T115" s="60">
        <v>220105</v>
      </c>
    </row>
    <row r="116" spans="1:20" ht="18" customHeight="1" x14ac:dyDescent="0.15">
      <c r="A116" s="94">
        <v>2</v>
      </c>
      <c r="B116" s="95" t="s">
        <v>6711</v>
      </c>
      <c r="C116" s="95">
        <v>1</v>
      </c>
      <c r="D116" s="95" t="s">
        <v>6714</v>
      </c>
      <c r="E116" s="95">
        <v>5</v>
      </c>
      <c r="F116" s="95" t="s">
        <v>6728</v>
      </c>
      <c r="G116" s="102">
        <v>12</v>
      </c>
      <c r="H116" s="95" t="s">
        <v>73</v>
      </c>
      <c r="I116" s="96">
        <v>21</v>
      </c>
      <c r="J116" s="96" t="s">
        <v>6729</v>
      </c>
      <c r="K116" s="98">
        <v>2280</v>
      </c>
      <c r="L116" s="98">
        <v>1980</v>
      </c>
      <c r="M116" s="98">
        <f>K116-L116</f>
        <v>300</v>
      </c>
      <c r="N116" s="96" t="s">
        <v>6730</v>
      </c>
      <c r="O116" s="98">
        <v>2280000</v>
      </c>
      <c r="P116" s="100"/>
      <c r="Q116" s="99"/>
      <c r="R116" s="101" t="s">
        <v>663</v>
      </c>
      <c r="T116" s="60">
        <v>220105</v>
      </c>
    </row>
    <row r="117" spans="1:20" ht="18" customHeight="1" x14ac:dyDescent="0.15">
      <c r="A117" s="76">
        <v>2</v>
      </c>
      <c r="B117" s="77" t="s">
        <v>6711</v>
      </c>
      <c r="C117" s="78">
        <v>2</v>
      </c>
      <c r="D117" s="78" t="s">
        <v>6731</v>
      </c>
      <c r="E117" s="79"/>
      <c r="F117" s="78"/>
      <c r="G117" s="79"/>
      <c r="H117" s="78"/>
      <c r="I117" s="79"/>
      <c r="J117" s="79"/>
      <c r="K117" s="80">
        <f>IF(C117="",SUMIFS($K118:$K$283,$A118:$A$283,A117,$E118:$E$283,""),IF(E117="",SUMIFS($K118:$K$283,$A118:$A$283,A117,$C118:$C$283,C117,$G118:$G$283,""),IF(G117="",SUMIFS($K118:$K$283,$A118:$A$283,A117,$C118:$C$283,C117,$E118:$E$283,E117,$R118:$R$283,R117),IF(I117="",SUMIFS($K118:$K$283,$A118:$A$283,A117,$C118:$C$283,C117,$E118:$E$283,E117,$G118:$G$283,G117,$R118:$R$283,R117),0))))</f>
        <v>126082</v>
      </c>
      <c r="L117" s="80">
        <f>IF(C117="",SUMIFS($L118:$L$283,$A118:$A$283,A117,$E118:$E$283,""),IF(E117="",SUMIFS($L118:$L$283,$A118:$A$283,A117,$C118:$C$283,C117,$G118:$G$283,""),IF(G117="",SUMIFS($L118:$L$283,$A118:$A$283,A117,$C118:$C$283,C117,$E118:$E$283,E117,$R118:$R$283,R117),IF(I117="",SUMIFS($L118:$L$283,$A118:$A$283,A117,$C118:$C$283,C117,$E118:$E$283,E117,$G118:$G$283,G117,$R118:$R$283,R117),0))))</f>
        <v>126082</v>
      </c>
      <c r="M117" s="80">
        <f t="shared" ref="M117:M118" si="8">K117-L117</f>
        <v>0</v>
      </c>
      <c r="N117" s="81"/>
      <c r="O117" s="82"/>
      <c r="P117" s="83"/>
      <c r="Q117" s="80">
        <f>IF(C117="",SUMIFS($Q118:$Q$283,$A118:$A$283,A117,$E118:$E$283,""),IF(E117="",SUMIFS($Q118:$Q$283,$A118:$A$283,A117,$C118:$C$283,C117,$G118:$G$283,""),IF(G117="",SUMIFS($Q118:$Q$283,$A118:$A$283,A117,$C118:$C$283,C117,$E118:$E$283,E117,$R118:$R$283,R117),IF(I117="",SUMIFS($Q118:$Q$283,$A118:$A$283,A117,$C118:$C$283,C117,$E118:$E$283,E117,$G118:$G$283,G117,$R118:$R$283,R117),0))))</f>
        <v>126082</v>
      </c>
      <c r="R117" s="84"/>
      <c r="T117" s="60">
        <v>220201</v>
      </c>
    </row>
    <row r="118" spans="1:20" ht="18" customHeight="1" x14ac:dyDescent="0.15">
      <c r="A118" s="76">
        <v>2</v>
      </c>
      <c r="B118" s="77" t="s">
        <v>6713</v>
      </c>
      <c r="C118" s="85">
        <v>2</v>
      </c>
      <c r="D118" s="77" t="s">
        <v>6732</v>
      </c>
      <c r="E118" s="86">
        <v>1</v>
      </c>
      <c r="F118" s="87" t="s">
        <v>6733</v>
      </c>
      <c r="G118" s="86"/>
      <c r="H118" s="87"/>
      <c r="I118" s="86"/>
      <c r="J118" s="86"/>
      <c r="K118" s="88">
        <f>IF(C118="",SUMIFS($K119:$K$283,$A119:$A$283,A118,$E119:$E$283,""),IF(E118="",SUMIFS($K119:$K$283,$A119:$A$283,A118,$C119:$C$283,C118,$G119:$G$283,""),IF(G118="",SUMIFS($K119:$K$283,$A119:$A$283,A118,$C119:$C$283,C118,$E119:$E$283,E118,$R119:$R$283,R118),IF(I118="",SUMIFS($K119:$K$283,$A119:$A$283,A118,$C119:$C$283,C118,$E119:$E$283,E118,$G119:$G$283,G118,$R119:$R$283,R118),0))))</f>
        <v>126000</v>
      </c>
      <c r="L118" s="88">
        <f>IF(C118="",SUMIFS($L119:$L$283,$A119:$A$283,A118,$E119:$E$283,""),IF(E118="",SUMIFS($L119:$L$283,$A119:$A$283,A118,$C119:$C$283,C118,$G119:$G$283,""),IF(G118="",SUMIFS($L119:$L$283,$A119:$A$283,A118,$C119:$C$283,C118,$E119:$E$283,E118,$R119:$R$283,R118),IF(I118="",SUMIFS($L119:$L$283,$A119:$A$283,A118,$C119:$C$283,C118,$E119:$E$283,E118,$G119:$G$283,G118,$R119:$R$283,R118),0))))</f>
        <v>126000</v>
      </c>
      <c r="M118" s="88">
        <f t="shared" si="8"/>
        <v>0</v>
      </c>
      <c r="N118" s="89"/>
      <c r="O118" s="90"/>
      <c r="P118" s="91"/>
      <c r="Q118" s="92">
        <f>IF(C118="",SUMIFS($Q119:$Q$283,$A119:$A$283,A118,$E119:$E$283,""),IF(E118="",SUMIFS($Q119:$Q$283,$A119:$A$283,A118,$C119:$C$283,C118,$G119:$G$283,""),IF(G118="",SUMIFS($Q119:$Q$283,$A119:$A$283,A118,$C119:$C$283,C118,$E119:$E$283,E118,$R119:$R$283,R118),IF(I118="",SUMIFS($Q119:$Q$283,$A119:$A$283,A118,$C119:$C$283,C118,$E119:$E$283,E118,$G119:$G$283,G118,$R119:$R$283,R118),0))))</f>
        <v>126000</v>
      </c>
      <c r="R118" s="93" t="s">
        <v>663</v>
      </c>
      <c r="T118" s="60">
        <v>220201</v>
      </c>
    </row>
    <row r="119" spans="1:20" ht="18" customHeight="1" x14ac:dyDescent="0.15">
      <c r="A119" s="94">
        <v>2</v>
      </c>
      <c r="B119" s="95" t="s">
        <v>6711</v>
      </c>
      <c r="C119" s="95">
        <v>2</v>
      </c>
      <c r="D119" s="95" t="s">
        <v>6732</v>
      </c>
      <c r="E119" s="95">
        <v>1</v>
      </c>
      <c r="F119" s="95" t="s">
        <v>6734</v>
      </c>
      <c r="G119" s="96">
        <v>18</v>
      </c>
      <c r="H119" s="97" t="s">
        <v>81</v>
      </c>
      <c r="I119" s="96"/>
      <c r="J119" s="96"/>
      <c r="K119" s="98"/>
      <c r="L119" s="98"/>
      <c r="M119" s="98"/>
      <c r="N119" s="96"/>
      <c r="O119" s="99"/>
      <c r="P119" s="100" t="s">
        <v>6717</v>
      </c>
      <c r="Q119" s="99">
        <v>126000</v>
      </c>
      <c r="R119" s="101" t="s">
        <v>663</v>
      </c>
      <c r="T119" s="60">
        <v>220201</v>
      </c>
    </row>
    <row r="120" spans="1:20" ht="18" customHeight="1" x14ac:dyDescent="0.15">
      <c r="A120" s="94">
        <v>2</v>
      </c>
      <c r="B120" s="95" t="s">
        <v>6711</v>
      </c>
      <c r="C120" s="95">
        <v>2</v>
      </c>
      <c r="D120" s="95" t="s">
        <v>6732</v>
      </c>
      <c r="E120" s="95">
        <v>1</v>
      </c>
      <c r="F120" s="95" t="s">
        <v>6734</v>
      </c>
      <c r="G120" s="102">
        <v>18</v>
      </c>
      <c r="H120" s="95" t="s">
        <v>81</v>
      </c>
      <c r="I120" s="96">
        <v>64</v>
      </c>
      <c r="J120" s="96" t="s">
        <v>6732</v>
      </c>
      <c r="K120" s="98">
        <v>126000</v>
      </c>
      <c r="L120" s="98">
        <v>126000</v>
      </c>
      <c r="M120" s="98">
        <f>K120-L120</f>
        <v>0</v>
      </c>
      <c r="N120" s="96" t="s">
        <v>6735</v>
      </c>
      <c r="O120" s="98">
        <v>126000000</v>
      </c>
      <c r="P120" s="100"/>
      <c r="Q120" s="99"/>
      <c r="R120" s="101" t="s">
        <v>663</v>
      </c>
      <c r="T120" s="60">
        <v>220201</v>
      </c>
    </row>
    <row r="121" spans="1:20" ht="18" customHeight="1" x14ac:dyDescent="0.15">
      <c r="A121" s="76">
        <v>2</v>
      </c>
      <c r="B121" s="77" t="s">
        <v>6713</v>
      </c>
      <c r="C121" s="85">
        <v>2</v>
      </c>
      <c r="D121" s="77" t="s">
        <v>6732</v>
      </c>
      <c r="E121" s="86">
        <v>2</v>
      </c>
      <c r="F121" s="87" t="s">
        <v>6736</v>
      </c>
      <c r="G121" s="86"/>
      <c r="H121" s="87"/>
      <c r="I121" s="86"/>
      <c r="J121" s="86"/>
      <c r="K121" s="88">
        <f>IF(C121="",SUMIFS($K122:$K$283,$A122:$A$283,A121,$E122:$E$283,""),IF(E121="",SUMIFS($K122:$K$283,$A122:$A$283,A121,$C122:$C$283,C121,$G122:$G$283,""),IF(G121="",SUMIFS($K122:$K$283,$A122:$A$283,A121,$C122:$C$283,C121,$E122:$E$283,E121,$R122:$R$283,R121),IF(I121="",SUMIFS($K122:$K$283,$A122:$A$283,A121,$C122:$C$283,C121,$E122:$E$283,E121,$G122:$G$283,G121,$R122:$R$283,R121),0))))</f>
        <v>1</v>
      </c>
      <c r="L121" s="88">
        <f>IF(C121="",SUMIFS($L122:$L$283,$A122:$A$283,A121,$E122:$E$283,""),IF(E121="",SUMIFS($L122:$L$283,$A122:$A$283,A121,$C122:$C$283,C121,$G122:$G$283,""),IF(G121="",SUMIFS($L122:$L$283,$A122:$A$283,A121,$C122:$C$283,C121,$E122:$E$283,E121,$R122:$R$283,R121),IF(I121="",SUMIFS($L122:$L$283,$A122:$A$283,A121,$C122:$C$283,C121,$E122:$E$283,E121,$G122:$G$283,G121,$R122:$R$283,R121),0))))</f>
        <v>1</v>
      </c>
      <c r="M121" s="88">
        <f t="shared" ref="M121" si="9">K121-L121</f>
        <v>0</v>
      </c>
      <c r="N121" s="89"/>
      <c r="O121" s="90"/>
      <c r="P121" s="91"/>
      <c r="Q121" s="92">
        <f>IF(C121="",SUMIFS($Q122:$Q$283,$A122:$A$283,A121,$E122:$E$283,""),IF(E121="",SUMIFS($Q122:$Q$283,$A122:$A$283,A121,$C122:$C$283,C121,$G122:$G$283,""),IF(G121="",SUMIFS($Q122:$Q$283,$A122:$A$283,A121,$C122:$C$283,C121,$E122:$E$283,E121,$R122:$R$283,R121),IF(I121="",SUMIFS($Q122:$Q$283,$A122:$A$283,A121,$C122:$C$283,C121,$E122:$E$283,E121,$G122:$G$283,G121,$R122:$R$283,R121),0))))</f>
        <v>1</v>
      </c>
      <c r="R121" s="93" t="s">
        <v>663</v>
      </c>
      <c r="T121" s="60">
        <v>220202</v>
      </c>
    </row>
    <row r="122" spans="1:20" ht="18" customHeight="1" x14ac:dyDescent="0.15">
      <c r="A122" s="94">
        <v>2</v>
      </c>
      <c r="B122" s="95" t="s">
        <v>6711</v>
      </c>
      <c r="C122" s="95">
        <v>2</v>
      </c>
      <c r="D122" s="95" t="s">
        <v>6732</v>
      </c>
      <c r="E122" s="95">
        <v>2</v>
      </c>
      <c r="F122" s="95" t="s">
        <v>6737</v>
      </c>
      <c r="G122" s="96">
        <v>18</v>
      </c>
      <c r="H122" s="97" t="s">
        <v>81</v>
      </c>
      <c r="I122" s="96"/>
      <c r="J122" s="96"/>
      <c r="K122" s="98"/>
      <c r="L122" s="98"/>
      <c r="M122" s="98"/>
      <c r="N122" s="96"/>
      <c r="O122" s="99"/>
      <c r="P122" s="100" t="s">
        <v>6717</v>
      </c>
      <c r="Q122" s="99">
        <v>1</v>
      </c>
      <c r="R122" s="101" t="s">
        <v>663</v>
      </c>
      <c r="T122" s="60">
        <v>220202</v>
      </c>
    </row>
    <row r="123" spans="1:20" ht="18" customHeight="1" x14ac:dyDescent="0.15">
      <c r="A123" s="94">
        <v>2</v>
      </c>
      <c r="B123" s="95" t="s">
        <v>6711</v>
      </c>
      <c r="C123" s="95">
        <v>2</v>
      </c>
      <c r="D123" s="95" t="s">
        <v>6732</v>
      </c>
      <c r="E123" s="95">
        <v>2</v>
      </c>
      <c r="F123" s="95" t="s">
        <v>6737</v>
      </c>
      <c r="G123" s="102">
        <v>18</v>
      </c>
      <c r="H123" s="95" t="s">
        <v>81</v>
      </c>
      <c r="I123" s="96">
        <v>64</v>
      </c>
      <c r="J123" s="96" t="s">
        <v>6732</v>
      </c>
      <c r="K123" s="98">
        <v>1</v>
      </c>
      <c r="L123" s="98">
        <v>1</v>
      </c>
      <c r="M123" s="98">
        <f>K123-L123</f>
        <v>0</v>
      </c>
      <c r="N123" s="96" t="s">
        <v>2147</v>
      </c>
      <c r="O123" s="98">
        <v>1000</v>
      </c>
      <c r="P123" s="100"/>
      <c r="Q123" s="99"/>
      <c r="R123" s="101" t="s">
        <v>663</v>
      </c>
      <c r="T123" s="60">
        <v>220202</v>
      </c>
    </row>
    <row r="124" spans="1:20" ht="18" customHeight="1" x14ac:dyDescent="0.15">
      <c r="A124" s="76">
        <v>2</v>
      </c>
      <c r="B124" s="77" t="s">
        <v>6713</v>
      </c>
      <c r="C124" s="85">
        <v>2</v>
      </c>
      <c r="D124" s="77" t="s">
        <v>6732</v>
      </c>
      <c r="E124" s="86">
        <v>3</v>
      </c>
      <c r="F124" s="87" t="s">
        <v>6738</v>
      </c>
      <c r="G124" s="86"/>
      <c r="H124" s="87"/>
      <c r="I124" s="86"/>
      <c r="J124" s="86"/>
      <c r="K124" s="88">
        <f>IF(C124="",SUMIFS($K125:$K$283,$A125:$A$283,A124,$E125:$E$283,""),IF(E124="",SUMIFS($K125:$K$283,$A125:$A$283,A124,$C125:$C$283,C124,$G125:$G$283,""),IF(G124="",SUMIFS($K125:$K$283,$A125:$A$283,A124,$C125:$C$283,C124,$E125:$E$283,E124,$R125:$R$283,R124),IF(I124="",SUMIFS($K125:$K$283,$A125:$A$283,A124,$C125:$C$283,C124,$E125:$E$283,E124,$G125:$G$283,G124,$R125:$R$283,R124),0))))</f>
        <v>80</v>
      </c>
      <c r="L124" s="88">
        <f>IF(C124="",SUMIFS($L125:$L$283,$A125:$A$283,A124,$E125:$E$283,""),IF(E124="",SUMIFS($L125:$L$283,$A125:$A$283,A124,$C125:$C$283,C124,$G125:$G$283,""),IF(G124="",SUMIFS($L125:$L$283,$A125:$A$283,A124,$C125:$C$283,C124,$E125:$E$283,E124,$R125:$R$283,R124),IF(I124="",SUMIFS($L125:$L$283,$A125:$A$283,A124,$C125:$C$283,C124,$E125:$E$283,E124,$G125:$G$283,G124,$R125:$R$283,R124),0))))</f>
        <v>80</v>
      </c>
      <c r="M124" s="88">
        <f t="shared" ref="M124" si="10">K124-L124</f>
        <v>0</v>
      </c>
      <c r="N124" s="89"/>
      <c r="O124" s="90"/>
      <c r="P124" s="91"/>
      <c r="Q124" s="92">
        <f>IF(C124="",SUMIFS($Q125:$Q$283,$A125:$A$283,A124,$E125:$E$283,""),IF(E124="",SUMIFS($Q125:$Q$283,$A125:$A$283,A124,$C125:$C$283,C124,$G125:$G$283,""),IF(G124="",SUMIFS($Q125:$Q$283,$A125:$A$283,A124,$C125:$C$283,C124,$E125:$E$283,E124,$R125:$R$283,R124),IF(I124="",SUMIFS($Q125:$Q$283,$A125:$A$283,A124,$C125:$C$283,C124,$E125:$E$283,E124,$G125:$G$283,G124,$R125:$R$283,R124),0))))</f>
        <v>80</v>
      </c>
      <c r="R124" s="93" t="s">
        <v>663</v>
      </c>
      <c r="T124" s="60">
        <v>20203</v>
      </c>
    </row>
    <row r="125" spans="1:20" ht="18" customHeight="1" x14ac:dyDescent="0.15">
      <c r="A125" s="94">
        <v>2</v>
      </c>
      <c r="B125" s="95" t="s">
        <v>6711</v>
      </c>
      <c r="C125" s="95">
        <v>2</v>
      </c>
      <c r="D125" s="95" t="s">
        <v>6732</v>
      </c>
      <c r="E125" s="95">
        <v>3</v>
      </c>
      <c r="F125" s="95" t="s">
        <v>6739</v>
      </c>
      <c r="G125" s="96">
        <v>18</v>
      </c>
      <c r="H125" s="97" t="s">
        <v>81</v>
      </c>
      <c r="I125" s="96"/>
      <c r="J125" s="96"/>
      <c r="K125" s="98"/>
      <c r="L125" s="98"/>
      <c r="M125" s="98"/>
      <c r="N125" s="96"/>
      <c r="O125" s="99"/>
      <c r="P125" s="100" t="s">
        <v>6717</v>
      </c>
      <c r="Q125" s="99">
        <v>80</v>
      </c>
      <c r="R125" s="101" t="s">
        <v>663</v>
      </c>
      <c r="T125" s="60">
        <v>20203</v>
      </c>
    </row>
    <row r="126" spans="1:20" ht="18" customHeight="1" x14ac:dyDescent="0.15">
      <c r="A126" s="94">
        <v>2</v>
      </c>
      <c r="B126" s="95" t="s">
        <v>6711</v>
      </c>
      <c r="C126" s="95">
        <v>2</v>
      </c>
      <c r="D126" s="95" t="s">
        <v>6732</v>
      </c>
      <c r="E126" s="95">
        <v>3</v>
      </c>
      <c r="F126" s="95" t="s">
        <v>6739</v>
      </c>
      <c r="G126" s="102">
        <v>18</v>
      </c>
      <c r="H126" s="95" t="s">
        <v>81</v>
      </c>
      <c r="I126" s="96">
        <v>64</v>
      </c>
      <c r="J126" s="96" t="s">
        <v>6732</v>
      </c>
      <c r="K126" s="98">
        <v>80</v>
      </c>
      <c r="L126" s="98">
        <v>80</v>
      </c>
      <c r="M126" s="98">
        <f>K126-L126</f>
        <v>0</v>
      </c>
      <c r="N126" s="96" t="s">
        <v>6740</v>
      </c>
      <c r="O126" s="98">
        <v>80000</v>
      </c>
      <c r="P126" s="100"/>
      <c r="Q126" s="99"/>
      <c r="R126" s="101" t="s">
        <v>663</v>
      </c>
      <c r="T126" s="60">
        <v>20203</v>
      </c>
    </row>
    <row r="127" spans="1:20" ht="18" customHeight="1" x14ac:dyDescent="0.15">
      <c r="A127" s="76">
        <v>2</v>
      </c>
      <c r="B127" s="77" t="s">
        <v>6713</v>
      </c>
      <c r="C127" s="85">
        <v>2</v>
      </c>
      <c r="D127" s="77" t="s">
        <v>6732</v>
      </c>
      <c r="E127" s="86">
        <v>4</v>
      </c>
      <c r="F127" s="87" t="s">
        <v>6741</v>
      </c>
      <c r="G127" s="86"/>
      <c r="H127" s="87"/>
      <c r="I127" s="86"/>
      <c r="J127" s="86"/>
      <c r="K127" s="88">
        <f>IF(C127="",SUMIFS($K128:$K$283,$A128:$A$283,A127,$E128:$E$283,""),IF(E127="",SUMIFS($K128:$K$283,$A128:$A$283,A127,$C128:$C$283,C127,$G128:$G$283,""),IF(G127="",SUMIFS($K128:$K$283,$A128:$A$283,A127,$C128:$C$283,C127,$E128:$E$283,E127,$R128:$R$283,R127),IF(I127="",SUMIFS($K128:$K$283,$A128:$A$283,A127,$C128:$C$283,C127,$E128:$E$283,E127,$G128:$G$283,G127,$R128:$R$283,R127),0))))</f>
        <v>1</v>
      </c>
      <c r="L127" s="88">
        <f>IF(C127="",SUMIFS($L128:$L$283,$A128:$A$283,A127,$E128:$E$283,""),IF(E127="",SUMIFS($L128:$L$283,$A128:$A$283,A127,$C128:$C$283,C127,$G128:$G$283,""),IF(G127="",SUMIFS($L128:$L$283,$A128:$A$283,A127,$C128:$C$283,C127,$E128:$E$283,E127,$R128:$R$283,R127),IF(I127="",SUMIFS($L128:$L$283,$A128:$A$283,A127,$C128:$C$283,C127,$E128:$E$283,E127,$G128:$G$283,G127,$R128:$R$283,R127),0))))</f>
        <v>1</v>
      </c>
      <c r="M127" s="88">
        <f t="shared" ref="M127" si="11">K127-L127</f>
        <v>0</v>
      </c>
      <c r="N127" s="89"/>
      <c r="O127" s="90"/>
      <c r="P127" s="91"/>
      <c r="Q127" s="92">
        <f>IF(C127="",SUMIFS($Q128:$Q$283,$A128:$A$283,A127,$E128:$E$283,""),IF(E127="",SUMIFS($Q128:$Q$283,$A128:$A$283,A127,$C128:$C$283,C127,$G128:$G$283,""),IF(G127="",SUMIFS($Q128:$Q$283,$A128:$A$283,A127,$C128:$C$283,C127,$E128:$E$283,E127,$R128:$R$283,R127),IF(I127="",SUMIFS($Q128:$Q$283,$A128:$A$283,A127,$C128:$C$283,C127,$E128:$E$283,E127,$G128:$G$283,G127,$R128:$R$283,R127),0))))</f>
        <v>1</v>
      </c>
      <c r="R127" s="93" t="s">
        <v>663</v>
      </c>
      <c r="T127" s="60">
        <v>20204</v>
      </c>
    </row>
    <row r="128" spans="1:20" ht="18" customHeight="1" x14ac:dyDescent="0.15">
      <c r="A128" s="94">
        <v>2</v>
      </c>
      <c r="B128" s="95" t="s">
        <v>6711</v>
      </c>
      <c r="C128" s="95">
        <v>2</v>
      </c>
      <c r="D128" s="95" t="s">
        <v>6732</v>
      </c>
      <c r="E128" s="95">
        <v>4</v>
      </c>
      <c r="F128" s="95" t="s">
        <v>6742</v>
      </c>
      <c r="G128" s="96">
        <v>18</v>
      </c>
      <c r="H128" s="97" t="s">
        <v>81</v>
      </c>
      <c r="I128" s="96"/>
      <c r="J128" s="96"/>
      <c r="K128" s="98"/>
      <c r="L128" s="98"/>
      <c r="M128" s="98"/>
      <c r="N128" s="96"/>
      <c r="O128" s="99"/>
      <c r="P128" s="100" t="s">
        <v>6717</v>
      </c>
      <c r="Q128" s="99">
        <v>1</v>
      </c>
      <c r="R128" s="101" t="s">
        <v>663</v>
      </c>
      <c r="T128" s="60">
        <v>20204</v>
      </c>
    </row>
    <row r="129" spans="1:20" ht="18" customHeight="1" x14ac:dyDescent="0.15">
      <c r="A129" s="94">
        <v>2</v>
      </c>
      <c r="B129" s="95" t="s">
        <v>6711</v>
      </c>
      <c r="C129" s="95">
        <v>2</v>
      </c>
      <c r="D129" s="95" t="s">
        <v>6732</v>
      </c>
      <c r="E129" s="95">
        <v>4</v>
      </c>
      <c r="F129" s="95" t="s">
        <v>6742</v>
      </c>
      <c r="G129" s="102">
        <v>18</v>
      </c>
      <c r="H129" s="95" t="s">
        <v>81</v>
      </c>
      <c r="I129" s="96">
        <v>64</v>
      </c>
      <c r="J129" s="96" t="s">
        <v>6732</v>
      </c>
      <c r="K129" s="98">
        <v>1</v>
      </c>
      <c r="L129" s="98">
        <v>1</v>
      </c>
      <c r="M129" s="98">
        <f>K129-L129</f>
        <v>0</v>
      </c>
      <c r="N129" s="96" t="s">
        <v>2147</v>
      </c>
      <c r="O129" s="98">
        <v>1000</v>
      </c>
      <c r="P129" s="100"/>
      <c r="Q129" s="99"/>
      <c r="R129" s="101" t="s">
        <v>663</v>
      </c>
      <c r="T129" s="60">
        <v>20204</v>
      </c>
    </row>
    <row r="130" spans="1:20" ht="18" customHeight="1" x14ac:dyDescent="0.15">
      <c r="A130" s="76">
        <v>2</v>
      </c>
      <c r="B130" s="77" t="s">
        <v>6711</v>
      </c>
      <c r="C130" s="78">
        <v>3</v>
      </c>
      <c r="D130" s="78" t="s">
        <v>6743</v>
      </c>
      <c r="E130" s="79"/>
      <c r="F130" s="78"/>
      <c r="G130" s="79"/>
      <c r="H130" s="78"/>
      <c r="I130" s="79"/>
      <c r="J130" s="79"/>
      <c r="K130" s="80">
        <f>IF(C130="",SUMIFS($K131:$K$283,$A131:$A$283,A130,$E131:$E$283,""),IF(E130="",SUMIFS($K131:$K$283,$A131:$A$283,A130,$C131:$C$283,C130,$G131:$G$283,""),IF(G130="",SUMIFS($K131:$K$283,$A131:$A$283,A130,$C131:$C$283,C130,$E131:$E$283,E130,$R131:$R$283,R130),IF(I130="",SUMIFS($K131:$K$283,$A131:$A$283,A130,$C131:$C$283,C130,$E131:$E$283,E130,$G131:$G$283,G130,$R131:$R$283,R130),0))))</f>
        <v>2</v>
      </c>
      <c r="L130" s="80">
        <f>IF(C130="",SUMIFS($L131:$L$283,$A131:$A$283,A130,$E131:$E$283,""),IF(E130="",SUMIFS($L131:$L$283,$A131:$A$283,A130,$C131:$C$283,C130,$G131:$G$283,""),IF(G130="",SUMIFS($L131:$L$283,$A131:$A$283,A130,$C131:$C$283,C130,$E131:$E$283,E130,$R131:$R$283,R130),IF(I130="",SUMIFS($L131:$L$283,$A131:$A$283,A130,$C131:$C$283,C130,$E131:$E$283,E130,$G131:$G$283,G130,$R131:$R$283,R130),0))))</f>
        <v>2</v>
      </c>
      <c r="M130" s="80">
        <f t="shared" ref="M130:M131" si="12">K130-L130</f>
        <v>0</v>
      </c>
      <c r="N130" s="81"/>
      <c r="O130" s="82"/>
      <c r="P130" s="83"/>
      <c r="Q130" s="80">
        <f>IF(C130="",SUMIFS($Q131:$Q$283,$A131:$A$283,A130,$E131:$E$283,""),IF(E130="",SUMIFS($Q131:$Q$283,$A131:$A$283,A130,$C131:$C$283,C130,$G131:$G$283,""),IF(G130="",SUMIFS($Q131:$Q$283,$A131:$A$283,A130,$C131:$C$283,C130,$E131:$E$283,E130,$R131:$R$283,R130),IF(I130="",SUMIFS($Q131:$Q$283,$A131:$A$283,A130,$C131:$C$283,C130,$E131:$E$283,E130,$G131:$G$283,G130,$R131:$R$283,R130),0))))</f>
        <v>0</v>
      </c>
      <c r="R130" s="84"/>
      <c r="T130" s="60">
        <v>220301</v>
      </c>
    </row>
    <row r="131" spans="1:20" ht="18" customHeight="1" x14ac:dyDescent="0.15">
      <c r="A131" s="76">
        <v>2</v>
      </c>
      <c r="B131" s="77" t="s">
        <v>6713</v>
      </c>
      <c r="C131" s="85">
        <v>3</v>
      </c>
      <c r="D131" s="77" t="s">
        <v>6744</v>
      </c>
      <c r="E131" s="86">
        <v>1</v>
      </c>
      <c r="F131" s="87" t="s">
        <v>6745</v>
      </c>
      <c r="G131" s="86"/>
      <c r="H131" s="87"/>
      <c r="I131" s="86"/>
      <c r="J131" s="86"/>
      <c r="K131" s="88">
        <f>IF(C131="",SUMIFS($K132:$K$283,$A132:$A$283,A131,$E132:$E$283,""),IF(E131="",SUMIFS($K132:$K$283,$A132:$A$283,A131,$C132:$C$283,C131,$G132:$G$283,""),IF(G131="",SUMIFS($K132:$K$283,$A132:$A$283,A131,$C132:$C$283,C131,$E132:$E$283,E131,$R132:$R$283,R131),IF(I131="",SUMIFS($K132:$K$283,$A132:$A$283,A131,$C132:$C$283,C131,$E132:$E$283,E131,$G132:$G$283,G131,$R132:$R$283,R131),0))))</f>
        <v>1</v>
      </c>
      <c r="L131" s="88">
        <f>IF(C131="",SUMIFS($L132:$L$283,$A132:$A$283,A131,$E132:$E$283,""),IF(E131="",SUMIFS($L132:$L$283,$A132:$A$283,A131,$C132:$C$283,C131,$G132:$G$283,""),IF(G131="",SUMIFS($L132:$L$283,$A132:$A$283,A131,$C132:$C$283,C131,$E132:$E$283,E131,$R132:$R$283,R131),IF(I131="",SUMIFS($L132:$L$283,$A132:$A$283,A131,$C132:$C$283,C131,$E132:$E$283,E131,$G132:$G$283,G131,$R132:$R$283,R131),0))))</f>
        <v>1</v>
      </c>
      <c r="M131" s="88">
        <f t="shared" si="12"/>
        <v>0</v>
      </c>
      <c r="N131" s="89"/>
      <c r="O131" s="90"/>
      <c r="P131" s="91"/>
      <c r="Q131" s="92">
        <f>IF(C131="",SUMIFS($Q132:$Q$283,$A132:$A$283,A131,$E132:$E$283,""),IF(E131="",SUMIFS($Q132:$Q$283,$A132:$A$283,A131,$C132:$C$283,C131,$G132:$G$283,""),IF(G131="",SUMIFS($Q132:$Q$283,$A132:$A$283,A131,$C132:$C$283,C131,$E132:$E$283,E131,$R132:$R$283,R131),IF(I131="",SUMIFS($Q132:$Q$283,$A132:$A$283,A131,$C132:$C$283,C131,$E132:$E$283,E131,$G132:$G$283,G131,$R132:$R$283,R131),0))))</f>
        <v>0</v>
      </c>
      <c r="R131" s="93" t="s">
        <v>663</v>
      </c>
      <c r="T131" s="60">
        <v>220301</v>
      </c>
    </row>
    <row r="132" spans="1:20" ht="18" customHeight="1" x14ac:dyDescent="0.15">
      <c r="A132" s="94">
        <v>2</v>
      </c>
      <c r="B132" s="95" t="s">
        <v>6711</v>
      </c>
      <c r="C132" s="95">
        <v>3</v>
      </c>
      <c r="D132" s="95" t="s">
        <v>6744</v>
      </c>
      <c r="E132" s="95">
        <v>1</v>
      </c>
      <c r="F132" s="95" t="s">
        <v>6746</v>
      </c>
      <c r="G132" s="96">
        <v>18</v>
      </c>
      <c r="H132" s="97" t="s">
        <v>81</v>
      </c>
      <c r="I132" s="96"/>
      <c r="J132" s="96"/>
      <c r="K132" s="98"/>
      <c r="L132" s="98"/>
      <c r="M132" s="98"/>
      <c r="N132" s="96"/>
      <c r="O132" s="99"/>
      <c r="P132" s="100"/>
      <c r="Q132" s="99"/>
      <c r="R132" s="101" t="s">
        <v>663</v>
      </c>
      <c r="T132" s="60">
        <v>220301</v>
      </c>
    </row>
    <row r="133" spans="1:20" ht="18" customHeight="1" x14ac:dyDescent="0.15">
      <c r="A133" s="94">
        <v>2</v>
      </c>
      <c r="B133" s="95" t="s">
        <v>6711</v>
      </c>
      <c r="C133" s="95">
        <v>3</v>
      </c>
      <c r="D133" s="95" t="s">
        <v>6744</v>
      </c>
      <c r="E133" s="95">
        <v>1</v>
      </c>
      <c r="F133" s="95" t="s">
        <v>6746</v>
      </c>
      <c r="G133" s="102">
        <v>18</v>
      </c>
      <c r="H133" s="95" t="s">
        <v>81</v>
      </c>
      <c r="I133" s="96">
        <v>66</v>
      </c>
      <c r="J133" s="96" t="s">
        <v>6744</v>
      </c>
      <c r="K133" s="98">
        <v>1</v>
      </c>
      <c r="L133" s="98">
        <v>1</v>
      </c>
      <c r="M133" s="98">
        <f>K133-L133</f>
        <v>0</v>
      </c>
      <c r="N133" s="96" t="s">
        <v>2147</v>
      </c>
      <c r="O133" s="98">
        <v>1000</v>
      </c>
      <c r="P133" s="100"/>
      <c r="Q133" s="99"/>
      <c r="R133" s="101" t="s">
        <v>663</v>
      </c>
      <c r="T133" s="60">
        <v>220301</v>
      </c>
    </row>
    <row r="134" spans="1:20" ht="18" customHeight="1" x14ac:dyDescent="0.15">
      <c r="A134" s="76">
        <v>2</v>
      </c>
      <c r="B134" s="77" t="s">
        <v>6713</v>
      </c>
      <c r="C134" s="85">
        <v>3</v>
      </c>
      <c r="D134" s="77" t="s">
        <v>6744</v>
      </c>
      <c r="E134" s="86">
        <v>2</v>
      </c>
      <c r="F134" s="87" t="s">
        <v>6747</v>
      </c>
      <c r="G134" s="86"/>
      <c r="H134" s="87"/>
      <c r="I134" s="86"/>
      <c r="J134" s="86"/>
      <c r="K134" s="88">
        <f>IF(C134="",SUMIFS($K135:$K$283,$A135:$A$283,A134,$E135:$E$283,""),IF(E134="",SUMIFS($K135:$K$283,$A135:$A$283,A134,$C135:$C$283,C134,$G135:$G$283,""),IF(G134="",SUMIFS($K135:$K$283,$A135:$A$283,A134,$C135:$C$283,C134,$E135:$E$283,E134,$R135:$R$283,R134),IF(I134="",SUMIFS($K135:$K$283,$A135:$A$283,A134,$C135:$C$283,C134,$E135:$E$283,E134,$G135:$G$283,G134,$R135:$R$283,R134),0))))</f>
        <v>1</v>
      </c>
      <c r="L134" s="88">
        <f>IF(C134="",SUMIFS($L135:$L$283,$A135:$A$283,A134,$E135:$E$283,""),IF(E134="",SUMIFS($L135:$L$283,$A135:$A$283,A134,$C135:$C$283,C134,$G135:$G$283,""),IF(G134="",SUMIFS($L135:$L$283,$A135:$A$283,A134,$C135:$C$283,C134,$E135:$E$283,E134,$R135:$R$283,R134),IF(I134="",SUMIFS($L135:$L$283,$A135:$A$283,A134,$C135:$C$283,C134,$E135:$E$283,E134,$G135:$G$283,G134,$R135:$R$283,R134),0))))</f>
        <v>1</v>
      </c>
      <c r="M134" s="88">
        <f t="shared" ref="M134" si="13">K134-L134</f>
        <v>0</v>
      </c>
      <c r="N134" s="89"/>
      <c r="O134" s="90"/>
      <c r="P134" s="91"/>
      <c r="Q134" s="92">
        <f>IF(C134="",SUMIFS($Q135:$Q$283,$A135:$A$283,A134,$E135:$E$283,""),IF(E134="",SUMIFS($Q135:$Q$283,$A135:$A$283,A134,$C135:$C$283,C134,$G135:$G$283,""),IF(G134="",SUMIFS($Q135:$Q$283,$A135:$A$283,A134,$C135:$C$283,C134,$E135:$E$283,E134,$R135:$R$283,R134),IF(I134="",SUMIFS($Q135:$Q$283,$A135:$A$283,A134,$C135:$C$283,C134,$E135:$E$283,E134,$G135:$G$283,G134,$R135:$R$283,R134),0))))</f>
        <v>0</v>
      </c>
      <c r="R134" s="93" t="s">
        <v>663</v>
      </c>
      <c r="T134" s="60">
        <v>220302</v>
      </c>
    </row>
    <row r="135" spans="1:20" ht="18" customHeight="1" x14ac:dyDescent="0.15">
      <c r="A135" s="94">
        <v>2</v>
      </c>
      <c r="B135" s="95" t="s">
        <v>6711</v>
      </c>
      <c r="C135" s="95">
        <v>3</v>
      </c>
      <c r="D135" s="95" t="s">
        <v>6744</v>
      </c>
      <c r="E135" s="95">
        <v>2</v>
      </c>
      <c r="F135" s="95" t="s">
        <v>6748</v>
      </c>
      <c r="G135" s="96">
        <v>18</v>
      </c>
      <c r="H135" s="97" t="s">
        <v>81</v>
      </c>
      <c r="I135" s="96"/>
      <c r="J135" s="96"/>
      <c r="K135" s="98"/>
      <c r="L135" s="98"/>
      <c r="M135" s="98"/>
      <c r="N135" s="96"/>
      <c r="O135" s="99"/>
      <c r="P135" s="100"/>
      <c r="Q135" s="99"/>
      <c r="R135" s="101" t="s">
        <v>663</v>
      </c>
      <c r="T135" s="60">
        <v>220302</v>
      </c>
    </row>
    <row r="136" spans="1:20" ht="18" customHeight="1" x14ac:dyDescent="0.15">
      <c r="A136" s="94">
        <v>2</v>
      </c>
      <c r="B136" s="95" t="s">
        <v>6711</v>
      </c>
      <c r="C136" s="95">
        <v>3</v>
      </c>
      <c r="D136" s="95" t="s">
        <v>6744</v>
      </c>
      <c r="E136" s="95">
        <v>2</v>
      </c>
      <c r="F136" s="95" t="s">
        <v>6748</v>
      </c>
      <c r="G136" s="102">
        <v>18</v>
      </c>
      <c r="H136" s="95" t="s">
        <v>81</v>
      </c>
      <c r="I136" s="96">
        <v>66</v>
      </c>
      <c r="J136" s="96" t="s">
        <v>6744</v>
      </c>
      <c r="K136" s="98">
        <v>1</v>
      </c>
      <c r="L136" s="98">
        <v>1</v>
      </c>
      <c r="M136" s="98">
        <f>K136-L136</f>
        <v>0</v>
      </c>
      <c r="N136" s="96" t="s">
        <v>2147</v>
      </c>
      <c r="O136" s="98">
        <v>1000</v>
      </c>
      <c r="P136" s="100"/>
      <c r="Q136" s="99"/>
      <c r="R136" s="101" t="s">
        <v>663</v>
      </c>
      <c r="T136" s="60">
        <v>220302</v>
      </c>
    </row>
    <row r="137" spans="1:20" ht="18" customHeight="1" x14ac:dyDescent="0.15">
      <c r="A137" s="76">
        <v>2</v>
      </c>
      <c r="B137" s="77" t="s">
        <v>6711</v>
      </c>
      <c r="C137" s="78">
        <v>4</v>
      </c>
      <c r="D137" s="78" t="s">
        <v>6749</v>
      </c>
      <c r="E137" s="79"/>
      <c r="F137" s="78"/>
      <c r="G137" s="79"/>
      <c r="H137" s="78"/>
      <c r="I137" s="79"/>
      <c r="J137" s="79"/>
      <c r="K137" s="80">
        <f>IF(C137="",SUMIFS($K138:$K$283,$A138:$A$283,A137,$E138:$E$283,""),IF(E137="",SUMIFS($K138:$K$283,$A138:$A$283,A137,$C138:$C$283,C137,$G138:$G$283,""),IF(G137="",SUMIFS($K138:$K$283,$A138:$A$283,A137,$C138:$C$283,C137,$E138:$E$283,E137,$R138:$R$283,R137),IF(I137="",SUMIFS($K138:$K$283,$A138:$A$283,A137,$C138:$C$283,C137,$E138:$E$283,E137,$G138:$G$283,G137,$R138:$R$283,R137),0))))</f>
        <v>2520</v>
      </c>
      <c r="L137" s="80">
        <f>IF(C137="",SUMIFS($L138:$L$283,$A138:$A$283,A137,$E138:$E$283,""),IF(E137="",SUMIFS($L138:$L$283,$A138:$A$283,A137,$C138:$C$283,C137,$G138:$G$283,""),IF(G137="",SUMIFS($L138:$L$283,$A138:$A$283,A137,$C138:$C$283,C137,$E138:$E$283,E137,$R138:$R$283,R137),IF(I137="",SUMIFS($L138:$L$283,$A138:$A$283,A137,$C138:$C$283,C137,$E138:$E$283,E137,$G138:$G$283,G137,$R138:$R$283,R137),0))))</f>
        <v>4200</v>
      </c>
      <c r="M137" s="80">
        <f t="shared" ref="M137:M138" si="14">K137-L137</f>
        <v>-1680</v>
      </c>
      <c r="N137" s="81"/>
      <c r="O137" s="82"/>
      <c r="P137" s="83"/>
      <c r="Q137" s="80">
        <f>IF(C137="",SUMIFS($Q138:$Q$283,$A138:$A$283,A137,$E138:$E$283,""),IF(E137="",SUMIFS($Q138:$Q$283,$A138:$A$283,A137,$C138:$C$283,C137,$G138:$G$283,""),IF(G137="",SUMIFS($Q138:$Q$283,$A138:$A$283,A137,$C138:$C$283,C137,$E138:$E$283,E137,$R138:$R$283,R137),IF(I137="",SUMIFS($Q138:$Q$283,$A138:$A$283,A137,$C138:$C$283,C137,$E138:$E$283,E137,$G138:$G$283,G137,$R138:$R$283,R137),0))))</f>
        <v>1680</v>
      </c>
      <c r="R137" s="84"/>
      <c r="T137" s="60">
        <v>220401</v>
      </c>
    </row>
    <row r="138" spans="1:20" ht="18" customHeight="1" x14ac:dyDescent="0.15">
      <c r="A138" s="76">
        <v>2</v>
      </c>
      <c r="B138" s="77" t="s">
        <v>6713</v>
      </c>
      <c r="C138" s="85">
        <v>4</v>
      </c>
      <c r="D138" s="77" t="s">
        <v>6750</v>
      </c>
      <c r="E138" s="86">
        <v>1</v>
      </c>
      <c r="F138" s="87" t="s">
        <v>6751</v>
      </c>
      <c r="G138" s="86"/>
      <c r="H138" s="87"/>
      <c r="I138" s="86"/>
      <c r="J138" s="86"/>
      <c r="K138" s="88">
        <f>IF(C138="",SUMIFS($K139:$K$283,$A139:$A$283,A138,$E139:$E$283,""),IF(E138="",SUMIFS($K139:$K$283,$A139:$A$283,A138,$C139:$C$283,C138,$G139:$G$283,""),IF(G138="",SUMIFS($K139:$K$283,$A139:$A$283,A138,$C139:$C$283,C138,$E139:$E$283,E138,$R139:$R$283,R138),IF(I138="",SUMIFS($K139:$K$283,$A139:$A$283,A138,$C139:$C$283,C138,$E139:$E$283,E138,$G139:$G$283,G138,$R139:$R$283,R138),0))))</f>
        <v>2520</v>
      </c>
      <c r="L138" s="88">
        <f>IF(C138="",SUMIFS($L139:$L$283,$A139:$A$283,A138,$E139:$E$283,""),IF(E138="",SUMIFS($L139:$L$283,$A139:$A$283,A138,$C139:$C$283,C138,$G139:$G$283,""),IF(G138="",SUMIFS($L139:$L$283,$A139:$A$283,A138,$C139:$C$283,C138,$E139:$E$283,E138,$R139:$R$283,R138),IF(I138="",SUMIFS($L139:$L$283,$A139:$A$283,A138,$C139:$C$283,C138,$E139:$E$283,E138,$G139:$G$283,G138,$R139:$R$283,R138),0))))</f>
        <v>4200</v>
      </c>
      <c r="M138" s="88">
        <f t="shared" si="14"/>
        <v>-1680</v>
      </c>
      <c r="N138" s="89"/>
      <c r="O138" s="90"/>
      <c r="P138" s="91"/>
      <c r="Q138" s="92">
        <f>IF(C138="",SUMIFS($Q139:$Q$283,$A139:$A$283,A138,$E139:$E$283,""),IF(E138="",SUMIFS($Q139:$Q$283,$A139:$A$283,A138,$C139:$C$283,C138,$G139:$G$283,""),IF(G138="",SUMIFS($Q139:$Q$283,$A139:$A$283,A138,$C139:$C$283,C138,$E139:$E$283,E138,$R139:$R$283,R138),IF(I138="",SUMIFS($Q139:$Q$283,$A139:$A$283,A138,$C139:$C$283,C138,$E139:$E$283,E138,$G139:$G$283,G138,$R139:$R$283,R138),0))))</f>
        <v>1680</v>
      </c>
      <c r="R138" s="93" t="s">
        <v>663</v>
      </c>
      <c r="T138" s="60">
        <v>220401</v>
      </c>
    </row>
    <row r="139" spans="1:20" ht="18" customHeight="1" x14ac:dyDescent="0.15">
      <c r="A139" s="94">
        <v>2</v>
      </c>
      <c r="B139" s="95" t="s">
        <v>6711</v>
      </c>
      <c r="C139" s="95">
        <v>4</v>
      </c>
      <c r="D139" s="95" t="s">
        <v>6750</v>
      </c>
      <c r="E139" s="95">
        <v>1</v>
      </c>
      <c r="F139" s="95" t="s">
        <v>6752</v>
      </c>
      <c r="G139" s="96">
        <v>18</v>
      </c>
      <c r="H139" s="97" t="s">
        <v>81</v>
      </c>
      <c r="I139" s="96"/>
      <c r="J139" s="96"/>
      <c r="K139" s="98"/>
      <c r="L139" s="98"/>
      <c r="M139" s="98"/>
      <c r="N139" s="96"/>
      <c r="O139" s="99"/>
      <c r="P139" s="100" t="s">
        <v>6753</v>
      </c>
      <c r="Q139" s="99">
        <v>1680</v>
      </c>
      <c r="R139" s="101" t="s">
        <v>663</v>
      </c>
      <c r="T139" s="60">
        <v>220401</v>
      </c>
    </row>
    <row r="140" spans="1:20" ht="18" customHeight="1" x14ac:dyDescent="0.15">
      <c r="A140" s="94">
        <v>2</v>
      </c>
      <c r="B140" s="95" t="s">
        <v>6711</v>
      </c>
      <c r="C140" s="95">
        <v>4</v>
      </c>
      <c r="D140" s="95" t="s">
        <v>6750</v>
      </c>
      <c r="E140" s="95">
        <v>1</v>
      </c>
      <c r="F140" s="95" t="s">
        <v>6752</v>
      </c>
      <c r="G140" s="102">
        <v>18</v>
      </c>
      <c r="H140" s="95" t="s">
        <v>81</v>
      </c>
      <c r="I140" s="96">
        <v>62</v>
      </c>
      <c r="J140" s="96" t="s">
        <v>6752</v>
      </c>
      <c r="K140" s="98">
        <v>2520</v>
      </c>
      <c r="L140" s="98">
        <v>4200</v>
      </c>
      <c r="M140" s="98">
        <f>K140-L140</f>
        <v>-1680</v>
      </c>
      <c r="N140" s="96" t="s">
        <v>6754</v>
      </c>
      <c r="O140" s="98">
        <v>2520000</v>
      </c>
      <c r="P140" s="100" t="s">
        <v>6706</v>
      </c>
      <c r="Q140" s="99"/>
      <c r="R140" s="101" t="s">
        <v>663</v>
      </c>
      <c r="T140" s="60">
        <v>220401</v>
      </c>
    </row>
    <row r="141" spans="1:20" ht="18" customHeight="1" x14ac:dyDescent="0.15">
      <c r="A141" s="76">
        <v>2</v>
      </c>
      <c r="B141" s="77" t="s">
        <v>6711</v>
      </c>
      <c r="C141" s="78">
        <v>5</v>
      </c>
      <c r="D141" s="78" t="s">
        <v>6755</v>
      </c>
      <c r="E141" s="79"/>
      <c r="F141" s="78"/>
      <c r="G141" s="79"/>
      <c r="H141" s="78"/>
      <c r="I141" s="79"/>
      <c r="J141" s="79"/>
      <c r="K141" s="80">
        <f>IF(C141="",SUMIFS($K142:$K$283,$A142:$A$283,A141,$E142:$E$283,""),IF(E141="",SUMIFS($K142:$K$283,$A142:$A$283,A141,$C142:$C$283,C141,$G142:$G$283,""),IF(G141="",SUMIFS($K142:$K$283,$A142:$A$283,A141,$C142:$C$283,C141,$E142:$E$283,E141,$R142:$R$283,R141),IF(I141="",SUMIFS($K142:$K$283,$A142:$A$283,A141,$C142:$C$283,C141,$E142:$E$283,E141,$G142:$G$283,G141,$R142:$R$283,R141),0))))</f>
        <v>1250</v>
      </c>
      <c r="L141" s="80">
        <f>IF(C141="",SUMIFS($L142:$L$283,$A142:$A$283,A141,$E142:$E$283,""),IF(E141="",SUMIFS($L142:$L$283,$A142:$A$283,A141,$C142:$C$283,C141,$G142:$G$283,""),IF(G141="",SUMIFS($L142:$L$283,$A142:$A$283,A141,$C142:$C$283,C141,$E142:$E$283,E141,$R142:$R$283,R141),IF(I141="",SUMIFS($L142:$L$283,$A142:$A$283,A141,$C142:$C$283,C141,$E142:$E$283,E141,$G142:$G$283,G141,$R142:$R$283,R141),0))))</f>
        <v>1250</v>
      </c>
      <c r="M141" s="80">
        <f t="shared" ref="M141:M142" si="15">K141-L141</f>
        <v>0</v>
      </c>
      <c r="N141" s="81"/>
      <c r="O141" s="82"/>
      <c r="P141" s="83"/>
      <c r="Q141" s="80">
        <f>IF(C141="",SUMIFS($Q142:$Q$283,$A142:$A$283,A141,$E142:$E$283,""),IF(E141="",SUMIFS($Q142:$Q$283,$A142:$A$283,A141,$C142:$C$283,C141,$G142:$G$283,""),IF(G141="",SUMIFS($Q142:$Q$283,$A142:$A$283,A141,$C142:$C$283,C141,$E142:$E$283,E141,$R142:$R$283,R141),IF(I141="",SUMIFS($Q142:$Q$283,$A142:$A$283,A141,$C142:$C$283,C141,$E142:$E$283,E141,$G142:$G$283,G141,$R142:$R$283,R141),0))))</f>
        <v>0</v>
      </c>
      <c r="R141" s="84"/>
      <c r="T141" s="60">
        <v>220501</v>
      </c>
    </row>
    <row r="142" spans="1:20" ht="18" customHeight="1" x14ac:dyDescent="0.15">
      <c r="A142" s="76">
        <v>2</v>
      </c>
      <c r="B142" s="77" t="s">
        <v>6713</v>
      </c>
      <c r="C142" s="85">
        <v>5</v>
      </c>
      <c r="D142" s="77" t="s">
        <v>6756</v>
      </c>
      <c r="E142" s="86">
        <v>1</v>
      </c>
      <c r="F142" s="87" t="s">
        <v>6757</v>
      </c>
      <c r="G142" s="86"/>
      <c r="H142" s="87"/>
      <c r="I142" s="86"/>
      <c r="J142" s="86"/>
      <c r="K142" s="88">
        <f>IF(C142="",SUMIFS($K143:$K$283,$A143:$A$283,A142,$E143:$E$283,""),IF(E142="",SUMIFS($K143:$K$283,$A143:$A$283,A142,$C143:$C$283,C142,$G143:$G$283,""),IF(G142="",SUMIFS($K143:$K$283,$A143:$A$283,A142,$C143:$C$283,C142,$E143:$E$283,E142,$R143:$R$283,R142),IF(I142="",SUMIFS($K143:$K$283,$A143:$A$283,A142,$C143:$C$283,C142,$E143:$E$283,E142,$G143:$G$283,G142,$R143:$R$283,R142),0))))</f>
        <v>1250</v>
      </c>
      <c r="L142" s="88">
        <f>IF(C142="",SUMIFS($L143:$L$283,$A143:$A$283,A142,$E143:$E$283,""),IF(E142="",SUMIFS($L143:$L$283,$A143:$A$283,A142,$C143:$C$283,C142,$G143:$G$283,""),IF(G142="",SUMIFS($L143:$L$283,$A143:$A$283,A142,$C143:$C$283,C142,$E143:$E$283,E142,$R143:$R$283,R142),IF(I142="",SUMIFS($L143:$L$283,$A143:$A$283,A142,$C143:$C$283,C142,$E143:$E$283,E142,$G143:$G$283,G142,$R143:$R$283,R142),0))))</f>
        <v>1250</v>
      </c>
      <c r="M142" s="88">
        <f t="shared" si="15"/>
        <v>0</v>
      </c>
      <c r="N142" s="89"/>
      <c r="O142" s="90"/>
      <c r="P142" s="91"/>
      <c r="Q142" s="92">
        <f>IF(C142="",SUMIFS($Q143:$Q$283,$A143:$A$283,A142,$E143:$E$283,""),IF(E142="",SUMIFS($Q143:$Q$283,$A143:$A$283,A142,$C143:$C$283,C142,$G143:$G$283,""),IF(G142="",SUMIFS($Q143:$Q$283,$A143:$A$283,A142,$C143:$C$283,C142,$E143:$E$283,E142,$R143:$R$283,R142),IF(I142="",SUMIFS($Q143:$Q$283,$A143:$A$283,A142,$C143:$C$283,C142,$E143:$E$283,E142,$G143:$G$283,G142,$R143:$R$283,R142),0))))</f>
        <v>0</v>
      </c>
      <c r="R142" s="93" t="s">
        <v>663</v>
      </c>
      <c r="T142" s="60">
        <v>220501</v>
      </c>
    </row>
    <row r="143" spans="1:20" ht="18" customHeight="1" x14ac:dyDescent="0.15">
      <c r="A143" s="94">
        <v>2</v>
      </c>
      <c r="B143" s="95" t="s">
        <v>6711</v>
      </c>
      <c r="C143" s="95">
        <v>5</v>
      </c>
      <c r="D143" s="95" t="s">
        <v>6756</v>
      </c>
      <c r="E143" s="95">
        <v>1</v>
      </c>
      <c r="F143" s="95" t="s">
        <v>6758</v>
      </c>
      <c r="G143" s="96">
        <v>18</v>
      </c>
      <c r="H143" s="97" t="s">
        <v>81</v>
      </c>
      <c r="I143" s="96"/>
      <c r="J143" s="96"/>
      <c r="K143" s="98"/>
      <c r="L143" s="98"/>
      <c r="M143" s="98"/>
      <c r="N143" s="96"/>
      <c r="O143" s="99"/>
      <c r="P143" s="100"/>
      <c r="Q143" s="99"/>
      <c r="R143" s="101" t="s">
        <v>663</v>
      </c>
      <c r="T143" s="60">
        <v>220501</v>
      </c>
    </row>
    <row r="144" spans="1:20" ht="18" customHeight="1" x14ac:dyDescent="0.15">
      <c r="A144" s="94">
        <v>2</v>
      </c>
      <c r="B144" s="95" t="s">
        <v>6711</v>
      </c>
      <c r="C144" s="95">
        <v>5</v>
      </c>
      <c r="D144" s="95" t="s">
        <v>6756</v>
      </c>
      <c r="E144" s="95">
        <v>1</v>
      </c>
      <c r="F144" s="95" t="s">
        <v>6758</v>
      </c>
      <c r="G144" s="102">
        <v>18</v>
      </c>
      <c r="H144" s="95" t="s">
        <v>81</v>
      </c>
      <c r="I144" s="96">
        <v>63</v>
      </c>
      <c r="J144" s="96" t="s">
        <v>6758</v>
      </c>
      <c r="K144" s="98">
        <v>1250</v>
      </c>
      <c r="L144" s="98">
        <v>1250</v>
      </c>
      <c r="M144" s="98">
        <f>K144-L144</f>
        <v>0</v>
      </c>
      <c r="N144" s="96" t="s">
        <v>6759</v>
      </c>
      <c r="O144" s="98">
        <v>1250000</v>
      </c>
      <c r="P144" s="100"/>
      <c r="Q144" s="99"/>
      <c r="R144" s="101" t="s">
        <v>663</v>
      </c>
      <c r="T144" s="60">
        <v>220501</v>
      </c>
    </row>
    <row r="145" spans="1:20" ht="18" customHeight="1" x14ac:dyDescent="0.15">
      <c r="A145" s="76">
        <v>2</v>
      </c>
      <c r="B145" s="77" t="s">
        <v>6711</v>
      </c>
      <c r="C145" s="78">
        <v>6</v>
      </c>
      <c r="D145" s="78" t="s">
        <v>6760</v>
      </c>
      <c r="E145" s="79"/>
      <c r="F145" s="78"/>
      <c r="G145" s="79"/>
      <c r="H145" s="78"/>
      <c r="I145" s="79"/>
      <c r="J145" s="79"/>
      <c r="K145" s="80">
        <f>IF(C145="",SUMIFS($K146:$K$283,$A146:$A$283,A145,$E146:$E$283,""),IF(E145="",SUMIFS($K146:$K$283,$A146:$A$283,A145,$C146:$C$283,C145,$G146:$G$283,""),IF(G145="",SUMIFS($K146:$K$283,$A146:$A$283,A145,$C146:$C$283,C145,$E146:$E$283,E145,$R146:$R$283,R145),IF(I145="",SUMIFS($K146:$K$283,$A146:$A$283,A145,$C146:$C$283,C145,$E146:$E$283,E145,$G146:$G$283,G145,$R146:$R$283,R145),0))))</f>
        <v>334</v>
      </c>
      <c r="L145" s="80">
        <f>IF(C145="",SUMIFS($L146:$L$283,$A146:$A$283,A145,$E146:$E$283,""),IF(E145="",SUMIFS($L146:$L$283,$A146:$A$283,A145,$C146:$C$283,C145,$G146:$G$283,""),IF(G145="",SUMIFS($L146:$L$283,$A146:$A$283,A145,$C146:$C$283,C145,$E146:$E$283,E145,$R146:$R$283,R145),IF(I145="",SUMIFS($L146:$L$283,$A146:$A$283,A145,$C146:$C$283,C145,$E146:$E$283,E145,$G146:$G$283,G145,$R146:$R$283,R145),0))))</f>
        <v>500</v>
      </c>
      <c r="M145" s="80">
        <f t="shared" ref="M145:M146" si="16">K145-L145</f>
        <v>-166</v>
      </c>
      <c r="N145" s="81"/>
      <c r="O145" s="82"/>
      <c r="P145" s="83"/>
      <c r="Q145" s="80">
        <f>IF(C145="",SUMIFS($Q146:$Q$283,$A146:$A$283,A145,$E146:$E$283,""),IF(E145="",SUMIFS($Q146:$Q$283,$A146:$A$283,A145,$C146:$C$283,C145,$G146:$G$283,""),IF(G145="",SUMIFS($Q146:$Q$283,$A146:$A$283,A145,$C146:$C$283,C145,$E146:$E$283,E145,$R146:$R$283,R145),IF(I145="",SUMIFS($Q146:$Q$283,$A146:$A$283,A145,$C146:$C$283,C145,$E146:$E$283,E145,$G146:$G$283,G145,$R146:$R$283,R145),0))))</f>
        <v>0</v>
      </c>
      <c r="R145" s="84"/>
      <c r="T145" s="60">
        <v>220601</v>
      </c>
    </row>
    <row r="146" spans="1:20" ht="18" customHeight="1" x14ac:dyDescent="0.15">
      <c r="A146" s="76">
        <v>2</v>
      </c>
      <c r="B146" s="77" t="s">
        <v>6713</v>
      </c>
      <c r="C146" s="85">
        <v>6</v>
      </c>
      <c r="D146" s="77" t="s">
        <v>6761</v>
      </c>
      <c r="E146" s="86">
        <v>1</v>
      </c>
      <c r="F146" s="87" t="s">
        <v>6760</v>
      </c>
      <c r="G146" s="86"/>
      <c r="H146" s="87"/>
      <c r="I146" s="86"/>
      <c r="J146" s="86"/>
      <c r="K146" s="88">
        <f>IF(C146="",SUMIFS($K147:$K$283,$A147:$A$283,A146,$E147:$E$283,""),IF(E146="",SUMIFS($K147:$K$283,$A147:$A$283,A146,$C147:$C$283,C146,$G147:$G$283,""),IF(G146="",SUMIFS($K147:$K$283,$A147:$A$283,A146,$C147:$C$283,C146,$E147:$E$283,E146,$R147:$R$283,R146),IF(I146="",SUMIFS($K147:$K$283,$A147:$A$283,A146,$C147:$C$283,C146,$E147:$E$283,E146,$G147:$G$283,G146,$R147:$R$283,R146),0))))</f>
        <v>334</v>
      </c>
      <c r="L146" s="88">
        <f>IF(C146="",SUMIFS($L147:$L$283,$A147:$A$283,A146,$E147:$E$283,""),IF(E146="",SUMIFS($L147:$L$283,$A147:$A$283,A146,$C147:$C$283,C146,$G147:$G$283,""),IF(G146="",SUMIFS($L147:$L$283,$A147:$A$283,A146,$C147:$C$283,C146,$E147:$E$283,E146,$R147:$R$283,R146),IF(I146="",SUMIFS($L147:$L$283,$A147:$A$283,A146,$C147:$C$283,C146,$E147:$E$283,E146,$G147:$G$283,G146,$R147:$R$283,R146),0))))</f>
        <v>500</v>
      </c>
      <c r="M146" s="88">
        <f t="shared" si="16"/>
        <v>-166</v>
      </c>
      <c r="N146" s="89"/>
      <c r="O146" s="90"/>
      <c r="P146" s="91"/>
      <c r="Q146" s="92">
        <f>IF(C146="",SUMIFS($Q147:$Q$283,$A147:$A$283,A146,$E147:$E$283,""),IF(E146="",SUMIFS($Q147:$Q$283,$A147:$A$283,A146,$C147:$C$283,C146,$G147:$G$283,""),IF(G146="",SUMIFS($Q147:$Q$283,$A147:$A$283,A146,$C147:$C$283,C146,$E147:$E$283,E146,$R147:$R$283,R146),IF(I146="",SUMIFS($Q147:$Q$283,$A147:$A$283,A146,$C147:$C$283,C146,$E147:$E$283,E146,$G147:$G$283,G146,$R147:$R$283,R146),0))))</f>
        <v>0</v>
      </c>
      <c r="R146" s="93" t="s">
        <v>663</v>
      </c>
      <c r="T146" s="60">
        <v>220601</v>
      </c>
    </row>
    <row r="147" spans="1:20" ht="18" customHeight="1" x14ac:dyDescent="0.15">
      <c r="A147" s="94">
        <v>2</v>
      </c>
      <c r="B147" s="95" t="s">
        <v>6711</v>
      </c>
      <c r="C147" s="95">
        <v>6</v>
      </c>
      <c r="D147" s="95" t="s">
        <v>6761</v>
      </c>
      <c r="E147" s="95">
        <v>1</v>
      </c>
      <c r="F147" s="95" t="s">
        <v>6761</v>
      </c>
      <c r="G147" s="96">
        <v>18</v>
      </c>
      <c r="H147" s="97" t="s">
        <v>81</v>
      </c>
      <c r="I147" s="96"/>
      <c r="J147" s="96"/>
      <c r="K147" s="98"/>
      <c r="L147" s="98"/>
      <c r="M147" s="98"/>
      <c r="N147" s="96"/>
      <c r="O147" s="99"/>
      <c r="P147" s="100"/>
      <c r="Q147" s="99"/>
      <c r="R147" s="101" t="s">
        <v>663</v>
      </c>
      <c r="T147" s="60">
        <v>220601</v>
      </c>
    </row>
    <row r="148" spans="1:20" ht="18" customHeight="1" x14ac:dyDescent="0.15">
      <c r="A148" s="94">
        <v>2</v>
      </c>
      <c r="B148" s="95" t="s">
        <v>6711</v>
      </c>
      <c r="C148" s="95">
        <v>6</v>
      </c>
      <c r="D148" s="95" t="s">
        <v>6761</v>
      </c>
      <c r="E148" s="95">
        <v>1</v>
      </c>
      <c r="F148" s="95" t="s">
        <v>6761</v>
      </c>
      <c r="G148" s="102">
        <v>18</v>
      </c>
      <c r="H148" s="95" t="s">
        <v>81</v>
      </c>
      <c r="I148" s="96">
        <v>67</v>
      </c>
      <c r="J148" s="96" t="s">
        <v>6761</v>
      </c>
      <c r="K148" s="98">
        <v>334</v>
      </c>
      <c r="L148" s="98">
        <v>500</v>
      </c>
      <c r="M148" s="98">
        <f>K148-L148</f>
        <v>-166</v>
      </c>
      <c r="N148" s="96" t="s">
        <v>6762</v>
      </c>
      <c r="O148" s="98"/>
      <c r="P148" s="100"/>
      <c r="Q148" s="99"/>
      <c r="R148" s="101" t="s">
        <v>663</v>
      </c>
      <c r="T148" s="60">
        <v>220601</v>
      </c>
    </row>
    <row r="149" spans="1:20" ht="18" customHeight="1" x14ac:dyDescent="0.15">
      <c r="A149" s="94">
        <v>2</v>
      </c>
      <c r="B149" s="95" t="s">
        <v>6711</v>
      </c>
      <c r="C149" s="95">
        <v>6</v>
      </c>
      <c r="D149" s="95" t="s">
        <v>6761</v>
      </c>
      <c r="E149" s="95">
        <v>1</v>
      </c>
      <c r="F149" s="95" t="s">
        <v>6761</v>
      </c>
      <c r="G149" s="102">
        <v>18</v>
      </c>
      <c r="H149" s="95" t="s">
        <v>81</v>
      </c>
      <c r="I149" s="102">
        <v>67</v>
      </c>
      <c r="J149" s="102" t="s">
        <v>6761</v>
      </c>
      <c r="K149" s="98"/>
      <c r="L149" s="98"/>
      <c r="M149" s="98"/>
      <c r="N149" s="96" t="s">
        <v>6763</v>
      </c>
      <c r="O149" s="98">
        <v>333333</v>
      </c>
      <c r="P149" s="100"/>
      <c r="Q149" s="99"/>
      <c r="R149" s="101" t="s">
        <v>663</v>
      </c>
      <c r="T149" s="60">
        <v>220601</v>
      </c>
    </row>
    <row r="150" spans="1:20" ht="18" customHeight="1" x14ac:dyDescent="0.15">
      <c r="A150" s="68">
        <v>3</v>
      </c>
      <c r="B150" s="69" t="s">
        <v>6764</v>
      </c>
      <c r="C150" s="69"/>
      <c r="D150" s="69"/>
      <c r="E150" s="70"/>
      <c r="F150" s="69"/>
      <c r="G150" s="70"/>
      <c r="H150" s="69"/>
      <c r="I150" s="70"/>
      <c r="J150" s="70"/>
      <c r="K150" s="71">
        <f>IF(C150="",SUMIFS($K151:$K$283,$A151:$A$283,A150,$E151:$E$283,""),IF(E150="",SUMIFS($K151:$K$283,$A151:$A$283,A150,$C151:$C$283,C150,$G151:$G$283,""),IF(G150="",SUMIFS($K151:$K$283,$A151:$A$283,A150,$C151:$C$283,C150,$E151:$E$283,E150,$R151:$R$283,R150),IF(I150="",SUMIFS($K151:$K$283,$A151:$A$283,A150,$C151:$C$283,C150,$E151:$E$283,E150,$G151:$G$283,G150,$R151:$R$283,R150),0))))</f>
        <v>258106</v>
      </c>
      <c r="L150" s="71">
        <f>IF(C150="",SUMIFS($L151:$L$283,$A151:$A$283,A150,$E151:$E$283,""),IF(E150="",SUMIFS($L151:$L$283,$A151:$A$283,A150,$C151:$C$283,C150,$G151:$G$283,""),IF(G150="",SUMIFS($L151:$L$283,$A151:$A$283,A150,$C151:$C$283,C150,$E151:$E$283,E150,$R151:$R$283,R150),IF(I150="",SUMIFS($L151:$L$283,$A151:$A$283,A150,$C151:$C$283,C150,$E151:$E$283,E150,$G151:$G$283,G150,$R151:$R$283,R150),0))))</f>
        <v>248682</v>
      </c>
      <c r="M150" s="71">
        <f>K150-L150</f>
        <v>9424</v>
      </c>
      <c r="N150" s="72"/>
      <c r="O150" s="73"/>
      <c r="P150" s="74"/>
      <c r="Q150" s="71">
        <f>IF(C150="",SUMIFS($Q151:$Q$283,$A151:$A$283,A150,$E151:$E$283,""),IF(E150="",SUMIFS($Q151:$Q$283,$A151:$A$283,A150,$C151:$C$283,C150,$G151:$G$283,""),IF(G150="",SUMIFS($Q151:$Q$283,$A151:$A$283,A150,$C151:$C$283,C150,$E151:$E$283,E150,$R151:$R$283,R150),IF(I150="",SUMIFS($Q151:$Q$283,$A151:$A$283,A150,$C151:$C$283,C150,$E151:$E$283,E150,$G151:$G$283,G150,$R151:$R$283,R150),0))))</f>
        <v>85397</v>
      </c>
      <c r="R150" s="75"/>
      <c r="T150" s="60">
        <v>230101</v>
      </c>
    </row>
    <row r="151" spans="1:20" ht="18" customHeight="1" x14ac:dyDescent="0.15">
      <c r="A151" s="76">
        <v>3</v>
      </c>
      <c r="B151" s="77" t="s">
        <v>6764</v>
      </c>
      <c r="C151" s="78">
        <v>1</v>
      </c>
      <c r="D151" s="78" t="s">
        <v>6765</v>
      </c>
      <c r="E151" s="79"/>
      <c r="F151" s="78"/>
      <c r="G151" s="79"/>
      <c r="H151" s="78"/>
      <c r="I151" s="79"/>
      <c r="J151" s="79"/>
      <c r="K151" s="80">
        <f>IF(C151="",SUMIFS($K152:$K$283,$A152:$A$283,A151,$E152:$E$283,""),IF(E151="",SUMIFS($K152:$K$283,$A152:$A$283,A151,$C152:$C$283,C151,$G152:$G$283,""),IF(G151="",SUMIFS($K152:$K$283,$A152:$A$283,A151,$C152:$C$283,C151,$E152:$E$283,E151,$R152:$R$283,R151),IF(I151="",SUMIFS($K152:$K$283,$A152:$A$283,A151,$C152:$C$283,C151,$E152:$E$283,E151,$G152:$G$283,G151,$R152:$R$283,R151),0))))</f>
        <v>179202</v>
      </c>
      <c r="L151" s="80">
        <f>IF(C151="",SUMIFS($L152:$L$283,$A152:$A$283,A151,$E152:$E$283,""),IF(E151="",SUMIFS($L152:$L$283,$A152:$A$283,A151,$C152:$C$283,C151,$G152:$G$283,""),IF(G151="",SUMIFS($L152:$L$283,$A152:$A$283,A151,$C152:$C$283,C151,$E152:$E$283,E151,$R152:$R$283,R151),IF(I151="",SUMIFS($L152:$L$283,$A152:$A$283,A151,$C152:$C$283,C151,$E152:$E$283,E151,$G152:$G$283,G151,$R152:$R$283,R151),0))))</f>
        <v>168723</v>
      </c>
      <c r="M151" s="80">
        <f t="shared" ref="M151:M152" si="17">K151-L151</f>
        <v>10479</v>
      </c>
      <c r="N151" s="81"/>
      <c r="O151" s="82"/>
      <c r="P151" s="83"/>
      <c r="Q151" s="80">
        <f>IF(C151="",SUMIFS($Q152:$Q$283,$A152:$A$283,A151,$E152:$E$283,""),IF(E151="",SUMIFS($Q152:$Q$283,$A152:$A$283,A151,$C152:$C$283,C151,$G152:$G$283,""),IF(G151="",SUMIFS($Q152:$Q$283,$A152:$A$283,A151,$C152:$C$283,C151,$E152:$E$283,E151,$R152:$R$283,R151),IF(I151="",SUMIFS($Q152:$Q$283,$A152:$A$283,A151,$C152:$C$283,C151,$E152:$E$283,E151,$G152:$G$283,G151,$R152:$R$283,R151),0))))</f>
        <v>58631</v>
      </c>
      <c r="R151" s="84"/>
      <c r="T151" s="60">
        <v>230101</v>
      </c>
    </row>
    <row r="152" spans="1:20" ht="18" customHeight="1" x14ac:dyDescent="0.15">
      <c r="A152" s="76">
        <v>3</v>
      </c>
      <c r="B152" s="77" t="s">
        <v>6766</v>
      </c>
      <c r="C152" s="85">
        <v>1</v>
      </c>
      <c r="D152" s="77" t="s">
        <v>6767</v>
      </c>
      <c r="E152" s="86">
        <v>1</v>
      </c>
      <c r="F152" s="87" t="s">
        <v>6768</v>
      </c>
      <c r="G152" s="86"/>
      <c r="H152" s="87"/>
      <c r="I152" s="86"/>
      <c r="J152" s="86"/>
      <c r="K152" s="88">
        <f>IF(C152="",SUMIFS($K153:$K$283,$A153:$A$283,A152,$E153:$E$283,""),IF(E152="",SUMIFS($K153:$K$283,$A153:$A$283,A152,$C153:$C$283,C152,$G153:$G$283,""),IF(G152="",SUMIFS($K153:$K$283,$A153:$A$283,A152,$C153:$C$283,C152,$E153:$E$283,E152,$R153:$R$283,R152),IF(I152="",SUMIFS($K153:$K$283,$A153:$A$283,A152,$C153:$C$283,C152,$E153:$E$283,E152,$G153:$G$283,G152,$R153:$R$283,R152),0))))</f>
        <v>179201</v>
      </c>
      <c r="L152" s="88">
        <f>IF(C152="",SUMIFS($L153:$L$283,$A153:$A$283,A152,$E153:$E$283,""),IF(E152="",SUMIFS($L153:$L$283,$A153:$A$283,A152,$C153:$C$283,C152,$G153:$G$283,""),IF(G152="",SUMIFS($L153:$L$283,$A153:$A$283,A152,$C153:$C$283,C152,$E153:$E$283,E152,$R153:$R$283,R152),IF(I152="",SUMIFS($L153:$L$283,$A153:$A$283,A152,$C153:$C$283,C152,$E153:$E$283,E152,$G153:$G$283,G152,$R153:$R$283,R152),0))))</f>
        <v>168721</v>
      </c>
      <c r="M152" s="88">
        <f t="shared" si="17"/>
        <v>10480</v>
      </c>
      <c r="N152" s="89"/>
      <c r="O152" s="90"/>
      <c r="P152" s="91"/>
      <c r="Q152" s="92">
        <f>IF(C152="",SUMIFS($Q153:$Q$283,$A153:$A$283,A152,$E153:$E$283,""),IF(E152="",SUMIFS($Q153:$Q$283,$A153:$A$283,A152,$C153:$C$283,C152,$G153:$G$283,""),IF(G152="",SUMIFS($Q153:$Q$283,$A153:$A$283,A152,$C153:$C$283,C152,$E153:$E$283,E152,$R153:$R$283,R152),IF(I152="",SUMIFS($Q153:$Q$283,$A153:$A$283,A152,$C153:$C$283,C152,$E153:$E$283,E152,$G153:$G$283,G152,$R153:$R$283,R152),0))))</f>
        <v>58630</v>
      </c>
      <c r="R152" s="93" t="s">
        <v>663</v>
      </c>
      <c r="T152" s="60">
        <v>230101</v>
      </c>
    </row>
    <row r="153" spans="1:20" ht="18" customHeight="1" x14ac:dyDescent="0.15">
      <c r="A153" s="94">
        <v>3</v>
      </c>
      <c r="B153" s="95" t="s">
        <v>6764</v>
      </c>
      <c r="C153" s="95">
        <v>1</v>
      </c>
      <c r="D153" s="95" t="s">
        <v>6767</v>
      </c>
      <c r="E153" s="95">
        <v>1</v>
      </c>
      <c r="F153" s="95" t="s">
        <v>6769</v>
      </c>
      <c r="G153" s="96">
        <v>18</v>
      </c>
      <c r="H153" s="97" t="s">
        <v>81</v>
      </c>
      <c r="I153" s="96"/>
      <c r="J153" s="96"/>
      <c r="K153" s="98"/>
      <c r="L153" s="98"/>
      <c r="M153" s="98"/>
      <c r="N153" s="96"/>
      <c r="O153" s="99"/>
      <c r="P153" s="100" t="s">
        <v>6770</v>
      </c>
      <c r="Q153" s="99">
        <v>1</v>
      </c>
      <c r="R153" s="101" t="s">
        <v>663</v>
      </c>
      <c r="T153" s="60">
        <v>230101</v>
      </c>
    </row>
    <row r="154" spans="1:20" ht="18" customHeight="1" x14ac:dyDescent="0.15">
      <c r="A154" s="94">
        <v>3</v>
      </c>
      <c r="B154" s="95" t="s">
        <v>6764</v>
      </c>
      <c r="C154" s="95">
        <v>1</v>
      </c>
      <c r="D154" s="95" t="s">
        <v>6767</v>
      </c>
      <c r="E154" s="95">
        <v>1</v>
      </c>
      <c r="F154" s="95" t="s">
        <v>6769</v>
      </c>
      <c r="G154" s="102">
        <v>18</v>
      </c>
      <c r="H154" s="95" t="s">
        <v>81</v>
      </c>
      <c r="I154" s="96">
        <v>71</v>
      </c>
      <c r="J154" s="96" t="s">
        <v>6769</v>
      </c>
      <c r="K154" s="98">
        <v>179201</v>
      </c>
      <c r="L154" s="98">
        <v>168721</v>
      </c>
      <c r="M154" s="98">
        <f>K154-L154</f>
        <v>10480</v>
      </c>
      <c r="N154" s="96" t="s">
        <v>6771</v>
      </c>
      <c r="O154" s="98">
        <v>179200657</v>
      </c>
      <c r="P154" s="100" t="s">
        <v>5046</v>
      </c>
      <c r="Q154" s="99">
        <v>1</v>
      </c>
      <c r="R154" s="101" t="s">
        <v>663</v>
      </c>
      <c r="T154" s="60">
        <v>230101</v>
      </c>
    </row>
    <row r="155" spans="1:20" ht="18" customHeight="1" x14ac:dyDescent="0.15">
      <c r="A155" s="94">
        <v>3</v>
      </c>
      <c r="B155" s="95" t="s">
        <v>6764</v>
      </c>
      <c r="C155" s="95">
        <v>1</v>
      </c>
      <c r="D155" s="95" t="s">
        <v>6767</v>
      </c>
      <c r="E155" s="95">
        <v>1</v>
      </c>
      <c r="F155" s="95" t="s">
        <v>6769</v>
      </c>
      <c r="G155" s="102">
        <v>18</v>
      </c>
      <c r="H155" s="95" t="s">
        <v>81</v>
      </c>
      <c r="I155" s="102">
        <v>71</v>
      </c>
      <c r="J155" s="102" t="s">
        <v>6769</v>
      </c>
      <c r="K155" s="98"/>
      <c r="L155" s="98"/>
      <c r="M155" s="98"/>
      <c r="N155" s="96"/>
      <c r="O155" s="98"/>
      <c r="P155" s="100" t="s">
        <v>6772</v>
      </c>
      <c r="Q155" s="99">
        <v>4438</v>
      </c>
      <c r="R155" s="101" t="s">
        <v>663</v>
      </c>
      <c r="T155" s="60">
        <v>230101</v>
      </c>
    </row>
    <row r="156" spans="1:20" ht="18" customHeight="1" x14ac:dyDescent="0.15">
      <c r="A156" s="94">
        <v>3</v>
      </c>
      <c r="B156" s="95" t="s">
        <v>6764</v>
      </c>
      <c r="C156" s="95">
        <v>1</v>
      </c>
      <c r="D156" s="95" t="s">
        <v>6767</v>
      </c>
      <c r="E156" s="95">
        <v>1</v>
      </c>
      <c r="F156" s="95" t="s">
        <v>6769</v>
      </c>
      <c r="G156" s="102">
        <v>18</v>
      </c>
      <c r="H156" s="95" t="s">
        <v>81</v>
      </c>
      <c r="I156" s="102">
        <v>71</v>
      </c>
      <c r="J156" s="102" t="s">
        <v>6769</v>
      </c>
      <c r="K156" s="98"/>
      <c r="L156" s="98"/>
      <c r="M156" s="98"/>
      <c r="N156" s="96"/>
      <c r="O156" s="98"/>
      <c r="P156" s="100" t="s">
        <v>6773</v>
      </c>
      <c r="Q156" s="99"/>
      <c r="R156" s="101" t="s">
        <v>663</v>
      </c>
      <c r="T156" s="60">
        <v>230101</v>
      </c>
    </row>
    <row r="157" spans="1:20" ht="18" customHeight="1" x14ac:dyDescent="0.15">
      <c r="A157" s="94">
        <v>3</v>
      </c>
      <c r="B157" s="95" t="s">
        <v>6764</v>
      </c>
      <c r="C157" s="95">
        <v>1</v>
      </c>
      <c r="D157" s="95" t="s">
        <v>6767</v>
      </c>
      <c r="E157" s="95">
        <v>1</v>
      </c>
      <c r="F157" s="95" t="s">
        <v>6769</v>
      </c>
      <c r="G157" s="102">
        <v>18</v>
      </c>
      <c r="H157" s="95" t="s">
        <v>81</v>
      </c>
      <c r="I157" s="102">
        <v>71</v>
      </c>
      <c r="J157" s="102" t="s">
        <v>6769</v>
      </c>
      <c r="K157" s="98"/>
      <c r="L157" s="98"/>
      <c r="M157" s="98"/>
      <c r="N157" s="96"/>
      <c r="O157" s="98"/>
      <c r="P157" s="100" t="s">
        <v>6774</v>
      </c>
      <c r="Q157" s="99">
        <v>9190</v>
      </c>
      <c r="R157" s="101" t="s">
        <v>663</v>
      </c>
      <c r="T157" s="60">
        <v>230101</v>
      </c>
    </row>
    <row r="158" spans="1:20" ht="18" customHeight="1" x14ac:dyDescent="0.15">
      <c r="A158" s="94">
        <v>3</v>
      </c>
      <c r="B158" s="95" t="s">
        <v>6764</v>
      </c>
      <c r="C158" s="95">
        <v>1</v>
      </c>
      <c r="D158" s="95" t="s">
        <v>6767</v>
      </c>
      <c r="E158" s="95">
        <v>1</v>
      </c>
      <c r="F158" s="95" t="s">
        <v>6769</v>
      </c>
      <c r="G158" s="102">
        <v>18</v>
      </c>
      <c r="H158" s="95" t="s">
        <v>81</v>
      </c>
      <c r="I158" s="102">
        <v>71</v>
      </c>
      <c r="J158" s="102" t="s">
        <v>6769</v>
      </c>
      <c r="K158" s="98"/>
      <c r="L158" s="98"/>
      <c r="M158" s="98"/>
      <c r="N158" s="96"/>
      <c r="O158" s="98"/>
      <c r="P158" s="100" t="s">
        <v>6775</v>
      </c>
      <c r="Q158" s="99">
        <v>1</v>
      </c>
      <c r="R158" s="101" t="s">
        <v>663</v>
      </c>
      <c r="T158" s="60">
        <v>230101</v>
      </c>
    </row>
    <row r="159" spans="1:20" ht="18" customHeight="1" x14ac:dyDescent="0.15">
      <c r="A159" s="94">
        <v>3</v>
      </c>
      <c r="B159" s="95" t="s">
        <v>6764</v>
      </c>
      <c r="C159" s="95">
        <v>1</v>
      </c>
      <c r="D159" s="95" t="s">
        <v>6767</v>
      </c>
      <c r="E159" s="95">
        <v>1</v>
      </c>
      <c r="F159" s="95" t="s">
        <v>6769</v>
      </c>
      <c r="G159" s="102">
        <v>18</v>
      </c>
      <c r="H159" s="95" t="s">
        <v>81</v>
      </c>
      <c r="I159" s="102">
        <v>71</v>
      </c>
      <c r="J159" s="102" t="s">
        <v>6769</v>
      </c>
      <c r="K159" s="98"/>
      <c r="L159" s="98"/>
      <c r="M159" s="98"/>
      <c r="N159" s="96"/>
      <c r="O159" s="98"/>
      <c r="P159" s="100" t="s">
        <v>6776</v>
      </c>
      <c r="Q159" s="99">
        <v>35002</v>
      </c>
      <c r="R159" s="101" t="s">
        <v>663</v>
      </c>
      <c r="T159" s="60">
        <v>230101</v>
      </c>
    </row>
    <row r="160" spans="1:20" ht="18" customHeight="1" x14ac:dyDescent="0.15">
      <c r="A160" s="94">
        <v>3</v>
      </c>
      <c r="B160" s="95" t="s">
        <v>6764</v>
      </c>
      <c r="C160" s="95">
        <v>1</v>
      </c>
      <c r="D160" s="95" t="s">
        <v>6767</v>
      </c>
      <c r="E160" s="95">
        <v>1</v>
      </c>
      <c r="F160" s="95" t="s">
        <v>6769</v>
      </c>
      <c r="G160" s="102">
        <v>18</v>
      </c>
      <c r="H160" s="95" t="s">
        <v>81</v>
      </c>
      <c r="I160" s="102">
        <v>71</v>
      </c>
      <c r="J160" s="102" t="s">
        <v>6769</v>
      </c>
      <c r="K160" s="98"/>
      <c r="L160" s="98"/>
      <c r="M160" s="98"/>
      <c r="N160" s="96"/>
      <c r="O160" s="98"/>
      <c r="P160" s="100" t="s">
        <v>6777</v>
      </c>
      <c r="Q160" s="99"/>
      <c r="R160" s="101" t="s">
        <v>663</v>
      </c>
      <c r="T160" s="60">
        <v>230101</v>
      </c>
    </row>
    <row r="161" spans="1:20" ht="18" customHeight="1" x14ac:dyDescent="0.15">
      <c r="A161" s="94">
        <v>3</v>
      </c>
      <c r="B161" s="95" t="s">
        <v>6764</v>
      </c>
      <c r="C161" s="95">
        <v>1</v>
      </c>
      <c r="D161" s="95" t="s">
        <v>6767</v>
      </c>
      <c r="E161" s="95">
        <v>1</v>
      </c>
      <c r="F161" s="95" t="s">
        <v>6769</v>
      </c>
      <c r="G161" s="102">
        <v>18</v>
      </c>
      <c r="H161" s="95" t="s">
        <v>81</v>
      </c>
      <c r="I161" s="102">
        <v>71</v>
      </c>
      <c r="J161" s="102" t="s">
        <v>6769</v>
      </c>
      <c r="K161" s="98"/>
      <c r="L161" s="98"/>
      <c r="M161" s="98"/>
      <c r="N161" s="96"/>
      <c r="O161" s="98"/>
      <c r="P161" s="100" t="s">
        <v>6776</v>
      </c>
      <c r="Q161" s="99">
        <v>9405</v>
      </c>
      <c r="R161" s="101" t="s">
        <v>663</v>
      </c>
      <c r="T161" s="60">
        <v>230101</v>
      </c>
    </row>
    <row r="162" spans="1:20" ht="18" customHeight="1" x14ac:dyDescent="0.15">
      <c r="A162" s="94">
        <v>3</v>
      </c>
      <c r="B162" s="95" t="s">
        <v>6764</v>
      </c>
      <c r="C162" s="95">
        <v>1</v>
      </c>
      <c r="D162" s="95" t="s">
        <v>6767</v>
      </c>
      <c r="E162" s="95">
        <v>1</v>
      </c>
      <c r="F162" s="95" t="s">
        <v>6769</v>
      </c>
      <c r="G162" s="102">
        <v>18</v>
      </c>
      <c r="H162" s="95" t="s">
        <v>81</v>
      </c>
      <c r="I162" s="102">
        <v>71</v>
      </c>
      <c r="J162" s="102" t="s">
        <v>6769</v>
      </c>
      <c r="K162" s="98"/>
      <c r="L162" s="98"/>
      <c r="M162" s="98"/>
      <c r="N162" s="96"/>
      <c r="O162" s="98"/>
      <c r="P162" s="100" t="s">
        <v>6778</v>
      </c>
      <c r="Q162" s="99"/>
      <c r="R162" s="101" t="s">
        <v>663</v>
      </c>
      <c r="T162" s="60">
        <v>230101</v>
      </c>
    </row>
    <row r="163" spans="1:20" ht="18" customHeight="1" x14ac:dyDescent="0.15">
      <c r="A163" s="94">
        <v>3</v>
      </c>
      <c r="B163" s="95" t="s">
        <v>6764</v>
      </c>
      <c r="C163" s="95">
        <v>1</v>
      </c>
      <c r="D163" s="95" t="s">
        <v>6767</v>
      </c>
      <c r="E163" s="95">
        <v>1</v>
      </c>
      <c r="F163" s="95" t="s">
        <v>6769</v>
      </c>
      <c r="G163" s="102">
        <v>18</v>
      </c>
      <c r="H163" s="95" t="s">
        <v>81</v>
      </c>
      <c r="I163" s="102">
        <v>71</v>
      </c>
      <c r="J163" s="102" t="s">
        <v>6769</v>
      </c>
      <c r="K163" s="98"/>
      <c r="L163" s="98"/>
      <c r="M163" s="98"/>
      <c r="N163" s="96"/>
      <c r="O163" s="98"/>
      <c r="P163" s="100" t="s">
        <v>6779</v>
      </c>
      <c r="Q163" s="99">
        <v>590</v>
      </c>
      <c r="R163" s="101" t="s">
        <v>663</v>
      </c>
      <c r="T163" s="60">
        <v>230101</v>
      </c>
    </row>
    <row r="164" spans="1:20" ht="18" customHeight="1" x14ac:dyDescent="0.15">
      <c r="A164" s="94">
        <v>3</v>
      </c>
      <c r="B164" s="95" t="s">
        <v>6764</v>
      </c>
      <c r="C164" s="95">
        <v>1</v>
      </c>
      <c r="D164" s="95" t="s">
        <v>6767</v>
      </c>
      <c r="E164" s="95">
        <v>1</v>
      </c>
      <c r="F164" s="95" t="s">
        <v>6769</v>
      </c>
      <c r="G164" s="102">
        <v>18</v>
      </c>
      <c r="H164" s="95" t="s">
        <v>81</v>
      </c>
      <c r="I164" s="102">
        <v>71</v>
      </c>
      <c r="J164" s="102" t="s">
        <v>6769</v>
      </c>
      <c r="K164" s="98"/>
      <c r="L164" s="98"/>
      <c r="M164" s="98"/>
      <c r="N164" s="96"/>
      <c r="O164" s="98"/>
      <c r="P164" s="100" t="s">
        <v>6780</v>
      </c>
      <c r="Q164" s="99"/>
      <c r="R164" s="101" t="s">
        <v>663</v>
      </c>
      <c r="T164" s="60">
        <v>230101</v>
      </c>
    </row>
    <row r="165" spans="1:20" ht="18" customHeight="1" x14ac:dyDescent="0.15">
      <c r="A165" s="94">
        <v>3</v>
      </c>
      <c r="B165" s="95" t="s">
        <v>6764</v>
      </c>
      <c r="C165" s="95">
        <v>1</v>
      </c>
      <c r="D165" s="95" t="s">
        <v>6767</v>
      </c>
      <c r="E165" s="95">
        <v>1</v>
      </c>
      <c r="F165" s="95" t="s">
        <v>6769</v>
      </c>
      <c r="G165" s="102">
        <v>18</v>
      </c>
      <c r="H165" s="95" t="s">
        <v>81</v>
      </c>
      <c r="I165" s="102">
        <v>71</v>
      </c>
      <c r="J165" s="102" t="s">
        <v>6769</v>
      </c>
      <c r="K165" s="98"/>
      <c r="L165" s="98"/>
      <c r="M165" s="98"/>
      <c r="N165" s="96"/>
      <c r="O165" s="98"/>
      <c r="P165" s="100" t="s">
        <v>6781</v>
      </c>
      <c r="Q165" s="99">
        <v>1</v>
      </c>
      <c r="R165" s="101" t="s">
        <v>663</v>
      </c>
      <c r="T165" s="60">
        <v>230101</v>
      </c>
    </row>
    <row r="166" spans="1:20" ht="18" customHeight="1" x14ac:dyDescent="0.15">
      <c r="A166" s="94">
        <v>3</v>
      </c>
      <c r="B166" s="95" t="s">
        <v>6764</v>
      </c>
      <c r="C166" s="95">
        <v>1</v>
      </c>
      <c r="D166" s="95" t="s">
        <v>6767</v>
      </c>
      <c r="E166" s="95">
        <v>1</v>
      </c>
      <c r="F166" s="95" t="s">
        <v>6769</v>
      </c>
      <c r="G166" s="102">
        <v>18</v>
      </c>
      <c r="H166" s="95" t="s">
        <v>81</v>
      </c>
      <c r="I166" s="102">
        <v>71</v>
      </c>
      <c r="J166" s="102" t="s">
        <v>6769</v>
      </c>
      <c r="K166" s="98"/>
      <c r="L166" s="98"/>
      <c r="M166" s="98"/>
      <c r="N166" s="96"/>
      <c r="O166" s="98"/>
      <c r="P166" s="100" t="s">
        <v>6782</v>
      </c>
      <c r="Q166" s="99">
        <v>1</v>
      </c>
      <c r="R166" s="101" t="s">
        <v>663</v>
      </c>
      <c r="T166" s="60">
        <v>230101</v>
      </c>
    </row>
    <row r="167" spans="1:20" ht="18" customHeight="1" x14ac:dyDescent="0.15">
      <c r="A167" s="76">
        <v>3</v>
      </c>
      <c r="B167" s="77" t="s">
        <v>6766</v>
      </c>
      <c r="C167" s="85">
        <v>1</v>
      </c>
      <c r="D167" s="77" t="s">
        <v>6767</v>
      </c>
      <c r="E167" s="86">
        <v>2</v>
      </c>
      <c r="F167" s="87" t="s">
        <v>6783</v>
      </c>
      <c r="G167" s="86"/>
      <c r="H167" s="87"/>
      <c r="I167" s="86"/>
      <c r="J167" s="86"/>
      <c r="K167" s="88">
        <f>IF(C167="",SUMIFS($K168:$K$283,$A168:$A$283,A167,$E168:$E$283,""),IF(E167="",SUMIFS($K168:$K$283,$A168:$A$283,A167,$C168:$C$283,C167,$G168:$G$283,""),IF(G167="",SUMIFS($K168:$K$283,$A168:$A$283,A167,$C168:$C$283,C167,$E168:$E$283,E167,$R168:$R$283,R167),IF(I167="",SUMIFS($K168:$K$283,$A168:$A$283,A167,$C168:$C$283,C167,$E168:$E$283,E167,$G168:$G$283,G167,$R168:$R$283,R167),0))))</f>
        <v>1</v>
      </c>
      <c r="L167" s="88">
        <f>IF(C167="",SUMIFS($L168:$L$283,$A168:$A$283,A167,$E168:$E$283,""),IF(E167="",SUMIFS($L168:$L$283,$A168:$A$283,A167,$C168:$C$283,C167,$G168:$G$283,""),IF(G167="",SUMIFS($L168:$L$283,$A168:$A$283,A167,$C168:$C$283,C167,$E168:$E$283,E167,$R168:$R$283,R167),IF(I167="",SUMIFS($L168:$L$283,$A168:$A$283,A167,$C168:$C$283,C167,$E168:$E$283,E167,$G168:$G$283,G167,$R168:$R$283,R167),0))))</f>
        <v>2</v>
      </c>
      <c r="M167" s="88">
        <f t="shared" ref="M167" si="18">K167-L167</f>
        <v>-1</v>
      </c>
      <c r="N167" s="89"/>
      <c r="O167" s="90"/>
      <c r="P167" s="91"/>
      <c r="Q167" s="92">
        <f>IF(C167="",SUMIFS($Q168:$Q$283,$A168:$A$283,A167,$E168:$E$283,""),IF(E167="",SUMIFS($Q168:$Q$283,$A168:$A$283,A167,$C168:$C$283,C167,$G168:$G$283,""),IF(G167="",SUMIFS($Q168:$Q$283,$A168:$A$283,A167,$C168:$C$283,C167,$E168:$E$283,E167,$R168:$R$283,R167),IF(I167="",SUMIFS($Q168:$Q$283,$A168:$A$283,A167,$C168:$C$283,C167,$E168:$E$283,E167,$G168:$G$283,G167,$R168:$R$283,R167),0))))</f>
        <v>1</v>
      </c>
      <c r="R167" s="93" t="s">
        <v>663</v>
      </c>
      <c r="T167" s="60">
        <v>230102</v>
      </c>
    </row>
    <row r="168" spans="1:20" ht="18" customHeight="1" x14ac:dyDescent="0.15">
      <c r="A168" s="94">
        <v>3</v>
      </c>
      <c r="B168" s="95" t="s">
        <v>6764</v>
      </c>
      <c r="C168" s="95">
        <v>1</v>
      </c>
      <c r="D168" s="95" t="s">
        <v>6767</v>
      </c>
      <c r="E168" s="95">
        <v>2</v>
      </c>
      <c r="F168" s="95" t="s">
        <v>6784</v>
      </c>
      <c r="G168" s="96">
        <v>18</v>
      </c>
      <c r="H168" s="97" t="s">
        <v>81</v>
      </c>
      <c r="I168" s="96"/>
      <c r="J168" s="96"/>
      <c r="K168" s="98"/>
      <c r="L168" s="98"/>
      <c r="M168" s="98"/>
      <c r="N168" s="96"/>
      <c r="O168" s="99"/>
      <c r="P168" s="100" t="s">
        <v>6781</v>
      </c>
      <c r="Q168" s="99">
        <v>1</v>
      </c>
      <c r="R168" s="101" t="s">
        <v>663</v>
      </c>
      <c r="T168" s="60">
        <v>230102</v>
      </c>
    </row>
    <row r="169" spans="1:20" ht="18" customHeight="1" x14ac:dyDescent="0.15">
      <c r="A169" s="94">
        <v>3</v>
      </c>
      <c r="B169" s="95" t="s">
        <v>6764</v>
      </c>
      <c r="C169" s="95">
        <v>1</v>
      </c>
      <c r="D169" s="95" t="s">
        <v>6767</v>
      </c>
      <c r="E169" s="95">
        <v>2</v>
      </c>
      <c r="F169" s="95" t="s">
        <v>6784</v>
      </c>
      <c r="G169" s="102">
        <v>18</v>
      </c>
      <c r="H169" s="95" t="s">
        <v>81</v>
      </c>
      <c r="I169" s="96">
        <v>72</v>
      </c>
      <c r="J169" s="96" t="s">
        <v>6785</v>
      </c>
      <c r="K169" s="98">
        <v>1</v>
      </c>
      <c r="L169" s="98">
        <v>2</v>
      </c>
      <c r="M169" s="98">
        <f>K169-L169</f>
        <v>-1</v>
      </c>
      <c r="N169" s="96" t="s">
        <v>2147</v>
      </c>
      <c r="O169" s="98">
        <v>1000</v>
      </c>
      <c r="P169" s="100"/>
      <c r="Q169" s="99"/>
      <c r="R169" s="101" t="s">
        <v>663</v>
      </c>
      <c r="T169" s="60">
        <v>230102</v>
      </c>
    </row>
    <row r="170" spans="1:20" ht="18" customHeight="1" x14ac:dyDescent="0.15">
      <c r="A170" s="76">
        <v>3</v>
      </c>
      <c r="B170" s="77" t="s">
        <v>6764</v>
      </c>
      <c r="C170" s="78">
        <v>2</v>
      </c>
      <c r="D170" s="78" t="s">
        <v>6786</v>
      </c>
      <c r="E170" s="79"/>
      <c r="F170" s="78"/>
      <c r="G170" s="79"/>
      <c r="H170" s="78"/>
      <c r="I170" s="79"/>
      <c r="J170" s="79"/>
      <c r="K170" s="80">
        <f>IF(C170="",SUMIFS($K171:$K$283,$A171:$A$283,A170,$E171:$E$283,""),IF(E170="",SUMIFS($K171:$K$283,$A171:$A$283,A170,$C171:$C$283,C170,$G171:$G$283,""),IF(G170="",SUMIFS($K171:$K$283,$A171:$A$283,A170,$C171:$C$283,C170,$E171:$E$283,E170,$R171:$R$283,R170),IF(I170="",SUMIFS($K171:$K$283,$A171:$A$283,A170,$C171:$C$283,C170,$E171:$E$283,E170,$G171:$G$283,G170,$R171:$R$283,R170),0))))</f>
        <v>59226</v>
      </c>
      <c r="L170" s="80">
        <f>IF(C170="",SUMIFS($L171:$L$283,$A171:$A$283,A170,$E171:$E$283,""),IF(E170="",SUMIFS($L171:$L$283,$A171:$A$283,A170,$C171:$C$283,C170,$G171:$G$283,""),IF(G170="",SUMIFS($L171:$L$283,$A171:$A$283,A170,$C171:$C$283,C170,$E171:$E$283,E170,$R171:$R$283,R170),IF(I170="",SUMIFS($L171:$L$283,$A171:$A$283,A170,$C171:$C$283,C170,$E171:$E$283,E170,$G171:$G$283,G170,$R171:$R$283,R170),0))))</f>
        <v>58979</v>
      </c>
      <c r="M170" s="80">
        <f t="shared" ref="M170:M171" si="19">K170-L170</f>
        <v>247</v>
      </c>
      <c r="N170" s="81"/>
      <c r="O170" s="82"/>
      <c r="P170" s="83"/>
      <c r="Q170" s="80">
        <f>IF(C170="",SUMIFS($Q171:$Q$283,$A171:$A$283,A170,$E171:$E$283,""),IF(E170="",SUMIFS($Q171:$Q$283,$A171:$A$283,A170,$C171:$C$283,C170,$G171:$G$283,""),IF(G170="",SUMIFS($Q171:$Q$283,$A171:$A$283,A170,$C171:$C$283,C170,$E171:$E$283,E170,$R171:$R$283,R170),IF(I170="",SUMIFS($Q171:$Q$283,$A171:$A$283,A170,$C171:$C$283,C170,$E171:$E$283,E170,$G171:$G$283,G170,$R171:$R$283,R170),0))))</f>
        <v>18266</v>
      </c>
      <c r="R170" s="84"/>
      <c r="T170" s="60">
        <v>230201</v>
      </c>
    </row>
    <row r="171" spans="1:20" ht="18" customHeight="1" x14ac:dyDescent="0.15">
      <c r="A171" s="76">
        <v>3</v>
      </c>
      <c r="B171" s="77" t="s">
        <v>6766</v>
      </c>
      <c r="C171" s="85">
        <v>2</v>
      </c>
      <c r="D171" s="77" t="s">
        <v>6787</v>
      </c>
      <c r="E171" s="86">
        <v>1</v>
      </c>
      <c r="F171" s="87" t="s">
        <v>6788</v>
      </c>
      <c r="G171" s="86"/>
      <c r="H171" s="87"/>
      <c r="I171" s="86"/>
      <c r="J171" s="86"/>
      <c r="K171" s="88">
        <f>IF(C171="",SUMIFS($K172:$K$283,$A172:$A$283,A171,$E172:$E$283,""),IF(E171="",SUMIFS($K172:$K$283,$A172:$A$283,A171,$C172:$C$283,C171,$G172:$G$283,""),IF(G171="",SUMIFS($K172:$K$283,$A172:$A$283,A171,$C172:$C$283,C171,$E172:$E$283,E171,$R172:$R$283,R171),IF(I171="",SUMIFS($K172:$K$283,$A172:$A$283,A171,$C172:$C$283,C171,$E172:$E$283,E171,$G172:$G$283,G171,$R172:$R$283,R171),0))))</f>
        <v>59225</v>
      </c>
      <c r="L171" s="88">
        <f>IF(C171="",SUMIFS($L172:$L$283,$A172:$A$283,A171,$E172:$E$283,""),IF(E171="",SUMIFS($L172:$L$283,$A172:$A$283,A171,$C172:$C$283,C171,$G172:$G$283,""),IF(G171="",SUMIFS($L172:$L$283,$A172:$A$283,A171,$C172:$C$283,C171,$E172:$E$283,E171,$R172:$R$283,R171),IF(I171="",SUMIFS($L172:$L$283,$A172:$A$283,A171,$C172:$C$283,C171,$E172:$E$283,E171,$G172:$G$283,G171,$R172:$R$283,R171),0))))</f>
        <v>58978</v>
      </c>
      <c r="M171" s="88">
        <f t="shared" si="19"/>
        <v>247</v>
      </c>
      <c r="N171" s="89"/>
      <c r="O171" s="90"/>
      <c r="P171" s="91"/>
      <c r="Q171" s="92">
        <f>IF(C171="",SUMIFS($Q172:$Q$283,$A172:$A$283,A171,$E172:$E$283,""),IF(E171="",SUMIFS($Q172:$Q$283,$A172:$A$283,A171,$C172:$C$283,C171,$G172:$G$283,""),IF(G171="",SUMIFS($Q172:$Q$283,$A172:$A$283,A171,$C172:$C$283,C171,$E172:$E$283,E171,$R172:$R$283,R171),IF(I171="",SUMIFS($Q172:$Q$283,$A172:$A$283,A171,$C172:$C$283,C171,$E172:$E$283,E171,$G172:$G$283,G171,$R172:$R$283,R171),0))))</f>
        <v>18265</v>
      </c>
      <c r="R171" s="93" t="s">
        <v>663</v>
      </c>
      <c r="T171" s="60">
        <v>230201</v>
      </c>
    </row>
    <row r="172" spans="1:20" ht="18" customHeight="1" x14ac:dyDescent="0.15">
      <c r="A172" s="94">
        <v>3</v>
      </c>
      <c r="B172" s="95" t="s">
        <v>6764</v>
      </c>
      <c r="C172" s="95">
        <v>2</v>
      </c>
      <c r="D172" s="95" t="s">
        <v>6787</v>
      </c>
      <c r="E172" s="95">
        <v>1</v>
      </c>
      <c r="F172" s="95" t="s">
        <v>6789</v>
      </c>
      <c r="G172" s="96">
        <v>18</v>
      </c>
      <c r="H172" s="97" t="s">
        <v>81</v>
      </c>
      <c r="I172" s="96"/>
      <c r="J172" s="96"/>
      <c r="K172" s="98"/>
      <c r="L172" s="98"/>
      <c r="M172" s="98"/>
      <c r="N172" s="96"/>
      <c r="O172" s="99"/>
      <c r="P172" s="100" t="s">
        <v>6776</v>
      </c>
      <c r="Q172" s="99">
        <v>1000</v>
      </c>
      <c r="R172" s="101" t="s">
        <v>663</v>
      </c>
      <c r="T172" s="60">
        <v>230201</v>
      </c>
    </row>
    <row r="173" spans="1:20" ht="18" customHeight="1" x14ac:dyDescent="0.15">
      <c r="A173" s="94">
        <v>3</v>
      </c>
      <c r="B173" s="95" t="s">
        <v>6764</v>
      </c>
      <c r="C173" s="95">
        <v>2</v>
      </c>
      <c r="D173" s="95" t="s">
        <v>6787</v>
      </c>
      <c r="E173" s="95">
        <v>1</v>
      </c>
      <c r="F173" s="95" t="s">
        <v>6789</v>
      </c>
      <c r="G173" s="102">
        <v>18</v>
      </c>
      <c r="H173" s="95" t="s">
        <v>81</v>
      </c>
      <c r="I173" s="96">
        <v>73</v>
      </c>
      <c r="J173" s="96" t="s">
        <v>6789</v>
      </c>
      <c r="K173" s="98">
        <v>59225</v>
      </c>
      <c r="L173" s="98">
        <v>58978</v>
      </c>
      <c r="M173" s="98">
        <f>K173-L173</f>
        <v>247</v>
      </c>
      <c r="N173" s="96" t="s">
        <v>6790</v>
      </c>
      <c r="O173" s="98">
        <v>59224038</v>
      </c>
      <c r="P173" s="100" t="s">
        <v>6791</v>
      </c>
      <c r="Q173" s="99"/>
      <c r="R173" s="101" t="s">
        <v>663</v>
      </c>
      <c r="T173" s="60">
        <v>230201</v>
      </c>
    </row>
    <row r="174" spans="1:20" ht="18" customHeight="1" x14ac:dyDescent="0.15">
      <c r="A174" s="94">
        <v>3</v>
      </c>
      <c r="B174" s="95" t="s">
        <v>6764</v>
      </c>
      <c r="C174" s="95">
        <v>2</v>
      </c>
      <c r="D174" s="95" t="s">
        <v>6787</v>
      </c>
      <c r="E174" s="95">
        <v>1</v>
      </c>
      <c r="F174" s="95" t="s">
        <v>6789</v>
      </c>
      <c r="G174" s="102">
        <v>18</v>
      </c>
      <c r="H174" s="95" t="s">
        <v>81</v>
      </c>
      <c r="I174" s="102">
        <v>73</v>
      </c>
      <c r="J174" s="102" t="s">
        <v>6789</v>
      </c>
      <c r="K174" s="98"/>
      <c r="L174" s="98"/>
      <c r="M174" s="98"/>
      <c r="N174" s="96"/>
      <c r="O174" s="98"/>
      <c r="P174" s="100" t="s">
        <v>6776</v>
      </c>
      <c r="Q174" s="99">
        <v>5000</v>
      </c>
      <c r="R174" s="101" t="s">
        <v>663</v>
      </c>
      <c r="T174" s="60">
        <v>230201</v>
      </c>
    </row>
    <row r="175" spans="1:20" ht="18" customHeight="1" x14ac:dyDescent="0.15">
      <c r="A175" s="94">
        <v>3</v>
      </c>
      <c r="B175" s="95" t="s">
        <v>6764</v>
      </c>
      <c r="C175" s="95">
        <v>2</v>
      </c>
      <c r="D175" s="95" t="s">
        <v>6787</v>
      </c>
      <c r="E175" s="95">
        <v>1</v>
      </c>
      <c r="F175" s="95" t="s">
        <v>6789</v>
      </c>
      <c r="G175" s="102">
        <v>18</v>
      </c>
      <c r="H175" s="95" t="s">
        <v>81</v>
      </c>
      <c r="I175" s="102">
        <v>73</v>
      </c>
      <c r="J175" s="102" t="s">
        <v>6789</v>
      </c>
      <c r="K175" s="98"/>
      <c r="L175" s="98"/>
      <c r="M175" s="98"/>
      <c r="N175" s="96"/>
      <c r="O175" s="98"/>
      <c r="P175" s="100" t="s">
        <v>6792</v>
      </c>
      <c r="Q175" s="99"/>
      <c r="R175" s="101" t="s">
        <v>663</v>
      </c>
      <c r="T175" s="60">
        <v>230201</v>
      </c>
    </row>
    <row r="176" spans="1:20" ht="18" customHeight="1" x14ac:dyDescent="0.15">
      <c r="A176" s="94">
        <v>3</v>
      </c>
      <c r="B176" s="95" t="s">
        <v>6764</v>
      </c>
      <c r="C176" s="95">
        <v>2</v>
      </c>
      <c r="D176" s="95" t="s">
        <v>6787</v>
      </c>
      <c r="E176" s="95">
        <v>1</v>
      </c>
      <c r="F176" s="95" t="s">
        <v>6789</v>
      </c>
      <c r="G176" s="102">
        <v>18</v>
      </c>
      <c r="H176" s="95" t="s">
        <v>81</v>
      </c>
      <c r="I176" s="102">
        <v>73</v>
      </c>
      <c r="J176" s="102" t="s">
        <v>6789</v>
      </c>
      <c r="K176" s="98"/>
      <c r="L176" s="98"/>
      <c r="M176" s="98"/>
      <c r="N176" s="96"/>
      <c r="O176" s="98"/>
      <c r="P176" s="100" t="s">
        <v>6793</v>
      </c>
      <c r="Q176" s="99">
        <v>12025</v>
      </c>
      <c r="R176" s="101" t="s">
        <v>663</v>
      </c>
      <c r="T176" s="60">
        <v>230201</v>
      </c>
    </row>
    <row r="177" spans="1:20" ht="18" customHeight="1" x14ac:dyDescent="0.15">
      <c r="A177" s="94">
        <v>3</v>
      </c>
      <c r="B177" s="95" t="s">
        <v>6764</v>
      </c>
      <c r="C177" s="95">
        <v>2</v>
      </c>
      <c r="D177" s="95" t="s">
        <v>6787</v>
      </c>
      <c r="E177" s="95">
        <v>1</v>
      </c>
      <c r="F177" s="95" t="s">
        <v>6789</v>
      </c>
      <c r="G177" s="102">
        <v>18</v>
      </c>
      <c r="H177" s="95" t="s">
        <v>81</v>
      </c>
      <c r="I177" s="102">
        <v>73</v>
      </c>
      <c r="J177" s="102" t="s">
        <v>6789</v>
      </c>
      <c r="K177" s="98"/>
      <c r="L177" s="98"/>
      <c r="M177" s="98"/>
      <c r="N177" s="96"/>
      <c r="O177" s="98"/>
      <c r="P177" s="100" t="s">
        <v>6794</v>
      </c>
      <c r="Q177" s="99"/>
      <c r="R177" s="101" t="s">
        <v>663</v>
      </c>
      <c r="T177" s="60">
        <v>230201</v>
      </c>
    </row>
    <row r="178" spans="1:20" ht="18" customHeight="1" x14ac:dyDescent="0.15">
      <c r="A178" s="94">
        <v>3</v>
      </c>
      <c r="B178" s="95" t="s">
        <v>6764</v>
      </c>
      <c r="C178" s="95">
        <v>2</v>
      </c>
      <c r="D178" s="95" t="s">
        <v>6787</v>
      </c>
      <c r="E178" s="95">
        <v>1</v>
      </c>
      <c r="F178" s="95" t="s">
        <v>6789</v>
      </c>
      <c r="G178" s="102">
        <v>18</v>
      </c>
      <c r="H178" s="95" t="s">
        <v>81</v>
      </c>
      <c r="I178" s="102">
        <v>73</v>
      </c>
      <c r="J178" s="102" t="s">
        <v>6789</v>
      </c>
      <c r="K178" s="98"/>
      <c r="L178" s="98"/>
      <c r="M178" s="98"/>
      <c r="N178" s="96"/>
      <c r="O178" s="98"/>
      <c r="P178" s="100" t="s">
        <v>6779</v>
      </c>
      <c r="Q178" s="99">
        <v>240</v>
      </c>
      <c r="R178" s="101" t="s">
        <v>663</v>
      </c>
      <c r="T178" s="60">
        <v>230201</v>
      </c>
    </row>
    <row r="179" spans="1:20" ht="18" customHeight="1" x14ac:dyDescent="0.15">
      <c r="A179" s="94">
        <v>3</v>
      </c>
      <c r="B179" s="95" t="s">
        <v>6764</v>
      </c>
      <c r="C179" s="95">
        <v>2</v>
      </c>
      <c r="D179" s="95" t="s">
        <v>6787</v>
      </c>
      <c r="E179" s="95">
        <v>1</v>
      </c>
      <c r="F179" s="95" t="s">
        <v>6789</v>
      </c>
      <c r="G179" s="102">
        <v>18</v>
      </c>
      <c r="H179" s="95" t="s">
        <v>81</v>
      </c>
      <c r="I179" s="102">
        <v>73</v>
      </c>
      <c r="J179" s="102" t="s">
        <v>6789</v>
      </c>
      <c r="K179" s="98"/>
      <c r="L179" s="98"/>
      <c r="M179" s="98"/>
      <c r="N179" s="96"/>
      <c r="O179" s="98"/>
      <c r="P179" s="100" t="s">
        <v>6780</v>
      </c>
      <c r="Q179" s="99"/>
      <c r="R179" s="101" t="s">
        <v>663</v>
      </c>
      <c r="T179" s="60">
        <v>230201</v>
      </c>
    </row>
    <row r="180" spans="1:20" ht="18" customHeight="1" x14ac:dyDescent="0.15">
      <c r="A180" s="76">
        <v>3</v>
      </c>
      <c r="B180" s="77" t="s">
        <v>6766</v>
      </c>
      <c r="C180" s="85">
        <v>2</v>
      </c>
      <c r="D180" s="77" t="s">
        <v>6787</v>
      </c>
      <c r="E180" s="86">
        <v>2</v>
      </c>
      <c r="F180" s="87" t="s">
        <v>6795</v>
      </c>
      <c r="G180" s="86"/>
      <c r="H180" s="87"/>
      <c r="I180" s="86"/>
      <c r="J180" s="86"/>
      <c r="K180" s="88">
        <f>IF(C180="",SUMIFS($K181:$K$283,$A181:$A$283,A180,$E181:$E$283,""),IF(E180="",SUMIFS($K181:$K$283,$A181:$A$283,A180,$C181:$C$283,C180,$G181:$G$283,""),IF(G180="",SUMIFS($K181:$K$283,$A181:$A$283,A180,$C181:$C$283,C180,$E181:$E$283,E180,$R181:$R$283,R180),IF(I180="",SUMIFS($K181:$K$283,$A181:$A$283,A180,$C181:$C$283,C180,$E181:$E$283,E180,$G181:$G$283,G180,$R181:$R$283,R180),0))))</f>
        <v>1</v>
      </c>
      <c r="L180" s="88">
        <f>IF(C180="",SUMIFS($L181:$L$283,$A181:$A$283,A180,$E181:$E$283,""),IF(E180="",SUMIFS($L181:$L$283,$A181:$A$283,A180,$C181:$C$283,C180,$G181:$G$283,""),IF(G180="",SUMIFS($L181:$L$283,$A181:$A$283,A180,$C181:$C$283,C180,$E181:$E$283,E180,$R181:$R$283,R180),IF(I180="",SUMIFS($L181:$L$283,$A181:$A$283,A180,$C181:$C$283,C180,$E181:$E$283,E180,$G181:$G$283,G180,$R181:$R$283,R180),0))))</f>
        <v>1</v>
      </c>
      <c r="M180" s="88">
        <f t="shared" ref="M180" si="20">K180-L180</f>
        <v>0</v>
      </c>
      <c r="N180" s="89"/>
      <c r="O180" s="90"/>
      <c r="P180" s="91"/>
      <c r="Q180" s="92">
        <f>IF(C180="",SUMIFS($Q181:$Q$283,$A181:$A$283,A180,$E181:$E$283,""),IF(E180="",SUMIFS($Q181:$Q$283,$A181:$A$283,A180,$C181:$C$283,C180,$G181:$G$283,""),IF(G180="",SUMIFS($Q181:$Q$283,$A181:$A$283,A180,$C181:$C$283,C180,$E181:$E$283,E180,$R181:$R$283,R180),IF(I180="",SUMIFS($Q181:$Q$283,$A181:$A$283,A180,$C181:$C$283,C180,$E181:$E$283,E180,$G181:$G$283,G180,$R181:$R$283,R180),0))))</f>
        <v>1</v>
      </c>
      <c r="R180" s="93" t="s">
        <v>663</v>
      </c>
      <c r="T180" s="60">
        <v>230202</v>
      </c>
    </row>
    <row r="181" spans="1:20" ht="18" customHeight="1" x14ac:dyDescent="0.15">
      <c r="A181" s="94">
        <v>3</v>
      </c>
      <c r="B181" s="95" t="s">
        <v>6764</v>
      </c>
      <c r="C181" s="95">
        <v>2</v>
      </c>
      <c r="D181" s="95" t="s">
        <v>6787</v>
      </c>
      <c r="E181" s="95">
        <v>2</v>
      </c>
      <c r="F181" s="95" t="s">
        <v>6796</v>
      </c>
      <c r="G181" s="96">
        <v>18</v>
      </c>
      <c r="H181" s="97" t="s">
        <v>81</v>
      </c>
      <c r="I181" s="96"/>
      <c r="J181" s="96"/>
      <c r="K181" s="98"/>
      <c r="L181" s="98"/>
      <c r="M181" s="98"/>
      <c r="N181" s="96"/>
      <c r="O181" s="99"/>
      <c r="P181" s="100" t="s">
        <v>6782</v>
      </c>
      <c r="Q181" s="99">
        <v>1</v>
      </c>
      <c r="R181" s="101" t="s">
        <v>663</v>
      </c>
      <c r="T181" s="60">
        <v>230202</v>
      </c>
    </row>
    <row r="182" spans="1:20" ht="18" customHeight="1" x14ac:dyDescent="0.15">
      <c r="A182" s="94">
        <v>3</v>
      </c>
      <c r="B182" s="95" t="s">
        <v>6764</v>
      </c>
      <c r="C182" s="95">
        <v>2</v>
      </c>
      <c r="D182" s="95" t="s">
        <v>6787</v>
      </c>
      <c r="E182" s="95">
        <v>2</v>
      </c>
      <c r="F182" s="95" t="s">
        <v>6796</v>
      </c>
      <c r="G182" s="102">
        <v>18</v>
      </c>
      <c r="H182" s="95" t="s">
        <v>81</v>
      </c>
      <c r="I182" s="96">
        <v>74</v>
      </c>
      <c r="J182" s="96" t="s">
        <v>6797</v>
      </c>
      <c r="K182" s="98">
        <v>1</v>
      </c>
      <c r="L182" s="98">
        <v>1</v>
      </c>
      <c r="M182" s="98">
        <f>K182-L182</f>
        <v>0</v>
      </c>
      <c r="N182" s="96" t="s">
        <v>2147</v>
      </c>
      <c r="O182" s="98">
        <v>1000</v>
      </c>
      <c r="P182" s="100"/>
      <c r="Q182" s="99"/>
      <c r="R182" s="101" t="s">
        <v>663</v>
      </c>
      <c r="T182" s="60">
        <v>230202</v>
      </c>
    </row>
    <row r="183" spans="1:20" ht="18" customHeight="1" x14ac:dyDescent="0.15">
      <c r="A183" s="76">
        <v>3</v>
      </c>
      <c r="B183" s="77" t="s">
        <v>6764</v>
      </c>
      <c r="C183" s="78">
        <v>3</v>
      </c>
      <c r="D183" s="78" t="s">
        <v>6798</v>
      </c>
      <c r="E183" s="79"/>
      <c r="F183" s="78"/>
      <c r="G183" s="79"/>
      <c r="H183" s="78"/>
      <c r="I183" s="79"/>
      <c r="J183" s="79"/>
      <c r="K183" s="80">
        <f>IF(C183="",SUMIFS($K184:$K$283,$A184:$A$283,A183,$E184:$E$283,""),IF(E183="",SUMIFS($K184:$K$283,$A184:$A$283,A183,$C184:$C$283,C183,$G184:$G$283,""),IF(G183="",SUMIFS($K184:$K$283,$A184:$A$283,A183,$C184:$C$283,C183,$E184:$E$283,E183,$R184:$R$283,R183),IF(I183="",SUMIFS($K184:$K$283,$A184:$A$283,A183,$C184:$C$283,C183,$E184:$E$283,E183,$G184:$G$283,G183,$R184:$R$283,R183),0))))</f>
        <v>19678</v>
      </c>
      <c r="L183" s="80">
        <f>IF(C183="",SUMIFS($L184:$L$283,$A184:$A$283,A183,$E184:$E$283,""),IF(E183="",SUMIFS($L184:$L$283,$A184:$A$283,A183,$C184:$C$283,C183,$G184:$G$283,""),IF(G183="",SUMIFS($L184:$L$283,$A184:$A$283,A183,$C184:$C$283,C183,$E184:$E$283,E183,$R184:$R$283,R183),IF(I183="",SUMIFS($L184:$L$283,$A184:$A$283,A183,$C184:$C$283,C183,$E184:$E$283,E183,$G184:$G$283,G183,$R184:$R$283,R183),0))))</f>
        <v>20980</v>
      </c>
      <c r="M183" s="80">
        <f t="shared" ref="M183:M184" si="21">K183-L183</f>
        <v>-1302</v>
      </c>
      <c r="N183" s="81"/>
      <c r="O183" s="82"/>
      <c r="P183" s="83"/>
      <c r="Q183" s="80">
        <f>IF(C183="",SUMIFS($Q184:$Q$283,$A184:$A$283,A183,$E184:$E$283,""),IF(E183="",SUMIFS($Q184:$Q$283,$A184:$A$283,A183,$C184:$C$283,C183,$G184:$G$283,""),IF(G183="",SUMIFS($Q184:$Q$283,$A184:$A$283,A183,$C184:$C$283,C183,$E184:$E$283,E183,$R184:$R$283,R183),IF(I183="",SUMIFS($Q184:$Q$283,$A184:$A$283,A183,$C184:$C$283,C183,$E184:$E$283,E183,$G184:$G$283,G183,$R184:$R$283,R183),0))))</f>
        <v>8500</v>
      </c>
      <c r="R183" s="84"/>
      <c r="T183" s="60">
        <v>230301</v>
      </c>
    </row>
    <row r="184" spans="1:20" ht="18" customHeight="1" x14ac:dyDescent="0.15">
      <c r="A184" s="76">
        <v>3</v>
      </c>
      <c r="B184" s="77" t="s">
        <v>6766</v>
      </c>
      <c r="C184" s="85">
        <v>3</v>
      </c>
      <c r="D184" s="77" t="s">
        <v>6799</v>
      </c>
      <c r="E184" s="86">
        <v>1</v>
      </c>
      <c r="F184" s="87" t="s">
        <v>6798</v>
      </c>
      <c r="G184" s="86"/>
      <c r="H184" s="87"/>
      <c r="I184" s="86"/>
      <c r="J184" s="86"/>
      <c r="K184" s="88">
        <f>IF(C184="",SUMIFS($K185:$K$283,$A185:$A$283,A184,$E185:$E$283,""),IF(E184="",SUMIFS($K185:$K$283,$A185:$A$283,A184,$C185:$C$283,C184,$G185:$G$283,""),IF(G184="",SUMIFS($K185:$K$283,$A185:$A$283,A184,$C185:$C$283,C184,$E185:$E$283,E184,$R185:$R$283,R184),IF(I184="",SUMIFS($K185:$K$283,$A185:$A$283,A184,$C185:$C$283,C184,$E185:$E$283,E184,$G185:$G$283,G184,$R185:$R$283,R184),0))))</f>
        <v>19678</v>
      </c>
      <c r="L184" s="88">
        <f>IF(C184="",SUMIFS($L185:$L$283,$A185:$A$283,A184,$E185:$E$283,""),IF(E184="",SUMIFS($L185:$L$283,$A185:$A$283,A184,$C185:$C$283,C184,$G185:$G$283,""),IF(G184="",SUMIFS($L185:$L$283,$A185:$A$283,A184,$C185:$C$283,C184,$E185:$E$283,E184,$R185:$R$283,R184),IF(I184="",SUMIFS($L185:$L$283,$A185:$A$283,A184,$C185:$C$283,C184,$E185:$E$283,E184,$G185:$G$283,G184,$R185:$R$283,R184),0))))</f>
        <v>20980</v>
      </c>
      <c r="M184" s="88">
        <f t="shared" si="21"/>
        <v>-1302</v>
      </c>
      <c r="N184" s="89"/>
      <c r="O184" s="90"/>
      <c r="P184" s="91"/>
      <c r="Q184" s="92">
        <f>IF(C184="",SUMIFS($Q185:$Q$283,$A185:$A$283,A184,$E185:$E$283,""),IF(E184="",SUMIFS($Q185:$Q$283,$A185:$A$283,A184,$C185:$C$283,C184,$G185:$G$283,""),IF(G184="",SUMIFS($Q185:$Q$283,$A185:$A$283,A184,$C185:$C$283,C184,$E185:$E$283,E184,$R185:$R$283,R184),IF(I184="",SUMIFS($Q185:$Q$283,$A185:$A$283,A184,$C185:$C$283,C184,$E185:$E$283,E184,$G185:$G$283,G184,$R185:$R$283,R184),0))))</f>
        <v>8500</v>
      </c>
      <c r="R184" s="93" t="s">
        <v>663</v>
      </c>
      <c r="T184" s="60">
        <v>230301</v>
      </c>
    </row>
    <row r="185" spans="1:20" ht="18" customHeight="1" x14ac:dyDescent="0.15">
      <c r="A185" s="94">
        <v>3</v>
      </c>
      <c r="B185" s="95" t="s">
        <v>6764</v>
      </c>
      <c r="C185" s="95">
        <v>3</v>
      </c>
      <c r="D185" s="95" t="s">
        <v>6799</v>
      </c>
      <c r="E185" s="95">
        <v>1</v>
      </c>
      <c r="F185" s="95" t="s">
        <v>6799</v>
      </c>
      <c r="G185" s="96">
        <v>18</v>
      </c>
      <c r="H185" s="97" t="s">
        <v>81</v>
      </c>
      <c r="I185" s="96"/>
      <c r="J185" s="96"/>
      <c r="K185" s="98"/>
      <c r="L185" s="98"/>
      <c r="M185" s="98"/>
      <c r="N185" s="96"/>
      <c r="O185" s="99"/>
      <c r="P185" s="100" t="s">
        <v>6776</v>
      </c>
      <c r="Q185" s="99">
        <v>1000</v>
      </c>
      <c r="R185" s="101" t="s">
        <v>663</v>
      </c>
      <c r="T185" s="60">
        <v>230301</v>
      </c>
    </row>
    <row r="186" spans="1:20" ht="18" customHeight="1" x14ac:dyDescent="0.15">
      <c r="A186" s="94">
        <v>3</v>
      </c>
      <c r="B186" s="95" t="s">
        <v>6764</v>
      </c>
      <c r="C186" s="95">
        <v>3</v>
      </c>
      <c r="D186" s="95" t="s">
        <v>6799</v>
      </c>
      <c r="E186" s="95">
        <v>1</v>
      </c>
      <c r="F186" s="95" t="s">
        <v>6799</v>
      </c>
      <c r="G186" s="102">
        <v>18</v>
      </c>
      <c r="H186" s="95" t="s">
        <v>81</v>
      </c>
      <c r="I186" s="96">
        <v>69</v>
      </c>
      <c r="J186" s="96" t="s">
        <v>6800</v>
      </c>
      <c r="K186" s="98">
        <v>19678</v>
      </c>
      <c r="L186" s="98">
        <v>20980</v>
      </c>
      <c r="M186" s="98">
        <f>K186-L186</f>
        <v>-1302</v>
      </c>
      <c r="N186" s="96" t="s">
        <v>6771</v>
      </c>
      <c r="O186" s="98">
        <v>19677655</v>
      </c>
      <c r="P186" s="100" t="s">
        <v>6801</v>
      </c>
      <c r="Q186" s="99"/>
      <c r="R186" s="101" t="s">
        <v>663</v>
      </c>
      <c r="T186" s="60">
        <v>230301</v>
      </c>
    </row>
    <row r="187" spans="1:20" ht="18" customHeight="1" x14ac:dyDescent="0.15">
      <c r="A187" s="94">
        <v>3</v>
      </c>
      <c r="B187" s="95" t="s">
        <v>6764</v>
      </c>
      <c r="C187" s="95">
        <v>3</v>
      </c>
      <c r="D187" s="95" t="s">
        <v>6799</v>
      </c>
      <c r="E187" s="95">
        <v>1</v>
      </c>
      <c r="F187" s="95" t="s">
        <v>6799</v>
      </c>
      <c r="G187" s="102">
        <v>18</v>
      </c>
      <c r="H187" s="95" t="s">
        <v>81</v>
      </c>
      <c r="I187" s="102">
        <v>69</v>
      </c>
      <c r="J187" s="102" t="s">
        <v>6800</v>
      </c>
      <c r="K187" s="98"/>
      <c r="L187" s="98"/>
      <c r="M187" s="98"/>
      <c r="N187" s="96"/>
      <c r="O187" s="98"/>
      <c r="P187" s="100" t="s">
        <v>6776</v>
      </c>
      <c r="Q187" s="99">
        <v>5000</v>
      </c>
      <c r="R187" s="101" t="s">
        <v>663</v>
      </c>
      <c r="T187" s="60">
        <v>230301</v>
      </c>
    </row>
    <row r="188" spans="1:20" ht="18" customHeight="1" x14ac:dyDescent="0.15">
      <c r="A188" s="94">
        <v>3</v>
      </c>
      <c r="B188" s="95" t="s">
        <v>6764</v>
      </c>
      <c r="C188" s="95">
        <v>3</v>
      </c>
      <c r="D188" s="95" t="s">
        <v>6799</v>
      </c>
      <c r="E188" s="95">
        <v>1</v>
      </c>
      <c r="F188" s="95" t="s">
        <v>6799</v>
      </c>
      <c r="G188" s="102">
        <v>18</v>
      </c>
      <c r="H188" s="95" t="s">
        <v>81</v>
      </c>
      <c r="I188" s="102">
        <v>69</v>
      </c>
      <c r="J188" s="102" t="s">
        <v>6800</v>
      </c>
      <c r="K188" s="98"/>
      <c r="L188" s="98"/>
      <c r="M188" s="98"/>
      <c r="N188" s="96"/>
      <c r="O188" s="98"/>
      <c r="P188" s="100" t="s">
        <v>6778</v>
      </c>
      <c r="Q188" s="99"/>
      <c r="R188" s="101" t="s">
        <v>663</v>
      </c>
      <c r="T188" s="60">
        <v>230301</v>
      </c>
    </row>
    <row r="189" spans="1:20" ht="18" customHeight="1" x14ac:dyDescent="0.15">
      <c r="A189" s="94">
        <v>3</v>
      </c>
      <c r="B189" s="95" t="s">
        <v>6764</v>
      </c>
      <c r="C189" s="95">
        <v>3</v>
      </c>
      <c r="D189" s="95" t="s">
        <v>6799</v>
      </c>
      <c r="E189" s="95">
        <v>1</v>
      </c>
      <c r="F189" s="95" t="s">
        <v>6799</v>
      </c>
      <c r="G189" s="102">
        <v>18</v>
      </c>
      <c r="H189" s="95" t="s">
        <v>81</v>
      </c>
      <c r="I189" s="102">
        <v>69</v>
      </c>
      <c r="J189" s="102" t="s">
        <v>6800</v>
      </c>
      <c r="K189" s="98"/>
      <c r="L189" s="98"/>
      <c r="M189" s="98"/>
      <c r="N189" s="96"/>
      <c r="O189" s="98"/>
      <c r="P189" s="100" t="s">
        <v>6793</v>
      </c>
      <c r="Q189" s="99">
        <v>2500</v>
      </c>
      <c r="R189" s="101" t="s">
        <v>663</v>
      </c>
      <c r="T189" s="60">
        <v>230301</v>
      </c>
    </row>
    <row r="190" spans="1:20" ht="18" customHeight="1" x14ac:dyDescent="0.15">
      <c r="A190" s="94">
        <v>3</v>
      </c>
      <c r="B190" s="95" t="s">
        <v>6764</v>
      </c>
      <c r="C190" s="95">
        <v>3</v>
      </c>
      <c r="D190" s="95" t="s">
        <v>6799</v>
      </c>
      <c r="E190" s="95">
        <v>1</v>
      </c>
      <c r="F190" s="95" t="s">
        <v>6799</v>
      </c>
      <c r="G190" s="102">
        <v>18</v>
      </c>
      <c r="H190" s="95" t="s">
        <v>81</v>
      </c>
      <c r="I190" s="102">
        <v>69</v>
      </c>
      <c r="J190" s="102" t="s">
        <v>6800</v>
      </c>
      <c r="K190" s="98"/>
      <c r="L190" s="98"/>
      <c r="M190" s="98"/>
      <c r="N190" s="96"/>
      <c r="O190" s="98"/>
      <c r="P190" s="100" t="s">
        <v>6706</v>
      </c>
      <c r="Q190" s="99"/>
      <c r="R190" s="101" t="s">
        <v>663</v>
      </c>
      <c r="T190" s="60">
        <v>230301</v>
      </c>
    </row>
    <row r="191" spans="1:20" ht="18" customHeight="1" x14ac:dyDescent="0.15">
      <c r="A191" s="68">
        <v>5</v>
      </c>
      <c r="B191" s="69" t="s">
        <v>6802</v>
      </c>
      <c r="C191" s="69"/>
      <c r="D191" s="69"/>
      <c r="E191" s="70"/>
      <c r="F191" s="69"/>
      <c r="G191" s="70"/>
      <c r="H191" s="69"/>
      <c r="I191" s="70"/>
      <c r="J191" s="70"/>
      <c r="K191" s="71">
        <f>IF(C191="",SUMIFS($K192:$K$283,$A192:$A$283,A191,$E192:$E$283,""),IF(E191="",SUMIFS($K192:$K$283,$A192:$A$283,A191,$C192:$C$283,C191,$G192:$G$283,""),IF(G191="",SUMIFS($K192:$K$283,$A192:$A$283,A191,$C192:$C$283,C191,$E192:$E$283,E191,$R192:$R$283,R191),IF(I191="",SUMIFS($K192:$K$283,$A192:$A$283,A191,$C192:$C$283,C191,$E192:$E$283,E191,$G192:$G$283,G191,$R192:$R$283,R191),0))))</f>
        <v>1</v>
      </c>
      <c r="L191" s="71">
        <f>IF(C191="",SUMIFS($L192:$L$283,$A192:$A$283,A191,$E192:$E$283,""),IF(E191="",SUMIFS($L192:$L$283,$A192:$A$283,A191,$C192:$C$283,C191,$G192:$G$283,""),IF(G191="",SUMIFS($L192:$L$283,$A192:$A$283,A191,$C192:$C$283,C191,$E192:$E$283,E191,$R192:$R$283,R191),IF(I191="",SUMIFS($L192:$L$283,$A192:$A$283,A191,$C192:$C$283,C191,$E192:$E$283,E191,$G192:$G$283,G191,$R192:$R$283,R191),0))))</f>
        <v>1</v>
      </c>
      <c r="M191" s="71">
        <f>K191-L191</f>
        <v>0</v>
      </c>
      <c r="N191" s="72"/>
      <c r="O191" s="73"/>
      <c r="P191" s="74"/>
      <c r="Q191" s="71">
        <f>IF(C191="",SUMIFS($Q192:$Q$283,$A192:$A$283,A191,$E192:$E$283,""),IF(E191="",SUMIFS($Q192:$Q$283,$A192:$A$283,A191,$C192:$C$283,C191,$G192:$G$283,""),IF(G191="",SUMIFS($Q192:$Q$283,$A192:$A$283,A191,$C192:$C$283,C191,$E192:$E$283,E191,$R192:$R$283,R191),IF(I191="",SUMIFS($Q192:$Q$283,$A192:$A$283,A191,$C192:$C$283,C191,$E192:$E$283,E191,$G192:$G$283,G191,$R192:$R$283,R191),0))))</f>
        <v>0</v>
      </c>
      <c r="R191" s="75"/>
      <c r="T191" s="60">
        <v>250101</v>
      </c>
    </row>
    <row r="192" spans="1:20" ht="18" customHeight="1" x14ac:dyDescent="0.15">
      <c r="A192" s="76">
        <v>5</v>
      </c>
      <c r="B192" s="77" t="s">
        <v>6802</v>
      </c>
      <c r="C192" s="78">
        <v>1</v>
      </c>
      <c r="D192" s="78" t="s">
        <v>6803</v>
      </c>
      <c r="E192" s="79"/>
      <c r="F192" s="78"/>
      <c r="G192" s="79"/>
      <c r="H192" s="78"/>
      <c r="I192" s="79"/>
      <c r="J192" s="79"/>
      <c r="K192" s="80">
        <f>IF(C192="",SUMIFS($K193:$K$283,$A193:$A$283,A192,$E193:$E$283,""),IF(E192="",SUMIFS($K193:$K$283,$A193:$A$283,A192,$C193:$C$283,C192,$G193:$G$283,""),IF(G192="",SUMIFS($K193:$K$283,$A193:$A$283,A192,$C193:$C$283,C192,$E193:$E$283,E192,$R193:$R$283,R192),IF(I192="",SUMIFS($K193:$K$283,$A193:$A$283,A192,$C193:$C$283,C192,$E193:$E$283,E192,$G193:$G$283,G192,$R193:$R$283,R192),0))))</f>
        <v>1</v>
      </c>
      <c r="L192" s="80">
        <f>IF(C192="",SUMIFS($L193:$L$283,$A193:$A$283,A192,$E193:$E$283,""),IF(E192="",SUMIFS($L193:$L$283,$A193:$A$283,A192,$C193:$C$283,C192,$G193:$G$283,""),IF(G192="",SUMIFS($L193:$L$283,$A193:$A$283,A192,$C193:$C$283,C192,$E193:$E$283,E192,$R193:$R$283,R192),IF(I192="",SUMIFS($L193:$L$283,$A193:$A$283,A192,$C193:$C$283,C192,$E193:$E$283,E192,$G193:$G$283,G192,$R193:$R$283,R192),0))))</f>
        <v>1</v>
      </c>
      <c r="M192" s="80">
        <f t="shared" ref="M192:M193" si="22">K192-L192</f>
        <v>0</v>
      </c>
      <c r="N192" s="81"/>
      <c r="O192" s="82"/>
      <c r="P192" s="83"/>
      <c r="Q192" s="80">
        <f>IF(C192="",SUMIFS($Q193:$Q$283,$A193:$A$283,A192,$E193:$E$283,""),IF(E192="",SUMIFS($Q193:$Q$283,$A193:$A$283,A192,$C193:$C$283,C192,$G193:$G$283,""),IF(G192="",SUMIFS($Q193:$Q$283,$A193:$A$283,A192,$C193:$C$283,C192,$E193:$E$283,E192,$R193:$R$283,R192),IF(I192="",SUMIFS($Q193:$Q$283,$A193:$A$283,A192,$C193:$C$283,C192,$E193:$E$283,E192,$G193:$G$283,G192,$R193:$R$283,R192),0))))</f>
        <v>0</v>
      </c>
      <c r="R192" s="84"/>
      <c r="T192" s="60">
        <v>250101</v>
      </c>
    </row>
    <row r="193" spans="1:20" ht="18" customHeight="1" x14ac:dyDescent="0.15">
      <c r="A193" s="76">
        <v>5</v>
      </c>
      <c r="B193" s="77" t="s">
        <v>6803</v>
      </c>
      <c r="C193" s="85">
        <v>1</v>
      </c>
      <c r="D193" s="77" t="s">
        <v>6802</v>
      </c>
      <c r="E193" s="86">
        <v>1</v>
      </c>
      <c r="F193" s="87" t="s">
        <v>6803</v>
      </c>
      <c r="G193" s="86"/>
      <c r="H193" s="87"/>
      <c r="I193" s="86"/>
      <c r="J193" s="86"/>
      <c r="K193" s="88">
        <f>IF(C193="",SUMIFS($K194:$K$283,$A194:$A$283,A193,$E194:$E$283,""),IF(E193="",SUMIFS($K194:$K$283,$A194:$A$283,A193,$C194:$C$283,C193,$G194:$G$283,""),IF(G193="",SUMIFS($K194:$K$283,$A194:$A$283,A193,$C194:$C$283,C193,$E194:$E$283,E193,$R194:$R$283,R193),IF(I193="",SUMIFS($K194:$K$283,$A194:$A$283,A193,$C194:$C$283,C193,$E194:$E$283,E193,$G194:$G$283,G193,$R194:$R$283,R193),0))))</f>
        <v>1</v>
      </c>
      <c r="L193" s="88">
        <f>IF(C193="",SUMIFS($L194:$L$283,$A194:$A$283,A193,$E194:$E$283,""),IF(E193="",SUMIFS($L194:$L$283,$A194:$A$283,A193,$C194:$C$283,C193,$G194:$G$283,""),IF(G193="",SUMIFS($L194:$L$283,$A194:$A$283,A193,$C194:$C$283,C193,$E194:$E$283,E193,$R194:$R$283,R193),IF(I193="",SUMIFS($L194:$L$283,$A194:$A$283,A193,$C194:$C$283,C193,$E194:$E$283,E193,$G194:$G$283,G193,$R194:$R$283,R193),0))))</f>
        <v>1</v>
      </c>
      <c r="M193" s="88">
        <f t="shared" si="22"/>
        <v>0</v>
      </c>
      <c r="N193" s="89"/>
      <c r="O193" s="90"/>
      <c r="P193" s="91"/>
      <c r="Q193" s="92">
        <f>IF(C193="",SUMIFS($Q194:$Q$283,$A194:$A$283,A193,$E194:$E$283,""),IF(E193="",SUMIFS($Q194:$Q$283,$A194:$A$283,A193,$C194:$C$283,C193,$G194:$G$283,""),IF(G193="",SUMIFS($Q194:$Q$283,$A194:$A$283,A193,$C194:$C$283,C193,$E194:$E$283,E193,$R194:$R$283,R193),IF(I193="",SUMIFS($Q194:$Q$283,$A194:$A$283,A193,$C194:$C$283,C193,$E194:$E$283,E193,$G194:$G$283,G193,$R194:$R$283,R193),0))))</f>
        <v>0</v>
      </c>
      <c r="R193" s="93" t="s">
        <v>663</v>
      </c>
      <c r="T193" s="60">
        <v>250101</v>
      </c>
    </row>
    <row r="194" spans="1:20" ht="18" customHeight="1" x14ac:dyDescent="0.15">
      <c r="A194" s="94">
        <v>5</v>
      </c>
      <c r="B194" s="95" t="s">
        <v>6802</v>
      </c>
      <c r="C194" s="95">
        <v>1</v>
      </c>
      <c r="D194" s="95" t="s">
        <v>6802</v>
      </c>
      <c r="E194" s="95">
        <v>1</v>
      </c>
      <c r="F194" s="95" t="s">
        <v>6802</v>
      </c>
      <c r="G194" s="96">
        <v>18</v>
      </c>
      <c r="H194" s="97" t="s">
        <v>81</v>
      </c>
      <c r="I194" s="96"/>
      <c r="J194" s="96"/>
      <c r="K194" s="98"/>
      <c r="L194" s="98"/>
      <c r="M194" s="98"/>
      <c r="N194" s="96"/>
      <c r="O194" s="99"/>
      <c r="P194" s="100"/>
      <c r="Q194" s="99"/>
      <c r="R194" s="101" t="s">
        <v>663</v>
      </c>
      <c r="T194" s="60">
        <v>250101</v>
      </c>
    </row>
    <row r="195" spans="1:20" ht="18" customHeight="1" x14ac:dyDescent="0.15">
      <c r="A195" s="94">
        <v>5</v>
      </c>
      <c r="B195" s="95" t="s">
        <v>6802</v>
      </c>
      <c r="C195" s="95">
        <v>1</v>
      </c>
      <c r="D195" s="95" t="s">
        <v>6802</v>
      </c>
      <c r="E195" s="95">
        <v>1</v>
      </c>
      <c r="F195" s="95" t="s">
        <v>6802</v>
      </c>
      <c r="G195" s="102">
        <v>18</v>
      </c>
      <c r="H195" s="95" t="s">
        <v>81</v>
      </c>
      <c r="I195" s="96">
        <v>70</v>
      </c>
      <c r="J195" s="96" t="s">
        <v>6802</v>
      </c>
      <c r="K195" s="98">
        <v>1</v>
      </c>
      <c r="L195" s="98">
        <v>1</v>
      </c>
      <c r="M195" s="98">
        <f>K195-L195</f>
        <v>0</v>
      </c>
      <c r="N195" s="96" t="s">
        <v>2147</v>
      </c>
      <c r="O195" s="98">
        <v>1000</v>
      </c>
      <c r="P195" s="100"/>
      <c r="Q195" s="99"/>
      <c r="R195" s="101" t="s">
        <v>663</v>
      </c>
      <c r="T195" s="60">
        <v>250101</v>
      </c>
    </row>
    <row r="196" spans="1:20" ht="18" customHeight="1" x14ac:dyDescent="0.15">
      <c r="A196" s="68">
        <v>6</v>
      </c>
      <c r="B196" s="69" t="s">
        <v>6804</v>
      </c>
      <c r="C196" s="69"/>
      <c r="D196" s="69"/>
      <c r="E196" s="70"/>
      <c r="F196" s="69"/>
      <c r="G196" s="70"/>
      <c r="H196" s="69"/>
      <c r="I196" s="70"/>
      <c r="J196" s="70"/>
      <c r="K196" s="71">
        <f>IF(C196="",SUMIFS($K197:$K$283,$A197:$A$283,A196,$E197:$E$283,""),IF(E196="",SUMIFS($K197:$K$283,$A197:$A$283,A196,$C197:$C$283,C196,$G197:$G$283,""),IF(G196="",SUMIFS($K197:$K$283,$A197:$A$283,A196,$C197:$C$283,C196,$E197:$E$283,E196,$R197:$R$283,R196),IF(I196="",SUMIFS($K197:$K$283,$A197:$A$283,A196,$C197:$C$283,C196,$E197:$E$283,E196,$G197:$G$283,G196,$R197:$R$283,R196),0))))</f>
        <v>16348</v>
      </c>
      <c r="L196" s="71">
        <f>IF(C196="",SUMIFS($L197:$L$283,$A197:$A$283,A196,$E197:$E$283,""),IF(E196="",SUMIFS($L197:$L$283,$A197:$A$283,A196,$C197:$C$283,C196,$G197:$G$283,""),IF(G196="",SUMIFS($L197:$L$283,$A197:$A$283,A196,$C197:$C$283,C196,$E197:$E$283,E196,$R197:$R$283,R196),IF(I196="",SUMIFS($L197:$L$283,$A197:$A$283,A196,$C197:$C$283,C196,$E197:$E$283,E196,$G197:$G$283,G196,$R197:$R$283,R196),0))))</f>
        <v>16405</v>
      </c>
      <c r="M196" s="71">
        <f>K196-L196</f>
        <v>-57</v>
      </c>
      <c r="N196" s="72"/>
      <c r="O196" s="73"/>
      <c r="P196" s="74"/>
      <c r="Q196" s="71">
        <f>IF(C196="",SUMIFS($Q197:$Q$283,$A197:$A$283,A196,$E197:$E$283,""),IF(E196="",SUMIFS($Q197:$Q$283,$A197:$A$283,A196,$C197:$C$283,C196,$G197:$G$283,""),IF(G196="",SUMIFS($Q197:$Q$283,$A197:$A$283,A196,$C197:$C$283,C196,$E197:$E$283,E196,$R197:$R$283,R196),IF(I196="",SUMIFS($Q197:$Q$283,$A197:$A$283,A196,$C197:$C$283,C196,$E197:$E$283,E196,$G197:$G$283,G196,$R197:$R$283,R196),0))))</f>
        <v>16348</v>
      </c>
      <c r="R196" s="75"/>
      <c r="T196" s="60">
        <v>260101</v>
      </c>
    </row>
    <row r="197" spans="1:20" ht="18" customHeight="1" x14ac:dyDescent="0.15">
      <c r="A197" s="76">
        <v>6</v>
      </c>
      <c r="B197" s="77" t="s">
        <v>6804</v>
      </c>
      <c r="C197" s="78">
        <v>1</v>
      </c>
      <c r="D197" s="78" t="s">
        <v>6805</v>
      </c>
      <c r="E197" s="79"/>
      <c r="F197" s="78"/>
      <c r="G197" s="79"/>
      <c r="H197" s="78"/>
      <c r="I197" s="79"/>
      <c r="J197" s="79"/>
      <c r="K197" s="80">
        <f>IF(C197="",SUMIFS($K198:$K$283,$A198:$A$283,A197,$E198:$E$283,""),IF(E197="",SUMIFS($K198:$K$283,$A198:$A$283,A197,$C198:$C$283,C197,$G198:$G$283,""),IF(G197="",SUMIFS($K198:$K$283,$A198:$A$283,A197,$C198:$C$283,C197,$E198:$E$283,E197,$R198:$R$283,R197),IF(I197="",SUMIFS($K198:$K$283,$A198:$A$283,A197,$C198:$C$283,C197,$E198:$E$283,E197,$G198:$G$283,G197,$R198:$R$283,R197),0))))</f>
        <v>16348</v>
      </c>
      <c r="L197" s="80">
        <f>IF(C197="",SUMIFS($L198:$L$283,$A198:$A$283,A197,$E198:$E$283,""),IF(E197="",SUMIFS($L198:$L$283,$A198:$A$283,A197,$C198:$C$283,C197,$G198:$G$283,""),IF(G197="",SUMIFS($L198:$L$283,$A198:$A$283,A197,$C198:$C$283,C197,$E198:$E$283,E197,$R198:$R$283,R197),IF(I197="",SUMIFS($L198:$L$283,$A198:$A$283,A197,$C198:$C$283,C197,$E198:$E$283,E197,$G198:$G$283,G197,$R198:$R$283,R197),0))))</f>
        <v>16405</v>
      </c>
      <c r="M197" s="80">
        <f t="shared" ref="M197:M198" si="23">K197-L197</f>
        <v>-57</v>
      </c>
      <c r="N197" s="81"/>
      <c r="O197" s="82"/>
      <c r="P197" s="83"/>
      <c r="Q197" s="80">
        <f>IF(C197="",SUMIFS($Q198:$Q$283,$A198:$A$283,A197,$E198:$E$283,""),IF(E197="",SUMIFS($Q198:$Q$283,$A198:$A$283,A197,$C198:$C$283,C197,$G198:$G$283,""),IF(G197="",SUMIFS($Q198:$Q$283,$A198:$A$283,A197,$C198:$C$283,C197,$E198:$E$283,E197,$R198:$R$283,R197),IF(I197="",SUMIFS($Q198:$Q$283,$A198:$A$283,A197,$C198:$C$283,C197,$E198:$E$283,E197,$G198:$G$283,G197,$R198:$R$283,R197),0))))</f>
        <v>16348</v>
      </c>
      <c r="R197" s="84"/>
      <c r="T197" s="60">
        <v>260101</v>
      </c>
    </row>
    <row r="198" spans="1:20" ht="18" customHeight="1" x14ac:dyDescent="0.15">
      <c r="A198" s="76">
        <v>6</v>
      </c>
      <c r="B198" s="77" t="s">
        <v>6805</v>
      </c>
      <c r="C198" s="85">
        <v>1</v>
      </c>
      <c r="D198" s="77" t="s">
        <v>6804</v>
      </c>
      <c r="E198" s="86">
        <v>1</v>
      </c>
      <c r="F198" s="87" t="s">
        <v>6806</v>
      </c>
      <c r="G198" s="86"/>
      <c r="H198" s="87"/>
      <c r="I198" s="86"/>
      <c r="J198" s="86"/>
      <c r="K198" s="88">
        <f>IF(C198="",SUMIFS($K199:$K$283,$A199:$A$283,A198,$E199:$E$283,""),IF(E198="",SUMIFS($K199:$K$283,$A199:$A$283,A198,$C199:$C$283,C198,$G199:$G$283,""),IF(G198="",SUMIFS($K199:$K$283,$A199:$A$283,A198,$C199:$C$283,C198,$E199:$E$283,E198,$R199:$R$283,R198),IF(I198="",SUMIFS($K199:$K$283,$A199:$A$283,A198,$C199:$C$283,C198,$E199:$E$283,E198,$G199:$G$283,G198,$R199:$R$283,R198),0))))</f>
        <v>16348</v>
      </c>
      <c r="L198" s="88">
        <f>IF(C198="",SUMIFS($L199:$L$283,$A199:$A$283,A198,$E199:$E$283,""),IF(E198="",SUMIFS($L199:$L$283,$A199:$A$283,A198,$C199:$C$283,C198,$G199:$G$283,""),IF(G198="",SUMIFS($L199:$L$283,$A199:$A$283,A198,$C199:$C$283,C198,$E199:$E$283,E198,$R199:$R$283,R198),IF(I198="",SUMIFS($L199:$L$283,$A199:$A$283,A198,$C199:$C$283,C198,$E199:$E$283,E198,$G199:$G$283,G198,$R199:$R$283,R198),0))))</f>
        <v>16405</v>
      </c>
      <c r="M198" s="88">
        <f t="shared" si="23"/>
        <v>-57</v>
      </c>
      <c r="N198" s="89"/>
      <c r="O198" s="90"/>
      <c r="P198" s="91"/>
      <c r="Q198" s="92">
        <f>IF(C198="",SUMIFS($Q199:$Q$283,$A199:$A$283,A198,$E199:$E$283,""),IF(E198="",SUMIFS($Q199:$Q$283,$A199:$A$283,A198,$C199:$C$283,C198,$G199:$G$283,""),IF(G198="",SUMIFS($Q199:$Q$283,$A199:$A$283,A198,$C199:$C$283,C198,$E199:$E$283,E198,$R199:$R$283,R198),IF(I198="",SUMIFS($Q199:$Q$283,$A199:$A$283,A198,$C199:$C$283,C198,$E199:$E$283,E198,$G199:$G$283,G198,$R199:$R$283,R198),0))))</f>
        <v>16348</v>
      </c>
      <c r="R198" s="93" t="s">
        <v>663</v>
      </c>
      <c r="T198" s="60">
        <v>260101</v>
      </c>
    </row>
    <row r="199" spans="1:20" ht="18" customHeight="1" x14ac:dyDescent="0.15">
      <c r="A199" s="94">
        <v>6</v>
      </c>
      <c r="B199" s="95" t="s">
        <v>6804</v>
      </c>
      <c r="C199" s="95">
        <v>1</v>
      </c>
      <c r="D199" s="95" t="s">
        <v>6804</v>
      </c>
      <c r="E199" s="95">
        <v>1</v>
      </c>
      <c r="F199" s="95" t="s">
        <v>6807</v>
      </c>
      <c r="G199" s="96">
        <v>7</v>
      </c>
      <c r="H199" s="97" t="s">
        <v>30</v>
      </c>
      <c r="I199" s="96"/>
      <c r="J199" s="96"/>
      <c r="K199" s="98"/>
      <c r="L199" s="98"/>
      <c r="M199" s="98"/>
      <c r="N199" s="96"/>
      <c r="O199" s="99"/>
      <c r="P199" s="100" t="s">
        <v>6808</v>
      </c>
      <c r="Q199" s="99">
        <v>3150</v>
      </c>
      <c r="R199" s="101" t="s">
        <v>663</v>
      </c>
      <c r="T199" s="60">
        <v>260101</v>
      </c>
    </row>
    <row r="200" spans="1:20" ht="18" customHeight="1" x14ac:dyDescent="0.15">
      <c r="A200" s="94">
        <v>6</v>
      </c>
      <c r="B200" s="95" t="s">
        <v>6804</v>
      </c>
      <c r="C200" s="95">
        <v>1</v>
      </c>
      <c r="D200" s="95" t="s">
        <v>6804</v>
      </c>
      <c r="E200" s="95">
        <v>1</v>
      </c>
      <c r="F200" s="95" t="s">
        <v>6807</v>
      </c>
      <c r="G200" s="102">
        <v>7</v>
      </c>
      <c r="H200" s="95" t="s">
        <v>30</v>
      </c>
      <c r="I200" s="96">
        <v>11</v>
      </c>
      <c r="J200" s="96" t="s">
        <v>31</v>
      </c>
      <c r="K200" s="98">
        <v>261</v>
      </c>
      <c r="L200" s="98">
        <v>278</v>
      </c>
      <c r="M200" s="98">
        <f>K200-L200</f>
        <v>-17</v>
      </c>
      <c r="N200" s="96" t="s">
        <v>6809</v>
      </c>
      <c r="O200" s="98"/>
      <c r="P200" s="100" t="s">
        <v>6810</v>
      </c>
      <c r="Q200" s="99">
        <v>4000</v>
      </c>
      <c r="R200" s="101" t="s">
        <v>663</v>
      </c>
      <c r="T200" s="60">
        <v>260101</v>
      </c>
    </row>
    <row r="201" spans="1:20" ht="18" customHeight="1" x14ac:dyDescent="0.15">
      <c r="A201" s="94">
        <v>6</v>
      </c>
      <c r="B201" s="95" t="s">
        <v>6804</v>
      </c>
      <c r="C201" s="95">
        <v>1</v>
      </c>
      <c r="D201" s="95" t="s">
        <v>6804</v>
      </c>
      <c r="E201" s="95">
        <v>1</v>
      </c>
      <c r="F201" s="95" t="s">
        <v>6807</v>
      </c>
      <c r="G201" s="102">
        <v>7</v>
      </c>
      <c r="H201" s="95" t="s">
        <v>30</v>
      </c>
      <c r="I201" s="102">
        <v>11</v>
      </c>
      <c r="J201" s="102" t="s">
        <v>31</v>
      </c>
      <c r="K201" s="98"/>
      <c r="L201" s="98"/>
      <c r="M201" s="98"/>
      <c r="N201" s="96" t="s">
        <v>6811</v>
      </c>
      <c r="O201" s="98"/>
      <c r="P201" s="100" t="s">
        <v>6812</v>
      </c>
      <c r="Q201" s="99">
        <v>3700</v>
      </c>
      <c r="R201" s="101" t="s">
        <v>663</v>
      </c>
      <c r="T201" s="60">
        <v>260101</v>
      </c>
    </row>
    <row r="202" spans="1:20" ht="18" customHeight="1" x14ac:dyDescent="0.15">
      <c r="A202" s="94">
        <v>6</v>
      </c>
      <c r="B202" s="95" t="s">
        <v>6804</v>
      </c>
      <c r="C202" s="95">
        <v>1</v>
      </c>
      <c r="D202" s="95" t="s">
        <v>6804</v>
      </c>
      <c r="E202" s="95">
        <v>1</v>
      </c>
      <c r="F202" s="95" t="s">
        <v>6807</v>
      </c>
      <c r="G202" s="102">
        <v>7</v>
      </c>
      <c r="H202" s="95" t="s">
        <v>30</v>
      </c>
      <c r="I202" s="102">
        <v>11</v>
      </c>
      <c r="J202" s="102" t="s">
        <v>31</v>
      </c>
      <c r="K202" s="98"/>
      <c r="L202" s="98"/>
      <c r="M202" s="98"/>
      <c r="N202" s="96" t="s">
        <v>6813</v>
      </c>
      <c r="O202" s="98">
        <v>244000</v>
      </c>
      <c r="P202" s="100" t="s">
        <v>6814</v>
      </c>
      <c r="Q202" s="99">
        <v>5498</v>
      </c>
      <c r="R202" s="101" t="s">
        <v>663</v>
      </c>
      <c r="T202" s="60">
        <v>260101</v>
      </c>
    </row>
    <row r="203" spans="1:20" ht="18" customHeight="1" x14ac:dyDescent="0.15">
      <c r="A203" s="94">
        <v>6</v>
      </c>
      <c r="B203" s="95" t="s">
        <v>6804</v>
      </c>
      <c r="C203" s="95">
        <v>1</v>
      </c>
      <c r="D203" s="95" t="s">
        <v>6804</v>
      </c>
      <c r="E203" s="95">
        <v>1</v>
      </c>
      <c r="F203" s="95" t="s">
        <v>6807</v>
      </c>
      <c r="G203" s="102">
        <v>7</v>
      </c>
      <c r="H203" s="95" t="s">
        <v>30</v>
      </c>
      <c r="I203" s="102">
        <v>11</v>
      </c>
      <c r="J203" s="102" t="s">
        <v>31</v>
      </c>
      <c r="K203" s="98"/>
      <c r="L203" s="98"/>
      <c r="M203" s="98"/>
      <c r="N203" s="96" t="s">
        <v>6815</v>
      </c>
      <c r="O203" s="98"/>
      <c r="P203" s="100" t="s">
        <v>6816</v>
      </c>
      <c r="Q203" s="99"/>
      <c r="R203" s="101" t="s">
        <v>663</v>
      </c>
      <c r="T203" s="60">
        <v>260101</v>
      </c>
    </row>
    <row r="204" spans="1:20" ht="18" customHeight="1" x14ac:dyDescent="0.15">
      <c r="A204" s="94">
        <v>6</v>
      </c>
      <c r="B204" s="95" t="s">
        <v>6804</v>
      </c>
      <c r="C204" s="95">
        <v>1</v>
      </c>
      <c r="D204" s="95" t="s">
        <v>6804</v>
      </c>
      <c r="E204" s="95">
        <v>1</v>
      </c>
      <c r="F204" s="95" t="s">
        <v>6807</v>
      </c>
      <c r="G204" s="102">
        <v>7</v>
      </c>
      <c r="H204" s="95" t="s">
        <v>30</v>
      </c>
      <c r="I204" s="102">
        <v>11</v>
      </c>
      <c r="J204" s="102" t="s">
        <v>31</v>
      </c>
      <c r="K204" s="98"/>
      <c r="L204" s="98"/>
      <c r="M204" s="98"/>
      <c r="N204" s="96" t="s">
        <v>6817</v>
      </c>
      <c r="O204" s="98"/>
      <c r="P204" s="100"/>
      <c r="Q204" s="99"/>
      <c r="R204" s="101" t="s">
        <v>663</v>
      </c>
      <c r="T204" s="60">
        <v>260101</v>
      </c>
    </row>
    <row r="205" spans="1:20" ht="18" customHeight="1" x14ac:dyDescent="0.15">
      <c r="A205" s="94">
        <v>6</v>
      </c>
      <c r="B205" s="95" t="s">
        <v>6804</v>
      </c>
      <c r="C205" s="95">
        <v>1</v>
      </c>
      <c r="D205" s="95" t="s">
        <v>6804</v>
      </c>
      <c r="E205" s="95">
        <v>1</v>
      </c>
      <c r="F205" s="95" t="s">
        <v>6807</v>
      </c>
      <c r="G205" s="102">
        <v>7</v>
      </c>
      <c r="H205" s="95" t="s">
        <v>30</v>
      </c>
      <c r="I205" s="102">
        <v>11</v>
      </c>
      <c r="J205" s="102" t="s">
        <v>31</v>
      </c>
      <c r="K205" s="98"/>
      <c r="L205" s="98"/>
      <c r="M205" s="98"/>
      <c r="N205" s="96" t="s">
        <v>6818</v>
      </c>
      <c r="O205" s="98"/>
      <c r="P205" s="100"/>
      <c r="Q205" s="99"/>
      <c r="R205" s="101" t="s">
        <v>663</v>
      </c>
      <c r="T205" s="60">
        <v>260101</v>
      </c>
    </row>
    <row r="206" spans="1:20" ht="18" customHeight="1" x14ac:dyDescent="0.15">
      <c r="A206" s="94">
        <v>6</v>
      </c>
      <c r="B206" s="95" t="s">
        <v>6804</v>
      </c>
      <c r="C206" s="95">
        <v>1</v>
      </c>
      <c r="D206" s="95" t="s">
        <v>6804</v>
      </c>
      <c r="E206" s="95">
        <v>1</v>
      </c>
      <c r="F206" s="95" t="s">
        <v>6807</v>
      </c>
      <c r="G206" s="102">
        <v>7</v>
      </c>
      <c r="H206" s="95" t="s">
        <v>30</v>
      </c>
      <c r="I206" s="102">
        <v>11</v>
      </c>
      <c r="J206" s="102" t="s">
        <v>31</v>
      </c>
      <c r="K206" s="98"/>
      <c r="L206" s="98"/>
      <c r="M206" s="98"/>
      <c r="N206" s="96" t="s">
        <v>6819</v>
      </c>
      <c r="O206" s="98">
        <v>16800</v>
      </c>
      <c r="P206" s="100"/>
      <c r="Q206" s="99"/>
      <c r="R206" s="101" t="s">
        <v>663</v>
      </c>
      <c r="T206" s="60">
        <v>260101</v>
      </c>
    </row>
    <row r="207" spans="1:20" ht="18" customHeight="1" x14ac:dyDescent="0.15">
      <c r="A207" s="94">
        <v>6</v>
      </c>
      <c r="B207" s="95" t="s">
        <v>6804</v>
      </c>
      <c r="C207" s="95">
        <v>1</v>
      </c>
      <c r="D207" s="95" t="s">
        <v>6804</v>
      </c>
      <c r="E207" s="95">
        <v>1</v>
      </c>
      <c r="F207" s="95" t="s">
        <v>6807</v>
      </c>
      <c r="G207" s="102">
        <v>7</v>
      </c>
      <c r="H207" s="95" t="s">
        <v>30</v>
      </c>
      <c r="I207" s="96">
        <v>31</v>
      </c>
      <c r="J207" s="96" t="s">
        <v>265</v>
      </c>
      <c r="K207" s="98">
        <v>75</v>
      </c>
      <c r="L207" s="98">
        <v>75</v>
      </c>
      <c r="M207" s="98">
        <f>K207-L207</f>
        <v>0</v>
      </c>
      <c r="N207" s="96" t="s">
        <v>6820</v>
      </c>
      <c r="O207" s="98">
        <v>75000</v>
      </c>
      <c r="P207" s="100"/>
      <c r="Q207" s="99"/>
      <c r="R207" s="101" t="s">
        <v>663</v>
      </c>
      <c r="T207" s="60">
        <v>260101</v>
      </c>
    </row>
    <row r="208" spans="1:20" ht="18" customHeight="1" x14ac:dyDescent="0.15">
      <c r="A208" s="94">
        <v>6</v>
      </c>
      <c r="B208" s="95" t="s">
        <v>6804</v>
      </c>
      <c r="C208" s="95">
        <v>1</v>
      </c>
      <c r="D208" s="95" t="s">
        <v>6804</v>
      </c>
      <c r="E208" s="95">
        <v>1</v>
      </c>
      <c r="F208" s="95" t="s">
        <v>6807</v>
      </c>
      <c r="G208" s="96">
        <v>10</v>
      </c>
      <c r="H208" s="97" t="s">
        <v>54</v>
      </c>
      <c r="I208" s="96"/>
      <c r="J208" s="96"/>
      <c r="K208" s="98"/>
      <c r="L208" s="98"/>
      <c r="M208" s="98"/>
      <c r="N208" s="96"/>
      <c r="O208" s="99"/>
      <c r="P208" s="100"/>
      <c r="Q208" s="99"/>
      <c r="R208" s="101" t="s">
        <v>663</v>
      </c>
      <c r="T208" s="60">
        <v>260101</v>
      </c>
    </row>
    <row r="209" spans="1:20" ht="18" customHeight="1" x14ac:dyDescent="0.15">
      <c r="A209" s="94">
        <v>6</v>
      </c>
      <c r="B209" s="95" t="s">
        <v>6804</v>
      </c>
      <c r="C209" s="95">
        <v>1</v>
      </c>
      <c r="D209" s="95" t="s">
        <v>6804</v>
      </c>
      <c r="E209" s="95">
        <v>1</v>
      </c>
      <c r="F209" s="95" t="s">
        <v>6807</v>
      </c>
      <c r="G209" s="102">
        <v>10</v>
      </c>
      <c r="H209" s="95" t="s">
        <v>54</v>
      </c>
      <c r="I209" s="96">
        <v>1</v>
      </c>
      <c r="J209" s="96" t="s">
        <v>55</v>
      </c>
      <c r="K209" s="98">
        <v>350</v>
      </c>
      <c r="L209" s="98">
        <v>250</v>
      </c>
      <c r="M209" s="98">
        <f>K209-L209</f>
        <v>100</v>
      </c>
      <c r="N209" s="96" t="s">
        <v>6821</v>
      </c>
      <c r="O209" s="98">
        <v>50000</v>
      </c>
      <c r="P209" s="100"/>
      <c r="Q209" s="99"/>
      <c r="R209" s="101" t="s">
        <v>663</v>
      </c>
      <c r="T209" s="60">
        <v>260101</v>
      </c>
    </row>
    <row r="210" spans="1:20" ht="18" customHeight="1" x14ac:dyDescent="0.15">
      <c r="A210" s="94">
        <v>6</v>
      </c>
      <c r="B210" s="95" t="s">
        <v>6804</v>
      </c>
      <c r="C210" s="95">
        <v>1</v>
      </c>
      <c r="D210" s="95" t="s">
        <v>6804</v>
      </c>
      <c r="E210" s="95">
        <v>1</v>
      </c>
      <c r="F210" s="95" t="s">
        <v>6807</v>
      </c>
      <c r="G210" s="102">
        <v>10</v>
      </c>
      <c r="H210" s="95" t="s">
        <v>54</v>
      </c>
      <c r="I210" s="102">
        <v>1</v>
      </c>
      <c r="J210" s="102" t="s">
        <v>55</v>
      </c>
      <c r="K210" s="98"/>
      <c r="L210" s="98"/>
      <c r="M210" s="98"/>
      <c r="N210" s="96" t="s">
        <v>6822</v>
      </c>
      <c r="O210" s="98">
        <v>250000</v>
      </c>
      <c r="P210" s="100"/>
      <c r="Q210" s="99"/>
      <c r="R210" s="101" t="s">
        <v>663</v>
      </c>
      <c r="T210" s="60">
        <v>260101</v>
      </c>
    </row>
    <row r="211" spans="1:20" ht="18" customHeight="1" x14ac:dyDescent="0.15">
      <c r="A211" s="94">
        <v>6</v>
      </c>
      <c r="B211" s="95" t="s">
        <v>6804</v>
      </c>
      <c r="C211" s="95">
        <v>1</v>
      </c>
      <c r="D211" s="95" t="s">
        <v>6804</v>
      </c>
      <c r="E211" s="95">
        <v>1</v>
      </c>
      <c r="F211" s="95" t="s">
        <v>6807</v>
      </c>
      <c r="G211" s="102">
        <v>10</v>
      </c>
      <c r="H211" s="95" t="s">
        <v>54</v>
      </c>
      <c r="I211" s="102">
        <v>1</v>
      </c>
      <c r="J211" s="102" t="s">
        <v>55</v>
      </c>
      <c r="K211" s="98"/>
      <c r="L211" s="98"/>
      <c r="M211" s="98"/>
      <c r="N211" s="96" t="s">
        <v>6823</v>
      </c>
      <c r="O211" s="98">
        <v>50000</v>
      </c>
      <c r="P211" s="100"/>
      <c r="Q211" s="99"/>
      <c r="R211" s="101" t="s">
        <v>663</v>
      </c>
      <c r="T211" s="60">
        <v>260101</v>
      </c>
    </row>
    <row r="212" spans="1:20" ht="18" customHeight="1" x14ac:dyDescent="0.15">
      <c r="A212" s="94">
        <v>6</v>
      </c>
      <c r="B212" s="95" t="s">
        <v>6804</v>
      </c>
      <c r="C212" s="95">
        <v>1</v>
      </c>
      <c r="D212" s="95" t="s">
        <v>6804</v>
      </c>
      <c r="E212" s="95">
        <v>1</v>
      </c>
      <c r="F212" s="95" t="s">
        <v>6807</v>
      </c>
      <c r="G212" s="102">
        <v>10</v>
      </c>
      <c r="H212" s="95" t="s">
        <v>54</v>
      </c>
      <c r="I212" s="96">
        <v>2</v>
      </c>
      <c r="J212" s="96" t="s">
        <v>193</v>
      </c>
      <c r="K212" s="98">
        <v>0</v>
      </c>
      <c r="L212" s="98">
        <v>140</v>
      </c>
      <c r="M212" s="98">
        <f>K212-L212</f>
        <v>-140</v>
      </c>
      <c r="N212" s="96"/>
      <c r="O212" s="98"/>
      <c r="P212" s="100"/>
      <c r="Q212" s="99"/>
      <c r="R212" s="101" t="s">
        <v>663</v>
      </c>
      <c r="T212" s="60">
        <v>260101</v>
      </c>
    </row>
    <row r="213" spans="1:20" ht="18" customHeight="1" x14ac:dyDescent="0.15">
      <c r="A213" s="94">
        <v>6</v>
      </c>
      <c r="B213" s="95" t="s">
        <v>6804</v>
      </c>
      <c r="C213" s="95">
        <v>1</v>
      </c>
      <c r="D213" s="95" t="s">
        <v>6804</v>
      </c>
      <c r="E213" s="95">
        <v>1</v>
      </c>
      <c r="F213" s="95" t="s">
        <v>6807</v>
      </c>
      <c r="G213" s="102">
        <v>10</v>
      </c>
      <c r="H213" s="95" t="s">
        <v>54</v>
      </c>
      <c r="I213" s="96">
        <v>4</v>
      </c>
      <c r="J213" s="96" t="s">
        <v>65</v>
      </c>
      <c r="K213" s="98">
        <v>50</v>
      </c>
      <c r="L213" s="98">
        <v>50</v>
      </c>
      <c r="M213" s="98">
        <f>K213-L213</f>
        <v>0</v>
      </c>
      <c r="N213" s="96" t="s">
        <v>6824</v>
      </c>
      <c r="O213" s="98">
        <v>50000</v>
      </c>
      <c r="P213" s="100"/>
      <c r="Q213" s="99"/>
      <c r="R213" s="101" t="s">
        <v>663</v>
      </c>
      <c r="T213" s="60">
        <v>260101</v>
      </c>
    </row>
    <row r="214" spans="1:20" ht="18" customHeight="1" x14ac:dyDescent="0.15">
      <c r="A214" s="94">
        <v>6</v>
      </c>
      <c r="B214" s="95" t="s">
        <v>6804</v>
      </c>
      <c r="C214" s="95">
        <v>1</v>
      </c>
      <c r="D214" s="95" t="s">
        <v>6804</v>
      </c>
      <c r="E214" s="95">
        <v>1</v>
      </c>
      <c r="F214" s="95" t="s">
        <v>6807</v>
      </c>
      <c r="G214" s="96">
        <v>11</v>
      </c>
      <c r="H214" s="97" t="s">
        <v>66</v>
      </c>
      <c r="I214" s="96"/>
      <c r="J214" s="96"/>
      <c r="K214" s="98"/>
      <c r="L214" s="98"/>
      <c r="M214" s="98"/>
      <c r="N214" s="96"/>
      <c r="O214" s="99"/>
      <c r="P214" s="100"/>
      <c r="Q214" s="99"/>
      <c r="R214" s="101" t="s">
        <v>663</v>
      </c>
      <c r="T214" s="60">
        <v>260101</v>
      </c>
    </row>
    <row r="215" spans="1:20" ht="18" customHeight="1" x14ac:dyDescent="0.15">
      <c r="A215" s="94">
        <v>6</v>
      </c>
      <c r="B215" s="95" t="s">
        <v>6804</v>
      </c>
      <c r="C215" s="95">
        <v>1</v>
      </c>
      <c r="D215" s="95" t="s">
        <v>6804</v>
      </c>
      <c r="E215" s="95">
        <v>1</v>
      </c>
      <c r="F215" s="95" t="s">
        <v>6807</v>
      </c>
      <c r="G215" s="102">
        <v>11</v>
      </c>
      <c r="H215" s="95" t="s">
        <v>66</v>
      </c>
      <c r="I215" s="96">
        <v>1</v>
      </c>
      <c r="J215" s="96" t="s">
        <v>67</v>
      </c>
      <c r="K215" s="98">
        <v>450</v>
      </c>
      <c r="L215" s="98">
        <v>450</v>
      </c>
      <c r="M215" s="98">
        <f>K215-L215</f>
        <v>0</v>
      </c>
      <c r="N215" s="96" t="s">
        <v>6825</v>
      </c>
      <c r="O215" s="98">
        <v>352800</v>
      </c>
      <c r="P215" s="100"/>
      <c r="Q215" s="99"/>
      <c r="R215" s="101" t="s">
        <v>663</v>
      </c>
      <c r="T215" s="60">
        <v>260101</v>
      </c>
    </row>
    <row r="216" spans="1:20" ht="18" customHeight="1" x14ac:dyDescent="0.15">
      <c r="A216" s="94">
        <v>6</v>
      </c>
      <c r="B216" s="95" t="s">
        <v>6804</v>
      </c>
      <c r="C216" s="95">
        <v>1</v>
      </c>
      <c r="D216" s="95" t="s">
        <v>6804</v>
      </c>
      <c r="E216" s="95">
        <v>1</v>
      </c>
      <c r="F216" s="95" t="s">
        <v>6807</v>
      </c>
      <c r="G216" s="102">
        <v>11</v>
      </c>
      <c r="H216" s="95" t="s">
        <v>66</v>
      </c>
      <c r="I216" s="102">
        <v>1</v>
      </c>
      <c r="J216" s="102" t="s">
        <v>67</v>
      </c>
      <c r="K216" s="98"/>
      <c r="L216" s="98"/>
      <c r="M216" s="98"/>
      <c r="N216" s="96" t="s">
        <v>6826</v>
      </c>
      <c r="O216" s="98">
        <v>84000</v>
      </c>
      <c r="P216" s="100"/>
      <c r="Q216" s="99"/>
      <c r="R216" s="101" t="s">
        <v>663</v>
      </c>
      <c r="T216" s="60">
        <v>260101</v>
      </c>
    </row>
    <row r="217" spans="1:20" ht="18" customHeight="1" x14ac:dyDescent="0.15">
      <c r="A217" s="94">
        <v>6</v>
      </c>
      <c r="B217" s="95" t="s">
        <v>6804</v>
      </c>
      <c r="C217" s="95">
        <v>1</v>
      </c>
      <c r="D217" s="95" t="s">
        <v>6804</v>
      </c>
      <c r="E217" s="95">
        <v>1</v>
      </c>
      <c r="F217" s="95" t="s">
        <v>6807</v>
      </c>
      <c r="G217" s="102">
        <v>11</v>
      </c>
      <c r="H217" s="95" t="s">
        <v>66</v>
      </c>
      <c r="I217" s="102">
        <v>1</v>
      </c>
      <c r="J217" s="102" t="s">
        <v>67</v>
      </c>
      <c r="K217" s="98"/>
      <c r="L217" s="98"/>
      <c r="M217" s="98"/>
      <c r="N217" s="96" t="s">
        <v>6827</v>
      </c>
      <c r="O217" s="98"/>
      <c r="P217" s="100"/>
      <c r="Q217" s="99"/>
      <c r="R217" s="101" t="s">
        <v>663</v>
      </c>
      <c r="T217" s="60">
        <v>260101</v>
      </c>
    </row>
    <row r="218" spans="1:20" ht="18" customHeight="1" x14ac:dyDescent="0.15">
      <c r="A218" s="94">
        <v>6</v>
      </c>
      <c r="B218" s="95" t="s">
        <v>6804</v>
      </c>
      <c r="C218" s="95">
        <v>1</v>
      </c>
      <c r="D218" s="95" t="s">
        <v>6804</v>
      </c>
      <c r="E218" s="95">
        <v>1</v>
      </c>
      <c r="F218" s="95" t="s">
        <v>6807</v>
      </c>
      <c r="G218" s="102">
        <v>11</v>
      </c>
      <c r="H218" s="95" t="s">
        <v>66</v>
      </c>
      <c r="I218" s="102">
        <v>1</v>
      </c>
      <c r="J218" s="102" t="s">
        <v>67</v>
      </c>
      <c r="K218" s="98"/>
      <c r="L218" s="98"/>
      <c r="M218" s="98"/>
      <c r="N218" s="96" t="s">
        <v>6828</v>
      </c>
      <c r="O218" s="98">
        <v>13200</v>
      </c>
      <c r="P218" s="100"/>
      <c r="Q218" s="99"/>
      <c r="R218" s="101" t="s">
        <v>663</v>
      </c>
      <c r="T218" s="60">
        <v>260101</v>
      </c>
    </row>
    <row r="219" spans="1:20" ht="18" customHeight="1" x14ac:dyDescent="0.15">
      <c r="A219" s="94">
        <v>6</v>
      </c>
      <c r="B219" s="95" t="s">
        <v>6804</v>
      </c>
      <c r="C219" s="95">
        <v>1</v>
      </c>
      <c r="D219" s="95" t="s">
        <v>6804</v>
      </c>
      <c r="E219" s="95">
        <v>1</v>
      </c>
      <c r="F219" s="95" t="s">
        <v>6807</v>
      </c>
      <c r="G219" s="102">
        <v>11</v>
      </c>
      <c r="H219" s="95" t="s">
        <v>66</v>
      </c>
      <c r="I219" s="96">
        <v>3</v>
      </c>
      <c r="J219" s="96" t="s">
        <v>70</v>
      </c>
      <c r="K219" s="98">
        <v>150</v>
      </c>
      <c r="L219" s="98">
        <v>150</v>
      </c>
      <c r="M219" s="98">
        <f>K219-L219</f>
        <v>0</v>
      </c>
      <c r="N219" s="96" t="s">
        <v>6829</v>
      </c>
      <c r="O219" s="98">
        <v>66000</v>
      </c>
      <c r="P219" s="100"/>
      <c r="Q219" s="99"/>
      <c r="R219" s="101" t="s">
        <v>663</v>
      </c>
      <c r="T219" s="60">
        <v>260101</v>
      </c>
    </row>
    <row r="220" spans="1:20" ht="18" customHeight="1" x14ac:dyDescent="0.15">
      <c r="A220" s="94">
        <v>6</v>
      </c>
      <c r="B220" s="95" t="s">
        <v>6804</v>
      </c>
      <c r="C220" s="95">
        <v>1</v>
      </c>
      <c r="D220" s="95" t="s">
        <v>6804</v>
      </c>
      <c r="E220" s="95">
        <v>1</v>
      </c>
      <c r="F220" s="95" t="s">
        <v>6807</v>
      </c>
      <c r="G220" s="102">
        <v>11</v>
      </c>
      <c r="H220" s="95" t="s">
        <v>66</v>
      </c>
      <c r="I220" s="102">
        <v>3</v>
      </c>
      <c r="J220" s="102" t="s">
        <v>70</v>
      </c>
      <c r="K220" s="98"/>
      <c r="L220" s="98"/>
      <c r="M220" s="98"/>
      <c r="N220" s="96" t="s">
        <v>6830</v>
      </c>
      <c r="O220" s="98">
        <v>84000</v>
      </c>
      <c r="P220" s="100"/>
      <c r="Q220" s="99"/>
      <c r="R220" s="101" t="s">
        <v>663</v>
      </c>
      <c r="T220" s="60">
        <v>260101</v>
      </c>
    </row>
    <row r="221" spans="1:20" ht="18" customHeight="1" x14ac:dyDescent="0.15">
      <c r="A221" s="94">
        <v>6</v>
      </c>
      <c r="B221" s="95" t="s">
        <v>6804</v>
      </c>
      <c r="C221" s="95">
        <v>1</v>
      </c>
      <c r="D221" s="95" t="s">
        <v>6804</v>
      </c>
      <c r="E221" s="95">
        <v>1</v>
      </c>
      <c r="F221" s="95" t="s">
        <v>6807</v>
      </c>
      <c r="G221" s="102">
        <v>11</v>
      </c>
      <c r="H221" s="95" t="s">
        <v>66</v>
      </c>
      <c r="I221" s="102">
        <v>3</v>
      </c>
      <c r="J221" s="102" t="s">
        <v>70</v>
      </c>
      <c r="K221" s="98"/>
      <c r="L221" s="98"/>
      <c r="M221" s="98"/>
      <c r="N221" s="96" t="s">
        <v>6831</v>
      </c>
      <c r="O221" s="98"/>
      <c r="P221" s="100"/>
      <c r="Q221" s="99"/>
      <c r="R221" s="101" t="s">
        <v>663</v>
      </c>
      <c r="T221" s="60">
        <v>260101</v>
      </c>
    </row>
    <row r="222" spans="1:20" ht="18" customHeight="1" x14ac:dyDescent="0.15">
      <c r="A222" s="94">
        <v>6</v>
      </c>
      <c r="B222" s="95" t="s">
        <v>6804</v>
      </c>
      <c r="C222" s="95">
        <v>1</v>
      </c>
      <c r="D222" s="95" t="s">
        <v>6804</v>
      </c>
      <c r="E222" s="95">
        <v>1</v>
      </c>
      <c r="F222" s="95" t="s">
        <v>6807</v>
      </c>
      <c r="G222" s="102">
        <v>11</v>
      </c>
      <c r="H222" s="95" t="s">
        <v>66</v>
      </c>
      <c r="I222" s="102">
        <v>3</v>
      </c>
      <c r="J222" s="102" t="s">
        <v>70</v>
      </c>
      <c r="K222" s="98"/>
      <c r="L222" s="98"/>
      <c r="M222" s="98"/>
      <c r="N222" s="96" t="s">
        <v>6832</v>
      </c>
      <c r="O222" s="98"/>
      <c r="P222" s="100"/>
      <c r="Q222" s="99"/>
      <c r="R222" s="101" t="s">
        <v>663</v>
      </c>
      <c r="T222" s="60">
        <v>260101</v>
      </c>
    </row>
    <row r="223" spans="1:20" ht="18" customHeight="1" x14ac:dyDescent="0.15">
      <c r="A223" s="94">
        <v>6</v>
      </c>
      <c r="B223" s="95" t="s">
        <v>6804</v>
      </c>
      <c r="C223" s="95">
        <v>1</v>
      </c>
      <c r="D223" s="95" t="s">
        <v>6804</v>
      </c>
      <c r="E223" s="95">
        <v>1</v>
      </c>
      <c r="F223" s="95" t="s">
        <v>6807</v>
      </c>
      <c r="G223" s="96">
        <v>12</v>
      </c>
      <c r="H223" s="97" t="s">
        <v>73</v>
      </c>
      <c r="I223" s="96"/>
      <c r="J223" s="96"/>
      <c r="K223" s="98"/>
      <c r="L223" s="98"/>
      <c r="M223" s="98"/>
      <c r="N223" s="96"/>
      <c r="O223" s="99"/>
      <c r="P223" s="100"/>
      <c r="Q223" s="99"/>
      <c r="R223" s="101" t="s">
        <v>663</v>
      </c>
      <c r="T223" s="60">
        <v>260101</v>
      </c>
    </row>
    <row r="224" spans="1:20" ht="18" customHeight="1" x14ac:dyDescent="0.15">
      <c r="A224" s="94">
        <v>6</v>
      </c>
      <c r="B224" s="95" t="s">
        <v>6804</v>
      </c>
      <c r="C224" s="95">
        <v>1</v>
      </c>
      <c r="D224" s="95" t="s">
        <v>6804</v>
      </c>
      <c r="E224" s="95">
        <v>1</v>
      </c>
      <c r="F224" s="95" t="s">
        <v>6807</v>
      </c>
      <c r="G224" s="102">
        <v>12</v>
      </c>
      <c r="H224" s="95" t="s">
        <v>73</v>
      </c>
      <c r="I224" s="96">
        <v>21</v>
      </c>
      <c r="J224" s="96" t="s">
        <v>6833</v>
      </c>
      <c r="K224" s="98">
        <v>15012</v>
      </c>
      <c r="L224" s="98">
        <v>15012</v>
      </c>
      <c r="M224" s="98">
        <f>K224-L224</f>
        <v>0</v>
      </c>
      <c r="N224" s="96" t="s">
        <v>6834</v>
      </c>
      <c r="O224" s="98">
        <v>303160</v>
      </c>
      <c r="P224" s="100"/>
      <c r="Q224" s="99"/>
      <c r="R224" s="101" t="s">
        <v>663</v>
      </c>
      <c r="T224" s="60">
        <v>260101</v>
      </c>
    </row>
    <row r="225" spans="1:20" ht="18" customHeight="1" x14ac:dyDescent="0.15">
      <c r="A225" s="94">
        <v>6</v>
      </c>
      <c r="B225" s="95" t="s">
        <v>6804</v>
      </c>
      <c r="C225" s="95">
        <v>1</v>
      </c>
      <c r="D225" s="95" t="s">
        <v>6804</v>
      </c>
      <c r="E225" s="95">
        <v>1</v>
      </c>
      <c r="F225" s="95" t="s">
        <v>6807</v>
      </c>
      <c r="G225" s="102">
        <v>12</v>
      </c>
      <c r="H225" s="95" t="s">
        <v>73</v>
      </c>
      <c r="I225" s="102">
        <v>21</v>
      </c>
      <c r="J225" s="102" t="s">
        <v>6833</v>
      </c>
      <c r="K225" s="98"/>
      <c r="L225" s="98"/>
      <c r="M225" s="98"/>
      <c r="N225" s="96" t="s">
        <v>6835</v>
      </c>
      <c r="O225" s="98">
        <v>10314480</v>
      </c>
      <c r="P225" s="100"/>
      <c r="Q225" s="99"/>
      <c r="R225" s="101" t="s">
        <v>663</v>
      </c>
      <c r="T225" s="60">
        <v>260101</v>
      </c>
    </row>
    <row r="226" spans="1:20" ht="18" customHeight="1" x14ac:dyDescent="0.15">
      <c r="A226" s="94">
        <v>6</v>
      </c>
      <c r="B226" s="95" t="s">
        <v>6804</v>
      </c>
      <c r="C226" s="95">
        <v>1</v>
      </c>
      <c r="D226" s="95" t="s">
        <v>6804</v>
      </c>
      <c r="E226" s="95">
        <v>1</v>
      </c>
      <c r="F226" s="95" t="s">
        <v>6807</v>
      </c>
      <c r="G226" s="102">
        <v>12</v>
      </c>
      <c r="H226" s="95" t="s">
        <v>73</v>
      </c>
      <c r="I226" s="102">
        <v>21</v>
      </c>
      <c r="J226" s="102" t="s">
        <v>6833</v>
      </c>
      <c r="K226" s="98"/>
      <c r="L226" s="98"/>
      <c r="M226" s="98"/>
      <c r="N226" s="96" t="s">
        <v>6836</v>
      </c>
      <c r="O226" s="98">
        <v>4122500</v>
      </c>
      <c r="P226" s="100"/>
      <c r="Q226" s="99"/>
      <c r="R226" s="101" t="s">
        <v>663</v>
      </c>
      <c r="T226" s="60">
        <v>260101</v>
      </c>
    </row>
    <row r="227" spans="1:20" ht="18" customHeight="1" x14ac:dyDescent="0.15">
      <c r="A227" s="94">
        <v>6</v>
      </c>
      <c r="B227" s="95" t="s">
        <v>6804</v>
      </c>
      <c r="C227" s="95">
        <v>1</v>
      </c>
      <c r="D227" s="95" t="s">
        <v>6804</v>
      </c>
      <c r="E227" s="95">
        <v>1</v>
      </c>
      <c r="F227" s="95" t="s">
        <v>6807</v>
      </c>
      <c r="G227" s="102">
        <v>12</v>
      </c>
      <c r="H227" s="95" t="s">
        <v>73</v>
      </c>
      <c r="I227" s="102">
        <v>21</v>
      </c>
      <c r="J227" s="102" t="s">
        <v>6833</v>
      </c>
      <c r="K227" s="98"/>
      <c r="L227" s="98"/>
      <c r="M227" s="98"/>
      <c r="N227" s="96" t="s">
        <v>6837</v>
      </c>
      <c r="O227" s="98">
        <v>261000</v>
      </c>
      <c r="P227" s="100"/>
      <c r="Q227" s="99"/>
      <c r="R227" s="101" t="s">
        <v>663</v>
      </c>
      <c r="T227" s="60">
        <v>260101</v>
      </c>
    </row>
    <row r="228" spans="1:20" ht="18" customHeight="1" x14ac:dyDescent="0.15">
      <c r="A228" s="94">
        <v>6</v>
      </c>
      <c r="B228" s="95" t="s">
        <v>6804</v>
      </c>
      <c r="C228" s="95">
        <v>1</v>
      </c>
      <c r="D228" s="95" t="s">
        <v>6804</v>
      </c>
      <c r="E228" s="95">
        <v>1</v>
      </c>
      <c r="F228" s="95" t="s">
        <v>6807</v>
      </c>
      <c r="G228" s="102">
        <v>12</v>
      </c>
      <c r="H228" s="95" t="s">
        <v>73</v>
      </c>
      <c r="I228" s="102">
        <v>21</v>
      </c>
      <c r="J228" s="102" t="s">
        <v>6833</v>
      </c>
      <c r="K228" s="98"/>
      <c r="L228" s="98"/>
      <c r="M228" s="98"/>
      <c r="N228" s="96" t="s">
        <v>6838</v>
      </c>
      <c r="O228" s="98">
        <v>10000</v>
      </c>
      <c r="P228" s="100"/>
      <c r="Q228" s="99"/>
      <c r="R228" s="101" t="s">
        <v>663</v>
      </c>
      <c r="T228" s="60">
        <v>260101</v>
      </c>
    </row>
    <row r="229" spans="1:20" ht="18" customHeight="1" x14ac:dyDescent="0.15">
      <c r="A229" s="68">
        <v>7</v>
      </c>
      <c r="B229" s="69" t="s">
        <v>6839</v>
      </c>
      <c r="C229" s="69"/>
      <c r="D229" s="69"/>
      <c r="E229" s="70"/>
      <c r="F229" s="69"/>
      <c r="G229" s="70"/>
      <c r="H229" s="69"/>
      <c r="I229" s="70"/>
      <c r="J229" s="70"/>
      <c r="K229" s="71">
        <f>IF(C229="",SUMIFS($K230:$K$283,$A230:$A$283,A229,$E230:$E$283,""),IF(E229="",SUMIFS($K230:$K$283,$A230:$A$283,A229,$C230:$C$283,C229,$G230:$G$283,""),IF(G229="",SUMIFS($K230:$K$283,$A230:$A$283,A229,$C230:$C$283,C229,$E230:$E$283,E229,$R230:$R$283,R229),IF(I229="",SUMIFS($K230:$K$283,$A230:$A$283,A229,$C230:$C$283,C229,$E230:$E$283,E229,$G230:$G$283,G229,$R230:$R$283,R229),0))))</f>
        <v>1</v>
      </c>
      <c r="L229" s="71">
        <f>IF(C229="",SUMIFS($L230:$L$283,$A230:$A$283,A229,$E230:$E$283,""),IF(E229="",SUMIFS($L230:$L$283,$A230:$A$283,A229,$C230:$C$283,C229,$G230:$G$283,""),IF(G229="",SUMIFS($L230:$L$283,$A230:$A$283,A229,$C230:$C$283,C229,$E230:$E$283,E229,$R230:$R$283,R229),IF(I229="",SUMIFS($L230:$L$283,$A230:$A$283,A229,$C230:$C$283,C229,$E230:$E$283,E229,$G230:$G$283,G229,$R230:$R$283,R229),0))))</f>
        <v>1</v>
      </c>
      <c r="M229" s="71">
        <f>K229-L229</f>
        <v>0</v>
      </c>
      <c r="N229" s="72"/>
      <c r="O229" s="73"/>
      <c r="P229" s="74"/>
      <c r="Q229" s="71">
        <f>IF(C229="",SUMIFS($Q230:$Q$283,$A230:$A$283,A229,$E230:$E$283,""),IF(E229="",SUMIFS($Q230:$Q$283,$A230:$A$283,A229,$C230:$C$283,C229,$G230:$G$283,""),IF(G229="",SUMIFS($Q230:$Q$283,$A230:$A$283,A229,$C230:$C$283,C229,$E230:$E$283,E229,$R230:$R$283,R229),IF(I229="",SUMIFS($Q230:$Q$283,$A230:$A$283,A229,$C230:$C$283,C229,$E230:$E$283,E229,$G230:$G$283,G229,$R230:$R$283,R229),0))))</f>
        <v>1</v>
      </c>
      <c r="R229" s="75"/>
      <c r="T229" s="60">
        <v>270101</v>
      </c>
    </row>
    <row r="230" spans="1:20" ht="18" customHeight="1" x14ac:dyDescent="0.15">
      <c r="A230" s="76">
        <v>7</v>
      </c>
      <c r="B230" s="77" t="s">
        <v>6839</v>
      </c>
      <c r="C230" s="78">
        <v>1</v>
      </c>
      <c r="D230" s="78" t="s">
        <v>6840</v>
      </c>
      <c r="E230" s="79"/>
      <c r="F230" s="78"/>
      <c r="G230" s="79"/>
      <c r="H230" s="78"/>
      <c r="I230" s="79"/>
      <c r="J230" s="79"/>
      <c r="K230" s="80">
        <f>IF(C230="",SUMIFS($K231:$K$283,$A231:$A$283,A230,$E231:$E$283,""),IF(E230="",SUMIFS($K231:$K$283,$A231:$A$283,A230,$C231:$C$283,C230,$G231:$G$283,""),IF(G230="",SUMIFS($K231:$K$283,$A231:$A$283,A230,$C231:$C$283,C230,$E231:$E$283,E230,$R231:$R$283,R230),IF(I230="",SUMIFS($K231:$K$283,$A231:$A$283,A230,$C231:$C$283,C230,$E231:$E$283,E230,$G231:$G$283,G230,$R231:$R$283,R230),0))))</f>
        <v>1</v>
      </c>
      <c r="L230" s="80">
        <f>IF(C230="",SUMIFS($L231:$L$283,$A231:$A$283,A230,$E231:$E$283,""),IF(E230="",SUMIFS($L231:$L$283,$A231:$A$283,A230,$C231:$C$283,C230,$G231:$G$283,""),IF(G230="",SUMIFS($L231:$L$283,$A231:$A$283,A230,$C231:$C$283,C230,$E231:$E$283,E230,$R231:$R$283,R230),IF(I230="",SUMIFS($L231:$L$283,$A231:$A$283,A230,$C231:$C$283,C230,$E231:$E$283,E230,$G231:$G$283,G230,$R231:$R$283,R230),0))))</f>
        <v>1</v>
      </c>
      <c r="M230" s="80">
        <f t="shared" ref="M230:M231" si="24">K230-L230</f>
        <v>0</v>
      </c>
      <c r="N230" s="81"/>
      <c r="O230" s="82"/>
      <c r="P230" s="83"/>
      <c r="Q230" s="80">
        <f>IF(C230="",SUMIFS($Q231:$Q$283,$A231:$A$283,A230,$E231:$E$283,""),IF(E230="",SUMIFS($Q231:$Q$283,$A231:$A$283,A230,$C231:$C$283,C230,$G231:$G$283,""),IF(G230="",SUMIFS($Q231:$Q$283,$A231:$A$283,A230,$C231:$C$283,C230,$E231:$E$283,E230,$R231:$R$283,R230),IF(I230="",SUMIFS($Q231:$Q$283,$A231:$A$283,A230,$C231:$C$283,C230,$E231:$E$283,E230,$G231:$G$283,G230,$R231:$R$283,R230),0))))</f>
        <v>1</v>
      </c>
      <c r="R230" s="84"/>
      <c r="T230" s="60">
        <v>270101</v>
      </c>
    </row>
    <row r="231" spans="1:20" ht="18" customHeight="1" x14ac:dyDescent="0.15">
      <c r="A231" s="76">
        <v>7</v>
      </c>
      <c r="B231" s="77" t="s">
        <v>6840</v>
      </c>
      <c r="C231" s="85">
        <v>1</v>
      </c>
      <c r="D231" s="77" t="s">
        <v>6839</v>
      </c>
      <c r="E231" s="86">
        <v>1</v>
      </c>
      <c r="F231" s="87" t="s">
        <v>6841</v>
      </c>
      <c r="G231" s="86"/>
      <c r="H231" s="87"/>
      <c r="I231" s="86"/>
      <c r="J231" s="86"/>
      <c r="K231" s="88">
        <f>IF(C231="",SUMIFS($K232:$K$283,$A232:$A$283,A231,$E232:$E$283,""),IF(E231="",SUMIFS($K232:$K$283,$A232:$A$283,A231,$C232:$C$283,C231,$G232:$G$283,""),IF(G231="",SUMIFS($K232:$K$283,$A232:$A$283,A231,$C232:$C$283,C231,$E232:$E$283,E231,$R232:$R$283,R231),IF(I231="",SUMIFS($K232:$K$283,$A232:$A$283,A231,$C232:$C$283,C231,$E232:$E$283,E231,$G232:$G$283,G231,$R232:$R$283,R231),0))))</f>
        <v>1</v>
      </c>
      <c r="L231" s="88">
        <f>IF(C231="",SUMIFS($L232:$L$283,$A232:$A$283,A231,$E232:$E$283,""),IF(E231="",SUMIFS($L232:$L$283,$A232:$A$283,A231,$C232:$C$283,C231,$G232:$G$283,""),IF(G231="",SUMIFS($L232:$L$283,$A232:$A$283,A231,$C232:$C$283,C231,$E232:$E$283,E231,$R232:$R$283,R231),IF(I231="",SUMIFS($L232:$L$283,$A232:$A$283,A231,$C232:$C$283,C231,$E232:$E$283,E231,$G232:$G$283,G231,$R232:$R$283,R231),0))))</f>
        <v>1</v>
      </c>
      <c r="M231" s="88">
        <f t="shared" si="24"/>
        <v>0</v>
      </c>
      <c r="N231" s="89"/>
      <c r="O231" s="90"/>
      <c r="P231" s="91"/>
      <c r="Q231" s="92">
        <f>IF(C231="",SUMIFS($Q232:$Q$283,$A232:$A$283,A231,$E232:$E$283,""),IF(E231="",SUMIFS($Q232:$Q$283,$A232:$A$283,A231,$C232:$C$283,C231,$G232:$G$283,""),IF(G231="",SUMIFS($Q232:$Q$283,$A232:$A$283,A231,$C232:$C$283,C231,$E232:$E$283,E231,$R232:$R$283,R231),IF(I231="",SUMIFS($Q232:$Q$283,$A232:$A$283,A231,$C232:$C$283,C231,$E232:$E$283,E231,$G232:$G$283,G231,$R232:$R$283,R231),0))))</f>
        <v>1</v>
      </c>
      <c r="R231" s="93" t="s">
        <v>663</v>
      </c>
      <c r="T231" s="60">
        <v>270101</v>
      </c>
    </row>
    <row r="232" spans="1:20" ht="18" customHeight="1" x14ac:dyDescent="0.15">
      <c r="A232" s="94">
        <v>7</v>
      </c>
      <c r="B232" s="95" t="s">
        <v>6839</v>
      </c>
      <c r="C232" s="95">
        <v>1</v>
      </c>
      <c r="D232" s="95" t="s">
        <v>6839</v>
      </c>
      <c r="E232" s="95">
        <v>1</v>
      </c>
      <c r="F232" s="95" t="s">
        <v>248</v>
      </c>
      <c r="G232" s="96">
        <v>24</v>
      </c>
      <c r="H232" s="97" t="s">
        <v>247</v>
      </c>
      <c r="I232" s="96"/>
      <c r="J232" s="96"/>
      <c r="K232" s="98"/>
      <c r="L232" s="98"/>
      <c r="M232" s="98"/>
      <c r="N232" s="96"/>
      <c r="O232" s="99"/>
      <c r="P232" s="100" t="s">
        <v>6842</v>
      </c>
      <c r="Q232" s="99">
        <v>1</v>
      </c>
      <c r="R232" s="101" t="s">
        <v>663</v>
      </c>
      <c r="T232" s="60">
        <v>270101</v>
      </c>
    </row>
    <row r="233" spans="1:20" ht="18" customHeight="1" x14ac:dyDescent="0.15">
      <c r="A233" s="94">
        <v>7</v>
      </c>
      <c r="B233" s="95" t="s">
        <v>6839</v>
      </c>
      <c r="C233" s="95">
        <v>1</v>
      </c>
      <c r="D233" s="95" t="s">
        <v>6839</v>
      </c>
      <c r="E233" s="95">
        <v>1</v>
      </c>
      <c r="F233" s="95" t="s">
        <v>248</v>
      </c>
      <c r="G233" s="102">
        <v>24</v>
      </c>
      <c r="H233" s="95" t="s">
        <v>247</v>
      </c>
      <c r="I233" s="96">
        <v>21</v>
      </c>
      <c r="J233" s="96" t="s">
        <v>6843</v>
      </c>
      <c r="K233" s="98">
        <v>1</v>
      </c>
      <c r="L233" s="98">
        <v>1</v>
      </c>
      <c r="M233" s="98">
        <f>K233-L233</f>
        <v>0</v>
      </c>
      <c r="N233" s="96" t="s">
        <v>2147</v>
      </c>
      <c r="O233" s="98">
        <v>1000</v>
      </c>
      <c r="P233" s="100" t="s">
        <v>6844</v>
      </c>
      <c r="Q233" s="99"/>
      <c r="R233" s="101" t="s">
        <v>663</v>
      </c>
      <c r="T233" s="60">
        <v>270101</v>
      </c>
    </row>
    <row r="234" spans="1:20" ht="18" customHeight="1" x14ac:dyDescent="0.15">
      <c r="A234" s="68">
        <v>8</v>
      </c>
      <c r="B234" s="69" t="s">
        <v>2151</v>
      </c>
      <c r="C234" s="69"/>
      <c r="D234" s="69"/>
      <c r="E234" s="70"/>
      <c r="F234" s="69"/>
      <c r="G234" s="70"/>
      <c r="H234" s="69"/>
      <c r="I234" s="70"/>
      <c r="J234" s="70"/>
      <c r="K234" s="71">
        <f>IF(C234="",SUMIFS($K235:$K$283,$A235:$A$283,A234,$E235:$E$283,""),IF(E234="",SUMIFS($K235:$K$283,$A235:$A$283,A234,$C235:$C$283,C234,$G235:$G$283,""),IF(G234="",SUMIFS($K235:$K$283,$A235:$A$283,A234,$C235:$C$283,C234,$E235:$E$283,E234,$R235:$R$283,R234),IF(I234="",SUMIFS($K235:$K$283,$A235:$A$283,A234,$C235:$C$283,C234,$E235:$E$283,E234,$G235:$G$283,G234,$R235:$R$283,R234),0))))</f>
        <v>1</v>
      </c>
      <c r="L234" s="71">
        <f>IF(C234="",SUMIFS($L235:$L$283,$A235:$A$283,A234,$E235:$E$283,""),IF(E234="",SUMIFS($L235:$L$283,$A235:$A$283,A234,$C235:$C$283,C234,$G235:$G$283,""),IF(G234="",SUMIFS($L235:$L$283,$A235:$A$283,A234,$C235:$C$283,C234,$E235:$E$283,E234,$R235:$R$283,R234),IF(I234="",SUMIFS($L235:$L$283,$A235:$A$283,A234,$C235:$C$283,C234,$E235:$E$283,E234,$G235:$G$283,G234,$R235:$R$283,R234),0))))</f>
        <v>1</v>
      </c>
      <c r="M234" s="71">
        <f>K234-L234</f>
        <v>0</v>
      </c>
      <c r="N234" s="72"/>
      <c r="O234" s="73"/>
      <c r="P234" s="74"/>
      <c r="Q234" s="71">
        <f>IF(C234="",SUMIFS($Q235:$Q$283,$A235:$A$283,A234,$E235:$E$283,""),IF(E234="",SUMIFS($Q235:$Q$283,$A235:$A$283,A234,$C235:$C$283,C234,$G235:$G$283,""),IF(G234="",SUMIFS($Q235:$Q$283,$A235:$A$283,A234,$C235:$C$283,C234,$E235:$E$283,E234,$R235:$R$283,R234),IF(I234="",SUMIFS($Q235:$Q$283,$A235:$A$283,A234,$C235:$C$283,C234,$E235:$E$283,E234,$G235:$G$283,G234,$R235:$R$283,R234),0))))</f>
        <v>1</v>
      </c>
      <c r="R234" s="75"/>
      <c r="T234" s="60">
        <v>280101</v>
      </c>
    </row>
    <row r="235" spans="1:20" ht="18" customHeight="1" x14ac:dyDescent="0.15">
      <c r="A235" s="76">
        <v>8</v>
      </c>
      <c r="B235" s="77" t="s">
        <v>2151</v>
      </c>
      <c r="C235" s="78">
        <v>1</v>
      </c>
      <c r="D235" s="78" t="s">
        <v>6845</v>
      </c>
      <c r="E235" s="79"/>
      <c r="F235" s="78"/>
      <c r="G235" s="79"/>
      <c r="H235" s="78"/>
      <c r="I235" s="79"/>
      <c r="J235" s="79"/>
      <c r="K235" s="80">
        <f>IF(C235="",SUMIFS($K236:$K$283,$A236:$A$283,A235,$E236:$E$283,""),IF(E235="",SUMIFS($K236:$K$283,$A236:$A$283,A235,$C236:$C$283,C235,$G236:$G$283,""),IF(G235="",SUMIFS($K236:$K$283,$A236:$A$283,A235,$C236:$C$283,C235,$E236:$E$283,E235,$R236:$R$283,R235),IF(I235="",SUMIFS($K236:$K$283,$A236:$A$283,A235,$C236:$C$283,C235,$E236:$E$283,E235,$G236:$G$283,G235,$R236:$R$283,R235),0))))</f>
        <v>1</v>
      </c>
      <c r="L235" s="80">
        <f>IF(C235="",SUMIFS($L236:$L$283,$A236:$A$283,A235,$E236:$E$283,""),IF(E235="",SUMIFS($L236:$L$283,$A236:$A$283,A235,$C236:$C$283,C235,$G236:$G$283,""),IF(G235="",SUMIFS($L236:$L$283,$A236:$A$283,A235,$C236:$C$283,C235,$E236:$E$283,E235,$R236:$R$283,R235),IF(I235="",SUMIFS($L236:$L$283,$A236:$A$283,A235,$C236:$C$283,C235,$E236:$E$283,E235,$G236:$G$283,G235,$R236:$R$283,R235),0))))</f>
        <v>1</v>
      </c>
      <c r="M235" s="80">
        <f t="shared" ref="M235:M236" si="25">K235-L235</f>
        <v>0</v>
      </c>
      <c r="N235" s="81"/>
      <c r="O235" s="82"/>
      <c r="P235" s="83"/>
      <c r="Q235" s="80">
        <f>IF(C235="",SUMIFS($Q236:$Q$283,$A236:$A$283,A235,$E236:$E$283,""),IF(E235="",SUMIFS($Q236:$Q$283,$A236:$A$283,A235,$C236:$C$283,C235,$G236:$G$283,""),IF(G235="",SUMIFS($Q236:$Q$283,$A236:$A$283,A235,$C236:$C$283,C235,$E236:$E$283,E235,$R236:$R$283,R235),IF(I235="",SUMIFS($Q236:$Q$283,$A236:$A$283,A235,$C236:$C$283,C235,$E236:$E$283,E235,$G236:$G$283,G235,$R236:$R$283,R235),0))))</f>
        <v>1</v>
      </c>
      <c r="R235" s="84"/>
      <c r="T235" s="60">
        <v>280101</v>
      </c>
    </row>
    <row r="236" spans="1:20" ht="18" customHeight="1" x14ac:dyDescent="0.15">
      <c r="A236" s="76">
        <v>8</v>
      </c>
      <c r="B236" s="77" t="s">
        <v>2196</v>
      </c>
      <c r="C236" s="85">
        <v>1</v>
      </c>
      <c r="D236" s="77" t="s">
        <v>6846</v>
      </c>
      <c r="E236" s="86">
        <v>1</v>
      </c>
      <c r="F236" s="87" t="s">
        <v>2292</v>
      </c>
      <c r="G236" s="86"/>
      <c r="H236" s="87"/>
      <c r="I236" s="86"/>
      <c r="J236" s="86"/>
      <c r="K236" s="88">
        <f>IF(C236="",SUMIFS($K237:$K$283,$A237:$A$283,A236,$E237:$E$283,""),IF(E236="",SUMIFS($K237:$K$283,$A237:$A$283,A236,$C237:$C$283,C236,$G237:$G$283,""),IF(G236="",SUMIFS($K237:$K$283,$A237:$A$283,A236,$C237:$C$283,C236,$E237:$E$283,E236,$R237:$R$283,R236),IF(I236="",SUMIFS($K237:$K$283,$A237:$A$283,A236,$C237:$C$283,C236,$E237:$E$283,E236,$G237:$G$283,G236,$R237:$R$283,R236),0))))</f>
        <v>1</v>
      </c>
      <c r="L236" s="88">
        <f>IF(C236="",SUMIFS($L237:$L$283,$A237:$A$283,A236,$E237:$E$283,""),IF(E236="",SUMIFS($L237:$L$283,$A237:$A$283,A236,$C237:$C$283,C236,$G237:$G$283,""),IF(G236="",SUMIFS($L237:$L$283,$A237:$A$283,A236,$C237:$C$283,C236,$E237:$E$283,E236,$R237:$R$283,R236),IF(I236="",SUMIFS($L237:$L$283,$A237:$A$283,A236,$C237:$C$283,C236,$E237:$E$283,E236,$G237:$G$283,G236,$R237:$R$283,R236),0))))</f>
        <v>1</v>
      </c>
      <c r="M236" s="88">
        <f t="shared" si="25"/>
        <v>0</v>
      </c>
      <c r="N236" s="89"/>
      <c r="O236" s="90"/>
      <c r="P236" s="91"/>
      <c r="Q236" s="92">
        <f>IF(C236="",SUMIFS($Q237:$Q$283,$A237:$A$283,A236,$E237:$E$283,""),IF(E236="",SUMIFS($Q237:$Q$283,$A237:$A$283,A236,$C237:$C$283,C236,$G237:$G$283,""),IF(G236="",SUMIFS($Q237:$Q$283,$A237:$A$283,A236,$C237:$C$283,C236,$E237:$E$283,E236,$R237:$R$283,R236),IF(I236="",SUMIFS($Q237:$Q$283,$A237:$A$283,A236,$C237:$C$283,C236,$E237:$E$283,E236,$G237:$G$283,G236,$R237:$R$283,R236),0))))</f>
        <v>1</v>
      </c>
      <c r="R236" s="93" t="s">
        <v>663</v>
      </c>
      <c r="T236" s="60">
        <v>280101</v>
      </c>
    </row>
    <row r="237" spans="1:20" ht="18" customHeight="1" x14ac:dyDescent="0.15">
      <c r="A237" s="94">
        <v>8</v>
      </c>
      <c r="B237" s="95" t="s">
        <v>2151</v>
      </c>
      <c r="C237" s="95">
        <v>1</v>
      </c>
      <c r="D237" s="95" t="s">
        <v>6846</v>
      </c>
      <c r="E237" s="95">
        <v>1</v>
      </c>
      <c r="F237" s="95" t="s">
        <v>2154</v>
      </c>
      <c r="G237" s="96">
        <v>22</v>
      </c>
      <c r="H237" s="97" t="s">
        <v>161</v>
      </c>
      <c r="I237" s="96"/>
      <c r="J237" s="96"/>
      <c r="K237" s="98"/>
      <c r="L237" s="98"/>
      <c r="M237" s="98"/>
      <c r="N237" s="96"/>
      <c r="O237" s="99"/>
      <c r="P237" s="100" t="s">
        <v>6842</v>
      </c>
      <c r="Q237" s="99">
        <v>1</v>
      </c>
      <c r="R237" s="101" t="s">
        <v>663</v>
      </c>
      <c r="T237" s="60">
        <v>280101</v>
      </c>
    </row>
    <row r="238" spans="1:20" ht="18" customHeight="1" x14ac:dyDescent="0.15">
      <c r="A238" s="94">
        <v>8</v>
      </c>
      <c r="B238" s="95" t="s">
        <v>2151</v>
      </c>
      <c r="C238" s="95">
        <v>1</v>
      </c>
      <c r="D238" s="95" t="s">
        <v>6846</v>
      </c>
      <c r="E238" s="95">
        <v>1</v>
      </c>
      <c r="F238" s="95" t="s">
        <v>2154</v>
      </c>
      <c r="G238" s="102">
        <v>22</v>
      </c>
      <c r="H238" s="95" t="s">
        <v>161</v>
      </c>
      <c r="I238" s="96">
        <v>83</v>
      </c>
      <c r="J238" s="96" t="s">
        <v>2156</v>
      </c>
      <c r="K238" s="98">
        <v>1</v>
      </c>
      <c r="L238" s="98">
        <v>1</v>
      </c>
      <c r="M238" s="98">
        <f>K238-L238</f>
        <v>0</v>
      </c>
      <c r="N238" s="96" t="s">
        <v>2147</v>
      </c>
      <c r="O238" s="98">
        <v>1000</v>
      </c>
      <c r="P238" s="100" t="s">
        <v>6847</v>
      </c>
      <c r="Q238" s="99"/>
      <c r="R238" s="101" t="s">
        <v>663</v>
      </c>
      <c r="T238" s="60">
        <v>280101</v>
      </c>
    </row>
    <row r="239" spans="1:20" ht="18" customHeight="1" x14ac:dyDescent="0.15">
      <c r="A239" s="68">
        <v>9</v>
      </c>
      <c r="B239" s="69" t="s">
        <v>2159</v>
      </c>
      <c r="C239" s="69"/>
      <c r="D239" s="69"/>
      <c r="E239" s="70"/>
      <c r="F239" s="69"/>
      <c r="G239" s="70"/>
      <c r="H239" s="69"/>
      <c r="I239" s="70"/>
      <c r="J239" s="70"/>
      <c r="K239" s="71">
        <f>IF(C239="",SUMIFS($K240:$K$283,$A240:$A$283,A239,$E240:$E$283,""),IF(E239="",SUMIFS($K240:$K$283,$A240:$A$283,A239,$C240:$C$283,C239,$G240:$G$283,""),IF(G239="",SUMIFS($K240:$K$283,$A240:$A$283,A239,$C240:$C$283,C239,$E240:$E$283,E239,$R240:$R$283,R239),IF(I239="",SUMIFS($K240:$K$283,$A240:$A$283,A239,$C240:$C$283,C239,$E240:$E$283,E239,$G240:$G$283,G239,$R240:$R$283,R239),0))))</f>
        <v>4260</v>
      </c>
      <c r="L239" s="71">
        <f>IF(C239="",SUMIFS($L240:$L$283,$A240:$A$283,A239,$E240:$E$283,""),IF(E239="",SUMIFS($L240:$L$283,$A240:$A$283,A239,$C240:$C$283,C239,$G240:$G$283,""),IF(G239="",SUMIFS($L240:$L$283,$A240:$A$283,A239,$C240:$C$283,C239,$E240:$E$283,E239,$R240:$R$283,R239),IF(I239="",SUMIFS($L240:$L$283,$A240:$A$283,A239,$C240:$C$283,C239,$E240:$E$283,E239,$G240:$G$283,G239,$R240:$R$283,R239),0))))</f>
        <v>1511</v>
      </c>
      <c r="M239" s="71">
        <f>K239-L239</f>
        <v>2749</v>
      </c>
      <c r="N239" s="72"/>
      <c r="O239" s="73"/>
      <c r="P239" s="74"/>
      <c r="Q239" s="71">
        <f>IF(C239="",SUMIFS($Q240:$Q$283,$A240:$A$283,A239,$E240:$E$283,""),IF(E239="",SUMIFS($Q240:$Q$283,$A240:$A$283,A239,$C240:$C$283,C239,$G240:$G$283,""),IF(G239="",SUMIFS($Q240:$Q$283,$A240:$A$283,A239,$C240:$C$283,C239,$E240:$E$283,E239,$R240:$R$283,R239),IF(I239="",SUMIFS($Q240:$Q$283,$A240:$A$283,A239,$C240:$C$283,C239,$E240:$E$283,E239,$G240:$G$283,G239,$R240:$R$283,R239),0))))</f>
        <v>2750</v>
      </c>
      <c r="R239" s="75"/>
      <c r="T239" s="60">
        <v>291011</v>
      </c>
    </row>
    <row r="240" spans="1:20" ht="18" customHeight="1" x14ac:dyDescent="0.15">
      <c r="A240" s="76">
        <v>9</v>
      </c>
      <c r="B240" s="77" t="s">
        <v>2159</v>
      </c>
      <c r="C240" s="78">
        <v>1</v>
      </c>
      <c r="D240" s="78" t="s">
        <v>6848</v>
      </c>
      <c r="E240" s="79"/>
      <c r="F240" s="78"/>
      <c r="G240" s="79"/>
      <c r="H240" s="78"/>
      <c r="I240" s="79"/>
      <c r="J240" s="79"/>
      <c r="K240" s="80">
        <f>IF(C240="",SUMIFS($K241:$K$283,$A241:$A$283,A240,$E241:$E$283,""),IF(E240="",SUMIFS($K241:$K$283,$A241:$A$283,A240,$C241:$C$283,C240,$G241:$G$283,""),IF(G240="",SUMIFS($K241:$K$283,$A241:$A$283,A240,$C241:$C$283,C240,$E241:$E$283,E240,$R241:$R$283,R240),IF(I240="",SUMIFS($K241:$K$283,$A241:$A$283,A240,$C241:$C$283,C240,$E241:$E$283,E240,$G241:$G$283,G240,$R241:$R$283,R240),0))))</f>
        <v>1509</v>
      </c>
      <c r="L240" s="80">
        <f>IF(C240="",SUMIFS($L241:$L$283,$A241:$A$283,A240,$E241:$E$283,""),IF(E240="",SUMIFS($L241:$L$283,$A241:$A$283,A240,$C241:$C$283,C240,$G241:$G$283,""),IF(G240="",SUMIFS($L241:$L$283,$A241:$A$283,A240,$C241:$C$283,C240,$E241:$E$283,E240,$R241:$R$283,R240),IF(I240="",SUMIFS($L241:$L$283,$A241:$A$283,A240,$C241:$C$283,C240,$E241:$E$283,E240,$G241:$G$283,G240,$R241:$R$283,R240),0))))</f>
        <v>1509</v>
      </c>
      <c r="M240" s="80">
        <f t="shared" ref="M240:M241" si="26">K240-L240</f>
        <v>0</v>
      </c>
      <c r="N240" s="81"/>
      <c r="O240" s="82"/>
      <c r="P240" s="83"/>
      <c r="Q240" s="80">
        <f>IF(C240="",SUMIFS($Q241:$Q$283,$A241:$A$283,A240,$E241:$E$283,""),IF(E240="",SUMIFS($Q241:$Q$283,$A241:$A$283,A240,$C241:$C$283,C240,$G241:$G$283,""),IF(G240="",SUMIFS($Q241:$Q$283,$A241:$A$283,A240,$C241:$C$283,C240,$E241:$E$283,E240,$R241:$R$283,R240),IF(I240="",SUMIFS($Q241:$Q$283,$A241:$A$283,A240,$C241:$C$283,C240,$E241:$E$283,E240,$G241:$G$283,G240,$R241:$R$283,R240),0))))</f>
        <v>0</v>
      </c>
      <c r="R240" s="84"/>
      <c r="T240" s="60">
        <v>291011</v>
      </c>
    </row>
    <row r="241" spans="1:20" ht="18" customHeight="1" x14ac:dyDescent="0.15">
      <c r="A241" s="76">
        <v>9</v>
      </c>
      <c r="B241" s="77" t="s">
        <v>2293</v>
      </c>
      <c r="C241" s="85">
        <v>1</v>
      </c>
      <c r="D241" s="77" t="s">
        <v>6849</v>
      </c>
      <c r="E241" s="86">
        <v>1</v>
      </c>
      <c r="F241" s="87" t="s">
        <v>6850</v>
      </c>
      <c r="G241" s="86"/>
      <c r="H241" s="87"/>
      <c r="I241" s="86"/>
      <c r="J241" s="86"/>
      <c r="K241" s="88">
        <f>IF(C241="",SUMIFS($K242:$K$283,$A242:$A$283,A241,$E242:$E$283,""),IF(E241="",SUMIFS($K242:$K$283,$A242:$A$283,A241,$C242:$C$283,C241,$G242:$G$283,""),IF(G241="",SUMIFS($K242:$K$283,$A242:$A$283,A241,$C242:$C$283,C241,$E242:$E$283,E241,$R242:$R$283,R241),IF(I241="",SUMIFS($K242:$K$283,$A242:$A$283,A241,$C242:$C$283,C241,$E242:$E$283,E241,$G242:$G$283,G241,$R242:$R$283,R241),0))))</f>
        <v>1500</v>
      </c>
      <c r="L241" s="88">
        <f>IF(C241="",SUMIFS($L242:$L$283,$A242:$A$283,A241,$E242:$E$283,""),IF(E241="",SUMIFS($L242:$L$283,$A242:$A$283,A241,$C242:$C$283,C241,$G242:$G$283,""),IF(G241="",SUMIFS($L242:$L$283,$A242:$A$283,A241,$C242:$C$283,C241,$E242:$E$283,E241,$R242:$R$283,R241),IF(I241="",SUMIFS($L242:$L$283,$A242:$A$283,A241,$C242:$C$283,C241,$E242:$E$283,E241,$G242:$G$283,G241,$R242:$R$283,R241),0))))</f>
        <v>1500</v>
      </c>
      <c r="M241" s="88">
        <f t="shared" si="26"/>
        <v>0</v>
      </c>
      <c r="N241" s="89"/>
      <c r="O241" s="90"/>
      <c r="P241" s="91"/>
      <c r="Q241" s="92">
        <f>IF(C241="",SUMIFS($Q242:$Q$283,$A242:$A$283,A241,$E242:$E$283,""),IF(E241="",SUMIFS($Q242:$Q$283,$A242:$A$283,A241,$C242:$C$283,C241,$G242:$G$283,""),IF(G241="",SUMIFS($Q242:$Q$283,$A242:$A$283,A241,$C242:$C$283,C241,$E242:$E$283,E241,$R242:$R$283,R241),IF(I241="",SUMIFS($Q242:$Q$283,$A242:$A$283,A241,$C242:$C$283,C241,$E242:$E$283,E241,$G242:$G$283,G241,$R242:$R$283,R241),0))))</f>
        <v>0</v>
      </c>
      <c r="R241" s="93" t="s">
        <v>663</v>
      </c>
      <c r="T241" s="60">
        <v>291011</v>
      </c>
    </row>
    <row r="242" spans="1:20" ht="18" customHeight="1" x14ac:dyDescent="0.15">
      <c r="A242" s="94">
        <v>9</v>
      </c>
      <c r="B242" s="95" t="s">
        <v>2159</v>
      </c>
      <c r="C242" s="95">
        <v>1</v>
      </c>
      <c r="D242" s="95" t="s">
        <v>6849</v>
      </c>
      <c r="E242" s="95">
        <v>1</v>
      </c>
      <c r="F242" s="95" t="s">
        <v>6851</v>
      </c>
      <c r="G242" s="96">
        <v>22</v>
      </c>
      <c r="H242" s="97" t="s">
        <v>161</v>
      </c>
      <c r="I242" s="96"/>
      <c r="J242" s="96"/>
      <c r="K242" s="98"/>
      <c r="L242" s="98"/>
      <c r="M242" s="98"/>
      <c r="N242" s="96"/>
      <c r="O242" s="99"/>
      <c r="P242" s="100"/>
      <c r="Q242" s="99"/>
      <c r="R242" s="101" t="s">
        <v>663</v>
      </c>
      <c r="T242" s="60">
        <v>291011</v>
      </c>
    </row>
    <row r="243" spans="1:20" ht="18" customHeight="1" x14ac:dyDescent="0.15">
      <c r="A243" s="94">
        <v>9</v>
      </c>
      <c r="B243" s="95" t="s">
        <v>2159</v>
      </c>
      <c r="C243" s="95">
        <v>1</v>
      </c>
      <c r="D243" s="95" t="s">
        <v>6849</v>
      </c>
      <c r="E243" s="95">
        <v>1</v>
      </c>
      <c r="F243" s="95" t="s">
        <v>6851</v>
      </c>
      <c r="G243" s="102">
        <v>22</v>
      </c>
      <c r="H243" s="95" t="s">
        <v>161</v>
      </c>
      <c r="I243" s="96">
        <v>1</v>
      </c>
      <c r="J243" s="96" t="s">
        <v>6852</v>
      </c>
      <c r="K243" s="98">
        <v>1500</v>
      </c>
      <c r="L243" s="98">
        <v>1500</v>
      </c>
      <c r="M243" s="98">
        <f>K243-L243</f>
        <v>0</v>
      </c>
      <c r="N243" s="96" t="s">
        <v>6853</v>
      </c>
      <c r="O243" s="98">
        <v>1500000</v>
      </c>
      <c r="P243" s="100"/>
      <c r="Q243" s="99"/>
      <c r="R243" s="101" t="s">
        <v>663</v>
      </c>
      <c r="T243" s="60">
        <v>291011</v>
      </c>
    </row>
    <row r="244" spans="1:20" ht="18" customHeight="1" x14ac:dyDescent="0.15">
      <c r="A244" s="76">
        <v>9</v>
      </c>
      <c r="B244" s="77" t="s">
        <v>2293</v>
      </c>
      <c r="C244" s="85">
        <v>1</v>
      </c>
      <c r="D244" s="77" t="s">
        <v>6849</v>
      </c>
      <c r="E244" s="86">
        <v>2</v>
      </c>
      <c r="F244" s="87" t="s">
        <v>6854</v>
      </c>
      <c r="G244" s="86"/>
      <c r="H244" s="87"/>
      <c r="I244" s="86"/>
      <c r="J244" s="86"/>
      <c r="K244" s="88">
        <f>IF(C244="",SUMIFS($K245:$K$283,$A245:$A$283,A244,$E245:$E$283,""),IF(E244="",SUMIFS($K245:$K$283,$A245:$A$283,A244,$C245:$C$283,C244,$G245:$G$283,""),IF(G244="",SUMIFS($K245:$K$283,$A245:$A$283,A244,$C245:$C$283,C244,$E245:$E$283,E244,$R245:$R$283,R244),IF(I244="",SUMIFS($K245:$K$283,$A245:$A$283,A244,$C245:$C$283,C244,$E245:$E$283,E244,$G245:$G$283,G244,$R245:$R$283,R244),0))))</f>
        <v>1</v>
      </c>
      <c r="L244" s="88">
        <f>IF(C244="",SUMIFS($L245:$L$283,$A245:$A$283,A244,$E245:$E$283,""),IF(E244="",SUMIFS($L245:$L$283,$A245:$A$283,A244,$C245:$C$283,C244,$G245:$G$283,""),IF(G244="",SUMIFS($L245:$L$283,$A245:$A$283,A244,$C245:$C$283,C244,$E245:$E$283,E244,$R245:$R$283,R244),IF(I244="",SUMIFS($L245:$L$283,$A245:$A$283,A244,$C245:$C$283,C244,$E245:$E$283,E244,$G245:$G$283,G244,$R245:$R$283,R244),0))))</f>
        <v>1</v>
      </c>
      <c r="M244" s="88">
        <f t="shared" ref="M244" si="27">K244-L244</f>
        <v>0</v>
      </c>
      <c r="N244" s="89"/>
      <c r="O244" s="90"/>
      <c r="P244" s="91"/>
      <c r="Q244" s="92">
        <f>IF(C244="",SUMIFS($Q245:$Q$283,$A245:$A$283,A244,$E245:$E$283,""),IF(E244="",SUMIFS($Q245:$Q$283,$A245:$A$283,A244,$C245:$C$283,C244,$G245:$G$283,""),IF(G244="",SUMIFS($Q245:$Q$283,$A245:$A$283,A244,$C245:$C$283,C244,$E245:$E$283,E244,$R245:$R$283,R244),IF(I244="",SUMIFS($Q245:$Q$283,$A245:$A$283,A244,$C245:$C$283,C244,$E245:$E$283,E244,$G245:$G$283,G244,$R245:$R$283,R244),0))))</f>
        <v>0</v>
      </c>
      <c r="R244" s="93" t="s">
        <v>663</v>
      </c>
      <c r="T244" s="60">
        <v>291012</v>
      </c>
    </row>
    <row r="245" spans="1:20" ht="18" customHeight="1" x14ac:dyDescent="0.15">
      <c r="A245" s="94">
        <v>9</v>
      </c>
      <c r="B245" s="95" t="s">
        <v>2159</v>
      </c>
      <c r="C245" s="95">
        <v>1</v>
      </c>
      <c r="D245" s="95" t="s">
        <v>6849</v>
      </c>
      <c r="E245" s="95">
        <v>2</v>
      </c>
      <c r="F245" s="95" t="s">
        <v>6855</v>
      </c>
      <c r="G245" s="96">
        <v>22</v>
      </c>
      <c r="H245" s="97" t="s">
        <v>161</v>
      </c>
      <c r="I245" s="96"/>
      <c r="J245" s="96"/>
      <c r="K245" s="98"/>
      <c r="L245" s="98"/>
      <c r="M245" s="98"/>
      <c r="N245" s="96"/>
      <c r="O245" s="99"/>
      <c r="P245" s="100"/>
      <c r="Q245" s="99"/>
      <c r="R245" s="101" t="s">
        <v>663</v>
      </c>
      <c r="T245" s="60">
        <v>291012</v>
      </c>
    </row>
    <row r="246" spans="1:20" ht="18" customHeight="1" x14ac:dyDescent="0.15">
      <c r="A246" s="94">
        <v>9</v>
      </c>
      <c r="B246" s="95" t="s">
        <v>2159</v>
      </c>
      <c r="C246" s="95">
        <v>1</v>
      </c>
      <c r="D246" s="95" t="s">
        <v>6849</v>
      </c>
      <c r="E246" s="95">
        <v>2</v>
      </c>
      <c r="F246" s="95" t="s">
        <v>6855</v>
      </c>
      <c r="G246" s="102">
        <v>22</v>
      </c>
      <c r="H246" s="95" t="s">
        <v>161</v>
      </c>
      <c r="I246" s="96">
        <v>1</v>
      </c>
      <c r="J246" s="96" t="s">
        <v>6852</v>
      </c>
      <c r="K246" s="98">
        <v>1</v>
      </c>
      <c r="L246" s="98">
        <v>1</v>
      </c>
      <c r="M246" s="98">
        <f>K246-L246</f>
        <v>0</v>
      </c>
      <c r="N246" s="96" t="s">
        <v>2147</v>
      </c>
      <c r="O246" s="98">
        <v>1000</v>
      </c>
      <c r="P246" s="100"/>
      <c r="Q246" s="99"/>
      <c r="R246" s="101" t="s">
        <v>663</v>
      </c>
      <c r="T246" s="60">
        <v>291012</v>
      </c>
    </row>
    <row r="247" spans="1:20" ht="18" customHeight="1" x14ac:dyDescent="0.15">
      <c r="A247" s="76">
        <v>9</v>
      </c>
      <c r="B247" s="77" t="s">
        <v>2293</v>
      </c>
      <c r="C247" s="85">
        <v>1</v>
      </c>
      <c r="D247" s="77" t="s">
        <v>6849</v>
      </c>
      <c r="E247" s="86">
        <v>3</v>
      </c>
      <c r="F247" s="87" t="s">
        <v>6856</v>
      </c>
      <c r="G247" s="86"/>
      <c r="H247" s="87"/>
      <c r="I247" s="86"/>
      <c r="J247" s="86"/>
      <c r="K247" s="88">
        <f>IF(C247="",SUMIFS($K248:$K$283,$A248:$A$283,A247,$E248:$E$283,""),IF(E247="",SUMIFS($K248:$K$283,$A248:$A$283,A247,$C248:$C$283,C247,$G248:$G$283,""),IF(G247="",SUMIFS($K248:$K$283,$A248:$A$283,A247,$C248:$C$283,C247,$E248:$E$283,E247,$R248:$R$283,R247),IF(I247="",SUMIFS($K248:$K$283,$A248:$A$283,A247,$C248:$C$283,C247,$E248:$E$283,E247,$G248:$G$283,G247,$R248:$R$283,R247),0))))</f>
        <v>2</v>
      </c>
      <c r="L247" s="88">
        <f>IF(C247="",SUMIFS($L248:$L$283,$A248:$A$283,A247,$E248:$E$283,""),IF(E247="",SUMIFS($L248:$L$283,$A248:$A$283,A247,$C248:$C$283,C247,$G248:$G$283,""),IF(G247="",SUMIFS($L248:$L$283,$A248:$A$283,A247,$C248:$C$283,C247,$E248:$E$283,E247,$R248:$R$283,R247),IF(I247="",SUMIFS($L248:$L$283,$A248:$A$283,A247,$C248:$C$283,C247,$E248:$E$283,E247,$G248:$G$283,G247,$R248:$R$283,R247),0))))</f>
        <v>2</v>
      </c>
      <c r="M247" s="88">
        <f t="shared" ref="M247" si="28">K247-L247</f>
        <v>0</v>
      </c>
      <c r="N247" s="89"/>
      <c r="O247" s="90"/>
      <c r="P247" s="91"/>
      <c r="Q247" s="92">
        <f>IF(C247="",SUMIFS($Q248:$Q$283,$A248:$A$283,A247,$E248:$E$283,""),IF(E247="",SUMIFS($Q248:$Q$283,$A248:$A$283,A247,$C248:$C$283,C247,$G248:$G$283,""),IF(G247="",SUMIFS($Q248:$Q$283,$A248:$A$283,A247,$C248:$C$283,C247,$E248:$E$283,E247,$R248:$R$283,R247),IF(I247="",SUMIFS($Q248:$Q$283,$A248:$A$283,A247,$C248:$C$283,C247,$E248:$E$283,E247,$G248:$G$283,G247,$R248:$R$283,R247),0))))</f>
        <v>0</v>
      </c>
      <c r="R247" s="93" t="s">
        <v>663</v>
      </c>
      <c r="T247" s="60">
        <v>291013</v>
      </c>
    </row>
    <row r="248" spans="1:20" ht="18" customHeight="1" x14ac:dyDescent="0.15">
      <c r="A248" s="94">
        <v>9</v>
      </c>
      <c r="B248" s="95" t="s">
        <v>2159</v>
      </c>
      <c r="C248" s="95">
        <v>1</v>
      </c>
      <c r="D248" s="95" t="s">
        <v>6849</v>
      </c>
      <c r="E248" s="95">
        <v>3</v>
      </c>
      <c r="F248" s="95" t="s">
        <v>6857</v>
      </c>
      <c r="G248" s="96">
        <v>22</v>
      </c>
      <c r="H248" s="97" t="s">
        <v>161</v>
      </c>
      <c r="I248" s="96"/>
      <c r="J248" s="96"/>
      <c r="K248" s="98"/>
      <c r="L248" s="98"/>
      <c r="M248" s="98"/>
      <c r="N248" s="96"/>
      <c r="O248" s="99"/>
      <c r="P248" s="100"/>
      <c r="Q248" s="99"/>
      <c r="R248" s="101" t="s">
        <v>663</v>
      </c>
      <c r="T248" s="60">
        <v>291013</v>
      </c>
    </row>
    <row r="249" spans="1:20" ht="18" customHeight="1" x14ac:dyDescent="0.15">
      <c r="A249" s="94">
        <v>9</v>
      </c>
      <c r="B249" s="95" t="s">
        <v>2159</v>
      </c>
      <c r="C249" s="95">
        <v>1</v>
      </c>
      <c r="D249" s="95" t="s">
        <v>6849</v>
      </c>
      <c r="E249" s="95">
        <v>3</v>
      </c>
      <c r="F249" s="95" t="s">
        <v>6857</v>
      </c>
      <c r="G249" s="102">
        <v>22</v>
      </c>
      <c r="H249" s="95" t="s">
        <v>161</v>
      </c>
      <c r="I249" s="96">
        <v>11</v>
      </c>
      <c r="J249" s="96" t="s">
        <v>6858</v>
      </c>
      <c r="K249" s="98">
        <v>1</v>
      </c>
      <c r="L249" s="98">
        <v>1</v>
      </c>
      <c r="M249" s="98">
        <f>K249-L249</f>
        <v>0</v>
      </c>
      <c r="N249" s="96" t="s">
        <v>2147</v>
      </c>
      <c r="O249" s="98">
        <v>1000</v>
      </c>
      <c r="P249" s="100"/>
      <c r="Q249" s="99"/>
      <c r="R249" s="101" t="s">
        <v>663</v>
      </c>
      <c r="T249" s="60">
        <v>291013</v>
      </c>
    </row>
    <row r="250" spans="1:20" ht="18" customHeight="1" x14ac:dyDescent="0.15">
      <c r="A250" s="94">
        <v>9</v>
      </c>
      <c r="B250" s="95" t="s">
        <v>2159</v>
      </c>
      <c r="C250" s="95">
        <v>1</v>
      </c>
      <c r="D250" s="95" t="s">
        <v>6849</v>
      </c>
      <c r="E250" s="95">
        <v>3</v>
      </c>
      <c r="F250" s="95" t="s">
        <v>6857</v>
      </c>
      <c r="G250" s="102">
        <v>22</v>
      </c>
      <c r="H250" s="95" t="s">
        <v>161</v>
      </c>
      <c r="I250" s="96">
        <v>12</v>
      </c>
      <c r="J250" s="96" t="s">
        <v>162</v>
      </c>
      <c r="K250" s="98">
        <v>1</v>
      </c>
      <c r="L250" s="98">
        <v>1</v>
      </c>
      <c r="M250" s="98">
        <f>K250-L250</f>
        <v>0</v>
      </c>
      <c r="N250" s="96" t="s">
        <v>2147</v>
      </c>
      <c r="O250" s="98">
        <v>1000</v>
      </c>
      <c r="P250" s="100"/>
      <c r="Q250" s="99"/>
      <c r="R250" s="101" t="s">
        <v>663</v>
      </c>
      <c r="T250" s="60">
        <v>291013</v>
      </c>
    </row>
    <row r="251" spans="1:20" ht="18" customHeight="1" x14ac:dyDescent="0.15">
      <c r="A251" s="76">
        <v>9</v>
      </c>
      <c r="B251" s="77" t="s">
        <v>2293</v>
      </c>
      <c r="C251" s="85">
        <v>1</v>
      </c>
      <c r="D251" s="77" t="s">
        <v>6849</v>
      </c>
      <c r="E251" s="86">
        <v>4</v>
      </c>
      <c r="F251" s="87" t="s">
        <v>6859</v>
      </c>
      <c r="G251" s="86"/>
      <c r="H251" s="87"/>
      <c r="I251" s="86"/>
      <c r="J251" s="86"/>
      <c r="K251" s="88">
        <f>IF(C251="",SUMIFS($K252:$K$283,$A252:$A$283,A251,$E252:$E$283,""),IF(E251="",SUMIFS($K252:$K$283,$A252:$A$283,A251,$C252:$C$283,C251,$G252:$G$283,""),IF(G251="",SUMIFS($K252:$K$283,$A252:$A$283,A251,$C252:$C$283,C251,$E252:$E$283,E251,$R252:$R$283,R251),IF(I251="",SUMIFS($K252:$K$283,$A252:$A$283,A251,$C252:$C$283,C251,$E252:$E$283,E251,$G252:$G$283,G251,$R252:$R$283,R251),0))))</f>
        <v>1</v>
      </c>
      <c r="L251" s="88">
        <f>IF(C251="",SUMIFS($L252:$L$283,$A252:$A$283,A251,$E252:$E$283,""),IF(E251="",SUMIFS($L252:$L$283,$A252:$A$283,A251,$C252:$C$283,C251,$G252:$G$283,""),IF(G251="",SUMIFS($L252:$L$283,$A252:$A$283,A251,$C252:$C$283,C251,$E252:$E$283,E251,$R252:$R$283,R251),IF(I251="",SUMIFS($L252:$L$283,$A252:$A$283,A251,$C252:$C$283,C251,$E252:$E$283,E251,$G252:$G$283,G251,$R252:$R$283,R251),0))))</f>
        <v>1</v>
      </c>
      <c r="M251" s="88">
        <f t="shared" ref="M251" si="29">K251-L251</f>
        <v>0</v>
      </c>
      <c r="N251" s="89"/>
      <c r="O251" s="90"/>
      <c r="P251" s="91"/>
      <c r="Q251" s="92">
        <f>IF(C251="",SUMIFS($Q252:$Q$283,$A252:$A$283,A251,$E252:$E$283,""),IF(E251="",SUMIFS($Q252:$Q$283,$A252:$A$283,A251,$C252:$C$283,C251,$G252:$G$283,""),IF(G251="",SUMIFS($Q252:$Q$283,$A252:$A$283,A251,$C252:$C$283,C251,$E252:$E$283,E251,$R252:$R$283,R251),IF(I251="",SUMIFS($Q252:$Q$283,$A252:$A$283,A251,$C252:$C$283,C251,$E252:$E$283,E251,$G252:$G$283,G251,$R252:$R$283,R251),0))))</f>
        <v>0</v>
      </c>
      <c r="R251" s="93" t="s">
        <v>663</v>
      </c>
      <c r="T251" s="60">
        <v>291014</v>
      </c>
    </row>
    <row r="252" spans="1:20" ht="18" customHeight="1" x14ac:dyDescent="0.15">
      <c r="A252" s="94">
        <v>9</v>
      </c>
      <c r="B252" s="95" t="s">
        <v>2159</v>
      </c>
      <c r="C252" s="95">
        <v>1</v>
      </c>
      <c r="D252" s="95" t="s">
        <v>6849</v>
      </c>
      <c r="E252" s="95">
        <v>4</v>
      </c>
      <c r="F252" s="95" t="s">
        <v>6860</v>
      </c>
      <c r="G252" s="96">
        <v>22</v>
      </c>
      <c r="H252" s="97" t="s">
        <v>161</v>
      </c>
      <c r="I252" s="96"/>
      <c r="J252" s="96"/>
      <c r="K252" s="98"/>
      <c r="L252" s="98"/>
      <c r="M252" s="98"/>
      <c r="N252" s="96"/>
      <c r="O252" s="99"/>
      <c r="P252" s="100"/>
      <c r="Q252" s="99"/>
      <c r="R252" s="101" t="s">
        <v>663</v>
      </c>
      <c r="T252" s="60">
        <v>291014</v>
      </c>
    </row>
    <row r="253" spans="1:20" ht="18" customHeight="1" x14ac:dyDescent="0.15">
      <c r="A253" s="94">
        <v>9</v>
      </c>
      <c r="B253" s="95" t="s">
        <v>2159</v>
      </c>
      <c r="C253" s="95">
        <v>1</v>
      </c>
      <c r="D253" s="95" t="s">
        <v>6849</v>
      </c>
      <c r="E253" s="95">
        <v>4</v>
      </c>
      <c r="F253" s="95" t="s">
        <v>6860</v>
      </c>
      <c r="G253" s="102">
        <v>22</v>
      </c>
      <c r="H253" s="95" t="s">
        <v>161</v>
      </c>
      <c r="I253" s="96">
        <v>21</v>
      </c>
      <c r="J253" s="96" t="s">
        <v>502</v>
      </c>
      <c r="K253" s="98">
        <v>1</v>
      </c>
      <c r="L253" s="98">
        <v>1</v>
      </c>
      <c r="M253" s="98">
        <f>K253-L253</f>
        <v>0</v>
      </c>
      <c r="N253" s="96" t="s">
        <v>2147</v>
      </c>
      <c r="O253" s="98">
        <v>1000</v>
      </c>
      <c r="P253" s="100"/>
      <c r="Q253" s="99"/>
      <c r="R253" s="101" t="s">
        <v>663</v>
      </c>
      <c r="T253" s="60">
        <v>291014</v>
      </c>
    </row>
    <row r="254" spans="1:20" ht="18" customHeight="1" x14ac:dyDescent="0.15">
      <c r="A254" s="76">
        <v>9</v>
      </c>
      <c r="B254" s="77" t="s">
        <v>2293</v>
      </c>
      <c r="C254" s="85">
        <v>1</v>
      </c>
      <c r="D254" s="77" t="s">
        <v>6849</v>
      </c>
      <c r="E254" s="86">
        <v>5</v>
      </c>
      <c r="F254" s="87" t="s">
        <v>6861</v>
      </c>
      <c r="G254" s="86"/>
      <c r="H254" s="87"/>
      <c r="I254" s="86"/>
      <c r="J254" s="86"/>
      <c r="K254" s="88">
        <f>IF(C254="",SUMIFS($K255:$K$283,$A255:$A$283,A254,$E255:$E$283,""),IF(E254="",SUMIFS($K255:$K$283,$A255:$A$283,A254,$C255:$C$283,C254,$G255:$G$283,""),IF(G254="",SUMIFS($K255:$K$283,$A255:$A$283,A254,$C255:$C$283,C254,$E255:$E$283,E254,$R255:$R$283,R254),IF(I254="",SUMIFS($K255:$K$283,$A255:$A$283,A254,$C255:$C$283,C254,$E255:$E$283,E254,$G255:$G$283,G254,$R255:$R$283,R254),0))))</f>
        <v>1</v>
      </c>
      <c r="L254" s="88">
        <f>IF(C254="",SUMIFS($L255:$L$283,$A255:$A$283,A254,$E255:$E$283,""),IF(E254="",SUMIFS($L255:$L$283,$A255:$A$283,A254,$C255:$C$283,C254,$G255:$G$283,""),IF(G254="",SUMIFS($L255:$L$283,$A255:$A$283,A254,$C255:$C$283,C254,$E255:$E$283,E254,$R255:$R$283,R254),IF(I254="",SUMIFS($L255:$L$283,$A255:$A$283,A254,$C255:$C$283,C254,$E255:$E$283,E254,$G255:$G$283,G254,$R255:$R$283,R254),0))))</f>
        <v>1</v>
      </c>
      <c r="M254" s="88">
        <f t="shared" ref="M254" si="30">K254-L254</f>
        <v>0</v>
      </c>
      <c r="N254" s="89"/>
      <c r="O254" s="90"/>
      <c r="P254" s="91"/>
      <c r="Q254" s="92">
        <f>IF(C254="",SUMIFS($Q255:$Q$283,$A255:$A$283,A254,$E255:$E$283,""),IF(E254="",SUMIFS($Q255:$Q$283,$A255:$A$283,A254,$C255:$C$283,C254,$G255:$G$283,""),IF(G254="",SUMIFS($Q255:$Q$283,$A255:$A$283,A254,$C255:$C$283,C254,$E255:$E$283,E254,$R255:$R$283,R254),IF(I254="",SUMIFS($Q255:$Q$283,$A255:$A$283,A254,$C255:$C$283,C254,$E255:$E$283,E254,$G255:$G$283,G254,$R255:$R$283,R254),0))))</f>
        <v>0</v>
      </c>
      <c r="R254" s="93" t="s">
        <v>663</v>
      </c>
      <c r="T254" s="60">
        <v>291015</v>
      </c>
    </row>
    <row r="255" spans="1:20" ht="18" customHeight="1" x14ac:dyDescent="0.15">
      <c r="A255" s="94">
        <v>9</v>
      </c>
      <c r="B255" s="95" t="s">
        <v>2159</v>
      </c>
      <c r="C255" s="95">
        <v>1</v>
      </c>
      <c r="D255" s="95" t="s">
        <v>6849</v>
      </c>
      <c r="E255" s="95">
        <v>5</v>
      </c>
      <c r="F255" s="95" t="s">
        <v>6862</v>
      </c>
      <c r="G255" s="96">
        <v>22</v>
      </c>
      <c r="H255" s="97" t="s">
        <v>161</v>
      </c>
      <c r="I255" s="96"/>
      <c r="J255" s="96"/>
      <c r="K255" s="98"/>
      <c r="L255" s="98"/>
      <c r="M255" s="98"/>
      <c r="N255" s="96"/>
      <c r="O255" s="99"/>
      <c r="P255" s="100"/>
      <c r="Q255" s="99"/>
      <c r="R255" s="101" t="s">
        <v>663</v>
      </c>
      <c r="T255" s="60">
        <v>291015</v>
      </c>
    </row>
    <row r="256" spans="1:20" ht="18" customHeight="1" x14ac:dyDescent="0.15">
      <c r="A256" s="94">
        <v>9</v>
      </c>
      <c r="B256" s="95" t="s">
        <v>2159</v>
      </c>
      <c r="C256" s="95">
        <v>1</v>
      </c>
      <c r="D256" s="95" t="s">
        <v>6849</v>
      </c>
      <c r="E256" s="95">
        <v>5</v>
      </c>
      <c r="F256" s="95" t="s">
        <v>6862</v>
      </c>
      <c r="G256" s="102">
        <v>22</v>
      </c>
      <c r="H256" s="95" t="s">
        <v>161</v>
      </c>
      <c r="I256" s="96">
        <v>21</v>
      </c>
      <c r="J256" s="96" t="s">
        <v>502</v>
      </c>
      <c r="K256" s="98">
        <v>1</v>
      </c>
      <c r="L256" s="98">
        <v>1</v>
      </c>
      <c r="M256" s="98">
        <f>K256-L256</f>
        <v>0</v>
      </c>
      <c r="N256" s="96" t="s">
        <v>2147</v>
      </c>
      <c r="O256" s="98">
        <v>1000</v>
      </c>
      <c r="P256" s="100"/>
      <c r="Q256" s="99"/>
      <c r="R256" s="101" t="s">
        <v>663</v>
      </c>
      <c r="T256" s="60">
        <v>291015</v>
      </c>
    </row>
    <row r="257" spans="1:20" ht="18" customHeight="1" x14ac:dyDescent="0.15">
      <c r="A257" s="76">
        <v>9</v>
      </c>
      <c r="B257" s="77" t="s">
        <v>2293</v>
      </c>
      <c r="C257" s="85">
        <v>1</v>
      </c>
      <c r="D257" s="77" t="s">
        <v>6849</v>
      </c>
      <c r="E257" s="86">
        <v>6</v>
      </c>
      <c r="F257" s="87" t="s">
        <v>6863</v>
      </c>
      <c r="G257" s="86"/>
      <c r="H257" s="87"/>
      <c r="I257" s="86"/>
      <c r="J257" s="86"/>
      <c r="K257" s="88">
        <f>IF(C257="",SUMIFS($K258:$K$283,$A258:$A$283,A257,$E258:$E$283,""),IF(E257="",SUMIFS($K258:$K$283,$A258:$A$283,A257,$C258:$C$283,C257,$G258:$G$283,""),IF(G257="",SUMIFS($K258:$K$283,$A258:$A$283,A257,$C258:$C$283,C257,$E258:$E$283,E257,$R258:$R$283,R257),IF(I257="",SUMIFS($K258:$K$283,$A258:$A$283,A257,$C258:$C$283,C257,$E258:$E$283,E257,$G258:$G$283,G257,$R258:$R$283,R257),0))))</f>
        <v>1</v>
      </c>
      <c r="L257" s="88">
        <f>IF(C257="",SUMIFS($L258:$L$283,$A258:$A$283,A257,$E258:$E$283,""),IF(E257="",SUMIFS($L258:$L$283,$A258:$A$283,A257,$C258:$C$283,C257,$G258:$G$283,""),IF(G257="",SUMIFS($L258:$L$283,$A258:$A$283,A257,$C258:$C$283,C257,$E258:$E$283,E257,$R258:$R$283,R257),IF(I257="",SUMIFS($L258:$L$283,$A258:$A$283,A257,$C258:$C$283,C257,$E258:$E$283,E257,$G258:$G$283,G257,$R258:$R$283,R257),0))))</f>
        <v>1</v>
      </c>
      <c r="M257" s="88">
        <f t="shared" ref="M257" si="31">K257-L257</f>
        <v>0</v>
      </c>
      <c r="N257" s="89"/>
      <c r="O257" s="90"/>
      <c r="P257" s="91"/>
      <c r="Q257" s="92">
        <f>IF(C257="",SUMIFS($Q258:$Q$283,$A258:$A$283,A257,$E258:$E$283,""),IF(E257="",SUMIFS($Q258:$Q$283,$A258:$A$283,A257,$C258:$C$283,C257,$G258:$G$283,""),IF(G257="",SUMIFS($Q258:$Q$283,$A258:$A$283,A257,$C258:$C$283,C257,$E258:$E$283,E257,$R258:$R$283,R257),IF(I257="",SUMIFS($Q258:$Q$283,$A258:$A$283,A257,$C258:$C$283,C257,$E258:$E$283,E257,$G258:$G$283,G257,$R258:$R$283,R257),0))))</f>
        <v>0</v>
      </c>
      <c r="R257" s="93" t="s">
        <v>663</v>
      </c>
      <c r="T257" s="60">
        <v>29016</v>
      </c>
    </row>
    <row r="258" spans="1:20" ht="18" customHeight="1" x14ac:dyDescent="0.15">
      <c r="A258" s="94">
        <v>9</v>
      </c>
      <c r="B258" s="95" t="s">
        <v>2159</v>
      </c>
      <c r="C258" s="95">
        <v>1</v>
      </c>
      <c r="D258" s="95" t="s">
        <v>6849</v>
      </c>
      <c r="E258" s="95">
        <v>6</v>
      </c>
      <c r="F258" s="95" t="s">
        <v>6864</v>
      </c>
      <c r="G258" s="96">
        <v>22</v>
      </c>
      <c r="H258" s="97" t="s">
        <v>161</v>
      </c>
      <c r="I258" s="96"/>
      <c r="J258" s="96"/>
      <c r="K258" s="98"/>
      <c r="L258" s="98"/>
      <c r="M258" s="98"/>
      <c r="N258" s="96"/>
      <c r="O258" s="99"/>
      <c r="P258" s="100"/>
      <c r="Q258" s="99"/>
      <c r="R258" s="101" t="s">
        <v>663</v>
      </c>
      <c r="T258" s="60">
        <v>29016</v>
      </c>
    </row>
    <row r="259" spans="1:20" ht="18" customHeight="1" x14ac:dyDescent="0.15">
      <c r="A259" s="94">
        <v>9</v>
      </c>
      <c r="B259" s="95" t="s">
        <v>2159</v>
      </c>
      <c r="C259" s="95">
        <v>1</v>
      </c>
      <c r="D259" s="95" t="s">
        <v>6849</v>
      </c>
      <c r="E259" s="95">
        <v>6</v>
      </c>
      <c r="F259" s="95" t="s">
        <v>6864</v>
      </c>
      <c r="G259" s="102">
        <v>22</v>
      </c>
      <c r="H259" s="95" t="s">
        <v>161</v>
      </c>
      <c r="I259" s="96">
        <v>31</v>
      </c>
      <c r="J259" s="96" t="s">
        <v>6864</v>
      </c>
      <c r="K259" s="98">
        <v>1</v>
      </c>
      <c r="L259" s="98">
        <v>1</v>
      </c>
      <c r="M259" s="98">
        <f>K259-L259</f>
        <v>0</v>
      </c>
      <c r="N259" s="96" t="s">
        <v>2147</v>
      </c>
      <c r="O259" s="98">
        <v>1000</v>
      </c>
      <c r="P259" s="100"/>
      <c r="Q259" s="99"/>
      <c r="R259" s="101" t="s">
        <v>663</v>
      </c>
      <c r="T259" s="60">
        <v>29016</v>
      </c>
    </row>
    <row r="260" spans="1:20" ht="18" customHeight="1" x14ac:dyDescent="0.15">
      <c r="A260" s="76">
        <v>9</v>
      </c>
      <c r="B260" s="77" t="s">
        <v>2293</v>
      </c>
      <c r="C260" s="85">
        <v>1</v>
      </c>
      <c r="D260" s="77" t="s">
        <v>6849</v>
      </c>
      <c r="E260" s="86">
        <v>7</v>
      </c>
      <c r="F260" s="87" t="s">
        <v>6865</v>
      </c>
      <c r="G260" s="86"/>
      <c r="H260" s="87"/>
      <c r="I260" s="86"/>
      <c r="J260" s="86"/>
      <c r="K260" s="88">
        <f>IF(C260="",SUMIFS($K261:$K$283,$A261:$A$283,A260,$E261:$E$283,""),IF(E260="",SUMIFS($K261:$K$283,$A261:$A$283,A260,$C261:$C$283,C260,$G261:$G$283,""),IF(G260="",SUMIFS($K261:$K$283,$A261:$A$283,A260,$C261:$C$283,C260,$E261:$E$283,E260,$R261:$R$283,R260),IF(I260="",SUMIFS($K261:$K$283,$A261:$A$283,A260,$C261:$C$283,C260,$E261:$E$283,E260,$G261:$G$283,G260,$R261:$R$283,R260),0))))</f>
        <v>1</v>
      </c>
      <c r="L260" s="88">
        <f>IF(C260="",SUMIFS($L261:$L$283,$A261:$A$283,A260,$E261:$E$283,""),IF(E260="",SUMIFS($L261:$L$283,$A261:$A$283,A260,$C261:$C$283,C260,$G261:$G$283,""),IF(G260="",SUMIFS($L261:$L$283,$A261:$A$283,A260,$C261:$C$283,C260,$E261:$E$283,E260,$R261:$R$283,R260),IF(I260="",SUMIFS($L261:$L$283,$A261:$A$283,A260,$C261:$C$283,C260,$E261:$E$283,E260,$G261:$G$283,G260,$R261:$R$283,R260),0))))</f>
        <v>1</v>
      </c>
      <c r="M260" s="88">
        <f t="shared" ref="M260" si="32">K260-L260</f>
        <v>0</v>
      </c>
      <c r="N260" s="89"/>
      <c r="O260" s="90"/>
      <c r="P260" s="91"/>
      <c r="Q260" s="92">
        <f>IF(C260="",SUMIFS($Q261:$Q$283,$A261:$A$283,A260,$E261:$E$283,""),IF(E260="",SUMIFS($Q261:$Q$283,$A261:$A$283,A260,$C261:$C$283,C260,$G261:$G$283,""),IF(G260="",SUMIFS($Q261:$Q$283,$A261:$A$283,A260,$C261:$C$283,C260,$E261:$E$283,E260,$R261:$R$283,R260),IF(I260="",SUMIFS($Q261:$Q$283,$A261:$A$283,A260,$C261:$C$283,C260,$E261:$E$283,E260,$G261:$G$283,G260,$R261:$R$283,R260),0))))</f>
        <v>0</v>
      </c>
      <c r="R260" s="93" t="s">
        <v>663</v>
      </c>
      <c r="T260" s="60">
        <v>29017</v>
      </c>
    </row>
    <row r="261" spans="1:20" ht="18" customHeight="1" x14ac:dyDescent="0.15">
      <c r="A261" s="94">
        <v>9</v>
      </c>
      <c r="B261" s="95" t="s">
        <v>2159</v>
      </c>
      <c r="C261" s="95">
        <v>1</v>
      </c>
      <c r="D261" s="95" t="s">
        <v>6849</v>
      </c>
      <c r="E261" s="95">
        <v>7</v>
      </c>
      <c r="F261" s="95" t="s">
        <v>6866</v>
      </c>
      <c r="G261" s="96">
        <v>22</v>
      </c>
      <c r="H261" s="97" t="s">
        <v>161</v>
      </c>
      <c r="I261" s="96"/>
      <c r="J261" s="96"/>
      <c r="K261" s="98"/>
      <c r="L261" s="98"/>
      <c r="M261" s="98"/>
      <c r="N261" s="96"/>
      <c r="O261" s="99"/>
      <c r="P261" s="100"/>
      <c r="Q261" s="99"/>
      <c r="R261" s="101" t="s">
        <v>663</v>
      </c>
      <c r="T261" s="60">
        <v>29017</v>
      </c>
    </row>
    <row r="262" spans="1:20" ht="18" customHeight="1" x14ac:dyDescent="0.15">
      <c r="A262" s="94">
        <v>9</v>
      </c>
      <c r="B262" s="95" t="s">
        <v>2159</v>
      </c>
      <c r="C262" s="95">
        <v>1</v>
      </c>
      <c r="D262" s="95" t="s">
        <v>6849</v>
      </c>
      <c r="E262" s="95">
        <v>7</v>
      </c>
      <c r="F262" s="95" t="s">
        <v>6866</v>
      </c>
      <c r="G262" s="102">
        <v>22</v>
      </c>
      <c r="H262" s="95" t="s">
        <v>161</v>
      </c>
      <c r="I262" s="96">
        <v>32</v>
      </c>
      <c r="J262" s="96" t="s">
        <v>6866</v>
      </c>
      <c r="K262" s="98">
        <v>1</v>
      </c>
      <c r="L262" s="98">
        <v>1</v>
      </c>
      <c r="M262" s="98">
        <f>K262-L262</f>
        <v>0</v>
      </c>
      <c r="N262" s="96" t="s">
        <v>2147</v>
      </c>
      <c r="O262" s="98">
        <v>1000</v>
      </c>
      <c r="P262" s="100"/>
      <c r="Q262" s="99"/>
      <c r="R262" s="101" t="s">
        <v>663</v>
      </c>
      <c r="T262" s="60">
        <v>29017</v>
      </c>
    </row>
    <row r="263" spans="1:20" ht="18" customHeight="1" x14ac:dyDescent="0.15">
      <c r="A263" s="76">
        <v>9</v>
      </c>
      <c r="B263" s="77" t="s">
        <v>2293</v>
      </c>
      <c r="C263" s="85">
        <v>1</v>
      </c>
      <c r="D263" s="77" t="s">
        <v>6849</v>
      </c>
      <c r="E263" s="86">
        <v>8</v>
      </c>
      <c r="F263" s="87" t="s">
        <v>6867</v>
      </c>
      <c r="G263" s="86"/>
      <c r="H263" s="87"/>
      <c r="I263" s="86"/>
      <c r="J263" s="86"/>
      <c r="K263" s="88">
        <f>IF(C263="",SUMIFS($K264:$K$283,$A264:$A$283,A263,$E264:$E$283,""),IF(E263="",SUMIFS($K264:$K$283,$A264:$A$283,A263,$C264:$C$283,C263,$G264:$G$283,""),IF(G263="",SUMIFS($K264:$K$283,$A264:$A$283,A263,$C264:$C$283,C263,$E264:$E$283,E263,$R264:$R$283,R263),IF(I263="",SUMIFS($K264:$K$283,$A264:$A$283,A263,$C264:$C$283,C263,$E264:$E$283,E263,$G264:$G$283,G263,$R264:$R$283,R263),0))))</f>
        <v>1</v>
      </c>
      <c r="L263" s="88">
        <f>IF(C263="",SUMIFS($L264:$L$283,$A264:$A$283,A263,$E264:$E$283,""),IF(E263="",SUMIFS($L264:$L$283,$A264:$A$283,A263,$C264:$C$283,C263,$G264:$G$283,""),IF(G263="",SUMIFS($L264:$L$283,$A264:$A$283,A263,$C264:$C$283,C263,$E264:$E$283,E263,$R264:$R$283,R263),IF(I263="",SUMIFS($L264:$L$283,$A264:$A$283,A263,$C264:$C$283,C263,$E264:$E$283,E263,$G264:$G$283,G263,$R264:$R$283,R263),0))))</f>
        <v>1</v>
      </c>
      <c r="M263" s="88">
        <f t="shared" ref="M263" si="33">K263-L263</f>
        <v>0</v>
      </c>
      <c r="N263" s="89"/>
      <c r="O263" s="90"/>
      <c r="P263" s="91"/>
      <c r="Q263" s="92">
        <f>IF(C263="",SUMIFS($Q264:$Q$283,$A264:$A$283,A263,$E264:$E$283,""),IF(E263="",SUMIFS($Q264:$Q$283,$A264:$A$283,A263,$C264:$C$283,C263,$G264:$G$283,""),IF(G263="",SUMIFS($Q264:$Q$283,$A264:$A$283,A263,$C264:$C$283,C263,$E264:$E$283,E263,$R264:$R$283,R263),IF(I263="",SUMIFS($Q264:$Q$283,$A264:$A$283,A263,$C264:$C$283,C263,$E264:$E$283,E263,$G264:$G$283,G263,$R264:$R$283,R263),0))))</f>
        <v>0</v>
      </c>
      <c r="R263" s="93" t="s">
        <v>663</v>
      </c>
      <c r="T263" s="60">
        <v>29018</v>
      </c>
    </row>
    <row r="264" spans="1:20" ht="18" customHeight="1" x14ac:dyDescent="0.15">
      <c r="A264" s="94">
        <v>9</v>
      </c>
      <c r="B264" s="95" t="s">
        <v>2159</v>
      </c>
      <c r="C264" s="95">
        <v>1</v>
      </c>
      <c r="D264" s="95" t="s">
        <v>6849</v>
      </c>
      <c r="E264" s="95">
        <v>8</v>
      </c>
      <c r="F264" s="95" t="s">
        <v>6868</v>
      </c>
      <c r="G264" s="96">
        <v>22</v>
      </c>
      <c r="H264" s="97" t="s">
        <v>161</v>
      </c>
      <c r="I264" s="96"/>
      <c r="J264" s="96"/>
      <c r="K264" s="98"/>
      <c r="L264" s="98"/>
      <c r="M264" s="98"/>
      <c r="N264" s="96"/>
      <c r="O264" s="99"/>
      <c r="P264" s="100"/>
      <c r="Q264" s="99"/>
      <c r="R264" s="101" t="s">
        <v>663</v>
      </c>
      <c r="T264" s="60">
        <v>29018</v>
      </c>
    </row>
    <row r="265" spans="1:20" ht="18" customHeight="1" x14ac:dyDescent="0.15">
      <c r="A265" s="94">
        <v>9</v>
      </c>
      <c r="B265" s="95" t="s">
        <v>2159</v>
      </c>
      <c r="C265" s="95">
        <v>1</v>
      </c>
      <c r="D265" s="95" t="s">
        <v>6849</v>
      </c>
      <c r="E265" s="95">
        <v>8</v>
      </c>
      <c r="F265" s="95" t="s">
        <v>6868</v>
      </c>
      <c r="G265" s="102">
        <v>22</v>
      </c>
      <c r="H265" s="95" t="s">
        <v>161</v>
      </c>
      <c r="I265" s="96">
        <v>33</v>
      </c>
      <c r="J265" s="96" t="s">
        <v>6868</v>
      </c>
      <c r="K265" s="98">
        <v>1</v>
      </c>
      <c r="L265" s="98">
        <v>1</v>
      </c>
      <c r="M265" s="98">
        <f>K265-L265</f>
        <v>0</v>
      </c>
      <c r="N265" s="96" t="s">
        <v>2147</v>
      </c>
      <c r="O265" s="98">
        <v>1000</v>
      </c>
      <c r="P265" s="100"/>
      <c r="Q265" s="99"/>
      <c r="R265" s="101" t="s">
        <v>663</v>
      </c>
      <c r="T265" s="60">
        <v>29018</v>
      </c>
    </row>
    <row r="266" spans="1:20" ht="18" customHeight="1" x14ac:dyDescent="0.15">
      <c r="A266" s="76">
        <v>9</v>
      </c>
      <c r="B266" s="77" t="s">
        <v>2293</v>
      </c>
      <c r="C266" s="85">
        <v>1</v>
      </c>
      <c r="D266" s="77" t="s">
        <v>6849</v>
      </c>
      <c r="E266" s="86">
        <v>9</v>
      </c>
      <c r="F266" s="87" t="s">
        <v>6869</v>
      </c>
      <c r="G266" s="86"/>
      <c r="H266" s="87"/>
      <c r="I266" s="86"/>
      <c r="J266" s="86"/>
      <c r="K266" s="88">
        <f>IF(C266="",SUMIFS($K267:$K$283,$A267:$A$283,A266,$E267:$E$283,""),IF(E266="",SUMIFS($K267:$K$283,$A267:$A$283,A266,$C267:$C$283,C266,$G267:$G$283,""),IF(G266="",SUMIFS($K267:$K$283,$A267:$A$283,A266,$C267:$C$283,C266,$E267:$E$283,E266,$R267:$R$283,R266),IF(I266="",SUMIFS($K267:$K$283,$A267:$A$283,A266,$C267:$C$283,C266,$E267:$E$283,E266,$G267:$G$283,G266,$R267:$R$283,R266),0))))</f>
        <v>1</v>
      </c>
      <c r="L266" s="88">
        <f>IF(C266="",SUMIFS($L267:$L$283,$A267:$A$283,A266,$E267:$E$283,""),IF(E266="",SUMIFS($L267:$L$283,$A267:$A$283,A266,$C267:$C$283,C266,$G267:$G$283,""),IF(G266="",SUMIFS($L267:$L$283,$A267:$A$283,A266,$C267:$C$283,C266,$E267:$E$283,E266,$R267:$R$283,R266),IF(I266="",SUMIFS($L267:$L$283,$A267:$A$283,A266,$C267:$C$283,C266,$E267:$E$283,E266,$G267:$G$283,G266,$R267:$R$283,R266),0))))</f>
        <v>1</v>
      </c>
      <c r="M266" s="88">
        <f t="shared" ref="M266" si="34">K266-L266</f>
        <v>0</v>
      </c>
      <c r="N266" s="89"/>
      <c r="O266" s="90"/>
      <c r="P266" s="91"/>
      <c r="Q266" s="92">
        <f>IF(C266="",SUMIFS($Q267:$Q$283,$A267:$A$283,A266,$E267:$E$283,""),IF(E266="",SUMIFS($Q267:$Q$283,$A267:$A$283,A266,$C267:$C$283,C266,$G267:$G$283,""),IF(G266="",SUMIFS($Q267:$Q$283,$A267:$A$283,A266,$C267:$C$283,C266,$E267:$E$283,E266,$R267:$R$283,R266),IF(I266="",SUMIFS($Q267:$Q$283,$A267:$A$283,A266,$C267:$C$283,C266,$E267:$E$283,E266,$G267:$G$283,G266,$R267:$R$283,R266),0))))</f>
        <v>0</v>
      </c>
      <c r="R266" s="93" t="s">
        <v>663</v>
      </c>
      <c r="T266" s="60">
        <v>29019</v>
      </c>
    </row>
    <row r="267" spans="1:20" ht="18" customHeight="1" x14ac:dyDescent="0.15">
      <c r="A267" s="94">
        <v>9</v>
      </c>
      <c r="B267" s="95" t="s">
        <v>2159</v>
      </c>
      <c r="C267" s="95">
        <v>1</v>
      </c>
      <c r="D267" s="95" t="s">
        <v>6849</v>
      </c>
      <c r="E267" s="95">
        <v>9</v>
      </c>
      <c r="F267" s="95" t="s">
        <v>6870</v>
      </c>
      <c r="G267" s="96">
        <v>22</v>
      </c>
      <c r="H267" s="97" t="s">
        <v>161</v>
      </c>
      <c r="I267" s="96"/>
      <c r="J267" s="96"/>
      <c r="K267" s="98"/>
      <c r="L267" s="98"/>
      <c r="M267" s="98"/>
      <c r="N267" s="96"/>
      <c r="O267" s="99"/>
      <c r="P267" s="100"/>
      <c r="Q267" s="99"/>
      <c r="R267" s="101" t="s">
        <v>663</v>
      </c>
      <c r="T267" s="60">
        <v>29019</v>
      </c>
    </row>
    <row r="268" spans="1:20" ht="18" customHeight="1" x14ac:dyDescent="0.15">
      <c r="A268" s="94">
        <v>9</v>
      </c>
      <c r="B268" s="95" t="s">
        <v>2159</v>
      </c>
      <c r="C268" s="95">
        <v>1</v>
      </c>
      <c r="D268" s="95" t="s">
        <v>6849</v>
      </c>
      <c r="E268" s="95">
        <v>9</v>
      </c>
      <c r="F268" s="95" t="s">
        <v>6870</v>
      </c>
      <c r="G268" s="102">
        <v>22</v>
      </c>
      <c r="H268" s="95" t="s">
        <v>161</v>
      </c>
      <c r="I268" s="96">
        <v>34</v>
      </c>
      <c r="J268" s="96" t="s">
        <v>6870</v>
      </c>
      <c r="K268" s="98">
        <v>1</v>
      </c>
      <c r="L268" s="98">
        <v>1</v>
      </c>
      <c r="M268" s="98">
        <f>K268-L268</f>
        <v>0</v>
      </c>
      <c r="N268" s="96" t="s">
        <v>2147</v>
      </c>
      <c r="O268" s="98">
        <v>1000</v>
      </c>
      <c r="P268" s="100"/>
      <c r="Q268" s="99"/>
      <c r="R268" s="101" t="s">
        <v>663</v>
      </c>
      <c r="T268" s="60">
        <v>29019</v>
      </c>
    </row>
    <row r="269" spans="1:20" ht="18" customHeight="1" x14ac:dyDescent="0.15">
      <c r="A269" s="76">
        <v>9</v>
      </c>
      <c r="B269" s="77" t="s">
        <v>2159</v>
      </c>
      <c r="C269" s="78">
        <v>2</v>
      </c>
      <c r="D269" s="78" t="s">
        <v>6871</v>
      </c>
      <c r="E269" s="79"/>
      <c r="F269" s="78"/>
      <c r="G269" s="79"/>
      <c r="H269" s="78"/>
      <c r="I269" s="79"/>
      <c r="J269" s="79"/>
      <c r="K269" s="80">
        <f>IF(C269="",SUMIFS($K270:$K$283,$A270:$A$283,A269,$E270:$E$283,""),IF(E269="",SUMIFS($K270:$K$283,$A270:$A$283,A269,$C270:$C$283,C269,$G270:$G$283,""),IF(G269="",SUMIFS($K270:$K$283,$A270:$A$283,A269,$C270:$C$283,C269,$E270:$E$283,E269,$R270:$R$283,R269),IF(I269="",SUMIFS($K270:$K$283,$A270:$A$283,A269,$C270:$C$283,C269,$E270:$E$283,E269,$G270:$G$283,G269,$R270:$R$283,R269),0))))</f>
        <v>1</v>
      </c>
      <c r="L269" s="80">
        <f>IF(C269="",SUMIFS($L270:$L$283,$A270:$A$283,A269,$E270:$E$283,""),IF(E269="",SUMIFS($L270:$L$283,$A270:$A$283,A269,$C270:$C$283,C269,$G270:$G$283,""),IF(G269="",SUMIFS($L270:$L$283,$A270:$A$283,A269,$C270:$C$283,C269,$E270:$E$283,E269,$R270:$R$283,R269),IF(I269="",SUMIFS($L270:$L$283,$A270:$A$283,A269,$C270:$C$283,C269,$E270:$E$283,E269,$G270:$G$283,G269,$R270:$R$283,R269),0))))</f>
        <v>1</v>
      </c>
      <c r="M269" s="80">
        <f t="shared" ref="M269:M270" si="35">K269-L269</f>
        <v>0</v>
      </c>
      <c r="N269" s="81"/>
      <c r="O269" s="82"/>
      <c r="P269" s="83"/>
      <c r="Q269" s="80">
        <f>IF(C269="",SUMIFS($Q270:$Q$283,$A270:$A$283,A269,$E270:$E$283,""),IF(E269="",SUMIFS($Q270:$Q$283,$A270:$A$283,A269,$C270:$C$283,C269,$G270:$G$283,""),IF(G269="",SUMIFS($Q270:$Q$283,$A270:$A$283,A269,$C270:$C$283,C269,$E270:$E$283,E269,$R270:$R$283,R269),IF(I269="",SUMIFS($Q270:$Q$283,$A270:$A$283,A269,$C270:$C$283,C269,$E270:$E$283,E269,$G270:$G$283,G269,$R270:$R$283,R269),0))))</f>
        <v>0</v>
      </c>
      <c r="R269" s="84"/>
      <c r="T269" s="60">
        <v>291021</v>
      </c>
    </row>
    <row r="270" spans="1:20" ht="18" customHeight="1" x14ac:dyDescent="0.15">
      <c r="A270" s="76">
        <v>9</v>
      </c>
      <c r="B270" s="77" t="s">
        <v>2293</v>
      </c>
      <c r="C270" s="85">
        <v>2</v>
      </c>
      <c r="D270" s="77" t="s">
        <v>5732</v>
      </c>
      <c r="E270" s="86">
        <v>1</v>
      </c>
      <c r="F270" s="87" t="s">
        <v>6871</v>
      </c>
      <c r="G270" s="86"/>
      <c r="H270" s="87"/>
      <c r="I270" s="86"/>
      <c r="J270" s="86"/>
      <c r="K270" s="88">
        <f>IF(C270="",SUMIFS($K271:$K$283,$A271:$A$283,A270,$E271:$E$283,""),IF(E270="",SUMIFS($K271:$K$283,$A271:$A$283,A270,$C271:$C$283,C270,$G271:$G$283,""),IF(G270="",SUMIFS($K271:$K$283,$A271:$A$283,A270,$C271:$C$283,C270,$E271:$E$283,E270,$R271:$R$283,R270),IF(I270="",SUMIFS($K271:$K$283,$A271:$A$283,A270,$C271:$C$283,C270,$E271:$E$283,E270,$G271:$G$283,G270,$R271:$R$283,R270),0))))</f>
        <v>1</v>
      </c>
      <c r="L270" s="88">
        <f>IF(C270="",SUMIFS($L271:$L$283,$A271:$A$283,A270,$E271:$E$283,""),IF(E270="",SUMIFS($L271:$L$283,$A271:$A$283,A270,$C271:$C$283,C270,$G271:$G$283,""),IF(G270="",SUMIFS($L271:$L$283,$A271:$A$283,A270,$C271:$C$283,C270,$E271:$E$283,E270,$R271:$R$283,R270),IF(I270="",SUMIFS($L271:$L$283,$A271:$A$283,A270,$C271:$C$283,C270,$E271:$E$283,E270,$G271:$G$283,G270,$R271:$R$283,R270),0))))</f>
        <v>1</v>
      </c>
      <c r="M270" s="88">
        <f t="shared" si="35"/>
        <v>0</v>
      </c>
      <c r="N270" s="89"/>
      <c r="O270" s="90"/>
      <c r="P270" s="91"/>
      <c r="Q270" s="92">
        <f>IF(C270="",SUMIFS($Q271:$Q$283,$A271:$A$283,A270,$E271:$E$283,""),IF(E270="",SUMIFS($Q271:$Q$283,$A271:$A$283,A270,$C271:$C$283,C270,$G271:$G$283,""),IF(G270="",SUMIFS($Q271:$Q$283,$A271:$A$283,A270,$C271:$C$283,C270,$E271:$E$283,E270,$R271:$R$283,R270),IF(I270="",SUMIFS($Q271:$Q$283,$A271:$A$283,A270,$C271:$C$283,C270,$E271:$E$283,E270,$G271:$G$283,G270,$R271:$R$283,R270),0))))</f>
        <v>0</v>
      </c>
      <c r="R270" s="93" t="s">
        <v>663</v>
      </c>
      <c r="T270" s="60">
        <v>291021</v>
      </c>
    </row>
    <row r="271" spans="1:20" ht="18" customHeight="1" x14ac:dyDescent="0.15">
      <c r="A271" s="94">
        <v>9</v>
      </c>
      <c r="B271" s="95" t="s">
        <v>2159</v>
      </c>
      <c r="C271" s="95">
        <v>2</v>
      </c>
      <c r="D271" s="95" t="s">
        <v>5732</v>
      </c>
      <c r="E271" s="95">
        <v>1</v>
      </c>
      <c r="F271" s="95" t="s">
        <v>5732</v>
      </c>
      <c r="G271" s="96">
        <v>22</v>
      </c>
      <c r="H271" s="97" t="s">
        <v>161</v>
      </c>
      <c r="I271" s="96"/>
      <c r="J271" s="96"/>
      <c r="K271" s="98"/>
      <c r="L271" s="98"/>
      <c r="M271" s="98"/>
      <c r="N271" s="96"/>
      <c r="O271" s="99"/>
      <c r="P271" s="100"/>
      <c r="Q271" s="99"/>
      <c r="R271" s="101" t="s">
        <v>663</v>
      </c>
      <c r="T271" s="60">
        <v>291021</v>
      </c>
    </row>
    <row r="272" spans="1:20" ht="18" customHeight="1" x14ac:dyDescent="0.15">
      <c r="A272" s="94">
        <v>9</v>
      </c>
      <c r="B272" s="95" t="s">
        <v>2159</v>
      </c>
      <c r="C272" s="95">
        <v>2</v>
      </c>
      <c r="D272" s="95" t="s">
        <v>5732</v>
      </c>
      <c r="E272" s="95">
        <v>1</v>
      </c>
      <c r="F272" s="95" t="s">
        <v>5732</v>
      </c>
      <c r="G272" s="102">
        <v>22</v>
      </c>
      <c r="H272" s="95" t="s">
        <v>161</v>
      </c>
      <c r="I272" s="96">
        <v>11</v>
      </c>
      <c r="J272" s="96" t="s">
        <v>6872</v>
      </c>
      <c r="K272" s="98">
        <v>1</v>
      </c>
      <c r="L272" s="98">
        <v>1</v>
      </c>
      <c r="M272" s="98">
        <f>K272-L272</f>
        <v>0</v>
      </c>
      <c r="N272" s="96" t="s">
        <v>2147</v>
      </c>
      <c r="O272" s="98">
        <v>1000</v>
      </c>
      <c r="P272" s="100"/>
      <c r="Q272" s="99"/>
      <c r="R272" s="101" t="s">
        <v>663</v>
      </c>
      <c r="T272" s="60">
        <v>291021</v>
      </c>
    </row>
    <row r="273" spans="1:20" ht="18" customHeight="1" x14ac:dyDescent="0.15">
      <c r="A273" s="76">
        <v>9</v>
      </c>
      <c r="B273" s="77" t="s">
        <v>2159</v>
      </c>
      <c r="C273" s="78">
        <v>3</v>
      </c>
      <c r="D273" s="78" t="s">
        <v>6873</v>
      </c>
      <c r="E273" s="79"/>
      <c r="F273" s="78"/>
      <c r="G273" s="79"/>
      <c r="H273" s="78"/>
      <c r="I273" s="79"/>
      <c r="J273" s="79"/>
      <c r="K273" s="80">
        <f>IF(C273="",SUMIFS($K274:$K$283,$A274:$A$283,A273,$E274:$E$283,""),IF(E273="",SUMIFS($K274:$K$283,$A274:$A$283,A273,$C274:$C$283,C273,$G274:$G$283,""),IF(G273="",SUMIFS($K274:$K$283,$A274:$A$283,A273,$C274:$C$283,C273,$E274:$E$283,E273,$R274:$R$283,R273),IF(I273="",SUMIFS($K274:$K$283,$A274:$A$283,A273,$C274:$C$283,C273,$E274:$E$283,E273,$G274:$G$283,G273,$R274:$R$283,R273),0))))</f>
        <v>2750</v>
      </c>
      <c r="L273" s="80">
        <f>IF(C273="",SUMIFS($L274:$L$283,$A274:$A$283,A273,$E274:$E$283,""),IF(E273="",SUMIFS($L274:$L$283,$A274:$A$283,A273,$C274:$C$283,C273,$G274:$G$283,""),IF(G273="",SUMIFS($L274:$L$283,$A274:$A$283,A273,$C274:$C$283,C273,$E274:$E$283,E273,$R274:$R$283,R273),IF(I273="",SUMIFS($L274:$L$283,$A274:$A$283,A273,$C274:$C$283,C273,$E274:$E$283,E273,$G274:$G$283,G273,$R274:$R$283,R273),0))))</f>
        <v>1</v>
      </c>
      <c r="M273" s="80">
        <f t="shared" ref="M273:M274" si="36">K273-L273</f>
        <v>2749</v>
      </c>
      <c r="N273" s="81"/>
      <c r="O273" s="82"/>
      <c r="P273" s="83"/>
      <c r="Q273" s="80">
        <f>IF(C273="",SUMIFS($Q274:$Q$283,$A274:$A$283,A273,$E274:$E$283,""),IF(E273="",SUMIFS($Q274:$Q$283,$A274:$A$283,A273,$C274:$C$283,C273,$G274:$G$283,""),IF(G273="",SUMIFS($Q274:$Q$283,$A274:$A$283,A273,$C274:$C$283,C273,$E274:$E$283,E273,$R274:$R$283,R273),IF(I273="",SUMIFS($Q274:$Q$283,$A274:$A$283,A273,$C274:$C$283,C273,$E274:$E$283,E273,$G274:$G$283,G273,$R274:$R$283,R273),0))))</f>
        <v>2750</v>
      </c>
      <c r="R273" s="84"/>
      <c r="T273" s="60">
        <v>291032</v>
      </c>
    </row>
    <row r="274" spans="1:20" ht="18" customHeight="1" x14ac:dyDescent="0.15">
      <c r="A274" s="76">
        <v>9</v>
      </c>
      <c r="B274" s="77" t="s">
        <v>2293</v>
      </c>
      <c r="C274" s="85">
        <v>3</v>
      </c>
      <c r="D274" s="77" t="s">
        <v>681</v>
      </c>
      <c r="E274" s="86">
        <v>2</v>
      </c>
      <c r="F274" s="87" t="s">
        <v>6874</v>
      </c>
      <c r="G274" s="86"/>
      <c r="H274" s="87"/>
      <c r="I274" s="86"/>
      <c r="J274" s="86"/>
      <c r="K274" s="88">
        <f>IF(C274="",SUMIFS($K275:$K$283,$A275:$A$283,A274,$E275:$E$283,""),IF(E274="",SUMIFS($K275:$K$283,$A275:$A$283,A274,$C275:$C$283,C274,$G275:$G$283,""),IF(G274="",SUMIFS($K275:$K$283,$A275:$A$283,A274,$C275:$C$283,C274,$E275:$E$283,E274,$R275:$R$283,R274),IF(I274="",SUMIFS($K275:$K$283,$A275:$A$283,A274,$C275:$C$283,C274,$E275:$E$283,E274,$G275:$G$283,G274,$R275:$R$283,R274),0))))</f>
        <v>2750</v>
      </c>
      <c r="L274" s="88">
        <f>IF(C274="",SUMIFS($L275:$L$283,$A275:$A$283,A274,$E275:$E$283,""),IF(E274="",SUMIFS($L275:$L$283,$A275:$A$283,A274,$C275:$C$283,C274,$G275:$G$283,""),IF(G274="",SUMIFS($L275:$L$283,$A275:$A$283,A274,$C275:$C$283,C274,$E275:$E$283,E274,$R275:$R$283,R274),IF(I274="",SUMIFS($L275:$L$283,$A275:$A$283,A274,$C275:$C$283,C274,$E275:$E$283,E274,$G275:$G$283,G274,$R275:$R$283,R274),0))))</f>
        <v>1</v>
      </c>
      <c r="M274" s="88">
        <f t="shared" si="36"/>
        <v>2749</v>
      </c>
      <c r="N274" s="89"/>
      <c r="O274" s="90"/>
      <c r="P274" s="91"/>
      <c r="Q274" s="92">
        <f>IF(C274="",SUMIFS($Q275:$Q$283,$A275:$A$283,A274,$E275:$E$283,""),IF(E274="",SUMIFS($Q275:$Q$283,$A275:$A$283,A274,$C275:$C$283,C274,$G275:$G$283,""),IF(G274="",SUMIFS($Q275:$Q$283,$A275:$A$283,A274,$C275:$C$283,C274,$E275:$E$283,E274,$R275:$R$283,R274),IF(I274="",SUMIFS($Q275:$Q$283,$A275:$A$283,A274,$C275:$C$283,C274,$E275:$E$283,E274,$G275:$G$283,G274,$R275:$R$283,R274),0))))</f>
        <v>2750</v>
      </c>
      <c r="R274" s="93" t="s">
        <v>663</v>
      </c>
      <c r="T274" s="60">
        <v>291032</v>
      </c>
    </row>
    <row r="275" spans="1:20" ht="18" customHeight="1" x14ac:dyDescent="0.15">
      <c r="A275" s="94">
        <v>9</v>
      </c>
      <c r="B275" s="95" t="s">
        <v>2159</v>
      </c>
      <c r="C275" s="95">
        <v>3</v>
      </c>
      <c r="D275" s="95" t="s">
        <v>681</v>
      </c>
      <c r="E275" s="95">
        <v>2</v>
      </c>
      <c r="F275" s="95" t="s">
        <v>6875</v>
      </c>
      <c r="G275" s="96">
        <v>27</v>
      </c>
      <c r="H275" s="97" t="s">
        <v>681</v>
      </c>
      <c r="I275" s="96"/>
      <c r="J275" s="96"/>
      <c r="K275" s="98"/>
      <c r="L275" s="98"/>
      <c r="M275" s="98"/>
      <c r="N275" s="96"/>
      <c r="O275" s="99"/>
      <c r="P275" s="100" t="s">
        <v>6772</v>
      </c>
      <c r="Q275" s="99">
        <v>2750</v>
      </c>
      <c r="R275" s="101" t="s">
        <v>663</v>
      </c>
      <c r="T275" s="60">
        <v>291032</v>
      </c>
    </row>
    <row r="276" spans="1:20" ht="18" customHeight="1" x14ac:dyDescent="0.15">
      <c r="A276" s="94">
        <v>9</v>
      </c>
      <c r="B276" s="95" t="s">
        <v>2159</v>
      </c>
      <c r="C276" s="95">
        <v>3</v>
      </c>
      <c r="D276" s="95" t="s">
        <v>681</v>
      </c>
      <c r="E276" s="95">
        <v>2</v>
      </c>
      <c r="F276" s="95" t="s">
        <v>6875</v>
      </c>
      <c r="G276" s="102">
        <v>27</v>
      </c>
      <c r="H276" s="95" t="s">
        <v>681</v>
      </c>
      <c r="I276" s="96">
        <v>80</v>
      </c>
      <c r="J276" s="96" t="s">
        <v>6876</v>
      </c>
      <c r="K276" s="98">
        <v>2750</v>
      </c>
      <c r="L276" s="98">
        <v>1</v>
      </c>
      <c r="M276" s="98">
        <f>K276-L276</f>
        <v>2749</v>
      </c>
      <c r="N276" s="96" t="s">
        <v>6877</v>
      </c>
      <c r="O276" s="98">
        <v>2750000</v>
      </c>
      <c r="P276" s="100" t="s">
        <v>6773</v>
      </c>
      <c r="Q276" s="99"/>
      <c r="R276" s="101" t="s">
        <v>663</v>
      </c>
      <c r="T276" s="60">
        <v>291032</v>
      </c>
    </row>
    <row r="277" spans="1:20" ht="18" customHeight="1" x14ac:dyDescent="0.15">
      <c r="A277" s="68">
        <v>10</v>
      </c>
      <c r="B277" s="69" t="s">
        <v>2161</v>
      </c>
      <c r="C277" s="69"/>
      <c r="D277" s="69"/>
      <c r="E277" s="70"/>
      <c r="F277" s="69"/>
      <c r="G277" s="70"/>
      <c r="H277" s="69"/>
      <c r="I277" s="70"/>
      <c r="J277" s="70"/>
      <c r="K277" s="71">
        <f>IF(C277="",SUMIFS($K278:$K$283,$A278:$A$283,A277,$E278:$E$283,""),IF(E277="",SUMIFS($K278:$K$283,$A278:$A$283,A277,$C278:$C$283,C277,$G278:$G$283,""),IF(G277="",SUMIFS($K278:$K$283,$A278:$A$283,A277,$C278:$C$283,C277,$E278:$E$283,E277,$R278:$R$283,R277),IF(I277="",SUMIFS($K278:$K$283,$A278:$A$283,A277,$C278:$C$283,C277,$E278:$E$283,E277,$G278:$G$283,G277,$R278:$R$283,R277),0))))</f>
        <v>5000</v>
      </c>
      <c r="L277" s="71">
        <f>IF(C277="",SUMIFS($L278:$L$283,$A278:$A$283,A277,$E278:$E$283,""),IF(E277="",SUMIFS($L278:$L$283,$A278:$A$283,A277,$C278:$C$283,C277,$G278:$G$283,""),IF(G277="",SUMIFS($L278:$L$283,$A278:$A$283,A277,$C278:$C$283,C277,$E278:$E$283,E277,$R278:$R$283,R277),IF(I277="",SUMIFS($L278:$L$283,$A278:$A$283,A277,$C278:$C$283,C277,$E278:$E$283,E277,$G278:$G$283,G277,$R278:$R$283,R277),0))))</f>
        <v>5000</v>
      </c>
      <c r="M277" s="71">
        <f>K277-L277</f>
        <v>0</v>
      </c>
      <c r="N277" s="72"/>
      <c r="O277" s="73"/>
      <c r="P277" s="74"/>
      <c r="Q277" s="71">
        <f>IF(C277="",SUMIFS($Q278:$Q$283,$A278:$A$283,A277,$E278:$E$283,""),IF(E277="",SUMIFS($Q278:$Q$283,$A278:$A$283,A277,$C278:$C$283,C277,$G278:$G$283,""),IF(G277="",SUMIFS($Q278:$Q$283,$A278:$A$283,A277,$C278:$C$283,C277,$E278:$E$283,E277,$R278:$R$283,R277),IF(I277="",SUMIFS($Q278:$Q$283,$A278:$A$283,A277,$C278:$C$283,C277,$E278:$E$283,E277,$G278:$G$283,G277,$R278:$R$283,R277),0))))</f>
        <v>0</v>
      </c>
      <c r="R277" s="75"/>
      <c r="T277" s="60">
        <v>210011</v>
      </c>
    </row>
    <row r="278" spans="1:20" ht="18" customHeight="1" x14ac:dyDescent="0.15">
      <c r="A278" s="76">
        <v>10</v>
      </c>
      <c r="B278" s="77" t="s">
        <v>2161</v>
      </c>
      <c r="C278" s="78">
        <v>1</v>
      </c>
      <c r="D278" s="78" t="s">
        <v>2197</v>
      </c>
      <c r="E278" s="79"/>
      <c r="F278" s="78"/>
      <c r="G278" s="79"/>
      <c r="H278" s="78"/>
      <c r="I278" s="79"/>
      <c r="J278" s="79"/>
      <c r="K278" s="80">
        <f>IF(C278="",SUMIFS($K279:$K$283,$A279:$A$283,A278,$E279:$E$283,""),IF(E278="",SUMIFS($K279:$K$283,$A279:$A$283,A278,$C279:$C$283,C278,$G279:$G$283,""),IF(G278="",SUMIFS($K279:$K$283,$A279:$A$283,A278,$C279:$C$283,C278,$E279:$E$283,E278,$R279:$R$283,R278),IF(I278="",SUMIFS($K279:$K$283,$A279:$A$283,A278,$C279:$C$283,C278,$E279:$E$283,E278,$G279:$G$283,G278,$R279:$R$283,R278),0))))</f>
        <v>5000</v>
      </c>
      <c r="L278" s="80">
        <f>IF(C278="",SUMIFS($L279:$L$283,$A279:$A$283,A278,$E279:$E$283,""),IF(E278="",SUMIFS($L279:$L$283,$A279:$A$283,A278,$C279:$C$283,C278,$G279:$G$283,""),IF(G278="",SUMIFS($L279:$L$283,$A279:$A$283,A278,$C279:$C$283,C278,$E279:$E$283,E278,$R279:$R$283,R278),IF(I278="",SUMIFS($L279:$L$283,$A279:$A$283,A278,$C279:$C$283,C278,$E279:$E$283,E278,$G279:$G$283,G278,$R279:$R$283,R278),0))))</f>
        <v>5000</v>
      </c>
      <c r="M278" s="80">
        <f t="shared" ref="M278:M279" si="37">K278-L278</f>
        <v>0</v>
      </c>
      <c r="N278" s="81"/>
      <c r="O278" s="82"/>
      <c r="P278" s="83"/>
      <c r="Q278" s="80">
        <f>IF(C278="",SUMIFS($Q279:$Q$283,$A279:$A$283,A278,$E279:$E$283,""),IF(E278="",SUMIFS($Q279:$Q$283,$A279:$A$283,A278,$C279:$C$283,C278,$G279:$G$283,""),IF(G278="",SUMIFS($Q279:$Q$283,$A279:$A$283,A278,$C279:$C$283,C278,$E279:$E$283,E278,$R279:$R$283,R278),IF(I278="",SUMIFS($Q279:$Q$283,$A279:$A$283,A278,$C279:$C$283,C278,$E279:$E$283,E278,$G279:$G$283,G278,$R279:$R$283,R278),0))))</f>
        <v>0</v>
      </c>
      <c r="R278" s="84"/>
      <c r="T278" s="60">
        <v>210011</v>
      </c>
    </row>
    <row r="279" spans="1:20" ht="18" customHeight="1" x14ac:dyDescent="0.15">
      <c r="A279" s="76">
        <v>10</v>
      </c>
      <c r="B279" s="77" t="s">
        <v>2197</v>
      </c>
      <c r="C279" s="85">
        <v>1</v>
      </c>
      <c r="D279" s="77" t="s">
        <v>2161</v>
      </c>
      <c r="E279" s="86">
        <v>1</v>
      </c>
      <c r="F279" s="87" t="s">
        <v>2197</v>
      </c>
      <c r="G279" s="86"/>
      <c r="H279" s="87"/>
      <c r="I279" s="86"/>
      <c r="J279" s="86"/>
      <c r="K279" s="88">
        <f>IF(C279="",SUMIFS($K280:$K$283,$A280:$A$283,A279,$E280:$E$283,""),IF(E279="",SUMIFS($K280:$K$283,$A280:$A$283,A279,$C280:$C$283,C279,$G280:$G$283,""),IF(G279="",SUMIFS($K280:$K$283,$A280:$A$283,A279,$C280:$C$283,C279,$E280:$E$283,E279,$R280:$R$283,R279),IF(I279="",SUMIFS($K280:$K$283,$A280:$A$283,A279,$C280:$C$283,C279,$E280:$E$283,E279,$G280:$G$283,G279,$R280:$R$283,R279),0))))</f>
        <v>5000</v>
      </c>
      <c r="L279" s="88">
        <f>IF(C279="",SUMIFS($L280:$L$283,$A280:$A$283,A279,$E280:$E$283,""),IF(E279="",SUMIFS($L280:$L$283,$A280:$A$283,A279,$C280:$C$283,C279,$G280:$G$283,""),IF(G279="",SUMIFS($L280:$L$283,$A280:$A$283,A279,$C280:$C$283,C279,$E280:$E$283,E279,$R280:$R$283,R279),IF(I279="",SUMIFS($L280:$L$283,$A280:$A$283,A279,$C280:$C$283,C279,$E280:$E$283,E279,$G280:$G$283,G279,$R280:$R$283,R279),0))))</f>
        <v>5000</v>
      </c>
      <c r="M279" s="88">
        <f t="shared" si="37"/>
        <v>0</v>
      </c>
      <c r="N279" s="89"/>
      <c r="O279" s="90"/>
      <c r="P279" s="91"/>
      <c r="Q279" s="92">
        <f>IF(C279="",SUMIFS($Q280:$Q$283,$A280:$A$283,A279,$E280:$E$283,""),IF(E279="",SUMIFS($Q280:$Q$283,$A280:$A$283,A279,$C280:$C$283,C279,$G280:$G$283,""),IF(G279="",SUMIFS($Q280:$Q$283,$A280:$A$283,A279,$C280:$C$283,C279,$E280:$E$283,E279,$R280:$R$283,R279),IF(I279="",SUMIFS($Q280:$Q$283,$A280:$A$283,A279,$C280:$C$283,C279,$E280:$E$283,E279,$G280:$G$283,G279,$R280:$R$283,R279),0))))</f>
        <v>0</v>
      </c>
      <c r="R279" s="93" t="s">
        <v>663</v>
      </c>
      <c r="T279" s="60">
        <v>210011</v>
      </c>
    </row>
    <row r="280" spans="1:20" ht="18" customHeight="1" x14ac:dyDescent="0.15">
      <c r="A280" s="94">
        <v>10</v>
      </c>
      <c r="B280" s="95" t="s">
        <v>2161</v>
      </c>
      <c r="C280" s="95">
        <v>1</v>
      </c>
      <c r="D280" s="95" t="s">
        <v>2161</v>
      </c>
      <c r="E280" s="95">
        <v>1</v>
      </c>
      <c r="F280" s="95" t="s">
        <v>2161</v>
      </c>
      <c r="G280" s="96">
        <v>28</v>
      </c>
      <c r="H280" s="97" t="s">
        <v>2161</v>
      </c>
      <c r="I280" s="96"/>
      <c r="J280" s="96"/>
      <c r="K280" s="98"/>
      <c r="L280" s="98"/>
      <c r="M280" s="98"/>
      <c r="N280" s="96"/>
      <c r="O280" s="99"/>
      <c r="P280" s="100"/>
      <c r="Q280" s="99"/>
      <c r="R280" s="101" t="s">
        <v>663</v>
      </c>
      <c r="T280" s="60">
        <v>210011</v>
      </c>
    </row>
    <row r="281" spans="1:20" ht="18" customHeight="1" x14ac:dyDescent="0.15">
      <c r="A281" s="94">
        <v>10</v>
      </c>
      <c r="B281" s="95" t="s">
        <v>2161</v>
      </c>
      <c r="C281" s="95">
        <v>1</v>
      </c>
      <c r="D281" s="95" t="s">
        <v>2161</v>
      </c>
      <c r="E281" s="95">
        <v>1</v>
      </c>
      <c r="F281" s="95" t="s">
        <v>2161</v>
      </c>
      <c r="G281" s="102">
        <v>28</v>
      </c>
      <c r="H281" s="95" t="s">
        <v>2161</v>
      </c>
      <c r="I281" s="96">
        <v>1</v>
      </c>
      <c r="J281" s="96" t="s">
        <v>2161</v>
      </c>
      <c r="K281" s="98">
        <v>5000</v>
      </c>
      <c r="L281" s="98">
        <v>5000</v>
      </c>
      <c r="M281" s="98">
        <f>K281-L281</f>
        <v>0</v>
      </c>
      <c r="N281" s="96" t="s">
        <v>6878</v>
      </c>
      <c r="O281" s="98">
        <v>5000000</v>
      </c>
      <c r="P281" s="100"/>
      <c r="Q281" s="99"/>
      <c r="R281" s="101" t="s">
        <v>663</v>
      </c>
      <c r="T281" s="60">
        <v>210011</v>
      </c>
    </row>
    <row r="282" spans="1:20" s="743" customFormat="1" ht="18" customHeight="1" x14ac:dyDescent="0.15">
      <c r="A282" s="738"/>
      <c r="B282" s="739"/>
      <c r="C282" s="739" t="s">
        <v>6879</v>
      </c>
      <c r="D282" s="739"/>
      <c r="E282" s="739"/>
      <c r="F282" s="739"/>
      <c r="G282" s="740"/>
      <c r="H282" s="739"/>
      <c r="I282" s="740"/>
      <c r="J282" s="740"/>
      <c r="K282" s="106">
        <f>SUMIFS(K3:K281,$C3:$C281,"")</f>
        <v>1129683</v>
      </c>
      <c r="L282" s="106">
        <f>SUMIFS(L3:L281,$C3:$C281,"")</f>
        <v>1109439</v>
      </c>
      <c r="M282" s="106">
        <f>SUMIFS(M3:M281,$C3:$C281,"")</f>
        <v>20244</v>
      </c>
      <c r="N282" s="741"/>
      <c r="O282" s="109"/>
      <c r="P282" s="109"/>
      <c r="Q282" s="106">
        <f>SUMIFS(Q3:Q281,$C3:$C281,"")</f>
        <v>948037</v>
      </c>
      <c r="R282" s="742"/>
    </row>
  </sheetData>
  <autoFilter ref="A2:T282"/>
  <mergeCells count="1">
    <mergeCell ref="Q1:R1"/>
  </mergeCells>
  <phoneticPr fontId="19"/>
  <conditionalFormatting sqref="E277:F277 E239:F239 E234:F234 E229:F229 E196:F196 E191:F191 E150:F150 E100:F100 E3:F3">
    <cfRule type="expression" dxfId="265" priority="25">
      <formula>$G3=""</formula>
    </cfRule>
  </conditionalFormatting>
  <conditionalFormatting sqref="G277:H277 G239:H239 G234:H234 G229:H229 G196:H196 G191:H191 G150:H150 G100:H100 G3:H3">
    <cfRule type="expression" dxfId="264" priority="24">
      <formula>$I3=""</formula>
    </cfRule>
  </conditionalFormatting>
  <conditionalFormatting sqref="I277:J277 I239:J239 I234:J234 I229:J229 I196:J196 I191:J191 I150:J150 I100:J100 I3:J3">
    <cfRule type="expression" dxfId="263" priority="23">
      <formula>$K3=""</formula>
    </cfRule>
  </conditionalFormatting>
  <conditionalFormatting sqref="C277 A277 R277 C239 A239 R239 C234 A234 R234 C229 A229 R229 C196 A196 R196 C191 A191 R191 C150 A150 R150 C100 A100 R100 C3 A3 R3">
    <cfRule type="expression" dxfId="262" priority="22">
      <formula>$G3=""</formula>
    </cfRule>
  </conditionalFormatting>
  <conditionalFormatting sqref="B277 B239 B234 B229 B196 B191 B150 B100 B3">
    <cfRule type="expression" dxfId="261" priority="21">
      <formula>$C3=""</formula>
    </cfRule>
  </conditionalFormatting>
  <conditionalFormatting sqref="D277 D239 D234 D229 D196 D191 D150 D100 D3">
    <cfRule type="expression" dxfId="260" priority="20">
      <formula>$E3=""</formula>
    </cfRule>
  </conditionalFormatting>
  <conditionalFormatting sqref="O3">
    <cfRule type="cellIs" dxfId="259" priority="19" operator="equal">
      <formula>0</formula>
    </cfRule>
  </conditionalFormatting>
  <conditionalFormatting sqref="O277 O239 O234 O229 O196 O191 O150 O100">
    <cfRule type="cellIs" dxfId="258" priority="18" operator="equal">
      <formula>0</formula>
    </cfRule>
  </conditionalFormatting>
  <conditionalFormatting sqref="O278 O273 O269 O240 O235 O230 O197 O192 O183 O170 O151 O145 O141 O137 O130 O117 O101 O90 O47 O4">
    <cfRule type="cellIs" dxfId="257" priority="17" operator="equal">
      <formula>0</formula>
    </cfRule>
  </conditionalFormatting>
  <conditionalFormatting sqref="E278:F278 E273:F273 E269:F269 E240:F240 E235:F235 E230:F230 E197:F197 E192:F192 E183:F183 E170:F170 E151:F151 E145:F145 E141:F141 E137:F137 E130:F130 E117:F117 E101:F101 E90:F90 E47:F47 E4:F4">
    <cfRule type="expression" dxfId="256" priority="16">
      <formula>$G4=""</formula>
    </cfRule>
  </conditionalFormatting>
  <conditionalFormatting sqref="G278:H278 G273:H273 G269:H269 G240:H240 G235:H235 G230:H230 G197:H197 G192:H192 G183:H183 G170:H170 G151:H151 G145:H145 G141:H141 G137:H137 G130:H130 G117:H117 G101:H101 G90:H90 G47:H47 G4:H4">
    <cfRule type="expression" dxfId="255" priority="15">
      <formula>$I4=""</formula>
    </cfRule>
  </conditionalFormatting>
  <conditionalFormatting sqref="I278:J278 I273:J273 I269:J269 I240:J240 I235:J235 I230:J230 I197:J197 I192:J192 I183:J183 I170:J170 I151:J151 I145:J145 I141:J141 I137:J137 I130:J130 I117:J117 I101:J101 I90:J90 I47:J47 I4:J4">
    <cfRule type="expression" dxfId="254" priority="14">
      <formula>$K4=""</formula>
    </cfRule>
  </conditionalFormatting>
  <conditionalFormatting sqref="A278 R278 A273 R273 A269 R269 A240 R240 A235 R235 A230 R230 A197 R197 A192 R192 A183 R183 A170 R170 A151 R151 A145 R145 A141 R141 A137 R137 A130 R130 A117 R117 A101 R101 A90 R90 A47 R47 A4 R4">
    <cfRule type="expression" dxfId="253" priority="13">
      <formula>$G4=""</formula>
    </cfRule>
  </conditionalFormatting>
  <conditionalFormatting sqref="B278 B273 B269 B240 B235 B230 B197 B192 B183 B170 B151 B145 B141 B137 B130 B117 B101 B90 B47 B4">
    <cfRule type="expression" dxfId="252" priority="12">
      <formula>$C4=""</formula>
    </cfRule>
  </conditionalFormatting>
  <conditionalFormatting sqref="D278 D273 D269 D240 D235 D230 D197 D192 D183 D170 D151 D145 D141 D137 D130 D117 D101 D90 D47 D4">
    <cfRule type="expression" dxfId="251" priority="11">
      <formula>$E4=""</formula>
    </cfRule>
  </conditionalFormatting>
  <conditionalFormatting sqref="O279 O274 O270 O266 O263 O260 O257 O254 O251 O247 O244 O241 O236 O231 O198 O193 O184 O180 O171 O167 O152 O146 O142 O138 O134 O131 O127 O124 O121 O118 O114 O111 O108 O105 O102 O91 O48 O5">
    <cfRule type="cellIs" dxfId="250" priority="10" operator="equal">
      <formula>0</formula>
    </cfRule>
  </conditionalFormatting>
  <conditionalFormatting sqref="D279 D274 D270 D266 D263 D260 D257 D254 D251 D247 D244 D241 D236 D231 D198 D193 D184 D180 D171 D167 D152 D146 D142 D138 D134 D131 D127 D124 D121 D118 D114 D111 D108 D105 D102 D91 D48 D5">
    <cfRule type="expression" dxfId="249" priority="4">
      <formula>$E5=""</formula>
    </cfRule>
  </conditionalFormatting>
  <conditionalFormatting sqref="F279 F274 F270 F266 F263 F260 F257 F254 F251 F247 F244 F241 F236 F231 F198 F193 F184 F180 F171 F167 F152 F146 F142 F138 F134 F131 F127 F124 F121 F118 F114 F111 F108 F105 F102 F91 F48 F5">
    <cfRule type="expression" dxfId="248" priority="9">
      <formula>$G5=""</formula>
    </cfRule>
  </conditionalFormatting>
  <conditionalFormatting sqref="G279:H279 G274:H274 G270:H270 G266:H266 G263:H263 G260:H260 G257:H257 G254:H254 G251:H251 G247:H247 G244:H244 G241:H241 G236:H236 G231:H231 G198:H198 G193:H193 G184:H184 G180:H180 G171:H171 G167:H167 G152:H152 G146:H146 G142:H142 G138:H138 G134:H134 G131:H131 G127:H127 G124:H124 G121:H121 G118:H118 G114:H114 G111:H111 G108:H108 G105:H105 G102:H102 G91:H91 G48:H48 G5:H5">
    <cfRule type="expression" dxfId="247" priority="8">
      <formula>$I5=""</formula>
    </cfRule>
  </conditionalFormatting>
  <conditionalFormatting sqref="I279:J279 I274:J274 I270:J270 I266:J266 I263:J263 I260:J260 I257:J257 I254:J254 I251:J251 I247:J247 I244:J244 I241:J241 I236:J236 I231:J231 I198:J198 I193:J193 I184:J184 I180:J180 I171:J171 I167:J167 I152:J152 I146:J146 I142:J142 I138:J138 I134:J134 I131:J131 I127:J127 I124:J124 I121:J121 I118:J118 I114:J114 I111:J111 I108:J108 I105:J105 I102:J102 I91:J91 I48:J48 I5:J5">
    <cfRule type="expression" dxfId="246" priority="7">
      <formula>$K5=""</formula>
    </cfRule>
  </conditionalFormatting>
  <conditionalFormatting sqref="A279 C279 R279 A274 C274 R274 A270 C270 R270 A266 C266 R266 A263 C263 R263 A260 C260 R260 A257 C257 R257 A254 C254 R254 A251 C251 R251 A247 C247 R247 A244 C244 R244 A241 C241 R241 A236 C236 R236 A231 C231 R231 A198 C198 R198 A193 C193 R193 A184 C184 R184 A180 C180 R180 A171 C171 R171 A167 C167 R167 A152 C152 R152 A146 C146 R146 A142 C142 R142 A138 C138 R138 A134 C134 R134 A131 C131 R131 A127 C127 R127 A124 C124 R124 A121 C121 R121 A118 C118 R118 A114 C114 R114 A111 C111 R111 A108 C108 R108 A105 C105 R105 A102 C102 R102 A91 C91 R91 A48 C48 R48 A5 C5 R5">
    <cfRule type="expression" dxfId="245" priority="6">
      <formula>$G5=""</formula>
    </cfRule>
  </conditionalFormatting>
  <conditionalFormatting sqref="B279 B274 B270 B266 B263 B260 B257 B254 B251 B247 B244 B241 B236 B231 B198 B193 B184 B180 B171 B167 B152 B146 B142 B138 B134 B131 B127 B124 B121 B118 B114 B111 B108 B105 B102 B91 B48 B5">
    <cfRule type="expression" dxfId="244" priority="5">
      <formula>$C5=""</formula>
    </cfRule>
  </conditionalFormatting>
  <conditionalFormatting sqref="O282">
    <cfRule type="cellIs" dxfId="243" priority="3" operator="equal">
      <formula>0</formula>
    </cfRule>
  </conditionalFormatting>
  <conditionalFormatting sqref="O1">
    <cfRule type="cellIs" dxfId="242" priority="2" operator="equal">
      <formula>0</formula>
    </cfRule>
  </conditionalFormatting>
  <conditionalFormatting sqref="O2">
    <cfRule type="cellIs" dxfId="241" priority="1" operator="equal">
      <formula>0</formula>
    </cfRule>
  </conditionalFormatting>
  <printOptions horizontalCentered="1"/>
  <pageMargins left="0" right="0" top="0.98425196850393704" bottom="0.98425196850393704"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topLeftCell="E1" zoomScale="87" zoomScaleNormal="87" workbookViewId="0">
      <pane ySplit="2" topLeftCell="A3" activePane="bottomLeft" state="frozen"/>
      <selection activeCell="K14" sqref="K14"/>
      <selection pane="bottomLeft" activeCell="M5" sqref="M5"/>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customWidth="1"/>
    <col min="8" max="8" width="1.625" customWidth="1"/>
    <col min="9" max="9" width="2.875" customWidth="1"/>
    <col min="10" max="10" width="37.25" customWidth="1"/>
    <col min="11" max="11" width="9.25" customWidth="1"/>
    <col min="12" max="13" width="9.125" customWidth="1"/>
    <col min="14" max="14" width="58.5" customWidth="1"/>
    <col min="15" max="15" width="10.625" customWidth="1"/>
    <col min="16" max="16" width="17" customWidth="1"/>
    <col min="17" max="17" width="7.875" customWidth="1"/>
    <col min="18" max="18" width="8.75" customWidth="1"/>
  </cols>
  <sheetData>
    <row r="1" spans="1:18" s="199" customFormat="1" ht="17.25" x14ac:dyDescent="0.15">
      <c r="A1" s="787" t="s">
        <v>7370</v>
      </c>
      <c r="B1" s="788"/>
      <c r="C1" s="788"/>
      <c r="D1" s="788"/>
      <c r="E1" s="788"/>
      <c r="F1" s="788"/>
      <c r="G1" s="789"/>
      <c r="H1" s="788"/>
      <c r="I1" s="789"/>
      <c r="J1" s="789"/>
      <c r="K1" s="200"/>
      <c r="L1" s="200"/>
      <c r="M1" s="200"/>
      <c r="N1" s="202"/>
      <c r="O1" s="200"/>
      <c r="P1" s="202"/>
      <c r="Q1" s="871" t="s">
        <v>2165</v>
      </c>
      <c r="R1" s="871"/>
    </row>
    <row r="2" spans="1:18" x14ac:dyDescent="0.15">
      <c r="A2" s="790" t="s">
        <v>0</v>
      </c>
      <c r="B2" s="791"/>
      <c r="C2" s="791" t="s">
        <v>1</v>
      </c>
      <c r="D2" s="791"/>
      <c r="E2" s="791" t="s">
        <v>2</v>
      </c>
      <c r="F2" s="791"/>
      <c r="G2" s="792" t="s">
        <v>4</v>
      </c>
      <c r="H2" s="791"/>
      <c r="I2" s="792" t="s">
        <v>2166</v>
      </c>
      <c r="J2" s="792" t="s">
        <v>2167</v>
      </c>
      <c r="K2" s="793" t="s">
        <v>2308</v>
      </c>
      <c r="L2" s="793" t="s">
        <v>2309</v>
      </c>
      <c r="M2" s="794" t="s">
        <v>2168</v>
      </c>
      <c r="N2" s="795" t="s">
        <v>2169</v>
      </c>
      <c r="O2" s="796" t="s">
        <v>5</v>
      </c>
      <c r="P2" s="797" t="s">
        <v>5038</v>
      </c>
      <c r="Q2" s="796" t="s">
        <v>5921</v>
      </c>
      <c r="R2" s="798" t="s">
        <v>2172</v>
      </c>
    </row>
    <row r="3" spans="1:18" s="808" customFormat="1" ht="18" customHeight="1" x14ac:dyDescent="0.15">
      <c r="A3" s="799">
        <v>1</v>
      </c>
      <c r="B3" s="800" t="s">
        <v>7371</v>
      </c>
      <c r="C3" s="800"/>
      <c r="D3" s="800"/>
      <c r="E3" s="801"/>
      <c r="F3" s="800"/>
      <c r="G3" s="801"/>
      <c r="H3" s="800"/>
      <c r="I3" s="801"/>
      <c r="J3" s="801"/>
      <c r="K3" s="802">
        <f>IF(C3="",SUMIFS($K4:$K$49,$A4:$A$49,A3,$E4:$E$49,""),IF(E3="",SUMIFS($K4:$K$49,$A4:$A$49,A3,$C4:$C$49,C3,$G4:$G$49,""),IF(G3="",SUMIFS($K4:$K$49,$A4:$A$49,A3,$C4:$C$49,C3,$E4:$E$49,E3,$R4:$R$49,R3),IF(I3="",SUMIFS($K4:$K$49,$A4:$A$49,A3,$C4:$C$49,C3,$E4:$E$49,E3,$G4:$G$49,G3,$R4:$R$49,R3),0))))</f>
        <v>64398</v>
      </c>
      <c r="L3" s="802">
        <f>IF(C3="",SUMIFS($L4:$L$49,$A4:$A$49,A3,$E4:$E$49,""),IF(E3="",SUMIFS($L4:$L$49,$A4:$A$49,A3,$C4:$C$49,C3,$G4:$G$49,""),IF(G3="",SUMIFS($L4:$L$49,$A4:$A$49,A3,$C4:$C$49,C3,$E4:$E$49,E3,$R4:$R$49,R3),IF(I3="",SUMIFS($L4:$L$49,$A4:$A$49,A3,$C4:$C$49,C3,$E4:$E$49,E3,$G4:$G$49,G3,$R4:$R$49,R3),0))))</f>
        <v>59830</v>
      </c>
      <c r="M3" s="802">
        <f>K3-L3</f>
        <v>4568</v>
      </c>
      <c r="N3" s="803"/>
      <c r="O3" s="804"/>
      <c r="P3" s="805"/>
      <c r="Q3" s="806">
        <f>IF(C3="",SUMIFS($Q$3:$Q$49,$A$3:$A$49,A3,$C$3:$C$49,"&gt;0",$E$3:$E$49,""),IF(E3="",SUMIFS($Q$3:$Q$49,$A$3:$A$49,A3,$C$3:$C$49,C3,$E$3:$E$49,"&gt;0",$G$3:$G$49,""),IF(G3="",SUMIFS($Q$3:$Q$49,$A$3:$A$49,A3,$C$3:$C$49,C3,$E$3:$E$49,E3,$G$3:$G$49,"&gt;0"))))</f>
        <v>0</v>
      </c>
      <c r="R3" s="807"/>
    </row>
    <row r="4" spans="1:18" s="808" customFormat="1" ht="18" customHeight="1" x14ac:dyDescent="0.15">
      <c r="A4" s="809">
        <v>1</v>
      </c>
      <c r="B4" s="810" t="s">
        <v>7371</v>
      </c>
      <c r="C4" s="811">
        <v>1</v>
      </c>
      <c r="D4" s="811" t="s">
        <v>7371</v>
      </c>
      <c r="E4" s="812"/>
      <c r="F4" s="811"/>
      <c r="G4" s="812"/>
      <c r="H4" s="811"/>
      <c r="I4" s="812"/>
      <c r="J4" s="812"/>
      <c r="K4" s="813">
        <f>IF(C4="",SUMIFS($K5:$K$49,$A5:$A$49,A4,$E5:$E$49,""),IF(E4="",SUMIFS($K5:$K$49,$A5:$A$49,A4,$C5:$C$49,C4,$G5:$G$49,""),IF(G4="",SUMIFS($K5:$K$49,$A5:$A$49,A4,$C5:$C$49,C4,$E5:$E$49,E4,$R5:$R$49,R4),IF(I4="",SUMIFS($K5:$K$49,$A5:$A$49,A4,$C5:$C$49,C4,$E5:$E$49,E4,$G5:$G$49,G4,$R5:$R$49,R4),0))))</f>
        <v>64398</v>
      </c>
      <c r="L4" s="813">
        <f>IF(C4="",SUMIFS($L5:$L$49,$A5:$A$49,A4,$E5:$E$49,""),IF(E4="",SUMIFS($L5:$L$49,$A5:$A$49,A4,$C5:$C$49,C4,$G5:$G$49,""),IF(G4="",SUMIFS($L5:$L$49,$A5:$A$49,A4,$C5:$C$49,C4,$E5:$E$49,E4,$R5:$R$49,R4),IF(I4="",SUMIFS($L5:$L$49,$A5:$A$49,A4,$C5:$C$49,C4,$E5:$E$49,E4,$G5:$G$49,G4,$R5:$R$49,R4),0))))</f>
        <v>59830</v>
      </c>
      <c r="M4" s="813">
        <f t="shared" ref="M4:M5" si="0">K4-L4</f>
        <v>4568</v>
      </c>
      <c r="N4" s="814"/>
      <c r="O4" s="815"/>
      <c r="P4" s="816"/>
      <c r="Q4" s="817">
        <f>IF(C4="",SUMIFS($Q$3:$Q$49,$A$3:$A$49,A4,$C$3:$C$49,"&gt;0",$E$3:$E$49,""),IF(E4="",SUMIFS($Q$3:$Q$49,$A$3:$A$49,A4,$C$3:$C$49,C4,$E$3:$E$49,"&gt;0",$G$3:$G$49,""),IF(G4="",SUMIFS($Q$3:$Q$49,$A$3:$A$49,A4,$C$3:$C$49,C4,$E$3:$E$49,E4,$G$3:$G$49,"&gt;0"))))</f>
        <v>0</v>
      </c>
      <c r="R4" s="818"/>
    </row>
    <row r="5" spans="1:18" s="808" customFormat="1" ht="18" customHeight="1" x14ac:dyDescent="0.15">
      <c r="A5" s="809">
        <v>1</v>
      </c>
      <c r="B5" s="810" t="s">
        <v>7371</v>
      </c>
      <c r="C5" s="819">
        <v>1</v>
      </c>
      <c r="D5" s="810" t="s">
        <v>7371</v>
      </c>
      <c r="E5" s="820">
        <v>1</v>
      </c>
      <c r="F5" s="821" t="s">
        <v>7372</v>
      </c>
      <c r="G5" s="820"/>
      <c r="H5" s="821"/>
      <c r="I5" s="820"/>
      <c r="J5" s="820"/>
      <c r="K5" s="822">
        <f>IF(C5="",SUMIFS($K6:$K$49,$A6:$A$49,A5,$E6:$E$49,""),IF(E5="",SUMIFS($K6:$K$49,$A6:$A$49,A5,$C6:$C$49,C5,$G6:$G$49,""),IF(G5="",SUMIFS($K6:$K$49,$A6:$A$49,A5,$C6:$C$49,C5,$E6:$E$49,E5,$R6:$R$49,R5),IF(I5="",SUMIFS($K6:$K$49,$A6:$A$49,A5,$C6:$C$49,C5,$E6:$E$49,E5,$G6:$G$49,G5,$R6:$R$49,R5),0))))</f>
        <v>46598</v>
      </c>
      <c r="L5" s="822">
        <f>IF(C5="",SUMIFS($L6:$L$49,$A6:$A$49,A5,$E6:$E$49,""),IF(E5="",SUMIFS($L6:$L$49,$A6:$A$49,A5,$C6:$C$49,C5,$G6:$G$49,""),IF(G5="",SUMIFS($L6:$L$49,$A6:$A$49,A5,$C6:$C$49,C5,$E6:$E$49,E5,$R6:$R$49,R5),IF(I5="",SUMIFS($L6:$L$49,$A6:$A$49,A5,$C6:$C$49,C5,$E6:$E$49,E5,$G6:$G$49,G5,$R6:$R$49,R5),0))))</f>
        <v>41762</v>
      </c>
      <c r="M5" s="822">
        <f t="shared" si="0"/>
        <v>4836</v>
      </c>
      <c r="N5" s="823"/>
      <c r="O5" s="824"/>
      <c r="P5" s="825"/>
      <c r="Q5" s="826">
        <f>IF(C5="",SUMIFS($Q$3:$Q$49,$A$3:$A$49,A5,$C$3:$C$49,"&gt;0",$E$3:$E$49,""),IF(E5="",SUMIFS($Q$3:$Q$49,$A$3:$A$49,A5,$C$3:$C$49,C5,$E$3:$E$49,"&gt;0",$G$3:$G$49,""),IF(G5="",SUMIFS($Q$3:$Q$49,$A$3:$A$49,A5,$C$3:$C$49,C5,$E$3:$E$49,E5,$G$3:$G$49,"&gt;0"))))</f>
        <v>0</v>
      </c>
      <c r="R5" s="827" t="s">
        <v>2211</v>
      </c>
    </row>
    <row r="6" spans="1:18" s="808" customFormat="1" ht="17.25" customHeight="1" x14ac:dyDescent="0.15">
      <c r="A6" s="828">
        <v>1</v>
      </c>
      <c r="B6" s="189" t="s">
        <v>7373</v>
      </c>
      <c r="C6" s="189">
        <v>1</v>
      </c>
      <c r="D6" s="189" t="s">
        <v>7373</v>
      </c>
      <c r="E6" s="189">
        <v>1</v>
      </c>
      <c r="F6" s="189" t="s">
        <v>7374</v>
      </c>
      <c r="G6" s="829">
        <v>1</v>
      </c>
      <c r="H6" s="830" t="s">
        <v>6770</v>
      </c>
      <c r="I6" s="829"/>
      <c r="J6" s="830"/>
      <c r="K6" s="831"/>
      <c r="L6" s="831"/>
      <c r="M6" s="831"/>
      <c r="N6" s="829"/>
      <c r="O6" s="831"/>
      <c r="P6" s="832"/>
      <c r="Q6" s="831"/>
      <c r="R6" s="188" t="s">
        <v>663</v>
      </c>
    </row>
    <row r="7" spans="1:18" s="808" customFormat="1" ht="18" customHeight="1" x14ac:dyDescent="0.15">
      <c r="A7" s="833">
        <v>1</v>
      </c>
      <c r="B7" s="834" t="s">
        <v>7373</v>
      </c>
      <c r="C7" s="834">
        <v>1</v>
      </c>
      <c r="D7" s="834" t="s">
        <v>7373</v>
      </c>
      <c r="E7" s="834">
        <v>1</v>
      </c>
      <c r="F7" s="834" t="s">
        <v>7374</v>
      </c>
      <c r="G7" s="835">
        <v>1</v>
      </c>
      <c r="H7" s="834" t="s">
        <v>6770</v>
      </c>
      <c r="I7" s="829">
        <v>1</v>
      </c>
      <c r="J7" s="830" t="s">
        <v>7375</v>
      </c>
      <c r="K7" s="836">
        <v>46598</v>
      </c>
      <c r="L7" s="836">
        <v>41762</v>
      </c>
      <c r="M7" s="831">
        <f t="shared" ref="M7" si="1">K7-L7</f>
        <v>4836</v>
      </c>
      <c r="N7" s="829" t="s">
        <v>7376</v>
      </c>
      <c r="O7" s="831">
        <v>43182400</v>
      </c>
      <c r="P7" s="832"/>
      <c r="Q7" s="836"/>
      <c r="R7" s="837" t="s">
        <v>663</v>
      </c>
    </row>
    <row r="8" spans="1:18" s="808" customFormat="1" ht="18" customHeight="1" x14ac:dyDescent="0.15">
      <c r="A8" s="833">
        <v>1</v>
      </c>
      <c r="B8" s="834" t="s">
        <v>7373</v>
      </c>
      <c r="C8" s="834">
        <v>1</v>
      </c>
      <c r="D8" s="834" t="s">
        <v>7373</v>
      </c>
      <c r="E8" s="834">
        <v>1</v>
      </c>
      <c r="F8" s="834" t="s">
        <v>7374</v>
      </c>
      <c r="G8" s="835">
        <v>1</v>
      </c>
      <c r="H8" s="834" t="s">
        <v>6770</v>
      </c>
      <c r="I8" s="190">
        <v>1</v>
      </c>
      <c r="J8" s="189" t="s">
        <v>7375</v>
      </c>
      <c r="K8" s="836"/>
      <c r="L8" s="836"/>
      <c r="M8" s="831"/>
      <c r="N8" s="829" t="s">
        <v>7377</v>
      </c>
      <c r="O8" s="831">
        <v>3416000</v>
      </c>
      <c r="P8" s="832"/>
      <c r="Q8" s="836"/>
      <c r="R8" s="837" t="s">
        <v>663</v>
      </c>
    </row>
    <row r="9" spans="1:18" s="808" customFormat="1" ht="18" customHeight="1" x14ac:dyDescent="0.15">
      <c r="A9" s="809">
        <v>1</v>
      </c>
      <c r="B9" s="810" t="s">
        <v>7371</v>
      </c>
      <c r="C9" s="819">
        <v>1</v>
      </c>
      <c r="D9" s="810" t="s">
        <v>7371</v>
      </c>
      <c r="E9" s="820">
        <v>2</v>
      </c>
      <c r="F9" s="821" t="s">
        <v>7378</v>
      </c>
      <c r="G9" s="820"/>
      <c r="H9" s="821"/>
      <c r="I9" s="820"/>
      <c r="J9" s="820"/>
      <c r="K9" s="822">
        <f>IF(C9="",SUMIFS($K10:$K$49,$A10:$A$49,A9,$E10:$E$49,""),IF(E9="",SUMIFS($K10:$K$49,$A10:$A$49,A9,$C10:$C$49,C9,$G10:$G$49,""),IF(G9="",SUMIFS($K10:$K$49,$A10:$A$49,A9,$C10:$C$49,C9,$E10:$E$49,E9,$R10:$R$49,R9),IF(I9="",SUMIFS($K10:$K$49,$A10:$A$49,A9,$C10:$C$49,C9,$E10:$E$49,E9,$G10:$G$49,G9,$R10:$R$49,R9),0))))</f>
        <v>17800</v>
      </c>
      <c r="L9" s="822">
        <f>IF(C9="",SUMIFS($L10:$L$49,$A10:$A$49,A9,$E10:$E$49,""),IF(E9="",SUMIFS($L10:$L$49,$A10:$A$49,A9,$C10:$C$49,C9,$G10:$G$49,""),IF(G9="",SUMIFS($L10:$L$49,$A10:$A$49,A9,$C10:$C$49,C9,$E10:$E$49,E9,$R10:$R$49,R9),IF(I9="",SUMIFS($L10:$L$49,$A10:$A$49,A9,$C10:$C$49,C9,$E10:$E$49,E9,$G10:$G$49,G9,$R10:$R$49,R9),0))))</f>
        <v>18068</v>
      </c>
      <c r="M9" s="822">
        <f t="shared" ref="M9" si="2">K9-L9</f>
        <v>-268</v>
      </c>
      <c r="N9" s="823"/>
      <c r="O9" s="824"/>
      <c r="P9" s="825"/>
      <c r="Q9" s="826">
        <f>IF(C9="",SUMIFS($Q$3:$Q$49,$A$3:$A$49,A9,$C$3:$C$49,"&gt;0",$E$3:$E$49,""),IF(E9="",SUMIFS($Q$3:$Q$49,$A$3:$A$49,A9,$C$3:$C$49,C9,$E$3:$E$49,"&gt;0",$G$3:$G$49,""),IF(G9="",SUMIFS($Q$3:$Q$49,$A$3:$A$49,A9,$C$3:$C$49,C9,$E$3:$E$49,E9,$G$3:$G$49,"&gt;0"))))</f>
        <v>0</v>
      </c>
      <c r="R9" s="827" t="s">
        <v>663</v>
      </c>
    </row>
    <row r="10" spans="1:18" s="808" customFormat="1" ht="17.25" customHeight="1" x14ac:dyDescent="0.15">
      <c r="A10" s="828">
        <v>1</v>
      </c>
      <c r="B10" s="189" t="s">
        <v>7373</v>
      </c>
      <c r="C10" s="189">
        <v>1</v>
      </c>
      <c r="D10" s="189" t="s">
        <v>7373</v>
      </c>
      <c r="E10" s="189">
        <v>2</v>
      </c>
      <c r="F10" s="189" t="s">
        <v>7379</v>
      </c>
      <c r="G10" s="829">
        <v>1</v>
      </c>
      <c r="H10" s="830" t="s">
        <v>6770</v>
      </c>
      <c r="I10" s="829"/>
      <c r="J10" s="830"/>
      <c r="K10" s="831"/>
      <c r="L10" s="831"/>
      <c r="M10" s="831"/>
      <c r="N10" s="829"/>
      <c r="O10" s="831"/>
      <c r="P10" s="832"/>
      <c r="Q10" s="831"/>
      <c r="R10" s="188" t="s">
        <v>663</v>
      </c>
    </row>
    <row r="11" spans="1:18" s="808" customFormat="1" ht="18" customHeight="1" x14ac:dyDescent="0.15">
      <c r="A11" s="833">
        <v>1</v>
      </c>
      <c r="B11" s="834" t="s">
        <v>7373</v>
      </c>
      <c r="C11" s="834">
        <v>1</v>
      </c>
      <c r="D11" s="834" t="s">
        <v>7373</v>
      </c>
      <c r="E11" s="834">
        <v>2</v>
      </c>
      <c r="F11" s="834" t="s">
        <v>7379</v>
      </c>
      <c r="G11" s="835">
        <v>1</v>
      </c>
      <c r="H11" s="834" t="s">
        <v>6770</v>
      </c>
      <c r="I11" s="829">
        <v>1</v>
      </c>
      <c r="J11" s="830" t="s">
        <v>7375</v>
      </c>
      <c r="K11" s="836">
        <v>17349</v>
      </c>
      <c r="L11" s="836">
        <v>17705</v>
      </c>
      <c r="M11" s="831">
        <f t="shared" ref="M11" si="3">K11-L11</f>
        <v>-356</v>
      </c>
      <c r="N11" s="829" t="s">
        <v>7380</v>
      </c>
      <c r="O11" s="831">
        <v>16085034</v>
      </c>
      <c r="P11" s="832"/>
      <c r="Q11" s="836"/>
      <c r="R11" s="837" t="s">
        <v>663</v>
      </c>
    </row>
    <row r="12" spans="1:18" s="808" customFormat="1" ht="18" customHeight="1" x14ac:dyDescent="0.15">
      <c r="A12" s="833">
        <v>1</v>
      </c>
      <c r="B12" s="834" t="s">
        <v>7373</v>
      </c>
      <c r="C12" s="834">
        <v>1</v>
      </c>
      <c r="D12" s="834" t="s">
        <v>7373</v>
      </c>
      <c r="E12" s="834">
        <v>2</v>
      </c>
      <c r="F12" s="834" t="s">
        <v>7379</v>
      </c>
      <c r="G12" s="835">
        <v>1</v>
      </c>
      <c r="H12" s="834" t="s">
        <v>6770</v>
      </c>
      <c r="I12" s="190">
        <v>1</v>
      </c>
      <c r="J12" s="189" t="s">
        <v>7375</v>
      </c>
      <c r="K12" s="836"/>
      <c r="L12" s="836"/>
      <c r="M12" s="831"/>
      <c r="N12" s="829" t="s">
        <v>7381</v>
      </c>
      <c r="O12" s="831">
        <v>1264000</v>
      </c>
      <c r="P12" s="832"/>
      <c r="Q12" s="836"/>
      <c r="R12" s="837" t="s">
        <v>663</v>
      </c>
    </row>
    <row r="13" spans="1:18" s="808" customFormat="1" ht="17.25" customHeight="1" x14ac:dyDescent="0.15">
      <c r="A13" s="828">
        <v>1</v>
      </c>
      <c r="B13" s="189" t="s">
        <v>7373</v>
      </c>
      <c r="C13" s="189">
        <v>1</v>
      </c>
      <c r="D13" s="189" t="s">
        <v>7373</v>
      </c>
      <c r="E13" s="189">
        <v>2</v>
      </c>
      <c r="F13" s="189" t="s">
        <v>7379</v>
      </c>
      <c r="G13" s="829">
        <v>2</v>
      </c>
      <c r="H13" s="830" t="s">
        <v>5046</v>
      </c>
      <c r="I13" s="829"/>
      <c r="J13" s="830"/>
      <c r="K13" s="831"/>
      <c r="L13" s="831"/>
      <c r="M13" s="831"/>
      <c r="N13" s="829"/>
      <c r="O13" s="831"/>
      <c r="P13" s="832"/>
      <c r="Q13" s="831"/>
      <c r="R13" s="188" t="s">
        <v>663</v>
      </c>
    </row>
    <row r="14" spans="1:18" s="808" customFormat="1" ht="18" customHeight="1" x14ac:dyDescent="0.15">
      <c r="A14" s="833">
        <v>1</v>
      </c>
      <c r="B14" s="834" t="s">
        <v>7373</v>
      </c>
      <c r="C14" s="834">
        <v>1</v>
      </c>
      <c r="D14" s="834" t="s">
        <v>7373</v>
      </c>
      <c r="E14" s="834">
        <v>2</v>
      </c>
      <c r="F14" s="834" t="s">
        <v>7379</v>
      </c>
      <c r="G14" s="835">
        <v>2</v>
      </c>
      <c r="H14" s="834" t="s">
        <v>5046</v>
      </c>
      <c r="I14" s="829">
        <v>1</v>
      </c>
      <c r="J14" s="830" t="s">
        <v>7382</v>
      </c>
      <c r="K14" s="836">
        <v>451</v>
      </c>
      <c r="L14" s="836">
        <v>363</v>
      </c>
      <c r="M14" s="831">
        <f t="shared" ref="M14" si="4">K14-L14</f>
        <v>88</v>
      </c>
      <c r="N14" s="829" t="s">
        <v>7383</v>
      </c>
      <c r="O14" s="831">
        <v>451459</v>
      </c>
      <c r="P14" s="832"/>
      <c r="Q14" s="836"/>
      <c r="R14" s="837" t="s">
        <v>663</v>
      </c>
    </row>
    <row r="15" spans="1:18" s="808" customFormat="1" ht="18" customHeight="1" x14ac:dyDescent="0.15">
      <c r="A15" s="799">
        <v>2</v>
      </c>
      <c r="B15" s="800" t="s">
        <v>5929</v>
      </c>
      <c r="C15" s="800"/>
      <c r="D15" s="800"/>
      <c r="E15" s="801"/>
      <c r="F15" s="800"/>
      <c r="G15" s="801"/>
      <c r="H15" s="800"/>
      <c r="I15" s="801"/>
      <c r="J15" s="801"/>
      <c r="K15" s="802">
        <f>IF(C15="",SUMIFS($K16:$K$49,$A16:$A$49,A15,$E16:$E$49,""),IF(E15="",SUMIFS($K16:$K$49,$A16:$A$49,A15,$C16:$C$49,C15,$G16:$G$49,""),IF(G15="",SUMIFS($K16:$K$49,$A16:$A$49,A15,$C16:$C$49,C15,$E16:$E$49,E15,$R16:$R$49,R15),IF(I15="",SUMIFS($K16:$K$49,$A16:$A$49,A15,$C16:$C$49,C15,$E16:$E$49,E15,$G16:$G$49,G15,$R16:$R$49,R15),0))))</f>
        <v>15</v>
      </c>
      <c r="L15" s="802">
        <f>IF(C15="",SUMIFS($L16:$L$49,$A16:$A$49,A15,$E16:$E$49,""),IF(E15="",SUMIFS($L16:$L$49,$A16:$A$49,A15,$C16:$C$49,C15,$G16:$G$49,""),IF(G15="",SUMIFS($L16:$L$49,$A16:$A$49,A15,$C16:$C$49,C15,$E16:$E$49,E15,$R16:$R$49,R15),IF(I15="",SUMIFS($L16:$L$49,$A16:$A$49,A15,$C16:$C$49,C15,$E16:$E$49,E15,$G16:$G$49,G15,$R16:$R$49,R15),0))))</f>
        <v>15</v>
      </c>
      <c r="M15" s="802">
        <f>K15-L15</f>
        <v>0</v>
      </c>
      <c r="N15" s="803"/>
      <c r="O15" s="804"/>
      <c r="P15" s="805"/>
      <c r="Q15" s="806">
        <f>IF(C15="",SUMIFS($Q$3:$Q$49,$A$3:$A$49,A15,$C$3:$C$49,"&gt;0",$E$3:$E$49,""),IF(E15="",SUMIFS($Q$3:$Q$49,$A$3:$A$49,A15,$C$3:$C$49,C15,$E$3:$E$49,"&gt;0",$G$3:$G$49,""),IF(G15="",SUMIFS($Q$3:$Q$49,$A$3:$A$49,A15,$C$3:$C$49,C15,$E$3:$E$49,E15,$G$3:$G$49,"&gt;0"))))</f>
        <v>15</v>
      </c>
      <c r="R15" s="807"/>
    </row>
    <row r="16" spans="1:18" s="808" customFormat="1" ht="18" customHeight="1" x14ac:dyDescent="0.15">
      <c r="A16" s="809">
        <v>2</v>
      </c>
      <c r="B16" s="810" t="s">
        <v>5929</v>
      </c>
      <c r="C16" s="811">
        <v>1</v>
      </c>
      <c r="D16" s="811" t="s">
        <v>5941</v>
      </c>
      <c r="E16" s="812"/>
      <c r="F16" s="811"/>
      <c r="G16" s="812"/>
      <c r="H16" s="811"/>
      <c r="I16" s="812"/>
      <c r="J16" s="812"/>
      <c r="K16" s="813">
        <f>IF(C16="",SUMIFS($K17:$K$49,$A17:$A$49,A16,$E17:$E$49,""),IF(E16="",SUMIFS($K17:$K$49,$A17:$A$49,A16,$C17:$C$49,C16,$G17:$G$49,""),IF(G16="",SUMIFS($K17:$K$49,$A17:$A$49,A16,$C17:$C$49,C16,$E17:$E$49,E16,$R17:$R$49,R16),IF(I16="",SUMIFS($K17:$K$49,$A17:$A$49,A16,$C17:$C$49,C16,$E17:$E$49,E16,$G17:$G$49,G16,$R17:$R$49,R16),0))))</f>
        <v>15</v>
      </c>
      <c r="L16" s="813">
        <f>IF(C16="",SUMIFS($L17:$L$49,$A17:$A$49,A16,$E17:$E$49,""),IF(E16="",SUMIFS($L17:$L$49,$A17:$A$49,A16,$C17:$C$49,C16,$G17:$G$49,""),IF(G16="",SUMIFS($L17:$L$49,$A17:$A$49,A16,$C17:$C$49,C16,$E17:$E$49,E16,$R17:$R$49,R16),IF(I16="",SUMIFS($L17:$L$49,$A17:$A$49,A16,$C17:$C$49,C16,$E17:$E$49,E16,$G17:$G$49,G16,$R17:$R$49,R16),0))))</f>
        <v>15</v>
      </c>
      <c r="M16" s="813">
        <f t="shared" ref="M16:M17" si="5">K16-L16</f>
        <v>0</v>
      </c>
      <c r="N16" s="814"/>
      <c r="O16" s="815"/>
      <c r="P16" s="816"/>
      <c r="Q16" s="817">
        <f>IF(C16="",SUMIFS($Q$3:$Q$49,$A$3:$A$49,A16,$C$3:$C$49,"&gt;0",$E$3:$E$49,""),IF(E16="",SUMIFS($Q$3:$Q$49,$A$3:$A$49,A16,$C$3:$C$49,C16,$E$3:$E$49,"&gt;0",$G$3:$G$49,""),IF(G16="",SUMIFS($Q$3:$Q$49,$A$3:$A$49,A16,$C$3:$C$49,C16,$E$3:$E$49,E16,$G$3:$G$49,"&gt;0"))))</f>
        <v>15</v>
      </c>
      <c r="R16" s="818"/>
    </row>
    <row r="17" spans="1:18" s="808" customFormat="1" ht="18" customHeight="1" x14ac:dyDescent="0.15">
      <c r="A17" s="809">
        <v>2</v>
      </c>
      <c r="B17" s="810" t="s">
        <v>5929</v>
      </c>
      <c r="C17" s="819">
        <v>1</v>
      </c>
      <c r="D17" s="810" t="s">
        <v>5941</v>
      </c>
      <c r="E17" s="820">
        <v>1</v>
      </c>
      <c r="F17" s="821" t="s">
        <v>5942</v>
      </c>
      <c r="G17" s="820"/>
      <c r="H17" s="821"/>
      <c r="I17" s="820"/>
      <c r="J17" s="820"/>
      <c r="K17" s="822">
        <f>IF(C17="",SUMIFS($K18:$K$49,$A18:$A$49,A17,$E18:$E$49,""),IF(E17="",SUMIFS($K18:$K$49,$A18:$A$49,A17,$C18:$C$49,C17,$G18:$G$49,""),IF(G17="",SUMIFS($K18:$K$49,$A18:$A$49,A17,$C18:$C$49,C17,$E18:$E$49,E17,$R18:$R$49,R17),IF(I17="",SUMIFS($K18:$K$49,$A18:$A$49,A17,$C18:$C$49,C17,$E18:$E$49,E17,$G18:$G$49,G17,$R18:$R$49,R17),0))))</f>
        <v>15</v>
      </c>
      <c r="L17" s="822">
        <f>IF(C17="",SUMIFS($L18:$L$49,$A18:$A$49,A17,$E18:$E$49,""),IF(E17="",SUMIFS($L18:$L$49,$A18:$A$49,A17,$C18:$C$49,C17,$G18:$G$49,""),IF(G17="",SUMIFS($L18:$L$49,$A18:$A$49,A17,$C18:$C$49,C17,$E18:$E$49,E17,$R18:$R$49,R17),IF(I17="",SUMIFS($L18:$L$49,$A18:$A$49,A17,$C18:$C$49,C17,$E18:$E$49,E17,$G18:$G$49,G17,$R18:$R$49,R17),0))))</f>
        <v>15</v>
      </c>
      <c r="M17" s="822">
        <f t="shared" si="5"/>
        <v>0</v>
      </c>
      <c r="N17" s="823"/>
      <c r="O17" s="824"/>
      <c r="P17" s="825"/>
      <c r="Q17" s="826">
        <f>IF(C17="",SUMIFS($Q$3:$Q$49,$A$3:$A$49,A17,$C$3:$C$49,"&gt;0",$E$3:$E$49,""),IF(E17="",SUMIFS($Q$3:$Q$49,$A$3:$A$49,A17,$C$3:$C$49,C17,$E$3:$E$49,"&gt;0",$G$3:$G$49,""),IF(G17="",SUMIFS($Q$3:$Q$49,$A$3:$A$49,A17,$C$3:$C$49,C17,$E$3:$E$49,E17,$G$3:$G$49,"&gt;0"))))</f>
        <v>15</v>
      </c>
      <c r="R17" s="827" t="s">
        <v>663</v>
      </c>
    </row>
    <row r="18" spans="1:18" s="808" customFormat="1" ht="17.25" customHeight="1" x14ac:dyDescent="0.15">
      <c r="A18" s="828">
        <v>2</v>
      </c>
      <c r="B18" s="189" t="s">
        <v>5210</v>
      </c>
      <c r="C18" s="189">
        <v>1</v>
      </c>
      <c r="D18" s="189" t="s">
        <v>70</v>
      </c>
      <c r="E18" s="189">
        <v>1</v>
      </c>
      <c r="F18" s="189" t="s">
        <v>5943</v>
      </c>
      <c r="G18" s="829">
        <v>1</v>
      </c>
      <c r="H18" s="830" t="s">
        <v>5943</v>
      </c>
      <c r="I18" s="829"/>
      <c r="J18" s="830"/>
      <c r="K18" s="831"/>
      <c r="L18" s="831"/>
      <c r="M18" s="831"/>
      <c r="N18" s="829"/>
      <c r="O18" s="831"/>
      <c r="P18" s="832"/>
      <c r="Q18" s="831"/>
      <c r="R18" s="188" t="s">
        <v>663</v>
      </c>
    </row>
    <row r="19" spans="1:18" s="808" customFormat="1" ht="18" customHeight="1" x14ac:dyDescent="0.15">
      <c r="A19" s="833">
        <v>2</v>
      </c>
      <c r="B19" s="834" t="s">
        <v>5210</v>
      </c>
      <c r="C19" s="834">
        <v>1</v>
      </c>
      <c r="D19" s="834" t="s">
        <v>70</v>
      </c>
      <c r="E19" s="834">
        <v>1</v>
      </c>
      <c r="F19" s="834" t="s">
        <v>5943</v>
      </c>
      <c r="G19" s="835">
        <v>1</v>
      </c>
      <c r="H19" s="834" t="s">
        <v>5943</v>
      </c>
      <c r="I19" s="829">
        <v>1</v>
      </c>
      <c r="J19" s="830" t="s">
        <v>5943</v>
      </c>
      <c r="K19" s="836">
        <v>15</v>
      </c>
      <c r="L19" s="836">
        <v>15</v>
      </c>
      <c r="M19" s="831">
        <f t="shared" ref="M19" si="6">K19-L19</f>
        <v>0</v>
      </c>
      <c r="N19" s="829" t="s">
        <v>7384</v>
      </c>
      <c r="O19" s="831">
        <v>15000</v>
      </c>
      <c r="P19" s="832" t="s">
        <v>6897</v>
      </c>
      <c r="Q19" s="836">
        <v>15</v>
      </c>
      <c r="R19" s="837" t="s">
        <v>663</v>
      </c>
    </row>
    <row r="20" spans="1:18" s="808" customFormat="1" ht="18" customHeight="1" x14ac:dyDescent="0.15">
      <c r="A20" s="799">
        <v>3</v>
      </c>
      <c r="B20" s="800" t="s">
        <v>5957</v>
      </c>
      <c r="C20" s="800"/>
      <c r="D20" s="800"/>
      <c r="E20" s="801"/>
      <c r="F20" s="800"/>
      <c r="G20" s="801"/>
      <c r="H20" s="800"/>
      <c r="I20" s="801"/>
      <c r="J20" s="801"/>
      <c r="K20" s="802">
        <f>IF(C20="",SUMIFS($K21:$K$49,$A21:$A$49,A20,$E21:$E$49,""),IF(E20="",SUMIFS($K21:$K$49,$A21:$A$49,A20,$C21:$C$49,C20,$G21:$G$49,""),IF(G20="",SUMIFS($K21:$K$49,$A21:$A$49,A20,$C21:$C$49,C20,$E21:$E$49,E20,$R21:$R$49,R20),IF(I20="",SUMIFS($K21:$K$49,$A21:$A$49,A20,$C21:$C$49,C20,$E21:$E$49,E20,$G21:$G$49,G20,$R21:$R$49,R20),0))))</f>
        <v>30815</v>
      </c>
      <c r="L20" s="802">
        <f>IF(C20="",SUMIFS($L21:$L$49,$A21:$A$49,A20,$E21:$E$49,""),IF(E20="",SUMIFS($L21:$L$49,$A21:$A$49,A20,$C21:$C$49,C20,$G21:$G$49,""),IF(G20="",SUMIFS($L21:$L$49,$A21:$A$49,A20,$C21:$C$49,C20,$E21:$E$49,E20,$R21:$R$49,R20),IF(I20="",SUMIFS($L21:$L$49,$A21:$A$49,A20,$C21:$C$49,C20,$E21:$E$49,E20,$G21:$G$49,G20,$R21:$R$49,R20),0))))</f>
        <v>28199</v>
      </c>
      <c r="M20" s="802">
        <f>K20-L20</f>
        <v>2616</v>
      </c>
      <c r="N20" s="803"/>
      <c r="O20" s="804"/>
      <c r="P20" s="805"/>
      <c r="Q20" s="806">
        <f>IF(C20="",SUMIFS($Q$3:$Q$49,$A$3:$A$49,A20,$C$3:$C$49,"&gt;0",$E$3:$E$49,""),IF(E20="",SUMIFS($Q$3:$Q$49,$A$3:$A$49,A20,$C$3:$C$49,C20,$E$3:$E$49,"&gt;0",$G$3:$G$49,""),IF(G20="",SUMIFS($Q$3:$Q$49,$A$3:$A$49,A20,$C$3:$C$49,C20,$E$3:$E$49,E20,$G$3:$G$49,"&gt;0"))))</f>
        <v>30815</v>
      </c>
      <c r="R20" s="807"/>
    </row>
    <row r="21" spans="1:18" s="808" customFormat="1" ht="18" customHeight="1" x14ac:dyDescent="0.15">
      <c r="A21" s="809">
        <v>3</v>
      </c>
      <c r="B21" s="810" t="s">
        <v>5957</v>
      </c>
      <c r="C21" s="811">
        <v>1</v>
      </c>
      <c r="D21" s="811" t="s">
        <v>7385</v>
      </c>
      <c r="E21" s="812"/>
      <c r="F21" s="811"/>
      <c r="G21" s="812"/>
      <c r="H21" s="811"/>
      <c r="I21" s="812"/>
      <c r="J21" s="812"/>
      <c r="K21" s="813">
        <f>IF(C21="",SUMIFS($K22:$K$49,$A22:$A$49,A21,$E22:$E$49,""),IF(E21="",SUMIFS($K22:$K$49,$A22:$A$49,A21,$C22:$C$49,C21,$G22:$G$49,""),IF(G21="",SUMIFS($K22:$K$49,$A22:$A$49,A21,$C22:$C$49,C21,$E22:$E$49,E21,$R22:$R$49,R21),IF(I21="",SUMIFS($K22:$K$49,$A22:$A$49,A21,$C22:$C$49,C21,$E22:$E$49,E21,$G22:$G$49,G21,$R22:$R$49,R21),0))))</f>
        <v>30815</v>
      </c>
      <c r="L21" s="813">
        <f>IF(C21="",SUMIFS($L22:$L$49,$A22:$A$49,A21,$E22:$E$49,""),IF(E21="",SUMIFS($L22:$L$49,$A22:$A$49,A21,$C22:$C$49,C21,$G22:$G$49,""),IF(G21="",SUMIFS($L22:$L$49,$A22:$A$49,A21,$C22:$C$49,C21,$E22:$E$49,E21,$R22:$R$49,R21),IF(I21="",SUMIFS($L22:$L$49,$A22:$A$49,A21,$C22:$C$49,C21,$E22:$E$49,E21,$G22:$G$49,G21,$R22:$R$49,R21),0))))</f>
        <v>28199</v>
      </c>
      <c r="M21" s="813">
        <f t="shared" ref="M21:M22" si="7">K21-L21</f>
        <v>2616</v>
      </c>
      <c r="N21" s="814"/>
      <c r="O21" s="815"/>
      <c r="P21" s="816"/>
      <c r="Q21" s="817">
        <f>IF(C21="",SUMIFS($Q$3:$Q$49,$A$3:$A$49,A21,$C$3:$C$49,"&gt;0",$E$3:$E$49,""),IF(E21="",SUMIFS($Q$3:$Q$49,$A$3:$A$49,A21,$C$3:$C$49,C21,$E$3:$E$49,"&gt;0",$G$3:$G$49,""),IF(G21="",SUMIFS($Q$3:$Q$49,$A$3:$A$49,A21,$C$3:$C$49,C21,$E$3:$E$49,E21,$G$3:$G$49,"&gt;0"))))</f>
        <v>30815</v>
      </c>
      <c r="R21" s="818"/>
    </row>
    <row r="22" spans="1:18" s="808" customFormat="1" ht="18" customHeight="1" x14ac:dyDescent="0.15">
      <c r="A22" s="809">
        <v>3</v>
      </c>
      <c r="B22" s="810" t="s">
        <v>5957</v>
      </c>
      <c r="C22" s="819">
        <v>1</v>
      </c>
      <c r="D22" s="810" t="s">
        <v>7385</v>
      </c>
      <c r="E22" s="820">
        <v>1</v>
      </c>
      <c r="F22" s="821" t="s">
        <v>5958</v>
      </c>
      <c r="G22" s="820"/>
      <c r="H22" s="821"/>
      <c r="I22" s="820"/>
      <c r="J22" s="820"/>
      <c r="K22" s="822">
        <f>IF(C22="",SUMIFS($K23:$K$49,$A23:$A$49,A22,$E23:$E$49,""),IF(E22="",SUMIFS($K23:$K$49,$A23:$A$49,A22,$C23:$C$49,C22,$G23:$G$49,""),IF(G22="",SUMIFS($K23:$K$49,$A23:$A$49,A22,$C23:$C$49,C22,$E23:$E$49,E22,$R23:$R$49,R22),IF(I22="",SUMIFS($K23:$K$49,$A23:$A$49,A22,$C23:$C$49,C22,$E23:$E$49,E22,$G23:$G$49,G22,$R23:$R$49,R22),0))))</f>
        <v>30815</v>
      </c>
      <c r="L22" s="822">
        <f>IF(C22="",SUMIFS($L23:$L$49,$A23:$A$49,A22,$E23:$E$49,""),IF(E22="",SUMIFS($L23:$L$49,$A23:$A$49,A22,$C23:$C$49,C22,$G23:$G$49,""),IF(G22="",SUMIFS($L23:$L$49,$A23:$A$49,A22,$C23:$C$49,C22,$E23:$E$49,E22,$R23:$R$49,R22),IF(I22="",SUMIFS($L23:$L$49,$A23:$A$49,A22,$C23:$C$49,C22,$E23:$E$49,E22,$G23:$G$49,G22,$R23:$R$49,R22),0))))</f>
        <v>28199</v>
      </c>
      <c r="M22" s="822">
        <f t="shared" si="7"/>
        <v>2616</v>
      </c>
      <c r="N22" s="823"/>
      <c r="O22" s="824"/>
      <c r="P22" s="825"/>
      <c r="Q22" s="826">
        <f>IF(C22="",SUMIFS($Q$3:$Q$49,$A$3:$A$49,A22,$C$3:$C$49,"&gt;0",$E$3:$E$49,""),IF(E22="",SUMIFS($Q$3:$Q$49,$A$3:$A$49,A22,$C$3:$C$49,C22,$E$3:$E$49,"&gt;0",$G$3:$G$49,""),IF(G22="",SUMIFS($Q$3:$Q$49,$A$3:$A$49,A22,$C$3:$C$49,C22,$E$3:$E$49,E22,$G$3:$G$49,"&gt;0"))))</f>
        <v>30815</v>
      </c>
      <c r="R22" s="827" t="s">
        <v>663</v>
      </c>
    </row>
    <row r="23" spans="1:18" s="808" customFormat="1" ht="17.25" customHeight="1" x14ac:dyDescent="0.15">
      <c r="A23" s="828">
        <v>3</v>
      </c>
      <c r="B23" s="189" t="s">
        <v>5710</v>
      </c>
      <c r="C23" s="189">
        <v>1</v>
      </c>
      <c r="D23" s="189" t="s">
        <v>7331</v>
      </c>
      <c r="E23" s="189">
        <v>1</v>
      </c>
      <c r="F23" s="189" t="s">
        <v>5959</v>
      </c>
      <c r="G23" s="829">
        <v>1</v>
      </c>
      <c r="H23" s="830" t="s">
        <v>6882</v>
      </c>
      <c r="I23" s="829"/>
      <c r="J23" s="830"/>
      <c r="K23" s="831"/>
      <c r="L23" s="831"/>
      <c r="M23" s="831"/>
      <c r="N23" s="829"/>
      <c r="O23" s="831"/>
      <c r="P23" s="832"/>
      <c r="Q23" s="831"/>
      <c r="R23" s="188" t="s">
        <v>663</v>
      </c>
    </row>
    <row r="24" spans="1:18" s="808" customFormat="1" ht="18" customHeight="1" x14ac:dyDescent="0.15">
      <c r="A24" s="833">
        <v>3</v>
      </c>
      <c r="B24" s="834" t="s">
        <v>5710</v>
      </c>
      <c r="C24" s="834">
        <v>1</v>
      </c>
      <c r="D24" s="834" t="s">
        <v>7331</v>
      </c>
      <c r="E24" s="834">
        <v>1</v>
      </c>
      <c r="F24" s="834" t="s">
        <v>5959</v>
      </c>
      <c r="G24" s="835">
        <v>1</v>
      </c>
      <c r="H24" s="834" t="s">
        <v>6882</v>
      </c>
      <c r="I24" s="829">
        <v>1</v>
      </c>
      <c r="J24" s="830" t="s">
        <v>6882</v>
      </c>
      <c r="K24" s="836">
        <v>3126</v>
      </c>
      <c r="L24" s="836">
        <v>2500</v>
      </c>
      <c r="M24" s="831">
        <f t="shared" ref="M24" si="8">K24-L24</f>
        <v>626</v>
      </c>
      <c r="N24" s="829" t="s">
        <v>7386</v>
      </c>
      <c r="O24" s="831"/>
      <c r="P24" s="832" t="s">
        <v>88</v>
      </c>
      <c r="Q24" s="836">
        <v>2590</v>
      </c>
      <c r="R24" s="837" t="s">
        <v>663</v>
      </c>
    </row>
    <row r="25" spans="1:18" s="808" customFormat="1" ht="18" customHeight="1" x14ac:dyDescent="0.15">
      <c r="A25" s="833">
        <v>3</v>
      </c>
      <c r="B25" s="834" t="s">
        <v>5710</v>
      </c>
      <c r="C25" s="834">
        <v>1</v>
      </c>
      <c r="D25" s="834" t="s">
        <v>7331</v>
      </c>
      <c r="E25" s="834">
        <v>1</v>
      </c>
      <c r="F25" s="834" t="s">
        <v>5959</v>
      </c>
      <c r="G25" s="835">
        <v>1</v>
      </c>
      <c r="H25" s="834" t="s">
        <v>6882</v>
      </c>
      <c r="I25" s="190">
        <v>1</v>
      </c>
      <c r="J25" s="189" t="s">
        <v>6882</v>
      </c>
      <c r="K25" s="836"/>
      <c r="L25" s="836"/>
      <c r="M25" s="831"/>
      <c r="N25" s="829" t="s">
        <v>7387</v>
      </c>
      <c r="O25" s="831">
        <v>2590000</v>
      </c>
      <c r="P25" s="832" t="s">
        <v>6897</v>
      </c>
      <c r="Q25" s="836">
        <v>336</v>
      </c>
      <c r="R25" s="837" t="s">
        <v>663</v>
      </c>
    </row>
    <row r="26" spans="1:18" s="808" customFormat="1" ht="18" customHeight="1" x14ac:dyDescent="0.15">
      <c r="A26" s="833">
        <v>3</v>
      </c>
      <c r="B26" s="834" t="s">
        <v>5710</v>
      </c>
      <c r="C26" s="834">
        <v>1</v>
      </c>
      <c r="D26" s="834" t="s">
        <v>7331</v>
      </c>
      <c r="E26" s="834">
        <v>1</v>
      </c>
      <c r="F26" s="834" t="s">
        <v>5959</v>
      </c>
      <c r="G26" s="835">
        <v>1</v>
      </c>
      <c r="H26" s="834" t="s">
        <v>6882</v>
      </c>
      <c r="I26" s="190">
        <v>1</v>
      </c>
      <c r="J26" s="189" t="s">
        <v>6882</v>
      </c>
      <c r="K26" s="836"/>
      <c r="L26" s="836"/>
      <c r="M26" s="831"/>
      <c r="N26" s="829" t="s">
        <v>7388</v>
      </c>
      <c r="O26" s="831"/>
      <c r="P26" s="832" t="s">
        <v>6917</v>
      </c>
      <c r="Q26" s="836">
        <v>200</v>
      </c>
      <c r="R26" s="837" t="s">
        <v>663</v>
      </c>
    </row>
    <row r="27" spans="1:18" s="808" customFormat="1" ht="18" customHeight="1" x14ac:dyDescent="0.15">
      <c r="A27" s="833">
        <v>3</v>
      </c>
      <c r="B27" s="834" t="s">
        <v>5710</v>
      </c>
      <c r="C27" s="834">
        <v>1</v>
      </c>
      <c r="D27" s="834" t="s">
        <v>7331</v>
      </c>
      <c r="E27" s="834">
        <v>1</v>
      </c>
      <c r="F27" s="834" t="s">
        <v>5959</v>
      </c>
      <c r="G27" s="835">
        <v>1</v>
      </c>
      <c r="H27" s="834" t="s">
        <v>6882</v>
      </c>
      <c r="I27" s="190">
        <v>1</v>
      </c>
      <c r="J27" s="189" t="s">
        <v>6882</v>
      </c>
      <c r="K27" s="836"/>
      <c r="L27" s="836"/>
      <c r="M27" s="831"/>
      <c r="N27" s="829" t="s">
        <v>7389</v>
      </c>
      <c r="O27" s="831">
        <v>336000</v>
      </c>
      <c r="P27" s="832"/>
      <c r="Q27" s="836"/>
      <c r="R27" s="837" t="s">
        <v>663</v>
      </c>
    </row>
    <row r="28" spans="1:18" s="808" customFormat="1" ht="18" customHeight="1" x14ac:dyDescent="0.15">
      <c r="A28" s="833">
        <v>3</v>
      </c>
      <c r="B28" s="834" t="s">
        <v>5710</v>
      </c>
      <c r="C28" s="834">
        <v>1</v>
      </c>
      <c r="D28" s="834" t="s">
        <v>7331</v>
      </c>
      <c r="E28" s="834">
        <v>1</v>
      </c>
      <c r="F28" s="834" t="s">
        <v>5959</v>
      </c>
      <c r="G28" s="835">
        <v>1</v>
      </c>
      <c r="H28" s="834" t="s">
        <v>6882</v>
      </c>
      <c r="I28" s="190">
        <v>1</v>
      </c>
      <c r="J28" s="189" t="s">
        <v>6882</v>
      </c>
      <c r="K28" s="836"/>
      <c r="L28" s="836"/>
      <c r="M28" s="831"/>
      <c r="N28" s="829" t="s">
        <v>7390</v>
      </c>
      <c r="O28" s="831">
        <v>200000</v>
      </c>
      <c r="P28" s="832"/>
      <c r="Q28" s="836"/>
      <c r="R28" s="837" t="s">
        <v>663</v>
      </c>
    </row>
    <row r="29" spans="1:18" s="808" customFormat="1" ht="17.25" customHeight="1" x14ac:dyDescent="0.15">
      <c r="A29" s="828">
        <v>3</v>
      </c>
      <c r="B29" s="189" t="s">
        <v>5710</v>
      </c>
      <c r="C29" s="189">
        <v>1</v>
      </c>
      <c r="D29" s="189" t="s">
        <v>7331</v>
      </c>
      <c r="E29" s="189">
        <v>1</v>
      </c>
      <c r="F29" s="189" t="s">
        <v>5959</v>
      </c>
      <c r="G29" s="829">
        <v>2</v>
      </c>
      <c r="H29" s="830" t="s">
        <v>7391</v>
      </c>
      <c r="I29" s="829"/>
      <c r="J29" s="830"/>
      <c r="K29" s="831"/>
      <c r="L29" s="831"/>
      <c r="M29" s="831"/>
      <c r="N29" s="829"/>
      <c r="O29" s="831"/>
      <c r="P29" s="832" t="s">
        <v>7392</v>
      </c>
      <c r="Q29" s="831"/>
      <c r="R29" s="188" t="s">
        <v>663</v>
      </c>
    </row>
    <row r="30" spans="1:18" s="808" customFormat="1" ht="18" customHeight="1" x14ac:dyDescent="0.15">
      <c r="A30" s="833">
        <v>3</v>
      </c>
      <c r="B30" s="834" t="s">
        <v>5710</v>
      </c>
      <c r="C30" s="834">
        <v>1</v>
      </c>
      <c r="D30" s="834" t="s">
        <v>7331</v>
      </c>
      <c r="E30" s="834">
        <v>1</v>
      </c>
      <c r="F30" s="834" t="s">
        <v>5959</v>
      </c>
      <c r="G30" s="835">
        <v>2</v>
      </c>
      <c r="H30" s="834" t="s">
        <v>7391</v>
      </c>
      <c r="I30" s="829">
        <v>1</v>
      </c>
      <c r="J30" s="830" t="s">
        <v>7391</v>
      </c>
      <c r="K30" s="836">
        <v>27689</v>
      </c>
      <c r="L30" s="836">
        <v>25699</v>
      </c>
      <c r="M30" s="831">
        <f t="shared" ref="M30" si="9">K30-L30</f>
        <v>1990</v>
      </c>
      <c r="N30" s="829" t="s">
        <v>7393</v>
      </c>
      <c r="O30" s="831">
        <v>27689000</v>
      </c>
      <c r="P30" s="832" t="s">
        <v>7394</v>
      </c>
      <c r="Q30" s="836">
        <v>27689</v>
      </c>
      <c r="R30" s="837" t="s">
        <v>663</v>
      </c>
    </row>
    <row r="31" spans="1:18" s="808" customFormat="1" ht="18" customHeight="1" x14ac:dyDescent="0.15">
      <c r="A31" s="799">
        <v>4</v>
      </c>
      <c r="B31" s="800" t="s">
        <v>5964</v>
      </c>
      <c r="C31" s="800"/>
      <c r="D31" s="800"/>
      <c r="E31" s="801"/>
      <c r="F31" s="800"/>
      <c r="G31" s="801"/>
      <c r="H31" s="800"/>
      <c r="I31" s="801"/>
      <c r="J31" s="801"/>
      <c r="K31" s="802">
        <f>IF(C31="",SUMIFS($K32:$K$49,$A32:$A$49,A31,$E32:$E$49,""),IF(E31="",SUMIFS($K32:$K$49,$A32:$A$49,A31,$C32:$C$49,C31,$G32:$G$49,""),IF(G31="",SUMIFS($K32:$K$49,$A32:$A$49,A31,$C32:$C$49,C31,$E32:$E$49,E31,$R32:$R$49,R31),IF(I31="",SUMIFS($K32:$K$49,$A32:$A$49,A31,$C32:$C$49,C31,$E32:$E$49,E31,$G32:$G$49,G31,$R32:$R$49,R31),0))))</f>
        <v>160</v>
      </c>
      <c r="L31" s="802">
        <f>IF(C31="",SUMIFS($L32:$L$49,$A32:$A$49,A31,$E32:$E$49,""),IF(E31="",SUMIFS($L32:$L$49,$A32:$A$49,A31,$C32:$C$49,C31,$G32:$G$49,""),IF(G31="",SUMIFS($L32:$L$49,$A32:$A$49,A31,$C32:$C$49,C31,$E32:$E$49,E31,$R32:$R$49,R31),IF(I31="",SUMIFS($L32:$L$49,$A32:$A$49,A31,$C32:$C$49,C31,$E32:$E$49,E31,$G32:$G$49,G31,$R32:$R$49,R31),0))))</f>
        <v>160</v>
      </c>
      <c r="M31" s="802">
        <f>K31-L31</f>
        <v>0</v>
      </c>
      <c r="N31" s="803"/>
      <c r="O31" s="804"/>
      <c r="P31" s="805"/>
      <c r="Q31" s="806">
        <f>IF(C31="",SUMIFS($Q$3:$Q$49,$A$3:$A$49,A31,$C$3:$C$49,"&gt;0",$E$3:$E$49,""),IF(E31="",SUMIFS($Q$3:$Q$49,$A$3:$A$49,A31,$C$3:$C$49,C31,$E$3:$E$49,"&gt;0",$G$3:$G$49,""),IF(G31="",SUMIFS($Q$3:$Q$49,$A$3:$A$49,A31,$C$3:$C$49,C31,$E$3:$E$49,E31,$G$3:$G$49,"&gt;0"))))</f>
        <v>0</v>
      </c>
      <c r="R31" s="807"/>
    </row>
    <row r="32" spans="1:18" s="808" customFormat="1" ht="18" customHeight="1" x14ac:dyDescent="0.15">
      <c r="A32" s="809">
        <v>4</v>
      </c>
      <c r="B32" s="810" t="s">
        <v>5964</v>
      </c>
      <c r="C32" s="811">
        <v>1</v>
      </c>
      <c r="D32" s="811" t="s">
        <v>5964</v>
      </c>
      <c r="E32" s="812"/>
      <c r="F32" s="811"/>
      <c r="G32" s="812"/>
      <c r="H32" s="811"/>
      <c r="I32" s="812"/>
      <c r="J32" s="812"/>
      <c r="K32" s="813">
        <f>IF(C32="",SUMIFS($K33:$K$49,$A33:$A$49,A32,$E33:$E$49,""),IF(E32="",SUMIFS($K33:$K$49,$A33:$A$49,A32,$C33:$C$49,C32,$G33:$G$49,""),IF(G32="",SUMIFS($K33:$K$49,$A33:$A$49,A32,$C33:$C$49,C32,$E33:$E$49,E32,$R33:$R$49,R32),IF(I32="",SUMIFS($K33:$K$49,$A33:$A$49,A32,$C33:$C$49,C32,$E33:$E$49,E32,$G33:$G$49,G32,$R33:$R$49,R32),0))))</f>
        <v>160</v>
      </c>
      <c r="L32" s="813">
        <f>IF(C32="",SUMIFS($L33:$L$49,$A33:$A$49,A32,$E33:$E$49,""),IF(E32="",SUMIFS($L33:$L$49,$A33:$A$49,A32,$C33:$C$49,C32,$G33:$G$49,""),IF(G32="",SUMIFS($L33:$L$49,$A33:$A$49,A32,$C33:$C$49,C32,$E33:$E$49,E32,$R33:$R$49,R32),IF(I32="",SUMIFS($L33:$L$49,$A33:$A$49,A32,$C33:$C$49,C32,$E33:$E$49,E32,$G33:$G$49,G32,$R33:$R$49,R32),0))))</f>
        <v>160</v>
      </c>
      <c r="M32" s="813">
        <f t="shared" ref="M32:M33" si="10">K32-L32</f>
        <v>0</v>
      </c>
      <c r="N32" s="814"/>
      <c r="O32" s="815"/>
      <c r="P32" s="816"/>
      <c r="Q32" s="817">
        <f>IF(C32="",SUMIFS($Q$3:$Q$49,$A$3:$A$49,A32,$C$3:$C$49,"&gt;0",$E$3:$E$49,""),IF(E32="",SUMIFS($Q$3:$Q$49,$A$3:$A$49,A32,$C$3:$C$49,C32,$E$3:$E$49,"&gt;0",$G$3:$G$49,""),IF(G32="",SUMIFS($Q$3:$Q$49,$A$3:$A$49,A32,$C$3:$C$49,C32,$E$3:$E$49,E32,$G$3:$G$49,"&gt;0"))))</f>
        <v>0</v>
      </c>
      <c r="R32" s="818"/>
    </row>
    <row r="33" spans="1:18" s="808" customFormat="1" ht="18" customHeight="1" x14ac:dyDescent="0.15">
      <c r="A33" s="809">
        <v>4</v>
      </c>
      <c r="B33" s="810" t="s">
        <v>5964</v>
      </c>
      <c r="C33" s="819">
        <v>1</v>
      </c>
      <c r="D33" s="810" t="s">
        <v>5964</v>
      </c>
      <c r="E33" s="820">
        <v>1</v>
      </c>
      <c r="F33" s="821" t="s">
        <v>5964</v>
      </c>
      <c r="G33" s="820"/>
      <c r="H33" s="821"/>
      <c r="I33" s="820"/>
      <c r="J33" s="820"/>
      <c r="K33" s="822">
        <f>IF(C33="",SUMIFS($K34:$K$49,$A34:$A$49,A33,$E34:$E$49,""),IF(E33="",SUMIFS($K34:$K$49,$A34:$A$49,A33,$C34:$C$49,C33,$G34:$G$49,""),IF(G33="",SUMIFS($K34:$K$49,$A34:$A$49,A33,$C34:$C$49,C33,$E34:$E$49,E33,$R34:$R$49,R33),IF(I33="",SUMIFS($K34:$K$49,$A34:$A$49,A33,$C34:$C$49,C33,$E34:$E$49,E33,$G34:$G$49,G33,$R34:$R$49,R33),0))))</f>
        <v>160</v>
      </c>
      <c r="L33" s="822">
        <f>IF(C33="",SUMIFS($L34:$L$49,$A34:$A$49,A33,$E34:$E$49,""),IF(E33="",SUMIFS($L34:$L$49,$A34:$A$49,A33,$C34:$C$49,C33,$G34:$G$49,""),IF(G33="",SUMIFS($L34:$L$49,$A34:$A$49,A33,$C34:$C$49,C33,$E34:$E$49,E33,$R34:$R$49,R33),IF(I33="",SUMIFS($L34:$L$49,$A34:$A$49,A33,$C34:$C$49,C33,$E34:$E$49,E33,$G34:$G$49,G33,$R34:$R$49,R33),0))))</f>
        <v>160</v>
      </c>
      <c r="M33" s="822">
        <f t="shared" si="10"/>
        <v>0</v>
      </c>
      <c r="N33" s="823"/>
      <c r="O33" s="824"/>
      <c r="P33" s="825"/>
      <c r="Q33" s="826">
        <f>IF(C33="",SUMIFS($Q$3:$Q$49,$A$3:$A$49,A33,$C$3:$C$49,"&gt;0",$E$3:$E$49,""),IF(E33="",SUMIFS($Q$3:$Q$49,$A$3:$A$49,A33,$C$3:$C$49,C33,$E$3:$E$49,"&gt;0",$G$3:$G$49,""),IF(G33="",SUMIFS($Q$3:$Q$49,$A$3:$A$49,A33,$C$3:$C$49,C33,$E$3:$E$49,E33,$G$3:$G$49,"&gt;0"))))</f>
        <v>0</v>
      </c>
      <c r="R33" s="827" t="s">
        <v>663</v>
      </c>
    </row>
    <row r="34" spans="1:18" s="808" customFormat="1" ht="17.25" customHeight="1" x14ac:dyDescent="0.15">
      <c r="A34" s="828">
        <v>4</v>
      </c>
      <c r="B34" s="189" t="s">
        <v>5723</v>
      </c>
      <c r="C34" s="189">
        <v>1</v>
      </c>
      <c r="D34" s="189" t="s">
        <v>5723</v>
      </c>
      <c r="E34" s="189">
        <v>1</v>
      </c>
      <c r="F34" s="189" t="s">
        <v>5723</v>
      </c>
      <c r="G34" s="829">
        <v>1</v>
      </c>
      <c r="H34" s="830" t="s">
        <v>5723</v>
      </c>
      <c r="I34" s="829"/>
      <c r="J34" s="830"/>
      <c r="K34" s="831"/>
      <c r="L34" s="831"/>
      <c r="M34" s="831"/>
      <c r="N34" s="829"/>
      <c r="O34" s="831"/>
      <c r="P34" s="832"/>
      <c r="Q34" s="831"/>
      <c r="R34" s="188" t="s">
        <v>663</v>
      </c>
    </row>
    <row r="35" spans="1:18" s="808" customFormat="1" ht="18" customHeight="1" x14ac:dyDescent="0.15">
      <c r="A35" s="833">
        <v>4</v>
      </c>
      <c r="B35" s="834" t="s">
        <v>5723</v>
      </c>
      <c r="C35" s="834">
        <v>1</v>
      </c>
      <c r="D35" s="834" t="s">
        <v>5723</v>
      </c>
      <c r="E35" s="834">
        <v>1</v>
      </c>
      <c r="F35" s="834" t="s">
        <v>5723</v>
      </c>
      <c r="G35" s="835">
        <v>1</v>
      </c>
      <c r="H35" s="834" t="s">
        <v>5723</v>
      </c>
      <c r="I35" s="829">
        <v>1</v>
      </c>
      <c r="J35" s="830" t="s">
        <v>5724</v>
      </c>
      <c r="K35" s="836">
        <v>160</v>
      </c>
      <c r="L35" s="836">
        <v>160</v>
      </c>
      <c r="M35" s="831">
        <f t="shared" ref="M35" si="11">K35-L35</f>
        <v>0</v>
      </c>
      <c r="N35" s="829" t="s">
        <v>7395</v>
      </c>
      <c r="O35" s="831">
        <v>160000</v>
      </c>
      <c r="P35" s="832"/>
      <c r="Q35" s="836"/>
      <c r="R35" s="837" t="s">
        <v>663</v>
      </c>
    </row>
    <row r="36" spans="1:18" s="808" customFormat="1" ht="18" customHeight="1" x14ac:dyDescent="0.15">
      <c r="A36" s="799">
        <v>5</v>
      </c>
      <c r="B36" s="800" t="s">
        <v>5966</v>
      </c>
      <c r="C36" s="800"/>
      <c r="D36" s="800"/>
      <c r="E36" s="801"/>
      <c r="F36" s="800"/>
      <c r="G36" s="801"/>
      <c r="H36" s="800"/>
      <c r="I36" s="801"/>
      <c r="J36" s="801"/>
      <c r="K36" s="802">
        <f>IF(C36="",SUMIFS($K37:$K$49,$A37:$A$49,A36,$E37:$E$49,""),IF(E36="",SUMIFS($K37:$K$49,$A37:$A$49,A36,$C37:$C$49,C36,$G37:$G$49,""),IF(G36="",SUMIFS($K37:$K$49,$A37:$A$49,A36,$C37:$C$49,C36,$E37:$E$49,E36,$R37:$R$49,R36),IF(I36="",SUMIFS($K37:$K$49,$A37:$A$49,A36,$C37:$C$49,C36,$E37:$E$49,E36,$G37:$G$49,G36,$R37:$R$49,R36),0))))</f>
        <v>3</v>
      </c>
      <c r="L36" s="802">
        <f>IF(C36="",SUMIFS($L37:$L$49,$A37:$A$49,A36,$E37:$E$49,""),IF(E36="",SUMIFS($L37:$L$49,$A37:$A$49,A36,$C37:$C$49,C36,$G37:$G$49,""),IF(G36="",SUMIFS($L37:$L$49,$A37:$A$49,A36,$C37:$C$49,C36,$E37:$E$49,E36,$R37:$R$49,R36),IF(I36="",SUMIFS($L37:$L$49,$A37:$A$49,A36,$C37:$C$49,C36,$E37:$E$49,E36,$G37:$G$49,G36,$R37:$R$49,R36),0))))</f>
        <v>3</v>
      </c>
      <c r="M36" s="802">
        <f>K36-L36</f>
        <v>0</v>
      </c>
      <c r="N36" s="803"/>
      <c r="O36" s="804"/>
      <c r="P36" s="805"/>
      <c r="Q36" s="806">
        <f>IF(C36="",SUMIFS($Q$3:$Q$49,$A$3:$A$49,A36,$C$3:$C$49,"&gt;0",$E$3:$E$49,""),IF(E36="",SUMIFS($Q$3:$Q$49,$A$3:$A$49,A36,$C$3:$C$49,C36,$E$3:$E$49,"&gt;0",$G$3:$G$49,""),IF(G36="",SUMIFS($Q$3:$Q$49,$A$3:$A$49,A36,$C$3:$C$49,C36,$E$3:$E$49,E36,$G$3:$G$49,"&gt;0"))))</f>
        <v>1</v>
      </c>
      <c r="R36" s="807"/>
    </row>
    <row r="37" spans="1:18" s="808" customFormat="1" ht="18" customHeight="1" x14ac:dyDescent="0.15">
      <c r="A37" s="809">
        <v>5</v>
      </c>
      <c r="B37" s="810" t="s">
        <v>5966</v>
      </c>
      <c r="C37" s="811">
        <v>1</v>
      </c>
      <c r="D37" s="811" t="s">
        <v>7396</v>
      </c>
      <c r="E37" s="812"/>
      <c r="F37" s="811"/>
      <c r="G37" s="812"/>
      <c r="H37" s="811"/>
      <c r="I37" s="812"/>
      <c r="J37" s="812"/>
      <c r="K37" s="813">
        <f>IF(C37="",SUMIFS($K38:$K$49,$A38:$A$49,A37,$E38:$E$49,""),IF(E37="",SUMIFS($K38:$K$49,$A38:$A$49,A37,$C38:$C$49,C37,$G38:$G$49,""),IF(G37="",SUMIFS($K38:$K$49,$A38:$A$49,A37,$C38:$C$49,C37,$E38:$E$49,E37,$R38:$R$49,R37),IF(I37="",SUMIFS($K38:$K$49,$A38:$A$49,A37,$C38:$C$49,C37,$E38:$E$49,E37,$G38:$G$49,G37,$R38:$R$49,R37),0))))</f>
        <v>1</v>
      </c>
      <c r="L37" s="813">
        <f>IF(C37="",SUMIFS($L38:$L$49,$A38:$A$49,A37,$E38:$E$49,""),IF(E37="",SUMIFS($L38:$L$49,$A38:$A$49,A37,$C38:$C$49,C37,$G38:$G$49,""),IF(G37="",SUMIFS($L38:$L$49,$A38:$A$49,A37,$C38:$C$49,C37,$E38:$E$49,E37,$R38:$R$49,R37),IF(I37="",SUMIFS($L38:$L$49,$A38:$A$49,A37,$C38:$C$49,C37,$E38:$E$49,E37,$G38:$G$49,G37,$R38:$R$49,R37),0))))</f>
        <v>1</v>
      </c>
      <c r="M37" s="813">
        <f t="shared" ref="M37:M38" si="12">K37-L37</f>
        <v>0</v>
      </c>
      <c r="N37" s="814"/>
      <c r="O37" s="815"/>
      <c r="P37" s="816"/>
      <c r="Q37" s="817">
        <f>IF(C37="",SUMIFS($Q$3:$Q$49,$A$3:$A$49,A37,$C$3:$C$49,"&gt;0",$E$3:$E$49,""),IF(E37="",SUMIFS($Q$3:$Q$49,$A$3:$A$49,A37,$C$3:$C$49,C37,$E$3:$E$49,"&gt;0",$G$3:$G$49,""),IF(G37="",SUMIFS($Q$3:$Q$49,$A$3:$A$49,A37,$C$3:$C$49,C37,$E$3:$E$49,E37,$G$3:$G$49,"&gt;0"))))</f>
        <v>0</v>
      </c>
      <c r="R37" s="818"/>
    </row>
    <row r="38" spans="1:18" s="808" customFormat="1" ht="18" customHeight="1" x14ac:dyDescent="0.15">
      <c r="A38" s="809">
        <v>5</v>
      </c>
      <c r="B38" s="810" t="s">
        <v>5966</v>
      </c>
      <c r="C38" s="819">
        <v>1</v>
      </c>
      <c r="D38" s="810" t="s">
        <v>7396</v>
      </c>
      <c r="E38" s="820">
        <v>1</v>
      </c>
      <c r="F38" s="821" t="s">
        <v>6871</v>
      </c>
      <c r="G38" s="820"/>
      <c r="H38" s="821"/>
      <c r="I38" s="820"/>
      <c r="J38" s="820"/>
      <c r="K38" s="822">
        <f>IF(C38="",SUMIFS($K39:$K$49,$A39:$A$49,A38,$E39:$E$49,""),IF(E38="",SUMIFS($K39:$K$49,$A39:$A$49,A38,$C39:$C$49,C38,$G39:$G$49,""),IF(G38="",SUMIFS($K39:$K$49,$A39:$A$49,A38,$C39:$C$49,C38,$E39:$E$49,E38,$R39:$R$49,R38),IF(I38="",SUMIFS($K39:$K$49,$A39:$A$49,A38,$C39:$C$49,C38,$E39:$E$49,E38,$G39:$G$49,G38,$R39:$R$49,R38),0))))</f>
        <v>1</v>
      </c>
      <c r="L38" s="822">
        <f>IF(C38="",SUMIFS($L39:$L$49,$A39:$A$49,A38,$E39:$E$49,""),IF(E38="",SUMIFS($L39:$L$49,$A39:$A$49,A38,$C39:$C$49,C38,$G39:$G$49,""),IF(G38="",SUMIFS($L39:$L$49,$A39:$A$49,A38,$C39:$C$49,C38,$E39:$E$49,E38,$R39:$R$49,R38),IF(I38="",SUMIFS($L39:$L$49,$A39:$A$49,A38,$C39:$C$49,C38,$E39:$E$49,E38,$G39:$G$49,G38,$R39:$R$49,R38),0))))</f>
        <v>1</v>
      </c>
      <c r="M38" s="822">
        <f t="shared" si="12"/>
        <v>0</v>
      </c>
      <c r="N38" s="823"/>
      <c r="O38" s="824"/>
      <c r="P38" s="825"/>
      <c r="Q38" s="826">
        <f>IF(C38="",SUMIFS($Q$3:$Q$49,$A$3:$A$49,A38,$C$3:$C$49,"&gt;0",$E$3:$E$49,""),IF(E38="",SUMIFS($Q$3:$Q$49,$A$3:$A$49,A38,$C$3:$C$49,C38,$E$3:$E$49,"&gt;0",$G$3:$G$49,""),IF(G38="",SUMIFS($Q$3:$Q$49,$A$3:$A$49,A38,$C$3:$C$49,C38,$E$3:$E$49,E38,$G$3:$G$49,"&gt;0"))))</f>
        <v>0</v>
      </c>
      <c r="R38" s="827" t="s">
        <v>663</v>
      </c>
    </row>
    <row r="39" spans="1:18" s="808" customFormat="1" ht="17.25" customHeight="1" x14ac:dyDescent="0.15">
      <c r="A39" s="828">
        <v>5</v>
      </c>
      <c r="B39" s="189" t="s">
        <v>5730</v>
      </c>
      <c r="C39" s="189">
        <v>1</v>
      </c>
      <c r="D39" s="189" t="s">
        <v>7397</v>
      </c>
      <c r="E39" s="189">
        <v>1</v>
      </c>
      <c r="F39" s="189" t="s">
        <v>5732</v>
      </c>
      <c r="G39" s="829">
        <v>1</v>
      </c>
      <c r="H39" s="830" t="s">
        <v>5732</v>
      </c>
      <c r="I39" s="829"/>
      <c r="J39" s="830"/>
      <c r="K39" s="831"/>
      <c r="L39" s="831"/>
      <c r="M39" s="831"/>
      <c r="N39" s="829"/>
      <c r="O39" s="831"/>
      <c r="P39" s="832"/>
      <c r="Q39" s="831"/>
      <c r="R39" s="188" t="s">
        <v>663</v>
      </c>
    </row>
    <row r="40" spans="1:18" s="808" customFormat="1" ht="18" customHeight="1" x14ac:dyDescent="0.15">
      <c r="A40" s="833">
        <v>5</v>
      </c>
      <c r="B40" s="834" t="s">
        <v>5730</v>
      </c>
      <c r="C40" s="834">
        <v>1</v>
      </c>
      <c r="D40" s="834" t="s">
        <v>7397</v>
      </c>
      <c r="E40" s="834">
        <v>1</v>
      </c>
      <c r="F40" s="834" t="s">
        <v>5732</v>
      </c>
      <c r="G40" s="835">
        <v>1</v>
      </c>
      <c r="H40" s="834" t="s">
        <v>5732</v>
      </c>
      <c r="I40" s="829">
        <v>1</v>
      </c>
      <c r="J40" s="830" t="s">
        <v>6950</v>
      </c>
      <c r="K40" s="836">
        <v>1</v>
      </c>
      <c r="L40" s="836">
        <v>1</v>
      </c>
      <c r="M40" s="831">
        <f t="shared" ref="M40:M42" si="13">K40-L40</f>
        <v>0</v>
      </c>
      <c r="N40" s="829" t="s">
        <v>7295</v>
      </c>
      <c r="O40" s="831">
        <v>1000</v>
      </c>
      <c r="P40" s="832"/>
      <c r="Q40" s="836"/>
      <c r="R40" s="837" t="s">
        <v>663</v>
      </c>
    </row>
    <row r="41" spans="1:18" s="808" customFormat="1" ht="18" customHeight="1" x14ac:dyDescent="0.15">
      <c r="A41" s="809">
        <v>5</v>
      </c>
      <c r="B41" s="810" t="s">
        <v>5966</v>
      </c>
      <c r="C41" s="811">
        <v>2</v>
      </c>
      <c r="D41" s="811" t="s">
        <v>5967</v>
      </c>
      <c r="E41" s="812"/>
      <c r="F41" s="811"/>
      <c r="G41" s="812"/>
      <c r="H41" s="811"/>
      <c r="I41" s="812"/>
      <c r="J41" s="812"/>
      <c r="K41" s="813">
        <f>IF(C41="",SUMIFS($K42:$K$49,$A42:$A$49,A41,$E42:$E$49,""),IF(E41="",SUMIFS($K42:$K$49,$A42:$A$49,A41,$C42:$C$49,C41,$G42:$G$49,""),IF(G41="",SUMIFS($K42:$K$49,$A42:$A$49,A41,$C42:$C$49,C41,$E42:$E$49,E41,$R42:$R$49,R41),IF(I41="",SUMIFS($K42:$K$49,$A42:$A$49,A41,$C42:$C$49,C41,$E42:$E$49,E41,$G42:$G$49,G41,$R42:$R$49,R41),0))))</f>
        <v>1</v>
      </c>
      <c r="L41" s="813">
        <f>IF(C41="",SUMIFS($L42:$L$49,$A42:$A$49,A41,$E42:$E$49,""),IF(E41="",SUMIFS($L42:$L$49,$A42:$A$49,A41,$C42:$C$49,C41,$G42:$G$49,""),IF(G41="",SUMIFS($L42:$L$49,$A42:$A$49,A41,$C42:$C$49,C41,$E42:$E$49,E41,$R42:$R$49,R41),IF(I41="",SUMIFS($L42:$L$49,$A42:$A$49,A41,$C42:$C$49,C41,$E42:$E$49,E41,$G42:$G$49,G41,$R42:$R$49,R41),0))))</f>
        <v>1</v>
      </c>
      <c r="M41" s="813">
        <f t="shared" si="13"/>
        <v>0</v>
      </c>
      <c r="N41" s="814"/>
      <c r="O41" s="815"/>
      <c r="P41" s="816"/>
      <c r="Q41" s="817">
        <f>IF(C41="",SUMIFS($Q$3:$Q$49,$A$3:$A$49,A41,$C$3:$C$49,"&gt;0",$E$3:$E$49,""),IF(E41="",SUMIFS($Q$3:$Q$49,$A$3:$A$49,A41,$C$3:$C$49,C41,$E$3:$E$49,"&gt;0",$G$3:$G$49,""),IF(G41="",SUMIFS($Q$3:$Q$49,$A$3:$A$49,A41,$C$3:$C$49,C41,$E$3:$E$49,E41,$G$3:$G$49,"&gt;0"))))</f>
        <v>0</v>
      </c>
      <c r="R41" s="818"/>
    </row>
    <row r="42" spans="1:18" s="808" customFormat="1" ht="18" customHeight="1" x14ac:dyDescent="0.15">
      <c r="A42" s="809">
        <v>5</v>
      </c>
      <c r="B42" s="810" t="s">
        <v>5966</v>
      </c>
      <c r="C42" s="819">
        <v>2</v>
      </c>
      <c r="D42" s="810" t="s">
        <v>5967</v>
      </c>
      <c r="E42" s="820">
        <v>1</v>
      </c>
      <c r="F42" s="821" t="s">
        <v>5967</v>
      </c>
      <c r="G42" s="820"/>
      <c r="H42" s="821"/>
      <c r="I42" s="820"/>
      <c r="J42" s="820"/>
      <c r="K42" s="822">
        <f>IF(C42="",SUMIFS($K43:$K$49,$A43:$A$49,A42,$E43:$E$49,""),IF(E42="",SUMIFS($K43:$K$49,$A43:$A$49,A42,$C43:$C$49,C42,$G43:$G$49,""),IF(G42="",SUMIFS($K43:$K$49,$A43:$A$49,A42,$C43:$C$49,C42,$E43:$E$49,E42,$R43:$R$49,R42),IF(I42="",SUMIFS($K43:$K$49,$A43:$A$49,A42,$C43:$C$49,C42,$E43:$E$49,E42,$G43:$G$49,G42,$R43:$R$49,R42),0))))</f>
        <v>1</v>
      </c>
      <c r="L42" s="822">
        <f>IF(C42="",SUMIFS($L43:$L$49,$A43:$A$49,A42,$E43:$E$49,""),IF(E42="",SUMIFS($L43:$L$49,$A43:$A$49,A42,$C43:$C$49,C42,$G43:$G$49,""),IF(G42="",SUMIFS($L43:$L$49,$A43:$A$49,A42,$C43:$C$49,C42,$E43:$E$49,E42,$R43:$R$49,R42),IF(I42="",SUMIFS($L43:$L$49,$A43:$A$49,A42,$C43:$C$49,C42,$E43:$E$49,E42,$G43:$G$49,G42,$R43:$R$49,R42),0))))</f>
        <v>1</v>
      </c>
      <c r="M42" s="822">
        <f t="shared" si="13"/>
        <v>0</v>
      </c>
      <c r="N42" s="823"/>
      <c r="O42" s="824"/>
      <c r="P42" s="825"/>
      <c r="Q42" s="826">
        <f>IF(C42="",SUMIFS($Q$3:$Q$49,$A$3:$A$49,A42,$C$3:$C$49,"&gt;0",$E$3:$E$49,""),IF(E42="",SUMIFS($Q$3:$Q$49,$A$3:$A$49,A42,$C$3:$C$49,C42,$E$3:$E$49,"&gt;0",$G$3:$G$49,""),IF(G42="",SUMIFS($Q$3:$Q$49,$A$3:$A$49,A42,$C$3:$C$49,C42,$E$3:$E$49,E42,$G$3:$G$49,"&gt;0"))))</f>
        <v>0</v>
      </c>
      <c r="R42" s="827" t="s">
        <v>663</v>
      </c>
    </row>
    <row r="43" spans="1:18" s="808" customFormat="1" ht="17.25" customHeight="1" x14ac:dyDescent="0.15">
      <c r="A43" s="828">
        <v>5</v>
      </c>
      <c r="B43" s="189" t="s">
        <v>5730</v>
      </c>
      <c r="C43" s="189">
        <v>2</v>
      </c>
      <c r="D43" s="189" t="s">
        <v>5734</v>
      </c>
      <c r="E43" s="189">
        <v>1</v>
      </c>
      <c r="F43" s="189" t="s">
        <v>5734</v>
      </c>
      <c r="G43" s="829">
        <v>1</v>
      </c>
      <c r="H43" s="830" t="s">
        <v>5734</v>
      </c>
      <c r="I43" s="829"/>
      <c r="J43" s="830"/>
      <c r="K43" s="831"/>
      <c r="L43" s="831"/>
      <c r="M43" s="831"/>
      <c r="N43" s="829"/>
      <c r="O43" s="831"/>
      <c r="P43" s="832"/>
      <c r="Q43" s="831"/>
      <c r="R43" s="188" t="s">
        <v>663</v>
      </c>
    </row>
    <row r="44" spans="1:18" s="808" customFormat="1" ht="18" customHeight="1" x14ac:dyDescent="0.15">
      <c r="A44" s="833">
        <v>5</v>
      </c>
      <c r="B44" s="834" t="s">
        <v>5730</v>
      </c>
      <c r="C44" s="834">
        <v>2</v>
      </c>
      <c r="D44" s="834" t="s">
        <v>5734</v>
      </c>
      <c r="E44" s="834">
        <v>1</v>
      </c>
      <c r="F44" s="834" t="s">
        <v>5734</v>
      </c>
      <c r="G44" s="835">
        <v>1</v>
      </c>
      <c r="H44" s="834" t="s">
        <v>5734</v>
      </c>
      <c r="I44" s="829">
        <v>1</v>
      </c>
      <c r="J44" s="830" t="s">
        <v>5734</v>
      </c>
      <c r="K44" s="836">
        <v>1</v>
      </c>
      <c r="L44" s="836">
        <v>1</v>
      </c>
      <c r="M44" s="831">
        <f t="shared" ref="M44:M46" si="14">K44-L44</f>
        <v>0</v>
      </c>
      <c r="N44" s="829" t="s">
        <v>7295</v>
      </c>
      <c r="O44" s="831">
        <v>1000</v>
      </c>
      <c r="P44" s="832"/>
      <c r="Q44" s="836"/>
      <c r="R44" s="837" t="s">
        <v>663</v>
      </c>
    </row>
    <row r="45" spans="1:18" s="808" customFormat="1" ht="18" customHeight="1" x14ac:dyDescent="0.15">
      <c r="A45" s="809">
        <v>5</v>
      </c>
      <c r="B45" s="810" t="s">
        <v>5966</v>
      </c>
      <c r="C45" s="811">
        <v>3</v>
      </c>
      <c r="D45" s="811" t="s">
        <v>5968</v>
      </c>
      <c r="E45" s="812"/>
      <c r="F45" s="811"/>
      <c r="G45" s="812"/>
      <c r="H45" s="811"/>
      <c r="I45" s="812"/>
      <c r="J45" s="812"/>
      <c r="K45" s="813">
        <f>IF(C45="",SUMIFS($K46:$K$49,$A46:$A$49,A45,$E46:$E$49,""),IF(E45="",SUMIFS($K46:$K$49,$A46:$A$49,A45,$C46:$C$49,C45,$G46:$G$49,""),IF(G45="",SUMIFS($K46:$K$49,$A46:$A$49,A45,$C46:$C$49,C45,$E46:$E$49,E45,$R46:$R$49,R45),IF(I45="",SUMIFS($K46:$K$49,$A46:$A$49,A45,$C46:$C$49,C45,$E46:$E$49,E45,$G46:$G$49,G45,$R46:$R$49,R45),0))))</f>
        <v>1</v>
      </c>
      <c r="L45" s="813">
        <f>IF(C45="",SUMIFS($L46:$L$49,$A46:$A$49,A45,$E46:$E$49,""),IF(E45="",SUMIFS($L46:$L$49,$A46:$A$49,A45,$C46:$C$49,C45,$G46:$G$49,""),IF(G45="",SUMIFS($L46:$L$49,$A46:$A$49,A45,$C46:$C$49,C45,$E46:$E$49,E45,$R46:$R$49,R45),IF(I45="",SUMIFS($L46:$L$49,$A46:$A$49,A45,$C46:$C$49,C45,$E46:$E$49,E45,$G46:$G$49,G45,$R46:$R$49,R45),0))))</f>
        <v>1</v>
      </c>
      <c r="M45" s="813">
        <f t="shared" si="14"/>
        <v>0</v>
      </c>
      <c r="N45" s="814"/>
      <c r="O45" s="815"/>
      <c r="P45" s="816"/>
      <c r="Q45" s="817">
        <f>IF(C45="",SUMIFS($Q$3:$Q$49,$A$3:$A$49,A45,$C$3:$C$49,"&gt;0",$E$3:$E$49,""),IF(E45="",SUMIFS($Q$3:$Q$49,$A$3:$A$49,A45,$C$3:$C$49,C45,$E$3:$E$49,"&gt;0",$G$3:$G$49,""),IF(G45="",SUMIFS($Q$3:$Q$49,$A$3:$A$49,A45,$C$3:$C$49,C45,$E$3:$E$49,E45,$G$3:$G$49,"&gt;0"))))</f>
        <v>1</v>
      </c>
      <c r="R45" s="818"/>
    </row>
    <row r="46" spans="1:18" s="808" customFormat="1" ht="18" customHeight="1" x14ac:dyDescent="0.15">
      <c r="A46" s="809">
        <v>5</v>
      </c>
      <c r="B46" s="810" t="s">
        <v>5966</v>
      </c>
      <c r="C46" s="819">
        <v>3</v>
      </c>
      <c r="D46" s="810" t="s">
        <v>5968</v>
      </c>
      <c r="E46" s="820">
        <v>1</v>
      </c>
      <c r="F46" s="821" t="s">
        <v>5968</v>
      </c>
      <c r="G46" s="820"/>
      <c r="H46" s="821"/>
      <c r="I46" s="820"/>
      <c r="J46" s="820"/>
      <c r="K46" s="822">
        <f>IF(C46="",SUMIFS($K47:$K$49,$A47:$A$49,A46,$E47:$E$49,""),IF(E46="",SUMIFS($K47:$K$49,$A47:$A$49,A46,$C47:$C$49,C46,$G47:$G$49,""),IF(G46="",SUMIFS($K47:$K$49,$A47:$A$49,A46,$C47:$C$49,C46,$E47:$E$49,E46,$R47:$R$49,R46),IF(I46="",SUMIFS($K47:$K$49,$A47:$A$49,A46,$C47:$C$49,C46,$E47:$E$49,E46,$G47:$G$49,G46,$R47:$R$49,R46),0))))</f>
        <v>1</v>
      </c>
      <c r="L46" s="822">
        <f>IF(C46="",SUMIFS($L47:$L$49,$A47:$A$49,A46,$E47:$E$49,""),IF(E46="",SUMIFS($L47:$L$49,$A47:$A$49,A46,$C47:$C$49,C46,$G47:$G$49,""),IF(G46="",SUMIFS($L47:$L$49,$A47:$A$49,A46,$C47:$C$49,C46,$E47:$E$49,E46,$R47:$R$49,R46),IF(I46="",SUMIFS($L47:$L$49,$A47:$A$49,A46,$C47:$C$49,C46,$E47:$E$49,E46,$G47:$G$49,G46,$R47:$R$49,R46),0))))</f>
        <v>1</v>
      </c>
      <c r="M46" s="822">
        <f t="shared" si="14"/>
        <v>0</v>
      </c>
      <c r="N46" s="823"/>
      <c r="O46" s="824"/>
      <c r="P46" s="825"/>
      <c r="Q46" s="826">
        <f>IF(C46="",SUMIFS($Q$3:$Q$49,$A$3:$A$49,A46,$C$3:$C$49,"&gt;0",$E$3:$E$49,""),IF(E46="",SUMIFS($Q$3:$Q$49,$A$3:$A$49,A46,$C$3:$C$49,C46,$E$3:$E$49,"&gt;0",$G$3:$G$49,""),IF(G46="",SUMIFS($Q$3:$Q$49,$A$3:$A$49,A46,$C$3:$C$49,C46,$E$3:$E$49,E46,$G$3:$G$49,"&gt;0"))))</f>
        <v>1</v>
      </c>
      <c r="R46" s="827" t="s">
        <v>663</v>
      </c>
    </row>
    <row r="47" spans="1:18" s="808" customFormat="1" ht="17.25" customHeight="1" x14ac:dyDescent="0.15">
      <c r="A47" s="828">
        <v>5</v>
      </c>
      <c r="B47" s="189" t="s">
        <v>5730</v>
      </c>
      <c r="C47" s="189">
        <v>3</v>
      </c>
      <c r="D47" s="189" t="s">
        <v>4532</v>
      </c>
      <c r="E47" s="189">
        <v>1</v>
      </c>
      <c r="F47" s="189" t="s">
        <v>4532</v>
      </c>
      <c r="G47" s="829">
        <v>1</v>
      </c>
      <c r="H47" s="830" t="s">
        <v>4532</v>
      </c>
      <c r="I47" s="829"/>
      <c r="J47" s="830"/>
      <c r="K47" s="831"/>
      <c r="L47" s="831"/>
      <c r="M47" s="831"/>
      <c r="N47" s="829"/>
      <c r="O47" s="831"/>
      <c r="P47" s="832"/>
      <c r="Q47" s="831"/>
      <c r="R47" s="188" t="s">
        <v>663</v>
      </c>
    </row>
    <row r="48" spans="1:18" s="808" customFormat="1" ht="18" customHeight="1" x14ac:dyDescent="0.15">
      <c r="A48" s="833">
        <v>5</v>
      </c>
      <c r="B48" s="834" t="s">
        <v>5730</v>
      </c>
      <c r="C48" s="834">
        <v>3</v>
      </c>
      <c r="D48" s="834" t="s">
        <v>4532</v>
      </c>
      <c r="E48" s="834">
        <v>1</v>
      </c>
      <c r="F48" s="834" t="s">
        <v>4532</v>
      </c>
      <c r="G48" s="835">
        <v>1</v>
      </c>
      <c r="H48" s="834" t="s">
        <v>4532</v>
      </c>
      <c r="I48" s="829">
        <v>1</v>
      </c>
      <c r="J48" s="830" t="s">
        <v>4532</v>
      </c>
      <c r="K48" s="836">
        <v>1</v>
      </c>
      <c r="L48" s="836">
        <v>1</v>
      </c>
      <c r="M48" s="831">
        <f t="shared" ref="M48" si="15">K48-L48</f>
        <v>0</v>
      </c>
      <c r="N48" s="829" t="s">
        <v>7295</v>
      </c>
      <c r="O48" s="831">
        <v>1000</v>
      </c>
      <c r="P48" s="832" t="s">
        <v>88</v>
      </c>
      <c r="Q48" s="836">
        <v>1</v>
      </c>
      <c r="R48" s="837" t="s">
        <v>663</v>
      </c>
    </row>
    <row r="49" spans="1:18" ht="18" customHeight="1" x14ac:dyDescent="0.15">
      <c r="A49" s="872" t="s">
        <v>7398</v>
      </c>
      <c r="B49" s="873"/>
      <c r="C49" s="873"/>
      <c r="D49" s="873"/>
      <c r="E49" s="873"/>
      <c r="F49" s="873"/>
      <c r="G49" s="873"/>
      <c r="H49" s="873"/>
      <c r="I49" s="873"/>
      <c r="J49" s="873"/>
      <c r="K49" s="838">
        <f>SUMIFS(K3:K48,$C$3:$C$48,"")</f>
        <v>95391</v>
      </c>
      <c r="L49" s="838">
        <f t="shared" ref="L49:M49" si="16">SUMIFS(L3:L48,$C$3:$C$48,"")</f>
        <v>88207</v>
      </c>
      <c r="M49" s="838">
        <f t="shared" si="16"/>
        <v>7184</v>
      </c>
      <c r="N49" s="839"/>
      <c r="O49" s="838"/>
      <c r="P49" s="840"/>
      <c r="Q49" s="838">
        <f t="shared" ref="Q49" si="17">SUMIFS(Q3:Q48,$C$3:$C$48,"")</f>
        <v>30831</v>
      </c>
      <c r="R49" s="841"/>
    </row>
  </sheetData>
  <autoFilter ref="A2:R49"/>
  <mergeCells count="2">
    <mergeCell ref="Q1:R1"/>
    <mergeCell ref="A49:J49"/>
  </mergeCells>
  <phoneticPr fontId="19"/>
  <conditionalFormatting sqref="O2">
    <cfRule type="cellIs" dxfId="240" priority="23" operator="equal">
      <formula>0</formula>
    </cfRule>
  </conditionalFormatting>
  <conditionalFormatting sqref="O36 O31 O20 O15 O3">
    <cfRule type="cellIs" dxfId="239" priority="22" operator="equal">
      <formula>0</formula>
    </cfRule>
  </conditionalFormatting>
  <conditionalFormatting sqref="E36:F36 E31:F31 E20:F20 E15:F15 E3:F3">
    <cfRule type="expression" dxfId="238" priority="21">
      <formula>$G3=""</formula>
    </cfRule>
  </conditionalFormatting>
  <conditionalFormatting sqref="G36:H36 G31:H31 G20:H20 G15:H15 G3:H3">
    <cfRule type="expression" dxfId="237" priority="20">
      <formula>$I3=""</formula>
    </cfRule>
  </conditionalFormatting>
  <conditionalFormatting sqref="I36:J36 I31:J31 I20:J20 I15:J15 I3:J3">
    <cfRule type="expression" dxfId="236" priority="19">
      <formula>$K3=""</formula>
    </cfRule>
  </conditionalFormatting>
  <conditionalFormatting sqref="C36 A36 R36 C31 A31 R31 C20 A20 R20 C15 A15 R15 C3 A3 R3">
    <cfRule type="expression" dxfId="235" priority="18">
      <formula>$G3=""</formula>
    </cfRule>
  </conditionalFormatting>
  <conditionalFormatting sqref="B36 B31 B20 B15 B3">
    <cfRule type="expression" dxfId="234" priority="17">
      <formula>$C3=""</formula>
    </cfRule>
  </conditionalFormatting>
  <conditionalFormatting sqref="D36 D31 D20 D15 D3">
    <cfRule type="expression" dxfId="233" priority="16">
      <formula>$E3=""</formula>
    </cfRule>
  </conditionalFormatting>
  <conditionalFormatting sqref="O45 O41 O37 O32 O21 O16 O4">
    <cfRule type="cellIs" dxfId="232" priority="15" operator="equal">
      <formula>0</formula>
    </cfRule>
  </conditionalFormatting>
  <conditionalFormatting sqref="E45:F45 E41:F41 E37:F37 E32:F32 E21:F21 E16:F16 E4:F4">
    <cfRule type="expression" dxfId="231" priority="14">
      <formula>$G4=""</formula>
    </cfRule>
  </conditionalFormatting>
  <conditionalFormatting sqref="G45:H45 G41:H41 G37:H37 G32:H32 G21:H21 G16:H16 G4:H4">
    <cfRule type="expression" dxfId="230" priority="13">
      <formula>$I4=""</formula>
    </cfRule>
  </conditionalFormatting>
  <conditionalFormatting sqref="I45:J45 I41:J41 I37:J37 I32:J32 I21:J21 I16:J16 I4:J4">
    <cfRule type="expression" dxfId="229" priority="12">
      <formula>$K4=""</formula>
    </cfRule>
  </conditionalFormatting>
  <conditionalFormatting sqref="A45 R45 A41 R41 A37 R37 A32 R32 A21 R21 A16 R16 A4 R4">
    <cfRule type="expression" dxfId="228" priority="11">
      <formula>$G4=""</formula>
    </cfRule>
  </conditionalFormatting>
  <conditionalFormatting sqref="B45 B41 B37 B32 B21 B16 B4">
    <cfRule type="expression" dxfId="227" priority="10">
      <formula>$C4=""</formula>
    </cfRule>
  </conditionalFormatting>
  <conditionalFormatting sqref="D45 D41 D37 D32 D21 D16 D4">
    <cfRule type="expression" dxfId="226" priority="9">
      <formula>$E4=""</formula>
    </cfRule>
  </conditionalFormatting>
  <conditionalFormatting sqref="O46 O42 O38 O33 O22 O17 O9 O5">
    <cfRule type="cellIs" dxfId="225" priority="8" operator="equal">
      <formula>0</formula>
    </cfRule>
  </conditionalFormatting>
  <conditionalFormatting sqref="F46 F42 F38 F33 F22 F17 F9 F5">
    <cfRule type="expression" dxfId="224" priority="7">
      <formula>$G5=""</formula>
    </cfRule>
  </conditionalFormatting>
  <conditionalFormatting sqref="G46:H46 G42:H42 G38:H38 G33:H33 G22:H22 G17:H17 G9:H9 G5:H5">
    <cfRule type="expression" dxfId="223" priority="6">
      <formula>$I5=""</formula>
    </cfRule>
  </conditionalFormatting>
  <conditionalFormatting sqref="I46:J46 I42:J42 I38:J38 I33:J33 I22:J22 I17:J17 I9:J9 I5:J5">
    <cfRule type="expression" dxfId="222" priority="5">
      <formula>$K5=""</formula>
    </cfRule>
  </conditionalFormatting>
  <conditionalFormatting sqref="A46 C46 R46 A42 C42 R42 A38 C38 R38 A33 C33 R33 A22 C22 R22 A17 C17 R17 A9 C9 R9 A5 C5 R5">
    <cfRule type="expression" dxfId="221" priority="4">
      <formula>$G5=""</formula>
    </cfRule>
  </conditionalFormatting>
  <conditionalFormatting sqref="B46 B42 B38 B33 B22 B17 B9 B5">
    <cfRule type="expression" dxfId="220" priority="3">
      <formula>$C5=""</formula>
    </cfRule>
  </conditionalFormatting>
  <conditionalFormatting sqref="D46 D42 D38 D33 D22 D17 D9 D5">
    <cfRule type="expression" dxfId="219" priority="2">
      <formula>$E5=""</formula>
    </cfRule>
  </conditionalFormatting>
  <conditionalFormatting sqref="O49">
    <cfRule type="cellIs" dxfId="218" priority="1" operator="equal">
      <formula>0</formula>
    </cfRule>
  </conditionalFormatting>
  <dataValidations count="1">
    <dataValidation imeMode="off" allowBlank="1" showInputMessage="1" showErrorMessage="1" sqref="Q1:Q2 K2:L2"/>
  </dataValidations>
  <printOptions horizontalCentered="1"/>
  <pageMargins left="0" right="0" top="0.98425196850393704" bottom="0.98425196850393704"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zoomScale="80" zoomScaleNormal="80" zoomScaleSheetLayoutView="80" workbookViewId="0">
      <pane ySplit="2" topLeftCell="A3" activePane="bottomLeft" state="frozen"/>
      <selection activeCell="K14" sqref="K14"/>
      <selection pane="bottomLeft" activeCell="K14" sqref="K14"/>
    </sheetView>
  </sheetViews>
  <sheetFormatPr defaultRowHeight="14.25" x14ac:dyDescent="0.15"/>
  <cols>
    <col min="1" max="1" width="2.75" style="60" customWidth="1"/>
    <col min="2" max="2" width="1.625" style="60" customWidth="1"/>
    <col min="3" max="3" width="2.875" style="60" customWidth="1"/>
    <col min="4" max="4" width="1.625" style="60" customWidth="1"/>
    <col min="5" max="5" width="3" style="60" customWidth="1"/>
    <col min="6" max="6" width="1.625" style="60" customWidth="1"/>
    <col min="7" max="7" width="2.75" style="60" customWidth="1"/>
    <col min="8" max="8" width="1.625" style="60" customWidth="1"/>
    <col min="9" max="9" width="2.875" style="60" customWidth="1"/>
    <col min="10" max="10" width="37.25" style="60" customWidth="1"/>
    <col min="11" max="11" width="9.25" style="770" customWidth="1"/>
    <col min="12" max="13" width="9.125" style="770" customWidth="1"/>
    <col min="14" max="14" width="58.5" style="60" customWidth="1"/>
    <col min="15" max="15" width="10.625" style="770" customWidth="1"/>
    <col min="16" max="16" width="17" style="60" customWidth="1"/>
    <col min="17" max="17" width="7.875" style="60" customWidth="1"/>
    <col min="18" max="18" width="8.75" style="60" customWidth="1"/>
    <col min="19" max="19" width="8" style="60" customWidth="1"/>
    <col min="20" max="20" width="12" style="60" customWidth="1"/>
    <col min="21" max="16384" width="9" style="60"/>
  </cols>
  <sheetData>
    <row r="1" spans="1:20" s="122" customFormat="1" ht="17.25" x14ac:dyDescent="0.15">
      <c r="A1" s="744" t="s">
        <v>6880</v>
      </c>
      <c r="B1" s="745"/>
      <c r="C1" s="745"/>
      <c r="D1" s="745"/>
      <c r="E1" s="745"/>
      <c r="F1" s="745"/>
      <c r="G1" s="746"/>
      <c r="H1" s="745"/>
      <c r="I1" s="746"/>
      <c r="J1" s="746"/>
      <c r="K1" s="747"/>
      <c r="L1" s="747"/>
      <c r="M1" s="747"/>
      <c r="N1" s="748"/>
      <c r="O1" s="749"/>
      <c r="P1" s="748"/>
      <c r="Q1" s="874" t="s">
        <v>2165</v>
      </c>
      <c r="R1" s="874"/>
    </row>
    <row r="2" spans="1:20" x14ac:dyDescent="0.15">
      <c r="A2" s="61" t="s">
        <v>0</v>
      </c>
      <c r="B2" s="62"/>
      <c r="C2" s="62" t="s">
        <v>1</v>
      </c>
      <c r="D2" s="62"/>
      <c r="E2" s="62" t="s">
        <v>2</v>
      </c>
      <c r="F2" s="63"/>
      <c r="G2" s="64" t="s">
        <v>4</v>
      </c>
      <c r="H2" s="62"/>
      <c r="I2" s="64" t="s">
        <v>2166</v>
      </c>
      <c r="J2" s="64" t="s">
        <v>2167</v>
      </c>
      <c r="K2" s="65" t="s">
        <v>2308</v>
      </c>
      <c r="L2" s="65" t="s">
        <v>2309</v>
      </c>
      <c r="M2" s="66" t="s">
        <v>2168</v>
      </c>
      <c r="N2" s="64" t="s">
        <v>2169</v>
      </c>
      <c r="O2" s="66" t="s">
        <v>5</v>
      </c>
      <c r="P2" s="13" t="s">
        <v>2170</v>
      </c>
      <c r="Q2" s="66" t="s">
        <v>2171</v>
      </c>
      <c r="R2" s="67" t="s">
        <v>2172</v>
      </c>
      <c r="T2" s="60" t="s">
        <v>3</v>
      </c>
    </row>
    <row r="3" spans="1:20" x14ac:dyDescent="0.15">
      <c r="A3" s="68">
        <v>1</v>
      </c>
      <c r="B3" s="69" t="s">
        <v>86</v>
      </c>
      <c r="C3" s="69"/>
      <c r="D3" s="69"/>
      <c r="E3" s="70"/>
      <c r="F3" s="69"/>
      <c r="G3" s="70"/>
      <c r="H3" s="69"/>
      <c r="I3" s="70"/>
      <c r="J3" s="70"/>
      <c r="K3" s="750">
        <f>IF(C3="",SUMIFS($K4:$K$53,$A4:$A$53,A3,$E4:$E$53,""),IF(E3="",SUMIFS($K4:$K$53,$A4:$A$53,A3,$C4:$C$53,C3,$G4:$G$53,""),IF(G3="",SUMIFS($K4:$K$53,$A4:$A$53,A3,$C4:$C$53,C3,$E4:$E$53,E3,$R4:$R$53,R3),IF(I3="",SUMIFS($K4:$K$53,$A4:$A$53,A3,$C4:$C$53,C3,$E4:$E$53,E3,$G4:$G$53,G3,$R4:$R$53,R3),0))))</f>
        <v>3104</v>
      </c>
      <c r="L3" s="750">
        <f>IF(C3="",SUMIFS($L4:$L$53,$A4:$A$53,A3,$E4:$E$53,""),IF(E3="",SUMIFS($L4:$L$53,$A4:$A$53,A3,$C4:$C$53,C3,$G4:$G$53,""),IF(G3="",SUMIFS($L4:$L$53,$A4:$A$53,A3,$C4:$C$53,C3,$E4:$E$53,E3,$R4:$R$53,R3),IF(I3="",SUMIFS($L4:$L$53,$A4:$A$53,A3,$C4:$C$53,C3,$E4:$E$53,E3,$G4:$G$53,G3,$R4:$R$53,R3),0))))</f>
        <v>2478</v>
      </c>
      <c r="M3" s="750">
        <f>K3-L3</f>
        <v>626</v>
      </c>
      <c r="N3" s="72"/>
      <c r="O3" s="74"/>
      <c r="P3" s="74"/>
      <c r="Q3" s="71">
        <f>IF(C3="",SUMIFS($Q4:$Q$53,$A4:$A$53,A3,$E4:$E$53,""),IF(E3="",SUMIFS($Q4:$Q$53,$A4:$A$53,A3,$C4:$C$53,C3,$G4:$G$53,""),IF(G3="",SUMIFS($Q4:$Q$53,$A4:$A$53,A3,$C4:$C$53,C3,$E4:$E$53,E3,$R4:$R$53,R3),IF(I3="",SUMIFS($Q4:$Q$53,$A4:$A$53,A3,$C4:$C$53,C3,$E4:$E$53,E3,$G4:$G$53,G3,$R4:$R$53,R3),0))))</f>
        <v>2942</v>
      </c>
      <c r="R3" s="751"/>
      <c r="T3" s="60">
        <v>910101</v>
      </c>
    </row>
    <row r="4" spans="1:20" x14ac:dyDescent="0.15">
      <c r="A4" s="76">
        <v>1</v>
      </c>
      <c r="B4" s="77" t="s">
        <v>86</v>
      </c>
      <c r="C4" s="78">
        <v>1</v>
      </c>
      <c r="D4" s="78" t="s">
        <v>2311</v>
      </c>
      <c r="E4" s="79"/>
      <c r="F4" s="78"/>
      <c r="G4" s="79"/>
      <c r="H4" s="78"/>
      <c r="I4" s="79"/>
      <c r="J4" s="79"/>
      <c r="K4" s="752">
        <f>IF(C4="",SUMIFS($K5:$K$53,$A5:$A$53,A4,$E5:$E$53,""),IF(E4="",SUMIFS($K5:$K$53,$A5:$A$53,A4,$C5:$C$53,C4,$G5:$G$53,""),IF(G4="",SUMIFS($K5:$K$53,$A5:$A$53,A4,$C5:$C$53,C4,$E5:$E$53,E4,$R5:$R$53,R4),IF(I4="",SUMIFS($K5:$K$53,$A5:$A$53,A4,$C5:$C$53,C4,$E5:$E$53,E4,$G5:$G$53,G4,$R5:$R$53,R4),0))))</f>
        <v>2752</v>
      </c>
      <c r="L4" s="752">
        <f>IF(C4="",SUMIFS($L5:$L$53,$A5:$A$53,A4,$E5:$E$53,""),IF(E4="",SUMIFS($L5:$L$53,$A5:$A$53,A4,$C5:$C$53,C4,$G5:$G$53,""),IF(G4="",SUMIFS($L5:$L$53,$A5:$A$53,A4,$C5:$C$53,C4,$E5:$E$53,E4,$R5:$R$53,R4),IF(I4="",SUMIFS($L5:$L$53,$A5:$A$53,A4,$C5:$C$53,C4,$E5:$E$53,E4,$G5:$G$53,G4,$R5:$R$53,R4),0))))</f>
        <v>2140</v>
      </c>
      <c r="M4" s="752">
        <f>K4-L4</f>
        <v>612</v>
      </c>
      <c r="N4" s="81"/>
      <c r="O4" s="83"/>
      <c r="P4" s="83"/>
      <c r="Q4" s="80">
        <f>IF(C4="",SUMIFS($Q5:$Q$53,$A5:$A$53,A4,$E5:$E$53,""),IF(E4="",SUMIFS($Q5:$Q$53,$A5:$A$53,A4,$C5:$C$53,C4,$G5:$G$53,""),IF(G4="",SUMIFS($Q5:$Q$53,$A5:$A$53,A4,$C5:$C$53,C4,$E5:$E$53,E4,$R5:$R$53,R4),IF(I4="",SUMIFS($Q5:$Q$53,$A5:$A$53,A4,$C5:$C$53,C4,$E5:$E$53,E4,$G5:$G$53,G4,$R5:$R$53,R4),0))))</f>
        <v>2591</v>
      </c>
      <c r="R4" s="753"/>
      <c r="T4" s="60">
        <v>910101</v>
      </c>
    </row>
    <row r="5" spans="1:20" x14ac:dyDescent="0.15">
      <c r="A5" s="76">
        <v>1</v>
      </c>
      <c r="B5" s="77" t="s">
        <v>2200</v>
      </c>
      <c r="C5" s="85">
        <v>1</v>
      </c>
      <c r="D5" s="77" t="s">
        <v>87</v>
      </c>
      <c r="E5" s="86">
        <v>1</v>
      </c>
      <c r="F5" s="87" t="s">
        <v>2319</v>
      </c>
      <c r="G5" s="86"/>
      <c r="H5" s="87"/>
      <c r="I5" s="86"/>
      <c r="J5" s="86"/>
      <c r="K5" s="754">
        <f>IF(C5="",SUMIFS($K6:$K$53,$A6:$A$53,A5,$E6:$E$53,""),IF(E5="",SUMIFS($K6:$K$53,$A6:$A$53,A5,$C6:$C$53,C5,$G6:$G$53,""),IF(G5="",SUMIFS($K6:$K$53,$A6:$A$53,A5,$C6:$C$53,C5,$E6:$E$53,E5,$R6:$R$53,R5),IF(I5="",SUMIFS($K6:$K$53,$A6:$A$53,A5,$C6:$C$53,C5,$E6:$E$53,E5,$G6:$G$53,G5,$R6:$R$53,R5),0))))</f>
        <v>2752</v>
      </c>
      <c r="L5" s="754">
        <f>IF(C5="",SUMIFS($L6:$L$53,$A6:$A$53,A5,$E6:$E$53,""),IF(E5="",SUMIFS($L6:$L$53,$A6:$A$53,A5,$C6:$C$53,C5,$G6:$G$53,""),IF(G5="",SUMIFS($L6:$L$53,$A6:$A$53,A5,$C6:$C$53,C5,$E6:$E$53,E5,$R6:$R$53,R5),IF(I5="",SUMIFS($L6:$L$53,$A6:$A$53,A5,$C6:$C$53,C5,$E6:$E$53,E5,$G6:$G$53,G5,$R6:$R$53,R5),0))))</f>
        <v>2140</v>
      </c>
      <c r="M5" s="754">
        <f>K5-L5</f>
        <v>612</v>
      </c>
      <c r="N5" s="89"/>
      <c r="O5" s="91"/>
      <c r="P5" s="91"/>
      <c r="Q5" s="92">
        <f>IF(C5="",SUMIFS($Q6:$Q$53,$A6:$A$53,A5,$E6:$E$53,""),IF(E5="",SUMIFS($Q6:$Q$53,$A6:$A$53,A5,$C6:$C$53,C5,$G6:$G$53,""),IF(G5="",SUMIFS($Q6:$Q$53,$A6:$A$53,A5,$C6:$C$53,C5,$E6:$E$53,E5,$R6:$R$53,R5),IF(I5="",SUMIFS($Q6:$Q$53,$A6:$A$53,A5,$C6:$C$53,C5,$E6:$E$53,E5,$G6:$G$53,G5,$R6:$R$53,R5),0))))</f>
        <v>2591</v>
      </c>
      <c r="R5" s="755" t="s">
        <v>6881</v>
      </c>
      <c r="T5" s="60">
        <v>910101</v>
      </c>
    </row>
    <row r="6" spans="1:20" ht="18" customHeight="1" x14ac:dyDescent="0.15">
      <c r="A6" s="756">
        <v>1</v>
      </c>
      <c r="B6" s="757" t="s">
        <v>86</v>
      </c>
      <c r="C6" s="757">
        <v>1</v>
      </c>
      <c r="D6" s="757" t="s">
        <v>87</v>
      </c>
      <c r="E6" s="757">
        <v>1</v>
      </c>
      <c r="F6" s="757" t="s">
        <v>88</v>
      </c>
      <c r="G6" s="758">
        <v>3</v>
      </c>
      <c r="H6" s="759" t="s">
        <v>13</v>
      </c>
      <c r="I6" s="758"/>
      <c r="J6" s="758"/>
      <c r="K6" s="760"/>
      <c r="L6" s="760"/>
      <c r="M6" s="760"/>
      <c r="N6" s="758"/>
      <c r="O6" s="761"/>
      <c r="P6" s="762" t="s">
        <v>6882</v>
      </c>
      <c r="Q6" s="761">
        <v>2590</v>
      </c>
      <c r="R6" s="763" t="s">
        <v>663</v>
      </c>
      <c r="T6" s="60">
        <v>910101</v>
      </c>
    </row>
    <row r="7" spans="1:20" ht="18" customHeight="1" x14ac:dyDescent="0.15">
      <c r="A7" s="756">
        <v>1</v>
      </c>
      <c r="B7" s="757" t="s">
        <v>86</v>
      </c>
      <c r="C7" s="757">
        <v>1</v>
      </c>
      <c r="D7" s="757" t="s">
        <v>87</v>
      </c>
      <c r="E7" s="757">
        <v>1</v>
      </c>
      <c r="F7" s="757" t="s">
        <v>88</v>
      </c>
      <c r="G7" s="764">
        <v>3</v>
      </c>
      <c r="H7" s="757" t="s">
        <v>13</v>
      </c>
      <c r="I7" s="758">
        <v>35</v>
      </c>
      <c r="J7" s="758" t="s">
        <v>22</v>
      </c>
      <c r="K7" s="760">
        <v>91</v>
      </c>
      <c r="L7" s="760">
        <v>91</v>
      </c>
      <c r="M7" s="760">
        <f t="shared" ref="M7:M51" si="0">K7-L7</f>
        <v>0</v>
      </c>
      <c r="N7" s="758" t="s">
        <v>6883</v>
      </c>
      <c r="O7" s="760">
        <v>90648</v>
      </c>
      <c r="P7" s="762" t="s">
        <v>4532</v>
      </c>
      <c r="Q7" s="761">
        <v>1</v>
      </c>
      <c r="R7" s="763" t="s">
        <v>663</v>
      </c>
      <c r="T7" s="60">
        <v>910101</v>
      </c>
    </row>
    <row r="8" spans="1:20" ht="18" customHeight="1" x14ac:dyDescent="0.15">
      <c r="A8" s="756">
        <v>1</v>
      </c>
      <c r="B8" s="757" t="s">
        <v>86</v>
      </c>
      <c r="C8" s="757">
        <v>1</v>
      </c>
      <c r="D8" s="757" t="s">
        <v>87</v>
      </c>
      <c r="E8" s="757">
        <v>1</v>
      </c>
      <c r="F8" s="757" t="s">
        <v>88</v>
      </c>
      <c r="G8" s="758">
        <v>10</v>
      </c>
      <c r="H8" s="759" t="s">
        <v>54</v>
      </c>
      <c r="I8" s="758"/>
      <c r="J8" s="758"/>
      <c r="K8" s="760"/>
      <c r="L8" s="760"/>
      <c r="M8" s="760"/>
      <c r="N8" s="758"/>
      <c r="O8" s="761"/>
      <c r="P8" s="762"/>
      <c r="Q8" s="761"/>
      <c r="R8" s="763" t="s">
        <v>663</v>
      </c>
      <c r="T8" s="60">
        <v>910101</v>
      </c>
    </row>
    <row r="9" spans="1:20" ht="18" customHeight="1" x14ac:dyDescent="0.15">
      <c r="A9" s="756">
        <v>1</v>
      </c>
      <c r="B9" s="757" t="s">
        <v>86</v>
      </c>
      <c r="C9" s="757">
        <v>1</v>
      </c>
      <c r="D9" s="757" t="s">
        <v>87</v>
      </c>
      <c r="E9" s="757">
        <v>1</v>
      </c>
      <c r="F9" s="757" t="s">
        <v>88</v>
      </c>
      <c r="G9" s="764">
        <v>10</v>
      </c>
      <c r="H9" s="757" t="s">
        <v>54</v>
      </c>
      <c r="I9" s="758">
        <v>1</v>
      </c>
      <c r="J9" s="758" t="s">
        <v>55</v>
      </c>
      <c r="K9" s="760">
        <v>90</v>
      </c>
      <c r="L9" s="760">
        <v>90</v>
      </c>
      <c r="M9" s="760">
        <f t="shared" si="0"/>
        <v>0</v>
      </c>
      <c r="N9" s="758" t="s">
        <v>6884</v>
      </c>
      <c r="O9" s="760">
        <v>90000</v>
      </c>
      <c r="P9" s="762"/>
      <c r="Q9" s="761"/>
      <c r="R9" s="763" t="s">
        <v>663</v>
      </c>
      <c r="T9" s="60">
        <v>910101</v>
      </c>
    </row>
    <row r="10" spans="1:20" ht="18" customHeight="1" x14ac:dyDescent="0.15">
      <c r="A10" s="756">
        <v>1</v>
      </c>
      <c r="B10" s="757" t="s">
        <v>86</v>
      </c>
      <c r="C10" s="757">
        <v>1</v>
      </c>
      <c r="D10" s="757" t="s">
        <v>87</v>
      </c>
      <c r="E10" s="757">
        <v>1</v>
      </c>
      <c r="F10" s="757" t="s">
        <v>88</v>
      </c>
      <c r="G10" s="764">
        <v>10</v>
      </c>
      <c r="H10" s="757" t="s">
        <v>54</v>
      </c>
      <c r="I10" s="758">
        <v>4</v>
      </c>
      <c r="J10" s="758" t="s">
        <v>65</v>
      </c>
      <c r="K10" s="760">
        <v>378</v>
      </c>
      <c r="L10" s="760">
        <v>428</v>
      </c>
      <c r="M10" s="760">
        <f t="shared" si="0"/>
        <v>-50</v>
      </c>
      <c r="N10" s="758" t="s">
        <v>6885</v>
      </c>
      <c r="O10" s="760">
        <v>143000</v>
      </c>
      <c r="P10" s="762"/>
      <c r="Q10" s="761"/>
      <c r="R10" s="763" t="s">
        <v>663</v>
      </c>
      <c r="T10" s="60">
        <v>910101</v>
      </c>
    </row>
    <row r="11" spans="1:20" ht="18" customHeight="1" x14ac:dyDescent="0.15">
      <c r="A11" s="756">
        <v>1</v>
      </c>
      <c r="B11" s="757" t="s">
        <v>86</v>
      </c>
      <c r="C11" s="757">
        <v>1</v>
      </c>
      <c r="D11" s="757" t="s">
        <v>87</v>
      </c>
      <c r="E11" s="757">
        <v>1</v>
      </c>
      <c r="F11" s="757" t="s">
        <v>88</v>
      </c>
      <c r="G11" s="764">
        <v>10</v>
      </c>
      <c r="H11" s="757" t="s">
        <v>54</v>
      </c>
      <c r="I11" s="764">
        <v>4</v>
      </c>
      <c r="J11" s="764" t="s">
        <v>65</v>
      </c>
      <c r="K11" s="760"/>
      <c r="L11" s="760"/>
      <c r="M11" s="760"/>
      <c r="N11" s="758" t="s">
        <v>6886</v>
      </c>
      <c r="O11" s="760">
        <v>192500</v>
      </c>
      <c r="P11" s="762"/>
      <c r="Q11" s="761"/>
      <c r="R11" s="763" t="s">
        <v>663</v>
      </c>
      <c r="T11" s="60">
        <v>910101</v>
      </c>
    </row>
    <row r="12" spans="1:20" ht="18" customHeight="1" x14ac:dyDescent="0.15">
      <c r="A12" s="756">
        <v>1</v>
      </c>
      <c r="B12" s="757" t="s">
        <v>86</v>
      </c>
      <c r="C12" s="757">
        <v>1</v>
      </c>
      <c r="D12" s="757" t="s">
        <v>87</v>
      </c>
      <c r="E12" s="757">
        <v>1</v>
      </c>
      <c r="F12" s="757" t="s">
        <v>88</v>
      </c>
      <c r="G12" s="764">
        <v>10</v>
      </c>
      <c r="H12" s="757" t="s">
        <v>54</v>
      </c>
      <c r="I12" s="764">
        <v>4</v>
      </c>
      <c r="J12" s="764" t="s">
        <v>65</v>
      </c>
      <c r="K12" s="760"/>
      <c r="L12" s="760"/>
      <c r="M12" s="760"/>
      <c r="N12" s="758" t="s">
        <v>6887</v>
      </c>
      <c r="O12" s="760">
        <v>41580</v>
      </c>
      <c r="P12" s="762"/>
      <c r="Q12" s="761"/>
      <c r="R12" s="763" t="s">
        <v>663</v>
      </c>
      <c r="T12" s="60">
        <v>910101</v>
      </c>
    </row>
    <row r="13" spans="1:20" ht="18" customHeight="1" x14ac:dyDescent="0.15">
      <c r="A13" s="756">
        <v>1</v>
      </c>
      <c r="B13" s="757" t="s">
        <v>86</v>
      </c>
      <c r="C13" s="757">
        <v>1</v>
      </c>
      <c r="D13" s="757" t="s">
        <v>87</v>
      </c>
      <c r="E13" s="757">
        <v>1</v>
      </c>
      <c r="F13" s="757" t="s">
        <v>88</v>
      </c>
      <c r="G13" s="764">
        <v>10</v>
      </c>
      <c r="H13" s="757" t="s">
        <v>54</v>
      </c>
      <c r="I13" s="764">
        <v>4</v>
      </c>
      <c r="J13" s="764" t="s">
        <v>65</v>
      </c>
      <c r="K13" s="760"/>
      <c r="L13" s="760"/>
      <c r="M13" s="760"/>
      <c r="N13" s="758" t="s">
        <v>6888</v>
      </c>
      <c r="O13" s="760"/>
      <c r="P13" s="762"/>
      <c r="Q13" s="761"/>
      <c r="R13" s="763" t="s">
        <v>663</v>
      </c>
      <c r="T13" s="60">
        <v>910101</v>
      </c>
    </row>
    <row r="14" spans="1:20" ht="18" customHeight="1" x14ac:dyDescent="0.15">
      <c r="A14" s="756">
        <v>1</v>
      </c>
      <c r="B14" s="757" t="s">
        <v>86</v>
      </c>
      <c r="C14" s="757">
        <v>1</v>
      </c>
      <c r="D14" s="757" t="s">
        <v>87</v>
      </c>
      <c r="E14" s="757">
        <v>1</v>
      </c>
      <c r="F14" s="757" t="s">
        <v>88</v>
      </c>
      <c r="G14" s="758">
        <v>11</v>
      </c>
      <c r="H14" s="759" t="s">
        <v>66</v>
      </c>
      <c r="I14" s="758"/>
      <c r="J14" s="758"/>
      <c r="K14" s="760"/>
      <c r="L14" s="760"/>
      <c r="M14" s="760"/>
      <c r="N14" s="758"/>
      <c r="O14" s="761"/>
      <c r="P14" s="762"/>
      <c r="Q14" s="761"/>
      <c r="R14" s="763" t="s">
        <v>663</v>
      </c>
      <c r="T14" s="60">
        <v>910101</v>
      </c>
    </row>
    <row r="15" spans="1:20" ht="18" customHeight="1" x14ac:dyDescent="0.15">
      <c r="A15" s="756">
        <v>1</v>
      </c>
      <c r="B15" s="757" t="s">
        <v>86</v>
      </c>
      <c r="C15" s="757">
        <v>1</v>
      </c>
      <c r="D15" s="757" t="s">
        <v>87</v>
      </c>
      <c r="E15" s="757">
        <v>1</v>
      </c>
      <c r="F15" s="757" t="s">
        <v>88</v>
      </c>
      <c r="G15" s="764">
        <v>11</v>
      </c>
      <c r="H15" s="757" t="s">
        <v>66</v>
      </c>
      <c r="I15" s="758">
        <v>1</v>
      </c>
      <c r="J15" s="758" t="s">
        <v>67</v>
      </c>
      <c r="K15" s="760">
        <v>1684</v>
      </c>
      <c r="L15" s="760">
        <v>1022</v>
      </c>
      <c r="M15" s="760">
        <f t="shared" si="0"/>
        <v>662</v>
      </c>
      <c r="N15" s="758" t="s">
        <v>6889</v>
      </c>
      <c r="O15" s="760">
        <v>1324800</v>
      </c>
      <c r="P15" s="762"/>
      <c r="Q15" s="761"/>
      <c r="R15" s="763" t="s">
        <v>663</v>
      </c>
      <c r="T15" s="60">
        <v>910101</v>
      </c>
    </row>
    <row r="16" spans="1:20" ht="18" customHeight="1" x14ac:dyDescent="0.15">
      <c r="A16" s="756">
        <v>1</v>
      </c>
      <c r="B16" s="757" t="s">
        <v>86</v>
      </c>
      <c r="C16" s="757">
        <v>1</v>
      </c>
      <c r="D16" s="757" t="s">
        <v>87</v>
      </c>
      <c r="E16" s="757">
        <v>1</v>
      </c>
      <c r="F16" s="757" t="s">
        <v>88</v>
      </c>
      <c r="G16" s="764">
        <v>11</v>
      </c>
      <c r="H16" s="757" t="s">
        <v>66</v>
      </c>
      <c r="I16" s="764">
        <v>1</v>
      </c>
      <c r="J16" s="764" t="s">
        <v>67</v>
      </c>
      <c r="K16" s="760"/>
      <c r="L16" s="760"/>
      <c r="M16" s="760"/>
      <c r="N16" s="758" t="s">
        <v>6890</v>
      </c>
      <c r="O16" s="760">
        <v>16800</v>
      </c>
      <c r="P16" s="762"/>
      <c r="Q16" s="761"/>
      <c r="R16" s="763" t="s">
        <v>663</v>
      </c>
      <c r="T16" s="60">
        <v>910101</v>
      </c>
    </row>
    <row r="17" spans="1:20" ht="18" customHeight="1" x14ac:dyDescent="0.15">
      <c r="A17" s="756">
        <v>1</v>
      </c>
      <c r="B17" s="757" t="s">
        <v>86</v>
      </c>
      <c r="C17" s="757">
        <v>1</v>
      </c>
      <c r="D17" s="757" t="s">
        <v>87</v>
      </c>
      <c r="E17" s="757">
        <v>1</v>
      </c>
      <c r="F17" s="757" t="s">
        <v>88</v>
      </c>
      <c r="G17" s="764">
        <v>11</v>
      </c>
      <c r="H17" s="757" t="s">
        <v>66</v>
      </c>
      <c r="I17" s="764">
        <v>1</v>
      </c>
      <c r="J17" s="764" t="s">
        <v>67</v>
      </c>
      <c r="K17" s="760"/>
      <c r="L17" s="760"/>
      <c r="M17" s="760"/>
      <c r="N17" s="758" t="s">
        <v>6891</v>
      </c>
      <c r="O17" s="760">
        <v>132000</v>
      </c>
      <c r="P17" s="762"/>
      <c r="Q17" s="761"/>
      <c r="R17" s="763" t="s">
        <v>663</v>
      </c>
      <c r="T17" s="60">
        <v>910101</v>
      </c>
    </row>
    <row r="18" spans="1:20" ht="18" customHeight="1" x14ac:dyDescent="0.15">
      <c r="A18" s="756">
        <v>1</v>
      </c>
      <c r="B18" s="757" t="s">
        <v>86</v>
      </c>
      <c r="C18" s="757">
        <v>1</v>
      </c>
      <c r="D18" s="757" t="s">
        <v>87</v>
      </c>
      <c r="E18" s="757">
        <v>1</v>
      </c>
      <c r="F18" s="757" t="s">
        <v>88</v>
      </c>
      <c r="G18" s="764">
        <v>11</v>
      </c>
      <c r="H18" s="757" t="s">
        <v>66</v>
      </c>
      <c r="I18" s="764">
        <v>1</v>
      </c>
      <c r="J18" s="764" t="s">
        <v>67</v>
      </c>
      <c r="K18" s="760"/>
      <c r="L18" s="760"/>
      <c r="M18" s="760"/>
      <c r="N18" s="758" t="s">
        <v>6892</v>
      </c>
      <c r="O18" s="760">
        <v>150400</v>
      </c>
      <c r="P18" s="762"/>
      <c r="Q18" s="761"/>
      <c r="R18" s="763" t="s">
        <v>663</v>
      </c>
      <c r="T18" s="60">
        <v>910101</v>
      </c>
    </row>
    <row r="19" spans="1:20" ht="18" customHeight="1" x14ac:dyDescent="0.15">
      <c r="A19" s="756">
        <v>1</v>
      </c>
      <c r="B19" s="757" t="s">
        <v>86</v>
      </c>
      <c r="C19" s="757">
        <v>1</v>
      </c>
      <c r="D19" s="757" t="s">
        <v>87</v>
      </c>
      <c r="E19" s="757">
        <v>1</v>
      </c>
      <c r="F19" s="757" t="s">
        <v>88</v>
      </c>
      <c r="G19" s="764">
        <v>11</v>
      </c>
      <c r="H19" s="757" t="s">
        <v>66</v>
      </c>
      <c r="I19" s="764">
        <v>1</v>
      </c>
      <c r="J19" s="764" t="s">
        <v>67</v>
      </c>
      <c r="K19" s="760"/>
      <c r="L19" s="760"/>
      <c r="M19" s="760"/>
      <c r="N19" s="758" t="s">
        <v>6893</v>
      </c>
      <c r="O19" s="760">
        <v>60000</v>
      </c>
      <c r="P19" s="762"/>
      <c r="Q19" s="761"/>
      <c r="R19" s="763" t="s">
        <v>663</v>
      </c>
      <c r="T19" s="60">
        <v>910101</v>
      </c>
    </row>
    <row r="20" spans="1:20" ht="18" customHeight="1" x14ac:dyDescent="0.15">
      <c r="A20" s="756">
        <v>1</v>
      </c>
      <c r="B20" s="757" t="s">
        <v>86</v>
      </c>
      <c r="C20" s="757">
        <v>1</v>
      </c>
      <c r="D20" s="757" t="s">
        <v>87</v>
      </c>
      <c r="E20" s="757">
        <v>1</v>
      </c>
      <c r="F20" s="757" t="s">
        <v>88</v>
      </c>
      <c r="G20" s="758">
        <v>12</v>
      </c>
      <c r="H20" s="759" t="s">
        <v>73</v>
      </c>
      <c r="I20" s="758"/>
      <c r="J20" s="758"/>
      <c r="K20" s="760"/>
      <c r="L20" s="760"/>
      <c r="M20" s="760"/>
      <c r="N20" s="758"/>
      <c r="O20" s="761"/>
      <c r="P20" s="762"/>
      <c r="Q20" s="761"/>
      <c r="R20" s="763" t="s">
        <v>663</v>
      </c>
      <c r="T20" s="60">
        <v>910101</v>
      </c>
    </row>
    <row r="21" spans="1:20" ht="18" customHeight="1" x14ac:dyDescent="0.15">
      <c r="A21" s="756">
        <v>1</v>
      </c>
      <c r="B21" s="757" t="s">
        <v>86</v>
      </c>
      <c r="C21" s="757">
        <v>1</v>
      </c>
      <c r="D21" s="757" t="s">
        <v>87</v>
      </c>
      <c r="E21" s="757">
        <v>1</v>
      </c>
      <c r="F21" s="757" t="s">
        <v>88</v>
      </c>
      <c r="G21" s="764">
        <v>12</v>
      </c>
      <c r="H21" s="757" t="s">
        <v>73</v>
      </c>
      <c r="I21" s="758">
        <v>51</v>
      </c>
      <c r="J21" s="758" t="s">
        <v>133</v>
      </c>
      <c r="K21" s="760">
        <v>73</v>
      </c>
      <c r="L21" s="760">
        <v>73</v>
      </c>
      <c r="M21" s="760">
        <f t="shared" si="0"/>
        <v>0</v>
      </c>
      <c r="N21" s="758" t="s">
        <v>6894</v>
      </c>
      <c r="O21" s="760">
        <v>72600</v>
      </c>
      <c r="P21" s="762"/>
      <c r="Q21" s="761"/>
      <c r="R21" s="763" t="s">
        <v>663</v>
      </c>
      <c r="T21" s="60">
        <v>910101</v>
      </c>
    </row>
    <row r="22" spans="1:20" ht="18" customHeight="1" x14ac:dyDescent="0.15">
      <c r="A22" s="756">
        <v>1</v>
      </c>
      <c r="B22" s="757" t="s">
        <v>86</v>
      </c>
      <c r="C22" s="757">
        <v>1</v>
      </c>
      <c r="D22" s="757" t="s">
        <v>87</v>
      </c>
      <c r="E22" s="757">
        <v>1</v>
      </c>
      <c r="F22" s="757" t="s">
        <v>88</v>
      </c>
      <c r="G22" s="758">
        <v>13</v>
      </c>
      <c r="H22" s="759" t="s">
        <v>77</v>
      </c>
      <c r="I22" s="758"/>
      <c r="J22" s="758"/>
      <c r="K22" s="760"/>
      <c r="L22" s="760"/>
      <c r="M22" s="760"/>
      <c r="N22" s="758"/>
      <c r="O22" s="761"/>
      <c r="P22" s="762"/>
      <c r="Q22" s="761"/>
      <c r="R22" s="763" t="s">
        <v>663</v>
      </c>
      <c r="T22" s="60">
        <v>910101</v>
      </c>
    </row>
    <row r="23" spans="1:20" ht="18" customHeight="1" x14ac:dyDescent="0.15">
      <c r="A23" s="756">
        <v>1</v>
      </c>
      <c r="B23" s="757" t="s">
        <v>86</v>
      </c>
      <c r="C23" s="757">
        <v>1</v>
      </c>
      <c r="D23" s="757" t="s">
        <v>87</v>
      </c>
      <c r="E23" s="757">
        <v>1</v>
      </c>
      <c r="F23" s="757" t="s">
        <v>88</v>
      </c>
      <c r="G23" s="764">
        <v>13</v>
      </c>
      <c r="H23" s="757" t="s">
        <v>77</v>
      </c>
      <c r="I23" s="758">
        <v>41</v>
      </c>
      <c r="J23" s="758" t="s">
        <v>139</v>
      </c>
      <c r="K23" s="760">
        <v>436</v>
      </c>
      <c r="L23" s="760">
        <v>436</v>
      </c>
      <c r="M23" s="760">
        <f t="shared" si="0"/>
        <v>0</v>
      </c>
      <c r="N23" s="758" t="s">
        <v>6895</v>
      </c>
      <c r="O23" s="760">
        <v>435600</v>
      </c>
      <c r="P23" s="762"/>
      <c r="Q23" s="761"/>
      <c r="R23" s="763" t="s">
        <v>663</v>
      </c>
      <c r="T23" s="60">
        <v>910101</v>
      </c>
    </row>
    <row r="24" spans="1:20" ht="18" customHeight="1" x14ac:dyDescent="0.15">
      <c r="A24" s="76">
        <v>1</v>
      </c>
      <c r="B24" s="77" t="s">
        <v>86</v>
      </c>
      <c r="C24" s="78">
        <v>2</v>
      </c>
      <c r="D24" s="78" t="s">
        <v>6896</v>
      </c>
      <c r="E24" s="79"/>
      <c r="F24" s="78"/>
      <c r="G24" s="79"/>
      <c r="H24" s="78"/>
      <c r="I24" s="79"/>
      <c r="J24" s="79"/>
      <c r="K24" s="752">
        <f>IF(C24="",SUMIFS($K25:$K$53,$A25:$A$53,A24,$E25:$E$53,""),IF(E24="",SUMIFS($K25:$K$53,$A25:$A$53,A24,$C25:$C$53,C24,$G25:$G$53,""),IF(G24="",SUMIFS($K25:$K$53,$A25:$A$53,A24,$C25:$C$53,C24,$E25:$E$53,E24,$R25:$R$53,R24),IF(I24="",SUMIFS($K25:$K$53,$A25:$A$53,A24,$C25:$C$53,C24,$E25:$E$53,E24,$G25:$G$53,G24,$R25:$R$53,R24),0))))</f>
        <v>352</v>
      </c>
      <c r="L24" s="752">
        <f>IF(C24="",SUMIFS($L25:$L$53,$A25:$A$53,A24,$E25:$E$53,""),IF(E24="",SUMIFS($L25:$L$53,$A25:$A$53,A24,$C25:$C$53,C24,$G25:$G$53,""),IF(G24="",SUMIFS($L25:$L$53,$A25:$A$53,A24,$C25:$C$53,C24,$E25:$E$53,E24,$R25:$R$53,R24),IF(I24="",SUMIFS($L25:$L$53,$A25:$A$53,A24,$C25:$C$53,C24,$E25:$E$53,E24,$G25:$G$53,G24,$R25:$R$53,R24),0))))</f>
        <v>338</v>
      </c>
      <c r="M24" s="752">
        <f>K24-L24</f>
        <v>14</v>
      </c>
      <c r="N24" s="81"/>
      <c r="O24" s="83"/>
      <c r="P24" s="83"/>
      <c r="Q24" s="80">
        <f>IF(C24="",SUMIFS($Q25:$Q$53,$A25:$A$53,A24,$E25:$E$53,""),IF(E24="",SUMIFS($Q25:$Q$53,$A25:$A$53,A24,$C25:$C$53,C24,$G25:$G$53,""),IF(G24="",SUMIFS($Q25:$Q$53,$A25:$A$53,A24,$C25:$C$53,C24,$E25:$E$53,E24,$R25:$R$53,R24),IF(I24="",SUMIFS($Q25:$Q$53,$A25:$A$53,A24,$C25:$C$53,C24,$E25:$E$53,E24,$G25:$G$53,G24,$R25:$R$53,R24),0))))</f>
        <v>351</v>
      </c>
      <c r="R24" s="84"/>
      <c r="T24" s="60">
        <v>910201</v>
      </c>
    </row>
    <row r="25" spans="1:20" ht="18" customHeight="1" x14ac:dyDescent="0.15">
      <c r="A25" s="76">
        <v>1</v>
      </c>
      <c r="B25" s="77" t="s">
        <v>2200</v>
      </c>
      <c r="C25" s="85">
        <v>2</v>
      </c>
      <c r="D25" s="77" t="s">
        <v>6897</v>
      </c>
      <c r="E25" s="86">
        <v>1</v>
      </c>
      <c r="F25" s="87" t="s">
        <v>6896</v>
      </c>
      <c r="G25" s="86"/>
      <c r="H25" s="87"/>
      <c r="I25" s="86"/>
      <c r="J25" s="86"/>
      <c r="K25" s="754">
        <f>IF(C25="",SUMIFS($K26:$K$53,$A26:$A$53,A25,$E26:$E$53,""),IF(E25="",SUMIFS($K26:$K$53,$A26:$A$53,A25,$C26:$C$53,C25,$G26:$G$53,""),IF(G25="",SUMIFS($K26:$K$53,$A26:$A$53,A25,$C26:$C$53,C25,$E26:$E$53,E25,$R26:$R$53,R25),IF(I25="",SUMIFS($K26:$K$53,$A26:$A$53,A25,$C26:$C$53,C25,$E26:$E$53,E25,$G26:$G$53,G25,$R26:$R$53,R25),0))))</f>
        <v>352</v>
      </c>
      <c r="L25" s="754">
        <f>IF(C25="",SUMIFS($L26:$L$53,$A26:$A$53,A25,$E26:$E$53,""),IF(E25="",SUMIFS($L26:$L$53,$A26:$A$53,A25,$C26:$C$53,C25,$G26:$G$53,""),IF(G25="",SUMIFS($L26:$L$53,$A26:$A$53,A25,$C26:$C$53,C25,$E26:$E$53,E25,$R26:$R$53,R25),IF(I25="",SUMIFS($L26:$L$53,$A26:$A$53,A25,$C26:$C$53,C25,$E26:$E$53,E25,$G26:$G$53,G25,$R26:$R$53,R25),0))))</f>
        <v>338</v>
      </c>
      <c r="M25" s="754">
        <f>K25-L25</f>
        <v>14</v>
      </c>
      <c r="N25" s="89"/>
      <c r="O25" s="91"/>
      <c r="P25" s="91"/>
      <c r="Q25" s="92">
        <f>IF(C25="",SUMIFS($Q26:$Q$53,$A26:$A$53,A25,$E26:$E$53,""),IF(E25="",SUMIFS($Q26:$Q$53,$A26:$A$53,A25,$C26:$C$53,C25,$G26:$G$53,""),IF(G25="",SUMIFS($Q26:$Q$53,$A26:$A$53,A25,$C26:$C$53,C25,$E26:$E$53,E25,$R26:$R$53,R25),IF(I25="",SUMIFS($Q26:$Q$53,$A26:$A$53,A25,$C26:$C$53,C25,$E26:$E$53,E25,$G26:$G$53,G25,$R26:$R$53,R25),0))))</f>
        <v>351</v>
      </c>
      <c r="R25" s="93" t="s">
        <v>663</v>
      </c>
      <c r="T25" s="60">
        <v>910201</v>
      </c>
    </row>
    <row r="26" spans="1:20" ht="18" customHeight="1" x14ac:dyDescent="0.15">
      <c r="A26" s="756">
        <v>1</v>
      </c>
      <c r="B26" s="757" t="s">
        <v>86</v>
      </c>
      <c r="C26" s="757">
        <v>2</v>
      </c>
      <c r="D26" s="757" t="s">
        <v>6897</v>
      </c>
      <c r="E26" s="757">
        <v>1</v>
      </c>
      <c r="F26" s="757" t="s">
        <v>6897</v>
      </c>
      <c r="G26" s="758">
        <v>10</v>
      </c>
      <c r="H26" s="759" t="s">
        <v>54</v>
      </c>
      <c r="I26" s="758"/>
      <c r="J26" s="758"/>
      <c r="K26" s="760"/>
      <c r="L26" s="760"/>
      <c r="M26" s="760"/>
      <c r="N26" s="758"/>
      <c r="O26" s="761"/>
      <c r="P26" s="762" t="s">
        <v>5943</v>
      </c>
      <c r="Q26" s="761">
        <v>15</v>
      </c>
      <c r="R26" s="763" t="s">
        <v>663</v>
      </c>
      <c r="T26" s="60">
        <v>910201</v>
      </c>
    </row>
    <row r="27" spans="1:20" ht="18" customHeight="1" x14ac:dyDescent="0.15">
      <c r="A27" s="756">
        <v>1</v>
      </c>
      <c r="B27" s="757" t="s">
        <v>86</v>
      </c>
      <c r="C27" s="757">
        <v>2</v>
      </c>
      <c r="D27" s="757" t="s">
        <v>6897</v>
      </c>
      <c r="E27" s="757">
        <v>1</v>
      </c>
      <c r="F27" s="757" t="s">
        <v>6897</v>
      </c>
      <c r="G27" s="764">
        <v>10</v>
      </c>
      <c r="H27" s="757" t="s">
        <v>54</v>
      </c>
      <c r="I27" s="758">
        <v>1</v>
      </c>
      <c r="J27" s="758" t="s">
        <v>55</v>
      </c>
      <c r="K27" s="760">
        <v>102</v>
      </c>
      <c r="L27" s="760">
        <v>88</v>
      </c>
      <c r="M27" s="760">
        <f t="shared" si="0"/>
        <v>14</v>
      </c>
      <c r="N27" s="758" t="s">
        <v>6898</v>
      </c>
      <c r="O27" s="760">
        <v>50600</v>
      </c>
      <c r="P27" s="762" t="s">
        <v>6882</v>
      </c>
      <c r="Q27" s="761">
        <v>336</v>
      </c>
      <c r="R27" s="763" t="s">
        <v>663</v>
      </c>
      <c r="T27" s="60">
        <v>910201</v>
      </c>
    </row>
    <row r="28" spans="1:20" ht="18" customHeight="1" x14ac:dyDescent="0.15">
      <c r="A28" s="756">
        <v>1</v>
      </c>
      <c r="B28" s="757" t="s">
        <v>86</v>
      </c>
      <c r="C28" s="757">
        <v>2</v>
      </c>
      <c r="D28" s="757" t="s">
        <v>6897</v>
      </c>
      <c r="E28" s="757">
        <v>1</v>
      </c>
      <c r="F28" s="757" t="s">
        <v>6897</v>
      </c>
      <c r="G28" s="764">
        <v>10</v>
      </c>
      <c r="H28" s="757" t="s">
        <v>54</v>
      </c>
      <c r="I28" s="764">
        <v>1</v>
      </c>
      <c r="J28" s="764" t="s">
        <v>55</v>
      </c>
      <c r="K28" s="760"/>
      <c r="L28" s="760"/>
      <c r="M28" s="760"/>
      <c r="N28" s="758" t="s">
        <v>6899</v>
      </c>
      <c r="O28" s="760">
        <v>50600</v>
      </c>
      <c r="P28" s="762"/>
      <c r="Q28" s="761"/>
      <c r="R28" s="763" t="s">
        <v>663</v>
      </c>
      <c r="T28" s="60">
        <v>910201</v>
      </c>
    </row>
    <row r="29" spans="1:20" ht="18" customHeight="1" x14ac:dyDescent="0.15">
      <c r="A29" s="756">
        <v>1</v>
      </c>
      <c r="B29" s="757" t="s">
        <v>86</v>
      </c>
      <c r="C29" s="757">
        <v>2</v>
      </c>
      <c r="D29" s="757" t="s">
        <v>6897</v>
      </c>
      <c r="E29" s="757">
        <v>1</v>
      </c>
      <c r="F29" s="757" t="s">
        <v>6897</v>
      </c>
      <c r="G29" s="764">
        <v>10</v>
      </c>
      <c r="H29" s="757" t="s">
        <v>54</v>
      </c>
      <c r="I29" s="758">
        <v>4</v>
      </c>
      <c r="J29" s="758" t="s">
        <v>65</v>
      </c>
      <c r="K29" s="760">
        <v>34</v>
      </c>
      <c r="L29" s="760">
        <v>34</v>
      </c>
      <c r="M29" s="760">
        <f t="shared" si="0"/>
        <v>0</v>
      </c>
      <c r="N29" s="758" t="s">
        <v>6900</v>
      </c>
      <c r="O29" s="760">
        <v>33600</v>
      </c>
      <c r="P29" s="762"/>
      <c r="Q29" s="761"/>
      <c r="R29" s="763" t="s">
        <v>663</v>
      </c>
      <c r="T29" s="60">
        <v>910201</v>
      </c>
    </row>
    <row r="30" spans="1:20" ht="18" customHeight="1" x14ac:dyDescent="0.15">
      <c r="A30" s="756">
        <v>1</v>
      </c>
      <c r="B30" s="757" t="s">
        <v>86</v>
      </c>
      <c r="C30" s="757">
        <v>2</v>
      </c>
      <c r="D30" s="757" t="s">
        <v>6897</v>
      </c>
      <c r="E30" s="757">
        <v>1</v>
      </c>
      <c r="F30" s="757" t="s">
        <v>6897</v>
      </c>
      <c r="G30" s="758">
        <v>11</v>
      </c>
      <c r="H30" s="759" t="s">
        <v>66</v>
      </c>
      <c r="I30" s="758"/>
      <c r="J30" s="758"/>
      <c r="K30" s="760"/>
      <c r="L30" s="760"/>
      <c r="M30" s="760"/>
      <c r="N30" s="758"/>
      <c r="O30" s="761"/>
      <c r="P30" s="762"/>
      <c r="Q30" s="761"/>
      <c r="R30" s="763" t="s">
        <v>663</v>
      </c>
      <c r="T30" s="60">
        <v>910201</v>
      </c>
    </row>
    <row r="31" spans="1:20" ht="18" customHeight="1" x14ac:dyDescent="0.15">
      <c r="A31" s="756">
        <v>1</v>
      </c>
      <c r="B31" s="757" t="s">
        <v>86</v>
      </c>
      <c r="C31" s="757">
        <v>2</v>
      </c>
      <c r="D31" s="757" t="s">
        <v>6897</v>
      </c>
      <c r="E31" s="757">
        <v>1</v>
      </c>
      <c r="F31" s="757" t="s">
        <v>6897</v>
      </c>
      <c r="G31" s="764">
        <v>11</v>
      </c>
      <c r="H31" s="757" t="s">
        <v>66</v>
      </c>
      <c r="I31" s="758">
        <v>1</v>
      </c>
      <c r="J31" s="758" t="s">
        <v>67</v>
      </c>
      <c r="K31" s="760">
        <v>80</v>
      </c>
      <c r="L31" s="760">
        <v>80</v>
      </c>
      <c r="M31" s="760">
        <f t="shared" si="0"/>
        <v>0</v>
      </c>
      <c r="N31" s="758" t="s">
        <v>6901</v>
      </c>
      <c r="O31" s="760">
        <v>42000</v>
      </c>
      <c r="P31" s="762"/>
      <c r="Q31" s="761"/>
      <c r="R31" s="763" t="s">
        <v>663</v>
      </c>
      <c r="T31" s="60">
        <v>910201</v>
      </c>
    </row>
    <row r="32" spans="1:20" ht="18" customHeight="1" x14ac:dyDescent="0.15">
      <c r="A32" s="756">
        <v>1</v>
      </c>
      <c r="B32" s="757" t="s">
        <v>86</v>
      </c>
      <c r="C32" s="757">
        <v>2</v>
      </c>
      <c r="D32" s="757" t="s">
        <v>6897</v>
      </c>
      <c r="E32" s="757">
        <v>1</v>
      </c>
      <c r="F32" s="757" t="s">
        <v>6897</v>
      </c>
      <c r="G32" s="764">
        <v>11</v>
      </c>
      <c r="H32" s="757" t="s">
        <v>66</v>
      </c>
      <c r="I32" s="764">
        <v>1</v>
      </c>
      <c r="J32" s="764" t="s">
        <v>67</v>
      </c>
      <c r="K32" s="760"/>
      <c r="L32" s="760"/>
      <c r="M32" s="760"/>
      <c r="N32" s="758" t="s">
        <v>6902</v>
      </c>
      <c r="O32" s="760">
        <v>37800</v>
      </c>
      <c r="P32" s="762"/>
      <c r="Q32" s="761"/>
      <c r="R32" s="763" t="s">
        <v>663</v>
      </c>
      <c r="T32" s="60">
        <v>910201</v>
      </c>
    </row>
    <row r="33" spans="1:20" ht="18" customHeight="1" x14ac:dyDescent="0.15">
      <c r="A33" s="756">
        <v>1</v>
      </c>
      <c r="B33" s="757" t="s">
        <v>86</v>
      </c>
      <c r="C33" s="757">
        <v>2</v>
      </c>
      <c r="D33" s="757" t="s">
        <v>6897</v>
      </c>
      <c r="E33" s="757">
        <v>1</v>
      </c>
      <c r="F33" s="757" t="s">
        <v>6897</v>
      </c>
      <c r="G33" s="764">
        <v>11</v>
      </c>
      <c r="H33" s="757" t="s">
        <v>66</v>
      </c>
      <c r="I33" s="758">
        <v>3</v>
      </c>
      <c r="J33" s="758" t="s">
        <v>70</v>
      </c>
      <c r="K33" s="760">
        <v>80</v>
      </c>
      <c r="L33" s="760">
        <v>80</v>
      </c>
      <c r="M33" s="760">
        <f t="shared" si="0"/>
        <v>0</v>
      </c>
      <c r="N33" s="758" t="s">
        <v>6903</v>
      </c>
      <c r="O33" s="760">
        <v>15120</v>
      </c>
      <c r="P33" s="762"/>
      <c r="Q33" s="761"/>
      <c r="R33" s="763" t="s">
        <v>663</v>
      </c>
      <c r="T33" s="60">
        <v>910201</v>
      </c>
    </row>
    <row r="34" spans="1:20" ht="18" customHeight="1" x14ac:dyDescent="0.15">
      <c r="A34" s="756">
        <v>1</v>
      </c>
      <c r="B34" s="757" t="s">
        <v>86</v>
      </c>
      <c r="C34" s="757">
        <v>2</v>
      </c>
      <c r="D34" s="757" t="s">
        <v>6897</v>
      </c>
      <c r="E34" s="757">
        <v>1</v>
      </c>
      <c r="F34" s="757" t="s">
        <v>6897</v>
      </c>
      <c r="G34" s="764">
        <v>11</v>
      </c>
      <c r="H34" s="757" t="s">
        <v>66</v>
      </c>
      <c r="I34" s="764">
        <v>3</v>
      </c>
      <c r="J34" s="764" t="s">
        <v>70</v>
      </c>
      <c r="K34" s="760"/>
      <c r="L34" s="760"/>
      <c r="M34" s="760"/>
      <c r="N34" s="758" t="s">
        <v>6904</v>
      </c>
      <c r="O34" s="760">
        <v>33000</v>
      </c>
      <c r="P34" s="762"/>
      <c r="Q34" s="761"/>
      <c r="R34" s="763" t="s">
        <v>663</v>
      </c>
      <c r="T34" s="60">
        <v>910201</v>
      </c>
    </row>
    <row r="35" spans="1:20" ht="18" customHeight="1" x14ac:dyDescent="0.15">
      <c r="A35" s="756">
        <v>1</v>
      </c>
      <c r="B35" s="757" t="s">
        <v>86</v>
      </c>
      <c r="C35" s="757">
        <v>2</v>
      </c>
      <c r="D35" s="757" t="s">
        <v>6897</v>
      </c>
      <c r="E35" s="757">
        <v>1</v>
      </c>
      <c r="F35" s="757" t="s">
        <v>6897</v>
      </c>
      <c r="G35" s="764">
        <v>11</v>
      </c>
      <c r="H35" s="757" t="s">
        <v>66</v>
      </c>
      <c r="I35" s="764">
        <v>3</v>
      </c>
      <c r="J35" s="764" t="s">
        <v>70</v>
      </c>
      <c r="K35" s="760"/>
      <c r="L35" s="760"/>
      <c r="M35" s="760"/>
      <c r="N35" s="758" t="s">
        <v>6905</v>
      </c>
      <c r="O35" s="760">
        <v>31200</v>
      </c>
      <c r="P35" s="762"/>
      <c r="Q35" s="761"/>
      <c r="R35" s="763" t="s">
        <v>663</v>
      </c>
      <c r="T35" s="60">
        <v>910201</v>
      </c>
    </row>
    <row r="36" spans="1:20" ht="18" customHeight="1" x14ac:dyDescent="0.15">
      <c r="A36" s="756">
        <v>1</v>
      </c>
      <c r="B36" s="757" t="s">
        <v>86</v>
      </c>
      <c r="C36" s="757">
        <v>2</v>
      </c>
      <c r="D36" s="757" t="s">
        <v>6897</v>
      </c>
      <c r="E36" s="757">
        <v>1</v>
      </c>
      <c r="F36" s="757" t="s">
        <v>6897</v>
      </c>
      <c r="G36" s="758">
        <v>18</v>
      </c>
      <c r="H36" s="759" t="s">
        <v>81</v>
      </c>
      <c r="I36" s="758"/>
      <c r="J36" s="758"/>
      <c r="K36" s="760"/>
      <c r="L36" s="760"/>
      <c r="M36" s="760"/>
      <c r="N36" s="758"/>
      <c r="O36" s="761"/>
      <c r="P36" s="762"/>
      <c r="Q36" s="761"/>
      <c r="R36" s="763" t="s">
        <v>663</v>
      </c>
      <c r="T36" s="60">
        <v>910201</v>
      </c>
    </row>
    <row r="37" spans="1:20" ht="18" customHeight="1" x14ac:dyDescent="0.15">
      <c r="A37" s="756">
        <v>1</v>
      </c>
      <c r="B37" s="757" t="s">
        <v>86</v>
      </c>
      <c r="C37" s="757">
        <v>2</v>
      </c>
      <c r="D37" s="757" t="s">
        <v>6897</v>
      </c>
      <c r="E37" s="757">
        <v>1</v>
      </c>
      <c r="F37" s="757" t="s">
        <v>6897</v>
      </c>
      <c r="G37" s="764">
        <v>18</v>
      </c>
      <c r="H37" s="757" t="s">
        <v>81</v>
      </c>
      <c r="I37" s="758">
        <v>31</v>
      </c>
      <c r="J37" s="758" t="s">
        <v>318</v>
      </c>
      <c r="K37" s="760">
        <v>56</v>
      </c>
      <c r="L37" s="760">
        <v>56</v>
      </c>
      <c r="M37" s="760">
        <f t="shared" si="0"/>
        <v>0</v>
      </c>
      <c r="N37" s="758" t="s">
        <v>6906</v>
      </c>
      <c r="O37" s="760">
        <v>56000</v>
      </c>
      <c r="P37" s="762"/>
      <c r="Q37" s="761"/>
      <c r="R37" s="763" t="s">
        <v>663</v>
      </c>
      <c r="T37" s="60">
        <v>910201</v>
      </c>
    </row>
    <row r="38" spans="1:20" ht="18" customHeight="1" x14ac:dyDescent="0.15">
      <c r="A38" s="68">
        <v>2</v>
      </c>
      <c r="B38" s="69" t="s">
        <v>6907</v>
      </c>
      <c r="C38" s="69"/>
      <c r="D38" s="69"/>
      <c r="E38" s="70"/>
      <c r="F38" s="69"/>
      <c r="G38" s="70"/>
      <c r="H38" s="69"/>
      <c r="I38" s="70"/>
      <c r="J38" s="70"/>
      <c r="K38" s="750">
        <f>IF(C38="",SUMIFS($K39:$K$53,$A39:$A$53,A38,$E39:$E$53,""),IF(E38="",SUMIFS($K39:$K$53,$A39:$A$53,A38,$C39:$C$53,C38,$G39:$G$53,""),IF(G38="",SUMIFS($K39:$K$53,$A39:$A$53,A38,$C39:$C$53,C38,$E39:$E$53,E38,$R39:$R$53,R38),IF(I38="",SUMIFS($K39:$K$53,$A39:$A$53,A38,$C39:$C$53,C38,$E39:$E$53,E38,$G39:$G$53,G38,$R39:$R$53,R38),0))))</f>
        <v>92087</v>
      </c>
      <c r="L38" s="750">
        <f>IF(C38="",SUMIFS($L39:$L$53,$A39:$A$53,A38,$E39:$E$53,""),IF(E38="",SUMIFS($L39:$L$53,$A39:$A$53,A38,$C39:$C$53,C38,$G39:$G$53,""),IF(G38="",SUMIFS($L39:$L$53,$A39:$A$53,A38,$C39:$C$53,C38,$E39:$E$53,E38,$R39:$R$53,R38),IF(I38="",SUMIFS($L39:$L$53,$A39:$A$53,A38,$C39:$C$53,C38,$E39:$E$53,E38,$G39:$G$53,G38,$R39:$R$53,R38),0))))</f>
        <v>85529</v>
      </c>
      <c r="M38" s="750">
        <f>K38-L38</f>
        <v>6558</v>
      </c>
      <c r="N38" s="72"/>
      <c r="O38" s="750"/>
      <c r="P38" s="74"/>
      <c r="Q38" s="71">
        <f>IF(C38="",SUMIFS($Q39:$Q$53,$A39:$A$53,A38,$E39:$E$53,""),IF(E38="",SUMIFS($Q39:$Q$53,$A39:$A$53,A38,$C39:$C$53,C38,$G39:$G$53,""),IF(G38="",SUMIFS($Q39:$Q$53,$A39:$A$53,A38,$C39:$C$53,C38,$E39:$E$53,E38,$R39:$R$53,R38),IF(I38="",SUMIFS($Q39:$Q$53,$A39:$A$53,A38,$C39:$C$53,C38,$E39:$E$53,E38,$G39:$G$53,G38,$R39:$R$53,R38),0))))</f>
        <v>27689</v>
      </c>
      <c r="R38" s="75"/>
      <c r="T38" s="60">
        <v>920101</v>
      </c>
    </row>
    <row r="39" spans="1:20" ht="18" customHeight="1" x14ac:dyDescent="0.15">
      <c r="A39" s="76">
        <v>2</v>
      </c>
      <c r="B39" s="77" t="s">
        <v>6907</v>
      </c>
      <c r="C39" s="78">
        <v>1</v>
      </c>
      <c r="D39" s="78" t="s">
        <v>6908</v>
      </c>
      <c r="E39" s="79"/>
      <c r="F39" s="78"/>
      <c r="G39" s="79"/>
      <c r="H39" s="78"/>
      <c r="I39" s="79"/>
      <c r="J39" s="79"/>
      <c r="K39" s="752">
        <f>IF(C39="",SUMIFS($K40:$K$53,$A40:$A$53,A39,$E40:$E$53,""),IF(E39="",SUMIFS($K40:$K$53,$A40:$A$53,A39,$C40:$C$53,C39,$G40:$G$53,""),IF(G39="",SUMIFS($K40:$K$53,$A40:$A$53,A39,$C40:$C$53,C39,$E40:$E$53,E39,$R40:$R$53,R39),IF(I39="",SUMIFS($K40:$K$53,$A40:$A$53,A39,$C40:$C$53,C39,$E40:$E$53,E39,$G40:$G$53,G39,$R40:$R$53,R39),0))))</f>
        <v>92087</v>
      </c>
      <c r="L39" s="752">
        <f>IF(C39="",SUMIFS($L40:$L$53,$A40:$A$53,A39,$E40:$E$53,""),IF(E39="",SUMIFS($L40:$L$53,$A40:$A$53,A39,$C40:$C$53,C39,$G40:$G$53,""),IF(G39="",SUMIFS($L40:$L$53,$A40:$A$53,A39,$C40:$C$53,C39,$E40:$E$53,E39,$R40:$R$53,R39),IF(I39="",SUMIFS($L40:$L$53,$A40:$A$53,A39,$C40:$C$53,C39,$E40:$E$53,E39,$G40:$G$53,G39,$R40:$R$53,R39),0))))</f>
        <v>85529</v>
      </c>
      <c r="M39" s="752">
        <f>K39-L39</f>
        <v>6558</v>
      </c>
      <c r="N39" s="81"/>
      <c r="O39" s="752"/>
      <c r="P39" s="83"/>
      <c r="Q39" s="80">
        <f>IF(C39="",SUMIFS($Q40:$Q$53,$A40:$A$53,A39,$E40:$E$53,""),IF(E39="",SUMIFS($Q40:$Q$53,$A40:$A$53,A39,$C40:$C$53,C39,$G40:$G$53,""),IF(G39="",SUMIFS($Q40:$Q$53,$A40:$A$53,A39,$C40:$C$53,C39,$E40:$E$53,E39,$R40:$R$53,R39),IF(I39="",SUMIFS($Q40:$Q$53,$A40:$A$53,A39,$C40:$C$53,C39,$E40:$E$53,E39,$G40:$G$53,G39,$R40:$R$53,R39),0))))</f>
        <v>27689</v>
      </c>
      <c r="R39" s="84"/>
      <c r="T39" s="60">
        <v>920101</v>
      </c>
    </row>
    <row r="40" spans="1:20" ht="18" customHeight="1" x14ac:dyDescent="0.15">
      <c r="A40" s="76">
        <v>2</v>
      </c>
      <c r="B40" s="77" t="s">
        <v>6908</v>
      </c>
      <c r="C40" s="85">
        <v>1</v>
      </c>
      <c r="D40" s="77" t="s">
        <v>6907</v>
      </c>
      <c r="E40" s="86">
        <v>1</v>
      </c>
      <c r="F40" s="87" t="s">
        <v>6908</v>
      </c>
      <c r="G40" s="86"/>
      <c r="H40" s="87"/>
      <c r="I40" s="86"/>
      <c r="J40" s="86"/>
      <c r="K40" s="754">
        <f>IF(C40="",SUMIFS($K41:$K$53,$A41:$A$53,A40,$E41:$E$53,""),IF(E40="",SUMIFS($K41:$K$53,$A41:$A$53,A40,$C41:$C$53,C40,$G41:$G$53,""),IF(G40="",SUMIFS($K41:$K$53,$A41:$A$53,A40,$C41:$C$53,C40,$E41:$E$53,E40,$R41:$R$53,R40),IF(I40="",SUMIFS($K41:$K$53,$A41:$A$53,A40,$C41:$C$53,C40,$E41:$E$53,E40,$G41:$G$53,G40,$R41:$R$53,R40),0))))</f>
        <v>92087</v>
      </c>
      <c r="L40" s="754">
        <f>IF(C40="",SUMIFS($L41:$L$53,$A41:$A$53,A40,$E41:$E$53,""),IF(E40="",SUMIFS($L41:$L$53,$A41:$A$53,A40,$C41:$C$53,C40,$G41:$G$53,""),IF(G40="",SUMIFS($L41:$L$53,$A41:$A$53,A40,$C41:$C$53,C40,$E41:$E$53,E40,$R41:$R$53,R40),IF(I40="",SUMIFS($L41:$L$53,$A41:$A$53,A40,$C41:$C$53,C40,$E41:$E$53,E40,$G41:$G$53,G40,$R41:$R$53,R40),0))))</f>
        <v>85529</v>
      </c>
      <c r="M40" s="754">
        <f>K40-L40</f>
        <v>6558</v>
      </c>
      <c r="N40" s="89"/>
      <c r="O40" s="765"/>
      <c r="P40" s="91"/>
      <c r="Q40" s="92">
        <f>IF(C40="",SUMIFS($Q41:$Q$53,$A41:$A$53,A40,$E41:$E$53,""),IF(E40="",SUMIFS($Q41:$Q$53,$A41:$A$53,A40,$C41:$C$53,C40,$G41:$G$53,""),IF(G40="",SUMIFS($Q41:$Q$53,$A41:$A$53,A40,$C41:$C$53,C40,$E41:$E$53,E40,$R41:$R$53,R40),IF(I40="",SUMIFS($Q41:$Q$53,$A41:$A$53,A40,$C41:$C$53,C40,$E41:$E$53,E40,$G41:$G$53,G40,$R41:$R$53,R40),0))))</f>
        <v>27689</v>
      </c>
      <c r="R40" s="93" t="s">
        <v>663</v>
      </c>
      <c r="T40" s="60">
        <v>920101</v>
      </c>
    </row>
    <row r="41" spans="1:20" ht="18" customHeight="1" x14ac:dyDescent="0.15">
      <c r="A41" s="756">
        <v>2</v>
      </c>
      <c r="B41" s="757" t="s">
        <v>6907</v>
      </c>
      <c r="C41" s="757">
        <v>1</v>
      </c>
      <c r="D41" s="757" t="s">
        <v>6907</v>
      </c>
      <c r="E41" s="757">
        <v>1</v>
      </c>
      <c r="F41" s="757" t="s">
        <v>6907</v>
      </c>
      <c r="G41" s="758">
        <v>18</v>
      </c>
      <c r="H41" s="759" t="s">
        <v>81</v>
      </c>
      <c r="I41" s="758"/>
      <c r="J41" s="758"/>
      <c r="K41" s="760"/>
      <c r="L41" s="760"/>
      <c r="M41" s="760"/>
      <c r="N41" s="758"/>
      <c r="O41" s="761"/>
      <c r="P41" s="762" t="s">
        <v>6909</v>
      </c>
      <c r="Q41" s="761">
        <v>27689</v>
      </c>
      <c r="R41" s="763" t="s">
        <v>663</v>
      </c>
      <c r="T41" s="60">
        <v>920101</v>
      </c>
    </row>
    <row r="42" spans="1:20" ht="18" customHeight="1" x14ac:dyDescent="0.15">
      <c r="A42" s="756">
        <v>2</v>
      </c>
      <c r="B42" s="757" t="s">
        <v>6907</v>
      </c>
      <c r="C42" s="757">
        <v>1</v>
      </c>
      <c r="D42" s="757" t="s">
        <v>6907</v>
      </c>
      <c r="E42" s="757">
        <v>1</v>
      </c>
      <c r="F42" s="757" t="s">
        <v>6907</v>
      </c>
      <c r="G42" s="764">
        <v>18</v>
      </c>
      <c r="H42" s="757" t="s">
        <v>81</v>
      </c>
      <c r="I42" s="758">
        <v>4</v>
      </c>
      <c r="J42" s="758" t="s">
        <v>6910</v>
      </c>
      <c r="K42" s="760">
        <v>92087</v>
      </c>
      <c r="L42" s="760">
        <v>85529</v>
      </c>
      <c r="M42" s="760">
        <f t="shared" si="0"/>
        <v>6558</v>
      </c>
      <c r="N42" s="758" t="s">
        <v>6911</v>
      </c>
      <c r="O42" s="760"/>
      <c r="P42" s="762" t="s">
        <v>6816</v>
      </c>
      <c r="Q42" s="761"/>
      <c r="R42" s="763" t="s">
        <v>663</v>
      </c>
      <c r="T42" s="60">
        <v>920101</v>
      </c>
    </row>
    <row r="43" spans="1:20" ht="18" customHeight="1" x14ac:dyDescent="0.15">
      <c r="A43" s="756">
        <v>2</v>
      </c>
      <c r="B43" s="757" t="s">
        <v>6907</v>
      </c>
      <c r="C43" s="757">
        <v>1</v>
      </c>
      <c r="D43" s="757" t="s">
        <v>6907</v>
      </c>
      <c r="E43" s="757">
        <v>1</v>
      </c>
      <c r="F43" s="757" t="s">
        <v>6907</v>
      </c>
      <c r="G43" s="764">
        <v>18</v>
      </c>
      <c r="H43" s="757" t="s">
        <v>81</v>
      </c>
      <c r="I43" s="764">
        <v>4</v>
      </c>
      <c r="J43" s="764" t="s">
        <v>6910</v>
      </c>
      <c r="K43" s="760"/>
      <c r="L43" s="760"/>
      <c r="M43" s="760"/>
      <c r="N43" s="758" t="s">
        <v>6912</v>
      </c>
      <c r="O43" s="760">
        <v>46598000</v>
      </c>
      <c r="P43" s="762"/>
      <c r="Q43" s="761"/>
      <c r="R43" s="763" t="s">
        <v>663</v>
      </c>
      <c r="T43" s="60">
        <v>920101</v>
      </c>
    </row>
    <row r="44" spans="1:20" ht="18" customHeight="1" x14ac:dyDescent="0.15">
      <c r="A44" s="756">
        <v>2</v>
      </c>
      <c r="B44" s="757" t="s">
        <v>6907</v>
      </c>
      <c r="C44" s="757">
        <v>1</v>
      </c>
      <c r="D44" s="757" t="s">
        <v>6907</v>
      </c>
      <c r="E44" s="757">
        <v>1</v>
      </c>
      <c r="F44" s="757" t="s">
        <v>6907</v>
      </c>
      <c r="G44" s="764">
        <v>18</v>
      </c>
      <c r="H44" s="757" t="s">
        <v>81</v>
      </c>
      <c r="I44" s="764">
        <v>4</v>
      </c>
      <c r="J44" s="764" t="s">
        <v>6910</v>
      </c>
      <c r="K44" s="760"/>
      <c r="L44" s="760"/>
      <c r="M44" s="760"/>
      <c r="N44" s="758" t="s">
        <v>6913</v>
      </c>
      <c r="O44" s="760">
        <v>17349000</v>
      </c>
      <c r="P44" s="762"/>
      <c r="Q44" s="761"/>
      <c r="R44" s="763" t="s">
        <v>663</v>
      </c>
      <c r="T44" s="60">
        <v>920101</v>
      </c>
    </row>
    <row r="45" spans="1:20" ht="18" customHeight="1" x14ac:dyDescent="0.15">
      <c r="A45" s="756">
        <v>2</v>
      </c>
      <c r="B45" s="757" t="s">
        <v>6907</v>
      </c>
      <c r="C45" s="757">
        <v>1</v>
      </c>
      <c r="D45" s="757" t="s">
        <v>6907</v>
      </c>
      <c r="E45" s="757">
        <v>1</v>
      </c>
      <c r="F45" s="757" t="s">
        <v>6907</v>
      </c>
      <c r="G45" s="764">
        <v>18</v>
      </c>
      <c r="H45" s="757" t="s">
        <v>81</v>
      </c>
      <c r="I45" s="764">
        <v>4</v>
      </c>
      <c r="J45" s="764" t="s">
        <v>6910</v>
      </c>
      <c r="K45" s="760"/>
      <c r="L45" s="760"/>
      <c r="M45" s="760"/>
      <c r="N45" s="758" t="s">
        <v>6914</v>
      </c>
      <c r="O45" s="760">
        <v>451000</v>
      </c>
      <c r="P45" s="762"/>
      <c r="Q45" s="761"/>
      <c r="R45" s="763" t="s">
        <v>663</v>
      </c>
      <c r="T45" s="60">
        <v>920101</v>
      </c>
    </row>
    <row r="46" spans="1:20" ht="18" customHeight="1" x14ac:dyDescent="0.15">
      <c r="A46" s="756">
        <v>2</v>
      </c>
      <c r="B46" s="757" t="s">
        <v>6907</v>
      </c>
      <c r="C46" s="757">
        <v>1</v>
      </c>
      <c r="D46" s="757" t="s">
        <v>6907</v>
      </c>
      <c r="E46" s="757">
        <v>1</v>
      </c>
      <c r="F46" s="757" t="s">
        <v>6907</v>
      </c>
      <c r="G46" s="764">
        <v>18</v>
      </c>
      <c r="H46" s="757" t="s">
        <v>81</v>
      </c>
      <c r="I46" s="764">
        <v>4</v>
      </c>
      <c r="J46" s="764" t="s">
        <v>6910</v>
      </c>
      <c r="K46" s="760"/>
      <c r="L46" s="760"/>
      <c r="M46" s="760"/>
      <c r="N46" s="758" t="s">
        <v>6915</v>
      </c>
      <c r="O46" s="760">
        <v>27689000</v>
      </c>
      <c r="P46" s="762"/>
      <c r="Q46" s="761"/>
      <c r="R46" s="763" t="s">
        <v>663</v>
      </c>
      <c r="T46" s="60">
        <v>920101</v>
      </c>
    </row>
    <row r="47" spans="1:20" ht="18" customHeight="1" x14ac:dyDescent="0.15">
      <c r="A47" s="68">
        <v>3</v>
      </c>
      <c r="B47" s="69" t="s">
        <v>2159</v>
      </c>
      <c r="C47" s="69"/>
      <c r="D47" s="69"/>
      <c r="E47" s="70"/>
      <c r="F47" s="69"/>
      <c r="G47" s="70"/>
      <c r="H47" s="69"/>
      <c r="I47" s="70"/>
      <c r="J47" s="70"/>
      <c r="K47" s="750">
        <f>IF(C47="",SUMIFS($K48:$K$53,$A48:$A$53,A47,$E48:$E$53,""),IF(E47="",SUMIFS($K48:$K$53,$A48:$A$53,A47,$C48:$C$53,C47,$G48:$G$53,""),IF(G47="",SUMIFS($K48:$K$53,$A48:$A$53,A47,$C48:$C$53,C47,$E48:$E$53,E47,$R48:$R$53,R47),IF(I47="",SUMIFS($K48:$K$53,$A48:$A$53,A47,$C48:$C$53,C47,$E48:$E$53,E47,$G48:$G$53,G47,$R48:$R$53,R47),0))))</f>
        <v>200</v>
      </c>
      <c r="L47" s="750">
        <f>IF(C47="",SUMIFS($L48:$L$53,$A48:$A$53,A47,$E48:$E$53,""),IF(E47="",SUMIFS($L48:$L$53,$A48:$A$53,A47,$C48:$C$53,C47,$G48:$G$53,""),IF(G47="",SUMIFS($L48:$L$53,$A48:$A$53,A47,$C48:$C$53,C47,$E48:$E$53,E47,$R48:$R$53,R47),IF(I47="",SUMIFS($L48:$L$53,$A48:$A$53,A47,$C48:$C$53,C47,$E48:$E$53,E47,$G48:$G$53,G47,$R48:$R$53,R47),0))))</f>
        <v>200</v>
      </c>
      <c r="M47" s="750">
        <f>K47-L47</f>
        <v>0</v>
      </c>
      <c r="N47" s="72"/>
      <c r="O47" s="73"/>
      <c r="P47" s="74"/>
      <c r="Q47" s="71">
        <f>IF(C47="",SUMIFS($Q48:$Q$53,$A48:$A$53,A47,$E48:$E$53,""),IF(E47="",SUMIFS($Q48:$Q$53,$A48:$A$53,A47,$C48:$C$53,C47,$G48:$G$53,""),IF(G47="",SUMIFS($Q48:$Q$53,$A48:$A$53,A47,$C48:$C$53,C47,$E48:$E$53,E47,$R48:$R$53,R47),IF(I47="",SUMIFS($Q48:$Q$53,$A48:$A$53,A47,$C48:$C$53,C47,$E48:$E$53,E47,$G48:$G$53,G47,$R48:$R$53,R47),0))))</f>
        <v>200</v>
      </c>
      <c r="R47" s="75"/>
      <c r="T47" s="60">
        <v>930101</v>
      </c>
    </row>
    <row r="48" spans="1:20" ht="18" customHeight="1" x14ac:dyDescent="0.15">
      <c r="A48" s="76">
        <v>3</v>
      </c>
      <c r="B48" s="77" t="s">
        <v>2159</v>
      </c>
      <c r="C48" s="78">
        <v>1</v>
      </c>
      <c r="D48" s="78" t="s">
        <v>6848</v>
      </c>
      <c r="E48" s="79"/>
      <c r="F48" s="78"/>
      <c r="G48" s="79"/>
      <c r="H48" s="78"/>
      <c r="I48" s="79"/>
      <c r="J48" s="79"/>
      <c r="K48" s="752">
        <f>IF(C48="",SUMIFS($K49:$K$53,$A49:$A$53,A48,$E49:$E$53,""),IF(E48="",SUMIFS($K49:$K$53,$A49:$A$53,A48,$C49:$C$53,C48,$G49:$G$53,""),IF(G48="",SUMIFS($K49:$K$53,$A49:$A$53,A48,$C49:$C$53,C48,$E49:$E$53,E48,$R49:$R$53,R48),IF(I48="",SUMIFS($K49:$K$53,$A49:$A$53,A48,$C49:$C$53,C48,$E49:$E$53,E48,$G49:$G$53,G48,$R49:$R$53,R48),0))))</f>
        <v>200</v>
      </c>
      <c r="L48" s="752">
        <f>IF(C48="",SUMIFS($L49:$L$53,$A49:$A$53,A48,$E49:$E$53,""),IF(E48="",SUMIFS($L49:$L$53,$A49:$A$53,A48,$C49:$C$53,C48,$G49:$G$53,""),IF(G48="",SUMIFS($L49:$L$53,$A49:$A$53,A48,$C49:$C$53,C48,$E49:$E$53,E48,$R49:$R$53,R48),IF(I48="",SUMIFS($L49:$L$53,$A49:$A$53,A48,$C49:$C$53,C48,$E49:$E$53,E48,$G49:$G$53,G48,$R49:$R$53,R48),0))))</f>
        <v>200</v>
      </c>
      <c r="M48" s="752">
        <f>K48-L48</f>
        <v>0</v>
      </c>
      <c r="N48" s="81"/>
      <c r="O48" s="82"/>
      <c r="P48" s="83"/>
      <c r="Q48" s="80">
        <f>IF(C48="",SUMIFS($Q49:$Q$53,$A49:$A$53,A48,$E49:$E$53,""),IF(E48="",SUMIFS($Q49:$Q$53,$A49:$A$53,A48,$C49:$C$53,C48,$G49:$G$53,""),IF(G48="",SUMIFS($Q49:$Q$53,$A49:$A$53,A48,$C49:$C$53,C48,$E49:$E$53,E48,$R49:$R$53,R48),IF(I48="",SUMIFS($Q49:$Q$53,$A49:$A$53,A48,$C49:$C$53,C48,$E49:$E$53,E48,$G49:$G$53,G48,$R49:$R$53,R48),0))))</f>
        <v>200</v>
      </c>
      <c r="R48" s="84"/>
      <c r="T48" s="60">
        <v>930101</v>
      </c>
    </row>
    <row r="49" spans="1:20" ht="18" customHeight="1" x14ac:dyDescent="0.15">
      <c r="A49" s="76">
        <v>3</v>
      </c>
      <c r="B49" s="77" t="s">
        <v>2293</v>
      </c>
      <c r="C49" s="85">
        <v>1</v>
      </c>
      <c r="D49" s="77" t="s">
        <v>6849</v>
      </c>
      <c r="E49" s="86">
        <v>1</v>
      </c>
      <c r="F49" s="87" t="s">
        <v>6916</v>
      </c>
      <c r="G49" s="86"/>
      <c r="H49" s="87"/>
      <c r="I49" s="86"/>
      <c r="J49" s="86"/>
      <c r="K49" s="754">
        <f>IF(C49="",SUMIFS($K50:$K$53,$A50:$A$53,A49,$E50:$E$53,""),IF(E49="",SUMIFS($K50:$K$53,$A50:$A$53,A49,$C50:$C$53,C49,$G50:$G$53,""),IF(G49="",SUMIFS($K50:$K$53,$A50:$A$53,A49,$C50:$C$53,C49,$E50:$E$53,E49,$R50:$R$53,R49),IF(I49="",SUMIFS($K50:$K$53,$A50:$A$53,A49,$C50:$C$53,C49,$E50:$E$53,E49,$G50:$G$53,G49,$R50:$R$53,R49),0))))</f>
        <v>200</v>
      </c>
      <c r="L49" s="754">
        <f>IF(C49="",SUMIFS($L50:$L$53,$A50:$A$53,A49,$E50:$E$53,""),IF(E49="",SUMIFS($L50:$L$53,$A50:$A$53,A49,$C50:$C$53,C49,$G50:$G$53,""),IF(G49="",SUMIFS($L50:$L$53,$A50:$A$53,A49,$C50:$C$53,C49,$E50:$E$53,E49,$R50:$R$53,R49),IF(I49="",SUMIFS($L50:$L$53,$A50:$A$53,A49,$C50:$C$53,C49,$E50:$E$53,E49,$G50:$G$53,G49,$R50:$R$53,R49),0))))</f>
        <v>200</v>
      </c>
      <c r="M49" s="754">
        <f>K49-L49</f>
        <v>0</v>
      </c>
      <c r="N49" s="89"/>
      <c r="O49" s="90"/>
      <c r="P49" s="91"/>
      <c r="Q49" s="92">
        <f>IF(C49="",SUMIFS($Q50:$Q$53,$A50:$A$53,A49,$E50:$E$53,""),IF(E49="",SUMIFS($Q50:$Q$53,$A50:$A$53,A49,$C50:$C$53,C49,$G50:$G$53,""),IF(G49="",SUMIFS($Q50:$Q$53,$A50:$A$53,A49,$C50:$C$53,C49,$E50:$E$53,E49,$R50:$R$53,R49),IF(I49="",SUMIFS($Q50:$Q$53,$A50:$A$53,A49,$C50:$C$53,C49,$E50:$E$53,E49,$G50:$G$53,G49,$R50:$R$53,R49),0))))</f>
        <v>200</v>
      </c>
      <c r="R49" s="93" t="s">
        <v>663</v>
      </c>
      <c r="T49" s="60">
        <v>930101</v>
      </c>
    </row>
    <row r="50" spans="1:20" ht="18" customHeight="1" x14ac:dyDescent="0.15">
      <c r="A50" s="756">
        <v>3</v>
      </c>
      <c r="B50" s="757" t="s">
        <v>2159</v>
      </c>
      <c r="C50" s="757">
        <v>1</v>
      </c>
      <c r="D50" s="757" t="s">
        <v>6849</v>
      </c>
      <c r="E50" s="757">
        <v>1</v>
      </c>
      <c r="F50" s="757" t="s">
        <v>6917</v>
      </c>
      <c r="G50" s="758">
        <v>22</v>
      </c>
      <c r="H50" s="759" t="s">
        <v>161</v>
      </c>
      <c r="I50" s="758"/>
      <c r="J50" s="758"/>
      <c r="K50" s="760"/>
      <c r="L50" s="760"/>
      <c r="M50" s="760">
        <v>0</v>
      </c>
      <c r="N50" s="758"/>
      <c r="O50" s="761"/>
      <c r="P50" s="762" t="s">
        <v>6882</v>
      </c>
      <c r="Q50" s="761">
        <v>200</v>
      </c>
      <c r="R50" s="763" t="s">
        <v>663</v>
      </c>
      <c r="T50" s="60">
        <v>930101</v>
      </c>
    </row>
    <row r="51" spans="1:20" ht="18" customHeight="1" x14ac:dyDescent="0.15">
      <c r="A51" s="756">
        <v>3</v>
      </c>
      <c r="B51" s="757" t="s">
        <v>2159</v>
      </c>
      <c r="C51" s="757">
        <v>1</v>
      </c>
      <c r="D51" s="757" t="s">
        <v>6849</v>
      </c>
      <c r="E51" s="757">
        <v>1</v>
      </c>
      <c r="F51" s="757" t="s">
        <v>6917</v>
      </c>
      <c r="G51" s="764">
        <v>22</v>
      </c>
      <c r="H51" s="757" t="s">
        <v>161</v>
      </c>
      <c r="I51" s="758">
        <v>1</v>
      </c>
      <c r="J51" s="758" t="s">
        <v>500</v>
      </c>
      <c r="K51" s="760">
        <v>200</v>
      </c>
      <c r="L51" s="760">
        <v>200</v>
      </c>
      <c r="M51" s="760">
        <f t="shared" si="0"/>
        <v>0</v>
      </c>
      <c r="N51" s="758" t="s">
        <v>6918</v>
      </c>
      <c r="O51" s="760">
        <v>200000</v>
      </c>
      <c r="P51" s="762"/>
      <c r="Q51" s="761"/>
      <c r="R51" s="763" t="s">
        <v>663</v>
      </c>
      <c r="T51" s="60">
        <v>930101</v>
      </c>
    </row>
    <row r="52" spans="1:20" s="122" customFormat="1" ht="18" customHeight="1" x14ac:dyDescent="0.15">
      <c r="A52" s="875" t="s">
        <v>6919</v>
      </c>
      <c r="B52" s="876"/>
      <c r="C52" s="876"/>
      <c r="D52" s="876"/>
      <c r="E52" s="876"/>
      <c r="F52" s="876"/>
      <c r="G52" s="876"/>
      <c r="H52" s="876"/>
      <c r="I52" s="876"/>
      <c r="J52" s="877"/>
      <c r="K52" s="109">
        <f>SUMIFS(K3:K51,$C$3:$C$51,"")</f>
        <v>95391</v>
      </c>
      <c r="L52" s="109">
        <f>SUMIFS(L3:L51,$C$3:$C$51,"")</f>
        <v>88207</v>
      </c>
      <c r="M52" s="109">
        <f>SUMIFS(M3:M51,$C$3:$C$51,"")</f>
        <v>7184</v>
      </c>
      <c r="N52" s="766"/>
      <c r="O52" s="767"/>
      <c r="P52" s="768"/>
      <c r="Q52" s="108">
        <f>SUMIFS(Q3:Q51,$C$3:$C$51,"")</f>
        <v>30831</v>
      </c>
      <c r="R52" s="769"/>
    </row>
  </sheetData>
  <autoFilter ref="A2:T52"/>
  <mergeCells count="2">
    <mergeCell ref="Q1:R1"/>
    <mergeCell ref="A52:J52"/>
  </mergeCells>
  <phoneticPr fontId="19"/>
  <conditionalFormatting sqref="O3">
    <cfRule type="cellIs" dxfId="217" priority="77" operator="equal">
      <formula>0</formula>
    </cfRule>
  </conditionalFormatting>
  <conditionalFormatting sqref="O4:Q4">
    <cfRule type="cellIs" dxfId="216" priority="76" operator="equal">
      <formula>0</formula>
    </cfRule>
  </conditionalFormatting>
  <conditionalFormatting sqref="O5:Q5">
    <cfRule type="cellIs" dxfId="215" priority="75" operator="equal">
      <formula>0</formula>
    </cfRule>
  </conditionalFormatting>
  <conditionalFormatting sqref="E3:F3">
    <cfRule type="expression" dxfId="214" priority="74">
      <formula>$G3=""</formula>
    </cfRule>
  </conditionalFormatting>
  <conditionalFormatting sqref="G3:H3">
    <cfRule type="expression" dxfId="213" priority="73">
      <formula>$I3=""</formula>
    </cfRule>
  </conditionalFormatting>
  <conditionalFormatting sqref="I3:J3">
    <cfRule type="expression" dxfId="212" priority="72">
      <formula>$K3=""</formula>
    </cfRule>
  </conditionalFormatting>
  <conditionalFormatting sqref="C3 A3">
    <cfRule type="expression" dxfId="211" priority="71">
      <formula>$G3=""</formula>
    </cfRule>
  </conditionalFormatting>
  <conditionalFormatting sqref="B3">
    <cfRule type="expression" dxfId="210" priority="70">
      <formula>$C3=""</formula>
    </cfRule>
  </conditionalFormatting>
  <conditionalFormatting sqref="D3">
    <cfRule type="expression" dxfId="209" priority="69">
      <formula>$E3=""</formula>
    </cfRule>
  </conditionalFormatting>
  <conditionalFormatting sqref="E4:F4">
    <cfRule type="expression" dxfId="208" priority="68">
      <formula>$G4=""</formula>
    </cfRule>
  </conditionalFormatting>
  <conditionalFormatting sqref="G4:H4">
    <cfRule type="expression" dxfId="207" priority="67">
      <formula>$I4=""</formula>
    </cfRule>
  </conditionalFormatting>
  <conditionalFormatting sqref="I4:J4">
    <cfRule type="expression" dxfId="206" priority="66">
      <formula>$K4=""</formula>
    </cfRule>
  </conditionalFormatting>
  <conditionalFormatting sqref="A4">
    <cfRule type="expression" dxfId="205" priority="65">
      <formula>$G4=""</formula>
    </cfRule>
  </conditionalFormatting>
  <conditionalFormatting sqref="B4">
    <cfRule type="expression" dxfId="204" priority="64">
      <formula>$C4=""</formula>
    </cfRule>
  </conditionalFormatting>
  <conditionalFormatting sqref="D4">
    <cfRule type="expression" dxfId="203" priority="63">
      <formula>$E4=""</formula>
    </cfRule>
  </conditionalFormatting>
  <conditionalFormatting sqref="D5">
    <cfRule type="expression" dxfId="202" priority="57">
      <formula>$E5=""</formula>
    </cfRule>
  </conditionalFormatting>
  <conditionalFormatting sqref="F5">
    <cfRule type="expression" dxfId="201" priority="62">
      <formula>$G5=""</formula>
    </cfRule>
  </conditionalFormatting>
  <conditionalFormatting sqref="G5:H5">
    <cfRule type="expression" dxfId="200" priority="61">
      <formula>$I5=""</formula>
    </cfRule>
  </conditionalFormatting>
  <conditionalFormatting sqref="I5:J5">
    <cfRule type="expression" dxfId="199" priority="60">
      <formula>$K5=""</formula>
    </cfRule>
  </conditionalFormatting>
  <conditionalFormatting sqref="A5 C5">
    <cfRule type="expression" dxfId="198" priority="59">
      <formula>$G5=""</formula>
    </cfRule>
  </conditionalFormatting>
  <conditionalFormatting sqref="B5">
    <cfRule type="expression" dxfId="197" priority="58">
      <formula>$C5=""</formula>
    </cfRule>
  </conditionalFormatting>
  <conditionalFormatting sqref="E24:F24">
    <cfRule type="expression" dxfId="196" priority="56">
      <formula>$G24=""</formula>
    </cfRule>
  </conditionalFormatting>
  <conditionalFormatting sqref="G24:H24">
    <cfRule type="expression" dxfId="195" priority="55">
      <formula>$I24=""</formula>
    </cfRule>
  </conditionalFormatting>
  <conditionalFormatting sqref="I24:J24">
    <cfRule type="expression" dxfId="194" priority="54">
      <formula>$K24=""</formula>
    </cfRule>
  </conditionalFormatting>
  <conditionalFormatting sqref="A24 R24">
    <cfRule type="expression" dxfId="193" priority="53">
      <formula>$G24=""</formula>
    </cfRule>
  </conditionalFormatting>
  <conditionalFormatting sqref="B24">
    <cfRule type="expression" dxfId="192" priority="52">
      <formula>$C24=""</formula>
    </cfRule>
  </conditionalFormatting>
  <conditionalFormatting sqref="D24">
    <cfRule type="expression" dxfId="191" priority="51">
      <formula>$E24=""</formula>
    </cfRule>
  </conditionalFormatting>
  <conditionalFormatting sqref="D25">
    <cfRule type="expression" dxfId="190" priority="45">
      <formula>$E25=""</formula>
    </cfRule>
  </conditionalFormatting>
  <conditionalFormatting sqref="F25">
    <cfRule type="expression" dxfId="189" priority="50">
      <formula>$G25=""</formula>
    </cfRule>
  </conditionalFormatting>
  <conditionalFormatting sqref="G25:H25">
    <cfRule type="expression" dxfId="188" priority="49">
      <formula>$I25=""</formula>
    </cfRule>
  </conditionalFormatting>
  <conditionalFormatting sqref="I25:J25">
    <cfRule type="expression" dxfId="187" priority="48">
      <formula>$K25=""</formula>
    </cfRule>
  </conditionalFormatting>
  <conditionalFormatting sqref="A25 C25 R25">
    <cfRule type="expression" dxfId="186" priority="47">
      <formula>$G25=""</formula>
    </cfRule>
  </conditionalFormatting>
  <conditionalFormatting sqref="B25">
    <cfRule type="expression" dxfId="185" priority="46">
      <formula>$C25=""</formula>
    </cfRule>
  </conditionalFormatting>
  <conditionalFormatting sqref="O24">
    <cfRule type="cellIs" dxfId="184" priority="44" operator="equal">
      <formula>0</formula>
    </cfRule>
  </conditionalFormatting>
  <conditionalFormatting sqref="O25">
    <cfRule type="cellIs" dxfId="183" priority="43" operator="equal">
      <formula>0</formula>
    </cfRule>
  </conditionalFormatting>
  <conditionalFormatting sqref="E38:F38">
    <cfRule type="expression" dxfId="182" priority="42">
      <formula>$G38=""</formula>
    </cfRule>
  </conditionalFormatting>
  <conditionalFormatting sqref="G38:H38">
    <cfRule type="expression" dxfId="181" priority="41">
      <formula>$I38=""</formula>
    </cfRule>
  </conditionalFormatting>
  <conditionalFormatting sqref="I38:J38">
    <cfRule type="expression" dxfId="180" priority="40">
      <formula>$K38=""</formula>
    </cfRule>
  </conditionalFormatting>
  <conditionalFormatting sqref="C38 A38 R38">
    <cfRule type="expression" dxfId="179" priority="39">
      <formula>$G38=""</formula>
    </cfRule>
  </conditionalFormatting>
  <conditionalFormatting sqref="B38">
    <cfRule type="expression" dxfId="178" priority="38">
      <formula>$C38=""</formula>
    </cfRule>
  </conditionalFormatting>
  <conditionalFormatting sqref="D38">
    <cfRule type="expression" dxfId="177" priority="37">
      <formula>$E38=""</formula>
    </cfRule>
  </conditionalFormatting>
  <conditionalFormatting sqref="E39:F39">
    <cfRule type="expression" dxfId="176" priority="36">
      <formula>$G39=""</formula>
    </cfRule>
  </conditionalFormatting>
  <conditionalFormatting sqref="G39:H39">
    <cfRule type="expression" dxfId="175" priority="35">
      <formula>$I39=""</formula>
    </cfRule>
  </conditionalFormatting>
  <conditionalFormatting sqref="I39:J39">
    <cfRule type="expression" dxfId="174" priority="34">
      <formula>$K39=""</formula>
    </cfRule>
  </conditionalFormatting>
  <conditionalFormatting sqref="A39 R39">
    <cfRule type="expression" dxfId="173" priority="33">
      <formula>$G39=""</formula>
    </cfRule>
  </conditionalFormatting>
  <conditionalFormatting sqref="B39">
    <cfRule type="expression" dxfId="172" priority="32">
      <formula>$C39=""</formula>
    </cfRule>
  </conditionalFormatting>
  <conditionalFormatting sqref="D39">
    <cfRule type="expression" dxfId="171" priority="31">
      <formula>$E39=""</formula>
    </cfRule>
  </conditionalFormatting>
  <conditionalFormatting sqref="D40">
    <cfRule type="expression" dxfId="170" priority="25">
      <formula>$E40=""</formula>
    </cfRule>
  </conditionalFormatting>
  <conditionalFormatting sqref="F40">
    <cfRule type="expression" dxfId="169" priority="30">
      <formula>$G40=""</formula>
    </cfRule>
  </conditionalFormatting>
  <conditionalFormatting sqref="G40:H40">
    <cfRule type="expression" dxfId="168" priority="29">
      <formula>$I40=""</formula>
    </cfRule>
  </conditionalFormatting>
  <conditionalFormatting sqref="I40:J40">
    <cfRule type="expression" dxfId="167" priority="28">
      <formula>$K40=""</formula>
    </cfRule>
  </conditionalFormatting>
  <conditionalFormatting sqref="A40 C40 R40">
    <cfRule type="expression" dxfId="166" priority="27">
      <formula>$G40=""</formula>
    </cfRule>
  </conditionalFormatting>
  <conditionalFormatting sqref="B40">
    <cfRule type="expression" dxfId="165" priority="26">
      <formula>$C40=""</formula>
    </cfRule>
  </conditionalFormatting>
  <conditionalFormatting sqref="E47:F47">
    <cfRule type="expression" dxfId="164" priority="24">
      <formula>$G47=""</formula>
    </cfRule>
  </conditionalFormatting>
  <conditionalFormatting sqref="G47:H47">
    <cfRule type="expression" dxfId="163" priority="23">
      <formula>$I47=""</formula>
    </cfRule>
  </conditionalFormatting>
  <conditionalFormatting sqref="I47:J47">
    <cfRule type="expression" dxfId="162" priority="22">
      <formula>$K47=""</formula>
    </cfRule>
  </conditionalFormatting>
  <conditionalFormatting sqref="C47 A47 R47">
    <cfRule type="expression" dxfId="161" priority="21">
      <formula>$G47=""</formula>
    </cfRule>
  </conditionalFormatting>
  <conditionalFormatting sqref="B47">
    <cfRule type="expression" dxfId="160" priority="20">
      <formula>$C47=""</formula>
    </cfRule>
  </conditionalFormatting>
  <conditionalFormatting sqref="D47">
    <cfRule type="expression" dxfId="159" priority="19">
      <formula>$E47=""</formula>
    </cfRule>
  </conditionalFormatting>
  <conditionalFormatting sqref="E48:F48">
    <cfRule type="expression" dxfId="158" priority="18">
      <formula>$G48=""</formula>
    </cfRule>
  </conditionalFormatting>
  <conditionalFormatting sqref="G48:H48">
    <cfRule type="expression" dxfId="157" priority="17">
      <formula>$I48=""</formula>
    </cfRule>
  </conditionalFormatting>
  <conditionalFormatting sqref="I48:J48">
    <cfRule type="expression" dxfId="156" priority="16">
      <formula>$K48=""</formula>
    </cfRule>
  </conditionalFormatting>
  <conditionalFormatting sqref="A48 R48">
    <cfRule type="expression" dxfId="155" priority="15">
      <formula>$G48=""</formula>
    </cfRule>
  </conditionalFormatting>
  <conditionalFormatting sqref="B48">
    <cfRule type="expression" dxfId="154" priority="14">
      <formula>$C48=""</formula>
    </cfRule>
  </conditionalFormatting>
  <conditionalFormatting sqref="D48">
    <cfRule type="expression" dxfId="153" priority="13">
      <formula>$E48=""</formula>
    </cfRule>
  </conditionalFormatting>
  <conditionalFormatting sqref="D49">
    <cfRule type="expression" dxfId="152" priority="7">
      <formula>$E49=""</formula>
    </cfRule>
  </conditionalFormatting>
  <conditionalFormatting sqref="F49">
    <cfRule type="expression" dxfId="151" priority="12">
      <formula>$G49=""</formula>
    </cfRule>
  </conditionalFormatting>
  <conditionalFormatting sqref="G49:H49">
    <cfRule type="expression" dxfId="150" priority="11">
      <formula>$I49=""</formula>
    </cfRule>
  </conditionalFormatting>
  <conditionalFormatting sqref="I49:J49">
    <cfRule type="expression" dxfId="149" priority="10">
      <formula>$K49=""</formula>
    </cfRule>
  </conditionalFormatting>
  <conditionalFormatting sqref="A49 C49 R49">
    <cfRule type="expression" dxfId="148" priority="9">
      <formula>$G49=""</formula>
    </cfRule>
  </conditionalFormatting>
  <conditionalFormatting sqref="B49">
    <cfRule type="expression" dxfId="147" priority="8">
      <formula>$C49=""</formula>
    </cfRule>
  </conditionalFormatting>
  <conditionalFormatting sqref="O47">
    <cfRule type="cellIs" dxfId="146" priority="6" operator="equal">
      <formula>0</formula>
    </cfRule>
  </conditionalFormatting>
  <conditionalFormatting sqref="O48">
    <cfRule type="cellIs" dxfId="145" priority="5" operator="equal">
      <formula>0</formula>
    </cfRule>
  </conditionalFormatting>
  <conditionalFormatting sqref="O49">
    <cfRule type="cellIs" dxfId="144" priority="4" operator="equal">
      <formula>0</formula>
    </cfRule>
  </conditionalFormatting>
  <conditionalFormatting sqref="O52">
    <cfRule type="cellIs" dxfId="143" priority="3" operator="equal">
      <formula>0</formula>
    </cfRule>
  </conditionalFormatting>
  <conditionalFormatting sqref="O2">
    <cfRule type="cellIs" dxfId="142" priority="1" operator="equal">
      <formula>0</formula>
    </cfRule>
  </conditionalFormatting>
  <conditionalFormatting sqref="O1">
    <cfRule type="cellIs" dxfId="141" priority="2" operator="equal">
      <formula>0</formula>
    </cfRule>
  </conditionalFormatting>
  <dataValidations count="1">
    <dataValidation imeMode="off" allowBlank="1" showInputMessage="1" showErrorMessage="1" sqref="K2:L2 Q2"/>
  </dataValidations>
  <printOptions horizontalCentered="1"/>
  <pageMargins left="0" right="0" top="0.98425196850393704" bottom="0.98425196850393704"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6"/>
  <sheetViews>
    <sheetView zoomScale="80" zoomScaleNormal="80" workbookViewId="0">
      <pane ySplit="2" topLeftCell="A3" activePane="bottomLeft" state="frozen"/>
      <selection activeCell="K14" sqref="K14"/>
      <selection pane="bottomLeft" activeCell="K14" sqref="K14"/>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customWidth="1"/>
    <col min="8" max="8" width="1.625" customWidth="1"/>
    <col min="9" max="9" width="2.875" customWidth="1"/>
    <col min="10" max="10" width="37.25" customWidth="1"/>
    <col min="11" max="11" width="9.25" customWidth="1"/>
    <col min="12" max="13" width="9.125" customWidth="1"/>
    <col min="14" max="14" width="58.5" customWidth="1"/>
    <col min="15" max="15" width="10.625" customWidth="1"/>
    <col min="16" max="16" width="17" customWidth="1"/>
    <col min="17" max="17" width="7.875" customWidth="1"/>
    <col min="18" max="18" width="8.75" customWidth="1"/>
  </cols>
  <sheetData>
    <row r="1" spans="1:18" ht="17.25" x14ac:dyDescent="0.15">
      <c r="A1" s="787" t="s">
        <v>7399</v>
      </c>
      <c r="B1" s="788"/>
      <c r="C1" s="788"/>
      <c r="D1" s="788"/>
      <c r="E1" s="788"/>
      <c r="F1" s="788"/>
      <c r="G1" s="789"/>
      <c r="H1" s="788"/>
      <c r="I1" s="789"/>
      <c r="J1" s="842"/>
      <c r="K1" s="843"/>
      <c r="L1" s="843"/>
      <c r="M1" s="843"/>
      <c r="N1" s="844"/>
      <c r="O1" s="843"/>
      <c r="P1" s="844"/>
      <c r="Q1" s="878" t="s">
        <v>2165</v>
      </c>
      <c r="R1" s="871"/>
    </row>
    <row r="2" spans="1:18" x14ac:dyDescent="0.15">
      <c r="A2" s="845" t="s">
        <v>0</v>
      </c>
      <c r="B2" s="846"/>
      <c r="C2" s="846" t="s">
        <v>1</v>
      </c>
      <c r="D2" s="846"/>
      <c r="E2" s="846" t="s">
        <v>2</v>
      </c>
      <c r="F2" s="847"/>
      <c r="G2" s="848" t="s">
        <v>4</v>
      </c>
      <c r="H2" s="846"/>
      <c r="I2" s="848" t="s">
        <v>2166</v>
      </c>
      <c r="J2" s="848" t="s">
        <v>2167</v>
      </c>
      <c r="K2" s="208" t="s">
        <v>2308</v>
      </c>
      <c r="L2" s="208" t="s">
        <v>2309</v>
      </c>
      <c r="M2" s="208" t="s">
        <v>2168</v>
      </c>
      <c r="N2" s="848" t="s">
        <v>2169</v>
      </c>
      <c r="O2" s="208" t="s">
        <v>5</v>
      </c>
      <c r="P2" s="849" t="s">
        <v>5038</v>
      </c>
      <c r="Q2" s="208" t="s">
        <v>2171</v>
      </c>
      <c r="R2" s="849" t="s">
        <v>2172</v>
      </c>
    </row>
    <row r="3" spans="1:18" ht="18" customHeight="1" x14ac:dyDescent="0.15">
      <c r="A3" s="168">
        <v>1</v>
      </c>
      <c r="B3" s="169" t="s">
        <v>7400</v>
      </c>
      <c r="C3" s="169"/>
      <c r="D3" s="169"/>
      <c r="E3" s="170"/>
      <c r="F3" s="169"/>
      <c r="G3" s="170"/>
      <c r="H3" s="169"/>
      <c r="I3" s="170"/>
      <c r="J3" s="170"/>
      <c r="K3" s="171">
        <f>IF(C3="",SUMIFS($K4:$K$317,$A4:$A$317,A3,$E4:$E$317,""),IF(E3="",SUMIFS($K4:$K$317,$A4:$A$317,A3,$C4:$C$317,C3,$G4:$G$317,""),IF(G3="",SUMIFS($K4:$K$317,$A4:$A$317,A3,$C4:$C$317,C3,$E4:$E$317,E3),0)))</f>
        <v>226207</v>
      </c>
      <c r="L3" s="171">
        <f>IF(C3="",SUMIFS($L4:$L$317,$A4:$A$317,A3,$E4:$E$317,""),IF(E3="",SUMIFS($L4:$L$317,$A4:$A$317,A3,$C4:$C$317,C3,$G4:$G$317,""),IF(G3="",SUMIFS($L4:$L$317,$A4:$A$317,A3,$C4:$C$317,C3,$E4:$E$317,E3),0)))</f>
        <v>224193</v>
      </c>
      <c r="M3" s="171">
        <f t="shared" ref="M3:M5" si="0">K3-L3</f>
        <v>2014</v>
      </c>
      <c r="N3" s="172"/>
      <c r="O3" s="173"/>
      <c r="P3" s="174"/>
      <c r="Q3" s="171">
        <f>IF(C3="",SUMIFS($Q$3:$Q$317,$A$3:$A$317,A3,$C$3:$C$317,"&gt;0",$E$3:$E$317,""),IF(E3="",SUMIFS($Q$3:$Q$317,$A$3:$A$317,A3,$C$3:$C$317,C3,$E$3:$E$317,"&gt;0",$G$3:$G$317,""),IF(G3="",SUMIFS($Q$3:$Q$317,$A$3:$A$317,A3,$C$3:$C$317,C3,$E$3:$E$317,E3,$G$3:$G$317,"&gt;0"))))</f>
        <v>0</v>
      </c>
      <c r="R3" s="171"/>
    </row>
    <row r="4" spans="1:18" ht="18" customHeight="1" x14ac:dyDescent="0.15">
      <c r="A4" s="24">
        <v>1</v>
      </c>
      <c r="B4" s="25" t="s">
        <v>7400</v>
      </c>
      <c r="C4" s="26">
        <v>1</v>
      </c>
      <c r="D4" s="26" t="s">
        <v>7400</v>
      </c>
      <c r="E4" s="27"/>
      <c r="F4" s="26"/>
      <c r="G4" s="27"/>
      <c r="H4" s="26"/>
      <c r="I4" s="27"/>
      <c r="J4" s="27"/>
      <c r="K4" s="23">
        <f>IF(C4="",SUMIFS($K5:$K$317,$A5:$A$317,A4,$E5:$E$317,""),IF(E4="",SUMIFS($K5:$K$317,$A5:$A$317,A4,$C5:$C$317,C4,$G5:$G$317,""),IF(G4="",SUMIFS($K5:$K$317,$A5:$A$317,A4,$C5:$C$317,C4,$E5:$E$317,E4),0)))</f>
        <v>226207</v>
      </c>
      <c r="L4" s="23">
        <f>IF(C4="",SUMIFS($L5:$L$317,$A5:$A$317,A4,$E5:$E$317,""),IF(E4="",SUMIFS($L5:$L$317,$A5:$A$317,A4,$C5:$C$317,C4,$G5:$G$317,""),IF(G4="",SUMIFS($L5:$L$317,$A5:$A$317,A4,$C5:$C$317,C4,$E5:$E$317,E4),0)))</f>
        <v>224193</v>
      </c>
      <c r="M4" s="23">
        <f t="shared" si="0"/>
        <v>2014</v>
      </c>
      <c r="N4" s="28"/>
      <c r="O4" s="29"/>
      <c r="P4" s="30"/>
      <c r="Q4" s="23">
        <f>IF(C4="",SUMIFS($Q$3:$Q$317,$A$3:$A$317,A4,$C$3:$C$317,"&gt;0",$E$3:$E$317,""),IF(E4="",SUMIFS($Q$3:$Q$317,$A$3:$A$317,A4,$C$3:$C$317,C4,$E$3:$E$317,"&gt;0",$G$3:$G$317,""),IF(G4="",SUMIFS($Q$3:$Q$317,$A$3:$A$317,A4,$C$3:$C$317,C4,$E$3:$E$317,E4,$G$3:$G$317,"&gt;0"))))</f>
        <v>0</v>
      </c>
      <c r="R4" s="23"/>
    </row>
    <row r="5" spans="1:18" ht="18" customHeight="1" x14ac:dyDescent="0.15">
      <c r="A5" s="24">
        <v>1</v>
      </c>
      <c r="B5" s="25" t="s">
        <v>7400</v>
      </c>
      <c r="C5" s="34">
        <v>1</v>
      </c>
      <c r="D5" s="25" t="s">
        <v>7400</v>
      </c>
      <c r="E5" s="35">
        <v>1</v>
      </c>
      <c r="F5" s="36" t="s">
        <v>7401</v>
      </c>
      <c r="G5" s="35"/>
      <c r="H5" s="36"/>
      <c r="I5" s="35"/>
      <c r="J5" s="35"/>
      <c r="K5" s="32">
        <f>IF(C5="",SUMIFS($K6:$K$317,$A6:$A$317,A5,$E6:$E$317,""),IF(E5="",SUMIFS($K6:$K$317,$A6:$A$317,A5,$C6:$C$317,C5,$G6:$G$317,""),IF(G5="",SUMIFS($K6:$K$317,$A6:$A$317,A5,$C6:$C$317,C5,$E6:$E$317,E5),0)))</f>
        <v>226207</v>
      </c>
      <c r="L5" s="32">
        <f>IF(C5="",SUMIFS($L6:$L$317,$A6:$A$317,A5,$E6:$E$317,""),IF(E5="",SUMIFS($L6:$L$317,$A6:$A$317,A5,$C6:$C$317,C5,$G6:$G$317,""),IF(G5="",SUMIFS($L6:$L$317,$A6:$A$317,A5,$C6:$C$317,C5,$E6:$E$317,E5),0)))</f>
        <v>224193</v>
      </c>
      <c r="M5" s="32">
        <f t="shared" si="0"/>
        <v>2014</v>
      </c>
      <c r="N5" s="37"/>
      <c r="O5" s="38"/>
      <c r="P5" s="39"/>
      <c r="Q5" s="32">
        <f>IF(C5="",SUMIFS($Q$3:$Q$317,$A$3:$A$317,A5,$C$3:$C$317,"&gt;0",$E$3:$E$317,""),IF(E5="",SUMIFS($Q$3:$Q$317,$A$3:$A$317,A5,$C$3:$C$317,C5,$E$3:$E$317,"&gt;0",$G$3:$G$317,""),IF(G5="",SUMIFS($Q$3:$Q$317,$A$3:$A$317,A5,$C$3:$C$317,C5,$E$3:$E$317,E5,$G$3:$G$317,"&gt;0"))))</f>
        <v>0</v>
      </c>
      <c r="R5" s="32" t="s">
        <v>7270</v>
      </c>
    </row>
    <row r="6" spans="1:18" ht="18" customHeight="1" x14ac:dyDescent="0.15">
      <c r="A6" s="42">
        <v>1</v>
      </c>
      <c r="B6" s="43" t="s">
        <v>7400</v>
      </c>
      <c r="C6" s="43">
        <v>1</v>
      </c>
      <c r="D6" s="43" t="s">
        <v>7400</v>
      </c>
      <c r="E6" s="43">
        <v>1</v>
      </c>
      <c r="F6" s="43" t="s">
        <v>7401</v>
      </c>
      <c r="G6" s="49">
        <v>1</v>
      </c>
      <c r="H6" s="49" t="s">
        <v>6770</v>
      </c>
      <c r="I6" s="49"/>
      <c r="J6" s="45"/>
      <c r="K6" s="41"/>
      <c r="L6" s="41"/>
      <c r="M6" s="41"/>
      <c r="N6" s="45"/>
      <c r="O6" s="41"/>
      <c r="P6" s="46"/>
      <c r="Q6" s="41"/>
      <c r="R6" s="178" t="s">
        <v>663</v>
      </c>
    </row>
    <row r="7" spans="1:18" ht="18" customHeight="1" x14ac:dyDescent="0.15">
      <c r="A7" s="42">
        <v>1</v>
      </c>
      <c r="B7" s="43" t="s">
        <v>7400</v>
      </c>
      <c r="C7" s="43">
        <v>1</v>
      </c>
      <c r="D7" s="43" t="s">
        <v>7400</v>
      </c>
      <c r="E7" s="43">
        <v>1</v>
      </c>
      <c r="F7" s="43" t="s">
        <v>7401</v>
      </c>
      <c r="G7" s="43">
        <v>1</v>
      </c>
      <c r="H7" s="43" t="s">
        <v>6770</v>
      </c>
      <c r="I7" s="49">
        <v>1</v>
      </c>
      <c r="J7" s="45" t="s">
        <v>7402</v>
      </c>
      <c r="K7" s="41">
        <v>225607</v>
      </c>
      <c r="L7" s="41">
        <v>223663</v>
      </c>
      <c r="M7" s="41">
        <f t="shared" ref="M7" si="1">K7-L7</f>
        <v>1944</v>
      </c>
      <c r="N7" s="45" t="s">
        <v>7403</v>
      </c>
      <c r="O7" s="41"/>
      <c r="P7" s="46"/>
      <c r="Q7" s="41"/>
      <c r="R7" s="178" t="s">
        <v>663</v>
      </c>
    </row>
    <row r="8" spans="1:18" ht="18" customHeight="1" x14ac:dyDescent="0.15">
      <c r="A8" s="42">
        <v>1</v>
      </c>
      <c r="B8" s="43" t="s">
        <v>7400</v>
      </c>
      <c r="C8" s="43">
        <v>1</v>
      </c>
      <c r="D8" s="43" t="s">
        <v>7400</v>
      </c>
      <c r="E8" s="43">
        <v>1</v>
      </c>
      <c r="F8" s="43" t="s">
        <v>7401</v>
      </c>
      <c r="G8" s="43">
        <v>1</v>
      </c>
      <c r="H8" s="43" t="s">
        <v>6770</v>
      </c>
      <c r="I8" s="43">
        <v>1</v>
      </c>
      <c r="J8" s="44" t="s">
        <v>7402</v>
      </c>
      <c r="K8" s="41"/>
      <c r="L8" s="41"/>
      <c r="M8" s="41"/>
      <c r="N8" s="45" t="s">
        <v>7404</v>
      </c>
      <c r="O8" s="41">
        <v>225607775</v>
      </c>
      <c r="P8" s="46"/>
      <c r="Q8" s="41"/>
      <c r="R8" s="178" t="s">
        <v>663</v>
      </c>
    </row>
    <row r="9" spans="1:18" ht="18" customHeight="1" x14ac:dyDescent="0.15">
      <c r="A9" s="42">
        <v>1</v>
      </c>
      <c r="B9" s="43" t="s">
        <v>7400</v>
      </c>
      <c r="C9" s="43">
        <v>1</v>
      </c>
      <c r="D9" s="43" t="s">
        <v>7400</v>
      </c>
      <c r="E9" s="43">
        <v>1</v>
      </c>
      <c r="F9" s="43" t="s">
        <v>7401</v>
      </c>
      <c r="G9" s="49">
        <v>2</v>
      </c>
      <c r="H9" s="49" t="s">
        <v>5046</v>
      </c>
      <c r="I9" s="49"/>
      <c r="J9" s="45"/>
      <c r="K9" s="41"/>
      <c r="L9" s="41"/>
      <c r="M9" s="41"/>
      <c r="N9" s="45"/>
      <c r="O9" s="41"/>
      <c r="P9" s="46"/>
      <c r="Q9" s="41"/>
      <c r="R9" s="178" t="s">
        <v>663</v>
      </c>
    </row>
    <row r="10" spans="1:18" ht="18" customHeight="1" x14ac:dyDescent="0.15">
      <c r="A10" s="42">
        <v>1</v>
      </c>
      <c r="B10" s="43" t="s">
        <v>7400</v>
      </c>
      <c r="C10" s="43">
        <v>1</v>
      </c>
      <c r="D10" s="43" t="s">
        <v>7400</v>
      </c>
      <c r="E10" s="43">
        <v>1</v>
      </c>
      <c r="F10" s="43" t="s">
        <v>7401</v>
      </c>
      <c r="G10" s="43">
        <v>2</v>
      </c>
      <c r="H10" s="43" t="s">
        <v>5046</v>
      </c>
      <c r="I10" s="49">
        <v>1</v>
      </c>
      <c r="J10" s="45" t="s">
        <v>5253</v>
      </c>
      <c r="K10" s="41">
        <v>600</v>
      </c>
      <c r="L10" s="41">
        <v>530</v>
      </c>
      <c r="M10" s="41">
        <f t="shared" ref="M10" si="2">K10-L10</f>
        <v>70</v>
      </c>
      <c r="N10" s="45" t="s">
        <v>7405</v>
      </c>
      <c r="O10" s="41"/>
      <c r="P10" s="46"/>
      <c r="Q10" s="41"/>
      <c r="R10" s="178" t="s">
        <v>663</v>
      </c>
    </row>
    <row r="11" spans="1:18" ht="18" customHeight="1" x14ac:dyDescent="0.15">
      <c r="A11" s="42">
        <v>1</v>
      </c>
      <c r="B11" s="43" t="s">
        <v>7400</v>
      </c>
      <c r="C11" s="43">
        <v>1</v>
      </c>
      <c r="D11" s="43" t="s">
        <v>7400</v>
      </c>
      <c r="E11" s="43">
        <v>1</v>
      </c>
      <c r="F11" s="43" t="s">
        <v>7401</v>
      </c>
      <c r="G11" s="43">
        <v>2</v>
      </c>
      <c r="H11" s="43" t="s">
        <v>5046</v>
      </c>
      <c r="I11" s="43">
        <v>1</v>
      </c>
      <c r="J11" s="44" t="s">
        <v>5253</v>
      </c>
      <c r="K11" s="41"/>
      <c r="L11" s="41"/>
      <c r="M11" s="41"/>
      <c r="N11" s="45" t="s">
        <v>7406</v>
      </c>
      <c r="O11" s="41">
        <v>600000</v>
      </c>
      <c r="P11" s="46"/>
      <c r="Q11" s="41"/>
      <c r="R11" s="178" t="s">
        <v>663</v>
      </c>
    </row>
    <row r="12" spans="1:18" ht="18" customHeight="1" x14ac:dyDescent="0.15">
      <c r="A12" s="168">
        <v>2</v>
      </c>
      <c r="B12" s="169" t="s">
        <v>5152</v>
      </c>
      <c r="C12" s="169"/>
      <c r="D12" s="169"/>
      <c r="E12" s="170"/>
      <c r="F12" s="169"/>
      <c r="G12" s="170"/>
      <c r="H12" s="169"/>
      <c r="I12" s="170"/>
      <c r="J12" s="170"/>
      <c r="K12" s="171">
        <f>IF(C12="",SUMIFS($K13:$K$317,$A13:$A$317,A12,$E13:$E$317,""),IF(E12="",SUMIFS($K13:$K$317,$A13:$A$317,A12,$C13:$C$317,C12,$G13:$G$317,""),IF(G12="",SUMIFS($K13:$K$317,$A13:$A$317,A12,$C13:$C$317,C12,$E13:$E$317,E12),0)))</f>
        <v>2450</v>
      </c>
      <c r="L12" s="171">
        <f>IF(C12="",SUMIFS($L13:$L$317,$A13:$A$317,A12,$E13:$E$317,""),IF(E12="",SUMIFS($L13:$L$317,$A13:$A$317,A12,$C13:$C$317,C12,$G13:$G$317,""),IF(G12="",SUMIFS($L13:$L$317,$A13:$A$317,A12,$C13:$C$317,C12,$E13:$E$317,E12),0)))</f>
        <v>2575</v>
      </c>
      <c r="M12" s="171">
        <f t="shared" ref="M12:M14" si="3">K12-L12</f>
        <v>-125</v>
      </c>
      <c r="N12" s="172"/>
      <c r="O12" s="173"/>
      <c r="P12" s="174"/>
      <c r="Q12" s="171">
        <f>IF(C12="",SUMIFS($Q$3:$Q$317,$A$3:$A$317,A12,$C$3:$C$317,"&gt;0",$E$3:$E$317,""),IF(E12="",SUMIFS($Q$3:$Q$317,$A$3:$A$317,A12,$C$3:$C$317,C12,$E$3:$E$317,"&gt;0",$G$3:$G$317,""),IF(G12="",SUMIFS($Q$3:$Q$317,$A$3:$A$317,A12,$C$3:$C$317,C12,$E$3:$E$317,E12,$G$3:$G$317,"&gt;0"))))</f>
        <v>2450</v>
      </c>
      <c r="R12" s="171"/>
    </row>
    <row r="13" spans="1:18" ht="18" customHeight="1" x14ac:dyDescent="0.15">
      <c r="A13" s="24">
        <v>2</v>
      </c>
      <c r="B13" s="25" t="s">
        <v>5152</v>
      </c>
      <c r="C13" s="26">
        <v>1</v>
      </c>
      <c r="D13" s="26" t="s">
        <v>5153</v>
      </c>
      <c r="E13" s="27"/>
      <c r="F13" s="26"/>
      <c r="G13" s="27"/>
      <c r="H13" s="26"/>
      <c r="I13" s="27"/>
      <c r="J13" s="27"/>
      <c r="K13" s="23">
        <f>IF(C13="",SUMIFS($K14:$K$317,$A14:$A$317,A13,$E14:$E$317,""),IF(E13="",SUMIFS($K14:$K$317,$A14:$A$317,A13,$C14:$C$317,C13,$G14:$G$317,""),IF(G13="",SUMIFS($K14:$K$317,$A14:$A$317,A13,$C14:$C$317,C13,$E14:$E$317,E13),0)))</f>
        <v>2450</v>
      </c>
      <c r="L13" s="23">
        <f>IF(C13="",SUMIFS($L14:$L$317,$A14:$A$317,A13,$E14:$E$317,""),IF(E13="",SUMIFS($L14:$L$317,$A14:$A$317,A13,$C14:$C$317,C13,$G14:$G$317,""),IF(G13="",SUMIFS($L14:$L$317,$A14:$A$317,A13,$C14:$C$317,C13,$E14:$E$317,E13),0)))</f>
        <v>2575</v>
      </c>
      <c r="M13" s="23">
        <f t="shared" si="3"/>
        <v>-125</v>
      </c>
      <c r="N13" s="28"/>
      <c r="O13" s="29"/>
      <c r="P13" s="30"/>
      <c r="Q13" s="23">
        <f>IF(C13="",SUMIFS($Q$3:$Q$317,$A$3:$A$317,A13,$C$3:$C$317,"&gt;0",$E$3:$E$317,""),IF(E13="",SUMIFS($Q$3:$Q$317,$A$3:$A$317,A13,$C$3:$C$317,C13,$E$3:$E$317,"&gt;0",$G$3:$G$317,""),IF(G13="",SUMIFS($Q$3:$Q$317,$A$3:$A$317,A13,$C$3:$C$317,C13,$E$3:$E$317,E13,$G$3:$G$317,"&gt;0"))))</f>
        <v>2450</v>
      </c>
      <c r="R13" s="23"/>
    </row>
    <row r="14" spans="1:18" ht="18" customHeight="1" x14ac:dyDescent="0.15">
      <c r="A14" s="24">
        <v>2</v>
      </c>
      <c r="B14" s="25" t="s">
        <v>5152</v>
      </c>
      <c r="C14" s="34">
        <v>1</v>
      </c>
      <c r="D14" s="25" t="s">
        <v>5153</v>
      </c>
      <c r="E14" s="35">
        <v>1</v>
      </c>
      <c r="F14" s="36" t="s">
        <v>7407</v>
      </c>
      <c r="G14" s="35"/>
      <c r="H14" s="36"/>
      <c r="I14" s="35"/>
      <c r="J14" s="35"/>
      <c r="K14" s="32">
        <f>IF(C14="",SUMIFS($K15:$K$317,$A15:$A$317,A14,$E15:$E$317,""),IF(E14="",SUMIFS($K15:$K$317,$A15:$A$317,A14,$C15:$C$317,C14,$G15:$G$317,""),IF(G14="",SUMIFS($K15:$K$317,$A15:$A$317,A14,$C15:$C$317,C14,$E15:$E$317,E14),0)))</f>
        <v>2450</v>
      </c>
      <c r="L14" s="32">
        <f>IF(C14="",SUMIFS($L15:$L$317,$A15:$A$317,A14,$E15:$E$317,""),IF(E14="",SUMIFS($L15:$L$317,$A15:$A$317,A14,$C15:$C$317,C14,$G15:$G$317,""),IF(G14="",SUMIFS($L15:$L$317,$A15:$A$317,A14,$C15:$C$317,C14,$E15:$E$317,E14),0)))</f>
        <v>2575</v>
      </c>
      <c r="M14" s="32">
        <f t="shared" si="3"/>
        <v>-125</v>
      </c>
      <c r="N14" s="37"/>
      <c r="O14" s="38"/>
      <c r="P14" s="39"/>
      <c r="Q14" s="32">
        <f>IF(C14="",SUMIFS($Q$3:$Q$317,$A$3:$A$317,A14,$C$3:$C$317,"&gt;0",$E$3:$E$317,""),IF(E14="",SUMIFS($Q$3:$Q$317,$A$3:$A$317,A14,$C$3:$C$317,C14,$E$3:$E$317,"&gt;0",$G$3:$G$317,""),IF(G14="",SUMIFS($Q$3:$Q$317,$A$3:$A$317,A14,$C$3:$C$317,C14,$E$3:$E$317,E14,$G$3:$G$317,"&gt;0"))))</f>
        <v>2450</v>
      </c>
      <c r="R14" s="32" t="s">
        <v>663</v>
      </c>
    </row>
    <row r="15" spans="1:18" ht="18" customHeight="1" x14ac:dyDescent="0.15">
      <c r="A15" s="42">
        <v>2</v>
      </c>
      <c r="B15" s="43" t="s">
        <v>5152</v>
      </c>
      <c r="C15" s="43">
        <v>1</v>
      </c>
      <c r="D15" s="43" t="s">
        <v>5153</v>
      </c>
      <c r="E15" s="43">
        <v>1</v>
      </c>
      <c r="F15" s="43" t="s">
        <v>7407</v>
      </c>
      <c r="G15" s="49">
        <v>1</v>
      </c>
      <c r="H15" s="49" t="s">
        <v>7408</v>
      </c>
      <c r="I15" s="49"/>
      <c r="J15" s="45"/>
      <c r="K15" s="41"/>
      <c r="L15" s="41"/>
      <c r="M15" s="41"/>
      <c r="N15" s="45"/>
      <c r="O15" s="41"/>
      <c r="P15" s="46"/>
      <c r="Q15" s="41"/>
      <c r="R15" s="178" t="s">
        <v>663</v>
      </c>
    </row>
    <row r="16" spans="1:18" ht="18" customHeight="1" x14ac:dyDescent="0.15">
      <c r="A16" s="42">
        <v>2</v>
      </c>
      <c r="B16" s="43" t="s">
        <v>5152</v>
      </c>
      <c r="C16" s="43">
        <v>1</v>
      </c>
      <c r="D16" s="43" t="s">
        <v>5153</v>
      </c>
      <c r="E16" s="43">
        <v>1</v>
      </c>
      <c r="F16" s="43" t="s">
        <v>7407</v>
      </c>
      <c r="G16" s="43">
        <v>1</v>
      </c>
      <c r="H16" s="43" t="s">
        <v>7408</v>
      </c>
      <c r="I16" s="49">
        <v>1</v>
      </c>
      <c r="J16" s="45" t="s">
        <v>7409</v>
      </c>
      <c r="K16" s="41">
        <v>1260</v>
      </c>
      <c r="L16" s="41">
        <v>1245</v>
      </c>
      <c r="M16" s="41">
        <f t="shared" ref="M16:M17" si="4">K16-L16</f>
        <v>15</v>
      </c>
      <c r="N16" s="45" t="s">
        <v>7410</v>
      </c>
      <c r="O16" s="41">
        <v>1260000</v>
      </c>
      <c r="P16" s="46" t="s">
        <v>7192</v>
      </c>
      <c r="Q16" s="41">
        <v>1260</v>
      </c>
      <c r="R16" s="178" t="s">
        <v>663</v>
      </c>
    </row>
    <row r="17" spans="1:18" ht="18" customHeight="1" x14ac:dyDescent="0.15">
      <c r="A17" s="42">
        <v>2</v>
      </c>
      <c r="B17" s="43" t="s">
        <v>5152</v>
      </c>
      <c r="C17" s="43">
        <v>1</v>
      </c>
      <c r="D17" s="43" t="s">
        <v>5153</v>
      </c>
      <c r="E17" s="43">
        <v>1</v>
      </c>
      <c r="F17" s="43" t="s">
        <v>7407</v>
      </c>
      <c r="G17" s="43">
        <v>1</v>
      </c>
      <c r="H17" s="43" t="s">
        <v>7408</v>
      </c>
      <c r="I17" s="49">
        <v>3</v>
      </c>
      <c r="J17" s="45" t="s">
        <v>7411</v>
      </c>
      <c r="K17" s="41">
        <v>1190</v>
      </c>
      <c r="L17" s="41">
        <v>1330</v>
      </c>
      <c r="M17" s="41">
        <f t="shared" si="4"/>
        <v>-140</v>
      </c>
      <c r="N17" s="45" t="s">
        <v>7412</v>
      </c>
      <c r="O17" s="41">
        <v>540000</v>
      </c>
      <c r="P17" s="46" t="s">
        <v>7413</v>
      </c>
      <c r="Q17" s="41">
        <v>540</v>
      </c>
      <c r="R17" s="178" t="s">
        <v>663</v>
      </c>
    </row>
    <row r="18" spans="1:18" ht="18" customHeight="1" x14ac:dyDescent="0.15">
      <c r="A18" s="42">
        <v>2</v>
      </c>
      <c r="B18" s="43" t="s">
        <v>5152</v>
      </c>
      <c r="C18" s="43">
        <v>1</v>
      </c>
      <c r="D18" s="43" t="s">
        <v>5153</v>
      </c>
      <c r="E18" s="43">
        <v>1</v>
      </c>
      <c r="F18" s="43" t="s">
        <v>7407</v>
      </c>
      <c r="G18" s="43">
        <v>1</v>
      </c>
      <c r="H18" s="43" t="s">
        <v>7408</v>
      </c>
      <c r="I18" s="43">
        <v>3</v>
      </c>
      <c r="J18" s="44" t="s">
        <v>7411</v>
      </c>
      <c r="K18" s="41"/>
      <c r="L18" s="41"/>
      <c r="M18" s="41"/>
      <c r="N18" s="45"/>
      <c r="O18" s="41"/>
      <c r="P18" s="46" t="s">
        <v>7414</v>
      </c>
      <c r="Q18" s="41"/>
      <c r="R18" s="178" t="s">
        <v>663</v>
      </c>
    </row>
    <row r="19" spans="1:18" ht="18" customHeight="1" x14ac:dyDescent="0.15">
      <c r="A19" s="42">
        <v>2</v>
      </c>
      <c r="B19" s="43" t="s">
        <v>5152</v>
      </c>
      <c r="C19" s="43">
        <v>1</v>
      </c>
      <c r="D19" s="43" t="s">
        <v>5153</v>
      </c>
      <c r="E19" s="43">
        <v>1</v>
      </c>
      <c r="F19" s="43" t="s">
        <v>7407</v>
      </c>
      <c r="G19" s="43">
        <v>1</v>
      </c>
      <c r="H19" s="43" t="s">
        <v>7408</v>
      </c>
      <c r="I19" s="43">
        <v>3</v>
      </c>
      <c r="J19" s="44" t="s">
        <v>7411</v>
      </c>
      <c r="K19" s="41"/>
      <c r="L19" s="41"/>
      <c r="M19" s="41"/>
      <c r="N19" s="45" t="s">
        <v>7415</v>
      </c>
      <c r="O19" s="41">
        <v>650000</v>
      </c>
      <c r="P19" s="46" t="s">
        <v>7416</v>
      </c>
      <c r="Q19" s="41">
        <v>650</v>
      </c>
      <c r="R19" s="178" t="s">
        <v>663</v>
      </c>
    </row>
    <row r="20" spans="1:18" ht="18" customHeight="1" x14ac:dyDescent="0.15">
      <c r="A20" s="168">
        <v>3</v>
      </c>
      <c r="B20" s="169" t="s">
        <v>5210</v>
      </c>
      <c r="C20" s="169"/>
      <c r="D20" s="169"/>
      <c r="E20" s="170"/>
      <c r="F20" s="169"/>
      <c r="G20" s="170"/>
      <c r="H20" s="169"/>
      <c r="I20" s="170"/>
      <c r="J20" s="170"/>
      <c r="K20" s="171">
        <f>IF(C20="",SUMIFS($K21:$K$317,$A21:$A$317,A20,$E21:$E$317,""),IF(E20="",SUMIFS($K21:$K$317,$A21:$A$317,A20,$C21:$C$317,C20,$G21:$G$317,""),IF(G20="",SUMIFS($K21:$K$317,$A21:$A$317,A20,$C21:$C$317,C20,$E21:$E$317,E20),0)))</f>
        <v>20</v>
      </c>
      <c r="L20" s="171">
        <f>IF(C20="",SUMIFS($L21:$L$317,$A21:$A$317,A20,$E21:$E$317,""),IF(E20="",SUMIFS($L21:$L$317,$A21:$A$317,A20,$C21:$C$317,C20,$G21:$G$317,""),IF(G20="",SUMIFS($L21:$L$317,$A21:$A$317,A20,$C21:$C$317,C20,$E21:$E$317,E20),0)))</f>
        <v>20</v>
      </c>
      <c r="M20" s="171">
        <f t="shared" ref="M20:M22" si="5">K20-L20</f>
        <v>0</v>
      </c>
      <c r="N20" s="172"/>
      <c r="O20" s="173"/>
      <c r="P20" s="174"/>
      <c r="Q20" s="171">
        <f>IF(C20="",SUMIFS($Q$3:$Q$317,$A$3:$A$317,A20,$C$3:$C$317,"&gt;0",$E$3:$E$317,""),IF(E20="",SUMIFS($Q$3:$Q$317,$A$3:$A$317,A20,$C$3:$C$317,C20,$E$3:$E$317,"&gt;0",$G$3:$G$317,""),IF(G20="",SUMIFS($Q$3:$Q$317,$A$3:$A$317,A20,$C$3:$C$317,C20,$E$3:$E$317,E20,$G$3:$G$317,"&gt;0"))))</f>
        <v>20</v>
      </c>
      <c r="R20" s="171"/>
    </row>
    <row r="21" spans="1:18" ht="18" customHeight="1" x14ac:dyDescent="0.15">
      <c r="A21" s="24">
        <v>3</v>
      </c>
      <c r="B21" s="25" t="s">
        <v>5210</v>
      </c>
      <c r="C21" s="26">
        <v>1</v>
      </c>
      <c r="D21" s="26" t="s">
        <v>70</v>
      </c>
      <c r="E21" s="27"/>
      <c r="F21" s="26"/>
      <c r="G21" s="27"/>
      <c r="H21" s="26"/>
      <c r="I21" s="27"/>
      <c r="J21" s="27"/>
      <c r="K21" s="23">
        <f>IF(C21="",SUMIFS($K22:$K$317,$A22:$A$317,A21,$E22:$E$317,""),IF(E21="",SUMIFS($K22:$K$317,$A22:$A$317,A21,$C22:$C$317,C21,$G22:$G$317,""),IF(G21="",SUMIFS($K22:$K$317,$A22:$A$317,A21,$C22:$C$317,C21,$E22:$E$317,E21),0)))</f>
        <v>20</v>
      </c>
      <c r="L21" s="23">
        <f>IF(C21="",SUMIFS($L22:$L$317,$A22:$A$317,A21,$E22:$E$317,""),IF(E21="",SUMIFS($L22:$L$317,$A22:$A$317,A21,$C22:$C$317,C21,$G22:$G$317,""),IF(G21="",SUMIFS($L22:$L$317,$A22:$A$317,A21,$C22:$C$317,C21,$E22:$E$317,E21),0)))</f>
        <v>20</v>
      </c>
      <c r="M21" s="23">
        <f t="shared" si="5"/>
        <v>0</v>
      </c>
      <c r="N21" s="28"/>
      <c r="O21" s="29"/>
      <c r="P21" s="30"/>
      <c r="Q21" s="23">
        <f>IF(C21="",SUMIFS($Q$3:$Q$317,$A$3:$A$317,A21,$C$3:$C$317,"&gt;0",$E$3:$E$317,""),IF(E21="",SUMIFS($Q$3:$Q$317,$A$3:$A$317,A21,$C$3:$C$317,C21,$E$3:$E$317,"&gt;0",$G$3:$G$317,""),IF(G21="",SUMIFS($Q$3:$Q$317,$A$3:$A$317,A21,$C$3:$C$317,C21,$E$3:$E$317,E21,$G$3:$G$317,"&gt;0"))))</f>
        <v>20</v>
      </c>
      <c r="R21" s="23"/>
    </row>
    <row r="22" spans="1:18" ht="18" customHeight="1" x14ac:dyDescent="0.15">
      <c r="A22" s="24">
        <v>3</v>
      </c>
      <c r="B22" s="25" t="s">
        <v>5210</v>
      </c>
      <c r="C22" s="34">
        <v>1</v>
      </c>
      <c r="D22" s="25" t="s">
        <v>70</v>
      </c>
      <c r="E22" s="35">
        <v>1</v>
      </c>
      <c r="F22" s="36" t="s">
        <v>70</v>
      </c>
      <c r="G22" s="35"/>
      <c r="H22" s="36"/>
      <c r="I22" s="35"/>
      <c r="J22" s="35"/>
      <c r="K22" s="32">
        <f>IF(C22="",SUMIFS($K23:$K$317,$A23:$A$317,A22,$E23:$E$317,""),IF(E22="",SUMIFS($K23:$K$317,$A23:$A$317,A22,$C23:$C$317,C22,$G23:$G$317,""),IF(G22="",SUMIFS($K23:$K$317,$A23:$A$317,A22,$C23:$C$317,C22,$E23:$E$317,E22),0)))</f>
        <v>20</v>
      </c>
      <c r="L22" s="32">
        <f>IF(C22="",SUMIFS($L23:$L$317,$A23:$A$317,A22,$E23:$E$317,""),IF(E22="",SUMIFS($L23:$L$317,$A23:$A$317,A22,$C23:$C$317,C22,$G23:$G$317,""),IF(G22="",SUMIFS($L23:$L$317,$A23:$A$317,A22,$C23:$C$317,C22,$E23:$E$317,E22),0)))</f>
        <v>20</v>
      </c>
      <c r="M22" s="32">
        <f t="shared" si="5"/>
        <v>0</v>
      </c>
      <c r="N22" s="37"/>
      <c r="O22" s="38"/>
      <c r="P22" s="39"/>
      <c r="Q22" s="32">
        <f>IF(C22="",SUMIFS($Q$3:$Q$317,$A$3:$A$317,A22,$C$3:$C$317,"&gt;0",$E$3:$E$317,""),IF(E22="",SUMIFS($Q$3:$Q$317,$A$3:$A$317,A22,$C$3:$C$317,C22,$E$3:$E$317,"&gt;0",$G$3:$G$317,""),IF(G22="",SUMIFS($Q$3:$Q$317,$A$3:$A$317,A22,$C$3:$C$317,C22,$E$3:$E$317,E22,$G$3:$G$317,"&gt;0"))))</f>
        <v>20</v>
      </c>
      <c r="R22" s="32" t="s">
        <v>663</v>
      </c>
    </row>
    <row r="23" spans="1:18" ht="18" customHeight="1" x14ac:dyDescent="0.15">
      <c r="A23" s="42">
        <v>3</v>
      </c>
      <c r="B23" s="43" t="s">
        <v>5210</v>
      </c>
      <c r="C23" s="43">
        <v>1</v>
      </c>
      <c r="D23" s="43" t="s">
        <v>70</v>
      </c>
      <c r="E23" s="43">
        <v>1</v>
      </c>
      <c r="F23" s="43" t="s">
        <v>70</v>
      </c>
      <c r="G23" s="49">
        <v>1</v>
      </c>
      <c r="H23" s="49" t="s">
        <v>5943</v>
      </c>
      <c r="I23" s="49"/>
      <c r="J23" s="45"/>
      <c r="K23" s="41"/>
      <c r="L23" s="41"/>
      <c r="M23" s="41"/>
      <c r="N23" s="45"/>
      <c r="O23" s="41"/>
      <c r="P23" s="46"/>
      <c r="Q23" s="41"/>
      <c r="R23" s="178" t="s">
        <v>663</v>
      </c>
    </row>
    <row r="24" spans="1:18" ht="18" customHeight="1" x14ac:dyDescent="0.15">
      <c r="A24" s="42">
        <v>3</v>
      </c>
      <c r="B24" s="43" t="s">
        <v>5210</v>
      </c>
      <c r="C24" s="43">
        <v>1</v>
      </c>
      <c r="D24" s="43" t="s">
        <v>70</v>
      </c>
      <c r="E24" s="43">
        <v>1</v>
      </c>
      <c r="F24" s="43" t="s">
        <v>70</v>
      </c>
      <c r="G24" s="43">
        <v>1</v>
      </c>
      <c r="H24" s="43" t="s">
        <v>5943</v>
      </c>
      <c r="I24" s="49">
        <v>1</v>
      </c>
      <c r="J24" s="45" t="s">
        <v>6944</v>
      </c>
      <c r="K24" s="41">
        <v>20</v>
      </c>
      <c r="L24" s="41">
        <v>20</v>
      </c>
      <c r="M24" s="41">
        <f t="shared" ref="M24:M27" si="6">K24-L24</f>
        <v>0</v>
      </c>
      <c r="N24" s="45" t="s">
        <v>6944</v>
      </c>
      <c r="O24" s="41">
        <v>20000</v>
      </c>
      <c r="P24" s="46" t="s">
        <v>504</v>
      </c>
      <c r="Q24" s="41">
        <v>20</v>
      </c>
      <c r="R24" s="178" t="s">
        <v>663</v>
      </c>
    </row>
    <row r="25" spans="1:18" ht="18" customHeight="1" x14ac:dyDescent="0.15">
      <c r="A25" s="168">
        <v>4</v>
      </c>
      <c r="B25" s="169" t="s">
        <v>5323</v>
      </c>
      <c r="C25" s="169"/>
      <c r="D25" s="169"/>
      <c r="E25" s="170"/>
      <c r="F25" s="169"/>
      <c r="G25" s="170"/>
      <c r="H25" s="169"/>
      <c r="I25" s="170"/>
      <c r="J25" s="170"/>
      <c r="K25" s="171">
        <f>IF(C25="",SUMIFS($K26:$K$317,$A26:$A$317,A25,$E26:$E$317,""),IF(E25="",SUMIFS($K26:$K$317,$A26:$A$317,A25,$C26:$C$317,C25,$G26:$G$317,""),IF(G25="",SUMIFS($K26:$K$317,$A26:$A$317,A25,$C26:$C$317,C25,$E26:$E$317,E25),0)))</f>
        <v>261241</v>
      </c>
      <c r="L25" s="171">
        <f>IF(C25="",SUMIFS($L26:$L$317,$A26:$A$317,A25,$E26:$E$317,""),IF(E25="",SUMIFS($L26:$L$317,$A26:$A$317,A25,$C26:$C$317,C25,$G26:$G$317,""),IF(G25="",SUMIFS($L26:$L$317,$A26:$A$317,A25,$C26:$C$317,C25,$E26:$E$317,E25),0)))</f>
        <v>263600</v>
      </c>
      <c r="M25" s="171">
        <f t="shared" si="6"/>
        <v>-2359</v>
      </c>
      <c r="N25" s="172"/>
      <c r="O25" s="173"/>
      <c r="P25" s="174"/>
      <c r="Q25" s="171">
        <f>IF(C25="",SUMIFS($Q$3:$Q$317,$A$3:$A$317,A25,$C$3:$C$317,"&gt;0",$E$3:$E$317,""),IF(E25="",SUMIFS($Q$3:$Q$317,$A$3:$A$317,A25,$C$3:$C$317,C25,$E$3:$E$317,"&gt;0",$G$3:$G$317,""),IF(G25="",SUMIFS($Q$3:$Q$317,$A$3:$A$317,A25,$C$3:$C$317,C25,$E$3:$E$317,E25,$G$3:$G$317,"&gt;0"))))</f>
        <v>261241</v>
      </c>
      <c r="R25" s="171"/>
    </row>
    <row r="26" spans="1:18" ht="18" customHeight="1" x14ac:dyDescent="0.15">
      <c r="A26" s="24">
        <v>4</v>
      </c>
      <c r="B26" s="25" t="s">
        <v>5323</v>
      </c>
      <c r="C26" s="26">
        <v>1</v>
      </c>
      <c r="D26" s="26" t="s">
        <v>5324</v>
      </c>
      <c r="E26" s="27"/>
      <c r="F26" s="26"/>
      <c r="G26" s="27"/>
      <c r="H26" s="26"/>
      <c r="I26" s="27"/>
      <c r="J26" s="27"/>
      <c r="K26" s="23">
        <f>IF(C26="",SUMIFS($K27:$K$317,$A27:$A$317,A26,$E27:$E$317,""),IF(E26="",SUMIFS($K27:$K$317,$A27:$A$317,A26,$C27:$C$317,C26,$G27:$G$317,""),IF(G26="",SUMIFS($K27:$K$317,$A27:$A$317,A26,$C27:$C$317,C26,$E27:$E$317,E26),0)))</f>
        <v>191591</v>
      </c>
      <c r="L26" s="23">
        <f>IF(C26="",SUMIFS($L27:$L$317,$A27:$A$317,A26,$E27:$E$317,""),IF(E26="",SUMIFS($L27:$L$317,$A27:$A$317,A26,$C27:$C$317,C26,$G27:$G$317,""),IF(G26="",SUMIFS($L27:$L$317,$A27:$A$317,A26,$C27:$C$317,C26,$E27:$E$317,E26),0)))</f>
        <v>186888</v>
      </c>
      <c r="M26" s="23">
        <f t="shared" si="6"/>
        <v>4703</v>
      </c>
      <c r="N26" s="28"/>
      <c r="O26" s="29"/>
      <c r="P26" s="30"/>
      <c r="Q26" s="23">
        <f>IF(C26="",SUMIFS($Q$3:$Q$317,$A$3:$A$317,A26,$C$3:$C$317,"&gt;0",$E$3:$E$317,""),IF(E26="",SUMIFS($Q$3:$Q$317,$A$3:$A$317,A26,$C$3:$C$317,C26,$E$3:$E$317,"&gt;0",$G$3:$G$317,""),IF(G26="",SUMIFS($Q$3:$Q$317,$A$3:$A$317,A26,$C$3:$C$317,C26,$E$3:$E$317,E26,$G$3:$G$317,"&gt;0"))))</f>
        <v>191591</v>
      </c>
      <c r="R26" s="23"/>
    </row>
    <row r="27" spans="1:18" ht="18" customHeight="1" x14ac:dyDescent="0.15">
      <c r="A27" s="24">
        <v>4</v>
      </c>
      <c r="B27" s="25" t="s">
        <v>5323</v>
      </c>
      <c r="C27" s="34">
        <v>1</v>
      </c>
      <c r="D27" s="25" t="s">
        <v>5324</v>
      </c>
      <c r="E27" s="35">
        <v>1</v>
      </c>
      <c r="F27" s="36" t="s">
        <v>7417</v>
      </c>
      <c r="G27" s="35"/>
      <c r="H27" s="36"/>
      <c r="I27" s="35"/>
      <c r="J27" s="35"/>
      <c r="K27" s="32">
        <f>IF(C27="",SUMIFS($K28:$K$317,$A28:$A$317,A27,$E28:$E$317,""),IF(E27="",SUMIFS($K28:$K$317,$A28:$A$317,A27,$C28:$C$317,C27,$G28:$G$317,""),IF(G27="",SUMIFS($K28:$K$317,$A28:$A$317,A27,$C28:$C$317,C27,$E28:$E$317,E27),0)))</f>
        <v>191591</v>
      </c>
      <c r="L27" s="32">
        <f>IF(C27="",SUMIFS($L28:$L$317,$A28:$A$317,A27,$E28:$E$317,""),IF(E27="",SUMIFS($L28:$L$317,$A28:$A$317,A27,$C28:$C$317,C27,$G28:$G$317,""),IF(G27="",SUMIFS($L28:$L$317,$A28:$A$317,A27,$C28:$C$317,C27,$E28:$E$317,E27),0)))</f>
        <v>186888</v>
      </c>
      <c r="M27" s="32">
        <f t="shared" si="6"/>
        <v>4703</v>
      </c>
      <c r="N27" s="37"/>
      <c r="O27" s="38"/>
      <c r="P27" s="39"/>
      <c r="Q27" s="32">
        <f>IF(C27="",SUMIFS($Q$3:$Q$317,$A$3:$A$317,A27,$C$3:$C$317,"&gt;0",$E$3:$E$317,""),IF(E27="",SUMIFS($Q$3:$Q$317,$A$3:$A$317,A27,$C$3:$C$317,C27,$E$3:$E$317,"&gt;0",$G$3:$G$317,""),IF(G27="",SUMIFS($Q$3:$Q$317,$A$3:$A$317,A27,$C$3:$C$317,C27,$E$3:$E$317,E27,$G$3:$G$317,"&gt;0"))))</f>
        <v>191591</v>
      </c>
      <c r="R27" s="32" t="s">
        <v>663</v>
      </c>
    </row>
    <row r="28" spans="1:18" ht="18" customHeight="1" x14ac:dyDescent="0.15">
      <c r="A28" s="42">
        <v>4</v>
      </c>
      <c r="B28" s="43" t="s">
        <v>5323</v>
      </c>
      <c r="C28" s="43">
        <v>1</v>
      </c>
      <c r="D28" s="43" t="s">
        <v>5324</v>
      </c>
      <c r="E28" s="43">
        <v>1</v>
      </c>
      <c r="F28" s="43" t="s">
        <v>7417</v>
      </c>
      <c r="G28" s="49">
        <v>1</v>
      </c>
      <c r="H28" s="49" t="s">
        <v>6770</v>
      </c>
      <c r="I28" s="49"/>
      <c r="J28" s="45"/>
      <c r="K28" s="41"/>
      <c r="L28" s="41"/>
      <c r="M28" s="41"/>
      <c r="N28" s="45"/>
      <c r="O28" s="41"/>
      <c r="P28" s="46" t="s">
        <v>7418</v>
      </c>
      <c r="Q28" s="41">
        <v>61527</v>
      </c>
      <c r="R28" s="178" t="s">
        <v>663</v>
      </c>
    </row>
    <row r="29" spans="1:18" ht="18" customHeight="1" x14ac:dyDescent="0.15">
      <c r="A29" s="42">
        <v>4</v>
      </c>
      <c r="B29" s="43" t="s">
        <v>5323</v>
      </c>
      <c r="C29" s="43">
        <v>1</v>
      </c>
      <c r="D29" s="43" t="s">
        <v>5324</v>
      </c>
      <c r="E29" s="43">
        <v>1</v>
      </c>
      <c r="F29" s="43" t="s">
        <v>7417</v>
      </c>
      <c r="G29" s="43">
        <v>1</v>
      </c>
      <c r="H29" s="43" t="s">
        <v>6770</v>
      </c>
      <c r="I29" s="49">
        <v>1</v>
      </c>
      <c r="J29" s="45" t="s">
        <v>7026</v>
      </c>
      <c r="K29" s="41">
        <v>191591</v>
      </c>
      <c r="L29" s="41">
        <v>186888</v>
      </c>
      <c r="M29" s="41">
        <f t="shared" ref="M29" si="7">K29-L29</f>
        <v>4703</v>
      </c>
      <c r="N29" s="45" t="s">
        <v>7419</v>
      </c>
      <c r="O29" s="41">
        <v>114152200</v>
      </c>
      <c r="P29" s="46" t="s">
        <v>7306</v>
      </c>
      <c r="Q29" s="41"/>
      <c r="R29" s="178" t="s">
        <v>663</v>
      </c>
    </row>
    <row r="30" spans="1:18" ht="18" customHeight="1" x14ac:dyDescent="0.15">
      <c r="A30" s="42">
        <v>4</v>
      </c>
      <c r="B30" s="43" t="s">
        <v>5323</v>
      </c>
      <c r="C30" s="43">
        <v>1</v>
      </c>
      <c r="D30" s="43" t="s">
        <v>5324</v>
      </c>
      <c r="E30" s="43">
        <v>1</v>
      </c>
      <c r="F30" s="43" t="s">
        <v>7417</v>
      </c>
      <c r="G30" s="43">
        <v>1</v>
      </c>
      <c r="H30" s="43" t="s">
        <v>6770</v>
      </c>
      <c r="I30" s="43">
        <v>1</v>
      </c>
      <c r="J30" s="44" t="s">
        <v>7026</v>
      </c>
      <c r="K30" s="41"/>
      <c r="L30" s="41"/>
      <c r="M30" s="41"/>
      <c r="N30" s="45" t="s">
        <v>7420</v>
      </c>
      <c r="O30" s="41">
        <v>77439300</v>
      </c>
      <c r="P30" s="46" t="s">
        <v>7421</v>
      </c>
      <c r="Q30" s="41">
        <v>31296</v>
      </c>
      <c r="R30" s="178" t="s">
        <v>663</v>
      </c>
    </row>
    <row r="31" spans="1:18" ht="18" customHeight="1" x14ac:dyDescent="0.15">
      <c r="A31" s="42">
        <v>4</v>
      </c>
      <c r="B31" s="43" t="s">
        <v>5323</v>
      </c>
      <c r="C31" s="43">
        <v>1</v>
      </c>
      <c r="D31" s="43" t="s">
        <v>5324</v>
      </c>
      <c r="E31" s="43">
        <v>1</v>
      </c>
      <c r="F31" s="43" t="s">
        <v>7417</v>
      </c>
      <c r="G31" s="43">
        <v>1</v>
      </c>
      <c r="H31" s="43" t="s">
        <v>6770</v>
      </c>
      <c r="I31" s="43">
        <v>1</v>
      </c>
      <c r="J31" s="44" t="s">
        <v>7026</v>
      </c>
      <c r="K31" s="41"/>
      <c r="L31" s="41"/>
      <c r="M31" s="41"/>
      <c r="N31" s="45"/>
      <c r="O31" s="41"/>
      <c r="P31" s="46" t="s">
        <v>7422</v>
      </c>
      <c r="Q31" s="41"/>
      <c r="R31" s="178" t="s">
        <v>663</v>
      </c>
    </row>
    <row r="32" spans="1:18" ht="18" customHeight="1" x14ac:dyDescent="0.15">
      <c r="A32" s="42">
        <v>4</v>
      </c>
      <c r="B32" s="43" t="s">
        <v>5323</v>
      </c>
      <c r="C32" s="43">
        <v>1</v>
      </c>
      <c r="D32" s="43" t="s">
        <v>5324</v>
      </c>
      <c r="E32" s="43">
        <v>1</v>
      </c>
      <c r="F32" s="43" t="s">
        <v>7417</v>
      </c>
      <c r="G32" s="43">
        <v>1</v>
      </c>
      <c r="H32" s="43" t="s">
        <v>6770</v>
      </c>
      <c r="I32" s="43">
        <v>1</v>
      </c>
      <c r="J32" s="44" t="s">
        <v>7026</v>
      </c>
      <c r="K32" s="41"/>
      <c r="L32" s="41"/>
      <c r="M32" s="41"/>
      <c r="N32" s="45"/>
      <c r="O32" s="41"/>
      <c r="P32" s="46" t="s">
        <v>7423</v>
      </c>
      <c r="Q32" s="41">
        <v>68920</v>
      </c>
      <c r="R32" s="178" t="s">
        <v>663</v>
      </c>
    </row>
    <row r="33" spans="1:18" ht="18" customHeight="1" x14ac:dyDescent="0.15">
      <c r="A33" s="42">
        <v>4</v>
      </c>
      <c r="B33" s="43" t="s">
        <v>5323</v>
      </c>
      <c r="C33" s="43">
        <v>1</v>
      </c>
      <c r="D33" s="43" t="s">
        <v>5324</v>
      </c>
      <c r="E33" s="43">
        <v>1</v>
      </c>
      <c r="F33" s="43" t="s">
        <v>7417</v>
      </c>
      <c r="G33" s="43">
        <v>1</v>
      </c>
      <c r="H33" s="43" t="s">
        <v>6770</v>
      </c>
      <c r="I33" s="43">
        <v>1</v>
      </c>
      <c r="J33" s="44" t="s">
        <v>7026</v>
      </c>
      <c r="K33" s="41"/>
      <c r="L33" s="41"/>
      <c r="M33" s="41"/>
      <c r="N33" s="45"/>
      <c r="O33" s="41"/>
      <c r="P33" s="46" t="s">
        <v>7306</v>
      </c>
      <c r="Q33" s="41"/>
      <c r="R33" s="178" t="s">
        <v>663</v>
      </c>
    </row>
    <row r="34" spans="1:18" ht="18" customHeight="1" x14ac:dyDescent="0.15">
      <c r="A34" s="42">
        <v>4</v>
      </c>
      <c r="B34" s="43" t="s">
        <v>5323</v>
      </c>
      <c r="C34" s="43">
        <v>1</v>
      </c>
      <c r="D34" s="43" t="s">
        <v>5324</v>
      </c>
      <c r="E34" s="43">
        <v>1</v>
      </c>
      <c r="F34" s="43" t="s">
        <v>7417</v>
      </c>
      <c r="G34" s="43">
        <v>1</v>
      </c>
      <c r="H34" s="43" t="s">
        <v>6770</v>
      </c>
      <c r="I34" s="43">
        <v>1</v>
      </c>
      <c r="J34" s="44" t="s">
        <v>7026</v>
      </c>
      <c r="K34" s="41"/>
      <c r="L34" s="41"/>
      <c r="M34" s="41"/>
      <c r="N34" s="45"/>
      <c r="O34" s="41"/>
      <c r="P34" s="46" t="s">
        <v>7424</v>
      </c>
      <c r="Q34" s="41">
        <v>120</v>
      </c>
      <c r="R34" s="178" t="s">
        <v>663</v>
      </c>
    </row>
    <row r="35" spans="1:18" ht="18" customHeight="1" x14ac:dyDescent="0.15">
      <c r="A35" s="42">
        <v>4</v>
      </c>
      <c r="B35" s="43" t="s">
        <v>5323</v>
      </c>
      <c r="C35" s="43">
        <v>1</v>
      </c>
      <c r="D35" s="43" t="s">
        <v>5324</v>
      </c>
      <c r="E35" s="43">
        <v>1</v>
      </c>
      <c r="F35" s="43" t="s">
        <v>7417</v>
      </c>
      <c r="G35" s="43">
        <v>1</v>
      </c>
      <c r="H35" s="43" t="s">
        <v>6770</v>
      </c>
      <c r="I35" s="43">
        <v>1</v>
      </c>
      <c r="J35" s="44" t="s">
        <v>7026</v>
      </c>
      <c r="K35" s="41"/>
      <c r="L35" s="41"/>
      <c r="M35" s="41"/>
      <c r="N35" s="45"/>
      <c r="O35" s="41"/>
      <c r="P35" s="46" t="s">
        <v>7425</v>
      </c>
      <c r="Q35" s="41"/>
      <c r="R35" s="178" t="s">
        <v>663</v>
      </c>
    </row>
    <row r="36" spans="1:18" ht="18" customHeight="1" x14ac:dyDescent="0.15">
      <c r="A36" s="42">
        <v>4</v>
      </c>
      <c r="B36" s="43" t="s">
        <v>5323</v>
      </c>
      <c r="C36" s="43">
        <v>1</v>
      </c>
      <c r="D36" s="43" t="s">
        <v>5324</v>
      </c>
      <c r="E36" s="43">
        <v>1</v>
      </c>
      <c r="F36" s="43" t="s">
        <v>7417</v>
      </c>
      <c r="G36" s="43">
        <v>1</v>
      </c>
      <c r="H36" s="43" t="s">
        <v>6770</v>
      </c>
      <c r="I36" s="43">
        <v>1</v>
      </c>
      <c r="J36" s="44" t="s">
        <v>7026</v>
      </c>
      <c r="K36" s="41"/>
      <c r="L36" s="41"/>
      <c r="M36" s="41"/>
      <c r="N36" s="45"/>
      <c r="O36" s="41"/>
      <c r="P36" s="46" t="s">
        <v>7426</v>
      </c>
      <c r="Q36" s="41">
        <v>384</v>
      </c>
      <c r="R36" s="178" t="s">
        <v>663</v>
      </c>
    </row>
    <row r="37" spans="1:18" ht="18" customHeight="1" x14ac:dyDescent="0.15">
      <c r="A37" s="42">
        <v>4</v>
      </c>
      <c r="B37" s="43" t="s">
        <v>5323</v>
      </c>
      <c r="C37" s="43">
        <v>1</v>
      </c>
      <c r="D37" s="43" t="s">
        <v>5324</v>
      </c>
      <c r="E37" s="43">
        <v>1</v>
      </c>
      <c r="F37" s="43" t="s">
        <v>7417</v>
      </c>
      <c r="G37" s="43">
        <v>1</v>
      </c>
      <c r="H37" s="43" t="s">
        <v>6770</v>
      </c>
      <c r="I37" s="43">
        <v>1</v>
      </c>
      <c r="J37" s="44" t="s">
        <v>7026</v>
      </c>
      <c r="K37" s="41"/>
      <c r="L37" s="41"/>
      <c r="M37" s="41"/>
      <c r="N37" s="45"/>
      <c r="O37" s="41"/>
      <c r="P37" s="46" t="s">
        <v>7418</v>
      </c>
      <c r="Q37" s="41">
        <v>9206</v>
      </c>
      <c r="R37" s="178" t="s">
        <v>663</v>
      </c>
    </row>
    <row r="38" spans="1:18" ht="18" customHeight="1" x14ac:dyDescent="0.15">
      <c r="A38" s="42">
        <v>4</v>
      </c>
      <c r="B38" s="43" t="s">
        <v>5323</v>
      </c>
      <c r="C38" s="43">
        <v>1</v>
      </c>
      <c r="D38" s="43" t="s">
        <v>5324</v>
      </c>
      <c r="E38" s="43">
        <v>1</v>
      </c>
      <c r="F38" s="43" t="s">
        <v>7417</v>
      </c>
      <c r="G38" s="43">
        <v>1</v>
      </c>
      <c r="H38" s="43" t="s">
        <v>6770</v>
      </c>
      <c r="I38" s="43">
        <v>1</v>
      </c>
      <c r="J38" s="44" t="s">
        <v>7026</v>
      </c>
      <c r="K38" s="41"/>
      <c r="L38" s="41"/>
      <c r="M38" s="41"/>
      <c r="N38" s="45"/>
      <c r="O38" s="41"/>
      <c r="P38" s="46" t="s">
        <v>7427</v>
      </c>
      <c r="Q38" s="41"/>
      <c r="R38" s="178" t="s">
        <v>663</v>
      </c>
    </row>
    <row r="39" spans="1:18" ht="18" customHeight="1" x14ac:dyDescent="0.15">
      <c r="A39" s="42">
        <v>4</v>
      </c>
      <c r="B39" s="43" t="s">
        <v>5323</v>
      </c>
      <c r="C39" s="43">
        <v>1</v>
      </c>
      <c r="D39" s="43" t="s">
        <v>5324</v>
      </c>
      <c r="E39" s="43">
        <v>1</v>
      </c>
      <c r="F39" s="43" t="s">
        <v>7417</v>
      </c>
      <c r="G39" s="43">
        <v>1</v>
      </c>
      <c r="H39" s="43" t="s">
        <v>6770</v>
      </c>
      <c r="I39" s="43">
        <v>1</v>
      </c>
      <c r="J39" s="44" t="s">
        <v>7026</v>
      </c>
      <c r="K39" s="41"/>
      <c r="L39" s="41"/>
      <c r="M39" s="41"/>
      <c r="N39" s="45"/>
      <c r="O39" s="41"/>
      <c r="P39" s="46" t="s">
        <v>7428</v>
      </c>
      <c r="Q39" s="41">
        <v>4450</v>
      </c>
      <c r="R39" s="178" t="s">
        <v>663</v>
      </c>
    </row>
    <row r="40" spans="1:18" ht="18" customHeight="1" x14ac:dyDescent="0.15">
      <c r="A40" s="42">
        <v>4</v>
      </c>
      <c r="B40" s="43" t="s">
        <v>5323</v>
      </c>
      <c r="C40" s="43">
        <v>1</v>
      </c>
      <c r="D40" s="43" t="s">
        <v>5324</v>
      </c>
      <c r="E40" s="43">
        <v>1</v>
      </c>
      <c r="F40" s="43" t="s">
        <v>7417</v>
      </c>
      <c r="G40" s="43">
        <v>1</v>
      </c>
      <c r="H40" s="43" t="s">
        <v>6770</v>
      </c>
      <c r="I40" s="43">
        <v>1</v>
      </c>
      <c r="J40" s="44" t="s">
        <v>7026</v>
      </c>
      <c r="K40" s="41"/>
      <c r="L40" s="41"/>
      <c r="M40" s="41"/>
      <c r="N40" s="45"/>
      <c r="O40" s="41"/>
      <c r="P40" s="46" t="s">
        <v>7306</v>
      </c>
      <c r="Q40" s="41"/>
      <c r="R40" s="178" t="s">
        <v>663</v>
      </c>
    </row>
    <row r="41" spans="1:18" ht="18" customHeight="1" x14ac:dyDescent="0.15">
      <c r="A41" s="42">
        <v>4</v>
      </c>
      <c r="B41" s="43" t="s">
        <v>5323</v>
      </c>
      <c r="C41" s="43">
        <v>1</v>
      </c>
      <c r="D41" s="43" t="s">
        <v>5324</v>
      </c>
      <c r="E41" s="43">
        <v>1</v>
      </c>
      <c r="F41" s="43" t="s">
        <v>7417</v>
      </c>
      <c r="G41" s="43">
        <v>1</v>
      </c>
      <c r="H41" s="43" t="s">
        <v>6770</v>
      </c>
      <c r="I41" s="43">
        <v>1</v>
      </c>
      <c r="J41" s="44" t="s">
        <v>7026</v>
      </c>
      <c r="K41" s="41"/>
      <c r="L41" s="41"/>
      <c r="M41" s="41"/>
      <c r="N41" s="45"/>
      <c r="O41" s="41"/>
      <c r="P41" s="46" t="s">
        <v>7429</v>
      </c>
      <c r="Q41" s="41">
        <v>240</v>
      </c>
      <c r="R41" s="178" t="s">
        <v>663</v>
      </c>
    </row>
    <row r="42" spans="1:18" ht="18" customHeight="1" x14ac:dyDescent="0.15">
      <c r="A42" s="42">
        <v>4</v>
      </c>
      <c r="B42" s="43" t="s">
        <v>5323</v>
      </c>
      <c r="C42" s="43">
        <v>1</v>
      </c>
      <c r="D42" s="43" t="s">
        <v>5324</v>
      </c>
      <c r="E42" s="43">
        <v>1</v>
      </c>
      <c r="F42" s="43" t="s">
        <v>7417</v>
      </c>
      <c r="G42" s="43">
        <v>1</v>
      </c>
      <c r="H42" s="43" t="s">
        <v>6770</v>
      </c>
      <c r="I42" s="43">
        <v>1</v>
      </c>
      <c r="J42" s="44" t="s">
        <v>7026</v>
      </c>
      <c r="K42" s="41"/>
      <c r="L42" s="41"/>
      <c r="M42" s="41"/>
      <c r="N42" s="45"/>
      <c r="O42" s="41"/>
      <c r="P42" s="46" t="s">
        <v>7430</v>
      </c>
      <c r="Q42" s="41"/>
      <c r="R42" s="178" t="s">
        <v>663</v>
      </c>
    </row>
    <row r="43" spans="1:18" ht="18" customHeight="1" x14ac:dyDescent="0.15">
      <c r="A43" s="42">
        <v>4</v>
      </c>
      <c r="B43" s="43" t="s">
        <v>5323</v>
      </c>
      <c r="C43" s="43">
        <v>1</v>
      </c>
      <c r="D43" s="43" t="s">
        <v>5324</v>
      </c>
      <c r="E43" s="43">
        <v>1</v>
      </c>
      <c r="F43" s="43" t="s">
        <v>7417</v>
      </c>
      <c r="G43" s="43">
        <v>1</v>
      </c>
      <c r="H43" s="43" t="s">
        <v>6770</v>
      </c>
      <c r="I43" s="43">
        <v>1</v>
      </c>
      <c r="J43" s="44" t="s">
        <v>7026</v>
      </c>
      <c r="K43" s="41"/>
      <c r="L43" s="41"/>
      <c r="M43" s="41"/>
      <c r="N43" s="45"/>
      <c r="O43" s="41"/>
      <c r="P43" s="46" t="s">
        <v>7431</v>
      </c>
      <c r="Q43" s="41">
        <v>38</v>
      </c>
      <c r="R43" s="178" t="s">
        <v>663</v>
      </c>
    </row>
    <row r="44" spans="1:18" ht="18" customHeight="1" x14ac:dyDescent="0.15">
      <c r="A44" s="42">
        <v>4</v>
      </c>
      <c r="B44" s="43" t="s">
        <v>5323</v>
      </c>
      <c r="C44" s="43">
        <v>1</v>
      </c>
      <c r="D44" s="43" t="s">
        <v>5324</v>
      </c>
      <c r="E44" s="43">
        <v>1</v>
      </c>
      <c r="F44" s="43" t="s">
        <v>7417</v>
      </c>
      <c r="G44" s="43">
        <v>1</v>
      </c>
      <c r="H44" s="43" t="s">
        <v>6770</v>
      </c>
      <c r="I44" s="43">
        <v>1</v>
      </c>
      <c r="J44" s="44" t="s">
        <v>7026</v>
      </c>
      <c r="K44" s="41"/>
      <c r="L44" s="41"/>
      <c r="M44" s="41"/>
      <c r="N44" s="45"/>
      <c r="O44" s="41"/>
      <c r="P44" s="46" t="s">
        <v>7425</v>
      </c>
      <c r="Q44" s="41"/>
      <c r="R44" s="178" t="s">
        <v>663</v>
      </c>
    </row>
    <row r="45" spans="1:18" ht="18" customHeight="1" x14ac:dyDescent="0.15">
      <c r="A45" s="42">
        <v>4</v>
      </c>
      <c r="B45" s="43" t="s">
        <v>5323</v>
      </c>
      <c r="C45" s="43">
        <v>1</v>
      </c>
      <c r="D45" s="43" t="s">
        <v>5324</v>
      </c>
      <c r="E45" s="43">
        <v>1</v>
      </c>
      <c r="F45" s="43" t="s">
        <v>7417</v>
      </c>
      <c r="G45" s="43">
        <v>1</v>
      </c>
      <c r="H45" s="43" t="s">
        <v>6770</v>
      </c>
      <c r="I45" s="43">
        <v>1</v>
      </c>
      <c r="J45" s="44" t="s">
        <v>7026</v>
      </c>
      <c r="K45" s="41"/>
      <c r="L45" s="41"/>
      <c r="M45" s="41"/>
      <c r="N45" s="45"/>
      <c r="O45" s="41"/>
      <c r="P45" s="46" t="s">
        <v>7432</v>
      </c>
      <c r="Q45" s="41">
        <v>137</v>
      </c>
      <c r="R45" s="178" t="s">
        <v>663</v>
      </c>
    </row>
    <row r="46" spans="1:18" ht="18" customHeight="1" x14ac:dyDescent="0.15">
      <c r="A46" s="42">
        <v>4</v>
      </c>
      <c r="B46" s="43" t="s">
        <v>5323</v>
      </c>
      <c r="C46" s="43">
        <v>1</v>
      </c>
      <c r="D46" s="43" t="s">
        <v>5324</v>
      </c>
      <c r="E46" s="43">
        <v>1</v>
      </c>
      <c r="F46" s="43" t="s">
        <v>7417</v>
      </c>
      <c r="G46" s="43">
        <v>1</v>
      </c>
      <c r="H46" s="43" t="s">
        <v>6770</v>
      </c>
      <c r="I46" s="43">
        <v>1</v>
      </c>
      <c r="J46" s="44" t="s">
        <v>7026</v>
      </c>
      <c r="K46" s="41"/>
      <c r="L46" s="41"/>
      <c r="M46" s="41"/>
      <c r="N46" s="45"/>
      <c r="O46" s="41"/>
      <c r="P46" s="46" t="s">
        <v>7428</v>
      </c>
      <c r="Q46" s="41">
        <v>666</v>
      </c>
      <c r="R46" s="178" t="s">
        <v>663</v>
      </c>
    </row>
    <row r="47" spans="1:18" ht="18" customHeight="1" x14ac:dyDescent="0.15">
      <c r="A47" s="42">
        <v>4</v>
      </c>
      <c r="B47" s="43" t="s">
        <v>5323</v>
      </c>
      <c r="C47" s="43">
        <v>1</v>
      </c>
      <c r="D47" s="43" t="s">
        <v>5324</v>
      </c>
      <c r="E47" s="43">
        <v>1</v>
      </c>
      <c r="F47" s="43" t="s">
        <v>7417</v>
      </c>
      <c r="G47" s="43">
        <v>1</v>
      </c>
      <c r="H47" s="43" t="s">
        <v>6770</v>
      </c>
      <c r="I47" s="43">
        <v>1</v>
      </c>
      <c r="J47" s="44" t="s">
        <v>7026</v>
      </c>
      <c r="K47" s="41"/>
      <c r="L47" s="41"/>
      <c r="M47" s="41"/>
      <c r="N47" s="45"/>
      <c r="O47" s="41"/>
      <c r="P47" s="46" t="s">
        <v>7427</v>
      </c>
      <c r="Q47" s="41"/>
      <c r="R47" s="178" t="s">
        <v>663</v>
      </c>
    </row>
    <row r="48" spans="1:18" ht="18" customHeight="1" x14ac:dyDescent="0.15">
      <c r="A48" s="42">
        <v>4</v>
      </c>
      <c r="B48" s="43" t="s">
        <v>5323</v>
      </c>
      <c r="C48" s="43">
        <v>1</v>
      </c>
      <c r="D48" s="43" t="s">
        <v>5324</v>
      </c>
      <c r="E48" s="43">
        <v>1</v>
      </c>
      <c r="F48" s="43" t="s">
        <v>7417</v>
      </c>
      <c r="G48" s="43">
        <v>1</v>
      </c>
      <c r="H48" s="43" t="s">
        <v>6770</v>
      </c>
      <c r="I48" s="43">
        <v>1</v>
      </c>
      <c r="J48" s="44" t="s">
        <v>7026</v>
      </c>
      <c r="K48" s="41"/>
      <c r="L48" s="41"/>
      <c r="M48" s="41"/>
      <c r="N48" s="45"/>
      <c r="O48" s="41"/>
      <c r="P48" s="46" t="s">
        <v>6728</v>
      </c>
      <c r="Q48" s="41">
        <v>137</v>
      </c>
      <c r="R48" s="178" t="s">
        <v>663</v>
      </c>
    </row>
    <row r="49" spans="1:18" ht="18" customHeight="1" x14ac:dyDescent="0.15">
      <c r="A49" s="42">
        <v>4</v>
      </c>
      <c r="B49" s="43" t="s">
        <v>5323</v>
      </c>
      <c r="C49" s="43">
        <v>1</v>
      </c>
      <c r="D49" s="43" t="s">
        <v>5324</v>
      </c>
      <c r="E49" s="43">
        <v>1</v>
      </c>
      <c r="F49" s="43" t="s">
        <v>7417</v>
      </c>
      <c r="G49" s="43">
        <v>1</v>
      </c>
      <c r="H49" s="43" t="s">
        <v>6770</v>
      </c>
      <c r="I49" s="43">
        <v>1</v>
      </c>
      <c r="J49" s="44" t="s">
        <v>7026</v>
      </c>
      <c r="K49" s="41"/>
      <c r="L49" s="41"/>
      <c r="M49" s="41"/>
      <c r="N49" s="45"/>
      <c r="O49" s="41"/>
      <c r="P49" s="46" t="s">
        <v>7433</v>
      </c>
      <c r="Q49" s="41">
        <v>5315</v>
      </c>
      <c r="R49" s="178" t="s">
        <v>663</v>
      </c>
    </row>
    <row r="50" spans="1:18" ht="18" customHeight="1" x14ac:dyDescent="0.15">
      <c r="A50" s="42">
        <v>4</v>
      </c>
      <c r="B50" s="43" t="s">
        <v>5323</v>
      </c>
      <c r="C50" s="43">
        <v>1</v>
      </c>
      <c r="D50" s="43" t="s">
        <v>5324</v>
      </c>
      <c r="E50" s="43">
        <v>1</v>
      </c>
      <c r="F50" s="43" t="s">
        <v>7417</v>
      </c>
      <c r="G50" s="43">
        <v>1</v>
      </c>
      <c r="H50" s="43" t="s">
        <v>6770</v>
      </c>
      <c r="I50" s="43">
        <v>1</v>
      </c>
      <c r="J50" s="44" t="s">
        <v>7026</v>
      </c>
      <c r="K50" s="41"/>
      <c r="L50" s="41"/>
      <c r="M50" s="41"/>
      <c r="N50" s="45"/>
      <c r="O50" s="41"/>
      <c r="P50" s="46" t="s">
        <v>7434</v>
      </c>
      <c r="Q50" s="41">
        <v>5</v>
      </c>
      <c r="R50" s="178" t="s">
        <v>663</v>
      </c>
    </row>
    <row r="51" spans="1:18" ht="18" customHeight="1" x14ac:dyDescent="0.15">
      <c r="A51" s="42">
        <v>4</v>
      </c>
      <c r="B51" s="43" t="s">
        <v>5323</v>
      </c>
      <c r="C51" s="43">
        <v>1</v>
      </c>
      <c r="D51" s="43" t="s">
        <v>5324</v>
      </c>
      <c r="E51" s="43">
        <v>1</v>
      </c>
      <c r="F51" s="43" t="s">
        <v>7417</v>
      </c>
      <c r="G51" s="43">
        <v>1</v>
      </c>
      <c r="H51" s="43" t="s">
        <v>6770</v>
      </c>
      <c r="I51" s="43">
        <v>1</v>
      </c>
      <c r="J51" s="44" t="s">
        <v>7026</v>
      </c>
      <c r="K51" s="41"/>
      <c r="L51" s="41"/>
      <c r="M51" s="41"/>
      <c r="N51" s="45"/>
      <c r="O51" s="41"/>
      <c r="P51" s="46" t="s">
        <v>7435</v>
      </c>
      <c r="Q51" s="41"/>
      <c r="R51" s="178" t="s">
        <v>663</v>
      </c>
    </row>
    <row r="52" spans="1:18" ht="18" customHeight="1" x14ac:dyDescent="0.15">
      <c r="A52" s="42">
        <v>4</v>
      </c>
      <c r="B52" s="43" t="s">
        <v>5323</v>
      </c>
      <c r="C52" s="43">
        <v>1</v>
      </c>
      <c r="D52" s="43" t="s">
        <v>5324</v>
      </c>
      <c r="E52" s="43">
        <v>1</v>
      </c>
      <c r="F52" s="43" t="s">
        <v>7417</v>
      </c>
      <c r="G52" s="43">
        <v>1</v>
      </c>
      <c r="H52" s="43" t="s">
        <v>6770</v>
      </c>
      <c r="I52" s="43">
        <v>1</v>
      </c>
      <c r="J52" s="44" t="s">
        <v>7026</v>
      </c>
      <c r="K52" s="41"/>
      <c r="L52" s="41"/>
      <c r="M52" s="41"/>
      <c r="N52" s="45"/>
      <c r="O52" s="41"/>
      <c r="P52" s="46" t="s">
        <v>7436</v>
      </c>
      <c r="Q52" s="41">
        <v>624</v>
      </c>
      <c r="R52" s="178" t="s">
        <v>663</v>
      </c>
    </row>
    <row r="53" spans="1:18" ht="18" customHeight="1" x14ac:dyDescent="0.15">
      <c r="A53" s="42">
        <v>4</v>
      </c>
      <c r="B53" s="43" t="s">
        <v>5323</v>
      </c>
      <c r="C53" s="43">
        <v>1</v>
      </c>
      <c r="D53" s="43" t="s">
        <v>5324</v>
      </c>
      <c r="E53" s="43">
        <v>1</v>
      </c>
      <c r="F53" s="43" t="s">
        <v>7417</v>
      </c>
      <c r="G53" s="43">
        <v>1</v>
      </c>
      <c r="H53" s="43" t="s">
        <v>6770</v>
      </c>
      <c r="I53" s="43">
        <v>1</v>
      </c>
      <c r="J53" s="44" t="s">
        <v>7026</v>
      </c>
      <c r="K53" s="41"/>
      <c r="L53" s="41"/>
      <c r="M53" s="41"/>
      <c r="N53" s="45"/>
      <c r="O53" s="41"/>
      <c r="P53" s="46" t="s">
        <v>7437</v>
      </c>
      <c r="Q53" s="41"/>
      <c r="R53" s="178" t="s">
        <v>663</v>
      </c>
    </row>
    <row r="54" spans="1:18" ht="18" customHeight="1" x14ac:dyDescent="0.15">
      <c r="A54" s="42">
        <v>4</v>
      </c>
      <c r="B54" s="43" t="s">
        <v>5323</v>
      </c>
      <c r="C54" s="43">
        <v>1</v>
      </c>
      <c r="D54" s="43" t="s">
        <v>5324</v>
      </c>
      <c r="E54" s="43">
        <v>1</v>
      </c>
      <c r="F54" s="43" t="s">
        <v>7417</v>
      </c>
      <c r="G54" s="43">
        <v>1</v>
      </c>
      <c r="H54" s="43" t="s">
        <v>6770</v>
      </c>
      <c r="I54" s="43">
        <v>1</v>
      </c>
      <c r="J54" s="44" t="s">
        <v>7026</v>
      </c>
      <c r="K54" s="41"/>
      <c r="L54" s="41"/>
      <c r="M54" s="41"/>
      <c r="N54" s="45"/>
      <c r="O54" s="41"/>
      <c r="P54" s="46" t="s">
        <v>7436</v>
      </c>
      <c r="Q54" s="41">
        <v>7</v>
      </c>
      <c r="R54" s="178" t="s">
        <v>663</v>
      </c>
    </row>
    <row r="55" spans="1:18" ht="18" customHeight="1" x14ac:dyDescent="0.15">
      <c r="A55" s="42">
        <v>4</v>
      </c>
      <c r="B55" s="43" t="s">
        <v>5323</v>
      </c>
      <c r="C55" s="43">
        <v>1</v>
      </c>
      <c r="D55" s="43" t="s">
        <v>5324</v>
      </c>
      <c r="E55" s="43">
        <v>1</v>
      </c>
      <c r="F55" s="43" t="s">
        <v>7417</v>
      </c>
      <c r="G55" s="43">
        <v>1</v>
      </c>
      <c r="H55" s="43" t="s">
        <v>6770</v>
      </c>
      <c r="I55" s="43">
        <v>1</v>
      </c>
      <c r="J55" s="44" t="s">
        <v>7026</v>
      </c>
      <c r="K55" s="41"/>
      <c r="L55" s="41"/>
      <c r="M55" s="41"/>
      <c r="N55" s="45"/>
      <c r="O55" s="41"/>
      <c r="P55" s="46" t="s">
        <v>7438</v>
      </c>
      <c r="Q55" s="41"/>
      <c r="R55" s="178" t="s">
        <v>663</v>
      </c>
    </row>
    <row r="56" spans="1:18" ht="18" customHeight="1" x14ac:dyDescent="0.15">
      <c r="A56" s="42">
        <v>4</v>
      </c>
      <c r="B56" s="43" t="s">
        <v>5323</v>
      </c>
      <c r="C56" s="43">
        <v>1</v>
      </c>
      <c r="D56" s="43" t="s">
        <v>5324</v>
      </c>
      <c r="E56" s="43">
        <v>1</v>
      </c>
      <c r="F56" s="43" t="s">
        <v>7417</v>
      </c>
      <c r="G56" s="43">
        <v>1</v>
      </c>
      <c r="H56" s="43" t="s">
        <v>6770</v>
      </c>
      <c r="I56" s="43">
        <v>1</v>
      </c>
      <c r="J56" s="44" t="s">
        <v>7026</v>
      </c>
      <c r="K56" s="41"/>
      <c r="L56" s="41"/>
      <c r="M56" s="41"/>
      <c r="N56" s="45"/>
      <c r="O56" s="41"/>
      <c r="P56" s="46" t="s">
        <v>7439</v>
      </c>
      <c r="Q56" s="41">
        <v>8501</v>
      </c>
      <c r="R56" s="178" t="s">
        <v>663</v>
      </c>
    </row>
    <row r="57" spans="1:18" ht="18" customHeight="1" x14ac:dyDescent="0.15">
      <c r="A57" s="42">
        <v>4</v>
      </c>
      <c r="B57" s="43" t="s">
        <v>5323</v>
      </c>
      <c r="C57" s="43">
        <v>1</v>
      </c>
      <c r="D57" s="43" t="s">
        <v>5324</v>
      </c>
      <c r="E57" s="43">
        <v>1</v>
      </c>
      <c r="F57" s="43" t="s">
        <v>7417</v>
      </c>
      <c r="G57" s="43">
        <v>1</v>
      </c>
      <c r="H57" s="43" t="s">
        <v>6770</v>
      </c>
      <c r="I57" s="43">
        <v>1</v>
      </c>
      <c r="J57" s="44" t="s">
        <v>7026</v>
      </c>
      <c r="K57" s="41"/>
      <c r="L57" s="41"/>
      <c r="M57" s="41"/>
      <c r="N57" s="45"/>
      <c r="O57" s="41"/>
      <c r="P57" s="46" t="s">
        <v>7437</v>
      </c>
      <c r="Q57" s="41"/>
      <c r="R57" s="178" t="s">
        <v>663</v>
      </c>
    </row>
    <row r="58" spans="1:18" ht="18" customHeight="1" x14ac:dyDescent="0.15">
      <c r="A58" s="42">
        <v>4</v>
      </c>
      <c r="B58" s="43" t="s">
        <v>5323</v>
      </c>
      <c r="C58" s="43">
        <v>1</v>
      </c>
      <c r="D58" s="43" t="s">
        <v>5324</v>
      </c>
      <c r="E58" s="43">
        <v>1</v>
      </c>
      <c r="F58" s="43" t="s">
        <v>7417</v>
      </c>
      <c r="G58" s="43">
        <v>1</v>
      </c>
      <c r="H58" s="43" t="s">
        <v>6770</v>
      </c>
      <c r="I58" s="43">
        <v>1</v>
      </c>
      <c r="J58" s="44" t="s">
        <v>7026</v>
      </c>
      <c r="K58" s="41"/>
      <c r="L58" s="41"/>
      <c r="M58" s="41"/>
      <c r="N58" s="45"/>
      <c r="O58" s="41"/>
      <c r="P58" s="46" t="s">
        <v>7439</v>
      </c>
      <c r="Q58" s="41">
        <v>18</v>
      </c>
      <c r="R58" s="178" t="s">
        <v>663</v>
      </c>
    </row>
    <row r="59" spans="1:18" ht="18" customHeight="1" x14ac:dyDescent="0.15">
      <c r="A59" s="42">
        <v>4</v>
      </c>
      <c r="B59" s="43" t="s">
        <v>5323</v>
      </c>
      <c r="C59" s="43">
        <v>1</v>
      </c>
      <c r="D59" s="43" t="s">
        <v>5324</v>
      </c>
      <c r="E59" s="43">
        <v>1</v>
      </c>
      <c r="F59" s="43" t="s">
        <v>7417</v>
      </c>
      <c r="G59" s="43">
        <v>1</v>
      </c>
      <c r="H59" s="43" t="s">
        <v>6770</v>
      </c>
      <c r="I59" s="43">
        <v>1</v>
      </c>
      <c r="J59" s="44" t="s">
        <v>7026</v>
      </c>
      <c r="K59" s="41"/>
      <c r="L59" s="41"/>
      <c r="M59" s="41"/>
      <c r="N59" s="45"/>
      <c r="O59" s="41"/>
      <c r="P59" s="46" t="s">
        <v>7438</v>
      </c>
      <c r="Q59" s="41"/>
      <c r="R59" s="178" t="s">
        <v>663</v>
      </c>
    </row>
    <row r="60" spans="1:18" ht="18" customHeight="1" x14ac:dyDescent="0.15">
      <c r="A60" s="24">
        <v>4</v>
      </c>
      <c r="B60" s="25" t="s">
        <v>5323</v>
      </c>
      <c r="C60" s="26">
        <v>2</v>
      </c>
      <c r="D60" s="26" t="s">
        <v>5363</v>
      </c>
      <c r="E60" s="27"/>
      <c r="F60" s="26"/>
      <c r="G60" s="27"/>
      <c r="H60" s="26"/>
      <c r="I60" s="27"/>
      <c r="J60" s="27"/>
      <c r="K60" s="23">
        <f>IF(C60="",SUMIFS($K61:$K$317,$A61:$A$317,A60,$E61:$E$317,""),IF(E60="",SUMIFS($K61:$K$317,$A61:$A$317,A60,$C61:$C$317,C60,$G61:$G$317,""),IF(G60="",SUMIFS($K61:$K$317,$A61:$A$317,A60,$C61:$C$317,C60,$E61:$E$317,E60),0)))</f>
        <v>69650</v>
      </c>
      <c r="L60" s="23">
        <f>IF(C60="",SUMIFS($L61:$L$317,$A61:$A$317,A60,$E61:$E$317,""),IF(E60="",SUMIFS($L61:$L$317,$A61:$A$317,A60,$C61:$C$317,C60,$G61:$G$317,""),IF(G60="",SUMIFS($L61:$L$317,$A61:$A$317,A60,$C61:$C$317,C60,$E61:$E$317,E60),0)))</f>
        <v>76712</v>
      </c>
      <c r="M60" s="23">
        <f t="shared" ref="M60:M61" si="8">K60-L60</f>
        <v>-7062</v>
      </c>
      <c r="N60" s="28"/>
      <c r="O60" s="29"/>
      <c r="P60" s="30"/>
      <c r="Q60" s="23">
        <f>IF(C60="",SUMIFS($Q$3:$Q$317,$A$3:$A$317,A60,$C$3:$C$317,"&gt;0",$E$3:$E$317,""),IF(E60="",SUMIFS($Q$3:$Q$317,$A$3:$A$317,A60,$C$3:$C$317,C60,$E$3:$E$317,"&gt;0",$G$3:$G$317,""),IF(G60="",SUMIFS($Q$3:$Q$317,$A$3:$A$317,A60,$C$3:$C$317,C60,$E$3:$E$317,E60,$G$3:$G$317,"&gt;0"))))</f>
        <v>69650</v>
      </c>
      <c r="R60" s="23"/>
    </row>
    <row r="61" spans="1:18" ht="18" customHeight="1" x14ac:dyDescent="0.15">
      <c r="A61" s="24">
        <v>4</v>
      </c>
      <c r="B61" s="25" t="s">
        <v>5323</v>
      </c>
      <c r="C61" s="34">
        <v>2</v>
      </c>
      <c r="D61" s="25" t="s">
        <v>5363</v>
      </c>
      <c r="E61" s="35">
        <v>1</v>
      </c>
      <c r="F61" s="36" t="s">
        <v>7440</v>
      </c>
      <c r="G61" s="35"/>
      <c r="H61" s="36"/>
      <c r="I61" s="35"/>
      <c r="J61" s="35"/>
      <c r="K61" s="32">
        <f>IF(C61="",SUMIFS($K62:$K$317,$A62:$A$317,A61,$E62:$E$317,""),IF(E61="",SUMIFS($K62:$K$317,$A62:$A$317,A61,$C62:$C$317,C61,$G62:$G$317,""),IF(G61="",SUMIFS($K62:$K$317,$A62:$A$317,A61,$C62:$C$317,C61,$E62:$E$317,E61),0)))</f>
        <v>56432</v>
      </c>
      <c r="L61" s="32">
        <f>IF(C61="",SUMIFS($L62:$L$317,$A62:$A$317,A61,$E62:$E$317,""),IF(E61="",SUMIFS($L62:$L$317,$A62:$A$317,A61,$C62:$C$317,C61,$G62:$G$317,""),IF(G61="",SUMIFS($L62:$L$317,$A62:$A$317,A61,$C62:$C$317,C61,$E62:$E$317,E61),0)))</f>
        <v>59927</v>
      </c>
      <c r="M61" s="32">
        <f t="shared" si="8"/>
        <v>-3495</v>
      </c>
      <c r="N61" s="37"/>
      <c r="O61" s="38"/>
      <c r="P61" s="39"/>
      <c r="Q61" s="32">
        <f>IF(C61="",SUMIFS($Q$3:$Q$317,$A$3:$A$317,A61,$C$3:$C$317,"&gt;0",$E$3:$E$317,""),IF(E61="",SUMIFS($Q$3:$Q$317,$A$3:$A$317,A61,$C$3:$C$317,C61,$E$3:$E$317,"&gt;0",$G$3:$G$317,""),IF(G61="",SUMIFS($Q$3:$Q$317,$A$3:$A$317,A61,$C$3:$C$317,C61,$E$3:$E$317,E61,$G$3:$G$317,"&gt;0"))))</f>
        <v>56432</v>
      </c>
      <c r="R61" s="32" t="s">
        <v>663</v>
      </c>
    </row>
    <row r="62" spans="1:18" ht="18" customHeight="1" x14ac:dyDescent="0.15">
      <c r="A62" s="42">
        <v>4</v>
      </c>
      <c r="B62" s="43" t="s">
        <v>5323</v>
      </c>
      <c r="C62" s="43">
        <v>2</v>
      </c>
      <c r="D62" s="43" t="s">
        <v>5363</v>
      </c>
      <c r="E62" s="43">
        <v>1</v>
      </c>
      <c r="F62" s="43" t="s">
        <v>7440</v>
      </c>
      <c r="G62" s="49">
        <v>1</v>
      </c>
      <c r="H62" s="49" t="s">
        <v>7440</v>
      </c>
      <c r="I62" s="49"/>
      <c r="J62" s="45"/>
      <c r="K62" s="41"/>
      <c r="L62" s="41"/>
      <c r="M62" s="41"/>
      <c r="N62" s="45"/>
      <c r="O62" s="41"/>
      <c r="P62" s="46" t="s">
        <v>7418</v>
      </c>
      <c r="Q62" s="41">
        <v>15971</v>
      </c>
      <c r="R62" s="178" t="s">
        <v>663</v>
      </c>
    </row>
    <row r="63" spans="1:18" ht="18" customHeight="1" x14ac:dyDescent="0.15">
      <c r="A63" s="42">
        <v>4</v>
      </c>
      <c r="B63" s="43" t="s">
        <v>5323</v>
      </c>
      <c r="C63" s="43">
        <v>2</v>
      </c>
      <c r="D63" s="43" t="s">
        <v>5363</v>
      </c>
      <c r="E63" s="43">
        <v>1</v>
      </c>
      <c r="F63" s="43" t="s">
        <v>7440</v>
      </c>
      <c r="G63" s="43">
        <v>1</v>
      </c>
      <c r="H63" s="43" t="s">
        <v>7440</v>
      </c>
      <c r="I63" s="49">
        <v>1</v>
      </c>
      <c r="J63" s="45" t="s">
        <v>7027</v>
      </c>
      <c r="K63" s="41">
        <v>56432</v>
      </c>
      <c r="L63" s="41">
        <v>59927</v>
      </c>
      <c r="M63" s="41">
        <f t="shared" ref="M63" si="9">K63-L63</f>
        <v>-3495</v>
      </c>
      <c r="N63" s="45" t="s">
        <v>7441</v>
      </c>
      <c r="O63" s="41">
        <v>56432000</v>
      </c>
      <c r="P63" s="46" t="s">
        <v>7306</v>
      </c>
      <c r="Q63" s="41"/>
      <c r="R63" s="178" t="s">
        <v>663</v>
      </c>
    </row>
    <row r="64" spans="1:18" ht="18" customHeight="1" x14ac:dyDescent="0.15">
      <c r="A64" s="42">
        <v>4</v>
      </c>
      <c r="B64" s="43" t="s">
        <v>5323</v>
      </c>
      <c r="C64" s="43">
        <v>2</v>
      </c>
      <c r="D64" s="43" t="s">
        <v>5363</v>
      </c>
      <c r="E64" s="43">
        <v>1</v>
      </c>
      <c r="F64" s="43" t="s">
        <v>7440</v>
      </c>
      <c r="G64" s="43">
        <v>1</v>
      </c>
      <c r="H64" s="43" t="s">
        <v>7440</v>
      </c>
      <c r="I64" s="43">
        <v>1</v>
      </c>
      <c r="J64" s="44" t="s">
        <v>7027</v>
      </c>
      <c r="K64" s="41"/>
      <c r="L64" s="41"/>
      <c r="M64" s="41"/>
      <c r="N64" s="45"/>
      <c r="O64" s="41"/>
      <c r="P64" s="46" t="s">
        <v>7421</v>
      </c>
      <c r="Q64" s="41">
        <v>8123</v>
      </c>
      <c r="R64" s="178" t="s">
        <v>663</v>
      </c>
    </row>
    <row r="65" spans="1:18" ht="18" customHeight="1" x14ac:dyDescent="0.15">
      <c r="A65" s="42">
        <v>4</v>
      </c>
      <c r="B65" s="43" t="s">
        <v>5323</v>
      </c>
      <c r="C65" s="43">
        <v>2</v>
      </c>
      <c r="D65" s="43" t="s">
        <v>5363</v>
      </c>
      <c r="E65" s="43">
        <v>1</v>
      </c>
      <c r="F65" s="43" t="s">
        <v>7440</v>
      </c>
      <c r="G65" s="43">
        <v>1</v>
      </c>
      <c r="H65" s="43" t="s">
        <v>7440</v>
      </c>
      <c r="I65" s="43">
        <v>1</v>
      </c>
      <c r="J65" s="44" t="s">
        <v>7027</v>
      </c>
      <c r="K65" s="41"/>
      <c r="L65" s="41"/>
      <c r="M65" s="41"/>
      <c r="N65" s="45"/>
      <c r="O65" s="41"/>
      <c r="P65" s="46" t="s">
        <v>7422</v>
      </c>
      <c r="Q65" s="41"/>
      <c r="R65" s="178" t="s">
        <v>663</v>
      </c>
    </row>
    <row r="66" spans="1:18" ht="18" customHeight="1" x14ac:dyDescent="0.15">
      <c r="A66" s="42">
        <v>4</v>
      </c>
      <c r="B66" s="43" t="s">
        <v>5323</v>
      </c>
      <c r="C66" s="43">
        <v>2</v>
      </c>
      <c r="D66" s="43" t="s">
        <v>5363</v>
      </c>
      <c r="E66" s="43">
        <v>1</v>
      </c>
      <c r="F66" s="43" t="s">
        <v>7440</v>
      </c>
      <c r="G66" s="43">
        <v>1</v>
      </c>
      <c r="H66" s="43" t="s">
        <v>7440</v>
      </c>
      <c r="I66" s="43">
        <v>1</v>
      </c>
      <c r="J66" s="44" t="s">
        <v>7027</v>
      </c>
      <c r="K66" s="41"/>
      <c r="L66" s="41"/>
      <c r="M66" s="41"/>
      <c r="N66" s="45"/>
      <c r="O66" s="41"/>
      <c r="P66" s="46" t="s">
        <v>7423</v>
      </c>
      <c r="Q66" s="41">
        <v>23852</v>
      </c>
      <c r="R66" s="178" t="s">
        <v>663</v>
      </c>
    </row>
    <row r="67" spans="1:18" ht="18" customHeight="1" x14ac:dyDescent="0.15">
      <c r="A67" s="42">
        <v>4</v>
      </c>
      <c r="B67" s="43" t="s">
        <v>5323</v>
      </c>
      <c r="C67" s="43">
        <v>2</v>
      </c>
      <c r="D67" s="43" t="s">
        <v>5363</v>
      </c>
      <c r="E67" s="43">
        <v>1</v>
      </c>
      <c r="F67" s="43" t="s">
        <v>7440</v>
      </c>
      <c r="G67" s="43">
        <v>1</v>
      </c>
      <c r="H67" s="43" t="s">
        <v>7440</v>
      </c>
      <c r="I67" s="43">
        <v>1</v>
      </c>
      <c r="J67" s="44" t="s">
        <v>7027</v>
      </c>
      <c r="K67" s="41"/>
      <c r="L67" s="41"/>
      <c r="M67" s="41"/>
      <c r="N67" s="45"/>
      <c r="O67" s="41"/>
      <c r="P67" s="46" t="s">
        <v>7306</v>
      </c>
      <c r="Q67" s="41"/>
      <c r="R67" s="178" t="s">
        <v>663</v>
      </c>
    </row>
    <row r="68" spans="1:18" ht="18" customHeight="1" x14ac:dyDescent="0.15">
      <c r="A68" s="42">
        <v>4</v>
      </c>
      <c r="B68" s="43" t="s">
        <v>5323</v>
      </c>
      <c r="C68" s="43">
        <v>2</v>
      </c>
      <c r="D68" s="43" t="s">
        <v>5363</v>
      </c>
      <c r="E68" s="43">
        <v>1</v>
      </c>
      <c r="F68" s="43" t="s">
        <v>7440</v>
      </c>
      <c r="G68" s="43">
        <v>1</v>
      </c>
      <c r="H68" s="43" t="s">
        <v>7440</v>
      </c>
      <c r="I68" s="43">
        <v>1</v>
      </c>
      <c r="J68" s="44" t="s">
        <v>7027</v>
      </c>
      <c r="K68" s="41"/>
      <c r="L68" s="41"/>
      <c r="M68" s="41"/>
      <c r="N68" s="45"/>
      <c r="O68" s="41"/>
      <c r="P68" s="46" t="s">
        <v>7424</v>
      </c>
      <c r="Q68" s="41">
        <v>31</v>
      </c>
      <c r="R68" s="178" t="s">
        <v>663</v>
      </c>
    </row>
    <row r="69" spans="1:18" ht="18" customHeight="1" x14ac:dyDescent="0.15">
      <c r="A69" s="42">
        <v>4</v>
      </c>
      <c r="B69" s="43" t="s">
        <v>5323</v>
      </c>
      <c r="C69" s="43">
        <v>2</v>
      </c>
      <c r="D69" s="43" t="s">
        <v>5363</v>
      </c>
      <c r="E69" s="43">
        <v>1</v>
      </c>
      <c r="F69" s="43" t="s">
        <v>7440</v>
      </c>
      <c r="G69" s="43">
        <v>1</v>
      </c>
      <c r="H69" s="43" t="s">
        <v>7440</v>
      </c>
      <c r="I69" s="43">
        <v>1</v>
      </c>
      <c r="J69" s="44" t="s">
        <v>7027</v>
      </c>
      <c r="K69" s="41"/>
      <c r="L69" s="41"/>
      <c r="M69" s="41"/>
      <c r="N69" s="45"/>
      <c r="O69" s="41"/>
      <c r="P69" s="46" t="s">
        <v>7425</v>
      </c>
      <c r="Q69" s="41"/>
      <c r="R69" s="178" t="s">
        <v>663</v>
      </c>
    </row>
    <row r="70" spans="1:18" ht="18" customHeight="1" x14ac:dyDescent="0.15">
      <c r="A70" s="42">
        <v>4</v>
      </c>
      <c r="B70" s="43" t="s">
        <v>5323</v>
      </c>
      <c r="C70" s="43">
        <v>2</v>
      </c>
      <c r="D70" s="43" t="s">
        <v>5363</v>
      </c>
      <c r="E70" s="43">
        <v>1</v>
      </c>
      <c r="F70" s="43" t="s">
        <v>7440</v>
      </c>
      <c r="G70" s="43">
        <v>1</v>
      </c>
      <c r="H70" s="43" t="s">
        <v>7440</v>
      </c>
      <c r="I70" s="43">
        <v>1</v>
      </c>
      <c r="J70" s="44" t="s">
        <v>7027</v>
      </c>
      <c r="K70" s="41"/>
      <c r="L70" s="41"/>
      <c r="M70" s="41"/>
      <c r="N70" s="45"/>
      <c r="O70" s="41"/>
      <c r="P70" s="46" t="s">
        <v>7426</v>
      </c>
      <c r="Q70" s="41">
        <v>100</v>
      </c>
      <c r="R70" s="178" t="s">
        <v>663</v>
      </c>
    </row>
    <row r="71" spans="1:18" ht="18" customHeight="1" x14ac:dyDescent="0.15">
      <c r="A71" s="42">
        <v>4</v>
      </c>
      <c r="B71" s="43" t="s">
        <v>5323</v>
      </c>
      <c r="C71" s="43">
        <v>2</v>
      </c>
      <c r="D71" s="43" t="s">
        <v>5363</v>
      </c>
      <c r="E71" s="43">
        <v>1</v>
      </c>
      <c r="F71" s="43" t="s">
        <v>7440</v>
      </c>
      <c r="G71" s="43">
        <v>1</v>
      </c>
      <c r="H71" s="43" t="s">
        <v>7440</v>
      </c>
      <c r="I71" s="43">
        <v>1</v>
      </c>
      <c r="J71" s="44" t="s">
        <v>7027</v>
      </c>
      <c r="K71" s="41"/>
      <c r="L71" s="41"/>
      <c r="M71" s="41"/>
      <c r="N71" s="45"/>
      <c r="O71" s="41"/>
      <c r="P71" s="46" t="s">
        <v>7418</v>
      </c>
      <c r="Q71" s="41">
        <v>2390</v>
      </c>
      <c r="R71" s="178" t="s">
        <v>663</v>
      </c>
    </row>
    <row r="72" spans="1:18" ht="18" customHeight="1" x14ac:dyDescent="0.15">
      <c r="A72" s="42">
        <v>4</v>
      </c>
      <c r="B72" s="43" t="s">
        <v>5323</v>
      </c>
      <c r="C72" s="43">
        <v>2</v>
      </c>
      <c r="D72" s="43" t="s">
        <v>5363</v>
      </c>
      <c r="E72" s="43">
        <v>1</v>
      </c>
      <c r="F72" s="43" t="s">
        <v>7440</v>
      </c>
      <c r="G72" s="43">
        <v>1</v>
      </c>
      <c r="H72" s="43" t="s">
        <v>7440</v>
      </c>
      <c r="I72" s="43">
        <v>1</v>
      </c>
      <c r="J72" s="44" t="s">
        <v>7027</v>
      </c>
      <c r="K72" s="41"/>
      <c r="L72" s="41"/>
      <c r="M72" s="41"/>
      <c r="N72" s="45"/>
      <c r="O72" s="41"/>
      <c r="P72" s="46" t="s">
        <v>7427</v>
      </c>
      <c r="Q72" s="41"/>
      <c r="R72" s="178" t="s">
        <v>663</v>
      </c>
    </row>
    <row r="73" spans="1:18" ht="18" customHeight="1" x14ac:dyDescent="0.15">
      <c r="A73" s="42">
        <v>4</v>
      </c>
      <c r="B73" s="43" t="s">
        <v>5323</v>
      </c>
      <c r="C73" s="43">
        <v>2</v>
      </c>
      <c r="D73" s="43" t="s">
        <v>5363</v>
      </c>
      <c r="E73" s="43">
        <v>1</v>
      </c>
      <c r="F73" s="43" t="s">
        <v>7440</v>
      </c>
      <c r="G73" s="43">
        <v>1</v>
      </c>
      <c r="H73" s="43" t="s">
        <v>7440</v>
      </c>
      <c r="I73" s="43">
        <v>1</v>
      </c>
      <c r="J73" s="44" t="s">
        <v>7027</v>
      </c>
      <c r="K73" s="41"/>
      <c r="L73" s="41"/>
      <c r="M73" s="41"/>
      <c r="N73" s="45"/>
      <c r="O73" s="41"/>
      <c r="P73" s="46" t="s">
        <v>7428</v>
      </c>
      <c r="Q73" s="41">
        <v>1155</v>
      </c>
      <c r="R73" s="178" t="s">
        <v>663</v>
      </c>
    </row>
    <row r="74" spans="1:18" ht="18" customHeight="1" x14ac:dyDescent="0.15">
      <c r="A74" s="42">
        <v>4</v>
      </c>
      <c r="B74" s="43" t="s">
        <v>5323</v>
      </c>
      <c r="C74" s="43">
        <v>2</v>
      </c>
      <c r="D74" s="43" t="s">
        <v>5363</v>
      </c>
      <c r="E74" s="43">
        <v>1</v>
      </c>
      <c r="F74" s="43" t="s">
        <v>7440</v>
      </c>
      <c r="G74" s="43">
        <v>1</v>
      </c>
      <c r="H74" s="43" t="s">
        <v>7440</v>
      </c>
      <c r="I74" s="43">
        <v>1</v>
      </c>
      <c r="J74" s="44" t="s">
        <v>7027</v>
      </c>
      <c r="K74" s="41"/>
      <c r="L74" s="41"/>
      <c r="M74" s="41"/>
      <c r="N74" s="45"/>
      <c r="O74" s="41"/>
      <c r="P74" s="46" t="s">
        <v>7306</v>
      </c>
      <c r="Q74" s="41"/>
      <c r="R74" s="178" t="s">
        <v>663</v>
      </c>
    </row>
    <row r="75" spans="1:18" ht="18" customHeight="1" x14ac:dyDescent="0.15">
      <c r="A75" s="42">
        <v>4</v>
      </c>
      <c r="B75" s="43" t="s">
        <v>5323</v>
      </c>
      <c r="C75" s="43">
        <v>2</v>
      </c>
      <c r="D75" s="43" t="s">
        <v>5363</v>
      </c>
      <c r="E75" s="43">
        <v>1</v>
      </c>
      <c r="F75" s="43" t="s">
        <v>7440</v>
      </c>
      <c r="G75" s="43">
        <v>1</v>
      </c>
      <c r="H75" s="43" t="s">
        <v>7440</v>
      </c>
      <c r="I75" s="43">
        <v>1</v>
      </c>
      <c r="J75" s="44" t="s">
        <v>7027</v>
      </c>
      <c r="K75" s="41"/>
      <c r="L75" s="41"/>
      <c r="M75" s="41"/>
      <c r="N75" s="45"/>
      <c r="O75" s="41"/>
      <c r="P75" s="46" t="s">
        <v>7429</v>
      </c>
      <c r="Q75" s="41">
        <v>62</v>
      </c>
      <c r="R75" s="178" t="s">
        <v>663</v>
      </c>
    </row>
    <row r="76" spans="1:18" ht="18" customHeight="1" x14ac:dyDescent="0.15">
      <c r="A76" s="42">
        <v>4</v>
      </c>
      <c r="B76" s="43" t="s">
        <v>5323</v>
      </c>
      <c r="C76" s="43">
        <v>2</v>
      </c>
      <c r="D76" s="43" t="s">
        <v>5363</v>
      </c>
      <c r="E76" s="43">
        <v>1</v>
      </c>
      <c r="F76" s="43" t="s">
        <v>7440</v>
      </c>
      <c r="G76" s="43">
        <v>1</v>
      </c>
      <c r="H76" s="43" t="s">
        <v>7440</v>
      </c>
      <c r="I76" s="43">
        <v>1</v>
      </c>
      <c r="J76" s="44" t="s">
        <v>7027</v>
      </c>
      <c r="K76" s="41"/>
      <c r="L76" s="41"/>
      <c r="M76" s="41"/>
      <c r="N76" s="45"/>
      <c r="O76" s="41"/>
      <c r="P76" s="46" t="s">
        <v>7430</v>
      </c>
      <c r="Q76" s="41"/>
      <c r="R76" s="178" t="s">
        <v>663</v>
      </c>
    </row>
    <row r="77" spans="1:18" ht="18" customHeight="1" x14ac:dyDescent="0.15">
      <c r="A77" s="42">
        <v>4</v>
      </c>
      <c r="B77" s="43" t="s">
        <v>5323</v>
      </c>
      <c r="C77" s="43">
        <v>2</v>
      </c>
      <c r="D77" s="43" t="s">
        <v>5363</v>
      </c>
      <c r="E77" s="43">
        <v>1</v>
      </c>
      <c r="F77" s="43" t="s">
        <v>7440</v>
      </c>
      <c r="G77" s="43">
        <v>1</v>
      </c>
      <c r="H77" s="43" t="s">
        <v>7440</v>
      </c>
      <c r="I77" s="43">
        <v>1</v>
      </c>
      <c r="J77" s="44" t="s">
        <v>7027</v>
      </c>
      <c r="K77" s="41"/>
      <c r="L77" s="41"/>
      <c r="M77" s="41"/>
      <c r="N77" s="45"/>
      <c r="O77" s="41"/>
      <c r="P77" s="46" t="s">
        <v>7431</v>
      </c>
      <c r="Q77" s="41">
        <v>10</v>
      </c>
      <c r="R77" s="178" t="s">
        <v>663</v>
      </c>
    </row>
    <row r="78" spans="1:18" ht="18" customHeight="1" x14ac:dyDescent="0.15">
      <c r="A78" s="42">
        <v>4</v>
      </c>
      <c r="B78" s="43" t="s">
        <v>5323</v>
      </c>
      <c r="C78" s="43">
        <v>2</v>
      </c>
      <c r="D78" s="43" t="s">
        <v>5363</v>
      </c>
      <c r="E78" s="43">
        <v>1</v>
      </c>
      <c r="F78" s="43" t="s">
        <v>7440</v>
      </c>
      <c r="G78" s="43">
        <v>1</v>
      </c>
      <c r="H78" s="43" t="s">
        <v>7440</v>
      </c>
      <c r="I78" s="43">
        <v>1</v>
      </c>
      <c r="J78" s="44" t="s">
        <v>7027</v>
      </c>
      <c r="K78" s="41"/>
      <c r="L78" s="41"/>
      <c r="M78" s="41"/>
      <c r="N78" s="45"/>
      <c r="O78" s="41"/>
      <c r="P78" s="46" t="s">
        <v>7425</v>
      </c>
      <c r="Q78" s="41"/>
      <c r="R78" s="178" t="s">
        <v>663</v>
      </c>
    </row>
    <row r="79" spans="1:18" ht="18" customHeight="1" x14ac:dyDescent="0.15">
      <c r="A79" s="42">
        <v>4</v>
      </c>
      <c r="B79" s="43" t="s">
        <v>5323</v>
      </c>
      <c r="C79" s="43">
        <v>2</v>
      </c>
      <c r="D79" s="43" t="s">
        <v>5363</v>
      </c>
      <c r="E79" s="43">
        <v>1</v>
      </c>
      <c r="F79" s="43" t="s">
        <v>7440</v>
      </c>
      <c r="G79" s="43">
        <v>1</v>
      </c>
      <c r="H79" s="43" t="s">
        <v>7440</v>
      </c>
      <c r="I79" s="43">
        <v>1</v>
      </c>
      <c r="J79" s="44" t="s">
        <v>7027</v>
      </c>
      <c r="K79" s="41"/>
      <c r="L79" s="41"/>
      <c r="M79" s="41"/>
      <c r="N79" s="45"/>
      <c r="O79" s="41"/>
      <c r="P79" s="46" t="s">
        <v>7432</v>
      </c>
      <c r="Q79" s="41">
        <v>36</v>
      </c>
      <c r="R79" s="178" t="s">
        <v>663</v>
      </c>
    </row>
    <row r="80" spans="1:18" ht="18" customHeight="1" x14ac:dyDescent="0.15">
      <c r="A80" s="42">
        <v>4</v>
      </c>
      <c r="B80" s="43" t="s">
        <v>5323</v>
      </c>
      <c r="C80" s="43">
        <v>2</v>
      </c>
      <c r="D80" s="43" t="s">
        <v>5363</v>
      </c>
      <c r="E80" s="43">
        <v>1</v>
      </c>
      <c r="F80" s="43" t="s">
        <v>7440</v>
      </c>
      <c r="G80" s="43">
        <v>1</v>
      </c>
      <c r="H80" s="43" t="s">
        <v>7440</v>
      </c>
      <c r="I80" s="43">
        <v>1</v>
      </c>
      <c r="J80" s="44" t="s">
        <v>7027</v>
      </c>
      <c r="K80" s="41"/>
      <c r="L80" s="41"/>
      <c r="M80" s="41"/>
      <c r="N80" s="45"/>
      <c r="O80" s="41"/>
      <c r="P80" s="46" t="s">
        <v>7428</v>
      </c>
      <c r="Q80" s="41">
        <v>173</v>
      </c>
      <c r="R80" s="178" t="s">
        <v>663</v>
      </c>
    </row>
    <row r="81" spans="1:18" ht="18" customHeight="1" x14ac:dyDescent="0.15">
      <c r="A81" s="42">
        <v>4</v>
      </c>
      <c r="B81" s="43" t="s">
        <v>5323</v>
      </c>
      <c r="C81" s="43">
        <v>2</v>
      </c>
      <c r="D81" s="43" t="s">
        <v>5363</v>
      </c>
      <c r="E81" s="43">
        <v>1</v>
      </c>
      <c r="F81" s="43" t="s">
        <v>7440</v>
      </c>
      <c r="G81" s="43">
        <v>1</v>
      </c>
      <c r="H81" s="43" t="s">
        <v>7440</v>
      </c>
      <c r="I81" s="43">
        <v>1</v>
      </c>
      <c r="J81" s="44" t="s">
        <v>7027</v>
      </c>
      <c r="K81" s="41"/>
      <c r="L81" s="41"/>
      <c r="M81" s="41"/>
      <c r="N81" s="45"/>
      <c r="O81" s="41"/>
      <c r="P81" s="46" t="s">
        <v>7427</v>
      </c>
      <c r="Q81" s="41"/>
      <c r="R81" s="178" t="s">
        <v>663</v>
      </c>
    </row>
    <row r="82" spans="1:18" ht="18" customHeight="1" x14ac:dyDescent="0.15">
      <c r="A82" s="42">
        <v>4</v>
      </c>
      <c r="B82" s="43" t="s">
        <v>5323</v>
      </c>
      <c r="C82" s="43">
        <v>2</v>
      </c>
      <c r="D82" s="43" t="s">
        <v>5363</v>
      </c>
      <c r="E82" s="43">
        <v>1</v>
      </c>
      <c r="F82" s="43" t="s">
        <v>7440</v>
      </c>
      <c r="G82" s="43">
        <v>1</v>
      </c>
      <c r="H82" s="43" t="s">
        <v>7440</v>
      </c>
      <c r="I82" s="43">
        <v>1</v>
      </c>
      <c r="J82" s="44" t="s">
        <v>7027</v>
      </c>
      <c r="K82" s="41"/>
      <c r="L82" s="41"/>
      <c r="M82" s="41"/>
      <c r="N82" s="45"/>
      <c r="O82" s="41"/>
      <c r="P82" s="46" t="s">
        <v>6728</v>
      </c>
      <c r="Q82" s="41">
        <v>36</v>
      </c>
      <c r="R82" s="178" t="s">
        <v>663</v>
      </c>
    </row>
    <row r="83" spans="1:18" ht="18" customHeight="1" x14ac:dyDescent="0.15">
      <c r="A83" s="42">
        <v>4</v>
      </c>
      <c r="B83" s="43" t="s">
        <v>5323</v>
      </c>
      <c r="C83" s="43">
        <v>2</v>
      </c>
      <c r="D83" s="43" t="s">
        <v>5363</v>
      </c>
      <c r="E83" s="43">
        <v>1</v>
      </c>
      <c r="F83" s="43" t="s">
        <v>7440</v>
      </c>
      <c r="G83" s="43">
        <v>1</v>
      </c>
      <c r="H83" s="43" t="s">
        <v>7440</v>
      </c>
      <c r="I83" s="43">
        <v>1</v>
      </c>
      <c r="J83" s="44" t="s">
        <v>7027</v>
      </c>
      <c r="K83" s="41"/>
      <c r="L83" s="41"/>
      <c r="M83" s="41"/>
      <c r="N83" s="45"/>
      <c r="O83" s="41"/>
      <c r="P83" s="46" t="s">
        <v>7433</v>
      </c>
      <c r="Q83" s="41">
        <v>1380</v>
      </c>
      <c r="R83" s="178" t="s">
        <v>663</v>
      </c>
    </row>
    <row r="84" spans="1:18" ht="18" customHeight="1" x14ac:dyDescent="0.15">
      <c r="A84" s="42">
        <v>4</v>
      </c>
      <c r="B84" s="43" t="s">
        <v>5323</v>
      </c>
      <c r="C84" s="43">
        <v>2</v>
      </c>
      <c r="D84" s="43" t="s">
        <v>5363</v>
      </c>
      <c r="E84" s="43">
        <v>1</v>
      </c>
      <c r="F84" s="43" t="s">
        <v>7440</v>
      </c>
      <c r="G84" s="43">
        <v>1</v>
      </c>
      <c r="H84" s="43" t="s">
        <v>7440</v>
      </c>
      <c r="I84" s="43">
        <v>1</v>
      </c>
      <c r="J84" s="44" t="s">
        <v>7027</v>
      </c>
      <c r="K84" s="41"/>
      <c r="L84" s="41"/>
      <c r="M84" s="41"/>
      <c r="N84" s="45"/>
      <c r="O84" s="41"/>
      <c r="P84" s="46" t="s">
        <v>7434</v>
      </c>
      <c r="Q84" s="41">
        <v>1</v>
      </c>
      <c r="R84" s="178" t="s">
        <v>663</v>
      </c>
    </row>
    <row r="85" spans="1:18" ht="18" customHeight="1" x14ac:dyDescent="0.15">
      <c r="A85" s="42">
        <v>4</v>
      </c>
      <c r="B85" s="43" t="s">
        <v>5323</v>
      </c>
      <c r="C85" s="43">
        <v>2</v>
      </c>
      <c r="D85" s="43" t="s">
        <v>5363</v>
      </c>
      <c r="E85" s="43">
        <v>1</v>
      </c>
      <c r="F85" s="43" t="s">
        <v>7440</v>
      </c>
      <c r="G85" s="43">
        <v>1</v>
      </c>
      <c r="H85" s="43" t="s">
        <v>7440</v>
      </c>
      <c r="I85" s="43">
        <v>1</v>
      </c>
      <c r="J85" s="44" t="s">
        <v>7027</v>
      </c>
      <c r="K85" s="41"/>
      <c r="L85" s="41"/>
      <c r="M85" s="41"/>
      <c r="N85" s="45"/>
      <c r="O85" s="41"/>
      <c r="P85" s="46" t="s">
        <v>7435</v>
      </c>
      <c r="Q85" s="41"/>
      <c r="R85" s="178" t="s">
        <v>663</v>
      </c>
    </row>
    <row r="86" spans="1:18" ht="18" customHeight="1" x14ac:dyDescent="0.15">
      <c r="A86" s="42">
        <v>4</v>
      </c>
      <c r="B86" s="43" t="s">
        <v>5323</v>
      </c>
      <c r="C86" s="43">
        <v>2</v>
      </c>
      <c r="D86" s="43" t="s">
        <v>5363</v>
      </c>
      <c r="E86" s="43">
        <v>1</v>
      </c>
      <c r="F86" s="43" t="s">
        <v>7440</v>
      </c>
      <c r="G86" s="43">
        <v>1</v>
      </c>
      <c r="H86" s="43" t="s">
        <v>7440</v>
      </c>
      <c r="I86" s="43">
        <v>1</v>
      </c>
      <c r="J86" s="44" t="s">
        <v>7027</v>
      </c>
      <c r="K86" s="41"/>
      <c r="L86" s="41"/>
      <c r="M86" s="41"/>
      <c r="N86" s="45"/>
      <c r="O86" s="41"/>
      <c r="P86" s="46" t="s">
        <v>7436</v>
      </c>
      <c r="Q86" s="41">
        <v>162</v>
      </c>
      <c r="R86" s="178" t="s">
        <v>663</v>
      </c>
    </row>
    <row r="87" spans="1:18" ht="18" customHeight="1" x14ac:dyDescent="0.15">
      <c r="A87" s="42">
        <v>4</v>
      </c>
      <c r="B87" s="43" t="s">
        <v>5323</v>
      </c>
      <c r="C87" s="43">
        <v>2</v>
      </c>
      <c r="D87" s="43" t="s">
        <v>5363</v>
      </c>
      <c r="E87" s="43">
        <v>1</v>
      </c>
      <c r="F87" s="43" t="s">
        <v>7440</v>
      </c>
      <c r="G87" s="43">
        <v>1</v>
      </c>
      <c r="H87" s="43" t="s">
        <v>7440</v>
      </c>
      <c r="I87" s="43">
        <v>1</v>
      </c>
      <c r="J87" s="44" t="s">
        <v>7027</v>
      </c>
      <c r="K87" s="41"/>
      <c r="L87" s="41"/>
      <c r="M87" s="41"/>
      <c r="N87" s="45"/>
      <c r="O87" s="41"/>
      <c r="P87" s="46" t="s">
        <v>7437</v>
      </c>
      <c r="Q87" s="41"/>
      <c r="R87" s="178" t="s">
        <v>663</v>
      </c>
    </row>
    <row r="88" spans="1:18" ht="18" customHeight="1" x14ac:dyDescent="0.15">
      <c r="A88" s="42">
        <v>4</v>
      </c>
      <c r="B88" s="43" t="s">
        <v>5323</v>
      </c>
      <c r="C88" s="43">
        <v>2</v>
      </c>
      <c r="D88" s="43" t="s">
        <v>5363</v>
      </c>
      <c r="E88" s="43">
        <v>1</v>
      </c>
      <c r="F88" s="43" t="s">
        <v>7440</v>
      </c>
      <c r="G88" s="43">
        <v>1</v>
      </c>
      <c r="H88" s="43" t="s">
        <v>7440</v>
      </c>
      <c r="I88" s="43">
        <v>1</v>
      </c>
      <c r="J88" s="44" t="s">
        <v>7027</v>
      </c>
      <c r="K88" s="41"/>
      <c r="L88" s="41"/>
      <c r="M88" s="41"/>
      <c r="N88" s="45"/>
      <c r="O88" s="41"/>
      <c r="P88" s="46" t="s">
        <v>7436</v>
      </c>
      <c r="Q88" s="41">
        <v>2</v>
      </c>
      <c r="R88" s="178" t="s">
        <v>663</v>
      </c>
    </row>
    <row r="89" spans="1:18" ht="18" customHeight="1" x14ac:dyDescent="0.15">
      <c r="A89" s="42">
        <v>4</v>
      </c>
      <c r="B89" s="43" t="s">
        <v>5323</v>
      </c>
      <c r="C89" s="43">
        <v>2</v>
      </c>
      <c r="D89" s="43" t="s">
        <v>5363</v>
      </c>
      <c r="E89" s="43">
        <v>1</v>
      </c>
      <c r="F89" s="43" t="s">
        <v>7440</v>
      </c>
      <c r="G89" s="43">
        <v>1</v>
      </c>
      <c r="H89" s="43" t="s">
        <v>7440</v>
      </c>
      <c r="I89" s="43">
        <v>1</v>
      </c>
      <c r="J89" s="44" t="s">
        <v>7027</v>
      </c>
      <c r="K89" s="41"/>
      <c r="L89" s="41"/>
      <c r="M89" s="41"/>
      <c r="N89" s="45"/>
      <c r="O89" s="41"/>
      <c r="P89" s="46" t="s">
        <v>7438</v>
      </c>
      <c r="Q89" s="41"/>
      <c r="R89" s="178" t="s">
        <v>663</v>
      </c>
    </row>
    <row r="90" spans="1:18" ht="18" customHeight="1" x14ac:dyDescent="0.15">
      <c r="A90" s="42">
        <v>4</v>
      </c>
      <c r="B90" s="43" t="s">
        <v>5323</v>
      </c>
      <c r="C90" s="43">
        <v>2</v>
      </c>
      <c r="D90" s="43" t="s">
        <v>5363</v>
      </c>
      <c r="E90" s="43">
        <v>1</v>
      </c>
      <c r="F90" s="43" t="s">
        <v>7440</v>
      </c>
      <c r="G90" s="43">
        <v>1</v>
      </c>
      <c r="H90" s="43" t="s">
        <v>7440</v>
      </c>
      <c r="I90" s="43">
        <v>1</v>
      </c>
      <c r="J90" s="44" t="s">
        <v>7027</v>
      </c>
      <c r="K90" s="41"/>
      <c r="L90" s="41"/>
      <c r="M90" s="41"/>
      <c r="N90" s="45"/>
      <c r="O90" s="41"/>
      <c r="P90" s="46" t="s">
        <v>7439</v>
      </c>
      <c r="Q90" s="41">
        <v>2942</v>
      </c>
      <c r="R90" s="178" t="s">
        <v>663</v>
      </c>
    </row>
    <row r="91" spans="1:18" ht="18" customHeight="1" x14ac:dyDescent="0.15">
      <c r="A91" s="42">
        <v>4</v>
      </c>
      <c r="B91" s="43" t="s">
        <v>5323</v>
      </c>
      <c r="C91" s="43">
        <v>2</v>
      </c>
      <c r="D91" s="43" t="s">
        <v>5363</v>
      </c>
      <c r="E91" s="43">
        <v>1</v>
      </c>
      <c r="F91" s="43" t="s">
        <v>7440</v>
      </c>
      <c r="G91" s="43">
        <v>1</v>
      </c>
      <c r="H91" s="43" t="s">
        <v>7440</v>
      </c>
      <c r="I91" s="43">
        <v>1</v>
      </c>
      <c r="J91" s="44" t="s">
        <v>7027</v>
      </c>
      <c r="K91" s="41"/>
      <c r="L91" s="41"/>
      <c r="M91" s="41"/>
      <c r="N91" s="45"/>
      <c r="O91" s="41"/>
      <c r="P91" s="46" t="s">
        <v>7437</v>
      </c>
      <c r="Q91" s="41"/>
      <c r="R91" s="178" t="s">
        <v>663</v>
      </c>
    </row>
    <row r="92" spans="1:18" ht="18" customHeight="1" x14ac:dyDescent="0.15">
      <c r="A92" s="42">
        <v>4</v>
      </c>
      <c r="B92" s="43" t="s">
        <v>5323</v>
      </c>
      <c r="C92" s="43">
        <v>2</v>
      </c>
      <c r="D92" s="43" t="s">
        <v>5363</v>
      </c>
      <c r="E92" s="43">
        <v>1</v>
      </c>
      <c r="F92" s="43" t="s">
        <v>7440</v>
      </c>
      <c r="G92" s="43">
        <v>1</v>
      </c>
      <c r="H92" s="43" t="s">
        <v>7440</v>
      </c>
      <c r="I92" s="43">
        <v>1</v>
      </c>
      <c r="J92" s="44" t="s">
        <v>7027</v>
      </c>
      <c r="K92" s="41"/>
      <c r="L92" s="41"/>
      <c r="M92" s="41"/>
      <c r="N92" s="45"/>
      <c r="O92" s="41"/>
      <c r="P92" s="46" t="s">
        <v>7442</v>
      </c>
      <c r="Q92" s="41">
        <v>6</v>
      </c>
      <c r="R92" s="178" t="s">
        <v>663</v>
      </c>
    </row>
    <row r="93" spans="1:18" ht="18" customHeight="1" x14ac:dyDescent="0.15">
      <c r="A93" s="42">
        <v>4</v>
      </c>
      <c r="B93" s="43" t="s">
        <v>5323</v>
      </c>
      <c r="C93" s="43">
        <v>2</v>
      </c>
      <c r="D93" s="43" t="s">
        <v>5363</v>
      </c>
      <c r="E93" s="43">
        <v>1</v>
      </c>
      <c r="F93" s="43" t="s">
        <v>7440</v>
      </c>
      <c r="G93" s="43">
        <v>1</v>
      </c>
      <c r="H93" s="43" t="s">
        <v>7440</v>
      </c>
      <c r="I93" s="43">
        <v>1</v>
      </c>
      <c r="J93" s="44" t="s">
        <v>7027</v>
      </c>
      <c r="K93" s="41"/>
      <c r="L93" s="41"/>
      <c r="M93" s="41"/>
      <c r="N93" s="45"/>
      <c r="O93" s="41"/>
      <c r="P93" s="46" t="s">
        <v>7443</v>
      </c>
      <c r="Q93" s="41"/>
      <c r="R93" s="178" t="s">
        <v>663</v>
      </c>
    </row>
    <row r="94" spans="1:18" ht="18" customHeight="1" x14ac:dyDescent="0.15">
      <c r="A94" s="24">
        <v>4</v>
      </c>
      <c r="B94" s="25" t="s">
        <v>5323</v>
      </c>
      <c r="C94" s="34">
        <v>2</v>
      </c>
      <c r="D94" s="25" t="s">
        <v>5363</v>
      </c>
      <c r="E94" s="35">
        <v>2</v>
      </c>
      <c r="F94" s="36" t="s">
        <v>7444</v>
      </c>
      <c r="G94" s="35"/>
      <c r="H94" s="36"/>
      <c r="I94" s="35"/>
      <c r="J94" s="35"/>
      <c r="K94" s="32">
        <f>IF(C94="",SUMIFS($K95:$K$317,$A95:$A$317,A94,$E95:$E$317,""),IF(E94="",SUMIFS($K95:$K$317,$A95:$A$317,A94,$C95:$C$317,C94,$G95:$G$317,""),IF(G94="",SUMIFS($K95:$K$317,$A95:$A$317,A94,$C95:$C$317,C94,$E95:$E$317,E94),0)))</f>
        <v>2524</v>
      </c>
      <c r="L94" s="32">
        <f>IF(C94="",SUMIFS($L95:$L$317,$A95:$A$317,A94,$E95:$E$317,""),IF(E94="",SUMIFS($L95:$L$317,$A95:$A$317,A94,$C95:$C$317,C94,$G95:$G$317,""),IF(G94="",SUMIFS($L95:$L$317,$A95:$A$317,A94,$C95:$C$317,C94,$E95:$E$317,E94),0)))</f>
        <v>2323</v>
      </c>
      <c r="M94" s="32">
        <f t="shared" ref="M94" si="10">K94-L94</f>
        <v>201</v>
      </c>
      <c r="N94" s="37"/>
      <c r="O94" s="38"/>
      <c r="P94" s="39"/>
      <c r="Q94" s="32">
        <f>IF(C94="",SUMIFS($Q$3:$Q$317,$A$3:$A$317,A94,$C$3:$C$317,"&gt;0",$E$3:$E$317,""),IF(E94="",SUMIFS($Q$3:$Q$317,$A$3:$A$317,A94,$C$3:$C$317,C94,$E$3:$E$317,"&gt;0",$G$3:$G$317,""),IF(G94="",SUMIFS($Q$3:$Q$317,$A$3:$A$317,A94,$C$3:$C$317,C94,$E$3:$E$317,E94,$G$3:$G$317,"&gt;0"))))</f>
        <v>2524</v>
      </c>
      <c r="R94" s="32" t="s">
        <v>663</v>
      </c>
    </row>
    <row r="95" spans="1:18" ht="18" customHeight="1" x14ac:dyDescent="0.15">
      <c r="A95" s="42">
        <v>4</v>
      </c>
      <c r="B95" s="43" t="s">
        <v>5323</v>
      </c>
      <c r="C95" s="43">
        <v>2</v>
      </c>
      <c r="D95" s="43" t="s">
        <v>5363</v>
      </c>
      <c r="E95" s="43">
        <v>2</v>
      </c>
      <c r="F95" s="43" t="s">
        <v>7444</v>
      </c>
      <c r="G95" s="49">
        <v>1</v>
      </c>
      <c r="H95" s="49" t="s">
        <v>6770</v>
      </c>
      <c r="I95" s="49"/>
      <c r="J95" s="45"/>
      <c r="K95" s="41"/>
      <c r="L95" s="41"/>
      <c r="M95" s="41"/>
      <c r="N95" s="45"/>
      <c r="O95" s="41"/>
      <c r="P95" s="46" t="s">
        <v>7413</v>
      </c>
      <c r="Q95" s="41">
        <v>1508</v>
      </c>
      <c r="R95" s="178" t="s">
        <v>663</v>
      </c>
    </row>
    <row r="96" spans="1:18" ht="18" customHeight="1" x14ac:dyDescent="0.15">
      <c r="A96" s="42">
        <v>4</v>
      </c>
      <c r="B96" s="43" t="s">
        <v>5323</v>
      </c>
      <c r="C96" s="43">
        <v>2</v>
      </c>
      <c r="D96" s="43" t="s">
        <v>5363</v>
      </c>
      <c r="E96" s="43">
        <v>2</v>
      </c>
      <c r="F96" s="43" t="s">
        <v>7444</v>
      </c>
      <c r="G96" s="43">
        <v>1</v>
      </c>
      <c r="H96" s="43" t="s">
        <v>6770</v>
      </c>
      <c r="I96" s="49">
        <v>1</v>
      </c>
      <c r="J96" s="45" t="s">
        <v>7444</v>
      </c>
      <c r="K96" s="41">
        <v>2524</v>
      </c>
      <c r="L96" s="41">
        <v>2323</v>
      </c>
      <c r="M96" s="41">
        <f t="shared" ref="M96" si="11">K96-L96</f>
        <v>201</v>
      </c>
      <c r="N96" s="45" t="s">
        <v>7445</v>
      </c>
      <c r="O96" s="41"/>
      <c r="P96" s="46" t="s">
        <v>7414</v>
      </c>
      <c r="Q96" s="41"/>
      <c r="R96" s="178" t="s">
        <v>663</v>
      </c>
    </row>
    <row r="97" spans="1:18" ht="18" customHeight="1" x14ac:dyDescent="0.15">
      <c r="A97" s="42">
        <v>4</v>
      </c>
      <c r="B97" s="43" t="s">
        <v>5323</v>
      </c>
      <c r="C97" s="43">
        <v>2</v>
      </c>
      <c r="D97" s="43" t="s">
        <v>5363</v>
      </c>
      <c r="E97" s="43">
        <v>2</v>
      </c>
      <c r="F97" s="43" t="s">
        <v>7444</v>
      </c>
      <c r="G97" s="43">
        <v>1</v>
      </c>
      <c r="H97" s="43" t="s">
        <v>6770</v>
      </c>
      <c r="I97" s="43">
        <v>1</v>
      </c>
      <c r="J97" s="44" t="s">
        <v>7444</v>
      </c>
      <c r="K97" s="41"/>
      <c r="L97" s="41"/>
      <c r="M97" s="41"/>
      <c r="N97" s="45" t="s">
        <v>7446</v>
      </c>
      <c r="O97" s="41">
        <v>2524000</v>
      </c>
      <c r="P97" s="46" t="s">
        <v>7114</v>
      </c>
      <c r="Q97" s="41">
        <v>1013</v>
      </c>
      <c r="R97" s="178" t="s">
        <v>663</v>
      </c>
    </row>
    <row r="98" spans="1:18" ht="18" customHeight="1" x14ac:dyDescent="0.15">
      <c r="A98" s="42">
        <v>4</v>
      </c>
      <c r="B98" s="43" t="s">
        <v>5323</v>
      </c>
      <c r="C98" s="43">
        <v>2</v>
      </c>
      <c r="D98" s="43" t="s">
        <v>5363</v>
      </c>
      <c r="E98" s="43">
        <v>2</v>
      </c>
      <c r="F98" s="43" t="s">
        <v>7444</v>
      </c>
      <c r="G98" s="43">
        <v>1</v>
      </c>
      <c r="H98" s="43" t="s">
        <v>6770</v>
      </c>
      <c r="I98" s="43">
        <v>1</v>
      </c>
      <c r="J98" s="44" t="s">
        <v>7444</v>
      </c>
      <c r="K98" s="41"/>
      <c r="L98" s="41"/>
      <c r="M98" s="41"/>
      <c r="N98" s="45"/>
      <c r="O98" s="41"/>
      <c r="P98" s="46" t="s">
        <v>6728</v>
      </c>
      <c r="Q98" s="41">
        <v>3</v>
      </c>
      <c r="R98" s="178" t="s">
        <v>663</v>
      </c>
    </row>
    <row r="99" spans="1:18" ht="18" customHeight="1" x14ac:dyDescent="0.15">
      <c r="A99" s="24">
        <v>4</v>
      </c>
      <c r="B99" s="25" t="s">
        <v>5323</v>
      </c>
      <c r="C99" s="34">
        <v>2</v>
      </c>
      <c r="D99" s="25" t="s">
        <v>5363</v>
      </c>
      <c r="E99" s="35">
        <v>3</v>
      </c>
      <c r="F99" s="36" t="s">
        <v>7447</v>
      </c>
      <c r="G99" s="35"/>
      <c r="H99" s="36"/>
      <c r="I99" s="35"/>
      <c r="J99" s="35"/>
      <c r="K99" s="32">
        <f>IF(C99="",SUMIFS($K100:$K$317,$A100:$A$317,A99,$E100:$E$317,""),IF(E99="",SUMIFS($K100:$K$317,$A100:$A$317,A99,$C100:$C$317,C99,$G100:$G$317,""),IF(G99="",SUMIFS($K100:$K$317,$A100:$A$317,A99,$C100:$C$317,C99,$E100:$E$317,E99),0)))</f>
        <v>8694</v>
      </c>
      <c r="L99" s="32">
        <f>IF(C99="",SUMIFS($L100:$L$317,$A100:$A$317,A99,$E100:$E$317,""),IF(E99="",SUMIFS($L100:$L$317,$A100:$A$317,A99,$C100:$C$317,C99,$G100:$G$317,""),IF(G99="",SUMIFS($L100:$L$317,$A100:$A$317,A99,$C100:$C$317,C99,$E100:$E$317,E99),0)))</f>
        <v>12462</v>
      </c>
      <c r="M99" s="32">
        <f t="shared" ref="M99" si="12">K99-L99</f>
        <v>-3768</v>
      </c>
      <c r="N99" s="37"/>
      <c r="O99" s="38"/>
      <c r="P99" s="39"/>
      <c r="Q99" s="32">
        <f>IF(C99="",SUMIFS($Q$3:$Q$317,$A$3:$A$317,A99,$C$3:$C$317,"&gt;0",$E$3:$E$317,""),IF(E99="",SUMIFS($Q$3:$Q$317,$A$3:$A$317,A99,$C$3:$C$317,C99,$E$3:$E$317,"&gt;0",$G$3:$G$317,""),IF(G99="",SUMIFS($Q$3:$Q$317,$A$3:$A$317,A99,$C$3:$C$317,C99,$E$3:$E$317,E99,$G$3:$G$317,"&gt;0"))))</f>
        <v>8694</v>
      </c>
      <c r="R99" s="32" t="s">
        <v>663</v>
      </c>
    </row>
    <row r="100" spans="1:18" ht="18" customHeight="1" x14ac:dyDescent="0.15">
      <c r="A100" s="42">
        <v>4</v>
      </c>
      <c r="B100" s="43" t="s">
        <v>5323</v>
      </c>
      <c r="C100" s="43">
        <v>2</v>
      </c>
      <c r="D100" s="43" t="s">
        <v>5363</v>
      </c>
      <c r="E100" s="43">
        <v>3</v>
      </c>
      <c r="F100" s="43" t="s">
        <v>7447</v>
      </c>
      <c r="G100" s="49">
        <v>1</v>
      </c>
      <c r="H100" s="49" t="s">
        <v>6770</v>
      </c>
      <c r="I100" s="49"/>
      <c r="J100" s="45"/>
      <c r="K100" s="41"/>
      <c r="L100" s="41"/>
      <c r="M100" s="41"/>
      <c r="N100" s="45"/>
      <c r="O100" s="41"/>
      <c r="P100" s="46" t="s">
        <v>7448</v>
      </c>
      <c r="Q100" s="41">
        <v>5117</v>
      </c>
      <c r="R100" s="178" t="s">
        <v>663</v>
      </c>
    </row>
    <row r="101" spans="1:18" ht="18" customHeight="1" x14ac:dyDescent="0.15">
      <c r="A101" s="42">
        <v>4</v>
      </c>
      <c r="B101" s="43" t="s">
        <v>5323</v>
      </c>
      <c r="C101" s="43">
        <v>2</v>
      </c>
      <c r="D101" s="43" t="s">
        <v>5363</v>
      </c>
      <c r="E101" s="43">
        <v>3</v>
      </c>
      <c r="F101" s="43" t="s">
        <v>7447</v>
      </c>
      <c r="G101" s="43">
        <v>1</v>
      </c>
      <c r="H101" s="43" t="s">
        <v>6770</v>
      </c>
      <c r="I101" s="49">
        <v>1</v>
      </c>
      <c r="J101" s="45" t="s">
        <v>7447</v>
      </c>
      <c r="K101" s="41">
        <v>8694</v>
      </c>
      <c r="L101" s="41">
        <v>12462</v>
      </c>
      <c r="M101" s="41">
        <f t="shared" ref="M101" si="13">K101-L101</f>
        <v>-3768</v>
      </c>
      <c r="N101" s="45" t="s">
        <v>7449</v>
      </c>
      <c r="O101" s="41"/>
      <c r="P101" s="46" t="s">
        <v>7450</v>
      </c>
      <c r="Q101" s="41"/>
      <c r="R101" s="178" t="s">
        <v>663</v>
      </c>
    </row>
    <row r="102" spans="1:18" ht="18" customHeight="1" x14ac:dyDescent="0.15">
      <c r="A102" s="42">
        <v>4</v>
      </c>
      <c r="B102" s="43" t="s">
        <v>5323</v>
      </c>
      <c r="C102" s="43">
        <v>2</v>
      </c>
      <c r="D102" s="43" t="s">
        <v>5363</v>
      </c>
      <c r="E102" s="43">
        <v>3</v>
      </c>
      <c r="F102" s="43" t="s">
        <v>7447</v>
      </c>
      <c r="G102" s="43">
        <v>1</v>
      </c>
      <c r="H102" s="43" t="s">
        <v>6770</v>
      </c>
      <c r="I102" s="43">
        <v>1</v>
      </c>
      <c r="J102" s="44" t="s">
        <v>7447</v>
      </c>
      <c r="K102" s="41"/>
      <c r="L102" s="41"/>
      <c r="M102" s="41"/>
      <c r="N102" s="45" t="s">
        <v>7451</v>
      </c>
      <c r="O102" s="41">
        <v>8694070</v>
      </c>
      <c r="P102" s="46" t="s">
        <v>7192</v>
      </c>
      <c r="Q102" s="41">
        <v>2446</v>
      </c>
      <c r="R102" s="178" t="s">
        <v>663</v>
      </c>
    </row>
    <row r="103" spans="1:18" ht="18" customHeight="1" x14ac:dyDescent="0.15">
      <c r="A103" s="42">
        <v>4</v>
      </c>
      <c r="B103" s="43" t="s">
        <v>5323</v>
      </c>
      <c r="C103" s="43">
        <v>2</v>
      </c>
      <c r="D103" s="43" t="s">
        <v>5363</v>
      </c>
      <c r="E103" s="43">
        <v>3</v>
      </c>
      <c r="F103" s="43" t="s">
        <v>7447</v>
      </c>
      <c r="G103" s="43">
        <v>1</v>
      </c>
      <c r="H103" s="43" t="s">
        <v>6770</v>
      </c>
      <c r="I103" s="43">
        <v>1</v>
      </c>
      <c r="J103" s="44" t="s">
        <v>7447</v>
      </c>
      <c r="K103" s="41"/>
      <c r="L103" s="41"/>
      <c r="M103" s="41"/>
      <c r="N103" s="45"/>
      <c r="O103" s="41"/>
      <c r="P103" s="46" t="s">
        <v>7452</v>
      </c>
      <c r="Q103" s="41">
        <v>92</v>
      </c>
      <c r="R103" s="178" t="s">
        <v>663</v>
      </c>
    </row>
    <row r="104" spans="1:18" ht="18" customHeight="1" x14ac:dyDescent="0.15">
      <c r="A104" s="42">
        <v>4</v>
      </c>
      <c r="B104" s="43" t="s">
        <v>5323</v>
      </c>
      <c r="C104" s="43">
        <v>2</v>
      </c>
      <c r="D104" s="43" t="s">
        <v>5363</v>
      </c>
      <c r="E104" s="43">
        <v>3</v>
      </c>
      <c r="F104" s="43" t="s">
        <v>7447</v>
      </c>
      <c r="G104" s="43">
        <v>1</v>
      </c>
      <c r="H104" s="43" t="s">
        <v>6770</v>
      </c>
      <c r="I104" s="43">
        <v>1</v>
      </c>
      <c r="J104" s="44" t="s">
        <v>7447</v>
      </c>
      <c r="K104" s="41"/>
      <c r="L104" s="41"/>
      <c r="M104" s="41"/>
      <c r="N104" s="45"/>
      <c r="O104" s="41"/>
      <c r="P104" s="46" t="s">
        <v>7453</v>
      </c>
      <c r="Q104" s="41"/>
      <c r="R104" s="178" t="s">
        <v>663</v>
      </c>
    </row>
    <row r="105" spans="1:18" ht="18" customHeight="1" x14ac:dyDescent="0.15">
      <c r="A105" s="42">
        <v>4</v>
      </c>
      <c r="B105" s="43" t="s">
        <v>5323</v>
      </c>
      <c r="C105" s="43">
        <v>2</v>
      </c>
      <c r="D105" s="43" t="s">
        <v>5363</v>
      </c>
      <c r="E105" s="43">
        <v>3</v>
      </c>
      <c r="F105" s="43" t="s">
        <v>7447</v>
      </c>
      <c r="G105" s="43">
        <v>1</v>
      </c>
      <c r="H105" s="43" t="s">
        <v>6770</v>
      </c>
      <c r="I105" s="43">
        <v>1</v>
      </c>
      <c r="J105" s="44" t="s">
        <v>7447</v>
      </c>
      <c r="K105" s="41"/>
      <c r="L105" s="41"/>
      <c r="M105" s="41"/>
      <c r="N105" s="45"/>
      <c r="O105" s="41"/>
      <c r="P105" s="46" t="s">
        <v>7454</v>
      </c>
      <c r="Q105" s="41">
        <v>144</v>
      </c>
      <c r="R105" s="178" t="s">
        <v>663</v>
      </c>
    </row>
    <row r="106" spans="1:18" ht="18" customHeight="1" x14ac:dyDescent="0.15">
      <c r="A106" s="42">
        <v>4</v>
      </c>
      <c r="B106" s="43" t="s">
        <v>5323</v>
      </c>
      <c r="C106" s="43">
        <v>2</v>
      </c>
      <c r="D106" s="43" t="s">
        <v>5363</v>
      </c>
      <c r="E106" s="43">
        <v>3</v>
      </c>
      <c r="F106" s="43" t="s">
        <v>7447</v>
      </c>
      <c r="G106" s="43">
        <v>1</v>
      </c>
      <c r="H106" s="43" t="s">
        <v>6770</v>
      </c>
      <c r="I106" s="43">
        <v>1</v>
      </c>
      <c r="J106" s="44" t="s">
        <v>7447</v>
      </c>
      <c r="K106" s="41"/>
      <c r="L106" s="41"/>
      <c r="M106" s="41"/>
      <c r="N106" s="45"/>
      <c r="O106" s="41"/>
      <c r="P106" s="46" t="s">
        <v>7455</v>
      </c>
      <c r="Q106" s="41"/>
      <c r="R106" s="178" t="s">
        <v>663</v>
      </c>
    </row>
    <row r="107" spans="1:18" ht="18" customHeight="1" x14ac:dyDescent="0.15">
      <c r="A107" s="42">
        <v>4</v>
      </c>
      <c r="B107" s="43" t="s">
        <v>5323</v>
      </c>
      <c r="C107" s="43">
        <v>2</v>
      </c>
      <c r="D107" s="43" t="s">
        <v>5363</v>
      </c>
      <c r="E107" s="43">
        <v>3</v>
      </c>
      <c r="F107" s="43" t="s">
        <v>7447</v>
      </c>
      <c r="G107" s="43">
        <v>1</v>
      </c>
      <c r="H107" s="43" t="s">
        <v>6770</v>
      </c>
      <c r="I107" s="43">
        <v>1</v>
      </c>
      <c r="J107" s="44" t="s">
        <v>7447</v>
      </c>
      <c r="K107" s="41"/>
      <c r="L107" s="41"/>
      <c r="M107" s="41"/>
      <c r="N107" s="45"/>
      <c r="O107" s="41"/>
      <c r="P107" s="46" t="s">
        <v>7456</v>
      </c>
      <c r="Q107" s="41">
        <v>722</v>
      </c>
      <c r="R107" s="178" t="s">
        <v>663</v>
      </c>
    </row>
    <row r="108" spans="1:18" ht="18" customHeight="1" x14ac:dyDescent="0.15">
      <c r="A108" s="42">
        <v>4</v>
      </c>
      <c r="B108" s="43" t="s">
        <v>5323</v>
      </c>
      <c r="C108" s="43">
        <v>2</v>
      </c>
      <c r="D108" s="43" t="s">
        <v>5363</v>
      </c>
      <c r="E108" s="43">
        <v>3</v>
      </c>
      <c r="F108" s="43" t="s">
        <v>7447</v>
      </c>
      <c r="G108" s="43">
        <v>1</v>
      </c>
      <c r="H108" s="43" t="s">
        <v>6770</v>
      </c>
      <c r="I108" s="43">
        <v>1</v>
      </c>
      <c r="J108" s="44" t="s">
        <v>7447</v>
      </c>
      <c r="K108" s="41"/>
      <c r="L108" s="41"/>
      <c r="M108" s="41"/>
      <c r="N108" s="45"/>
      <c r="O108" s="41"/>
      <c r="P108" s="46" t="s">
        <v>7457</v>
      </c>
      <c r="Q108" s="41"/>
      <c r="R108" s="178" t="s">
        <v>663</v>
      </c>
    </row>
    <row r="109" spans="1:18" ht="18" customHeight="1" x14ac:dyDescent="0.15">
      <c r="A109" s="42">
        <v>4</v>
      </c>
      <c r="B109" s="43" t="s">
        <v>5323</v>
      </c>
      <c r="C109" s="43">
        <v>2</v>
      </c>
      <c r="D109" s="43" t="s">
        <v>5363</v>
      </c>
      <c r="E109" s="43">
        <v>3</v>
      </c>
      <c r="F109" s="43" t="s">
        <v>7447</v>
      </c>
      <c r="G109" s="43">
        <v>1</v>
      </c>
      <c r="H109" s="43" t="s">
        <v>6770</v>
      </c>
      <c r="I109" s="43">
        <v>1</v>
      </c>
      <c r="J109" s="44" t="s">
        <v>7447</v>
      </c>
      <c r="K109" s="41"/>
      <c r="L109" s="41"/>
      <c r="M109" s="41"/>
      <c r="N109" s="45"/>
      <c r="O109" s="41"/>
      <c r="P109" s="46" t="s">
        <v>7458</v>
      </c>
      <c r="Q109" s="41">
        <v>173</v>
      </c>
      <c r="R109" s="178" t="s">
        <v>663</v>
      </c>
    </row>
    <row r="110" spans="1:18" ht="18" customHeight="1" x14ac:dyDescent="0.15">
      <c r="A110" s="42">
        <v>4</v>
      </c>
      <c r="B110" s="43" t="s">
        <v>5323</v>
      </c>
      <c r="C110" s="43">
        <v>2</v>
      </c>
      <c r="D110" s="43" t="s">
        <v>5363</v>
      </c>
      <c r="E110" s="43">
        <v>3</v>
      </c>
      <c r="F110" s="43" t="s">
        <v>7447</v>
      </c>
      <c r="G110" s="43">
        <v>1</v>
      </c>
      <c r="H110" s="43" t="s">
        <v>6770</v>
      </c>
      <c r="I110" s="43">
        <v>1</v>
      </c>
      <c r="J110" s="44" t="s">
        <v>7447</v>
      </c>
      <c r="K110" s="41"/>
      <c r="L110" s="41"/>
      <c r="M110" s="41"/>
      <c r="N110" s="45"/>
      <c r="O110" s="41"/>
      <c r="P110" s="46" t="s">
        <v>7457</v>
      </c>
      <c r="Q110" s="41"/>
      <c r="R110" s="178" t="s">
        <v>663</v>
      </c>
    </row>
    <row r="111" spans="1:18" ht="18" customHeight="1" x14ac:dyDescent="0.15">
      <c r="A111" s="24">
        <v>4</v>
      </c>
      <c r="B111" s="25" t="s">
        <v>5323</v>
      </c>
      <c r="C111" s="34">
        <v>2</v>
      </c>
      <c r="D111" s="25" t="s">
        <v>5363</v>
      </c>
      <c r="E111" s="35">
        <v>5</v>
      </c>
      <c r="F111" s="36" t="s">
        <v>7459</v>
      </c>
      <c r="G111" s="35"/>
      <c r="H111" s="36"/>
      <c r="I111" s="35"/>
      <c r="J111" s="35"/>
      <c r="K111" s="32">
        <f>IF(C111="",SUMIFS($K112:$K$317,$A112:$A$317,A111,$E112:$E$317,""),IF(E111="",SUMIFS($K112:$K$317,$A112:$A$317,A111,$C112:$C$317,C111,$G112:$G$317,""),IF(G111="",SUMIFS($K112:$K$317,$A112:$A$317,A111,$C112:$C$317,C111,$E112:$E$317,E111),0)))</f>
        <v>2000</v>
      </c>
      <c r="L111" s="32">
        <f>IF(C111="",SUMIFS($L112:$L$317,$A112:$A$317,A111,$E112:$E$317,""),IF(E111="",SUMIFS($L112:$L$317,$A112:$A$317,A111,$C112:$C$317,C111,$G112:$G$317,""),IF(G111="",SUMIFS($L112:$L$317,$A112:$A$317,A111,$C112:$C$317,C111,$E112:$E$317,E111),0)))</f>
        <v>2000</v>
      </c>
      <c r="M111" s="32">
        <f t="shared" ref="M111" si="14">K111-L111</f>
        <v>0</v>
      </c>
      <c r="N111" s="37"/>
      <c r="O111" s="38"/>
      <c r="P111" s="39"/>
      <c r="Q111" s="32">
        <f>IF(C111="",SUMIFS($Q$3:$Q$317,$A$3:$A$317,A111,$C$3:$C$317,"&gt;0",$E$3:$E$317,""),IF(E111="",SUMIFS($Q$3:$Q$317,$A$3:$A$317,A111,$C$3:$C$317,C111,$E$3:$E$317,"&gt;0",$G$3:$G$317,""),IF(G111="",SUMIFS($Q$3:$Q$317,$A$3:$A$317,A111,$C$3:$C$317,C111,$E$3:$E$317,E111,$G$3:$G$317,"&gt;0"))))</f>
        <v>2000</v>
      </c>
      <c r="R111" s="32" t="s">
        <v>663</v>
      </c>
    </row>
    <row r="112" spans="1:18" ht="18" customHeight="1" x14ac:dyDescent="0.15">
      <c r="A112" s="42">
        <v>4</v>
      </c>
      <c r="B112" s="43" t="s">
        <v>5323</v>
      </c>
      <c r="C112" s="43">
        <v>2</v>
      </c>
      <c r="D112" s="43" t="s">
        <v>5363</v>
      </c>
      <c r="E112" s="43">
        <v>5</v>
      </c>
      <c r="F112" s="43" t="s">
        <v>7459</v>
      </c>
      <c r="G112" s="49">
        <v>1</v>
      </c>
      <c r="H112" s="49" t="s">
        <v>7459</v>
      </c>
      <c r="I112" s="49"/>
      <c r="J112" s="45"/>
      <c r="K112" s="41"/>
      <c r="L112" s="41"/>
      <c r="M112" s="41"/>
      <c r="N112" s="45"/>
      <c r="O112" s="41"/>
      <c r="P112" s="46" t="s">
        <v>7448</v>
      </c>
      <c r="Q112" s="41">
        <v>2000</v>
      </c>
      <c r="R112" s="178" t="s">
        <v>663</v>
      </c>
    </row>
    <row r="113" spans="1:18" ht="18" customHeight="1" x14ac:dyDescent="0.15">
      <c r="A113" s="42">
        <v>4</v>
      </c>
      <c r="B113" s="43" t="s">
        <v>5323</v>
      </c>
      <c r="C113" s="43">
        <v>2</v>
      </c>
      <c r="D113" s="43" t="s">
        <v>5363</v>
      </c>
      <c r="E113" s="43">
        <v>5</v>
      </c>
      <c r="F113" s="43" t="s">
        <v>7459</v>
      </c>
      <c r="G113" s="43">
        <v>1</v>
      </c>
      <c r="H113" s="43" t="s">
        <v>7459</v>
      </c>
      <c r="I113" s="49">
        <v>1</v>
      </c>
      <c r="J113" s="45" t="s">
        <v>7459</v>
      </c>
      <c r="K113" s="41">
        <v>2000</v>
      </c>
      <c r="L113" s="41">
        <v>2000</v>
      </c>
      <c r="M113" s="41">
        <f t="shared" ref="M113:M116" si="15">K113-L113</f>
        <v>0</v>
      </c>
      <c r="N113" s="45" t="s">
        <v>7460</v>
      </c>
      <c r="O113" s="41">
        <v>2000000</v>
      </c>
      <c r="P113" s="46" t="s">
        <v>7450</v>
      </c>
      <c r="Q113" s="41"/>
      <c r="R113" s="178" t="s">
        <v>663</v>
      </c>
    </row>
    <row r="114" spans="1:18" ht="18" customHeight="1" x14ac:dyDescent="0.15">
      <c r="A114" s="168">
        <v>5</v>
      </c>
      <c r="B114" s="169" t="s">
        <v>7461</v>
      </c>
      <c r="C114" s="169"/>
      <c r="D114" s="169"/>
      <c r="E114" s="170"/>
      <c r="F114" s="169"/>
      <c r="G114" s="170"/>
      <c r="H114" s="169"/>
      <c r="I114" s="170"/>
      <c r="J114" s="170"/>
      <c r="K114" s="171">
        <f>IF(C114="",SUMIFS($K115:$K$317,$A115:$A$317,A114,$E115:$E$317,""),IF(E114="",SUMIFS($K115:$K$317,$A115:$A$317,A114,$C115:$C$317,C114,$G115:$G$317,""),IF(G114="",SUMIFS($K115:$K$317,$A115:$A$317,A114,$C115:$C$317,C114,$E115:$E$317,E114),0)))</f>
        <v>296902</v>
      </c>
      <c r="L114" s="171">
        <f>IF(C114="",SUMIFS($L115:$L$317,$A115:$A$317,A114,$E115:$E$317,""),IF(E114="",SUMIFS($L115:$L$317,$A115:$A$317,A114,$C115:$C$317,C114,$G115:$G$317,""),IF(G114="",SUMIFS($L115:$L$317,$A115:$A$317,A114,$C115:$C$317,C114,$E115:$E$317,E114),0)))</f>
        <v>290879</v>
      </c>
      <c r="M114" s="171">
        <f t="shared" si="15"/>
        <v>6023</v>
      </c>
      <c r="N114" s="172"/>
      <c r="O114" s="173"/>
      <c r="P114" s="174"/>
      <c r="Q114" s="171">
        <f>IF(C114="",SUMIFS($Q$3:$Q$317,$A$3:$A$317,A114,$C$3:$C$317,"&gt;0",$E$3:$E$317,""),IF(E114="",SUMIFS($Q$3:$Q$317,$A$3:$A$317,A114,$C$3:$C$317,C114,$E$3:$E$317,"&gt;0",$G$3:$G$317,""),IF(G114="",SUMIFS($Q$3:$Q$317,$A$3:$A$317,A114,$C$3:$C$317,C114,$E$3:$E$317,E114,$G$3:$G$317,"&gt;0"))))</f>
        <v>296902</v>
      </c>
      <c r="R114" s="171"/>
    </row>
    <row r="115" spans="1:18" ht="18" customHeight="1" x14ac:dyDescent="0.15">
      <c r="A115" s="24">
        <v>5</v>
      </c>
      <c r="B115" s="25" t="s">
        <v>7461</v>
      </c>
      <c r="C115" s="26">
        <v>1</v>
      </c>
      <c r="D115" s="26" t="s">
        <v>7461</v>
      </c>
      <c r="E115" s="27"/>
      <c r="F115" s="26"/>
      <c r="G115" s="27"/>
      <c r="H115" s="26"/>
      <c r="I115" s="27"/>
      <c r="J115" s="27"/>
      <c r="K115" s="23">
        <f>IF(C115="",SUMIFS($K116:$K$317,$A116:$A$317,A115,$E116:$E$317,""),IF(E115="",SUMIFS($K116:$K$317,$A116:$A$317,A115,$C116:$C$317,C115,$G116:$G$317,""),IF(G115="",SUMIFS($K116:$K$317,$A116:$A$317,A115,$C116:$C$317,C115,$E116:$E$317,E115),0)))</f>
        <v>296902</v>
      </c>
      <c r="L115" s="23">
        <f>IF(C115="",SUMIFS($L116:$L$317,$A116:$A$317,A115,$E116:$E$317,""),IF(E115="",SUMIFS($L116:$L$317,$A116:$A$317,A115,$C116:$C$317,C115,$G116:$G$317,""),IF(G115="",SUMIFS($L116:$L$317,$A116:$A$317,A115,$C116:$C$317,C115,$E116:$E$317,E115),0)))</f>
        <v>290879</v>
      </c>
      <c r="M115" s="23">
        <f t="shared" si="15"/>
        <v>6023</v>
      </c>
      <c r="N115" s="28"/>
      <c r="O115" s="29"/>
      <c r="P115" s="30"/>
      <c r="Q115" s="23">
        <f>IF(C115="",SUMIFS($Q$3:$Q$317,$A$3:$A$317,A115,$C$3:$C$317,"&gt;0",$E$3:$E$317,""),IF(E115="",SUMIFS($Q$3:$Q$317,$A$3:$A$317,A115,$C$3:$C$317,C115,$E$3:$E$317,"&gt;0",$G$3:$G$317,""),IF(G115="",SUMIFS($Q$3:$Q$317,$A$3:$A$317,A115,$C$3:$C$317,C115,$E$3:$E$317,E115,$G$3:$G$317,"&gt;0"))))</f>
        <v>296902</v>
      </c>
      <c r="R115" s="23"/>
    </row>
    <row r="116" spans="1:18" ht="18" customHeight="1" x14ac:dyDescent="0.15">
      <c r="A116" s="24">
        <v>5</v>
      </c>
      <c r="B116" s="25" t="s">
        <v>7461</v>
      </c>
      <c r="C116" s="34">
        <v>1</v>
      </c>
      <c r="D116" s="25" t="s">
        <v>7461</v>
      </c>
      <c r="E116" s="35">
        <v>1</v>
      </c>
      <c r="F116" s="36" t="s">
        <v>7462</v>
      </c>
      <c r="G116" s="35"/>
      <c r="H116" s="36"/>
      <c r="I116" s="35"/>
      <c r="J116" s="35"/>
      <c r="K116" s="32">
        <f>IF(C116="",SUMIFS($K117:$K$317,$A117:$A$317,A116,$E117:$E$317,""),IF(E116="",SUMIFS($K117:$K$317,$A117:$A$317,A116,$C117:$C$317,C116,$G117:$G$317,""),IF(G116="",SUMIFS($K117:$K$317,$A117:$A$317,A116,$C117:$C$317,C116,$E117:$E$317,E116),0)))</f>
        <v>293496</v>
      </c>
      <c r="L116" s="32">
        <f>IF(C116="",SUMIFS($L117:$L$317,$A117:$A$317,A116,$E117:$E$317,""),IF(E116="",SUMIFS($L117:$L$317,$A117:$A$317,A116,$C117:$C$317,C116,$G117:$G$317,""),IF(G116="",SUMIFS($L117:$L$317,$A117:$A$317,A116,$C117:$C$317,C116,$E117:$E$317,E116),0)))</f>
        <v>287743</v>
      </c>
      <c r="M116" s="32">
        <f t="shared" si="15"/>
        <v>5753</v>
      </c>
      <c r="N116" s="37"/>
      <c r="O116" s="38"/>
      <c r="P116" s="39"/>
      <c r="Q116" s="32">
        <f>IF(C116="",SUMIFS($Q$3:$Q$317,$A$3:$A$317,A116,$C$3:$C$317,"&gt;0",$E$3:$E$317,""),IF(E116="",SUMIFS($Q$3:$Q$317,$A$3:$A$317,A116,$C$3:$C$317,C116,$E$3:$E$317,"&gt;0",$G$3:$G$317,""),IF(G116="",SUMIFS($Q$3:$Q$317,$A$3:$A$317,A116,$C$3:$C$317,C116,$E$3:$E$317,E116,$G$3:$G$317,"&gt;0"))))</f>
        <v>293496</v>
      </c>
      <c r="R116" s="32" t="s">
        <v>663</v>
      </c>
    </row>
    <row r="117" spans="1:18" ht="18" customHeight="1" x14ac:dyDescent="0.15">
      <c r="A117" s="42">
        <v>5</v>
      </c>
      <c r="B117" s="43" t="s">
        <v>7461</v>
      </c>
      <c r="C117" s="43">
        <v>1</v>
      </c>
      <c r="D117" s="43" t="s">
        <v>7461</v>
      </c>
      <c r="E117" s="43">
        <v>1</v>
      </c>
      <c r="F117" s="43" t="s">
        <v>7462</v>
      </c>
      <c r="G117" s="49">
        <v>1</v>
      </c>
      <c r="H117" s="49" t="s">
        <v>6770</v>
      </c>
      <c r="I117" s="49"/>
      <c r="J117" s="45"/>
      <c r="K117" s="41"/>
      <c r="L117" s="41"/>
      <c r="M117" s="41"/>
      <c r="N117" s="45"/>
      <c r="O117" s="41"/>
      <c r="P117" s="46" t="s">
        <v>7418</v>
      </c>
      <c r="Q117" s="41">
        <v>83063</v>
      </c>
      <c r="R117" s="178" t="s">
        <v>663</v>
      </c>
    </row>
    <row r="118" spans="1:18" ht="18" customHeight="1" x14ac:dyDescent="0.15">
      <c r="A118" s="42">
        <v>5</v>
      </c>
      <c r="B118" s="43" t="s">
        <v>7461</v>
      </c>
      <c r="C118" s="43">
        <v>1</v>
      </c>
      <c r="D118" s="43" t="s">
        <v>7461</v>
      </c>
      <c r="E118" s="43">
        <v>1</v>
      </c>
      <c r="F118" s="43" t="s">
        <v>7462</v>
      </c>
      <c r="G118" s="43">
        <v>1</v>
      </c>
      <c r="H118" s="43" t="s">
        <v>6770</v>
      </c>
      <c r="I118" s="49">
        <v>1</v>
      </c>
      <c r="J118" s="45" t="s">
        <v>7029</v>
      </c>
      <c r="K118" s="41">
        <v>293496</v>
      </c>
      <c r="L118" s="41">
        <v>287743</v>
      </c>
      <c r="M118" s="41">
        <f t="shared" ref="M118" si="16">K118-L118</f>
        <v>5753</v>
      </c>
      <c r="N118" s="45" t="s">
        <v>7463</v>
      </c>
      <c r="O118" s="41">
        <v>293496210</v>
      </c>
      <c r="P118" s="46" t="s">
        <v>7306</v>
      </c>
      <c r="Q118" s="41"/>
      <c r="R118" s="178" t="s">
        <v>663</v>
      </c>
    </row>
    <row r="119" spans="1:18" ht="18" customHeight="1" x14ac:dyDescent="0.15">
      <c r="A119" s="42">
        <v>5</v>
      </c>
      <c r="B119" s="43" t="s">
        <v>7461</v>
      </c>
      <c r="C119" s="43">
        <v>1</v>
      </c>
      <c r="D119" s="43" t="s">
        <v>7461</v>
      </c>
      <c r="E119" s="43">
        <v>1</v>
      </c>
      <c r="F119" s="43" t="s">
        <v>7462</v>
      </c>
      <c r="G119" s="43">
        <v>1</v>
      </c>
      <c r="H119" s="43" t="s">
        <v>6770</v>
      </c>
      <c r="I119" s="43">
        <v>1</v>
      </c>
      <c r="J119" s="44" t="s">
        <v>7029</v>
      </c>
      <c r="K119" s="41"/>
      <c r="L119" s="41"/>
      <c r="M119" s="41"/>
      <c r="N119" s="45"/>
      <c r="O119" s="41"/>
      <c r="P119" s="46" t="s">
        <v>7421</v>
      </c>
      <c r="Q119" s="41">
        <v>42249</v>
      </c>
      <c r="R119" s="178" t="s">
        <v>663</v>
      </c>
    </row>
    <row r="120" spans="1:18" ht="18" customHeight="1" x14ac:dyDescent="0.15">
      <c r="A120" s="42">
        <v>5</v>
      </c>
      <c r="B120" s="43" t="s">
        <v>7461</v>
      </c>
      <c r="C120" s="43">
        <v>1</v>
      </c>
      <c r="D120" s="43" t="s">
        <v>7461</v>
      </c>
      <c r="E120" s="43">
        <v>1</v>
      </c>
      <c r="F120" s="43" t="s">
        <v>7462</v>
      </c>
      <c r="G120" s="43">
        <v>1</v>
      </c>
      <c r="H120" s="43" t="s">
        <v>6770</v>
      </c>
      <c r="I120" s="43">
        <v>1</v>
      </c>
      <c r="J120" s="44" t="s">
        <v>7029</v>
      </c>
      <c r="K120" s="41"/>
      <c r="L120" s="41"/>
      <c r="M120" s="41"/>
      <c r="N120" s="45"/>
      <c r="O120" s="41"/>
      <c r="P120" s="46" t="s">
        <v>7422</v>
      </c>
      <c r="Q120" s="41"/>
      <c r="R120" s="178" t="s">
        <v>663</v>
      </c>
    </row>
    <row r="121" spans="1:18" ht="18" customHeight="1" x14ac:dyDescent="0.15">
      <c r="A121" s="42">
        <v>5</v>
      </c>
      <c r="B121" s="43" t="s">
        <v>7461</v>
      </c>
      <c r="C121" s="43">
        <v>1</v>
      </c>
      <c r="D121" s="43" t="s">
        <v>7461</v>
      </c>
      <c r="E121" s="43">
        <v>1</v>
      </c>
      <c r="F121" s="43" t="s">
        <v>7462</v>
      </c>
      <c r="G121" s="43">
        <v>1</v>
      </c>
      <c r="H121" s="43" t="s">
        <v>6770</v>
      </c>
      <c r="I121" s="43">
        <v>1</v>
      </c>
      <c r="J121" s="44" t="s">
        <v>7029</v>
      </c>
      <c r="K121" s="41"/>
      <c r="L121" s="41"/>
      <c r="M121" s="41"/>
      <c r="N121" s="45"/>
      <c r="O121" s="41"/>
      <c r="P121" s="46" t="s">
        <v>7423</v>
      </c>
      <c r="Q121" s="41">
        <v>124057</v>
      </c>
      <c r="R121" s="178" t="s">
        <v>663</v>
      </c>
    </row>
    <row r="122" spans="1:18" ht="18" customHeight="1" x14ac:dyDescent="0.15">
      <c r="A122" s="42">
        <v>5</v>
      </c>
      <c r="B122" s="43" t="s">
        <v>7461</v>
      </c>
      <c r="C122" s="43">
        <v>1</v>
      </c>
      <c r="D122" s="43" t="s">
        <v>7461</v>
      </c>
      <c r="E122" s="43">
        <v>1</v>
      </c>
      <c r="F122" s="43" t="s">
        <v>7462</v>
      </c>
      <c r="G122" s="43">
        <v>1</v>
      </c>
      <c r="H122" s="43" t="s">
        <v>6770</v>
      </c>
      <c r="I122" s="43">
        <v>1</v>
      </c>
      <c r="J122" s="44" t="s">
        <v>7029</v>
      </c>
      <c r="K122" s="41"/>
      <c r="L122" s="41"/>
      <c r="M122" s="41"/>
      <c r="N122" s="45"/>
      <c r="O122" s="41"/>
      <c r="P122" s="46" t="s">
        <v>7306</v>
      </c>
      <c r="Q122" s="41"/>
      <c r="R122" s="178" t="s">
        <v>663</v>
      </c>
    </row>
    <row r="123" spans="1:18" ht="18" customHeight="1" x14ac:dyDescent="0.15">
      <c r="A123" s="42">
        <v>5</v>
      </c>
      <c r="B123" s="43" t="s">
        <v>7461</v>
      </c>
      <c r="C123" s="43">
        <v>1</v>
      </c>
      <c r="D123" s="43" t="s">
        <v>7461</v>
      </c>
      <c r="E123" s="43">
        <v>1</v>
      </c>
      <c r="F123" s="43" t="s">
        <v>7462</v>
      </c>
      <c r="G123" s="43">
        <v>1</v>
      </c>
      <c r="H123" s="43" t="s">
        <v>6770</v>
      </c>
      <c r="I123" s="43">
        <v>1</v>
      </c>
      <c r="J123" s="44" t="s">
        <v>7029</v>
      </c>
      <c r="K123" s="41"/>
      <c r="L123" s="41"/>
      <c r="M123" s="41"/>
      <c r="N123" s="45"/>
      <c r="O123" s="41"/>
      <c r="P123" s="46" t="s">
        <v>7424</v>
      </c>
      <c r="Q123" s="41">
        <v>162</v>
      </c>
      <c r="R123" s="178" t="s">
        <v>663</v>
      </c>
    </row>
    <row r="124" spans="1:18" ht="18" customHeight="1" x14ac:dyDescent="0.15">
      <c r="A124" s="42">
        <v>5</v>
      </c>
      <c r="B124" s="43" t="s">
        <v>7461</v>
      </c>
      <c r="C124" s="43">
        <v>1</v>
      </c>
      <c r="D124" s="43" t="s">
        <v>7461</v>
      </c>
      <c r="E124" s="43">
        <v>1</v>
      </c>
      <c r="F124" s="43" t="s">
        <v>7462</v>
      </c>
      <c r="G124" s="43">
        <v>1</v>
      </c>
      <c r="H124" s="43" t="s">
        <v>6770</v>
      </c>
      <c r="I124" s="43">
        <v>1</v>
      </c>
      <c r="J124" s="44" t="s">
        <v>7029</v>
      </c>
      <c r="K124" s="41"/>
      <c r="L124" s="41"/>
      <c r="M124" s="41"/>
      <c r="N124" s="45"/>
      <c r="O124" s="41"/>
      <c r="P124" s="46" t="s">
        <v>7425</v>
      </c>
      <c r="Q124" s="41"/>
      <c r="R124" s="178" t="s">
        <v>663</v>
      </c>
    </row>
    <row r="125" spans="1:18" ht="18" customHeight="1" x14ac:dyDescent="0.15">
      <c r="A125" s="42">
        <v>5</v>
      </c>
      <c r="B125" s="43" t="s">
        <v>7461</v>
      </c>
      <c r="C125" s="43">
        <v>1</v>
      </c>
      <c r="D125" s="43" t="s">
        <v>7461</v>
      </c>
      <c r="E125" s="43">
        <v>1</v>
      </c>
      <c r="F125" s="43" t="s">
        <v>7462</v>
      </c>
      <c r="G125" s="43">
        <v>1</v>
      </c>
      <c r="H125" s="43" t="s">
        <v>6770</v>
      </c>
      <c r="I125" s="43">
        <v>1</v>
      </c>
      <c r="J125" s="44" t="s">
        <v>7029</v>
      </c>
      <c r="K125" s="41"/>
      <c r="L125" s="41"/>
      <c r="M125" s="41"/>
      <c r="N125" s="45"/>
      <c r="O125" s="41"/>
      <c r="P125" s="46" t="s">
        <v>7426</v>
      </c>
      <c r="Q125" s="41">
        <v>518</v>
      </c>
      <c r="R125" s="178" t="s">
        <v>663</v>
      </c>
    </row>
    <row r="126" spans="1:18" ht="18" customHeight="1" x14ac:dyDescent="0.15">
      <c r="A126" s="42">
        <v>5</v>
      </c>
      <c r="B126" s="43" t="s">
        <v>7461</v>
      </c>
      <c r="C126" s="43">
        <v>1</v>
      </c>
      <c r="D126" s="43" t="s">
        <v>7461</v>
      </c>
      <c r="E126" s="43">
        <v>1</v>
      </c>
      <c r="F126" s="43" t="s">
        <v>7462</v>
      </c>
      <c r="G126" s="43">
        <v>1</v>
      </c>
      <c r="H126" s="43" t="s">
        <v>6770</v>
      </c>
      <c r="I126" s="43">
        <v>1</v>
      </c>
      <c r="J126" s="44" t="s">
        <v>7029</v>
      </c>
      <c r="K126" s="41"/>
      <c r="L126" s="41"/>
      <c r="M126" s="41"/>
      <c r="N126" s="45"/>
      <c r="O126" s="41"/>
      <c r="P126" s="46" t="s">
        <v>7418</v>
      </c>
      <c r="Q126" s="41">
        <v>12428</v>
      </c>
      <c r="R126" s="178" t="s">
        <v>663</v>
      </c>
    </row>
    <row r="127" spans="1:18" ht="18" customHeight="1" x14ac:dyDescent="0.15">
      <c r="A127" s="42">
        <v>5</v>
      </c>
      <c r="B127" s="43" t="s">
        <v>7461</v>
      </c>
      <c r="C127" s="43">
        <v>1</v>
      </c>
      <c r="D127" s="43" t="s">
        <v>7461</v>
      </c>
      <c r="E127" s="43">
        <v>1</v>
      </c>
      <c r="F127" s="43" t="s">
        <v>7462</v>
      </c>
      <c r="G127" s="43">
        <v>1</v>
      </c>
      <c r="H127" s="43" t="s">
        <v>6770</v>
      </c>
      <c r="I127" s="43">
        <v>1</v>
      </c>
      <c r="J127" s="44" t="s">
        <v>7029</v>
      </c>
      <c r="K127" s="41"/>
      <c r="L127" s="41"/>
      <c r="M127" s="41"/>
      <c r="N127" s="45"/>
      <c r="O127" s="41"/>
      <c r="P127" s="46" t="s">
        <v>7427</v>
      </c>
      <c r="Q127" s="41"/>
      <c r="R127" s="178" t="s">
        <v>663</v>
      </c>
    </row>
    <row r="128" spans="1:18" ht="18" customHeight="1" x14ac:dyDescent="0.15">
      <c r="A128" s="42">
        <v>5</v>
      </c>
      <c r="B128" s="43" t="s">
        <v>7461</v>
      </c>
      <c r="C128" s="43">
        <v>1</v>
      </c>
      <c r="D128" s="43" t="s">
        <v>7461</v>
      </c>
      <c r="E128" s="43">
        <v>1</v>
      </c>
      <c r="F128" s="43" t="s">
        <v>7462</v>
      </c>
      <c r="G128" s="43">
        <v>1</v>
      </c>
      <c r="H128" s="43" t="s">
        <v>6770</v>
      </c>
      <c r="I128" s="43">
        <v>1</v>
      </c>
      <c r="J128" s="44" t="s">
        <v>7029</v>
      </c>
      <c r="K128" s="41"/>
      <c r="L128" s="41"/>
      <c r="M128" s="41"/>
      <c r="N128" s="45"/>
      <c r="O128" s="41"/>
      <c r="P128" s="46" t="s">
        <v>7428</v>
      </c>
      <c r="Q128" s="41">
        <v>6007</v>
      </c>
      <c r="R128" s="178" t="s">
        <v>663</v>
      </c>
    </row>
    <row r="129" spans="1:18" ht="18" customHeight="1" x14ac:dyDescent="0.15">
      <c r="A129" s="42">
        <v>5</v>
      </c>
      <c r="B129" s="43" t="s">
        <v>7461</v>
      </c>
      <c r="C129" s="43">
        <v>1</v>
      </c>
      <c r="D129" s="43" t="s">
        <v>7461</v>
      </c>
      <c r="E129" s="43">
        <v>1</v>
      </c>
      <c r="F129" s="43" t="s">
        <v>7462</v>
      </c>
      <c r="G129" s="43">
        <v>1</v>
      </c>
      <c r="H129" s="43" t="s">
        <v>6770</v>
      </c>
      <c r="I129" s="43">
        <v>1</v>
      </c>
      <c r="J129" s="44" t="s">
        <v>7029</v>
      </c>
      <c r="K129" s="41"/>
      <c r="L129" s="41"/>
      <c r="M129" s="41"/>
      <c r="N129" s="45"/>
      <c r="O129" s="41"/>
      <c r="P129" s="46" t="s">
        <v>7306</v>
      </c>
      <c r="Q129" s="41"/>
      <c r="R129" s="178" t="s">
        <v>663</v>
      </c>
    </row>
    <row r="130" spans="1:18" ht="18" customHeight="1" x14ac:dyDescent="0.15">
      <c r="A130" s="42">
        <v>5</v>
      </c>
      <c r="B130" s="43" t="s">
        <v>7461</v>
      </c>
      <c r="C130" s="43">
        <v>1</v>
      </c>
      <c r="D130" s="43" t="s">
        <v>7461</v>
      </c>
      <c r="E130" s="43">
        <v>1</v>
      </c>
      <c r="F130" s="43" t="s">
        <v>7462</v>
      </c>
      <c r="G130" s="43">
        <v>1</v>
      </c>
      <c r="H130" s="43" t="s">
        <v>6770</v>
      </c>
      <c r="I130" s="43">
        <v>1</v>
      </c>
      <c r="J130" s="44" t="s">
        <v>7029</v>
      </c>
      <c r="K130" s="41"/>
      <c r="L130" s="41"/>
      <c r="M130" s="41"/>
      <c r="N130" s="45"/>
      <c r="O130" s="41"/>
      <c r="P130" s="46" t="s">
        <v>7429</v>
      </c>
      <c r="Q130" s="41">
        <v>324</v>
      </c>
      <c r="R130" s="178" t="s">
        <v>663</v>
      </c>
    </row>
    <row r="131" spans="1:18" ht="18" customHeight="1" x14ac:dyDescent="0.15">
      <c r="A131" s="42">
        <v>5</v>
      </c>
      <c r="B131" s="43" t="s">
        <v>7461</v>
      </c>
      <c r="C131" s="43">
        <v>1</v>
      </c>
      <c r="D131" s="43" t="s">
        <v>7461</v>
      </c>
      <c r="E131" s="43">
        <v>1</v>
      </c>
      <c r="F131" s="43" t="s">
        <v>7462</v>
      </c>
      <c r="G131" s="43">
        <v>1</v>
      </c>
      <c r="H131" s="43" t="s">
        <v>6770</v>
      </c>
      <c r="I131" s="43">
        <v>1</v>
      </c>
      <c r="J131" s="44" t="s">
        <v>7029</v>
      </c>
      <c r="K131" s="41"/>
      <c r="L131" s="41"/>
      <c r="M131" s="41"/>
      <c r="N131" s="45"/>
      <c r="O131" s="41"/>
      <c r="P131" s="46" t="s">
        <v>7430</v>
      </c>
      <c r="Q131" s="41"/>
      <c r="R131" s="178" t="s">
        <v>663</v>
      </c>
    </row>
    <row r="132" spans="1:18" ht="18" customHeight="1" x14ac:dyDescent="0.15">
      <c r="A132" s="42">
        <v>5</v>
      </c>
      <c r="B132" s="43" t="s">
        <v>7461</v>
      </c>
      <c r="C132" s="43">
        <v>1</v>
      </c>
      <c r="D132" s="43" t="s">
        <v>7461</v>
      </c>
      <c r="E132" s="43">
        <v>1</v>
      </c>
      <c r="F132" s="43" t="s">
        <v>7462</v>
      </c>
      <c r="G132" s="43">
        <v>1</v>
      </c>
      <c r="H132" s="43" t="s">
        <v>6770</v>
      </c>
      <c r="I132" s="43">
        <v>1</v>
      </c>
      <c r="J132" s="44" t="s">
        <v>7029</v>
      </c>
      <c r="K132" s="41"/>
      <c r="L132" s="41"/>
      <c r="M132" s="41"/>
      <c r="N132" s="45"/>
      <c r="O132" s="41"/>
      <c r="P132" s="46" t="s">
        <v>7431</v>
      </c>
      <c r="Q132" s="41">
        <v>52</v>
      </c>
      <c r="R132" s="178" t="s">
        <v>663</v>
      </c>
    </row>
    <row r="133" spans="1:18" ht="18" customHeight="1" x14ac:dyDescent="0.15">
      <c r="A133" s="42">
        <v>5</v>
      </c>
      <c r="B133" s="43" t="s">
        <v>7461</v>
      </c>
      <c r="C133" s="43">
        <v>1</v>
      </c>
      <c r="D133" s="43" t="s">
        <v>7461</v>
      </c>
      <c r="E133" s="43">
        <v>1</v>
      </c>
      <c r="F133" s="43" t="s">
        <v>7462</v>
      </c>
      <c r="G133" s="43">
        <v>1</v>
      </c>
      <c r="H133" s="43" t="s">
        <v>6770</v>
      </c>
      <c r="I133" s="43">
        <v>1</v>
      </c>
      <c r="J133" s="44" t="s">
        <v>7029</v>
      </c>
      <c r="K133" s="41"/>
      <c r="L133" s="41"/>
      <c r="M133" s="41"/>
      <c r="N133" s="45"/>
      <c r="O133" s="41"/>
      <c r="P133" s="46" t="s">
        <v>7425</v>
      </c>
      <c r="Q133" s="41"/>
      <c r="R133" s="178" t="s">
        <v>663</v>
      </c>
    </row>
    <row r="134" spans="1:18" ht="18" customHeight="1" x14ac:dyDescent="0.15">
      <c r="A134" s="42">
        <v>5</v>
      </c>
      <c r="B134" s="43" t="s">
        <v>7461</v>
      </c>
      <c r="C134" s="43">
        <v>1</v>
      </c>
      <c r="D134" s="43" t="s">
        <v>7461</v>
      </c>
      <c r="E134" s="43">
        <v>1</v>
      </c>
      <c r="F134" s="43" t="s">
        <v>7462</v>
      </c>
      <c r="G134" s="43">
        <v>1</v>
      </c>
      <c r="H134" s="43" t="s">
        <v>6770</v>
      </c>
      <c r="I134" s="43">
        <v>1</v>
      </c>
      <c r="J134" s="44" t="s">
        <v>7029</v>
      </c>
      <c r="K134" s="41"/>
      <c r="L134" s="41"/>
      <c r="M134" s="41"/>
      <c r="N134" s="45"/>
      <c r="O134" s="41"/>
      <c r="P134" s="46" t="s">
        <v>7432</v>
      </c>
      <c r="Q134" s="41">
        <v>185</v>
      </c>
      <c r="R134" s="178" t="s">
        <v>663</v>
      </c>
    </row>
    <row r="135" spans="1:18" ht="18" customHeight="1" x14ac:dyDescent="0.15">
      <c r="A135" s="42">
        <v>5</v>
      </c>
      <c r="B135" s="43" t="s">
        <v>7461</v>
      </c>
      <c r="C135" s="43">
        <v>1</v>
      </c>
      <c r="D135" s="43" t="s">
        <v>7461</v>
      </c>
      <c r="E135" s="43">
        <v>1</v>
      </c>
      <c r="F135" s="43" t="s">
        <v>7462</v>
      </c>
      <c r="G135" s="43">
        <v>1</v>
      </c>
      <c r="H135" s="43" t="s">
        <v>6770</v>
      </c>
      <c r="I135" s="43">
        <v>1</v>
      </c>
      <c r="J135" s="44" t="s">
        <v>7029</v>
      </c>
      <c r="K135" s="41"/>
      <c r="L135" s="41"/>
      <c r="M135" s="41"/>
      <c r="N135" s="45"/>
      <c r="O135" s="41"/>
      <c r="P135" s="46" t="s">
        <v>7428</v>
      </c>
      <c r="Q135" s="41">
        <v>899</v>
      </c>
      <c r="R135" s="178" t="s">
        <v>663</v>
      </c>
    </row>
    <row r="136" spans="1:18" ht="18" customHeight="1" x14ac:dyDescent="0.15">
      <c r="A136" s="42">
        <v>5</v>
      </c>
      <c r="B136" s="43" t="s">
        <v>7461</v>
      </c>
      <c r="C136" s="43">
        <v>1</v>
      </c>
      <c r="D136" s="43" t="s">
        <v>7461</v>
      </c>
      <c r="E136" s="43">
        <v>1</v>
      </c>
      <c r="F136" s="43" t="s">
        <v>7462</v>
      </c>
      <c r="G136" s="43">
        <v>1</v>
      </c>
      <c r="H136" s="43" t="s">
        <v>6770</v>
      </c>
      <c r="I136" s="43">
        <v>1</v>
      </c>
      <c r="J136" s="44" t="s">
        <v>7029</v>
      </c>
      <c r="K136" s="41"/>
      <c r="L136" s="41"/>
      <c r="M136" s="41"/>
      <c r="N136" s="45"/>
      <c r="O136" s="41"/>
      <c r="P136" s="46" t="s">
        <v>7427</v>
      </c>
      <c r="Q136" s="41"/>
      <c r="R136" s="178" t="s">
        <v>663</v>
      </c>
    </row>
    <row r="137" spans="1:18" ht="18" customHeight="1" x14ac:dyDescent="0.15">
      <c r="A137" s="42">
        <v>5</v>
      </c>
      <c r="B137" s="43" t="s">
        <v>7461</v>
      </c>
      <c r="C137" s="43">
        <v>1</v>
      </c>
      <c r="D137" s="43" t="s">
        <v>7461</v>
      </c>
      <c r="E137" s="43">
        <v>1</v>
      </c>
      <c r="F137" s="43" t="s">
        <v>7462</v>
      </c>
      <c r="G137" s="43">
        <v>1</v>
      </c>
      <c r="H137" s="43" t="s">
        <v>6770</v>
      </c>
      <c r="I137" s="43">
        <v>1</v>
      </c>
      <c r="J137" s="44" t="s">
        <v>7029</v>
      </c>
      <c r="K137" s="41"/>
      <c r="L137" s="41"/>
      <c r="M137" s="41"/>
      <c r="N137" s="45"/>
      <c r="O137" s="41"/>
      <c r="P137" s="46" t="s">
        <v>6728</v>
      </c>
      <c r="Q137" s="41">
        <v>185</v>
      </c>
      <c r="R137" s="178" t="s">
        <v>663</v>
      </c>
    </row>
    <row r="138" spans="1:18" ht="18" customHeight="1" x14ac:dyDescent="0.15">
      <c r="A138" s="42">
        <v>5</v>
      </c>
      <c r="B138" s="43" t="s">
        <v>7461</v>
      </c>
      <c r="C138" s="43">
        <v>1</v>
      </c>
      <c r="D138" s="43" t="s">
        <v>7461</v>
      </c>
      <c r="E138" s="43">
        <v>1</v>
      </c>
      <c r="F138" s="43" t="s">
        <v>7462</v>
      </c>
      <c r="G138" s="43">
        <v>1</v>
      </c>
      <c r="H138" s="43" t="s">
        <v>6770</v>
      </c>
      <c r="I138" s="43">
        <v>1</v>
      </c>
      <c r="J138" s="44" t="s">
        <v>7029</v>
      </c>
      <c r="K138" s="41"/>
      <c r="L138" s="41"/>
      <c r="M138" s="41"/>
      <c r="N138" s="45"/>
      <c r="O138" s="41"/>
      <c r="P138" s="46" t="s">
        <v>7061</v>
      </c>
      <c r="Q138" s="41">
        <v>7175</v>
      </c>
      <c r="R138" s="178" t="s">
        <v>663</v>
      </c>
    </row>
    <row r="139" spans="1:18" ht="18" customHeight="1" x14ac:dyDescent="0.15">
      <c r="A139" s="42">
        <v>5</v>
      </c>
      <c r="B139" s="43" t="s">
        <v>7461</v>
      </c>
      <c r="C139" s="43">
        <v>1</v>
      </c>
      <c r="D139" s="43" t="s">
        <v>7461</v>
      </c>
      <c r="E139" s="43">
        <v>1</v>
      </c>
      <c r="F139" s="43" t="s">
        <v>7462</v>
      </c>
      <c r="G139" s="43">
        <v>1</v>
      </c>
      <c r="H139" s="43" t="s">
        <v>6770</v>
      </c>
      <c r="I139" s="43">
        <v>1</v>
      </c>
      <c r="J139" s="44" t="s">
        <v>7029</v>
      </c>
      <c r="K139" s="41"/>
      <c r="L139" s="41"/>
      <c r="M139" s="41"/>
      <c r="N139" s="45"/>
      <c r="O139" s="41"/>
      <c r="P139" s="46" t="s">
        <v>7434</v>
      </c>
      <c r="Q139" s="41">
        <v>7</v>
      </c>
      <c r="R139" s="178" t="s">
        <v>663</v>
      </c>
    </row>
    <row r="140" spans="1:18" ht="18" customHeight="1" x14ac:dyDescent="0.15">
      <c r="A140" s="42">
        <v>5</v>
      </c>
      <c r="B140" s="43" t="s">
        <v>7461</v>
      </c>
      <c r="C140" s="43">
        <v>1</v>
      </c>
      <c r="D140" s="43" t="s">
        <v>7461</v>
      </c>
      <c r="E140" s="43">
        <v>1</v>
      </c>
      <c r="F140" s="43" t="s">
        <v>7462</v>
      </c>
      <c r="G140" s="43">
        <v>1</v>
      </c>
      <c r="H140" s="43" t="s">
        <v>6770</v>
      </c>
      <c r="I140" s="43">
        <v>1</v>
      </c>
      <c r="J140" s="44" t="s">
        <v>7029</v>
      </c>
      <c r="K140" s="41"/>
      <c r="L140" s="41"/>
      <c r="M140" s="41"/>
      <c r="N140" s="45"/>
      <c r="O140" s="41"/>
      <c r="P140" s="46" t="s">
        <v>7435</v>
      </c>
      <c r="Q140" s="41"/>
      <c r="R140" s="178" t="s">
        <v>663</v>
      </c>
    </row>
    <row r="141" spans="1:18" ht="18" customHeight="1" x14ac:dyDescent="0.15">
      <c r="A141" s="42">
        <v>5</v>
      </c>
      <c r="B141" s="43" t="s">
        <v>7461</v>
      </c>
      <c r="C141" s="43">
        <v>1</v>
      </c>
      <c r="D141" s="43" t="s">
        <v>7461</v>
      </c>
      <c r="E141" s="43">
        <v>1</v>
      </c>
      <c r="F141" s="43" t="s">
        <v>7462</v>
      </c>
      <c r="G141" s="43">
        <v>1</v>
      </c>
      <c r="H141" s="43" t="s">
        <v>6770</v>
      </c>
      <c r="I141" s="43">
        <v>1</v>
      </c>
      <c r="J141" s="44" t="s">
        <v>7029</v>
      </c>
      <c r="K141" s="41"/>
      <c r="L141" s="41"/>
      <c r="M141" s="41"/>
      <c r="N141" s="45"/>
      <c r="O141" s="41"/>
      <c r="P141" s="46" t="s">
        <v>7436</v>
      </c>
      <c r="Q141" s="41">
        <v>842</v>
      </c>
      <c r="R141" s="178" t="s">
        <v>663</v>
      </c>
    </row>
    <row r="142" spans="1:18" ht="18" customHeight="1" x14ac:dyDescent="0.15">
      <c r="A142" s="42">
        <v>5</v>
      </c>
      <c r="B142" s="43" t="s">
        <v>7461</v>
      </c>
      <c r="C142" s="43">
        <v>1</v>
      </c>
      <c r="D142" s="43" t="s">
        <v>7461</v>
      </c>
      <c r="E142" s="43">
        <v>1</v>
      </c>
      <c r="F142" s="43" t="s">
        <v>7462</v>
      </c>
      <c r="G142" s="43">
        <v>1</v>
      </c>
      <c r="H142" s="43" t="s">
        <v>6770</v>
      </c>
      <c r="I142" s="43">
        <v>1</v>
      </c>
      <c r="J142" s="44" t="s">
        <v>7029</v>
      </c>
      <c r="K142" s="41"/>
      <c r="L142" s="41"/>
      <c r="M142" s="41"/>
      <c r="N142" s="45"/>
      <c r="O142" s="41"/>
      <c r="P142" s="46" t="s">
        <v>7437</v>
      </c>
      <c r="Q142" s="41"/>
      <c r="R142" s="178" t="s">
        <v>663</v>
      </c>
    </row>
    <row r="143" spans="1:18" ht="18" customHeight="1" x14ac:dyDescent="0.15">
      <c r="A143" s="42">
        <v>5</v>
      </c>
      <c r="B143" s="43" t="s">
        <v>7461</v>
      </c>
      <c r="C143" s="43">
        <v>1</v>
      </c>
      <c r="D143" s="43" t="s">
        <v>7461</v>
      </c>
      <c r="E143" s="43">
        <v>1</v>
      </c>
      <c r="F143" s="43" t="s">
        <v>7462</v>
      </c>
      <c r="G143" s="43">
        <v>1</v>
      </c>
      <c r="H143" s="43" t="s">
        <v>6770</v>
      </c>
      <c r="I143" s="43">
        <v>1</v>
      </c>
      <c r="J143" s="44" t="s">
        <v>7029</v>
      </c>
      <c r="K143" s="41"/>
      <c r="L143" s="41"/>
      <c r="M143" s="41"/>
      <c r="N143" s="45"/>
      <c r="O143" s="41"/>
      <c r="P143" s="46" t="s">
        <v>7436</v>
      </c>
      <c r="Q143" s="41">
        <v>10</v>
      </c>
      <c r="R143" s="178" t="s">
        <v>663</v>
      </c>
    </row>
    <row r="144" spans="1:18" ht="18" customHeight="1" x14ac:dyDescent="0.15">
      <c r="A144" s="42">
        <v>5</v>
      </c>
      <c r="B144" s="43" t="s">
        <v>7461</v>
      </c>
      <c r="C144" s="43">
        <v>1</v>
      </c>
      <c r="D144" s="43" t="s">
        <v>7461</v>
      </c>
      <c r="E144" s="43">
        <v>1</v>
      </c>
      <c r="F144" s="43" t="s">
        <v>7462</v>
      </c>
      <c r="G144" s="43">
        <v>1</v>
      </c>
      <c r="H144" s="43" t="s">
        <v>6770</v>
      </c>
      <c r="I144" s="43">
        <v>1</v>
      </c>
      <c r="J144" s="44" t="s">
        <v>7029</v>
      </c>
      <c r="K144" s="41"/>
      <c r="L144" s="41"/>
      <c r="M144" s="41"/>
      <c r="N144" s="45"/>
      <c r="O144" s="41"/>
      <c r="P144" s="46" t="s">
        <v>7438</v>
      </c>
      <c r="Q144" s="41"/>
      <c r="R144" s="178" t="s">
        <v>663</v>
      </c>
    </row>
    <row r="145" spans="1:18" ht="18" customHeight="1" x14ac:dyDescent="0.15">
      <c r="A145" s="42">
        <v>5</v>
      </c>
      <c r="B145" s="43" t="s">
        <v>7461</v>
      </c>
      <c r="C145" s="43">
        <v>1</v>
      </c>
      <c r="D145" s="43" t="s">
        <v>7461</v>
      </c>
      <c r="E145" s="43">
        <v>1</v>
      </c>
      <c r="F145" s="43" t="s">
        <v>7462</v>
      </c>
      <c r="G145" s="43">
        <v>1</v>
      </c>
      <c r="H145" s="43" t="s">
        <v>6770</v>
      </c>
      <c r="I145" s="43">
        <v>1</v>
      </c>
      <c r="J145" s="44" t="s">
        <v>7029</v>
      </c>
      <c r="K145" s="41"/>
      <c r="L145" s="41"/>
      <c r="M145" s="41"/>
      <c r="N145" s="45"/>
      <c r="O145" s="41"/>
      <c r="P145" s="46" t="s">
        <v>7439</v>
      </c>
      <c r="Q145" s="41">
        <v>15301</v>
      </c>
      <c r="R145" s="178" t="s">
        <v>663</v>
      </c>
    </row>
    <row r="146" spans="1:18" ht="18" customHeight="1" x14ac:dyDescent="0.15">
      <c r="A146" s="42">
        <v>5</v>
      </c>
      <c r="B146" s="43" t="s">
        <v>7461</v>
      </c>
      <c r="C146" s="43">
        <v>1</v>
      </c>
      <c r="D146" s="43" t="s">
        <v>7461</v>
      </c>
      <c r="E146" s="43">
        <v>1</v>
      </c>
      <c r="F146" s="43" t="s">
        <v>7462</v>
      </c>
      <c r="G146" s="43">
        <v>1</v>
      </c>
      <c r="H146" s="43" t="s">
        <v>6770</v>
      </c>
      <c r="I146" s="43">
        <v>1</v>
      </c>
      <c r="J146" s="44" t="s">
        <v>7029</v>
      </c>
      <c r="K146" s="41"/>
      <c r="L146" s="41"/>
      <c r="M146" s="41"/>
      <c r="N146" s="45"/>
      <c r="O146" s="41"/>
      <c r="P146" s="46" t="s">
        <v>7437</v>
      </c>
      <c r="Q146" s="41"/>
      <c r="R146" s="178" t="s">
        <v>663</v>
      </c>
    </row>
    <row r="147" spans="1:18" ht="18" customHeight="1" x14ac:dyDescent="0.15">
      <c r="A147" s="42">
        <v>5</v>
      </c>
      <c r="B147" s="43" t="s">
        <v>7461</v>
      </c>
      <c r="C147" s="43">
        <v>1</v>
      </c>
      <c r="D147" s="43" t="s">
        <v>7461</v>
      </c>
      <c r="E147" s="43">
        <v>1</v>
      </c>
      <c r="F147" s="43" t="s">
        <v>7462</v>
      </c>
      <c r="G147" s="43">
        <v>1</v>
      </c>
      <c r="H147" s="43" t="s">
        <v>6770</v>
      </c>
      <c r="I147" s="43">
        <v>1</v>
      </c>
      <c r="J147" s="44" t="s">
        <v>7029</v>
      </c>
      <c r="K147" s="41"/>
      <c r="L147" s="41"/>
      <c r="M147" s="41"/>
      <c r="N147" s="45"/>
      <c r="O147" s="41"/>
      <c r="P147" s="46" t="s">
        <v>7442</v>
      </c>
      <c r="Q147" s="41">
        <v>32</v>
      </c>
      <c r="R147" s="178" t="s">
        <v>663</v>
      </c>
    </row>
    <row r="148" spans="1:18" ht="18" customHeight="1" x14ac:dyDescent="0.15">
      <c r="A148" s="42">
        <v>5</v>
      </c>
      <c r="B148" s="43" t="s">
        <v>7461</v>
      </c>
      <c r="C148" s="43">
        <v>1</v>
      </c>
      <c r="D148" s="43" t="s">
        <v>7461</v>
      </c>
      <c r="E148" s="43">
        <v>1</v>
      </c>
      <c r="F148" s="43" t="s">
        <v>7462</v>
      </c>
      <c r="G148" s="43">
        <v>1</v>
      </c>
      <c r="H148" s="43" t="s">
        <v>6770</v>
      </c>
      <c r="I148" s="43">
        <v>1</v>
      </c>
      <c r="J148" s="44" t="s">
        <v>7029</v>
      </c>
      <c r="K148" s="41"/>
      <c r="L148" s="41"/>
      <c r="M148" s="41"/>
      <c r="N148" s="45"/>
      <c r="O148" s="41"/>
      <c r="P148" s="46" t="s">
        <v>7443</v>
      </c>
      <c r="Q148" s="41"/>
      <c r="R148" s="178" t="s">
        <v>663</v>
      </c>
    </row>
    <row r="149" spans="1:18" ht="18" customHeight="1" x14ac:dyDescent="0.15">
      <c r="A149" s="24">
        <v>5</v>
      </c>
      <c r="B149" s="25" t="s">
        <v>7461</v>
      </c>
      <c r="C149" s="34">
        <v>1</v>
      </c>
      <c r="D149" s="25" t="s">
        <v>7461</v>
      </c>
      <c r="E149" s="35">
        <v>2</v>
      </c>
      <c r="F149" s="36" t="s">
        <v>7464</v>
      </c>
      <c r="G149" s="35"/>
      <c r="H149" s="36"/>
      <c r="I149" s="35"/>
      <c r="J149" s="35"/>
      <c r="K149" s="32">
        <f>IF(C149="",SUMIFS($K150:$K$317,$A150:$A$317,A149,$E150:$E$317,""),IF(E149="",SUMIFS($K150:$K$317,$A150:$A$317,A149,$C150:$C$317,C149,$G150:$G$317,""),IF(G149="",SUMIFS($K150:$K$317,$A150:$A$317,A149,$C150:$C$317,C149,$E150:$E$317,E149),0)))</f>
        <v>3406</v>
      </c>
      <c r="L149" s="32">
        <f>IF(C149="",SUMIFS($L150:$L$317,$A150:$A$317,A149,$E150:$E$317,""),IF(E149="",SUMIFS($L150:$L$317,$A150:$A$317,A149,$C150:$C$317,C149,$G150:$G$317,""),IF(G149="",SUMIFS($L150:$L$317,$A150:$A$317,A149,$C150:$C$317,C149,$E150:$E$317,E149),0)))</f>
        <v>3136</v>
      </c>
      <c r="M149" s="32">
        <f t="shared" ref="M149" si="17">K149-L149</f>
        <v>270</v>
      </c>
      <c r="N149" s="37"/>
      <c r="O149" s="38"/>
      <c r="P149" s="39"/>
      <c r="Q149" s="32">
        <f>IF(C149="",SUMIFS($Q$3:$Q$317,$A$3:$A$317,A149,$C$3:$C$317,"&gt;0",$E$3:$E$317,""),IF(E149="",SUMIFS($Q$3:$Q$317,$A$3:$A$317,A149,$C$3:$C$317,C149,$E$3:$E$317,"&gt;0",$G$3:$G$317,""),IF(G149="",SUMIFS($Q$3:$Q$317,$A$3:$A$317,A149,$C$3:$C$317,C149,$E$3:$E$317,E149,$G$3:$G$317,"&gt;0"))))</f>
        <v>3406</v>
      </c>
      <c r="R149" s="32" t="s">
        <v>663</v>
      </c>
    </row>
    <row r="150" spans="1:18" ht="18" customHeight="1" x14ac:dyDescent="0.15">
      <c r="A150" s="42">
        <v>5</v>
      </c>
      <c r="B150" s="43" t="s">
        <v>7461</v>
      </c>
      <c r="C150" s="43">
        <v>1</v>
      </c>
      <c r="D150" s="43" t="s">
        <v>7461</v>
      </c>
      <c r="E150" s="43">
        <v>2</v>
      </c>
      <c r="F150" s="43" t="s">
        <v>7464</v>
      </c>
      <c r="G150" s="49">
        <v>1</v>
      </c>
      <c r="H150" s="49" t="s">
        <v>6770</v>
      </c>
      <c r="I150" s="49"/>
      <c r="J150" s="45"/>
      <c r="K150" s="41"/>
      <c r="L150" s="41"/>
      <c r="M150" s="41"/>
      <c r="N150" s="45"/>
      <c r="O150" s="41"/>
      <c r="P150" s="46" t="s">
        <v>7413</v>
      </c>
      <c r="Q150" s="41">
        <v>2036</v>
      </c>
      <c r="R150" s="178" t="s">
        <v>663</v>
      </c>
    </row>
    <row r="151" spans="1:18" ht="18" customHeight="1" x14ac:dyDescent="0.15">
      <c r="A151" s="42">
        <v>5</v>
      </c>
      <c r="B151" s="43" t="s">
        <v>7461</v>
      </c>
      <c r="C151" s="43">
        <v>1</v>
      </c>
      <c r="D151" s="43" t="s">
        <v>7461</v>
      </c>
      <c r="E151" s="43">
        <v>2</v>
      </c>
      <c r="F151" s="43" t="s">
        <v>7464</v>
      </c>
      <c r="G151" s="43">
        <v>1</v>
      </c>
      <c r="H151" s="43" t="s">
        <v>6770</v>
      </c>
      <c r="I151" s="49">
        <v>1</v>
      </c>
      <c r="J151" s="45" t="s">
        <v>7464</v>
      </c>
      <c r="K151" s="41">
        <v>3406</v>
      </c>
      <c r="L151" s="41">
        <v>3136</v>
      </c>
      <c r="M151" s="41">
        <f t="shared" ref="M151" si="18">K151-L151</f>
        <v>270</v>
      </c>
      <c r="N151" s="45" t="s">
        <v>7445</v>
      </c>
      <c r="O151" s="41"/>
      <c r="P151" s="46" t="s">
        <v>7414</v>
      </c>
      <c r="Q151" s="41"/>
      <c r="R151" s="178" t="s">
        <v>663</v>
      </c>
    </row>
    <row r="152" spans="1:18" ht="18" customHeight="1" x14ac:dyDescent="0.15">
      <c r="A152" s="42">
        <v>5</v>
      </c>
      <c r="B152" s="43" t="s">
        <v>7461</v>
      </c>
      <c r="C152" s="43">
        <v>1</v>
      </c>
      <c r="D152" s="43" t="s">
        <v>7461</v>
      </c>
      <c r="E152" s="43">
        <v>2</v>
      </c>
      <c r="F152" s="43" t="s">
        <v>7464</v>
      </c>
      <c r="G152" s="43">
        <v>1</v>
      </c>
      <c r="H152" s="43" t="s">
        <v>6770</v>
      </c>
      <c r="I152" s="43">
        <v>1</v>
      </c>
      <c r="J152" s="44" t="s">
        <v>7464</v>
      </c>
      <c r="K152" s="41"/>
      <c r="L152" s="41"/>
      <c r="M152" s="41"/>
      <c r="N152" s="45" t="s">
        <v>7465</v>
      </c>
      <c r="O152" s="41">
        <v>3406000</v>
      </c>
      <c r="P152" s="46" t="s">
        <v>7114</v>
      </c>
      <c r="Q152" s="41">
        <v>1368</v>
      </c>
      <c r="R152" s="178" t="s">
        <v>663</v>
      </c>
    </row>
    <row r="153" spans="1:18" ht="18" customHeight="1" x14ac:dyDescent="0.15">
      <c r="A153" s="42">
        <v>5</v>
      </c>
      <c r="B153" s="43" t="s">
        <v>7461</v>
      </c>
      <c r="C153" s="43">
        <v>1</v>
      </c>
      <c r="D153" s="43" t="s">
        <v>7461</v>
      </c>
      <c r="E153" s="43">
        <v>2</v>
      </c>
      <c r="F153" s="43" t="s">
        <v>7464</v>
      </c>
      <c r="G153" s="43">
        <v>1</v>
      </c>
      <c r="H153" s="43" t="s">
        <v>6770</v>
      </c>
      <c r="I153" s="43">
        <v>1</v>
      </c>
      <c r="J153" s="44" t="s">
        <v>7464</v>
      </c>
      <c r="K153" s="41"/>
      <c r="L153" s="41"/>
      <c r="M153" s="41"/>
      <c r="N153" s="45"/>
      <c r="O153" s="41"/>
      <c r="P153" s="46" t="s">
        <v>6728</v>
      </c>
      <c r="Q153" s="41">
        <v>2</v>
      </c>
      <c r="R153" s="178" t="s">
        <v>663</v>
      </c>
    </row>
    <row r="154" spans="1:18" ht="18" customHeight="1" x14ac:dyDescent="0.15">
      <c r="A154" s="168">
        <v>6</v>
      </c>
      <c r="B154" s="169" t="s">
        <v>5467</v>
      </c>
      <c r="C154" s="169"/>
      <c r="D154" s="169"/>
      <c r="E154" s="170"/>
      <c r="F154" s="169"/>
      <c r="G154" s="170"/>
      <c r="H154" s="169"/>
      <c r="I154" s="170"/>
      <c r="J154" s="170"/>
      <c r="K154" s="171">
        <f>IF(C154="",SUMIFS($K155:$K$317,$A155:$A$317,A154,$E155:$E$317,""),IF(E154="",SUMIFS($K155:$K$317,$A155:$A$317,A154,$C155:$C$317,C154,$G155:$G$317,""),IF(G154="",SUMIFS($K155:$K$317,$A155:$A$317,A154,$C155:$C$317,C154,$E155:$E$317,E154),0)))</f>
        <v>167614</v>
      </c>
      <c r="L154" s="171">
        <f>IF(C154="",SUMIFS($L155:$L$317,$A155:$A$317,A154,$E155:$E$317,""),IF(E154="",SUMIFS($L155:$L$317,$A155:$A$317,A154,$C155:$C$317,C154,$G155:$G$317,""),IF(G154="",SUMIFS($L155:$L$317,$A155:$A$317,A154,$C155:$C$317,C154,$E155:$E$317,E154),0)))</f>
        <v>167149</v>
      </c>
      <c r="M154" s="171">
        <f t="shared" ref="M154:M156" si="19">K154-L154</f>
        <v>465</v>
      </c>
      <c r="N154" s="172"/>
      <c r="O154" s="173"/>
      <c r="P154" s="174"/>
      <c r="Q154" s="171">
        <f>IF(C154="",SUMIFS($Q$3:$Q$317,$A$3:$A$317,A154,$C$3:$C$317,"&gt;0",$E$3:$E$317,""),IF(E154="",SUMIFS($Q$3:$Q$317,$A$3:$A$317,A154,$C$3:$C$317,C154,$E$3:$E$317,"&gt;0",$G$3:$G$317,""),IF(G154="",SUMIFS($Q$3:$Q$317,$A$3:$A$317,A154,$C$3:$C$317,C154,$E$3:$E$317,E154,$G$3:$G$317,"&gt;0"))))</f>
        <v>167614</v>
      </c>
      <c r="R154" s="171"/>
    </row>
    <row r="155" spans="1:18" ht="18" customHeight="1" x14ac:dyDescent="0.15">
      <c r="A155" s="24">
        <v>6</v>
      </c>
      <c r="B155" s="25" t="s">
        <v>5467</v>
      </c>
      <c r="C155" s="26">
        <v>1</v>
      </c>
      <c r="D155" s="26" t="s">
        <v>5468</v>
      </c>
      <c r="E155" s="27"/>
      <c r="F155" s="26"/>
      <c r="G155" s="27"/>
      <c r="H155" s="26"/>
      <c r="I155" s="27"/>
      <c r="J155" s="27"/>
      <c r="K155" s="23">
        <f>IF(C155="",SUMIFS($K156:$K$317,$A156:$A$317,A155,$E156:$E$317,""),IF(E155="",SUMIFS($K156:$K$317,$A156:$A$317,A155,$C156:$C$317,C155,$G156:$G$317,""),IF(G155="",SUMIFS($K156:$K$317,$A156:$A$317,A155,$C156:$C$317,C155,$E156:$E$317,E155),0)))</f>
        <v>161690</v>
      </c>
      <c r="L155" s="23">
        <f>IF(C155="",SUMIFS($L156:$L$317,$A156:$A$317,A155,$E156:$E$317,""),IF(E155="",SUMIFS($L156:$L$317,$A156:$A$317,A155,$C156:$C$317,C155,$G156:$G$317,""),IF(G155="",SUMIFS($L156:$L$317,$A156:$A$317,A155,$C156:$C$317,C155,$E156:$E$317,E155),0)))</f>
        <v>159469</v>
      </c>
      <c r="M155" s="23">
        <f t="shared" si="19"/>
        <v>2221</v>
      </c>
      <c r="N155" s="28"/>
      <c r="O155" s="29"/>
      <c r="P155" s="30"/>
      <c r="Q155" s="23">
        <f>IF(C155="",SUMIFS($Q$3:$Q$317,$A$3:$A$317,A155,$C$3:$C$317,"&gt;0",$E$3:$E$317,""),IF(E155="",SUMIFS($Q$3:$Q$317,$A$3:$A$317,A155,$C$3:$C$317,C155,$E$3:$E$317,"&gt;0",$G$3:$G$317,""),IF(G155="",SUMIFS($Q$3:$Q$317,$A$3:$A$317,A155,$C$3:$C$317,C155,$E$3:$E$317,E155,$G$3:$G$317,"&gt;0"))))</f>
        <v>161690</v>
      </c>
      <c r="R155" s="23"/>
    </row>
    <row r="156" spans="1:18" ht="18" customHeight="1" x14ac:dyDescent="0.15">
      <c r="A156" s="24">
        <v>6</v>
      </c>
      <c r="B156" s="25" t="s">
        <v>5467</v>
      </c>
      <c r="C156" s="34">
        <v>1</v>
      </c>
      <c r="D156" s="25" t="s">
        <v>5468</v>
      </c>
      <c r="E156" s="35">
        <v>1</v>
      </c>
      <c r="F156" s="36" t="s">
        <v>7417</v>
      </c>
      <c r="G156" s="35"/>
      <c r="H156" s="36"/>
      <c r="I156" s="35"/>
      <c r="J156" s="35"/>
      <c r="K156" s="32">
        <f>IF(C156="",SUMIFS($K157:$K$317,$A157:$A$317,A156,$E157:$E$317,""),IF(E156="",SUMIFS($K157:$K$317,$A157:$A$317,A156,$C157:$C$317,C156,$G157:$G$317,""),IF(G156="",SUMIFS($K157:$K$317,$A157:$A$317,A156,$C157:$C$317,C156,$E157:$E$317,E156),0)))</f>
        <v>161690</v>
      </c>
      <c r="L156" s="32">
        <f>IF(C156="",SUMIFS($L157:$L$317,$A157:$A$317,A156,$E157:$E$317,""),IF(E156="",SUMIFS($L157:$L$317,$A157:$A$317,A156,$C157:$C$317,C156,$G157:$G$317,""),IF(G156="",SUMIFS($L157:$L$317,$A157:$A$317,A156,$C157:$C$317,C156,$E157:$E$317,E156),0)))</f>
        <v>159469</v>
      </c>
      <c r="M156" s="32">
        <f t="shared" si="19"/>
        <v>2221</v>
      </c>
      <c r="N156" s="37"/>
      <c r="O156" s="38"/>
      <c r="P156" s="39"/>
      <c r="Q156" s="32">
        <f>IF(C156="",SUMIFS($Q$3:$Q$317,$A$3:$A$317,A156,$C$3:$C$317,"&gt;0",$E$3:$E$317,""),IF(E156="",SUMIFS($Q$3:$Q$317,$A$3:$A$317,A156,$C$3:$C$317,C156,$E$3:$E$317,"&gt;0",$G$3:$G$317,""),IF(G156="",SUMIFS($Q$3:$Q$317,$A$3:$A$317,A156,$C$3:$C$317,C156,$E$3:$E$317,E156,$G$3:$G$317,"&gt;0"))))</f>
        <v>161690</v>
      </c>
      <c r="R156" s="32" t="s">
        <v>663</v>
      </c>
    </row>
    <row r="157" spans="1:18" ht="18" customHeight="1" x14ac:dyDescent="0.15">
      <c r="A157" s="42">
        <v>6</v>
      </c>
      <c r="B157" s="43" t="s">
        <v>5467</v>
      </c>
      <c r="C157" s="43">
        <v>1</v>
      </c>
      <c r="D157" s="43" t="s">
        <v>5468</v>
      </c>
      <c r="E157" s="43">
        <v>1</v>
      </c>
      <c r="F157" s="43" t="s">
        <v>7417</v>
      </c>
      <c r="G157" s="49">
        <v>1</v>
      </c>
      <c r="H157" s="49" t="s">
        <v>6770</v>
      </c>
      <c r="I157" s="49"/>
      <c r="J157" s="45"/>
      <c r="K157" s="41"/>
      <c r="L157" s="41"/>
      <c r="M157" s="41"/>
      <c r="N157" s="45"/>
      <c r="O157" s="41"/>
      <c r="P157" s="46" t="s">
        <v>7418</v>
      </c>
      <c r="Q157" s="41">
        <v>38454</v>
      </c>
      <c r="R157" s="178" t="s">
        <v>663</v>
      </c>
    </row>
    <row r="158" spans="1:18" ht="18" customHeight="1" x14ac:dyDescent="0.15">
      <c r="A158" s="42">
        <v>6</v>
      </c>
      <c r="B158" s="43" t="s">
        <v>5467</v>
      </c>
      <c r="C158" s="43">
        <v>1</v>
      </c>
      <c r="D158" s="43" t="s">
        <v>5468</v>
      </c>
      <c r="E158" s="43">
        <v>1</v>
      </c>
      <c r="F158" s="43" t="s">
        <v>7417</v>
      </c>
      <c r="G158" s="43">
        <v>1</v>
      </c>
      <c r="H158" s="43" t="s">
        <v>6770</v>
      </c>
      <c r="I158" s="49">
        <v>1</v>
      </c>
      <c r="J158" s="45" t="s">
        <v>7012</v>
      </c>
      <c r="K158" s="41">
        <v>161690</v>
      </c>
      <c r="L158" s="41">
        <v>159469</v>
      </c>
      <c r="M158" s="41">
        <f t="shared" ref="M158" si="20">K158-L158</f>
        <v>2221</v>
      </c>
      <c r="N158" s="45" t="s">
        <v>7466</v>
      </c>
      <c r="O158" s="41">
        <v>71345125</v>
      </c>
      <c r="P158" s="46" t="s">
        <v>7306</v>
      </c>
      <c r="Q158" s="41"/>
      <c r="R158" s="178" t="s">
        <v>663</v>
      </c>
    </row>
    <row r="159" spans="1:18" ht="18" customHeight="1" x14ac:dyDescent="0.15">
      <c r="A159" s="42">
        <v>6</v>
      </c>
      <c r="B159" s="43" t="s">
        <v>5467</v>
      </c>
      <c r="C159" s="43">
        <v>1</v>
      </c>
      <c r="D159" s="43" t="s">
        <v>5468</v>
      </c>
      <c r="E159" s="43">
        <v>1</v>
      </c>
      <c r="F159" s="43" t="s">
        <v>7417</v>
      </c>
      <c r="G159" s="43">
        <v>1</v>
      </c>
      <c r="H159" s="43" t="s">
        <v>6770</v>
      </c>
      <c r="I159" s="43">
        <v>1</v>
      </c>
      <c r="J159" s="44" t="s">
        <v>7012</v>
      </c>
      <c r="K159" s="41"/>
      <c r="L159" s="41"/>
      <c r="M159" s="41"/>
      <c r="N159" s="45" t="s">
        <v>7467</v>
      </c>
      <c r="O159" s="41">
        <v>90345850</v>
      </c>
      <c r="P159" s="46" t="s">
        <v>7421</v>
      </c>
      <c r="Q159" s="41">
        <v>19559</v>
      </c>
      <c r="R159" s="178" t="s">
        <v>663</v>
      </c>
    </row>
    <row r="160" spans="1:18" ht="18" customHeight="1" x14ac:dyDescent="0.15">
      <c r="A160" s="42">
        <v>6</v>
      </c>
      <c r="B160" s="43" t="s">
        <v>5467</v>
      </c>
      <c r="C160" s="43">
        <v>1</v>
      </c>
      <c r="D160" s="43" t="s">
        <v>5468</v>
      </c>
      <c r="E160" s="43">
        <v>1</v>
      </c>
      <c r="F160" s="43" t="s">
        <v>7417</v>
      </c>
      <c r="G160" s="43">
        <v>1</v>
      </c>
      <c r="H160" s="43" t="s">
        <v>6770</v>
      </c>
      <c r="I160" s="43">
        <v>1</v>
      </c>
      <c r="J160" s="44" t="s">
        <v>7012</v>
      </c>
      <c r="K160" s="41"/>
      <c r="L160" s="41"/>
      <c r="M160" s="41"/>
      <c r="N160" s="45"/>
      <c r="O160" s="41"/>
      <c r="P160" s="46" t="s">
        <v>7422</v>
      </c>
      <c r="Q160" s="41"/>
      <c r="R160" s="178" t="s">
        <v>663</v>
      </c>
    </row>
    <row r="161" spans="1:18" ht="18" customHeight="1" x14ac:dyDescent="0.15">
      <c r="A161" s="42">
        <v>6</v>
      </c>
      <c r="B161" s="43" t="s">
        <v>5467</v>
      </c>
      <c r="C161" s="43">
        <v>1</v>
      </c>
      <c r="D161" s="43" t="s">
        <v>5468</v>
      </c>
      <c r="E161" s="43">
        <v>1</v>
      </c>
      <c r="F161" s="43" t="s">
        <v>7417</v>
      </c>
      <c r="G161" s="43">
        <v>1</v>
      </c>
      <c r="H161" s="43" t="s">
        <v>6770</v>
      </c>
      <c r="I161" s="43">
        <v>1</v>
      </c>
      <c r="J161" s="44" t="s">
        <v>7012</v>
      </c>
      <c r="K161" s="41"/>
      <c r="L161" s="41"/>
      <c r="M161" s="41"/>
      <c r="N161" s="45"/>
      <c r="O161" s="41"/>
      <c r="P161" s="46" t="s">
        <v>7423</v>
      </c>
      <c r="Q161" s="41">
        <v>80406</v>
      </c>
      <c r="R161" s="178" t="s">
        <v>663</v>
      </c>
    </row>
    <row r="162" spans="1:18" ht="18" customHeight="1" x14ac:dyDescent="0.15">
      <c r="A162" s="42">
        <v>6</v>
      </c>
      <c r="B162" s="43" t="s">
        <v>5467</v>
      </c>
      <c r="C162" s="43">
        <v>1</v>
      </c>
      <c r="D162" s="43" t="s">
        <v>5468</v>
      </c>
      <c r="E162" s="43">
        <v>1</v>
      </c>
      <c r="F162" s="43" t="s">
        <v>7417</v>
      </c>
      <c r="G162" s="43">
        <v>1</v>
      </c>
      <c r="H162" s="43" t="s">
        <v>6770</v>
      </c>
      <c r="I162" s="43">
        <v>1</v>
      </c>
      <c r="J162" s="44" t="s">
        <v>7012</v>
      </c>
      <c r="K162" s="41"/>
      <c r="L162" s="41"/>
      <c r="M162" s="41"/>
      <c r="N162" s="45"/>
      <c r="O162" s="41"/>
      <c r="P162" s="46" t="s">
        <v>7306</v>
      </c>
      <c r="Q162" s="41"/>
      <c r="R162" s="178" t="s">
        <v>663</v>
      </c>
    </row>
    <row r="163" spans="1:18" ht="18" customHeight="1" x14ac:dyDescent="0.15">
      <c r="A163" s="42">
        <v>6</v>
      </c>
      <c r="B163" s="43" t="s">
        <v>5467</v>
      </c>
      <c r="C163" s="43">
        <v>1</v>
      </c>
      <c r="D163" s="43" t="s">
        <v>5468</v>
      </c>
      <c r="E163" s="43">
        <v>1</v>
      </c>
      <c r="F163" s="43" t="s">
        <v>7417</v>
      </c>
      <c r="G163" s="43">
        <v>1</v>
      </c>
      <c r="H163" s="43" t="s">
        <v>6770</v>
      </c>
      <c r="I163" s="43">
        <v>1</v>
      </c>
      <c r="J163" s="44" t="s">
        <v>7012</v>
      </c>
      <c r="K163" s="41"/>
      <c r="L163" s="41"/>
      <c r="M163" s="41"/>
      <c r="N163" s="45"/>
      <c r="O163" s="41"/>
      <c r="P163" s="46" t="s">
        <v>7424</v>
      </c>
      <c r="Q163" s="41">
        <v>75</v>
      </c>
      <c r="R163" s="178" t="s">
        <v>663</v>
      </c>
    </row>
    <row r="164" spans="1:18" ht="18" customHeight="1" x14ac:dyDescent="0.15">
      <c r="A164" s="42">
        <v>6</v>
      </c>
      <c r="B164" s="43" t="s">
        <v>5467</v>
      </c>
      <c r="C164" s="43">
        <v>1</v>
      </c>
      <c r="D164" s="43" t="s">
        <v>5468</v>
      </c>
      <c r="E164" s="43">
        <v>1</v>
      </c>
      <c r="F164" s="43" t="s">
        <v>7417</v>
      </c>
      <c r="G164" s="43">
        <v>1</v>
      </c>
      <c r="H164" s="43" t="s">
        <v>6770</v>
      </c>
      <c r="I164" s="43">
        <v>1</v>
      </c>
      <c r="J164" s="44" t="s">
        <v>7012</v>
      </c>
      <c r="K164" s="41"/>
      <c r="L164" s="41"/>
      <c r="M164" s="41"/>
      <c r="N164" s="45"/>
      <c r="O164" s="41"/>
      <c r="P164" s="46" t="s">
        <v>7425</v>
      </c>
      <c r="Q164" s="41"/>
      <c r="R164" s="178" t="s">
        <v>663</v>
      </c>
    </row>
    <row r="165" spans="1:18" ht="18" customHeight="1" x14ac:dyDescent="0.15">
      <c r="A165" s="42">
        <v>6</v>
      </c>
      <c r="B165" s="43" t="s">
        <v>5467</v>
      </c>
      <c r="C165" s="43">
        <v>1</v>
      </c>
      <c r="D165" s="43" t="s">
        <v>5468</v>
      </c>
      <c r="E165" s="43">
        <v>1</v>
      </c>
      <c r="F165" s="43" t="s">
        <v>7417</v>
      </c>
      <c r="G165" s="43">
        <v>1</v>
      </c>
      <c r="H165" s="43" t="s">
        <v>6770</v>
      </c>
      <c r="I165" s="43">
        <v>1</v>
      </c>
      <c r="J165" s="44" t="s">
        <v>7012</v>
      </c>
      <c r="K165" s="41"/>
      <c r="L165" s="41"/>
      <c r="M165" s="41"/>
      <c r="N165" s="45"/>
      <c r="O165" s="41"/>
      <c r="P165" s="46" t="s">
        <v>7426</v>
      </c>
      <c r="Q165" s="41">
        <v>240</v>
      </c>
      <c r="R165" s="178" t="s">
        <v>663</v>
      </c>
    </row>
    <row r="166" spans="1:18" ht="18" customHeight="1" x14ac:dyDescent="0.15">
      <c r="A166" s="42">
        <v>6</v>
      </c>
      <c r="B166" s="43" t="s">
        <v>5467</v>
      </c>
      <c r="C166" s="43">
        <v>1</v>
      </c>
      <c r="D166" s="43" t="s">
        <v>5468</v>
      </c>
      <c r="E166" s="43">
        <v>1</v>
      </c>
      <c r="F166" s="43" t="s">
        <v>7417</v>
      </c>
      <c r="G166" s="43">
        <v>1</v>
      </c>
      <c r="H166" s="43" t="s">
        <v>6770</v>
      </c>
      <c r="I166" s="43">
        <v>1</v>
      </c>
      <c r="J166" s="44" t="s">
        <v>7012</v>
      </c>
      <c r="K166" s="41"/>
      <c r="L166" s="41"/>
      <c r="M166" s="41"/>
      <c r="N166" s="45"/>
      <c r="O166" s="41"/>
      <c r="P166" s="46" t="s">
        <v>7418</v>
      </c>
      <c r="Q166" s="41">
        <v>5754</v>
      </c>
      <c r="R166" s="178" t="s">
        <v>663</v>
      </c>
    </row>
    <row r="167" spans="1:18" ht="18" customHeight="1" x14ac:dyDescent="0.15">
      <c r="A167" s="42">
        <v>6</v>
      </c>
      <c r="B167" s="43" t="s">
        <v>5467</v>
      </c>
      <c r="C167" s="43">
        <v>1</v>
      </c>
      <c r="D167" s="43" t="s">
        <v>5468</v>
      </c>
      <c r="E167" s="43">
        <v>1</v>
      </c>
      <c r="F167" s="43" t="s">
        <v>7417</v>
      </c>
      <c r="G167" s="43">
        <v>1</v>
      </c>
      <c r="H167" s="43" t="s">
        <v>6770</v>
      </c>
      <c r="I167" s="43">
        <v>1</v>
      </c>
      <c r="J167" s="44" t="s">
        <v>7012</v>
      </c>
      <c r="K167" s="41"/>
      <c r="L167" s="41"/>
      <c r="M167" s="41"/>
      <c r="N167" s="45"/>
      <c r="O167" s="41"/>
      <c r="P167" s="46" t="s">
        <v>7427</v>
      </c>
      <c r="Q167" s="41"/>
      <c r="R167" s="178" t="s">
        <v>663</v>
      </c>
    </row>
    <row r="168" spans="1:18" ht="18" customHeight="1" x14ac:dyDescent="0.15">
      <c r="A168" s="42">
        <v>6</v>
      </c>
      <c r="B168" s="43" t="s">
        <v>5467</v>
      </c>
      <c r="C168" s="43">
        <v>1</v>
      </c>
      <c r="D168" s="43" t="s">
        <v>5468</v>
      </c>
      <c r="E168" s="43">
        <v>1</v>
      </c>
      <c r="F168" s="43" t="s">
        <v>7417</v>
      </c>
      <c r="G168" s="43">
        <v>1</v>
      </c>
      <c r="H168" s="43" t="s">
        <v>6770</v>
      </c>
      <c r="I168" s="43">
        <v>1</v>
      </c>
      <c r="J168" s="44" t="s">
        <v>7012</v>
      </c>
      <c r="K168" s="41"/>
      <c r="L168" s="41"/>
      <c r="M168" s="41"/>
      <c r="N168" s="45"/>
      <c r="O168" s="41"/>
      <c r="P168" s="46" t="s">
        <v>7428</v>
      </c>
      <c r="Q168" s="41">
        <v>2781</v>
      </c>
      <c r="R168" s="178" t="s">
        <v>663</v>
      </c>
    </row>
    <row r="169" spans="1:18" ht="18" customHeight="1" x14ac:dyDescent="0.15">
      <c r="A169" s="42">
        <v>6</v>
      </c>
      <c r="B169" s="43" t="s">
        <v>5467</v>
      </c>
      <c r="C169" s="43">
        <v>1</v>
      </c>
      <c r="D169" s="43" t="s">
        <v>5468</v>
      </c>
      <c r="E169" s="43">
        <v>1</v>
      </c>
      <c r="F169" s="43" t="s">
        <v>7417</v>
      </c>
      <c r="G169" s="43">
        <v>1</v>
      </c>
      <c r="H169" s="43" t="s">
        <v>6770</v>
      </c>
      <c r="I169" s="43">
        <v>1</v>
      </c>
      <c r="J169" s="44" t="s">
        <v>7012</v>
      </c>
      <c r="K169" s="41"/>
      <c r="L169" s="41"/>
      <c r="M169" s="41"/>
      <c r="N169" s="45"/>
      <c r="O169" s="41"/>
      <c r="P169" s="46" t="s">
        <v>7306</v>
      </c>
      <c r="Q169" s="41"/>
      <c r="R169" s="178" t="s">
        <v>663</v>
      </c>
    </row>
    <row r="170" spans="1:18" ht="18" customHeight="1" x14ac:dyDescent="0.15">
      <c r="A170" s="42">
        <v>6</v>
      </c>
      <c r="B170" s="43" t="s">
        <v>5467</v>
      </c>
      <c r="C170" s="43">
        <v>1</v>
      </c>
      <c r="D170" s="43" t="s">
        <v>5468</v>
      </c>
      <c r="E170" s="43">
        <v>1</v>
      </c>
      <c r="F170" s="43" t="s">
        <v>7417</v>
      </c>
      <c r="G170" s="43">
        <v>1</v>
      </c>
      <c r="H170" s="43" t="s">
        <v>6770</v>
      </c>
      <c r="I170" s="43">
        <v>1</v>
      </c>
      <c r="J170" s="44" t="s">
        <v>7012</v>
      </c>
      <c r="K170" s="41"/>
      <c r="L170" s="41"/>
      <c r="M170" s="41"/>
      <c r="N170" s="45"/>
      <c r="O170" s="41"/>
      <c r="P170" s="46" t="s">
        <v>7429</v>
      </c>
      <c r="Q170" s="41">
        <v>150</v>
      </c>
      <c r="R170" s="178" t="s">
        <v>663</v>
      </c>
    </row>
    <row r="171" spans="1:18" ht="18" customHeight="1" x14ac:dyDescent="0.15">
      <c r="A171" s="42">
        <v>6</v>
      </c>
      <c r="B171" s="43" t="s">
        <v>5467</v>
      </c>
      <c r="C171" s="43">
        <v>1</v>
      </c>
      <c r="D171" s="43" t="s">
        <v>5468</v>
      </c>
      <c r="E171" s="43">
        <v>1</v>
      </c>
      <c r="F171" s="43" t="s">
        <v>7417</v>
      </c>
      <c r="G171" s="43">
        <v>1</v>
      </c>
      <c r="H171" s="43" t="s">
        <v>6770</v>
      </c>
      <c r="I171" s="43">
        <v>1</v>
      </c>
      <c r="J171" s="44" t="s">
        <v>7012</v>
      </c>
      <c r="K171" s="41"/>
      <c r="L171" s="41"/>
      <c r="M171" s="41"/>
      <c r="N171" s="45"/>
      <c r="O171" s="41"/>
      <c r="P171" s="46" t="s">
        <v>7430</v>
      </c>
      <c r="Q171" s="41"/>
      <c r="R171" s="178" t="s">
        <v>663</v>
      </c>
    </row>
    <row r="172" spans="1:18" ht="18" customHeight="1" x14ac:dyDescent="0.15">
      <c r="A172" s="42">
        <v>6</v>
      </c>
      <c r="B172" s="43" t="s">
        <v>5467</v>
      </c>
      <c r="C172" s="43">
        <v>1</v>
      </c>
      <c r="D172" s="43" t="s">
        <v>5468</v>
      </c>
      <c r="E172" s="43">
        <v>1</v>
      </c>
      <c r="F172" s="43" t="s">
        <v>7417</v>
      </c>
      <c r="G172" s="43">
        <v>1</v>
      </c>
      <c r="H172" s="43" t="s">
        <v>6770</v>
      </c>
      <c r="I172" s="43">
        <v>1</v>
      </c>
      <c r="J172" s="44" t="s">
        <v>7012</v>
      </c>
      <c r="K172" s="41"/>
      <c r="L172" s="41"/>
      <c r="M172" s="41"/>
      <c r="N172" s="45"/>
      <c r="O172" s="41"/>
      <c r="P172" s="46" t="s">
        <v>7431</v>
      </c>
      <c r="Q172" s="41">
        <v>24</v>
      </c>
      <c r="R172" s="178" t="s">
        <v>663</v>
      </c>
    </row>
    <row r="173" spans="1:18" ht="18" customHeight="1" x14ac:dyDescent="0.15">
      <c r="A173" s="42">
        <v>6</v>
      </c>
      <c r="B173" s="43" t="s">
        <v>5467</v>
      </c>
      <c r="C173" s="43">
        <v>1</v>
      </c>
      <c r="D173" s="43" t="s">
        <v>5468</v>
      </c>
      <c r="E173" s="43">
        <v>1</v>
      </c>
      <c r="F173" s="43" t="s">
        <v>7417</v>
      </c>
      <c r="G173" s="43">
        <v>1</v>
      </c>
      <c r="H173" s="43" t="s">
        <v>6770</v>
      </c>
      <c r="I173" s="43">
        <v>1</v>
      </c>
      <c r="J173" s="44" t="s">
        <v>7012</v>
      </c>
      <c r="K173" s="41"/>
      <c r="L173" s="41"/>
      <c r="M173" s="41"/>
      <c r="N173" s="45"/>
      <c r="O173" s="41"/>
      <c r="P173" s="46" t="s">
        <v>7425</v>
      </c>
      <c r="Q173" s="41"/>
      <c r="R173" s="178" t="s">
        <v>663</v>
      </c>
    </row>
    <row r="174" spans="1:18" ht="18" customHeight="1" x14ac:dyDescent="0.15">
      <c r="A174" s="42">
        <v>6</v>
      </c>
      <c r="B174" s="43" t="s">
        <v>5467</v>
      </c>
      <c r="C174" s="43">
        <v>1</v>
      </c>
      <c r="D174" s="43" t="s">
        <v>5468</v>
      </c>
      <c r="E174" s="43">
        <v>1</v>
      </c>
      <c r="F174" s="43" t="s">
        <v>7417</v>
      </c>
      <c r="G174" s="43">
        <v>1</v>
      </c>
      <c r="H174" s="43" t="s">
        <v>6770</v>
      </c>
      <c r="I174" s="43">
        <v>1</v>
      </c>
      <c r="J174" s="44" t="s">
        <v>7012</v>
      </c>
      <c r="K174" s="41"/>
      <c r="L174" s="41"/>
      <c r="M174" s="41"/>
      <c r="N174" s="45"/>
      <c r="O174" s="41"/>
      <c r="P174" s="46" t="s">
        <v>7049</v>
      </c>
      <c r="Q174" s="41">
        <v>86</v>
      </c>
      <c r="R174" s="178" t="s">
        <v>663</v>
      </c>
    </row>
    <row r="175" spans="1:18" ht="18" customHeight="1" x14ac:dyDescent="0.15">
      <c r="A175" s="42">
        <v>6</v>
      </c>
      <c r="B175" s="43" t="s">
        <v>5467</v>
      </c>
      <c r="C175" s="43">
        <v>1</v>
      </c>
      <c r="D175" s="43" t="s">
        <v>5468</v>
      </c>
      <c r="E175" s="43">
        <v>1</v>
      </c>
      <c r="F175" s="43" t="s">
        <v>7417</v>
      </c>
      <c r="G175" s="43">
        <v>1</v>
      </c>
      <c r="H175" s="43" t="s">
        <v>6770</v>
      </c>
      <c r="I175" s="43">
        <v>1</v>
      </c>
      <c r="J175" s="44" t="s">
        <v>7012</v>
      </c>
      <c r="K175" s="41"/>
      <c r="L175" s="41"/>
      <c r="M175" s="41"/>
      <c r="N175" s="45"/>
      <c r="O175" s="41"/>
      <c r="P175" s="46" t="s">
        <v>7428</v>
      </c>
      <c r="Q175" s="41">
        <v>416</v>
      </c>
      <c r="R175" s="178" t="s">
        <v>663</v>
      </c>
    </row>
    <row r="176" spans="1:18" ht="18" customHeight="1" x14ac:dyDescent="0.15">
      <c r="A176" s="42">
        <v>6</v>
      </c>
      <c r="B176" s="43" t="s">
        <v>5467</v>
      </c>
      <c r="C176" s="43">
        <v>1</v>
      </c>
      <c r="D176" s="43" t="s">
        <v>5468</v>
      </c>
      <c r="E176" s="43">
        <v>1</v>
      </c>
      <c r="F176" s="43" t="s">
        <v>7417</v>
      </c>
      <c r="G176" s="43">
        <v>1</v>
      </c>
      <c r="H176" s="43" t="s">
        <v>6770</v>
      </c>
      <c r="I176" s="43">
        <v>1</v>
      </c>
      <c r="J176" s="44" t="s">
        <v>7012</v>
      </c>
      <c r="K176" s="41"/>
      <c r="L176" s="41"/>
      <c r="M176" s="41"/>
      <c r="N176" s="45"/>
      <c r="O176" s="41"/>
      <c r="P176" s="46" t="s">
        <v>7427</v>
      </c>
      <c r="Q176" s="41"/>
      <c r="R176" s="178" t="s">
        <v>663</v>
      </c>
    </row>
    <row r="177" spans="1:18" ht="18" customHeight="1" x14ac:dyDescent="0.15">
      <c r="A177" s="42">
        <v>6</v>
      </c>
      <c r="B177" s="43" t="s">
        <v>5467</v>
      </c>
      <c r="C177" s="43">
        <v>1</v>
      </c>
      <c r="D177" s="43" t="s">
        <v>5468</v>
      </c>
      <c r="E177" s="43">
        <v>1</v>
      </c>
      <c r="F177" s="43" t="s">
        <v>7417</v>
      </c>
      <c r="G177" s="43">
        <v>1</v>
      </c>
      <c r="H177" s="43" t="s">
        <v>6770</v>
      </c>
      <c r="I177" s="43">
        <v>1</v>
      </c>
      <c r="J177" s="44" t="s">
        <v>7012</v>
      </c>
      <c r="K177" s="41"/>
      <c r="L177" s="41"/>
      <c r="M177" s="41"/>
      <c r="N177" s="45"/>
      <c r="O177" s="41"/>
      <c r="P177" s="46" t="s">
        <v>6728</v>
      </c>
      <c r="Q177" s="41">
        <v>86</v>
      </c>
      <c r="R177" s="178" t="s">
        <v>663</v>
      </c>
    </row>
    <row r="178" spans="1:18" ht="18" customHeight="1" x14ac:dyDescent="0.15">
      <c r="A178" s="42">
        <v>6</v>
      </c>
      <c r="B178" s="43" t="s">
        <v>5467</v>
      </c>
      <c r="C178" s="43">
        <v>1</v>
      </c>
      <c r="D178" s="43" t="s">
        <v>5468</v>
      </c>
      <c r="E178" s="43">
        <v>1</v>
      </c>
      <c r="F178" s="43" t="s">
        <v>7417</v>
      </c>
      <c r="G178" s="43">
        <v>1</v>
      </c>
      <c r="H178" s="43" t="s">
        <v>6770</v>
      </c>
      <c r="I178" s="43">
        <v>1</v>
      </c>
      <c r="J178" s="44" t="s">
        <v>7012</v>
      </c>
      <c r="K178" s="41"/>
      <c r="L178" s="41"/>
      <c r="M178" s="41"/>
      <c r="N178" s="45"/>
      <c r="O178" s="41"/>
      <c r="P178" s="46" t="s">
        <v>7433</v>
      </c>
      <c r="Q178" s="41">
        <v>3322</v>
      </c>
      <c r="R178" s="178" t="s">
        <v>663</v>
      </c>
    </row>
    <row r="179" spans="1:18" ht="18" customHeight="1" x14ac:dyDescent="0.15">
      <c r="A179" s="42">
        <v>6</v>
      </c>
      <c r="B179" s="43" t="s">
        <v>5467</v>
      </c>
      <c r="C179" s="43">
        <v>1</v>
      </c>
      <c r="D179" s="43" t="s">
        <v>5468</v>
      </c>
      <c r="E179" s="43">
        <v>1</v>
      </c>
      <c r="F179" s="43" t="s">
        <v>7417</v>
      </c>
      <c r="G179" s="43">
        <v>1</v>
      </c>
      <c r="H179" s="43" t="s">
        <v>6770</v>
      </c>
      <c r="I179" s="43">
        <v>1</v>
      </c>
      <c r="J179" s="44" t="s">
        <v>7012</v>
      </c>
      <c r="K179" s="41"/>
      <c r="L179" s="41"/>
      <c r="M179" s="41"/>
      <c r="N179" s="45"/>
      <c r="O179" s="41"/>
      <c r="P179" s="46" t="s">
        <v>7434</v>
      </c>
      <c r="Q179" s="41">
        <v>3</v>
      </c>
      <c r="R179" s="178" t="s">
        <v>663</v>
      </c>
    </row>
    <row r="180" spans="1:18" ht="18" customHeight="1" x14ac:dyDescent="0.15">
      <c r="A180" s="42">
        <v>6</v>
      </c>
      <c r="B180" s="43" t="s">
        <v>5467</v>
      </c>
      <c r="C180" s="43">
        <v>1</v>
      </c>
      <c r="D180" s="43" t="s">
        <v>5468</v>
      </c>
      <c r="E180" s="43">
        <v>1</v>
      </c>
      <c r="F180" s="43" t="s">
        <v>7417</v>
      </c>
      <c r="G180" s="43">
        <v>1</v>
      </c>
      <c r="H180" s="43" t="s">
        <v>6770</v>
      </c>
      <c r="I180" s="43">
        <v>1</v>
      </c>
      <c r="J180" s="44" t="s">
        <v>7012</v>
      </c>
      <c r="K180" s="41"/>
      <c r="L180" s="41"/>
      <c r="M180" s="41"/>
      <c r="N180" s="45"/>
      <c r="O180" s="41"/>
      <c r="P180" s="46" t="s">
        <v>7435</v>
      </c>
      <c r="Q180" s="41"/>
      <c r="R180" s="178" t="s">
        <v>663</v>
      </c>
    </row>
    <row r="181" spans="1:18" ht="18" customHeight="1" x14ac:dyDescent="0.15">
      <c r="A181" s="42">
        <v>6</v>
      </c>
      <c r="B181" s="43" t="s">
        <v>5467</v>
      </c>
      <c r="C181" s="43">
        <v>1</v>
      </c>
      <c r="D181" s="43" t="s">
        <v>5468</v>
      </c>
      <c r="E181" s="43">
        <v>1</v>
      </c>
      <c r="F181" s="43" t="s">
        <v>7417</v>
      </c>
      <c r="G181" s="43">
        <v>1</v>
      </c>
      <c r="H181" s="43" t="s">
        <v>6770</v>
      </c>
      <c r="I181" s="43">
        <v>1</v>
      </c>
      <c r="J181" s="44" t="s">
        <v>7012</v>
      </c>
      <c r="K181" s="41"/>
      <c r="L181" s="41"/>
      <c r="M181" s="41"/>
      <c r="N181" s="45"/>
      <c r="O181" s="41"/>
      <c r="P181" s="46" t="s">
        <v>7436</v>
      </c>
      <c r="Q181" s="41">
        <v>390</v>
      </c>
      <c r="R181" s="178" t="s">
        <v>663</v>
      </c>
    </row>
    <row r="182" spans="1:18" ht="18" customHeight="1" x14ac:dyDescent="0.15">
      <c r="A182" s="42">
        <v>6</v>
      </c>
      <c r="B182" s="43" t="s">
        <v>5467</v>
      </c>
      <c r="C182" s="43">
        <v>1</v>
      </c>
      <c r="D182" s="43" t="s">
        <v>5468</v>
      </c>
      <c r="E182" s="43">
        <v>1</v>
      </c>
      <c r="F182" s="43" t="s">
        <v>7417</v>
      </c>
      <c r="G182" s="43">
        <v>1</v>
      </c>
      <c r="H182" s="43" t="s">
        <v>6770</v>
      </c>
      <c r="I182" s="43">
        <v>1</v>
      </c>
      <c r="J182" s="44" t="s">
        <v>7012</v>
      </c>
      <c r="K182" s="41"/>
      <c r="L182" s="41"/>
      <c r="M182" s="41"/>
      <c r="N182" s="45"/>
      <c r="O182" s="41"/>
      <c r="P182" s="46" t="s">
        <v>7437</v>
      </c>
      <c r="Q182" s="41"/>
      <c r="R182" s="178" t="s">
        <v>663</v>
      </c>
    </row>
    <row r="183" spans="1:18" ht="18" customHeight="1" x14ac:dyDescent="0.15">
      <c r="A183" s="42">
        <v>6</v>
      </c>
      <c r="B183" s="43" t="s">
        <v>5467</v>
      </c>
      <c r="C183" s="43">
        <v>1</v>
      </c>
      <c r="D183" s="43" t="s">
        <v>5468</v>
      </c>
      <c r="E183" s="43">
        <v>1</v>
      </c>
      <c r="F183" s="43" t="s">
        <v>7417</v>
      </c>
      <c r="G183" s="43">
        <v>1</v>
      </c>
      <c r="H183" s="43" t="s">
        <v>6770</v>
      </c>
      <c r="I183" s="43">
        <v>1</v>
      </c>
      <c r="J183" s="44" t="s">
        <v>7012</v>
      </c>
      <c r="K183" s="41"/>
      <c r="L183" s="41"/>
      <c r="M183" s="41"/>
      <c r="N183" s="45"/>
      <c r="O183" s="41"/>
      <c r="P183" s="46" t="s">
        <v>7436</v>
      </c>
      <c r="Q183" s="41">
        <v>5</v>
      </c>
      <c r="R183" s="178" t="s">
        <v>663</v>
      </c>
    </row>
    <row r="184" spans="1:18" ht="18" customHeight="1" x14ac:dyDescent="0.15">
      <c r="A184" s="42">
        <v>6</v>
      </c>
      <c r="B184" s="43" t="s">
        <v>5467</v>
      </c>
      <c r="C184" s="43">
        <v>1</v>
      </c>
      <c r="D184" s="43" t="s">
        <v>5468</v>
      </c>
      <c r="E184" s="43">
        <v>1</v>
      </c>
      <c r="F184" s="43" t="s">
        <v>7417</v>
      </c>
      <c r="G184" s="43">
        <v>1</v>
      </c>
      <c r="H184" s="43" t="s">
        <v>6770</v>
      </c>
      <c r="I184" s="43">
        <v>1</v>
      </c>
      <c r="J184" s="44" t="s">
        <v>7012</v>
      </c>
      <c r="K184" s="41"/>
      <c r="L184" s="41"/>
      <c r="M184" s="41"/>
      <c r="N184" s="45"/>
      <c r="O184" s="41"/>
      <c r="P184" s="46" t="s">
        <v>7438</v>
      </c>
      <c r="Q184" s="41"/>
      <c r="R184" s="178" t="s">
        <v>663</v>
      </c>
    </row>
    <row r="185" spans="1:18" ht="18" customHeight="1" x14ac:dyDescent="0.15">
      <c r="A185" s="42">
        <v>6</v>
      </c>
      <c r="B185" s="43" t="s">
        <v>5467</v>
      </c>
      <c r="C185" s="43">
        <v>1</v>
      </c>
      <c r="D185" s="43" t="s">
        <v>5468</v>
      </c>
      <c r="E185" s="43">
        <v>1</v>
      </c>
      <c r="F185" s="43" t="s">
        <v>7417</v>
      </c>
      <c r="G185" s="43">
        <v>1</v>
      </c>
      <c r="H185" s="43" t="s">
        <v>6770</v>
      </c>
      <c r="I185" s="43">
        <v>1</v>
      </c>
      <c r="J185" s="44" t="s">
        <v>7012</v>
      </c>
      <c r="K185" s="41"/>
      <c r="L185" s="41"/>
      <c r="M185" s="41"/>
      <c r="N185" s="45"/>
      <c r="O185" s="41"/>
      <c r="P185" s="46" t="s">
        <v>7439</v>
      </c>
      <c r="Q185" s="41">
        <v>9918</v>
      </c>
      <c r="R185" s="178" t="s">
        <v>663</v>
      </c>
    </row>
    <row r="186" spans="1:18" ht="18" customHeight="1" x14ac:dyDescent="0.15">
      <c r="A186" s="42">
        <v>6</v>
      </c>
      <c r="B186" s="43" t="s">
        <v>5467</v>
      </c>
      <c r="C186" s="43">
        <v>1</v>
      </c>
      <c r="D186" s="43" t="s">
        <v>5468</v>
      </c>
      <c r="E186" s="43">
        <v>1</v>
      </c>
      <c r="F186" s="43" t="s">
        <v>7417</v>
      </c>
      <c r="G186" s="43">
        <v>1</v>
      </c>
      <c r="H186" s="43" t="s">
        <v>6770</v>
      </c>
      <c r="I186" s="43">
        <v>1</v>
      </c>
      <c r="J186" s="44" t="s">
        <v>7012</v>
      </c>
      <c r="K186" s="41"/>
      <c r="L186" s="41"/>
      <c r="M186" s="41"/>
      <c r="N186" s="45"/>
      <c r="O186" s="41"/>
      <c r="P186" s="46" t="s">
        <v>7437</v>
      </c>
      <c r="Q186" s="41"/>
      <c r="R186" s="178" t="s">
        <v>663</v>
      </c>
    </row>
    <row r="187" spans="1:18" ht="18" customHeight="1" x14ac:dyDescent="0.15">
      <c r="A187" s="42">
        <v>6</v>
      </c>
      <c r="B187" s="43" t="s">
        <v>5467</v>
      </c>
      <c r="C187" s="43">
        <v>1</v>
      </c>
      <c r="D187" s="43" t="s">
        <v>5468</v>
      </c>
      <c r="E187" s="43">
        <v>1</v>
      </c>
      <c r="F187" s="43" t="s">
        <v>7417</v>
      </c>
      <c r="G187" s="43">
        <v>1</v>
      </c>
      <c r="H187" s="43" t="s">
        <v>6770</v>
      </c>
      <c r="I187" s="43">
        <v>1</v>
      </c>
      <c r="J187" s="44" t="s">
        <v>7012</v>
      </c>
      <c r="K187" s="41"/>
      <c r="L187" s="41"/>
      <c r="M187" s="41"/>
      <c r="N187" s="45"/>
      <c r="O187" s="41"/>
      <c r="P187" s="46" t="s">
        <v>7442</v>
      </c>
      <c r="Q187" s="41">
        <v>21</v>
      </c>
      <c r="R187" s="178" t="s">
        <v>663</v>
      </c>
    </row>
    <row r="188" spans="1:18" ht="18" customHeight="1" x14ac:dyDescent="0.15">
      <c r="A188" s="42">
        <v>6</v>
      </c>
      <c r="B188" s="43" t="s">
        <v>5467</v>
      </c>
      <c r="C188" s="43">
        <v>1</v>
      </c>
      <c r="D188" s="43" t="s">
        <v>5468</v>
      </c>
      <c r="E188" s="43">
        <v>1</v>
      </c>
      <c r="F188" s="43" t="s">
        <v>7417</v>
      </c>
      <c r="G188" s="43">
        <v>1</v>
      </c>
      <c r="H188" s="43" t="s">
        <v>6770</v>
      </c>
      <c r="I188" s="43">
        <v>1</v>
      </c>
      <c r="J188" s="44" t="s">
        <v>7012</v>
      </c>
      <c r="K188" s="41"/>
      <c r="L188" s="41"/>
      <c r="M188" s="41"/>
      <c r="N188" s="45"/>
      <c r="O188" s="41"/>
      <c r="P188" s="46" t="s">
        <v>7443</v>
      </c>
      <c r="Q188" s="41"/>
      <c r="R188" s="178" t="s">
        <v>663</v>
      </c>
    </row>
    <row r="189" spans="1:18" ht="18" customHeight="1" x14ac:dyDescent="0.15">
      <c r="A189" s="24">
        <v>6</v>
      </c>
      <c r="B189" s="25" t="s">
        <v>5467</v>
      </c>
      <c r="C189" s="26">
        <v>2</v>
      </c>
      <c r="D189" s="26" t="s">
        <v>5511</v>
      </c>
      <c r="E189" s="27"/>
      <c r="F189" s="26"/>
      <c r="G189" s="27"/>
      <c r="H189" s="26"/>
      <c r="I189" s="27"/>
      <c r="J189" s="27"/>
      <c r="K189" s="23">
        <f>IF(C189="",SUMIFS($K190:$K$317,$A190:$A$317,A189,$E190:$E$317,""),IF(E189="",SUMIFS($K190:$K$317,$A190:$A$317,A189,$C190:$C$317,C189,$G190:$G$317,""),IF(G189="",SUMIFS($K190:$K$317,$A190:$A$317,A189,$C190:$C$317,C189,$E190:$E$317,E189),0)))</f>
        <v>5924</v>
      </c>
      <c r="L189" s="23">
        <f>IF(C189="",SUMIFS($L190:$L$317,$A190:$A$317,A189,$E190:$E$317,""),IF(E189="",SUMIFS($L190:$L$317,$A190:$A$317,A189,$C190:$C$317,C189,$G190:$G$317,""),IF(G189="",SUMIFS($L190:$L$317,$A190:$A$317,A189,$C190:$C$317,C189,$E190:$E$317,E189),0)))</f>
        <v>7680</v>
      </c>
      <c r="M189" s="23">
        <f t="shared" ref="M189:M190" si="21">K189-L189</f>
        <v>-1756</v>
      </c>
      <c r="N189" s="28"/>
      <c r="O189" s="29"/>
      <c r="P189" s="30"/>
      <c r="Q189" s="23">
        <f>IF(C189="",SUMIFS($Q$3:$Q$317,$A$3:$A$317,A189,$C$3:$C$317,"&gt;0",$E$3:$E$317,""),IF(E189="",SUMIFS($Q$3:$Q$317,$A$3:$A$317,A189,$C$3:$C$317,C189,$E$3:$E$317,"&gt;0",$G$3:$G$317,""),IF(G189="",SUMIFS($Q$3:$Q$317,$A$3:$A$317,A189,$C$3:$C$317,C189,$E$3:$E$317,E189,$G$3:$G$317,"&gt;0"))))</f>
        <v>5924</v>
      </c>
      <c r="R189" s="23"/>
    </row>
    <row r="190" spans="1:18" ht="18" customHeight="1" x14ac:dyDescent="0.15">
      <c r="A190" s="24">
        <v>6</v>
      </c>
      <c r="B190" s="25" t="s">
        <v>5467</v>
      </c>
      <c r="C190" s="34">
        <v>2</v>
      </c>
      <c r="D190" s="25" t="s">
        <v>5511</v>
      </c>
      <c r="E190" s="35">
        <v>1</v>
      </c>
      <c r="F190" s="36" t="s">
        <v>7468</v>
      </c>
      <c r="G190" s="35"/>
      <c r="H190" s="36"/>
      <c r="I190" s="35"/>
      <c r="J190" s="35"/>
      <c r="K190" s="32">
        <f>IF(C190="",SUMIFS($K191:$K$317,$A191:$A$317,A190,$E191:$E$317,""),IF(E190="",SUMIFS($K191:$K$317,$A191:$A$317,A190,$C191:$C$317,C190,$G191:$G$317,""),IF(G190="",SUMIFS($K191:$K$317,$A191:$A$317,A190,$C191:$C$317,C190,$E191:$E$317,E190),0)))</f>
        <v>1576</v>
      </c>
      <c r="L190" s="32">
        <f>IF(C190="",SUMIFS($L191:$L$317,$A191:$A$317,A190,$E191:$E$317,""),IF(E190="",SUMIFS($L191:$L$317,$A191:$A$317,A190,$C191:$C$317,C190,$G191:$G$317,""),IF(G190="",SUMIFS($L191:$L$317,$A191:$A$317,A190,$C191:$C$317,C190,$E191:$E$317,E190),0)))</f>
        <v>1449</v>
      </c>
      <c r="M190" s="32">
        <f t="shared" si="21"/>
        <v>127</v>
      </c>
      <c r="N190" s="37"/>
      <c r="O190" s="38"/>
      <c r="P190" s="39"/>
      <c r="Q190" s="32">
        <f>IF(C190="",SUMIFS($Q$3:$Q$317,$A$3:$A$317,A190,$C$3:$C$317,"&gt;0",$E$3:$E$317,""),IF(E190="",SUMIFS($Q$3:$Q$317,$A$3:$A$317,A190,$C$3:$C$317,C190,$E$3:$E$317,"&gt;0",$G$3:$G$317,""),IF(G190="",SUMIFS($Q$3:$Q$317,$A$3:$A$317,A190,$C$3:$C$317,C190,$E$3:$E$317,E190,$G$3:$G$317,"&gt;0"))))</f>
        <v>1576</v>
      </c>
      <c r="R190" s="32" t="s">
        <v>663</v>
      </c>
    </row>
    <row r="191" spans="1:18" ht="18" customHeight="1" x14ac:dyDescent="0.15">
      <c r="A191" s="42">
        <v>6</v>
      </c>
      <c r="B191" s="43" t="s">
        <v>5467</v>
      </c>
      <c r="C191" s="43">
        <v>2</v>
      </c>
      <c r="D191" s="43" t="s">
        <v>5511</v>
      </c>
      <c r="E191" s="43">
        <v>1</v>
      </c>
      <c r="F191" s="43" t="s">
        <v>7468</v>
      </c>
      <c r="G191" s="49">
        <v>1</v>
      </c>
      <c r="H191" s="49" t="s">
        <v>6770</v>
      </c>
      <c r="I191" s="49"/>
      <c r="J191" s="45"/>
      <c r="K191" s="41"/>
      <c r="L191" s="41"/>
      <c r="M191" s="41"/>
      <c r="N191" s="45"/>
      <c r="O191" s="41"/>
      <c r="P191" s="46" t="s">
        <v>7413</v>
      </c>
      <c r="Q191" s="41">
        <v>943</v>
      </c>
      <c r="R191" s="178" t="s">
        <v>663</v>
      </c>
    </row>
    <row r="192" spans="1:18" ht="18" customHeight="1" x14ac:dyDescent="0.15">
      <c r="A192" s="42">
        <v>6</v>
      </c>
      <c r="B192" s="43" t="s">
        <v>5467</v>
      </c>
      <c r="C192" s="43">
        <v>2</v>
      </c>
      <c r="D192" s="43" t="s">
        <v>5511</v>
      </c>
      <c r="E192" s="43">
        <v>1</v>
      </c>
      <c r="F192" s="43" t="s">
        <v>7468</v>
      </c>
      <c r="G192" s="43">
        <v>1</v>
      </c>
      <c r="H192" s="43" t="s">
        <v>6770</v>
      </c>
      <c r="I192" s="49">
        <v>1</v>
      </c>
      <c r="J192" s="45" t="s">
        <v>7469</v>
      </c>
      <c r="K192" s="41">
        <v>1576</v>
      </c>
      <c r="L192" s="41">
        <v>1449</v>
      </c>
      <c r="M192" s="41">
        <f t="shared" ref="M192" si="22">K192-L192</f>
        <v>127</v>
      </c>
      <c r="N192" s="45" t="s">
        <v>7445</v>
      </c>
      <c r="O192" s="41"/>
      <c r="P192" s="46" t="s">
        <v>7414</v>
      </c>
      <c r="Q192" s="41"/>
      <c r="R192" s="178" t="s">
        <v>663</v>
      </c>
    </row>
    <row r="193" spans="1:18" ht="18" customHeight="1" x14ac:dyDescent="0.15">
      <c r="A193" s="42">
        <v>6</v>
      </c>
      <c r="B193" s="43" t="s">
        <v>5467</v>
      </c>
      <c r="C193" s="43">
        <v>2</v>
      </c>
      <c r="D193" s="43" t="s">
        <v>5511</v>
      </c>
      <c r="E193" s="43">
        <v>1</v>
      </c>
      <c r="F193" s="43" t="s">
        <v>7468</v>
      </c>
      <c r="G193" s="43">
        <v>1</v>
      </c>
      <c r="H193" s="43" t="s">
        <v>6770</v>
      </c>
      <c r="I193" s="43">
        <v>1</v>
      </c>
      <c r="J193" s="44" t="s">
        <v>7469</v>
      </c>
      <c r="K193" s="41"/>
      <c r="L193" s="41"/>
      <c r="M193" s="41"/>
      <c r="N193" s="45" t="s">
        <v>7470</v>
      </c>
      <c r="O193" s="41">
        <v>1576000</v>
      </c>
      <c r="P193" s="46" t="s">
        <v>7114</v>
      </c>
      <c r="Q193" s="41">
        <v>633</v>
      </c>
      <c r="R193" s="178" t="s">
        <v>663</v>
      </c>
    </row>
    <row r="194" spans="1:18" ht="18" customHeight="1" x14ac:dyDescent="0.15">
      <c r="A194" s="24">
        <v>6</v>
      </c>
      <c r="B194" s="25" t="s">
        <v>5467</v>
      </c>
      <c r="C194" s="34">
        <v>2</v>
      </c>
      <c r="D194" s="25" t="s">
        <v>5511</v>
      </c>
      <c r="E194" s="35">
        <v>2</v>
      </c>
      <c r="F194" s="36" t="s">
        <v>7471</v>
      </c>
      <c r="G194" s="35"/>
      <c r="H194" s="36"/>
      <c r="I194" s="35"/>
      <c r="J194" s="35"/>
      <c r="K194" s="32">
        <f>IF(C194="",SUMIFS($K195:$K$317,$A195:$A$317,A194,$E195:$E$317,""),IF(E194="",SUMIFS($K195:$K$317,$A195:$A$317,A194,$C195:$C$317,C194,$G195:$G$317,""),IF(G194="",SUMIFS($K195:$K$317,$A195:$A$317,A194,$C195:$C$317,C194,$E195:$E$317,E194),0)))</f>
        <v>4348</v>
      </c>
      <c r="L194" s="32">
        <f>IF(C194="",SUMIFS($L195:$L$317,$A195:$A$317,A194,$E195:$E$317,""),IF(E194="",SUMIFS($L195:$L$317,$A195:$A$317,A194,$C195:$C$317,C194,$G195:$G$317,""),IF(G194="",SUMIFS($L195:$L$317,$A195:$A$317,A194,$C195:$C$317,C194,$E195:$E$317,E194),0)))</f>
        <v>6231</v>
      </c>
      <c r="M194" s="32">
        <f t="shared" ref="M194" si="23">K194-L194</f>
        <v>-1883</v>
      </c>
      <c r="N194" s="37"/>
      <c r="O194" s="38"/>
      <c r="P194" s="39"/>
      <c r="Q194" s="32">
        <f>IF(C194="",SUMIFS($Q$3:$Q$317,$A$3:$A$317,A194,$C$3:$C$317,"&gt;0",$E$3:$E$317,""),IF(E194="",SUMIFS($Q$3:$Q$317,$A$3:$A$317,A194,$C$3:$C$317,C194,$E$3:$E$317,"&gt;0",$G$3:$G$317,""),IF(G194="",SUMIFS($Q$3:$Q$317,$A$3:$A$317,A194,$C$3:$C$317,C194,$E$3:$E$317,E194,$G$3:$G$317,"&gt;0"))))</f>
        <v>4348</v>
      </c>
      <c r="R194" s="32" t="s">
        <v>663</v>
      </c>
    </row>
    <row r="195" spans="1:18" ht="18" customHeight="1" x14ac:dyDescent="0.15">
      <c r="A195" s="42">
        <v>6</v>
      </c>
      <c r="B195" s="43" t="s">
        <v>5467</v>
      </c>
      <c r="C195" s="43">
        <v>2</v>
      </c>
      <c r="D195" s="43" t="s">
        <v>5511</v>
      </c>
      <c r="E195" s="43">
        <v>2</v>
      </c>
      <c r="F195" s="43" t="s">
        <v>7471</v>
      </c>
      <c r="G195" s="49">
        <v>1</v>
      </c>
      <c r="H195" s="49" t="s">
        <v>6770</v>
      </c>
      <c r="I195" s="49"/>
      <c r="J195" s="45"/>
      <c r="K195" s="41"/>
      <c r="L195" s="41"/>
      <c r="M195" s="41"/>
      <c r="N195" s="45"/>
      <c r="O195" s="41"/>
      <c r="P195" s="46" t="s">
        <v>7448</v>
      </c>
      <c r="Q195" s="41">
        <v>2559</v>
      </c>
      <c r="R195" s="178" t="s">
        <v>663</v>
      </c>
    </row>
    <row r="196" spans="1:18" ht="18" customHeight="1" x14ac:dyDescent="0.15">
      <c r="A196" s="42">
        <v>6</v>
      </c>
      <c r="B196" s="43" t="s">
        <v>5467</v>
      </c>
      <c r="C196" s="43">
        <v>2</v>
      </c>
      <c r="D196" s="43" t="s">
        <v>5511</v>
      </c>
      <c r="E196" s="43">
        <v>2</v>
      </c>
      <c r="F196" s="43" t="s">
        <v>7471</v>
      </c>
      <c r="G196" s="43">
        <v>1</v>
      </c>
      <c r="H196" s="43" t="s">
        <v>6770</v>
      </c>
      <c r="I196" s="49">
        <v>1</v>
      </c>
      <c r="J196" s="45" t="s">
        <v>7471</v>
      </c>
      <c r="K196" s="41">
        <v>4348</v>
      </c>
      <c r="L196" s="41">
        <v>6231</v>
      </c>
      <c r="M196" s="41">
        <f t="shared" ref="M196" si="24">K196-L196</f>
        <v>-1883</v>
      </c>
      <c r="N196" s="45" t="s">
        <v>7472</v>
      </c>
      <c r="O196" s="41"/>
      <c r="P196" s="46" t="s">
        <v>7450</v>
      </c>
      <c r="Q196" s="41"/>
      <c r="R196" s="178" t="s">
        <v>663</v>
      </c>
    </row>
    <row r="197" spans="1:18" ht="18" customHeight="1" x14ac:dyDescent="0.15">
      <c r="A197" s="42">
        <v>6</v>
      </c>
      <c r="B197" s="43" t="s">
        <v>5467</v>
      </c>
      <c r="C197" s="43">
        <v>2</v>
      </c>
      <c r="D197" s="43" t="s">
        <v>5511</v>
      </c>
      <c r="E197" s="43">
        <v>2</v>
      </c>
      <c r="F197" s="43" t="s">
        <v>7471</v>
      </c>
      <c r="G197" s="43">
        <v>1</v>
      </c>
      <c r="H197" s="43" t="s">
        <v>6770</v>
      </c>
      <c r="I197" s="43">
        <v>1</v>
      </c>
      <c r="J197" s="44" t="s">
        <v>7471</v>
      </c>
      <c r="K197" s="41"/>
      <c r="L197" s="41"/>
      <c r="M197" s="41"/>
      <c r="N197" s="45" t="s">
        <v>7473</v>
      </c>
      <c r="O197" s="41">
        <v>4348000</v>
      </c>
      <c r="P197" s="46" t="s">
        <v>7192</v>
      </c>
      <c r="Q197" s="41">
        <v>1223</v>
      </c>
      <c r="R197" s="178" t="s">
        <v>663</v>
      </c>
    </row>
    <row r="198" spans="1:18" ht="18" customHeight="1" x14ac:dyDescent="0.15">
      <c r="A198" s="42">
        <v>6</v>
      </c>
      <c r="B198" s="43" t="s">
        <v>5467</v>
      </c>
      <c r="C198" s="43">
        <v>2</v>
      </c>
      <c r="D198" s="43" t="s">
        <v>5511</v>
      </c>
      <c r="E198" s="43">
        <v>2</v>
      </c>
      <c r="F198" s="43" t="s">
        <v>7471</v>
      </c>
      <c r="G198" s="43">
        <v>1</v>
      </c>
      <c r="H198" s="43" t="s">
        <v>6770</v>
      </c>
      <c r="I198" s="43">
        <v>1</v>
      </c>
      <c r="J198" s="44" t="s">
        <v>7471</v>
      </c>
      <c r="K198" s="41"/>
      <c r="L198" s="41"/>
      <c r="M198" s="41"/>
      <c r="N198" s="45"/>
      <c r="O198" s="41"/>
      <c r="P198" s="46" t="s">
        <v>7474</v>
      </c>
      <c r="Q198" s="41">
        <v>46</v>
      </c>
      <c r="R198" s="178" t="s">
        <v>663</v>
      </c>
    </row>
    <row r="199" spans="1:18" ht="18" customHeight="1" x14ac:dyDescent="0.15">
      <c r="A199" s="42">
        <v>6</v>
      </c>
      <c r="B199" s="43" t="s">
        <v>5467</v>
      </c>
      <c r="C199" s="43">
        <v>2</v>
      </c>
      <c r="D199" s="43" t="s">
        <v>5511</v>
      </c>
      <c r="E199" s="43">
        <v>2</v>
      </c>
      <c r="F199" s="43" t="s">
        <v>7471</v>
      </c>
      <c r="G199" s="43">
        <v>1</v>
      </c>
      <c r="H199" s="43" t="s">
        <v>6770</v>
      </c>
      <c r="I199" s="43">
        <v>1</v>
      </c>
      <c r="J199" s="44" t="s">
        <v>7471</v>
      </c>
      <c r="K199" s="41"/>
      <c r="L199" s="41"/>
      <c r="M199" s="41"/>
      <c r="N199" s="45"/>
      <c r="O199" s="41"/>
      <c r="P199" s="46" t="s">
        <v>7475</v>
      </c>
      <c r="Q199" s="41"/>
      <c r="R199" s="178" t="s">
        <v>663</v>
      </c>
    </row>
    <row r="200" spans="1:18" ht="18" customHeight="1" x14ac:dyDescent="0.15">
      <c r="A200" s="42">
        <v>6</v>
      </c>
      <c r="B200" s="43" t="s">
        <v>5467</v>
      </c>
      <c r="C200" s="43">
        <v>2</v>
      </c>
      <c r="D200" s="43" t="s">
        <v>5511</v>
      </c>
      <c r="E200" s="43">
        <v>2</v>
      </c>
      <c r="F200" s="43" t="s">
        <v>7471</v>
      </c>
      <c r="G200" s="43">
        <v>1</v>
      </c>
      <c r="H200" s="43" t="s">
        <v>6770</v>
      </c>
      <c r="I200" s="43">
        <v>1</v>
      </c>
      <c r="J200" s="44" t="s">
        <v>7471</v>
      </c>
      <c r="K200" s="41"/>
      <c r="L200" s="41"/>
      <c r="M200" s="41"/>
      <c r="N200" s="45"/>
      <c r="O200" s="41"/>
      <c r="P200" s="46" t="s">
        <v>7476</v>
      </c>
      <c r="Q200" s="41">
        <v>72</v>
      </c>
      <c r="R200" s="178" t="s">
        <v>663</v>
      </c>
    </row>
    <row r="201" spans="1:18" ht="18" customHeight="1" x14ac:dyDescent="0.15">
      <c r="A201" s="42">
        <v>6</v>
      </c>
      <c r="B201" s="43" t="s">
        <v>5467</v>
      </c>
      <c r="C201" s="43">
        <v>2</v>
      </c>
      <c r="D201" s="43" t="s">
        <v>5511</v>
      </c>
      <c r="E201" s="43">
        <v>2</v>
      </c>
      <c r="F201" s="43" t="s">
        <v>7471</v>
      </c>
      <c r="G201" s="43">
        <v>1</v>
      </c>
      <c r="H201" s="43" t="s">
        <v>6770</v>
      </c>
      <c r="I201" s="43">
        <v>1</v>
      </c>
      <c r="J201" s="44" t="s">
        <v>7471</v>
      </c>
      <c r="K201" s="41"/>
      <c r="L201" s="41"/>
      <c r="M201" s="41"/>
      <c r="N201" s="45"/>
      <c r="O201" s="41"/>
      <c r="P201" s="46" t="s">
        <v>7457</v>
      </c>
      <c r="Q201" s="41"/>
      <c r="R201" s="178" t="s">
        <v>663</v>
      </c>
    </row>
    <row r="202" spans="1:18" ht="18" customHeight="1" x14ac:dyDescent="0.15">
      <c r="A202" s="42">
        <v>6</v>
      </c>
      <c r="B202" s="43" t="s">
        <v>5467</v>
      </c>
      <c r="C202" s="43">
        <v>2</v>
      </c>
      <c r="D202" s="43" t="s">
        <v>5511</v>
      </c>
      <c r="E202" s="43">
        <v>2</v>
      </c>
      <c r="F202" s="43" t="s">
        <v>7471</v>
      </c>
      <c r="G202" s="43">
        <v>1</v>
      </c>
      <c r="H202" s="43" t="s">
        <v>6770</v>
      </c>
      <c r="I202" s="43">
        <v>1</v>
      </c>
      <c r="J202" s="44" t="s">
        <v>7471</v>
      </c>
      <c r="K202" s="41"/>
      <c r="L202" s="41"/>
      <c r="M202" s="41"/>
      <c r="N202" s="45"/>
      <c r="O202" s="41"/>
      <c r="P202" s="46" t="s">
        <v>7456</v>
      </c>
      <c r="Q202" s="41">
        <v>361</v>
      </c>
      <c r="R202" s="178" t="s">
        <v>663</v>
      </c>
    </row>
    <row r="203" spans="1:18" ht="18" customHeight="1" x14ac:dyDescent="0.15">
      <c r="A203" s="42">
        <v>6</v>
      </c>
      <c r="B203" s="43" t="s">
        <v>5467</v>
      </c>
      <c r="C203" s="43">
        <v>2</v>
      </c>
      <c r="D203" s="43" t="s">
        <v>5511</v>
      </c>
      <c r="E203" s="43">
        <v>2</v>
      </c>
      <c r="F203" s="43" t="s">
        <v>7471</v>
      </c>
      <c r="G203" s="43">
        <v>1</v>
      </c>
      <c r="H203" s="43" t="s">
        <v>6770</v>
      </c>
      <c r="I203" s="43">
        <v>1</v>
      </c>
      <c r="J203" s="44" t="s">
        <v>7471</v>
      </c>
      <c r="K203" s="41"/>
      <c r="L203" s="41"/>
      <c r="M203" s="41"/>
      <c r="N203" s="45"/>
      <c r="O203" s="41"/>
      <c r="P203" s="46" t="s">
        <v>7457</v>
      </c>
      <c r="Q203" s="41"/>
      <c r="R203" s="178" t="s">
        <v>663</v>
      </c>
    </row>
    <row r="204" spans="1:18" ht="18" customHeight="1" x14ac:dyDescent="0.15">
      <c r="A204" s="42">
        <v>6</v>
      </c>
      <c r="B204" s="43" t="s">
        <v>5467</v>
      </c>
      <c r="C204" s="43">
        <v>2</v>
      </c>
      <c r="D204" s="43" t="s">
        <v>5511</v>
      </c>
      <c r="E204" s="43">
        <v>2</v>
      </c>
      <c r="F204" s="43" t="s">
        <v>7471</v>
      </c>
      <c r="G204" s="43">
        <v>1</v>
      </c>
      <c r="H204" s="43" t="s">
        <v>6770</v>
      </c>
      <c r="I204" s="43">
        <v>1</v>
      </c>
      <c r="J204" s="44" t="s">
        <v>7471</v>
      </c>
      <c r="K204" s="41"/>
      <c r="L204" s="41"/>
      <c r="M204" s="41"/>
      <c r="N204" s="45"/>
      <c r="O204" s="41"/>
      <c r="P204" s="46" t="s">
        <v>7458</v>
      </c>
      <c r="Q204" s="41">
        <v>87</v>
      </c>
      <c r="R204" s="178" t="s">
        <v>663</v>
      </c>
    </row>
    <row r="205" spans="1:18" ht="18" customHeight="1" x14ac:dyDescent="0.15">
      <c r="A205" s="42">
        <v>6</v>
      </c>
      <c r="B205" s="43" t="s">
        <v>5467</v>
      </c>
      <c r="C205" s="43">
        <v>2</v>
      </c>
      <c r="D205" s="43" t="s">
        <v>5511</v>
      </c>
      <c r="E205" s="43">
        <v>2</v>
      </c>
      <c r="F205" s="43" t="s">
        <v>7471</v>
      </c>
      <c r="G205" s="43">
        <v>1</v>
      </c>
      <c r="H205" s="43" t="s">
        <v>6770</v>
      </c>
      <c r="I205" s="43">
        <v>1</v>
      </c>
      <c r="J205" s="44" t="s">
        <v>7471</v>
      </c>
      <c r="K205" s="41"/>
      <c r="L205" s="41"/>
      <c r="M205" s="41"/>
      <c r="N205" s="45"/>
      <c r="O205" s="41"/>
      <c r="P205" s="46" t="s">
        <v>7457</v>
      </c>
      <c r="Q205" s="41"/>
      <c r="R205" s="178" t="s">
        <v>663</v>
      </c>
    </row>
    <row r="206" spans="1:18" ht="18" customHeight="1" x14ac:dyDescent="0.15">
      <c r="A206" s="168">
        <v>7</v>
      </c>
      <c r="B206" s="169" t="s">
        <v>5710</v>
      </c>
      <c r="C206" s="169"/>
      <c r="D206" s="169"/>
      <c r="E206" s="170"/>
      <c r="F206" s="169"/>
      <c r="G206" s="170"/>
      <c r="H206" s="169"/>
      <c r="I206" s="170"/>
      <c r="J206" s="170"/>
      <c r="K206" s="171">
        <f>IF(C206="",SUMIFS($K207:$K$317,$A207:$A$317,A206,$E207:$E$317,""),IF(E206="",SUMIFS($K207:$K$317,$A207:$A$317,A206,$C207:$C$317,C206,$G207:$G$317,""),IF(G206="",SUMIFS($K207:$K$317,$A207:$A$317,A206,$C207:$C$317,C206,$E207:$E$317,E206),0)))</f>
        <v>191231</v>
      </c>
      <c r="L206" s="171">
        <f>IF(C206="",SUMIFS($L207:$L$317,$A207:$A$317,A206,$E207:$E$317,""),IF(E206="",SUMIFS($L207:$L$317,$A207:$A$317,A206,$C207:$C$317,C206,$G207:$G$317,""),IF(G206="",SUMIFS($L207:$L$317,$A207:$A$317,A206,$C207:$C$317,C206,$E207:$E$317,E206),0)))</f>
        <v>190579</v>
      </c>
      <c r="M206" s="171">
        <f t="shared" ref="M206:M208" si="25">K206-L206</f>
        <v>652</v>
      </c>
      <c r="N206" s="172"/>
      <c r="O206" s="173"/>
      <c r="P206" s="174"/>
      <c r="Q206" s="171">
        <f>IF(C206="",SUMIFS($Q$3:$Q$317,$A$3:$A$317,A206,$C$3:$C$317,"&gt;0",$E$3:$E$317,""),IF(E206="",SUMIFS($Q$3:$Q$317,$A$3:$A$317,A206,$C$3:$C$317,C206,$E$3:$E$317,"&gt;0",$G$3:$G$317,""),IF(G206="",SUMIFS($Q$3:$Q$317,$A$3:$A$317,A206,$C$3:$C$317,C206,$E$3:$E$317,E206,$G$3:$G$317,"&gt;0"))))</f>
        <v>175765</v>
      </c>
      <c r="R206" s="171"/>
    </row>
    <row r="207" spans="1:18" ht="18" customHeight="1" x14ac:dyDescent="0.15">
      <c r="A207" s="24">
        <v>7</v>
      </c>
      <c r="B207" s="25" t="s">
        <v>5710</v>
      </c>
      <c r="C207" s="26">
        <v>1</v>
      </c>
      <c r="D207" s="26" t="s">
        <v>5711</v>
      </c>
      <c r="E207" s="27"/>
      <c r="F207" s="26"/>
      <c r="G207" s="27"/>
      <c r="H207" s="26"/>
      <c r="I207" s="27"/>
      <c r="J207" s="27"/>
      <c r="K207" s="23">
        <f>IF(C207="",SUMIFS($K208:$K$317,$A208:$A$317,A207,$E208:$E$317,""),IF(E207="",SUMIFS($K208:$K$317,$A208:$A$317,A207,$C208:$C$317,C207,$G208:$G$317,""),IF(G207="",SUMIFS($K208:$K$317,$A208:$A$317,A207,$C208:$C$317,C207,$E208:$E$317,E207),0)))</f>
        <v>15466</v>
      </c>
      <c r="L207" s="23">
        <f>IF(C207="",SUMIFS($L208:$L$317,$A208:$A$317,A207,$E208:$E$317,""),IF(E207="",SUMIFS($L208:$L$317,$A208:$A$317,A207,$C208:$C$317,C207,$G208:$G$317,""),IF(G207="",SUMIFS($L208:$L$317,$A208:$A$317,A207,$C208:$C$317,C207,$E208:$E$317,E207),0)))</f>
        <v>9973</v>
      </c>
      <c r="M207" s="23">
        <f t="shared" si="25"/>
        <v>5493</v>
      </c>
      <c r="N207" s="28"/>
      <c r="O207" s="29"/>
      <c r="P207" s="30"/>
      <c r="Q207" s="23">
        <f>IF(C207="",SUMIFS($Q$3:$Q$317,$A$3:$A$317,A207,$C$3:$C$317,"&gt;0",$E$3:$E$317,""),IF(E207="",SUMIFS($Q$3:$Q$317,$A$3:$A$317,A207,$C$3:$C$317,C207,$E$3:$E$317,"&gt;0",$G$3:$G$317,""),IF(G207="",SUMIFS($Q$3:$Q$317,$A$3:$A$317,A207,$C$3:$C$317,C207,$E$3:$E$317,E207,$G$3:$G$317,"&gt;0"))))</f>
        <v>0</v>
      </c>
      <c r="R207" s="23"/>
    </row>
    <row r="208" spans="1:18" ht="18" customHeight="1" x14ac:dyDescent="0.15">
      <c r="A208" s="24">
        <v>7</v>
      </c>
      <c r="B208" s="25" t="s">
        <v>5710</v>
      </c>
      <c r="C208" s="34">
        <v>1</v>
      </c>
      <c r="D208" s="25" t="s">
        <v>5711</v>
      </c>
      <c r="E208" s="35">
        <v>1</v>
      </c>
      <c r="F208" s="36" t="s">
        <v>5711</v>
      </c>
      <c r="G208" s="35"/>
      <c r="H208" s="36"/>
      <c r="I208" s="35"/>
      <c r="J208" s="35"/>
      <c r="K208" s="32">
        <f>IF(C208="",SUMIFS($K209:$K$317,$A209:$A$317,A208,$E209:$E$317,""),IF(E208="",SUMIFS($K209:$K$317,$A209:$A$317,A208,$C209:$C$317,C208,$G209:$G$317,""),IF(G208="",SUMIFS($K209:$K$317,$A209:$A$317,A208,$C209:$C$317,C208,$E209:$E$317,E208),0)))</f>
        <v>15466</v>
      </c>
      <c r="L208" s="32">
        <f>IF(C208="",SUMIFS($L209:$L$317,$A209:$A$317,A208,$E209:$E$317,""),IF(E208="",SUMIFS($L209:$L$317,$A209:$A$317,A208,$C209:$C$317,C208,$G209:$G$317,""),IF(G208="",SUMIFS($L209:$L$317,$A209:$A$317,A208,$C209:$C$317,C208,$E209:$E$317,E208),0)))</f>
        <v>9973</v>
      </c>
      <c r="M208" s="32">
        <f t="shared" si="25"/>
        <v>5493</v>
      </c>
      <c r="N208" s="37"/>
      <c r="O208" s="38"/>
      <c r="P208" s="39"/>
      <c r="Q208" s="32">
        <f>IF(C208="",SUMIFS($Q$3:$Q$317,$A$3:$A$317,A208,$C$3:$C$317,"&gt;0",$E$3:$E$317,""),IF(E208="",SUMIFS($Q$3:$Q$317,$A$3:$A$317,A208,$C$3:$C$317,C208,$E$3:$E$317,"&gt;0",$G$3:$G$317,""),IF(G208="",SUMIFS($Q$3:$Q$317,$A$3:$A$317,A208,$C$3:$C$317,C208,$E$3:$E$317,E208,$G$3:$G$317,"&gt;0"))))</f>
        <v>0</v>
      </c>
      <c r="R208" s="32" t="s">
        <v>663</v>
      </c>
    </row>
    <row r="209" spans="1:18" ht="18" customHeight="1" x14ac:dyDescent="0.15">
      <c r="A209" s="42">
        <v>7</v>
      </c>
      <c r="B209" s="43" t="s">
        <v>5710</v>
      </c>
      <c r="C209" s="43">
        <v>1</v>
      </c>
      <c r="D209" s="43" t="s">
        <v>5711</v>
      </c>
      <c r="E209" s="43">
        <v>1</v>
      </c>
      <c r="F209" s="43" t="s">
        <v>5711</v>
      </c>
      <c r="G209" s="49">
        <v>1</v>
      </c>
      <c r="H209" s="49" t="s">
        <v>5711</v>
      </c>
      <c r="I209" s="49"/>
      <c r="J209" s="45"/>
      <c r="K209" s="41"/>
      <c r="L209" s="41"/>
      <c r="M209" s="41"/>
      <c r="N209" s="45"/>
      <c r="O209" s="41"/>
      <c r="P209" s="46"/>
      <c r="Q209" s="41"/>
      <c r="R209" s="178" t="s">
        <v>663</v>
      </c>
    </row>
    <row r="210" spans="1:18" ht="18" customHeight="1" x14ac:dyDescent="0.15">
      <c r="A210" s="42">
        <v>7</v>
      </c>
      <c r="B210" s="43" t="s">
        <v>5710</v>
      </c>
      <c r="C210" s="43">
        <v>1</v>
      </c>
      <c r="D210" s="43" t="s">
        <v>5711</v>
      </c>
      <c r="E210" s="43">
        <v>1</v>
      </c>
      <c r="F210" s="43" t="s">
        <v>5711</v>
      </c>
      <c r="G210" s="43">
        <v>1</v>
      </c>
      <c r="H210" s="43" t="s">
        <v>5711</v>
      </c>
      <c r="I210" s="49">
        <v>1</v>
      </c>
      <c r="J210" s="45" t="s">
        <v>7477</v>
      </c>
      <c r="K210" s="41">
        <v>15466</v>
      </c>
      <c r="L210" s="41">
        <v>9973</v>
      </c>
      <c r="M210" s="41">
        <f t="shared" ref="M210:M212" si="26">K210-L210</f>
        <v>5493</v>
      </c>
      <c r="N210" s="45" t="s">
        <v>7478</v>
      </c>
      <c r="O210" s="41">
        <v>15466000</v>
      </c>
      <c r="P210" s="46"/>
      <c r="Q210" s="41"/>
      <c r="R210" s="178" t="s">
        <v>663</v>
      </c>
    </row>
    <row r="211" spans="1:18" ht="18" customHeight="1" x14ac:dyDescent="0.15">
      <c r="A211" s="24">
        <v>7</v>
      </c>
      <c r="B211" s="25" t="s">
        <v>5710</v>
      </c>
      <c r="C211" s="26">
        <v>2</v>
      </c>
      <c r="D211" s="26" t="s">
        <v>5959</v>
      </c>
      <c r="E211" s="27"/>
      <c r="F211" s="26"/>
      <c r="G211" s="27"/>
      <c r="H211" s="26"/>
      <c r="I211" s="27"/>
      <c r="J211" s="27"/>
      <c r="K211" s="23">
        <f>IF(C211="",SUMIFS($K212:$K$317,$A212:$A$317,A211,$E212:$E$317,""),IF(E211="",SUMIFS($K212:$K$317,$A212:$A$317,A211,$C212:$C$317,C211,$G212:$G$317,""),IF(G211="",SUMIFS($K212:$K$317,$A212:$A$317,A211,$C212:$C$317,C211,$E212:$E$317,E211),0)))</f>
        <v>175765</v>
      </c>
      <c r="L211" s="23">
        <f>IF(C211="",SUMIFS($L212:$L$317,$A212:$A$317,A211,$E212:$E$317,""),IF(E211="",SUMIFS($L212:$L$317,$A212:$A$317,A211,$C212:$C$317,C211,$G212:$G$317,""),IF(G211="",SUMIFS($L212:$L$317,$A212:$A$317,A211,$C212:$C$317,C211,$E212:$E$317,E211),0)))</f>
        <v>180606</v>
      </c>
      <c r="M211" s="23">
        <f t="shared" si="26"/>
        <v>-4841</v>
      </c>
      <c r="N211" s="28"/>
      <c r="O211" s="29"/>
      <c r="P211" s="30"/>
      <c r="Q211" s="23">
        <f>IF(C211="",SUMIFS($Q$3:$Q$317,$A$3:$A$317,A211,$C$3:$C$317,"&gt;0",$E$3:$E$317,""),IF(E211="",SUMIFS($Q$3:$Q$317,$A$3:$A$317,A211,$C$3:$C$317,C211,$E$3:$E$317,"&gt;0",$G$3:$G$317,""),IF(G211="",SUMIFS($Q$3:$Q$317,$A$3:$A$317,A211,$C$3:$C$317,C211,$E$3:$E$317,E211,$G$3:$G$317,"&gt;0"))))</f>
        <v>175765</v>
      </c>
      <c r="R211" s="23"/>
    </row>
    <row r="212" spans="1:18" ht="18" customHeight="1" x14ac:dyDescent="0.15">
      <c r="A212" s="24">
        <v>7</v>
      </c>
      <c r="B212" s="25" t="s">
        <v>5710</v>
      </c>
      <c r="C212" s="34">
        <v>2</v>
      </c>
      <c r="D212" s="25" t="s">
        <v>5959</v>
      </c>
      <c r="E212" s="35">
        <v>1</v>
      </c>
      <c r="F212" s="36" t="s">
        <v>7479</v>
      </c>
      <c r="G212" s="35"/>
      <c r="H212" s="36"/>
      <c r="I212" s="35"/>
      <c r="J212" s="35"/>
      <c r="K212" s="32">
        <f>IF(C212="",SUMIFS($K213:$K$317,$A213:$A$317,A212,$E213:$E$317,""),IF(E212="",SUMIFS($K213:$K$317,$A213:$A$317,A212,$C213:$C$317,C212,$G213:$G$317,""),IF(G212="",SUMIFS($K213:$K$317,$A213:$A$317,A212,$C213:$C$317,C212,$E213:$E$317,E212),0)))</f>
        <v>135878</v>
      </c>
      <c r="L212" s="32">
        <f>IF(C212="",SUMIFS($L213:$L$317,$A213:$A$317,A212,$E213:$E$317,""),IF(E212="",SUMIFS($L213:$L$317,$A213:$A$317,A212,$C213:$C$317,C212,$G213:$G$317,""),IF(G212="",SUMIFS($L213:$L$317,$A213:$A$317,A212,$C213:$C$317,C212,$E213:$E$317,E212),0)))</f>
        <v>133215</v>
      </c>
      <c r="M212" s="32">
        <f t="shared" si="26"/>
        <v>2663</v>
      </c>
      <c r="N212" s="37"/>
      <c r="O212" s="38"/>
      <c r="P212" s="39"/>
      <c r="Q212" s="32">
        <f>IF(C212="",SUMIFS($Q$3:$Q$317,$A$3:$A$317,A212,$C$3:$C$317,"&gt;0",$E$3:$E$317,""),IF(E212="",SUMIFS($Q$3:$Q$317,$A$3:$A$317,A212,$C$3:$C$317,C212,$E$3:$E$317,"&gt;0",$G$3:$G$317,""),IF(G212="",SUMIFS($Q$3:$Q$317,$A$3:$A$317,A212,$C$3:$C$317,C212,$E$3:$E$317,E212,$G$3:$G$317,"&gt;0"))))</f>
        <v>135878</v>
      </c>
      <c r="R212" s="32" t="s">
        <v>663</v>
      </c>
    </row>
    <row r="213" spans="1:18" ht="18" customHeight="1" x14ac:dyDescent="0.15">
      <c r="A213" s="42">
        <v>7</v>
      </c>
      <c r="B213" s="43" t="s">
        <v>5710</v>
      </c>
      <c r="C213" s="43">
        <v>2</v>
      </c>
      <c r="D213" s="43" t="s">
        <v>5959</v>
      </c>
      <c r="E213" s="43">
        <v>1</v>
      </c>
      <c r="F213" s="43" t="s">
        <v>7479</v>
      </c>
      <c r="G213" s="49">
        <v>1</v>
      </c>
      <c r="H213" s="49" t="s">
        <v>6770</v>
      </c>
      <c r="I213" s="49"/>
      <c r="J213" s="45"/>
      <c r="K213" s="41"/>
      <c r="L213" s="41"/>
      <c r="M213" s="41"/>
      <c r="N213" s="45"/>
      <c r="O213" s="41"/>
      <c r="P213" s="46" t="s">
        <v>7418</v>
      </c>
      <c r="Q213" s="41">
        <v>38454</v>
      </c>
      <c r="R213" s="178" t="s">
        <v>663</v>
      </c>
    </row>
    <row r="214" spans="1:18" ht="18" customHeight="1" x14ac:dyDescent="0.15">
      <c r="A214" s="42">
        <v>7</v>
      </c>
      <c r="B214" s="43" t="s">
        <v>5710</v>
      </c>
      <c r="C214" s="43">
        <v>2</v>
      </c>
      <c r="D214" s="43" t="s">
        <v>5959</v>
      </c>
      <c r="E214" s="43">
        <v>1</v>
      </c>
      <c r="F214" s="43" t="s">
        <v>7479</v>
      </c>
      <c r="G214" s="43">
        <v>1</v>
      </c>
      <c r="H214" s="43" t="s">
        <v>6770</v>
      </c>
      <c r="I214" s="49">
        <v>1</v>
      </c>
      <c r="J214" s="45" t="s">
        <v>7480</v>
      </c>
      <c r="K214" s="41">
        <v>135878</v>
      </c>
      <c r="L214" s="41">
        <v>133215</v>
      </c>
      <c r="M214" s="41">
        <f t="shared" ref="M214" si="27">K214-L214</f>
        <v>2663</v>
      </c>
      <c r="N214" s="45" t="s">
        <v>7481</v>
      </c>
      <c r="O214" s="41">
        <v>135878000</v>
      </c>
      <c r="P214" s="46" t="s">
        <v>7306</v>
      </c>
      <c r="Q214" s="41"/>
      <c r="R214" s="178" t="s">
        <v>663</v>
      </c>
    </row>
    <row r="215" spans="1:18" ht="18" customHeight="1" x14ac:dyDescent="0.15">
      <c r="A215" s="42">
        <v>7</v>
      </c>
      <c r="B215" s="43" t="s">
        <v>5710</v>
      </c>
      <c r="C215" s="43">
        <v>2</v>
      </c>
      <c r="D215" s="43" t="s">
        <v>5959</v>
      </c>
      <c r="E215" s="43">
        <v>1</v>
      </c>
      <c r="F215" s="43" t="s">
        <v>7479</v>
      </c>
      <c r="G215" s="43">
        <v>1</v>
      </c>
      <c r="H215" s="43" t="s">
        <v>6770</v>
      </c>
      <c r="I215" s="43">
        <v>1</v>
      </c>
      <c r="J215" s="44" t="s">
        <v>7480</v>
      </c>
      <c r="K215" s="41"/>
      <c r="L215" s="41"/>
      <c r="M215" s="41"/>
      <c r="N215" s="45"/>
      <c r="O215" s="41"/>
      <c r="P215" s="46" t="s">
        <v>7421</v>
      </c>
      <c r="Q215" s="41">
        <v>19560</v>
      </c>
      <c r="R215" s="178" t="s">
        <v>663</v>
      </c>
    </row>
    <row r="216" spans="1:18" ht="18" customHeight="1" x14ac:dyDescent="0.15">
      <c r="A216" s="42">
        <v>7</v>
      </c>
      <c r="B216" s="43" t="s">
        <v>5710</v>
      </c>
      <c r="C216" s="43">
        <v>2</v>
      </c>
      <c r="D216" s="43" t="s">
        <v>5959</v>
      </c>
      <c r="E216" s="43">
        <v>1</v>
      </c>
      <c r="F216" s="43" t="s">
        <v>7479</v>
      </c>
      <c r="G216" s="43">
        <v>1</v>
      </c>
      <c r="H216" s="43" t="s">
        <v>6770</v>
      </c>
      <c r="I216" s="43">
        <v>1</v>
      </c>
      <c r="J216" s="44" t="s">
        <v>7480</v>
      </c>
      <c r="K216" s="41"/>
      <c r="L216" s="41"/>
      <c r="M216" s="41"/>
      <c r="N216" s="45"/>
      <c r="O216" s="41"/>
      <c r="P216" s="46" t="s">
        <v>7422</v>
      </c>
      <c r="Q216" s="41"/>
      <c r="R216" s="178" t="s">
        <v>663</v>
      </c>
    </row>
    <row r="217" spans="1:18" ht="18" customHeight="1" x14ac:dyDescent="0.15">
      <c r="A217" s="42">
        <v>7</v>
      </c>
      <c r="B217" s="43" t="s">
        <v>5710</v>
      </c>
      <c r="C217" s="43">
        <v>2</v>
      </c>
      <c r="D217" s="43" t="s">
        <v>5959</v>
      </c>
      <c r="E217" s="43">
        <v>1</v>
      </c>
      <c r="F217" s="43" t="s">
        <v>7479</v>
      </c>
      <c r="G217" s="43">
        <v>1</v>
      </c>
      <c r="H217" s="43" t="s">
        <v>6770</v>
      </c>
      <c r="I217" s="43">
        <v>1</v>
      </c>
      <c r="J217" s="44" t="s">
        <v>7480</v>
      </c>
      <c r="K217" s="41"/>
      <c r="L217" s="41"/>
      <c r="M217" s="41"/>
      <c r="N217" s="45"/>
      <c r="O217" s="41"/>
      <c r="P217" s="46" t="s">
        <v>7423</v>
      </c>
      <c r="Q217" s="41">
        <v>57433</v>
      </c>
      <c r="R217" s="178" t="s">
        <v>663</v>
      </c>
    </row>
    <row r="218" spans="1:18" ht="18" customHeight="1" x14ac:dyDescent="0.15">
      <c r="A218" s="42">
        <v>7</v>
      </c>
      <c r="B218" s="43" t="s">
        <v>5710</v>
      </c>
      <c r="C218" s="43">
        <v>2</v>
      </c>
      <c r="D218" s="43" t="s">
        <v>5959</v>
      </c>
      <c r="E218" s="43">
        <v>1</v>
      </c>
      <c r="F218" s="43" t="s">
        <v>7479</v>
      </c>
      <c r="G218" s="43">
        <v>1</v>
      </c>
      <c r="H218" s="43" t="s">
        <v>6770</v>
      </c>
      <c r="I218" s="43">
        <v>1</v>
      </c>
      <c r="J218" s="44" t="s">
        <v>7480</v>
      </c>
      <c r="K218" s="41"/>
      <c r="L218" s="41"/>
      <c r="M218" s="41"/>
      <c r="N218" s="45"/>
      <c r="O218" s="41"/>
      <c r="P218" s="46" t="s">
        <v>7306</v>
      </c>
      <c r="Q218" s="41"/>
      <c r="R218" s="178" t="s">
        <v>663</v>
      </c>
    </row>
    <row r="219" spans="1:18" ht="18" customHeight="1" x14ac:dyDescent="0.15">
      <c r="A219" s="42">
        <v>7</v>
      </c>
      <c r="B219" s="43" t="s">
        <v>5710</v>
      </c>
      <c r="C219" s="43">
        <v>2</v>
      </c>
      <c r="D219" s="43" t="s">
        <v>5959</v>
      </c>
      <c r="E219" s="43">
        <v>1</v>
      </c>
      <c r="F219" s="43" t="s">
        <v>7479</v>
      </c>
      <c r="G219" s="43">
        <v>1</v>
      </c>
      <c r="H219" s="43" t="s">
        <v>6770</v>
      </c>
      <c r="I219" s="43">
        <v>1</v>
      </c>
      <c r="J219" s="44" t="s">
        <v>7480</v>
      </c>
      <c r="K219" s="41"/>
      <c r="L219" s="41"/>
      <c r="M219" s="41"/>
      <c r="N219" s="45"/>
      <c r="O219" s="41"/>
      <c r="P219" s="46" t="s">
        <v>7424</v>
      </c>
      <c r="Q219" s="41">
        <v>75</v>
      </c>
      <c r="R219" s="178" t="s">
        <v>663</v>
      </c>
    </row>
    <row r="220" spans="1:18" ht="18" customHeight="1" x14ac:dyDescent="0.15">
      <c r="A220" s="42">
        <v>7</v>
      </c>
      <c r="B220" s="43" t="s">
        <v>5710</v>
      </c>
      <c r="C220" s="43">
        <v>2</v>
      </c>
      <c r="D220" s="43" t="s">
        <v>5959</v>
      </c>
      <c r="E220" s="43">
        <v>1</v>
      </c>
      <c r="F220" s="43" t="s">
        <v>7479</v>
      </c>
      <c r="G220" s="43">
        <v>1</v>
      </c>
      <c r="H220" s="43" t="s">
        <v>6770</v>
      </c>
      <c r="I220" s="43">
        <v>1</v>
      </c>
      <c r="J220" s="44" t="s">
        <v>7480</v>
      </c>
      <c r="K220" s="41"/>
      <c r="L220" s="41"/>
      <c r="M220" s="41"/>
      <c r="N220" s="45"/>
      <c r="O220" s="41"/>
      <c r="P220" s="46" t="s">
        <v>7425</v>
      </c>
      <c r="Q220" s="41"/>
      <c r="R220" s="178" t="s">
        <v>663</v>
      </c>
    </row>
    <row r="221" spans="1:18" ht="18" customHeight="1" x14ac:dyDescent="0.15">
      <c r="A221" s="42">
        <v>7</v>
      </c>
      <c r="B221" s="43" t="s">
        <v>5710</v>
      </c>
      <c r="C221" s="43">
        <v>2</v>
      </c>
      <c r="D221" s="43" t="s">
        <v>5959</v>
      </c>
      <c r="E221" s="43">
        <v>1</v>
      </c>
      <c r="F221" s="43" t="s">
        <v>7479</v>
      </c>
      <c r="G221" s="43">
        <v>1</v>
      </c>
      <c r="H221" s="43" t="s">
        <v>6770</v>
      </c>
      <c r="I221" s="43">
        <v>1</v>
      </c>
      <c r="J221" s="44" t="s">
        <v>7480</v>
      </c>
      <c r="K221" s="41"/>
      <c r="L221" s="41"/>
      <c r="M221" s="41"/>
      <c r="N221" s="45"/>
      <c r="O221" s="41"/>
      <c r="P221" s="46" t="s">
        <v>7426</v>
      </c>
      <c r="Q221" s="41">
        <v>240</v>
      </c>
      <c r="R221" s="178" t="s">
        <v>663</v>
      </c>
    </row>
    <row r="222" spans="1:18" ht="18" customHeight="1" x14ac:dyDescent="0.15">
      <c r="A222" s="42">
        <v>7</v>
      </c>
      <c r="B222" s="43" t="s">
        <v>5710</v>
      </c>
      <c r="C222" s="43">
        <v>2</v>
      </c>
      <c r="D222" s="43" t="s">
        <v>5959</v>
      </c>
      <c r="E222" s="43">
        <v>1</v>
      </c>
      <c r="F222" s="43" t="s">
        <v>7479</v>
      </c>
      <c r="G222" s="43">
        <v>1</v>
      </c>
      <c r="H222" s="43" t="s">
        <v>6770</v>
      </c>
      <c r="I222" s="43">
        <v>1</v>
      </c>
      <c r="J222" s="44" t="s">
        <v>7480</v>
      </c>
      <c r="K222" s="41"/>
      <c r="L222" s="41"/>
      <c r="M222" s="41"/>
      <c r="N222" s="45"/>
      <c r="O222" s="41"/>
      <c r="P222" s="46" t="s">
        <v>7418</v>
      </c>
      <c r="Q222" s="41">
        <v>5754</v>
      </c>
      <c r="R222" s="178" t="s">
        <v>663</v>
      </c>
    </row>
    <row r="223" spans="1:18" ht="18" customHeight="1" x14ac:dyDescent="0.15">
      <c r="A223" s="42">
        <v>7</v>
      </c>
      <c r="B223" s="43" t="s">
        <v>5710</v>
      </c>
      <c r="C223" s="43">
        <v>2</v>
      </c>
      <c r="D223" s="43" t="s">
        <v>5959</v>
      </c>
      <c r="E223" s="43">
        <v>1</v>
      </c>
      <c r="F223" s="43" t="s">
        <v>7479</v>
      </c>
      <c r="G223" s="43">
        <v>1</v>
      </c>
      <c r="H223" s="43" t="s">
        <v>6770</v>
      </c>
      <c r="I223" s="43">
        <v>1</v>
      </c>
      <c r="J223" s="44" t="s">
        <v>7480</v>
      </c>
      <c r="K223" s="41"/>
      <c r="L223" s="41"/>
      <c r="M223" s="41"/>
      <c r="N223" s="45"/>
      <c r="O223" s="41"/>
      <c r="P223" s="46" t="s">
        <v>7427</v>
      </c>
      <c r="Q223" s="41"/>
      <c r="R223" s="178" t="s">
        <v>663</v>
      </c>
    </row>
    <row r="224" spans="1:18" ht="18" customHeight="1" x14ac:dyDescent="0.15">
      <c r="A224" s="42">
        <v>7</v>
      </c>
      <c r="B224" s="43" t="s">
        <v>5710</v>
      </c>
      <c r="C224" s="43">
        <v>2</v>
      </c>
      <c r="D224" s="43" t="s">
        <v>5959</v>
      </c>
      <c r="E224" s="43">
        <v>1</v>
      </c>
      <c r="F224" s="43" t="s">
        <v>7479</v>
      </c>
      <c r="G224" s="43">
        <v>1</v>
      </c>
      <c r="H224" s="43" t="s">
        <v>6770</v>
      </c>
      <c r="I224" s="43">
        <v>1</v>
      </c>
      <c r="J224" s="44" t="s">
        <v>7480</v>
      </c>
      <c r="K224" s="41"/>
      <c r="L224" s="41"/>
      <c r="M224" s="41"/>
      <c r="N224" s="45"/>
      <c r="O224" s="41"/>
      <c r="P224" s="46" t="s">
        <v>7428</v>
      </c>
      <c r="Q224" s="41">
        <v>2781</v>
      </c>
      <c r="R224" s="178" t="s">
        <v>663</v>
      </c>
    </row>
    <row r="225" spans="1:18" ht="18" customHeight="1" x14ac:dyDescent="0.15">
      <c r="A225" s="42">
        <v>7</v>
      </c>
      <c r="B225" s="43" t="s">
        <v>5710</v>
      </c>
      <c r="C225" s="43">
        <v>2</v>
      </c>
      <c r="D225" s="43" t="s">
        <v>5959</v>
      </c>
      <c r="E225" s="43">
        <v>1</v>
      </c>
      <c r="F225" s="43" t="s">
        <v>7479</v>
      </c>
      <c r="G225" s="43">
        <v>1</v>
      </c>
      <c r="H225" s="43" t="s">
        <v>6770</v>
      </c>
      <c r="I225" s="43">
        <v>1</v>
      </c>
      <c r="J225" s="44" t="s">
        <v>7480</v>
      </c>
      <c r="K225" s="41"/>
      <c r="L225" s="41"/>
      <c r="M225" s="41"/>
      <c r="N225" s="45"/>
      <c r="O225" s="41"/>
      <c r="P225" s="46" t="s">
        <v>7306</v>
      </c>
      <c r="Q225" s="41"/>
      <c r="R225" s="178" t="s">
        <v>663</v>
      </c>
    </row>
    <row r="226" spans="1:18" ht="18" customHeight="1" x14ac:dyDescent="0.15">
      <c r="A226" s="42">
        <v>7</v>
      </c>
      <c r="B226" s="43" t="s">
        <v>5710</v>
      </c>
      <c r="C226" s="43">
        <v>2</v>
      </c>
      <c r="D226" s="43" t="s">
        <v>5959</v>
      </c>
      <c r="E226" s="43">
        <v>1</v>
      </c>
      <c r="F226" s="43" t="s">
        <v>7479</v>
      </c>
      <c r="G226" s="43">
        <v>1</v>
      </c>
      <c r="H226" s="43" t="s">
        <v>6770</v>
      </c>
      <c r="I226" s="43">
        <v>1</v>
      </c>
      <c r="J226" s="44" t="s">
        <v>7480</v>
      </c>
      <c r="K226" s="41"/>
      <c r="L226" s="41"/>
      <c r="M226" s="41"/>
      <c r="N226" s="45"/>
      <c r="O226" s="41"/>
      <c r="P226" s="46" t="s">
        <v>7429</v>
      </c>
      <c r="Q226" s="41">
        <v>150</v>
      </c>
      <c r="R226" s="178" t="s">
        <v>663</v>
      </c>
    </row>
    <row r="227" spans="1:18" ht="18" customHeight="1" x14ac:dyDescent="0.15">
      <c r="A227" s="42">
        <v>7</v>
      </c>
      <c r="B227" s="43" t="s">
        <v>5710</v>
      </c>
      <c r="C227" s="43">
        <v>2</v>
      </c>
      <c r="D227" s="43" t="s">
        <v>5959</v>
      </c>
      <c r="E227" s="43">
        <v>1</v>
      </c>
      <c r="F227" s="43" t="s">
        <v>7479</v>
      </c>
      <c r="G227" s="43">
        <v>1</v>
      </c>
      <c r="H227" s="43" t="s">
        <v>6770</v>
      </c>
      <c r="I227" s="43">
        <v>1</v>
      </c>
      <c r="J227" s="44" t="s">
        <v>7480</v>
      </c>
      <c r="K227" s="41"/>
      <c r="L227" s="41"/>
      <c r="M227" s="41"/>
      <c r="N227" s="45"/>
      <c r="O227" s="41"/>
      <c r="P227" s="46" t="s">
        <v>7430</v>
      </c>
      <c r="Q227" s="41"/>
      <c r="R227" s="178" t="s">
        <v>663</v>
      </c>
    </row>
    <row r="228" spans="1:18" ht="18" customHeight="1" x14ac:dyDescent="0.15">
      <c r="A228" s="42">
        <v>7</v>
      </c>
      <c r="B228" s="43" t="s">
        <v>5710</v>
      </c>
      <c r="C228" s="43">
        <v>2</v>
      </c>
      <c r="D228" s="43" t="s">
        <v>5959</v>
      </c>
      <c r="E228" s="43">
        <v>1</v>
      </c>
      <c r="F228" s="43" t="s">
        <v>7479</v>
      </c>
      <c r="G228" s="43">
        <v>1</v>
      </c>
      <c r="H228" s="43" t="s">
        <v>6770</v>
      </c>
      <c r="I228" s="43">
        <v>1</v>
      </c>
      <c r="J228" s="44" t="s">
        <v>7480</v>
      </c>
      <c r="K228" s="41"/>
      <c r="L228" s="41"/>
      <c r="M228" s="41"/>
      <c r="N228" s="45"/>
      <c r="O228" s="41"/>
      <c r="P228" s="46" t="s">
        <v>7431</v>
      </c>
      <c r="Q228" s="41">
        <v>24</v>
      </c>
      <c r="R228" s="178" t="s">
        <v>663</v>
      </c>
    </row>
    <row r="229" spans="1:18" ht="18" customHeight="1" x14ac:dyDescent="0.15">
      <c r="A229" s="42">
        <v>7</v>
      </c>
      <c r="B229" s="43" t="s">
        <v>5710</v>
      </c>
      <c r="C229" s="43">
        <v>2</v>
      </c>
      <c r="D229" s="43" t="s">
        <v>5959</v>
      </c>
      <c r="E229" s="43">
        <v>1</v>
      </c>
      <c r="F229" s="43" t="s">
        <v>7479</v>
      </c>
      <c r="G229" s="43">
        <v>1</v>
      </c>
      <c r="H229" s="43" t="s">
        <v>6770</v>
      </c>
      <c r="I229" s="43">
        <v>1</v>
      </c>
      <c r="J229" s="44" t="s">
        <v>7480</v>
      </c>
      <c r="K229" s="41"/>
      <c r="L229" s="41"/>
      <c r="M229" s="41"/>
      <c r="N229" s="45"/>
      <c r="O229" s="41"/>
      <c r="P229" s="46" t="s">
        <v>7425</v>
      </c>
      <c r="Q229" s="41"/>
      <c r="R229" s="178" t="s">
        <v>663</v>
      </c>
    </row>
    <row r="230" spans="1:18" ht="18" customHeight="1" x14ac:dyDescent="0.15">
      <c r="A230" s="42">
        <v>7</v>
      </c>
      <c r="B230" s="43" t="s">
        <v>5710</v>
      </c>
      <c r="C230" s="43">
        <v>2</v>
      </c>
      <c r="D230" s="43" t="s">
        <v>5959</v>
      </c>
      <c r="E230" s="43">
        <v>1</v>
      </c>
      <c r="F230" s="43" t="s">
        <v>7479</v>
      </c>
      <c r="G230" s="43">
        <v>1</v>
      </c>
      <c r="H230" s="43" t="s">
        <v>6770</v>
      </c>
      <c r="I230" s="43">
        <v>1</v>
      </c>
      <c r="J230" s="44" t="s">
        <v>7480</v>
      </c>
      <c r="K230" s="41"/>
      <c r="L230" s="41"/>
      <c r="M230" s="41"/>
      <c r="N230" s="45"/>
      <c r="O230" s="41"/>
      <c r="P230" s="46" t="s">
        <v>7432</v>
      </c>
      <c r="Q230" s="41">
        <v>86</v>
      </c>
      <c r="R230" s="178" t="s">
        <v>663</v>
      </c>
    </row>
    <row r="231" spans="1:18" ht="18" customHeight="1" x14ac:dyDescent="0.15">
      <c r="A231" s="42">
        <v>7</v>
      </c>
      <c r="B231" s="43" t="s">
        <v>5710</v>
      </c>
      <c r="C231" s="43">
        <v>2</v>
      </c>
      <c r="D231" s="43" t="s">
        <v>5959</v>
      </c>
      <c r="E231" s="43">
        <v>1</v>
      </c>
      <c r="F231" s="43" t="s">
        <v>7479</v>
      </c>
      <c r="G231" s="43">
        <v>1</v>
      </c>
      <c r="H231" s="43" t="s">
        <v>6770</v>
      </c>
      <c r="I231" s="43">
        <v>1</v>
      </c>
      <c r="J231" s="44" t="s">
        <v>7480</v>
      </c>
      <c r="K231" s="41"/>
      <c r="L231" s="41"/>
      <c r="M231" s="41"/>
      <c r="N231" s="45"/>
      <c r="O231" s="41"/>
      <c r="P231" s="46" t="s">
        <v>7428</v>
      </c>
      <c r="Q231" s="41">
        <v>416</v>
      </c>
      <c r="R231" s="178" t="s">
        <v>663</v>
      </c>
    </row>
    <row r="232" spans="1:18" ht="18" customHeight="1" x14ac:dyDescent="0.15">
      <c r="A232" s="42">
        <v>7</v>
      </c>
      <c r="B232" s="43" t="s">
        <v>5710</v>
      </c>
      <c r="C232" s="43">
        <v>2</v>
      </c>
      <c r="D232" s="43" t="s">
        <v>5959</v>
      </c>
      <c r="E232" s="43">
        <v>1</v>
      </c>
      <c r="F232" s="43" t="s">
        <v>7479</v>
      </c>
      <c r="G232" s="43">
        <v>1</v>
      </c>
      <c r="H232" s="43" t="s">
        <v>6770</v>
      </c>
      <c r="I232" s="43">
        <v>1</v>
      </c>
      <c r="J232" s="44" t="s">
        <v>7480</v>
      </c>
      <c r="K232" s="41"/>
      <c r="L232" s="41"/>
      <c r="M232" s="41"/>
      <c r="N232" s="45"/>
      <c r="O232" s="41"/>
      <c r="P232" s="46" t="s">
        <v>7427</v>
      </c>
      <c r="Q232" s="41"/>
      <c r="R232" s="178" t="s">
        <v>663</v>
      </c>
    </row>
    <row r="233" spans="1:18" ht="18" customHeight="1" x14ac:dyDescent="0.15">
      <c r="A233" s="42">
        <v>7</v>
      </c>
      <c r="B233" s="43" t="s">
        <v>5710</v>
      </c>
      <c r="C233" s="43">
        <v>2</v>
      </c>
      <c r="D233" s="43" t="s">
        <v>5959</v>
      </c>
      <c r="E233" s="43">
        <v>1</v>
      </c>
      <c r="F233" s="43" t="s">
        <v>7479</v>
      </c>
      <c r="G233" s="43">
        <v>1</v>
      </c>
      <c r="H233" s="43" t="s">
        <v>6770</v>
      </c>
      <c r="I233" s="43">
        <v>1</v>
      </c>
      <c r="J233" s="44" t="s">
        <v>7480</v>
      </c>
      <c r="K233" s="41"/>
      <c r="L233" s="41"/>
      <c r="M233" s="41"/>
      <c r="N233" s="45"/>
      <c r="O233" s="41"/>
      <c r="P233" s="46" t="s">
        <v>6728</v>
      </c>
      <c r="Q233" s="41">
        <v>86</v>
      </c>
      <c r="R233" s="178" t="s">
        <v>663</v>
      </c>
    </row>
    <row r="234" spans="1:18" ht="18" customHeight="1" x14ac:dyDescent="0.15">
      <c r="A234" s="42">
        <v>7</v>
      </c>
      <c r="B234" s="43" t="s">
        <v>5710</v>
      </c>
      <c r="C234" s="43">
        <v>2</v>
      </c>
      <c r="D234" s="43" t="s">
        <v>5959</v>
      </c>
      <c r="E234" s="43">
        <v>1</v>
      </c>
      <c r="F234" s="43" t="s">
        <v>7479</v>
      </c>
      <c r="G234" s="43">
        <v>1</v>
      </c>
      <c r="H234" s="43" t="s">
        <v>6770</v>
      </c>
      <c r="I234" s="43">
        <v>1</v>
      </c>
      <c r="J234" s="44" t="s">
        <v>7480</v>
      </c>
      <c r="K234" s="41"/>
      <c r="L234" s="41"/>
      <c r="M234" s="41"/>
      <c r="N234" s="45"/>
      <c r="O234" s="41"/>
      <c r="P234" s="46" t="s">
        <v>7433</v>
      </c>
      <c r="Q234" s="41">
        <v>3322</v>
      </c>
      <c r="R234" s="178" t="s">
        <v>663</v>
      </c>
    </row>
    <row r="235" spans="1:18" ht="18" customHeight="1" x14ac:dyDescent="0.15">
      <c r="A235" s="42">
        <v>7</v>
      </c>
      <c r="B235" s="43" t="s">
        <v>5710</v>
      </c>
      <c r="C235" s="43">
        <v>2</v>
      </c>
      <c r="D235" s="43" t="s">
        <v>5959</v>
      </c>
      <c r="E235" s="43">
        <v>1</v>
      </c>
      <c r="F235" s="43" t="s">
        <v>7479</v>
      </c>
      <c r="G235" s="43">
        <v>1</v>
      </c>
      <c r="H235" s="43" t="s">
        <v>6770</v>
      </c>
      <c r="I235" s="43">
        <v>1</v>
      </c>
      <c r="J235" s="44" t="s">
        <v>7480</v>
      </c>
      <c r="K235" s="41"/>
      <c r="L235" s="41"/>
      <c r="M235" s="41"/>
      <c r="N235" s="45"/>
      <c r="O235" s="41"/>
      <c r="P235" s="46" t="s">
        <v>7434</v>
      </c>
      <c r="Q235" s="41">
        <v>3</v>
      </c>
      <c r="R235" s="178" t="s">
        <v>663</v>
      </c>
    </row>
    <row r="236" spans="1:18" ht="18" customHeight="1" x14ac:dyDescent="0.15">
      <c r="A236" s="42">
        <v>7</v>
      </c>
      <c r="B236" s="43" t="s">
        <v>5710</v>
      </c>
      <c r="C236" s="43">
        <v>2</v>
      </c>
      <c r="D236" s="43" t="s">
        <v>5959</v>
      </c>
      <c r="E236" s="43">
        <v>1</v>
      </c>
      <c r="F236" s="43" t="s">
        <v>7479</v>
      </c>
      <c r="G236" s="43">
        <v>1</v>
      </c>
      <c r="H236" s="43" t="s">
        <v>6770</v>
      </c>
      <c r="I236" s="43">
        <v>1</v>
      </c>
      <c r="J236" s="44" t="s">
        <v>7480</v>
      </c>
      <c r="K236" s="41"/>
      <c r="L236" s="41"/>
      <c r="M236" s="41"/>
      <c r="N236" s="45"/>
      <c r="O236" s="41"/>
      <c r="P236" s="46" t="s">
        <v>7435</v>
      </c>
      <c r="Q236" s="41"/>
      <c r="R236" s="178" t="s">
        <v>663</v>
      </c>
    </row>
    <row r="237" spans="1:18" ht="18" customHeight="1" x14ac:dyDescent="0.15">
      <c r="A237" s="42">
        <v>7</v>
      </c>
      <c r="B237" s="43" t="s">
        <v>5710</v>
      </c>
      <c r="C237" s="43">
        <v>2</v>
      </c>
      <c r="D237" s="43" t="s">
        <v>5959</v>
      </c>
      <c r="E237" s="43">
        <v>1</v>
      </c>
      <c r="F237" s="43" t="s">
        <v>7479</v>
      </c>
      <c r="G237" s="43">
        <v>1</v>
      </c>
      <c r="H237" s="43" t="s">
        <v>6770</v>
      </c>
      <c r="I237" s="43">
        <v>1</v>
      </c>
      <c r="J237" s="44" t="s">
        <v>7480</v>
      </c>
      <c r="K237" s="41"/>
      <c r="L237" s="41"/>
      <c r="M237" s="41"/>
      <c r="N237" s="45"/>
      <c r="O237" s="41"/>
      <c r="P237" s="46" t="s">
        <v>7436</v>
      </c>
      <c r="Q237" s="41">
        <v>390</v>
      </c>
      <c r="R237" s="178" t="s">
        <v>663</v>
      </c>
    </row>
    <row r="238" spans="1:18" ht="18" customHeight="1" x14ac:dyDescent="0.15">
      <c r="A238" s="42">
        <v>7</v>
      </c>
      <c r="B238" s="43" t="s">
        <v>5710</v>
      </c>
      <c r="C238" s="43">
        <v>2</v>
      </c>
      <c r="D238" s="43" t="s">
        <v>5959</v>
      </c>
      <c r="E238" s="43">
        <v>1</v>
      </c>
      <c r="F238" s="43" t="s">
        <v>7479</v>
      </c>
      <c r="G238" s="43">
        <v>1</v>
      </c>
      <c r="H238" s="43" t="s">
        <v>6770</v>
      </c>
      <c r="I238" s="43">
        <v>1</v>
      </c>
      <c r="J238" s="44" t="s">
        <v>7480</v>
      </c>
      <c r="K238" s="41"/>
      <c r="L238" s="41"/>
      <c r="M238" s="41"/>
      <c r="N238" s="45"/>
      <c r="O238" s="41"/>
      <c r="P238" s="46" t="s">
        <v>7437</v>
      </c>
      <c r="Q238" s="41"/>
      <c r="R238" s="178" t="s">
        <v>663</v>
      </c>
    </row>
    <row r="239" spans="1:18" ht="18" customHeight="1" x14ac:dyDescent="0.15">
      <c r="A239" s="42">
        <v>7</v>
      </c>
      <c r="B239" s="43" t="s">
        <v>5710</v>
      </c>
      <c r="C239" s="43">
        <v>2</v>
      </c>
      <c r="D239" s="43" t="s">
        <v>5959</v>
      </c>
      <c r="E239" s="43">
        <v>1</v>
      </c>
      <c r="F239" s="43" t="s">
        <v>7479</v>
      </c>
      <c r="G239" s="43">
        <v>1</v>
      </c>
      <c r="H239" s="43" t="s">
        <v>6770</v>
      </c>
      <c r="I239" s="43">
        <v>1</v>
      </c>
      <c r="J239" s="44" t="s">
        <v>7480</v>
      </c>
      <c r="K239" s="41"/>
      <c r="L239" s="41"/>
      <c r="M239" s="41"/>
      <c r="N239" s="45"/>
      <c r="O239" s="41"/>
      <c r="P239" s="46" t="s">
        <v>7436</v>
      </c>
      <c r="Q239" s="41">
        <v>5</v>
      </c>
      <c r="R239" s="178" t="s">
        <v>663</v>
      </c>
    </row>
    <row r="240" spans="1:18" ht="18" customHeight="1" x14ac:dyDescent="0.15">
      <c r="A240" s="42">
        <v>7</v>
      </c>
      <c r="B240" s="43" t="s">
        <v>5710</v>
      </c>
      <c r="C240" s="43">
        <v>2</v>
      </c>
      <c r="D240" s="43" t="s">
        <v>5959</v>
      </c>
      <c r="E240" s="43">
        <v>1</v>
      </c>
      <c r="F240" s="43" t="s">
        <v>7479</v>
      </c>
      <c r="G240" s="43">
        <v>1</v>
      </c>
      <c r="H240" s="43" t="s">
        <v>6770</v>
      </c>
      <c r="I240" s="43">
        <v>1</v>
      </c>
      <c r="J240" s="44" t="s">
        <v>7480</v>
      </c>
      <c r="K240" s="41"/>
      <c r="L240" s="41"/>
      <c r="M240" s="41"/>
      <c r="N240" s="45"/>
      <c r="O240" s="41"/>
      <c r="P240" s="46" t="s">
        <v>7438</v>
      </c>
      <c r="Q240" s="41"/>
      <c r="R240" s="178" t="s">
        <v>663</v>
      </c>
    </row>
    <row r="241" spans="1:18" ht="18" customHeight="1" x14ac:dyDescent="0.15">
      <c r="A241" s="42">
        <v>7</v>
      </c>
      <c r="B241" s="43" t="s">
        <v>5710</v>
      </c>
      <c r="C241" s="43">
        <v>2</v>
      </c>
      <c r="D241" s="43" t="s">
        <v>5959</v>
      </c>
      <c r="E241" s="43">
        <v>1</v>
      </c>
      <c r="F241" s="43" t="s">
        <v>7479</v>
      </c>
      <c r="G241" s="43">
        <v>1</v>
      </c>
      <c r="H241" s="43" t="s">
        <v>6770</v>
      </c>
      <c r="I241" s="43">
        <v>1</v>
      </c>
      <c r="J241" s="44" t="s">
        <v>7480</v>
      </c>
      <c r="K241" s="41"/>
      <c r="L241" s="41"/>
      <c r="M241" s="41"/>
      <c r="N241" s="45"/>
      <c r="O241" s="41"/>
      <c r="P241" s="46" t="s">
        <v>7439</v>
      </c>
      <c r="Q241" s="41">
        <v>7084</v>
      </c>
      <c r="R241" s="178" t="s">
        <v>663</v>
      </c>
    </row>
    <row r="242" spans="1:18" ht="18" customHeight="1" x14ac:dyDescent="0.15">
      <c r="A242" s="42">
        <v>7</v>
      </c>
      <c r="B242" s="43" t="s">
        <v>5710</v>
      </c>
      <c r="C242" s="43">
        <v>2</v>
      </c>
      <c r="D242" s="43" t="s">
        <v>5959</v>
      </c>
      <c r="E242" s="43">
        <v>1</v>
      </c>
      <c r="F242" s="43" t="s">
        <v>7479</v>
      </c>
      <c r="G242" s="43">
        <v>1</v>
      </c>
      <c r="H242" s="43" t="s">
        <v>6770</v>
      </c>
      <c r="I242" s="43">
        <v>1</v>
      </c>
      <c r="J242" s="44" t="s">
        <v>7480</v>
      </c>
      <c r="K242" s="41"/>
      <c r="L242" s="41"/>
      <c r="M242" s="41"/>
      <c r="N242" s="45"/>
      <c r="O242" s="41"/>
      <c r="P242" s="46" t="s">
        <v>7437</v>
      </c>
      <c r="Q242" s="41"/>
      <c r="R242" s="178" t="s">
        <v>663</v>
      </c>
    </row>
    <row r="243" spans="1:18" ht="18" customHeight="1" x14ac:dyDescent="0.15">
      <c r="A243" s="42">
        <v>7</v>
      </c>
      <c r="B243" s="43" t="s">
        <v>5710</v>
      </c>
      <c r="C243" s="43">
        <v>2</v>
      </c>
      <c r="D243" s="43" t="s">
        <v>5959</v>
      </c>
      <c r="E243" s="43">
        <v>1</v>
      </c>
      <c r="F243" s="43" t="s">
        <v>7479</v>
      </c>
      <c r="G243" s="43">
        <v>1</v>
      </c>
      <c r="H243" s="43" t="s">
        <v>6770</v>
      </c>
      <c r="I243" s="43">
        <v>1</v>
      </c>
      <c r="J243" s="44" t="s">
        <v>7480</v>
      </c>
      <c r="K243" s="41"/>
      <c r="L243" s="41"/>
      <c r="M243" s="41"/>
      <c r="N243" s="45"/>
      <c r="O243" s="41"/>
      <c r="P243" s="46" t="s">
        <v>7439</v>
      </c>
      <c r="Q243" s="41">
        <v>15</v>
      </c>
      <c r="R243" s="178" t="s">
        <v>663</v>
      </c>
    </row>
    <row r="244" spans="1:18" ht="18" customHeight="1" x14ac:dyDescent="0.15">
      <c r="A244" s="42">
        <v>7</v>
      </c>
      <c r="B244" s="43" t="s">
        <v>5710</v>
      </c>
      <c r="C244" s="43">
        <v>2</v>
      </c>
      <c r="D244" s="43" t="s">
        <v>5959</v>
      </c>
      <c r="E244" s="43">
        <v>1</v>
      </c>
      <c r="F244" s="43" t="s">
        <v>7479</v>
      </c>
      <c r="G244" s="43">
        <v>1</v>
      </c>
      <c r="H244" s="43" t="s">
        <v>6770</v>
      </c>
      <c r="I244" s="43">
        <v>1</v>
      </c>
      <c r="J244" s="44" t="s">
        <v>7480</v>
      </c>
      <c r="K244" s="41"/>
      <c r="L244" s="41"/>
      <c r="M244" s="41"/>
      <c r="N244" s="45"/>
      <c r="O244" s="41"/>
      <c r="P244" s="46" t="s">
        <v>7438</v>
      </c>
      <c r="Q244" s="41"/>
      <c r="R244" s="178" t="s">
        <v>663</v>
      </c>
    </row>
    <row r="245" spans="1:18" ht="18" customHeight="1" x14ac:dyDescent="0.15">
      <c r="A245" s="24">
        <v>7</v>
      </c>
      <c r="B245" s="25" t="s">
        <v>5710</v>
      </c>
      <c r="C245" s="34">
        <v>2</v>
      </c>
      <c r="D245" s="25" t="s">
        <v>5959</v>
      </c>
      <c r="E245" s="35">
        <v>2</v>
      </c>
      <c r="F245" s="36" t="s">
        <v>7482</v>
      </c>
      <c r="G245" s="35"/>
      <c r="H245" s="36"/>
      <c r="I245" s="35"/>
      <c r="J245" s="35"/>
      <c r="K245" s="32">
        <f>IF(C245="",SUMIFS($K246:$K$317,$A246:$A$317,A245,$E246:$E$317,""),IF(E245="",SUMIFS($K246:$K$317,$A246:$A$317,A245,$C246:$C$317,C245,$G246:$G$317,""),IF(G245="",SUMIFS($K246:$K$317,$A246:$A$317,A245,$C246:$C$317,C245,$E246:$E$317,E245),0)))</f>
        <v>1576</v>
      </c>
      <c r="L245" s="32">
        <f>IF(C245="",SUMIFS($L246:$L$317,$A246:$A$317,A245,$E246:$E$317,""),IF(E245="",SUMIFS($L246:$L$317,$A246:$A$317,A245,$C246:$C$317,C245,$G246:$G$317,""),IF(G245="",SUMIFS($L246:$L$317,$A246:$A$317,A245,$C246:$C$317,C245,$E246:$E$317,E245),0)))</f>
        <v>1449</v>
      </c>
      <c r="M245" s="32">
        <f t="shared" ref="M245" si="28">K245-L245</f>
        <v>127</v>
      </c>
      <c r="N245" s="37"/>
      <c r="O245" s="38"/>
      <c r="P245" s="39"/>
      <c r="Q245" s="32">
        <f>IF(C245="",SUMIFS($Q$3:$Q$317,$A$3:$A$317,A245,$C$3:$C$317,"&gt;0",$E$3:$E$317,""),IF(E245="",SUMIFS($Q$3:$Q$317,$A$3:$A$317,A245,$C$3:$C$317,C245,$E$3:$E$317,"&gt;0",$G$3:$G$317,""),IF(G245="",SUMIFS($Q$3:$Q$317,$A$3:$A$317,A245,$C$3:$C$317,C245,$E$3:$E$317,E245,$G$3:$G$317,"&gt;0"))))</f>
        <v>1576</v>
      </c>
      <c r="R245" s="32" t="s">
        <v>663</v>
      </c>
    </row>
    <row r="246" spans="1:18" ht="18" customHeight="1" x14ac:dyDescent="0.15">
      <c r="A246" s="42">
        <v>7</v>
      </c>
      <c r="B246" s="43" t="s">
        <v>5710</v>
      </c>
      <c r="C246" s="43">
        <v>2</v>
      </c>
      <c r="D246" s="43" t="s">
        <v>5959</v>
      </c>
      <c r="E246" s="43">
        <v>2</v>
      </c>
      <c r="F246" s="43" t="s">
        <v>7482</v>
      </c>
      <c r="G246" s="49">
        <v>1</v>
      </c>
      <c r="H246" s="49" t="s">
        <v>6770</v>
      </c>
      <c r="I246" s="49"/>
      <c r="J246" s="45"/>
      <c r="K246" s="41"/>
      <c r="L246" s="41"/>
      <c r="M246" s="41"/>
      <c r="N246" s="45"/>
      <c r="O246" s="41"/>
      <c r="P246" s="46" t="s">
        <v>7413</v>
      </c>
      <c r="Q246" s="41">
        <v>943</v>
      </c>
      <c r="R246" s="178" t="s">
        <v>663</v>
      </c>
    </row>
    <row r="247" spans="1:18" ht="18" customHeight="1" x14ac:dyDescent="0.15">
      <c r="A247" s="42">
        <v>7</v>
      </c>
      <c r="B247" s="43" t="s">
        <v>5710</v>
      </c>
      <c r="C247" s="43">
        <v>2</v>
      </c>
      <c r="D247" s="43" t="s">
        <v>5959</v>
      </c>
      <c r="E247" s="43">
        <v>2</v>
      </c>
      <c r="F247" s="43" t="s">
        <v>7482</v>
      </c>
      <c r="G247" s="43">
        <v>1</v>
      </c>
      <c r="H247" s="43" t="s">
        <v>6770</v>
      </c>
      <c r="I247" s="49">
        <v>1</v>
      </c>
      <c r="J247" s="45" t="s">
        <v>7483</v>
      </c>
      <c r="K247" s="41">
        <v>1576</v>
      </c>
      <c r="L247" s="41">
        <v>1449</v>
      </c>
      <c r="M247" s="41">
        <f t="shared" ref="M247" si="29">K247-L247</f>
        <v>127</v>
      </c>
      <c r="N247" s="45" t="s">
        <v>732</v>
      </c>
      <c r="O247" s="41"/>
      <c r="P247" s="46" t="s">
        <v>7414</v>
      </c>
      <c r="Q247" s="41"/>
      <c r="R247" s="178" t="s">
        <v>663</v>
      </c>
    </row>
    <row r="248" spans="1:18" ht="18" customHeight="1" x14ac:dyDescent="0.15">
      <c r="A248" s="42">
        <v>7</v>
      </c>
      <c r="B248" s="43" t="s">
        <v>5710</v>
      </c>
      <c r="C248" s="43">
        <v>2</v>
      </c>
      <c r="D248" s="43" t="s">
        <v>5959</v>
      </c>
      <c r="E248" s="43">
        <v>2</v>
      </c>
      <c r="F248" s="43" t="s">
        <v>7482</v>
      </c>
      <c r="G248" s="43">
        <v>1</v>
      </c>
      <c r="H248" s="43" t="s">
        <v>6770</v>
      </c>
      <c r="I248" s="43">
        <v>1</v>
      </c>
      <c r="J248" s="44" t="s">
        <v>7483</v>
      </c>
      <c r="K248" s="41"/>
      <c r="L248" s="41"/>
      <c r="M248" s="41"/>
      <c r="N248" s="45" t="s">
        <v>7484</v>
      </c>
      <c r="O248" s="41">
        <v>1576000</v>
      </c>
      <c r="P248" s="46" t="s">
        <v>7114</v>
      </c>
      <c r="Q248" s="41">
        <v>630</v>
      </c>
      <c r="R248" s="178" t="s">
        <v>663</v>
      </c>
    </row>
    <row r="249" spans="1:18" ht="18" customHeight="1" x14ac:dyDescent="0.15">
      <c r="A249" s="42">
        <v>7</v>
      </c>
      <c r="B249" s="43" t="s">
        <v>5710</v>
      </c>
      <c r="C249" s="43">
        <v>2</v>
      </c>
      <c r="D249" s="43" t="s">
        <v>5959</v>
      </c>
      <c r="E249" s="43">
        <v>2</v>
      </c>
      <c r="F249" s="43" t="s">
        <v>7482</v>
      </c>
      <c r="G249" s="43">
        <v>1</v>
      </c>
      <c r="H249" s="43" t="s">
        <v>6770</v>
      </c>
      <c r="I249" s="43">
        <v>1</v>
      </c>
      <c r="J249" s="44" t="s">
        <v>7483</v>
      </c>
      <c r="K249" s="41"/>
      <c r="L249" s="41"/>
      <c r="M249" s="41"/>
      <c r="N249" s="45"/>
      <c r="O249" s="41"/>
      <c r="P249" s="46" t="s">
        <v>6728</v>
      </c>
      <c r="Q249" s="41">
        <v>3</v>
      </c>
      <c r="R249" s="178" t="s">
        <v>663</v>
      </c>
    </row>
    <row r="250" spans="1:18" ht="18" customHeight="1" x14ac:dyDescent="0.15">
      <c r="A250" s="24">
        <v>7</v>
      </c>
      <c r="B250" s="25" t="s">
        <v>5710</v>
      </c>
      <c r="C250" s="34">
        <v>2</v>
      </c>
      <c r="D250" s="25" t="s">
        <v>5959</v>
      </c>
      <c r="E250" s="35">
        <v>3</v>
      </c>
      <c r="F250" s="36" t="s">
        <v>7485</v>
      </c>
      <c r="G250" s="35"/>
      <c r="H250" s="36"/>
      <c r="I250" s="35"/>
      <c r="J250" s="35"/>
      <c r="K250" s="32">
        <f>IF(C250="",SUMIFS($K251:$K$317,$A251:$A$317,A250,$E251:$E$317,""),IF(E250="",SUMIFS($K251:$K$317,$A251:$A$317,A250,$C251:$C$317,C250,$G251:$G$317,""),IF(G250="",SUMIFS($K251:$K$317,$A251:$A$317,A250,$C251:$C$317,C250,$E251:$E$317,E250),0)))</f>
        <v>4345</v>
      </c>
      <c r="L250" s="32">
        <f>IF(C250="",SUMIFS($L251:$L$317,$A251:$A$317,A250,$E251:$E$317,""),IF(E250="",SUMIFS($L251:$L$317,$A251:$A$317,A250,$C251:$C$317,C250,$G251:$G$317,""),IF(G250="",SUMIFS($L251:$L$317,$A251:$A$317,A250,$C251:$C$317,C250,$E251:$E$317,E250),0)))</f>
        <v>6465</v>
      </c>
      <c r="M250" s="32">
        <f t="shared" ref="M250" si="30">K250-L250</f>
        <v>-2120</v>
      </c>
      <c r="N250" s="37"/>
      <c r="O250" s="38"/>
      <c r="P250" s="39"/>
      <c r="Q250" s="32">
        <f>IF(C250="",SUMIFS($Q$3:$Q$317,$A$3:$A$317,A250,$C$3:$C$317,"&gt;0",$E$3:$E$317,""),IF(E250="",SUMIFS($Q$3:$Q$317,$A$3:$A$317,A250,$C$3:$C$317,C250,$E$3:$E$317,"&gt;0",$G$3:$G$317,""),IF(G250="",SUMIFS($Q$3:$Q$317,$A$3:$A$317,A250,$C$3:$C$317,C250,$E$3:$E$317,E250,$G$3:$G$317,"&gt;0"))))</f>
        <v>4345</v>
      </c>
      <c r="R250" s="32" t="s">
        <v>663</v>
      </c>
    </row>
    <row r="251" spans="1:18" ht="18" customHeight="1" x14ac:dyDescent="0.15">
      <c r="A251" s="42">
        <v>7</v>
      </c>
      <c r="B251" s="43" t="s">
        <v>5710</v>
      </c>
      <c r="C251" s="43">
        <v>2</v>
      </c>
      <c r="D251" s="43" t="s">
        <v>5959</v>
      </c>
      <c r="E251" s="43">
        <v>3</v>
      </c>
      <c r="F251" s="43" t="s">
        <v>7485</v>
      </c>
      <c r="G251" s="49">
        <v>1</v>
      </c>
      <c r="H251" s="49" t="s">
        <v>6770</v>
      </c>
      <c r="I251" s="49"/>
      <c r="J251" s="45"/>
      <c r="K251" s="41"/>
      <c r="L251" s="41"/>
      <c r="M251" s="41"/>
      <c r="N251" s="45"/>
      <c r="O251" s="41"/>
      <c r="P251" s="46" t="s">
        <v>7448</v>
      </c>
      <c r="Q251" s="41">
        <v>2559</v>
      </c>
      <c r="R251" s="178" t="s">
        <v>663</v>
      </c>
    </row>
    <row r="252" spans="1:18" ht="18" customHeight="1" x14ac:dyDescent="0.15">
      <c r="A252" s="42">
        <v>7</v>
      </c>
      <c r="B252" s="43" t="s">
        <v>5710</v>
      </c>
      <c r="C252" s="43">
        <v>2</v>
      </c>
      <c r="D252" s="43" t="s">
        <v>5959</v>
      </c>
      <c r="E252" s="43">
        <v>3</v>
      </c>
      <c r="F252" s="43" t="s">
        <v>7485</v>
      </c>
      <c r="G252" s="43">
        <v>1</v>
      </c>
      <c r="H252" s="43" t="s">
        <v>6770</v>
      </c>
      <c r="I252" s="49">
        <v>1</v>
      </c>
      <c r="J252" s="45" t="s">
        <v>7486</v>
      </c>
      <c r="K252" s="41">
        <v>4345</v>
      </c>
      <c r="L252" s="41">
        <v>6465</v>
      </c>
      <c r="M252" s="41">
        <f t="shared" ref="M252" si="31">K252-L252</f>
        <v>-2120</v>
      </c>
      <c r="N252" s="45" t="s">
        <v>734</v>
      </c>
      <c r="O252" s="41"/>
      <c r="P252" s="46" t="s">
        <v>7450</v>
      </c>
      <c r="Q252" s="41"/>
      <c r="R252" s="178" t="s">
        <v>663</v>
      </c>
    </row>
    <row r="253" spans="1:18" ht="18" customHeight="1" x14ac:dyDescent="0.15">
      <c r="A253" s="42">
        <v>7</v>
      </c>
      <c r="B253" s="43" t="s">
        <v>5710</v>
      </c>
      <c r="C253" s="43">
        <v>2</v>
      </c>
      <c r="D253" s="43" t="s">
        <v>5959</v>
      </c>
      <c r="E253" s="43">
        <v>3</v>
      </c>
      <c r="F253" s="43" t="s">
        <v>7485</v>
      </c>
      <c r="G253" s="43">
        <v>1</v>
      </c>
      <c r="H253" s="43" t="s">
        <v>6770</v>
      </c>
      <c r="I253" s="43">
        <v>1</v>
      </c>
      <c r="J253" s="44" t="s">
        <v>7486</v>
      </c>
      <c r="K253" s="41"/>
      <c r="L253" s="41"/>
      <c r="M253" s="41"/>
      <c r="N253" s="45" t="s">
        <v>7473</v>
      </c>
      <c r="O253" s="41">
        <v>4345000</v>
      </c>
      <c r="P253" s="46" t="s">
        <v>7192</v>
      </c>
      <c r="Q253" s="41">
        <v>1222</v>
      </c>
      <c r="R253" s="178" t="s">
        <v>663</v>
      </c>
    </row>
    <row r="254" spans="1:18" ht="18" customHeight="1" x14ac:dyDescent="0.15">
      <c r="A254" s="42">
        <v>7</v>
      </c>
      <c r="B254" s="43" t="s">
        <v>5710</v>
      </c>
      <c r="C254" s="43">
        <v>2</v>
      </c>
      <c r="D254" s="43" t="s">
        <v>5959</v>
      </c>
      <c r="E254" s="43">
        <v>3</v>
      </c>
      <c r="F254" s="43" t="s">
        <v>7485</v>
      </c>
      <c r="G254" s="43">
        <v>1</v>
      </c>
      <c r="H254" s="43" t="s">
        <v>6770</v>
      </c>
      <c r="I254" s="43">
        <v>1</v>
      </c>
      <c r="J254" s="44" t="s">
        <v>7486</v>
      </c>
      <c r="K254" s="41"/>
      <c r="L254" s="41"/>
      <c r="M254" s="41"/>
      <c r="N254" s="45"/>
      <c r="O254" s="41"/>
      <c r="P254" s="46" t="s">
        <v>7474</v>
      </c>
      <c r="Q254" s="41">
        <v>45</v>
      </c>
      <c r="R254" s="178" t="s">
        <v>663</v>
      </c>
    </row>
    <row r="255" spans="1:18" ht="18" customHeight="1" x14ac:dyDescent="0.15">
      <c r="A255" s="42">
        <v>7</v>
      </c>
      <c r="B255" s="43" t="s">
        <v>5710</v>
      </c>
      <c r="C255" s="43">
        <v>2</v>
      </c>
      <c r="D255" s="43" t="s">
        <v>5959</v>
      </c>
      <c r="E255" s="43">
        <v>3</v>
      </c>
      <c r="F255" s="43" t="s">
        <v>7485</v>
      </c>
      <c r="G255" s="43">
        <v>1</v>
      </c>
      <c r="H255" s="43" t="s">
        <v>6770</v>
      </c>
      <c r="I255" s="43">
        <v>1</v>
      </c>
      <c r="J255" s="44" t="s">
        <v>7486</v>
      </c>
      <c r="K255" s="41"/>
      <c r="L255" s="41"/>
      <c r="M255" s="41"/>
      <c r="N255" s="45"/>
      <c r="O255" s="41"/>
      <c r="P255" s="46" t="s">
        <v>7475</v>
      </c>
      <c r="Q255" s="41"/>
      <c r="R255" s="178" t="s">
        <v>663</v>
      </c>
    </row>
    <row r="256" spans="1:18" ht="18" customHeight="1" x14ac:dyDescent="0.15">
      <c r="A256" s="42">
        <v>7</v>
      </c>
      <c r="B256" s="43" t="s">
        <v>5710</v>
      </c>
      <c r="C256" s="43">
        <v>2</v>
      </c>
      <c r="D256" s="43" t="s">
        <v>5959</v>
      </c>
      <c r="E256" s="43">
        <v>3</v>
      </c>
      <c r="F256" s="43" t="s">
        <v>7485</v>
      </c>
      <c r="G256" s="43">
        <v>1</v>
      </c>
      <c r="H256" s="43" t="s">
        <v>6770</v>
      </c>
      <c r="I256" s="43">
        <v>1</v>
      </c>
      <c r="J256" s="44" t="s">
        <v>7486</v>
      </c>
      <c r="K256" s="41"/>
      <c r="L256" s="41"/>
      <c r="M256" s="41"/>
      <c r="N256" s="45"/>
      <c r="O256" s="41"/>
      <c r="P256" s="46" t="s">
        <v>7476</v>
      </c>
      <c r="Q256" s="41">
        <v>72</v>
      </c>
      <c r="R256" s="178" t="s">
        <v>663</v>
      </c>
    </row>
    <row r="257" spans="1:18" ht="18" customHeight="1" x14ac:dyDescent="0.15">
      <c r="A257" s="42">
        <v>7</v>
      </c>
      <c r="B257" s="43" t="s">
        <v>5710</v>
      </c>
      <c r="C257" s="43">
        <v>2</v>
      </c>
      <c r="D257" s="43" t="s">
        <v>5959</v>
      </c>
      <c r="E257" s="43">
        <v>3</v>
      </c>
      <c r="F257" s="43" t="s">
        <v>7485</v>
      </c>
      <c r="G257" s="43">
        <v>1</v>
      </c>
      <c r="H257" s="43" t="s">
        <v>6770</v>
      </c>
      <c r="I257" s="43">
        <v>1</v>
      </c>
      <c r="J257" s="44" t="s">
        <v>7486</v>
      </c>
      <c r="K257" s="41"/>
      <c r="L257" s="41"/>
      <c r="M257" s="41"/>
      <c r="N257" s="45"/>
      <c r="O257" s="41"/>
      <c r="P257" s="46" t="s">
        <v>7457</v>
      </c>
      <c r="Q257" s="41"/>
      <c r="R257" s="178" t="s">
        <v>663</v>
      </c>
    </row>
    <row r="258" spans="1:18" ht="18" customHeight="1" x14ac:dyDescent="0.15">
      <c r="A258" s="42">
        <v>7</v>
      </c>
      <c r="B258" s="43" t="s">
        <v>5710</v>
      </c>
      <c r="C258" s="43">
        <v>2</v>
      </c>
      <c r="D258" s="43" t="s">
        <v>5959</v>
      </c>
      <c r="E258" s="43">
        <v>3</v>
      </c>
      <c r="F258" s="43" t="s">
        <v>7485</v>
      </c>
      <c r="G258" s="43">
        <v>1</v>
      </c>
      <c r="H258" s="43" t="s">
        <v>6770</v>
      </c>
      <c r="I258" s="43">
        <v>1</v>
      </c>
      <c r="J258" s="44" t="s">
        <v>7486</v>
      </c>
      <c r="K258" s="41"/>
      <c r="L258" s="41"/>
      <c r="M258" s="41"/>
      <c r="N258" s="45"/>
      <c r="O258" s="41"/>
      <c r="P258" s="46" t="s">
        <v>7487</v>
      </c>
      <c r="Q258" s="41">
        <v>361</v>
      </c>
      <c r="R258" s="178" t="s">
        <v>663</v>
      </c>
    </row>
    <row r="259" spans="1:18" ht="18" customHeight="1" x14ac:dyDescent="0.15">
      <c r="A259" s="42">
        <v>7</v>
      </c>
      <c r="B259" s="43" t="s">
        <v>5710</v>
      </c>
      <c r="C259" s="43">
        <v>2</v>
      </c>
      <c r="D259" s="43" t="s">
        <v>5959</v>
      </c>
      <c r="E259" s="43">
        <v>3</v>
      </c>
      <c r="F259" s="43" t="s">
        <v>7485</v>
      </c>
      <c r="G259" s="43">
        <v>1</v>
      </c>
      <c r="H259" s="43" t="s">
        <v>6770</v>
      </c>
      <c r="I259" s="43">
        <v>1</v>
      </c>
      <c r="J259" s="44" t="s">
        <v>7486</v>
      </c>
      <c r="K259" s="41"/>
      <c r="L259" s="41"/>
      <c r="M259" s="41"/>
      <c r="N259" s="45"/>
      <c r="O259" s="41"/>
      <c r="P259" s="46" t="s">
        <v>7488</v>
      </c>
      <c r="Q259" s="41"/>
      <c r="R259" s="178" t="s">
        <v>663</v>
      </c>
    </row>
    <row r="260" spans="1:18" ht="18" customHeight="1" x14ac:dyDescent="0.15">
      <c r="A260" s="42">
        <v>7</v>
      </c>
      <c r="B260" s="43" t="s">
        <v>5710</v>
      </c>
      <c r="C260" s="43">
        <v>2</v>
      </c>
      <c r="D260" s="43" t="s">
        <v>5959</v>
      </c>
      <c r="E260" s="43">
        <v>3</v>
      </c>
      <c r="F260" s="43" t="s">
        <v>7485</v>
      </c>
      <c r="G260" s="43">
        <v>1</v>
      </c>
      <c r="H260" s="43" t="s">
        <v>6770</v>
      </c>
      <c r="I260" s="43">
        <v>1</v>
      </c>
      <c r="J260" s="44" t="s">
        <v>7486</v>
      </c>
      <c r="K260" s="41"/>
      <c r="L260" s="41"/>
      <c r="M260" s="41"/>
      <c r="N260" s="45"/>
      <c r="O260" s="41"/>
      <c r="P260" s="46" t="s">
        <v>7458</v>
      </c>
      <c r="Q260" s="41">
        <v>86</v>
      </c>
      <c r="R260" s="178" t="s">
        <v>663</v>
      </c>
    </row>
    <row r="261" spans="1:18" ht="18" customHeight="1" x14ac:dyDescent="0.15">
      <c r="A261" s="42">
        <v>7</v>
      </c>
      <c r="B261" s="43" t="s">
        <v>5710</v>
      </c>
      <c r="C261" s="43">
        <v>2</v>
      </c>
      <c r="D261" s="43" t="s">
        <v>5959</v>
      </c>
      <c r="E261" s="43">
        <v>3</v>
      </c>
      <c r="F261" s="43" t="s">
        <v>7485</v>
      </c>
      <c r="G261" s="43">
        <v>1</v>
      </c>
      <c r="H261" s="43" t="s">
        <v>6770</v>
      </c>
      <c r="I261" s="43">
        <v>1</v>
      </c>
      <c r="J261" s="44" t="s">
        <v>7486</v>
      </c>
      <c r="K261" s="41"/>
      <c r="L261" s="41"/>
      <c r="M261" s="41"/>
      <c r="N261" s="45"/>
      <c r="O261" s="41"/>
      <c r="P261" s="46" t="s">
        <v>7457</v>
      </c>
      <c r="Q261" s="41"/>
      <c r="R261" s="178" t="s">
        <v>663</v>
      </c>
    </row>
    <row r="262" spans="1:18" ht="18" customHeight="1" x14ac:dyDescent="0.15">
      <c r="A262" s="24">
        <v>7</v>
      </c>
      <c r="B262" s="25" t="s">
        <v>5710</v>
      </c>
      <c r="C262" s="34">
        <v>2</v>
      </c>
      <c r="D262" s="25" t="s">
        <v>5959</v>
      </c>
      <c r="E262" s="35">
        <v>4</v>
      </c>
      <c r="F262" s="36" t="s">
        <v>6631</v>
      </c>
      <c r="G262" s="35"/>
      <c r="H262" s="36"/>
      <c r="I262" s="35"/>
      <c r="J262" s="35"/>
      <c r="K262" s="32">
        <f>IF(C262="",SUMIFS($K263:$K$317,$A263:$A$317,A262,$E263:$E$317,""),IF(E262="",SUMIFS($K263:$K$317,$A263:$A$317,A262,$C263:$C$317,C262,$G263:$G$317,""),IF(G262="",SUMIFS($K263:$K$317,$A263:$A$317,A262,$C263:$C$317,C262,$E263:$E$317,E262),0)))</f>
        <v>33966</v>
      </c>
      <c r="L262" s="32">
        <f>IF(C262="",SUMIFS($L263:$L$317,$A263:$A$317,A262,$E263:$E$317,""),IF(E262="",SUMIFS($L263:$L$317,$A263:$A$317,A262,$C263:$C$317,C262,$G263:$G$317,""),IF(G262="",SUMIFS($L263:$L$317,$A263:$A$317,A262,$C263:$C$317,C262,$E263:$E$317,E262),0)))</f>
        <v>39477</v>
      </c>
      <c r="M262" s="32">
        <f t="shared" ref="M262" si="32">K262-L262</f>
        <v>-5511</v>
      </c>
      <c r="N262" s="37"/>
      <c r="O262" s="38"/>
      <c r="P262" s="39"/>
      <c r="Q262" s="32">
        <f>IF(C262="",SUMIFS($Q$3:$Q$317,$A$3:$A$317,A262,$C$3:$C$317,"&gt;0",$E$3:$E$317,""),IF(E262="",SUMIFS($Q$3:$Q$317,$A$3:$A$317,A262,$C$3:$C$317,C262,$E$3:$E$317,"&gt;0",$G$3:$G$317,""),IF(G262="",SUMIFS($Q$3:$Q$317,$A$3:$A$317,A262,$C$3:$C$317,C262,$E$3:$E$317,E262,$G$3:$G$317,"&gt;0"))))</f>
        <v>33966</v>
      </c>
      <c r="R262" s="32" t="s">
        <v>663</v>
      </c>
    </row>
    <row r="263" spans="1:18" ht="18" customHeight="1" x14ac:dyDescent="0.15">
      <c r="A263" s="42">
        <v>7</v>
      </c>
      <c r="B263" s="43" t="s">
        <v>5710</v>
      </c>
      <c r="C263" s="43">
        <v>2</v>
      </c>
      <c r="D263" s="43" t="s">
        <v>5959</v>
      </c>
      <c r="E263" s="43">
        <v>4</v>
      </c>
      <c r="F263" s="43" t="s">
        <v>6631</v>
      </c>
      <c r="G263" s="49">
        <v>1</v>
      </c>
      <c r="H263" s="49" t="s">
        <v>7489</v>
      </c>
      <c r="I263" s="49"/>
      <c r="J263" s="45"/>
      <c r="K263" s="41"/>
      <c r="L263" s="41"/>
      <c r="M263" s="41"/>
      <c r="N263" s="45"/>
      <c r="O263" s="41"/>
      <c r="P263" s="46" t="s">
        <v>7448</v>
      </c>
      <c r="Q263" s="41">
        <v>4729</v>
      </c>
      <c r="R263" s="178" t="s">
        <v>663</v>
      </c>
    </row>
    <row r="264" spans="1:18" ht="18" customHeight="1" x14ac:dyDescent="0.15">
      <c r="A264" s="42">
        <v>7</v>
      </c>
      <c r="B264" s="43" t="s">
        <v>5710</v>
      </c>
      <c r="C264" s="43">
        <v>2</v>
      </c>
      <c r="D264" s="43" t="s">
        <v>5959</v>
      </c>
      <c r="E264" s="43">
        <v>4</v>
      </c>
      <c r="F264" s="43" t="s">
        <v>6631</v>
      </c>
      <c r="G264" s="43">
        <v>1</v>
      </c>
      <c r="H264" s="43" t="s">
        <v>7489</v>
      </c>
      <c r="I264" s="49">
        <v>1</v>
      </c>
      <c r="J264" s="45" t="s">
        <v>7338</v>
      </c>
      <c r="K264" s="41">
        <v>4729</v>
      </c>
      <c r="L264" s="41">
        <v>8713</v>
      </c>
      <c r="M264" s="41">
        <f t="shared" ref="M264" si="33">K264-L264</f>
        <v>-3984</v>
      </c>
      <c r="N264" s="45" t="s">
        <v>7490</v>
      </c>
      <c r="O264" s="41">
        <v>4729000</v>
      </c>
      <c r="P264" s="46" t="s">
        <v>7450</v>
      </c>
      <c r="Q264" s="41"/>
      <c r="R264" s="178" t="s">
        <v>663</v>
      </c>
    </row>
    <row r="265" spans="1:18" ht="18" customHeight="1" x14ac:dyDescent="0.15">
      <c r="A265" s="42">
        <v>7</v>
      </c>
      <c r="B265" s="43" t="s">
        <v>5710</v>
      </c>
      <c r="C265" s="43">
        <v>2</v>
      </c>
      <c r="D265" s="43" t="s">
        <v>5959</v>
      </c>
      <c r="E265" s="43">
        <v>4</v>
      </c>
      <c r="F265" s="43" t="s">
        <v>6631</v>
      </c>
      <c r="G265" s="49">
        <v>2</v>
      </c>
      <c r="H265" s="49" t="s">
        <v>6882</v>
      </c>
      <c r="I265" s="49"/>
      <c r="J265" s="45"/>
      <c r="K265" s="41"/>
      <c r="L265" s="41"/>
      <c r="M265" s="41"/>
      <c r="N265" s="45"/>
      <c r="O265" s="41"/>
      <c r="P265" s="46" t="s">
        <v>88</v>
      </c>
      <c r="Q265" s="41">
        <v>4036</v>
      </c>
      <c r="R265" s="178" t="s">
        <v>663</v>
      </c>
    </row>
    <row r="266" spans="1:18" ht="18" customHeight="1" x14ac:dyDescent="0.15">
      <c r="A266" s="42">
        <v>7</v>
      </c>
      <c r="B266" s="43" t="s">
        <v>5710</v>
      </c>
      <c r="C266" s="43">
        <v>2</v>
      </c>
      <c r="D266" s="43" t="s">
        <v>5959</v>
      </c>
      <c r="E266" s="43">
        <v>4</v>
      </c>
      <c r="F266" s="43" t="s">
        <v>6631</v>
      </c>
      <c r="G266" s="43">
        <v>2</v>
      </c>
      <c r="H266" s="43" t="s">
        <v>6882</v>
      </c>
      <c r="I266" s="49">
        <v>1</v>
      </c>
      <c r="J266" s="45" t="s">
        <v>6921</v>
      </c>
      <c r="K266" s="41">
        <v>15966</v>
      </c>
      <c r="L266" s="41">
        <v>17772</v>
      </c>
      <c r="M266" s="41">
        <f t="shared" ref="M266" si="34">K266-L266</f>
        <v>-1806</v>
      </c>
      <c r="N266" s="45" t="s">
        <v>7491</v>
      </c>
      <c r="O266" s="41">
        <v>15966000</v>
      </c>
      <c r="P266" s="46" t="s">
        <v>504</v>
      </c>
      <c r="Q266" s="41">
        <v>2032</v>
      </c>
      <c r="R266" s="178" t="s">
        <v>663</v>
      </c>
    </row>
    <row r="267" spans="1:18" ht="18" customHeight="1" x14ac:dyDescent="0.15">
      <c r="A267" s="42">
        <v>7</v>
      </c>
      <c r="B267" s="43" t="s">
        <v>5710</v>
      </c>
      <c r="C267" s="43">
        <v>2</v>
      </c>
      <c r="D267" s="43" t="s">
        <v>5959</v>
      </c>
      <c r="E267" s="43">
        <v>4</v>
      </c>
      <c r="F267" s="43" t="s">
        <v>6631</v>
      </c>
      <c r="G267" s="49">
        <v>3</v>
      </c>
      <c r="H267" s="49" t="s">
        <v>7492</v>
      </c>
      <c r="I267" s="49"/>
      <c r="J267" s="45"/>
      <c r="K267" s="41"/>
      <c r="L267" s="41"/>
      <c r="M267" s="41"/>
      <c r="N267" s="45"/>
      <c r="O267" s="41"/>
      <c r="P267" s="46" t="s">
        <v>6974</v>
      </c>
      <c r="Q267" s="41">
        <v>3358</v>
      </c>
      <c r="R267" s="178" t="s">
        <v>663</v>
      </c>
    </row>
    <row r="268" spans="1:18" ht="18" customHeight="1" x14ac:dyDescent="0.15">
      <c r="A268" s="42">
        <v>7</v>
      </c>
      <c r="B268" s="43" t="s">
        <v>5710</v>
      </c>
      <c r="C268" s="43">
        <v>2</v>
      </c>
      <c r="D268" s="43" t="s">
        <v>5959</v>
      </c>
      <c r="E268" s="43">
        <v>4</v>
      </c>
      <c r="F268" s="43" t="s">
        <v>6631</v>
      </c>
      <c r="G268" s="43">
        <v>3</v>
      </c>
      <c r="H268" s="43" t="s">
        <v>7492</v>
      </c>
      <c r="I268" s="49">
        <v>1</v>
      </c>
      <c r="J268" s="45" t="s">
        <v>7493</v>
      </c>
      <c r="K268" s="41">
        <v>13271</v>
      </c>
      <c r="L268" s="41">
        <v>12992</v>
      </c>
      <c r="M268" s="41">
        <f t="shared" ref="M268" si="35">K268-L268</f>
        <v>279</v>
      </c>
      <c r="N268" s="45" t="s">
        <v>7494</v>
      </c>
      <c r="O268" s="41">
        <v>13271970</v>
      </c>
      <c r="P268" s="46" t="s">
        <v>6977</v>
      </c>
      <c r="Q268" s="41">
        <v>5412</v>
      </c>
      <c r="R268" s="178" t="s">
        <v>663</v>
      </c>
    </row>
    <row r="269" spans="1:18" ht="18" customHeight="1" x14ac:dyDescent="0.15">
      <c r="A269" s="42">
        <v>7</v>
      </c>
      <c r="B269" s="43" t="s">
        <v>5710</v>
      </c>
      <c r="C269" s="43">
        <v>2</v>
      </c>
      <c r="D269" s="43" t="s">
        <v>5959</v>
      </c>
      <c r="E269" s="43">
        <v>4</v>
      </c>
      <c r="F269" s="43" t="s">
        <v>6631</v>
      </c>
      <c r="G269" s="43">
        <v>3</v>
      </c>
      <c r="H269" s="43" t="s">
        <v>7492</v>
      </c>
      <c r="I269" s="43">
        <v>1</v>
      </c>
      <c r="J269" s="44" t="s">
        <v>7493</v>
      </c>
      <c r="K269" s="41"/>
      <c r="L269" s="41"/>
      <c r="M269" s="41"/>
      <c r="N269" s="45"/>
      <c r="O269" s="41"/>
      <c r="P269" s="46" t="s">
        <v>6997</v>
      </c>
      <c r="Q269" s="41">
        <v>24</v>
      </c>
      <c r="R269" s="178" t="s">
        <v>663</v>
      </c>
    </row>
    <row r="270" spans="1:18" ht="18" customHeight="1" x14ac:dyDescent="0.15">
      <c r="A270" s="42">
        <v>7</v>
      </c>
      <c r="B270" s="43" t="s">
        <v>5710</v>
      </c>
      <c r="C270" s="43">
        <v>2</v>
      </c>
      <c r="D270" s="43" t="s">
        <v>5959</v>
      </c>
      <c r="E270" s="43">
        <v>4</v>
      </c>
      <c r="F270" s="43" t="s">
        <v>6631</v>
      </c>
      <c r="G270" s="43">
        <v>3</v>
      </c>
      <c r="H270" s="43" t="s">
        <v>7492</v>
      </c>
      <c r="I270" s="43">
        <v>1</v>
      </c>
      <c r="J270" s="44" t="s">
        <v>7493</v>
      </c>
      <c r="K270" s="41"/>
      <c r="L270" s="41"/>
      <c r="M270" s="41"/>
      <c r="N270" s="45"/>
      <c r="O270" s="41"/>
      <c r="P270" s="46" t="s">
        <v>6839</v>
      </c>
      <c r="Q270" s="41">
        <v>1</v>
      </c>
      <c r="R270" s="178" t="s">
        <v>663</v>
      </c>
    </row>
    <row r="271" spans="1:18" ht="18" customHeight="1" x14ac:dyDescent="0.15">
      <c r="A271" s="42">
        <v>7</v>
      </c>
      <c r="B271" s="43" t="s">
        <v>5710</v>
      </c>
      <c r="C271" s="43">
        <v>2</v>
      </c>
      <c r="D271" s="43" t="s">
        <v>5959</v>
      </c>
      <c r="E271" s="43">
        <v>4</v>
      </c>
      <c r="F271" s="43" t="s">
        <v>6631</v>
      </c>
      <c r="G271" s="43">
        <v>3</v>
      </c>
      <c r="H271" s="43" t="s">
        <v>7492</v>
      </c>
      <c r="I271" s="43">
        <v>1</v>
      </c>
      <c r="J271" s="44" t="s">
        <v>7493</v>
      </c>
      <c r="K271" s="41"/>
      <c r="L271" s="41"/>
      <c r="M271" s="41"/>
      <c r="N271" s="45"/>
      <c r="O271" s="41"/>
      <c r="P271" s="46" t="s">
        <v>7263</v>
      </c>
      <c r="Q271" s="41">
        <v>100</v>
      </c>
      <c r="R271" s="178" t="s">
        <v>663</v>
      </c>
    </row>
    <row r="272" spans="1:18" ht="18" customHeight="1" x14ac:dyDescent="0.15">
      <c r="A272" s="42">
        <v>7</v>
      </c>
      <c r="B272" s="43" t="s">
        <v>5710</v>
      </c>
      <c r="C272" s="43">
        <v>2</v>
      </c>
      <c r="D272" s="43" t="s">
        <v>5959</v>
      </c>
      <c r="E272" s="43">
        <v>4</v>
      </c>
      <c r="F272" s="43" t="s">
        <v>6631</v>
      </c>
      <c r="G272" s="43">
        <v>3</v>
      </c>
      <c r="H272" s="43" t="s">
        <v>7492</v>
      </c>
      <c r="I272" s="43">
        <v>1</v>
      </c>
      <c r="J272" s="44" t="s">
        <v>7493</v>
      </c>
      <c r="K272" s="41"/>
      <c r="L272" s="41"/>
      <c r="M272" s="41"/>
      <c r="N272" s="45"/>
      <c r="O272" s="41"/>
      <c r="P272" s="46" t="s">
        <v>6857</v>
      </c>
      <c r="Q272" s="41">
        <v>3</v>
      </c>
      <c r="R272" s="178" t="s">
        <v>663</v>
      </c>
    </row>
    <row r="273" spans="1:18" ht="18" customHeight="1" x14ac:dyDescent="0.15">
      <c r="A273" s="42">
        <v>7</v>
      </c>
      <c r="B273" s="43" t="s">
        <v>5710</v>
      </c>
      <c r="C273" s="43">
        <v>2</v>
      </c>
      <c r="D273" s="43" t="s">
        <v>5959</v>
      </c>
      <c r="E273" s="43">
        <v>4</v>
      </c>
      <c r="F273" s="43" t="s">
        <v>6631</v>
      </c>
      <c r="G273" s="43">
        <v>3</v>
      </c>
      <c r="H273" s="43" t="s">
        <v>7492</v>
      </c>
      <c r="I273" s="43">
        <v>1</v>
      </c>
      <c r="J273" s="44" t="s">
        <v>7493</v>
      </c>
      <c r="K273" s="41"/>
      <c r="L273" s="41"/>
      <c r="M273" s="41"/>
      <c r="N273" s="45"/>
      <c r="O273" s="41"/>
      <c r="P273" s="46" t="s">
        <v>2161</v>
      </c>
      <c r="Q273" s="41">
        <v>1000</v>
      </c>
      <c r="R273" s="178" t="s">
        <v>663</v>
      </c>
    </row>
    <row r="274" spans="1:18" ht="18" customHeight="1" x14ac:dyDescent="0.15">
      <c r="A274" s="42">
        <v>7</v>
      </c>
      <c r="B274" s="43" t="s">
        <v>5710</v>
      </c>
      <c r="C274" s="43">
        <v>2</v>
      </c>
      <c r="D274" s="43" t="s">
        <v>5959</v>
      </c>
      <c r="E274" s="43">
        <v>4</v>
      </c>
      <c r="F274" s="43" t="s">
        <v>6631</v>
      </c>
      <c r="G274" s="43">
        <v>3</v>
      </c>
      <c r="H274" s="43" t="s">
        <v>7492</v>
      </c>
      <c r="I274" s="43">
        <v>1</v>
      </c>
      <c r="J274" s="44" t="s">
        <v>7493</v>
      </c>
      <c r="K274" s="41"/>
      <c r="L274" s="41"/>
      <c r="M274" s="41"/>
      <c r="N274" s="45"/>
      <c r="O274" s="41"/>
      <c r="P274" s="46" t="s">
        <v>7418</v>
      </c>
      <c r="Q274" s="41">
        <v>3757</v>
      </c>
      <c r="R274" s="178" t="s">
        <v>663</v>
      </c>
    </row>
    <row r="275" spans="1:18" ht="18" customHeight="1" x14ac:dyDescent="0.15">
      <c r="A275" s="42">
        <v>7</v>
      </c>
      <c r="B275" s="43" t="s">
        <v>5710</v>
      </c>
      <c r="C275" s="43">
        <v>2</v>
      </c>
      <c r="D275" s="43" t="s">
        <v>5959</v>
      </c>
      <c r="E275" s="43">
        <v>4</v>
      </c>
      <c r="F275" s="43" t="s">
        <v>6631</v>
      </c>
      <c r="G275" s="43">
        <v>3</v>
      </c>
      <c r="H275" s="43" t="s">
        <v>7492</v>
      </c>
      <c r="I275" s="43">
        <v>1</v>
      </c>
      <c r="J275" s="44" t="s">
        <v>7493</v>
      </c>
      <c r="K275" s="41"/>
      <c r="L275" s="41"/>
      <c r="M275" s="41"/>
      <c r="N275" s="45"/>
      <c r="O275" s="41"/>
      <c r="P275" s="46" t="s">
        <v>7306</v>
      </c>
      <c r="Q275" s="41"/>
      <c r="R275" s="178" t="s">
        <v>663</v>
      </c>
    </row>
    <row r="276" spans="1:18" ht="18" customHeight="1" x14ac:dyDescent="0.15">
      <c r="A276" s="42">
        <v>7</v>
      </c>
      <c r="B276" s="43" t="s">
        <v>5710</v>
      </c>
      <c r="C276" s="43">
        <v>2</v>
      </c>
      <c r="D276" s="43" t="s">
        <v>5959</v>
      </c>
      <c r="E276" s="43">
        <v>4</v>
      </c>
      <c r="F276" s="43" t="s">
        <v>6631</v>
      </c>
      <c r="G276" s="43">
        <v>3</v>
      </c>
      <c r="H276" s="43" t="s">
        <v>7492</v>
      </c>
      <c r="I276" s="43">
        <v>1</v>
      </c>
      <c r="J276" s="44" t="s">
        <v>7493</v>
      </c>
      <c r="K276" s="41"/>
      <c r="L276" s="41"/>
      <c r="M276" s="41"/>
      <c r="N276" s="45"/>
      <c r="O276" s="41"/>
      <c r="P276" s="46" t="s">
        <v>7421</v>
      </c>
      <c r="Q276" s="41">
        <v>1910</v>
      </c>
      <c r="R276" s="178" t="s">
        <v>663</v>
      </c>
    </row>
    <row r="277" spans="1:18" ht="18" customHeight="1" x14ac:dyDescent="0.15">
      <c r="A277" s="42">
        <v>7</v>
      </c>
      <c r="B277" s="43" t="s">
        <v>5710</v>
      </c>
      <c r="C277" s="43">
        <v>2</v>
      </c>
      <c r="D277" s="43" t="s">
        <v>5959</v>
      </c>
      <c r="E277" s="43">
        <v>4</v>
      </c>
      <c r="F277" s="43" t="s">
        <v>6631</v>
      </c>
      <c r="G277" s="43">
        <v>3</v>
      </c>
      <c r="H277" s="43" t="s">
        <v>7492</v>
      </c>
      <c r="I277" s="43">
        <v>1</v>
      </c>
      <c r="J277" s="44" t="s">
        <v>7493</v>
      </c>
      <c r="K277" s="41"/>
      <c r="L277" s="41"/>
      <c r="M277" s="41"/>
      <c r="N277" s="45"/>
      <c r="O277" s="41"/>
      <c r="P277" s="46" t="s">
        <v>7422</v>
      </c>
      <c r="Q277" s="41"/>
      <c r="R277" s="178" t="s">
        <v>663</v>
      </c>
    </row>
    <row r="278" spans="1:18" ht="18" customHeight="1" x14ac:dyDescent="0.15">
      <c r="A278" s="42">
        <v>7</v>
      </c>
      <c r="B278" s="43" t="s">
        <v>5710</v>
      </c>
      <c r="C278" s="43">
        <v>2</v>
      </c>
      <c r="D278" s="43" t="s">
        <v>5959</v>
      </c>
      <c r="E278" s="43">
        <v>4</v>
      </c>
      <c r="F278" s="43" t="s">
        <v>6631</v>
      </c>
      <c r="G278" s="43">
        <v>3</v>
      </c>
      <c r="H278" s="43" t="s">
        <v>7492</v>
      </c>
      <c r="I278" s="43">
        <v>1</v>
      </c>
      <c r="J278" s="44" t="s">
        <v>7493</v>
      </c>
      <c r="K278" s="41"/>
      <c r="L278" s="41"/>
      <c r="M278" s="41"/>
      <c r="N278" s="45"/>
      <c r="O278" s="41"/>
      <c r="P278" s="46" t="s">
        <v>7423</v>
      </c>
      <c r="Q278" s="41">
        <v>5611</v>
      </c>
      <c r="R278" s="178" t="s">
        <v>663</v>
      </c>
    </row>
    <row r="279" spans="1:18" ht="18" customHeight="1" x14ac:dyDescent="0.15">
      <c r="A279" s="42">
        <v>7</v>
      </c>
      <c r="B279" s="43" t="s">
        <v>5710</v>
      </c>
      <c r="C279" s="43">
        <v>2</v>
      </c>
      <c r="D279" s="43" t="s">
        <v>5959</v>
      </c>
      <c r="E279" s="43">
        <v>4</v>
      </c>
      <c r="F279" s="43" t="s">
        <v>6631</v>
      </c>
      <c r="G279" s="43">
        <v>3</v>
      </c>
      <c r="H279" s="43" t="s">
        <v>7492</v>
      </c>
      <c r="I279" s="43">
        <v>1</v>
      </c>
      <c r="J279" s="44" t="s">
        <v>7493</v>
      </c>
      <c r="K279" s="41"/>
      <c r="L279" s="41"/>
      <c r="M279" s="41"/>
      <c r="N279" s="45"/>
      <c r="O279" s="41"/>
      <c r="P279" s="46" t="s">
        <v>7306</v>
      </c>
      <c r="Q279" s="41"/>
      <c r="R279" s="178" t="s">
        <v>663</v>
      </c>
    </row>
    <row r="280" spans="1:18" ht="18" customHeight="1" x14ac:dyDescent="0.15">
      <c r="A280" s="42">
        <v>7</v>
      </c>
      <c r="B280" s="43" t="s">
        <v>5710</v>
      </c>
      <c r="C280" s="43">
        <v>2</v>
      </c>
      <c r="D280" s="43" t="s">
        <v>5959</v>
      </c>
      <c r="E280" s="43">
        <v>4</v>
      </c>
      <c r="F280" s="43" t="s">
        <v>6631</v>
      </c>
      <c r="G280" s="43">
        <v>3</v>
      </c>
      <c r="H280" s="43" t="s">
        <v>7492</v>
      </c>
      <c r="I280" s="43">
        <v>1</v>
      </c>
      <c r="J280" s="44" t="s">
        <v>7493</v>
      </c>
      <c r="K280" s="41"/>
      <c r="L280" s="41"/>
      <c r="M280" s="41"/>
      <c r="N280" s="45"/>
      <c r="O280" s="41"/>
      <c r="P280" s="46" t="s">
        <v>7424</v>
      </c>
      <c r="Q280" s="41">
        <v>7</v>
      </c>
      <c r="R280" s="178" t="s">
        <v>663</v>
      </c>
    </row>
    <row r="281" spans="1:18" ht="18" customHeight="1" x14ac:dyDescent="0.15">
      <c r="A281" s="42">
        <v>7</v>
      </c>
      <c r="B281" s="43" t="s">
        <v>5710</v>
      </c>
      <c r="C281" s="43">
        <v>2</v>
      </c>
      <c r="D281" s="43" t="s">
        <v>5959</v>
      </c>
      <c r="E281" s="43">
        <v>4</v>
      </c>
      <c r="F281" s="43" t="s">
        <v>6631</v>
      </c>
      <c r="G281" s="43">
        <v>3</v>
      </c>
      <c r="H281" s="43" t="s">
        <v>7492</v>
      </c>
      <c r="I281" s="43">
        <v>1</v>
      </c>
      <c r="J281" s="44" t="s">
        <v>7493</v>
      </c>
      <c r="K281" s="41"/>
      <c r="L281" s="41"/>
      <c r="M281" s="41"/>
      <c r="N281" s="45"/>
      <c r="O281" s="41"/>
      <c r="P281" s="46" t="s">
        <v>7425</v>
      </c>
      <c r="Q281" s="41"/>
      <c r="R281" s="178" t="s">
        <v>663</v>
      </c>
    </row>
    <row r="282" spans="1:18" ht="18" customHeight="1" x14ac:dyDescent="0.15">
      <c r="A282" s="42">
        <v>7</v>
      </c>
      <c r="B282" s="43" t="s">
        <v>5710</v>
      </c>
      <c r="C282" s="43">
        <v>2</v>
      </c>
      <c r="D282" s="43" t="s">
        <v>5959</v>
      </c>
      <c r="E282" s="43">
        <v>4</v>
      </c>
      <c r="F282" s="43" t="s">
        <v>6631</v>
      </c>
      <c r="G282" s="43">
        <v>3</v>
      </c>
      <c r="H282" s="43" t="s">
        <v>7492</v>
      </c>
      <c r="I282" s="43">
        <v>1</v>
      </c>
      <c r="J282" s="44" t="s">
        <v>7493</v>
      </c>
      <c r="K282" s="41"/>
      <c r="L282" s="41"/>
      <c r="M282" s="41"/>
      <c r="N282" s="45"/>
      <c r="O282" s="41"/>
      <c r="P282" s="46" t="s">
        <v>7031</v>
      </c>
      <c r="Q282" s="41">
        <v>23</v>
      </c>
      <c r="R282" s="178" t="s">
        <v>663</v>
      </c>
    </row>
    <row r="283" spans="1:18" ht="18" customHeight="1" x14ac:dyDescent="0.15">
      <c r="A283" s="42">
        <v>7</v>
      </c>
      <c r="B283" s="43" t="s">
        <v>5710</v>
      </c>
      <c r="C283" s="43">
        <v>2</v>
      </c>
      <c r="D283" s="43" t="s">
        <v>5959</v>
      </c>
      <c r="E283" s="43">
        <v>4</v>
      </c>
      <c r="F283" s="43" t="s">
        <v>6631</v>
      </c>
      <c r="G283" s="43">
        <v>3</v>
      </c>
      <c r="H283" s="43" t="s">
        <v>7492</v>
      </c>
      <c r="I283" s="43">
        <v>1</v>
      </c>
      <c r="J283" s="44" t="s">
        <v>7493</v>
      </c>
      <c r="K283" s="41"/>
      <c r="L283" s="41"/>
      <c r="M283" s="41"/>
      <c r="N283" s="45"/>
      <c r="O283" s="41"/>
      <c r="P283" s="46" t="s">
        <v>7418</v>
      </c>
      <c r="Q283" s="41">
        <v>562</v>
      </c>
      <c r="R283" s="178" t="s">
        <v>663</v>
      </c>
    </row>
    <row r="284" spans="1:18" ht="18" customHeight="1" x14ac:dyDescent="0.15">
      <c r="A284" s="42">
        <v>7</v>
      </c>
      <c r="B284" s="43" t="s">
        <v>5710</v>
      </c>
      <c r="C284" s="43">
        <v>2</v>
      </c>
      <c r="D284" s="43" t="s">
        <v>5959</v>
      </c>
      <c r="E284" s="43">
        <v>4</v>
      </c>
      <c r="F284" s="43" t="s">
        <v>6631</v>
      </c>
      <c r="G284" s="43">
        <v>3</v>
      </c>
      <c r="H284" s="43" t="s">
        <v>7492</v>
      </c>
      <c r="I284" s="43">
        <v>1</v>
      </c>
      <c r="J284" s="44" t="s">
        <v>7493</v>
      </c>
      <c r="K284" s="41"/>
      <c r="L284" s="41"/>
      <c r="M284" s="41"/>
      <c r="N284" s="45"/>
      <c r="O284" s="41"/>
      <c r="P284" s="46" t="s">
        <v>7427</v>
      </c>
      <c r="Q284" s="41"/>
      <c r="R284" s="178" t="s">
        <v>663</v>
      </c>
    </row>
    <row r="285" spans="1:18" ht="18" customHeight="1" x14ac:dyDescent="0.15">
      <c r="A285" s="42">
        <v>7</v>
      </c>
      <c r="B285" s="43" t="s">
        <v>5710</v>
      </c>
      <c r="C285" s="43">
        <v>2</v>
      </c>
      <c r="D285" s="43" t="s">
        <v>5959</v>
      </c>
      <c r="E285" s="43">
        <v>4</v>
      </c>
      <c r="F285" s="43" t="s">
        <v>6631</v>
      </c>
      <c r="G285" s="43">
        <v>3</v>
      </c>
      <c r="H285" s="43" t="s">
        <v>7492</v>
      </c>
      <c r="I285" s="43">
        <v>1</v>
      </c>
      <c r="J285" s="44" t="s">
        <v>7493</v>
      </c>
      <c r="K285" s="41"/>
      <c r="L285" s="41"/>
      <c r="M285" s="41"/>
      <c r="N285" s="45"/>
      <c r="O285" s="41"/>
      <c r="P285" s="46" t="s">
        <v>7428</v>
      </c>
      <c r="Q285" s="41">
        <v>272</v>
      </c>
      <c r="R285" s="178" t="s">
        <v>663</v>
      </c>
    </row>
    <row r="286" spans="1:18" ht="18" customHeight="1" x14ac:dyDescent="0.15">
      <c r="A286" s="42">
        <v>7</v>
      </c>
      <c r="B286" s="43" t="s">
        <v>5710</v>
      </c>
      <c r="C286" s="43">
        <v>2</v>
      </c>
      <c r="D286" s="43" t="s">
        <v>5959</v>
      </c>
      <c r="E286" s="43">
        <v>4</v>
      </c>
      <c r="F286" s="43" t="s">
        <v>6631</v>
      </c>
      <c r="G286" s="43">
        <v>3</v>
      </c>
      <c r="H286" s="43" t="s">
        <v>7492</v>
      </c>
      <c r="I286" s="43">
        <v>1</v>
      </c>
      <c r="J286" s="44" t="s">
        <v>7493</v>
      </c>
      <c r="K286" s="41"/>
      <c r="L286" s="41"/>
      <c r="M286" s="41"/>
      <c r="N286" s="45"/>
      <c r="O286" s="41"/>
      <c r="P286" s="46" t="s">
        <v>7306</v>
      </c>
      <c r="Q286" s="41"/>
      <c r="R286" s="178" t="s">
        <v>663</v>
      </c>
    </row>
    <row r="287" spans="1:18" ht="18" customHeight="1" x14ac:dyDescent="0.15">
      <c r="A287" s="42">
        <v>7</v>
      </c>
      <c r="B287" s="43" t="s">
        <v>5710</v>
      </c>
      <c r="C287" s="43">
        <v>2</v>
      </c>
      <c r="D287" s="43" t="s">
        <v>5959</v>
      </c>
      <c r="E287" s="43">
        <v>4</v>
      </c>
      <c r="F287" s="43" t="s">
        <v>6631</v>
      </c>
      <c r="G287" s="43">
        <v>3</v>
      </c>
      <c r="H287" s="43" t="s">
        <v>7492</v>
      </c>
      <c r="I287" s="43">
        <v>1</v>
      </c>
      <c r="J287" s="44" t="s">
        <v>7493</v>
      </c>
      <c r="K287" s="41"/>
      <c r="L287" s="41"/>
      <c r="M287" s="41"/>
      <c r="N287" s="45"/>
      <c r="O287" s="41"/>
      <c r="P287" s="46" t="s">
        <v>7429</v>
      </c>
      <c r="Q287" s="41">
        <v>15</v>
      </c>
      <c r="R287" s="178" t="s">
        <v>663</v>
      </c>
    </row>
    <row r="288" spans="1:18" ht="18" customHeight="1" x14ac:dyDescent="0.15">
      <c r="A288" s="42">
        <v>7</v>
      </c>
      <c r="B288" s="43" t="s">
        <v>5710</v>
      </c>
      <c r="C288" s="43">
        <v>2</v>
      </c>
      <c r="D288" s="43" t="s">
        <v>5959</v>
      </c>
      <c r="E288" s="43">
        <v>4</v>
      </c>
      <c r="F288" s="43" t="s">
        <v>6631</v>
      </c>
      <c r="G288" s="43">
        <v>3</v>
      </c>
      <c r="H288" s="43" t="s">
        <v>7492</v>
      </c>
      <c r="I288" s="43">
        <v>1</v>
      </c>
      <c r="J288" s="44" t="s">
        <v>7493</v>
      </c>
      <c r="K288" s="41"/>
      <c r="L288" s="41"/>
      <c r="M288" s="41"/>
      <c r="N288" s="45"/>
      <c r="O288" s="41"/>
      <c r="P288" s="46" t="s">
        <v>7430</v>
      </c>
      <c r="Q288" s="41"/>
      <c r="R288" s="178" t="s">
        <v>663</v>
      </c>
    </row>
    <row r="289" spans="1:18" ht="18" customHeight="1" x14ac:dyDescent="0.15">
      <c r="A289" s="42">
        <v>7</v>
      </c>
      <c r="B289" s="43" t="s">
        <v>5710</v>
      </c>
      <c r="C289" s="43">
        <v>2</v>
      </c>
      <c r="D289" s="43" t="s">
        <v>5959</v>
      </c>
      <c r="E289" s="43">
        <v>4</v>
      </c>
      <c r="F289" s="43" t="s">
        <v>6631</v>
      </c>
      <c r="G289" s="43">
        <v>3</v>
      </c>
      <c r="H289" s="43" t="s">
        <v>7492</v>
      </c>
      <c r="I289" s="43">
        <v>1</v>
      </c>
      <c r="J289" s="44" t="s">
        <v>7493</v>
      </c>
      <c r="K289" s="41"/>
      <c r="L289" s="41"/>
      <c r="M289" s="41"/>
      <c r="N289" s="45"/>
      <c r="O289" s="41"/>
      <c r="P289" s="46" t="s">
        <v>7431</v>
      </c>
      <c r="Q289" s="41">
        <v>2</v>
      </c>
      <c r="R289" s="178" t="s">
        <v>663</v>
      </c>
    </row>
    <row r="290" spans="1:18" ht="18" customHeight="1" x14ac:dyDescent="0.15">
      <c r="A290" s="42">
        <v>7</v>
      </c>
      <c r="B290" s="43" t="s">
        <v>5710</v>
      </c>
      <c r="C290" s="43">
        <v>2</v>
      </c>
      <c r="D290" s="43" t="s">
        <v>5959</v>
      </c>
      <c r="E290" s="43">
        <v>4</v>
      </c>
      <c r="F290" s="43" t="s">
        <v>6631</v>
      </c>
      <c r="G290" s="43">
        <v>3</v>
      </c>
      <c r="H290" s="43" t="s">
        <v>7492</v>
      </c>
      <c r="I290" s="43">
        <v>1</v>
      </c>
      <c r="J290" s="44" t="s">
        <v>7493</v>
      </c>
      <c r="K290" s="41"/>
      <c r="L290" s="41"/>
      <c r="M290" s="41"/>
      <c r="N290" s="45"/>
      <c r="O290" s="41"/>
      <c r="P290" s="46" t="s">
        <v>7425</v>
      </c>
      <c r="Q290" s="41"/>
      <c r="R290" s="178" t="s">
        <v>663</v>
      </c>
    </row>
    <row r="291" spans="1:18" ht="18" customHeight="1" x14ac:dyDescent="0.15">
      <c r="A291" s="42">
        <v>7</v>
      </c>
      <c r="B291" s="43" t="s">
        <v>5710</v>
      </c>
      <c r="C291" s="43">
        <v>2</v>
      </c>
      <c r="D291" s="43" t="s">
        <v>5959</v>
      </c>
      <c r="E291" s="43">
        <v>4</v>
      </c>
      <c r="F291" s="43" t="s">
        <v>6631</v>
      </c>
      <c r="G291" s="43">
        <v>3</v>
      </c>
      <c r="H291" s="43" t="s">
        <v>7492</v>
      </c>
      <c r="I291" s="43">
        <v>1</v>
      </c>
      <c r="J291" s="44" t="s">
        <v>7493</v>
      </c>
      <c r="K291" s="41"/>
      <c r="L291" s="41"/>
      <c r="M291" s="41"/>
      <c r="N291" s="45"/>
      <c r="O291" s="41"/>
      <c r="P291" s="46" t="s">
        <v>7432</v>
      </c>
      <c r="Q291" s="41">
        <v>8</v>
      </c>
      <c r="R291" s="178" t="s">
        <v>663</v>
      </c>
    </row>
    <row r="292" spans="1:18" ht="18" customHeight="1" x14ac:dyDescent="0.15">
      <c r="A292" s="42">
        <v>7</v>
      </c>
      <c r="B292" s="43" t="s">
        <v>5710</v>
      </c>
      <c r="C292" s="43">
        <v>2</v>
      </c>
      <c r="D292" s="43" t="s">
        <v>5959</v>
      </c>
      <c r="E292" s="43">
        <v>4</v>
      </c>
      <c r="F292" s="43" t="s">
        <v>6631</v>
      </c>
      <c r="G292" s="43">
        <v>3</v>
      </c>
      <c r="H292" s="43" t="s">
        <v>7492</v>
      </c>
      <c r="I292" s="43">
        <v>1</v>
      </c>
      <c r="J292" s="44" t="s">
        <v>7493</v>
      </c>
      <c r="K292" s="41"/>
      <c r="L292" s="41"/>
      <c r="M292" s="41"/>
      <c r="N292" s="45"/>
      <c r="O292" s="41"/>
      <c r="P292" s="46" t="s">
        <v>7428</v>
      </c>
      <c r="Q292" s="41">
        <v>41</v>
      </c>
      <c r="R292" s="178" t="s">
        <v>663</v>
      </c>
    </row>
    <row r="293" spans="1:18" ht="18" customHeight="1" x14ac:dyDescent="0.15">
      <c r="A293" s="42">
        <v>7</v>
      </c>
      <c r="B293" s="43" t="s">
        <v>5710</v>
      </c>
      <c r="C293" s="43">
        <v>2</v>
      </c>
      <c r="D293" s="43" t="s">
        <v>5959</v>
      </c>
      <c r="E293" s="43">
        <v>4</v>
      </c>
      <c r="F293" s="43" t="s">
        <v>6631</v>
      </c>
      <c r="G293" s="43">
        <v>3</v>
      </c>
      <c r="H293" s="43" t="s">
        <v>7492</v>
      </c>
      <c r="I293" s="43">
        <v>1</v>
      </c>
      <c r="J293" s="44" t="s">
        <v>7493</v>
      </c>
      <c r="K293" s="41"/>
      <c r="L293" s="41"/>
      <c r="M293" s="41"/>
      <c r="N293" s="45"/>
      <c r="O293" s="41"/>
      <c r="P293" s="46" t="s">
        <v>7427</v>
      </c>
      <c r="Q293" s="41"/>
      <c r="R293" s="178" t="s">
        <v>663</v>
      </c>
    </row>
    <row r="294" spans="1:18" ht="18" customHeight="1" x14ac:dyDescent="0.15">
      <c r="A294" s="42">
        <v>7</v>
      </c>
      <c r="B294" s="43" t="s">
        <v>5710</v>
      </c>
      <c r="C294" s="43">
        <v>2</v>
      </c>
      <c r="D294" s="43" t="s">
        <v>5959</v>
      </c>
      <c r="E294" s="43">
        <v>4</v>
      </c>
      <c r="F294" s="43" t="s">
        <v>6631</v>
      </c>
      <c r="G294" s="43">
        <v>3</v>
      </c>
      <c r="H294" s="43" t="s">
        <v>7492</v>
      </c>
      <c r="I294" s="43">
        <v>1</v>
      </c>
      <c r="J294" s="44" t="s">
        <v>7493</v>
      </c>
      <c r="K294" s="41"/>
      <c r="L294" s="41"/>
      <c r="M294" s="41"/>
      <c r="N294" s="45"/>
      <c r="O294" s="41"/>
      <c r="P294" s="46" t="s">
        <v>6728</v>
      </c>
      <c r="Q294" s="41">
        <v>8</v>
      </c>
      <c r="R294" s="178" t="s">
        <v>663</v>
      </c>
    </row>
    <row r="295" spans="1:18" ht="18" customHeight="1" x14ac:dyDescent="0.15">
      <c r="A295" s="42">
        <v>7</v>
      </c>
      <c r="B295" s="43" t="s">
        <v>5710</v>
      </c>
      <c r="C295" s="43">
        <v>2</v>
      </c>
      <c r="D295" s="43" t="s">
        <v>5959</v>
      </c>
      <c r="E295" s="43">
        <v>4</v>
      </c>
      <c r="F295" s="43" t="s">
        <v>6631</v>
      </c>
      <c r="G295" s="43">
        <v>3</v>
      </c>
      <c r="H295" s="43" t="s">
        <v>7492</v>
      </c>
      <c r="I295" s="43">
        <v>1</v>
      </c>
      <c r="J295" s="44" t="s">
        <v>7493</v>
      </c>
      <c r="K295" s="41"/>
      <c r="L295" s="41"/>
      <c r="M295" s="41"/>
      <c r="N295" s="45"/>
      <c r="O295" s="41"/>
      <c r="P295" s="46" t="s">
        <v>7433</v>
      </c>
      <c r="Q295" s="41">
        <v>324</v>
      </c>
      <c r="R295" s="178" t="s">
        <v>663</v>
      </c>
    </row>
    <row r="296" spans="1:18" ht="18" customHeight="1" x14ac:dyDescent="0.15">
      <c r="A296" s="42">
        <v>7</v>
      </c>
      <c r="B296" s="43" t="s">
        <v>5710</v>
      </c>
      <c r="C296" s="43">
        <v>2</v>
      </c>
      <c r="D296" s="43" t="s">
        <v>5959</v>
      </c>
      <c r="E296" s="43">
        <v>4</v>
      </c>
      <c r="F296" s="43" t="s">
        <v>6631</v>
      </c>
      <c r="G296" s="43">
        <v>3</v>
      </c>
      <c r="H296" s="43" t="s">
        <v>7492</v>
      </c>
      <c r="I296" s="43">
        <v>1</v>
      </c>
      <c r="J296" s="44" t="s">
        <v>7493</v>
      </c>
      <c r="K296" s="41"/>
      <c r="L296" s="41"/>
      <c r="M296" s="41"/>
      <c r="N296" s="45"/>
      <c r="O296" s="41"/>
      <c r="P296" s="46" t="s">
        <v>7436</v>
      </c>
      <c r="Q296" s="41">
        <v>38</v>
      </c>
      <c r="R296" s="178" t="s">
        <v>663</v>
      </c>
    </row>
    <row r="297" spans="1:18" ht="18" customHeight="1" x14ac:dyDescent="0.15">
      <c r="A297" s="42">
        <v>7</v>
      </c>
      <c r="B297" s="43" t="s">
        <v>5710</v>
      </c>
      <c r="C297" s="43">
        <v>2</v>
      </c>
      <c r="D297" s="43" t="s">
        <v>5959</v>
      </c>
      <c r="E297" s="43">
        <v>4</v>
      </c>
      <c r="F297" s="43" t="s">
        <v>6631</v>
      </c>
      <c r="G297" s="43">
        <v>3</v>
      </c>
      <c r="H297" s="43" t="s">
        <v>7492</v>
      </c>
      <c r="I297" s="43">
        <v>1</v>
      </c>
      <c r="J297" s="44" t="s">
        <v>7493</v>
      </c>
      <c r="K297" s="41"/>
      <c r="L297" s="41"/>
      <c r="M297" s="41"/>
      <c r="N297" s="45"/>
      <c r="O297" s="41"/>
      <c r="P297" s="46" t="s">
        <v>7437</v>
      </c>
      <c r="Q297" s="41"/>
      <c r="R297" s="178" t="s">
        <v>663</v>
      </c>
    </row>
    <row r="298" spans="1:18" ht="18" customHeight="1" x14ac:dyDescent="0.15">
      <c r="A298" s="42">
        <v>7</v>
      </c>
      <c r="B298" s="43" t="s">
        <v>5710</v>
      </c>
      <c r="C298" s="43">
        <v>2</v>
      </c>
      <c r="D298" s="43" t="s">
        <v>5959</v>
      </c>
      <c r="E298" s="43">
        <v>4</v>
      </c>
      <c r="F298" s="43" t="s">
        <v>6631</v>
      </c>
      <c r="G298" s="43">
        <v>3</v>
      </c>
      <c r="H298" s="43" t="s">
        <v>7492</v>
      </c>
      <c r="I298" s="43">
        <v>1</v>
      </c>
      <c r="J298" s="44" t="s">
        <v>7493</v>
      </c>
      <c r="K298" s="41"/>
      <c r="L298" s="41"/>
      <c r="M298" s="41"/>
      <c r="N298" s="45"/>
      <c r="O298" s="41"/>
      <c r="P298" s="46" t="s">
        <v>7439</v>
      </c>
      <c r="Q298" s="41">
        <v>692</v>
      </c>
      <c r="R298" s="178" t="s">
        <v>663</v>
      </c>
    </row>
    <row r="299" spans="1:18" ht="18" customHeight="1" x14ac:dyDescent="0.15">
      <c r="A299" s="42">
        <v>7</v>
      </c>
      <c r="B299" s="43" t="s">
        <v>5710</v>
      </c>
      <c r="C299" s="43">
        <v>2</v>
      </c>
      <c r="D299" s="43" t="s">
        <v>5959</v>
      </c>
      <c r="E299" s="43">
        <v>4</v>
      </c>
      <c r="F299" s="43" t="s">
        <v>6631</v>
      </c>
      <c r="G299" s="43">
        <v>3</v>
      </c>
      <c r="H299" s="43" t="s">
        <v>7492</v>
      </c>
      <c r="I299" s="43">
        <v>1</v>
      </c>
      <c r="J299" s="44" t="s">
        <v>7493</v>
      </c>
      <c r="K299" s="41"/>
      <c r="L299" s="41"/>
      <c r="M299" s="41"/>
      <c r="N299" s="45"/>
      <c r="O299" s="41"/>
      <c r="P299" s="46" t="s">
        <v>7437</v>
      </c>
      <c r="Q299" s="41"/>
      <c r="R299" s="178" t="s">
        <v>663</v>
      </c>
    </row>
    <row r="300" spans="1:18" ht="18" customHeight="1" x14ac:dyDescent="0.15">
      <c r="A300" s="42">
        <v>7</v>
      </c>
      <c r="B300" s="43" t="s">
        <v>5710</v>
      </c>
      <c r="C300" s="43">
        <v>2</v>
      </c>
      <c r="D300" s="43" t="s">
        <v>5959</v>
      </c>
      <c r="E300" s="43">
        <v>4</v>
      </c>
      <c r="F300" s="43" t="s">
        <v>6631</v>
      </c>
      <c r="G300" s="43">
        <v>3</v>
      </c>
      <c r="H300" s="43" t="s">
        <v>7492</v>
      </c>
      <c r="I300" s="43">
        <v>1</v>
      </c>
      <c r="J300" s="44" t="s">
        <v>7493</v>
      </c>
      <c r="K300" s="41"/>
      <c r="L300" s="41"/>
      <c r="M300" s="41"/>
      <c r="N300" s="45"/>
      <c r="O300" s="41"/>
      <c r="P300" s="46" t="s">
        <v>7439</v>
      </c>
      <c r="Q300" s="41">
        <v>1</v>
      </c>
      <c r="R300" s="178" t="s">
        <v>663</v>
      </c>
    </row>
    <row r="301" spans="1:18" ht="18" customHeight="1" x14ac:dyDescent="0.15">
      <c r="A301" s="42">
        <v>7</v>
      </c>
      <c r="B301" s="43" t="s">
        <v>5710</v>
      </c>
      <c r="C301" s="43">
        <v>2</v>
      </c>
      <c r="D301" s="43" t="s">
        <v>5959</v>
      </c>
      <c r="E301" s="43">
        <v>4</v>
      </c>
      <c r="F301" s="43" t="s">
        <v>6631</v>
      </c>
      <c r="G301" s="43">
        <v>3</v>
      </c>
      <c r="H301" s="43" t="s">
        <v>7492</v>
      </c>
      <c r="I301" s="43">
        <v>1</v>
      </c>
      <c r="J301" s="44" t="s">
        <v>7493</v>
      </c>
      <c r="K301" s="41"/>
      <c r="L301" s="41"/>
      <c r="M301" s="41"/>
      <c r="N301" s="45"/>
      <c r="O301" s="41"/>
      <c r="P301" s="46" t="s">
        <v>7438</v>
      </c>
      <c r="Q301" s="41"/>
      <c r="R301" s="178" t="s">
        <v>663</v>
      </c>
    </row>
    <row r="302" spans="1:18" ht="18" customHeight="1" x14ac:dyDescent="0.15">
      <c r="A302" s="168">
        <v>8</v>
      </c>
      <c r="B302" s="169" t="s">
        <v>5723</v>
      </c>
      <c r="C302" s="169"/>
      <c r="D302" s="169"/>
      <c r="E302" s="170"/>
      <c r="F302" s="169"/>
      <c r="G302" s="170"/>
      <c r="H302" s="169"/>
      <c r="I302" s="170"/>
      <c r="J302" s="170"/>
      <c r="K302" s="171">
        <f>IF(C302="",SUMIFS($K303:$K$317,$A303:$A$317,A302,$E303:$E$317,""),IF(E302="",SUMIFS($K303:$K$317,$A303:$A$317,A302,$C303:$C$317,C302,$G303:$G$317,""),IF(G302="",SUMIFS($K303:$K$317,$A303:$A$317,A302,$C303:$C$317,C302,$E303:$E$317,E302),0)))</f>
        <v>1</v>
      </c>
      <c r="L302" s="171">
        <f>IF(C302="",SUMIFS($L303:$L$317,$A303:$A$317,A302,$E303:$E$317,""),IF(E302="",SUMIFS($L303:$L$317,$A303:$A$317,A302,$C303:$C$317,C302,$G303:$G$317,""),IF(G302="",SUMIFS($L303:$L$317,$A303:$A$317,A302,$C303:$C$317,C302,$E303:$E$317,E302),0)))</f>
        <v>1</v>
      </c>
      <c r="M302" s="171">
        <f t="shared" ref="M302:M304" si="36">K302-L302</f>
        <v>0</v>
      </c>
      <c r="N302" s="172"/>
      <c r="O302" s="173"/>
      <c r="P302" s="174"/>
      <c r="Q302" s="171">
        <f>IF(C302="",SUMIFS($Q$3:$Q$317,$A$3:$A$317,A302,$C$3:$C$317,"&gt;0",$E$3:$E$317,""),IF(E302="",SUMIFS($Q$3:$Q$317,$A$3:$A$317,A302,$C$3:$C$317,C302,$E$3:$E$317,"&gt;0",$G$3:$G$317,""),IF(G302="",SUMIFS($Q$3:$Q$317,$A$3:$A$317,A302,$C$3:$C$317,C302,$E$3:$E$317,E302,$G$3:$G$317,"&gt;0"))))</f>
        <v>1</v>
      </c>
      <c r="R302" s="171"/>
    </row>
    <row r="303" spans="1:18" ht="18" customHeight="1" x14ac:dyDescent="0.15">
      <c r="A303" s="24">
        <v>8</v>
      </c>
      <c r="B303" s="25" t="s">
        <v>5723</v>
      </c>
      <c r="C303" s="26">
        <v>1</v>
      </c>
      <c r="D303" s="26" t="s">
        <v>5723</v>
      </c>
      <c r="E303" s="27"/>
      <c r="F303" s="26"/>
      <c r="G303" s="27"/>
      <c r="H303" s="26"/>
      <c r="I303" s="27"/>
      <c r="J303" s="27"/>
      <c r="K303" s="23">
        <f>IF(C303="",SUMIFS($K304:$K$317,$A304:$A$317,A303,$E304:$E$317,""),IF(E303="",SUMIFS($K304:$K$317,$A304:$A$317,A303,$C304:$C$317,C303,$G304:$G$317,""),IF(G303="",SUMIFS($K304:$K$317,$A304:$A$317,A303,$C304:$C$317,C303,$E304:$E$317,E303),0)))</f>
        <v>1</v>
      </c>
      <c r="L303" s="23">
        <f>IF(C303="",SUMIFS($L304:$L$317,$A304:$A$317,A303,$E304:$E$317,""),IF(E303="",SUMIFS($L304:$L$317,$A304:$A$317,A303,$C304:$C$317,C303,$G304:$G$317,""),IF(G303="",SUMIFS($L304:$L$317,$A304:$A$317,A303,$C304:$C$317,C303,$E304:$E$317,E303),0)))</f>
        <v>1</v>
      </c>
      <c r="M303" s="23">
        <f t="shared" si="36"/>
        <v>0</v>
      </c>
      <c r="N303" s="28"/>
      <c r="O303" s="29"/>
      <c r="P303" s="30"/>
      <c r="Q303" s="23">
        <f>IF(C303="",SUMIFS($Q$3:$Q$317,$A$3:$A$317,A303,$C$3:$C$317,"&gt;0",$E$3:$E$317,""),IF(E303="",SUMIFS($Q$3:$Q$317,$A$3:$A$317,A303,$C$3:$C$317,C303,$E$3:$E$317,"&gt;0",$G$3:$G$317,""),IF(G303="",SUMIFS($Q$3:$Q$317,$A$3:$A$317,A303,$C$3:$C$317,C303,$E$3:$E$317,E303,$G$3:$G$317,"&gt;0"))))</f>
        <v>1</v>
      </c>
      <c r="R303" s="23"/>
    </row>
    <row r="304" spans="1:18" ht="18" customHeight="1" x14ac:dyDescent="0.15">
      <c r="A304" s="24">
        <v>8</v>
      </c>
      <c r="B304" s="25" t="s">
        <v>5723</v>
      </c>
      <c r="C304" s="34">
        <v>1</v>
      </c>
      <c r="D304" s="25" t="s">
        <v>5723</v>
      </c>
      <c r="E304" s="35">
        <v>1</v>
      </c>
      <c r="F304" s="36" t="s">
        <v>5723</v>
      </c>
      <c r="G304" s="35"/>
      <c r="H304" s="36"/>
      <c r="I304" s="35"/>
      <c r="J304" s="35"/>
      <c r="K304" s="32">
        <f>IF(C304="",SUMIFS($K305:$K$317,$A305:$A$317,A304,$E305:$E$317,""),IF(E304="",SUMIFS($K305:$K$317,$A305:$A$317,A304,$C305:$C$317,C304,$G305:$G$317,""),IF(G304="",SUMIFS($K305:$K$317,$A305:$A$317,A304,$C305:$C$317,C304,$E305:$E$317,E304),0)))</f>
        <v>1</v>
      </c>
      <c r="L304" s="32">
        <f>IF(C304="",SUMIFS($L305:$L$317,$A305:$A$317,A304,$E305:$E$317,""),IF(E304="",SUMIFS($L305:$L$317,$A305:$A$317,A304,$C305:$C$317,C304,$G305:$G$317,""),IF(G304="",SUMIFS($L305:$L$317,$A305:$A$317,A304,$C305:$C$317,C304,$E305:$E$317,E304),0)))</f>
        <v>1</v>
      </c>
      <c r="M304" s="32">
        <f t="shared" si="36"/>
        <v>0</v>
      </c>
      <c r="N304" s="37"/>
      <c r="O304" s="38"/>
      <c r="P304" s="39"/>
      <c r="Q304" s="32">
        <f>IF(C304="",SUMIFS($Q$3:$Q$317,$A$3:$A$317,A304,$C$3:$C$317,"&gt;0",$E$3:$E$317,""),IF(E304="",SUMIFS($Q$3:$Q$317,$A$3:$A$317,A304,$C$3:$C$317,C304,$E$3:$E$317,"&gt;0",$G$3:$G$317,""),IF(G304="",SUMIFS($Q$3:$Q$317,$A$3:$A$317,A304,$C$3:$C$317,C304,$E$3:$E$317,E304,$G$3:$G$317,"&gt;0"))))</f>
        <v>1</v>
      </c>
      <c r="R304" s="32" t="s">
        <v>663</v>
      </c>
    </row>
    <row r="305" spans="1:18" ht="18" customHeight="1" x14ac:dyDescent="0.15">
      <c r="A305" s="42">
        <v>8</v>
      </c>
      <c r="B305" s="43" t="s">
        <v>5723</v>
      </c>
      <c r="C305" s="43">
        <v>1</v>
      </c>
      <c r="D305" s="43" t="s">
        <v>5723</v>
      </c>
      <c r="E305" s="43">
        <v>1</v>
      </c>
      <c r="F305" s="43" t="s">
        <v>5723</v>
      </c>
      <c r="G305" s="49">
        <v>1</v>
      </c>
      <c r="H305" s="49" t="s">
        <v>5723</v>
      </c>
      <c r="I305" s="49"/>
      <c r="J305" s="45"/>
      <c r="K305" s="41"/>
      <c r="L305" s="41"/>
      <c r="M305" s="41"/>
      <c r="N305" s="45"/>
      <c r="O305" s="41"/>
      <c r="P305" s="46" t="s">
        <v>2154</v>
      </c>
      <c r="Q305" s="41">
        <v>1</v>
      </c>
      <c r="R305" s="178" t="s">
        <v>663</v>
      </c>
    </row>
    <row r="306" spans="1:18" ht="18" customHeight="1" x14ac:dyDescent="0.15">
      <c r="A306" s="42">
        <v>8</v>
      </c>
      <c r="B306" s="43" t="s">
        <v>5723</v>
      </c>
      <c r="C306" s="43">
        <v>1</v>
      </c>
      <c r="D306" s="43" t="s">
        <v>5723</v>
      </c>
      <c r="E306" s="43">
        <v>1</v>
      </c>
      <c r="F306" s="43" t="s">
        <v>5723</v>
      </c>
      <c r="G306" s="43">
        <v>1</v>
      </c>
      <c r="H306" s="43" t="s">
        <v>5723</v>
      </c>
      <c r="I306" s="49">
        <v>1</v>
      </c>
      <c r="J306" s="45" t="s">
        <v>5724</v>
      </c>
      <c r="K306" s="41">
        <v>1</v>
      </c>
      <c r="L306" s="41">
        <v>1</v>
      </c>
      <c r="M306" s="41">
        <f t="shared" ref="M306:M309" si="37">K306-L306</f>
        <v>0</v>
      </c>
      <c r="N306" s="45" t="s">
        <v>2147</v>
      </c>
      <c r="O306" s="41">
        <v>1000</v>
      </c>
      <c r="P306" s="46"/>
      <c r="Q306" s="41"/>
      <c r="R306" s="178" t="s">
        <v>663</v>
      </c>
    </row>
    <row r="307" spans="1:18" ht="18" customHeight="1" x14ac:dyDescent="0.15">
      <c r="A307" s="168">
        <v>9</v>
      </c>
      <c r="B307" s="169" t="s">
        <v>5730</v>
      </c>
      <c r="C307" s="169"/>
      <c r="D307" s="169"/>
      <c r="E307" s="170"/>
      <c r="F307" s="169"/>
      <c r="G307" s="170"/>
      <c r="H307" s="169"/>
      <c r="I307" s="170"/>
      <c r="J307" s="170"/>
      <c r="K307" s="171">
        <f>IF(C307="",SUMIFS($K308:$K$317,$A308:$A$317,A307,$E308:$E$317,""),IF(E307="",SUMIFS($K308:$K$317,$A308:$A$317,A307,$C308:$C$317,C307,$G308:$G$317,""),IF(G307="",SUMIFS($K308:$K$317,$A308:$A$317,A307,$C308:$C$317,C307,$E308:$E$317,E307),0)))</f>
        <v>2</v>
      </c>
      <c r="L307" s="171">
        <f>IF(C307="",SUMIFS($L308:$L$317,$A308:$A$317,A307,$E308:$E$317,""),IF(E307="",SUMIFS($L308:$L$317,$A308:$A$317,A307,$C308:$C$317,C307,$G308:$G$317,""),IF(G307="",SUMIFS($L308:$L$317,$A308:$A$317,A307,$C308:$C$317,C307,$E308:$E$317,E307),0)))</f>
        <v>2</v>
      </c>
      <c r="M307" s="171">
        <f t="shared" si="37"/>
        <v>0</v>
      </c>
      <c r="N307" s="172"/>
      <c r="O307" s="173"/>
      <c r="P307" s="174"/>
      <c r="Q307" s="171">
        <f>IF(C307="",SUMIFS($Q$3:$Q$317,$A$3:$A$317,A307,$C$3:$C$317,"&gt;0",$E$3:$E$317,""),IF(E307="",SUMIFS($Q$3:$Q$317,$A$3:$A$317,A307,$C$3:$C$317,C307,$E$3:$E$317,"&gt;0",$G$3:$G$317,""),IF(G307="",SUMIFS($Q$3:$Q$317,$A$3:$A$317,A307,$C$3:$C$317,C307,$E$3:$E$317,E307,$G$3:$G$317,"&gt;0"))))</f>
        <v>2</v>
      </c>
      <c r="R307" s="171"/>
    </row>
    <row r="308" spans="1:18" ht="18" customHeight="1" x14ac:dyDescent="0.15">
      <c r="A308" s="24">
        <v>9</v>
      </c>
      <c r="B308" s="25" t="s">
        <v>5730</v>
      </c>
      <c r="C308" s="26">
        <v>1</v>
      </c>
      <c r="D308" s="26" t="s">
        <v>7495</v>
      </c>
      <c r="E308" s="27"/>
      <c r="F308" s="26"/>
      <c r="G308" s="27"/>
      <c r="H308" s="26"/>
      <c r="I308" s="27"/>
      <c r="J308" s="27"/>
      <c r="K308" s="23">
        <f>IF(C308="",SUMIFS($K309:$K$317,$A309:$A$317,A308,$E309:$E$317,""),IF(E308="",SUMIFS($K309:$K$317,$A309:$A$317,A308,$C309:$C$317,C308,$G309:$G$317,""),IF(G308="",SUMIFS($K309:$K$317,$A309:$A$317,A308,$C309:$C$317,C308,$E309:$E$317,E308),0)))</f>
        <v>1</v>
      </c>
      <c r="L308" s="23">
        <f>IF(C308="",SUMIFS($L309:$L$317,$A309:$A$317,A308,$E309:$E$317,""),IF(E308="",SUMIFS($L309:$L$317,$A309:$A$317,A308,$C309:$C$317,C308,$G309:$G$317,""),IF(G308="",SUMIFS($L309:$L$317,$A309:$A$317,A308,$C309:$C$317,C308,$E309:$E$317,E308),0)))</f>
        <v>1</v>
      </c>
      <c r="M308" s="23">
        <f t="shared" si="37"/>
        <v>0</v>
      </c>
      <c r="N308" s="28"/>
      <c r="O308" s="29"/>
      <c r="P308" s="30"/>
      <c r="Q308" s="23">
        <f>IF(C308="",SUMIFS($Q$3:$Q$317,$A$3:$A$317,A308,$C$3:$C$317,"&gt;0",$E$3:$E$317,""),IF(E308="",SUMIFS($Q$3:$Q$317,$A$3:$A$317,A308,$C$3:$C$317,C308,$E$3:$E$317,"&gt;0",$G$3:$G$317,""),IF(G308="",SUMIFS($Q$3:$Q$317,$A$3:$A$317,A308,$C$3:$C$317,C308,$E$3:$E$317,E308,$G$3:$G$317,"&gt;0"))))</f>
        <v>1</v>
      </c>
      <c r="R308" s="23"/>
    </row>
    <row r="309" spans="1:18" ht="18" customHeight="1" x14ac:dyDescent="0.15">
      <c r="A309" s="24">
        <v>9</v>
      </c>
      <c r="B309" s="25" t="s">
        <v>5730</v>
      </c>
      <c r="C309" s="34">
        <v>1</v>
      </c>
      <c r="D309" s="25" t="s">
        <v>7495</v>
      </c>
      <c r="E309" s="35">
        <v>1</v>
      </c>
      <c r="F309" s="36" t="s">
        <v>5732</v>
      </c>
      <c r="G309" s="35"/>
      <c r="H309" s="36"/>
      <c r="I309" s="35"/>
      <c r="J309" s="35"/>
      <c r="K309" s="32">
        <f>IF(C309="",SUMIFS($K310:$K$317,$A310:$A$317,A309,$E310:$E$317,""),IF(E309="",SUMIFS($K310:$K$317,$A310:$A$317,A309,$C310:$C$317,C309,$G310:$G$317,""),IF(G309="",SUMIFS($K310:$K$317,$A310:$A$317,A309,$C310:$C$317,C309,$E310:$E$317,E309),0)))</f>
        <v>1</v>
      </c>
      <c r="L309" s="32">
        <f>IF(C309="",SUMIFS($L310:$L$317,$A310:$A$317,A309,$E310:$E$317,""),IF(E309="",SUMIFS($L310:$L$317,$A310:$A$317,A309,$C310:$C$317,C309,$G310:$G$317,""),IF(G309="",SUMIFS($L310:$L$317,$A310:$A$317,A309,$C310:$C$317,C309,$E310:$E$317,E309),0)))</f>
        <v>1</v>
      </c>
      <c r="M309" s="32">
        <f t="shared" si="37"/>
        <v>0</v>
      </c>
      <c r="N309" s="37"/>
      <c r="O309" s="38"/>
      <c r="P309" s="39"/>
      <c r="Q309" s="32">
        <f>IF(C309="",SUMIFS($Q$3:$Q$317,$A$3:$A$317,A309,$C$3:$C$317,"&gt;0",$E$3:$E$317,""),IF(E309="",SUMIFS($Q$3:$Q$317,$A$3:$A$317,A309,$C$3:$C$317,C309,$E$3:$E$317,"&gt;0",$G$3:$G$317,""),IF(G309="",SUMIFS($Q$3:$Q$317,$A$3:$A$317,A309,$C$3:$C$317,C309,$E$3:$E$317,E309,$G$3:$G$317,"&gt;0"))))</f>
        <v>1</v>
      </c>
      <c r="R309" s="32" t="s">
        <v>663</v>
      </c>
    </row>
    <row r="310" spans="1:18" ht="18" customHeight="1" x14ac:dyDescent="0.15">
      <c r="A310" s="42">
        <v>9</v>
      </c>
      <c r="B310" s="43" t="s">
        <v>5730</v>
      </c>
      <c r="C310" s="43">
        <v>1</v>
      </c>
      <c r="D310" s="43" t="s">
        <v>7495</v>
      </c>
      <c r="E310" s="43">
        <v>1</v>
      </c>
      <c r="F310" s="43" t="s">
        <v>5732</v>
      </c>
      <c r="G310" s="49">
        <v>1</v>
      </c>
      <c r="H310" s="49" t="s">
        <v>7496</v>
      </c>
      <c r="I310" s="49"/>
      <c r="J310" s="45"/>
      <c r="K310" s="41"/>
      <c r="L310" s="41"/>
      <c r="M310" s="41"/>
      <c r="N310" s="45"/>
      <c r="O310" s="41"/>
      <c r="P310" s="46" t="s">
        <v>504</v>
      </c>
      <c r="Q310" s="41">
        <v>1</v>
      </c>
      <c r="R310" s="178" t="s">
        <v>663</v>
      </c>
    </row>
    <row r="311" spans="1:18" ht="18" customHeight="1" x14ac:dyDescent="0.15">
      <c r="A311" s="42">
        <v>9</v>
      </c>
      <c r="B311" s="43" t="s">
        <v>5730</v>
      </c>
      <c r="C311" s="43">
        <v>1</v>
      </c>
      <c r="D311" s="43" t="s">
        <v>7495</v>
      </c>
      <c r="E311" s="43">
        <v>1</v>
      </c>
      <c r="F311" s="43" t="s">
        <v>5732</v>
      </c>
      <c r="G311" s="43">
        <v>1</v>
      </c>
      <c r="H311" s="43" t="s">
        <v>7496</v>
      </c>
      <c r="I311" s="49">
        <v>1</v>
      </c>
      <c r="J311" s="45" t="s">
        <v>6950</v>
      </c>
      <c r="K311" s="41">
        <v>1</v>
      </c>
      <c r="L311" s="41">
        <v>1</v>
      </c>
      <c r="M311" s="41">
        <f t="shared" ref="M311:M313" si="38">K311-L311</f>
        <v>0</v>
      </c>
      <c r="N311" s="45" t="s">
        <v>2147</v>
      </c>
      <c r="O311" s="41">
        <v>1000</v>
      </c>
      <c r="P311" s="46"/>
      <c r="Q311" s="41"/>
      <c r="R311" s="178" t="s">
        <v>663</v>
      </c>
    </row>
    <row r="312" spans="1:18" ht="18" customHeight="1" x14ac:dyDescent="0.15">
      <c r="A312" s="24">
        <v>9</v>
      </c>
      <c r="B312" s="25" t="s">
        <v>5730</v>
      </c>
      <c r="C312" s="26">
        <v>3</v>
      </c>
      <c r="D312" s="26" t="s">
        <v>4532</v>
      </c>
      <c r="E312" s="27"/>
      <c r="F312" s="26"/>
      <c r="G312" s="27"/>
      <c r="H312" s="26"/>
      <c r="I312" s="27"/>
      <c r="J312" s="27"/>
      <c r="K312" s="23">
        <f>IF(C312="",SUMIFS($K313:$K$317,$A313:$A$317,A312,$E313:$E$317,""),IF(E312="",SUMIFS($K313:$K$317,$A313:$A$317,A312,$C313:$C$317,C312,$G313:$G$317,""),IF(G312="",SUMIFS($K313:$K$317,$A313:$A$317,A312,$C313:$C$317,C312,$E313:$E$317,E312),0)))</f>
        <v>1</v>
      </c>
      <c r="L312" s="23">
        <f>IF(C312="",SUMIFS($L313:$L$317,$A313:$A$317,A312,$E313:$E$317,""),IF(E312="",SUMIFS($L313:$L$317,$A313:$A$317,A312,$C313:$C$317,C312,$G313:$G$317,""),IF(G312="",SUMIFS($L313:$L$317,$A313:$A$317,A312,$C313:$C$317,C312,$E313:$E$317,E312),0)))</f>
        <v>1</v>
      </c>
      <c r="M312" s="23">
        <f t="shared" si="38"/>
        <v>0</v>
      </c>
      <c r="N312" s="28"/>
      <c r="O312" s="29"/>
      <c r="P312" s="30"/>
      <c r="Q312" s="23">
        <f>IF(C312="",SUMIFS($Q$3:$Q$317,$A$3:$A$317,A312,$C$3:$C$317,"&gt;0",$E$3:$E$317,""),IF(E312="",SUMIFS($Q$3:$Q$317,$A$3:$A$317,A312,$C$3:$C$317,C312,$E$3:$E$317,"&gt;0",$G$3:$G$317,""),IF(G312="",SUMIFS($Q$3:$Q$317,$A$3:$A$317,A312,$C$3:$C$317,C312,$E$3:$E$317,E312,$G$3:$G$317,"&gt;0"))))</f>
        <v>1</v>
      </c>
      <c r="R312" s="23"/>
    </row>
    <row r="313" spans="1:18" ht="18" customHeight="1" x14ac:dyDescent="0.15">
      <c r="A313" s="24">
        <v>9</v>
      </c>
      <c r="B313" s="25" t="s">
        <v>5730</v>
      </c>
      <c r="C313" s="34">
        <v>3</v>
      </c>
      <c r="D313" s="25" t="s">
        <v>4532</v>
      </c>
      <c r="E313" s="35">
        <v>1</v>
      </c>
      <c r="F313" s="36" t="s">
        <v>6781</v>
      </c>
      <c r="G313" s="35"/>
      <c r="H313" s="36"/>
      <c r="I313" s="35"/>
      <c r="J313" s="35"/>
      <c r="K313" s="32">
        <f>IF(C313="",SUMIFS($K314:$K$317,$A314:$A$317,A313,$E314:$E$317,""),IF(E313="",SUMIFS($K314:$K$317,$A314:$A$317,A313,$C314:$C$317,C313,$G314:$G$317,""),IF(G313="",SUMIFS($K314:$K$317,$A314:$A$317,A313,$C314:$C$317,C313,$E314:$E$317,E313),0)))</f>
        <v>1</v>
      </c>
      <c r="L313" s="32">
        <f>IF(C313="",SUMIFS($L314:$L$317,$A314:$A$317,A313,$E314:$E$317,""),IF(E313="",SUMIFS($L314:$L$317,$A314:$A$317,A313,$C314:$C$317,C313,$G314:$G$317,""),IF(G313="",SUMIFS($L314:$L$317,$A314:$A$317,A313,$C314:$C$317,C313,$E314:$E$317,E313),0)))</f>
        <v>1</v>
      </c>
      <c r="M313" s="32">
        <f t="shared" si="38"/>
        <v>0</v>
      </c>
      <c r="N313" s="37"/>
      <c r="O313" s="38"/>
      <c r="P313" s="39"/>
      <c r="Q313" s="32">
        <f>IF(C313="",SUMIFS($Q$3:$Q$317,$A$3:$A$317,A313,$C$3:$C$317,"&gt;0",$E$3:$E$317,""),IF(E313="",SUMIFS($Q$3:$Q$317,$A$3:$A$317,A313,$C$3:$C$317,C313,$E$3:$E$317,"&gt;0",$G$3:$G$317,""),IF(G313="",SUMIFS($Q$3:$Q$317,$A$3:$A$317,A313,$C$3:$C$317,C313,$E$3:$E$317,E313,$G$3:$G$317,"&gt;0"))))</f>
        <v>1</v>
      </c>
      <c r="R313" s="32" t="s">
        <v>663</v>
      </c>
    </row>
    <row r="314" spans="1:18" ht="18" customHeight="1" x14ac:dyDescent="0.15">
      <c r="A314" s="42">
        <v>9</v>
      </c>
      <c r="B314" s="43" t="s">
        <v>5730</v>
      </c>
      <c r="C314" s="43">
        <v>3</v>
      </c>
      <c r="D314" s="43" t="s">
        <v>4532</v>
      </c>
      <c r="E314" s="43">
        <v>1</v>
      </c>
      <c r="F314" s="43" t="s">
        <v>6781</v>
      </c>
      <c r="G314" s="49">
        <v>1</v>
      </c>
      <c r="H314" s="49" t="s">
        <v>6781</v>
      </c>
      <c r="I314" s="49"/>
      <c r="J314" s="45"/>
      <c r="K314" s="41"/>
      <c r="L314" s="41"/>
      <c r="M314" s="41"/>
      <c r="N314" s="45"/>
      <c r="O314" s="41"/>
      <c r="P314" s="46" t="s">
        <v>504</v>
      </c>
      <c r="Q314" s="41">
        <v>1</v>
      </c>
      <c r="R314" s="178" t="s">
        <v>663</v>
      </c>
    </row>
    <row r="315" spans="1:18" ht="18" customHeight="1" x14ac:dyDescent="0.15">
      <c r="A315" s="42">
        <v>9</v>
      </c>
      <c r="B315" s="43" t="s">
        <v>5730</v>
      </c>
      <c r="C315" s="43">
        <v>3</v>
      </c>
      <c r="D315" s="43" t="s">
        <v>4532</v>
      </c>
      <c r="E315" s="43">
        <v>1</v>
      </c>
      <c r="F315" s="43" t="s">
        <v>6781</v>
      </c>
      <c r="G315" s="43">
        <v>1</v>
      </c>
      <c r="H315" s="43" t="s">
        <v>6781</v>
      </c>
      <c r="I315" s="49">
        <v>1</v>
      </c>
      <c r="J315" s="45" t="s">
        <v>6781</v>
      </c>
      <c r="K315" s="41">
        <v>1</v>
      </c>
      <c r="L315" s="41">
        <v>1</v>
      </c>
      <c r="M315" s="41">
        <f t="shared" ref="M315" si="39">K315-L315</f>
        <v>0</v>
      </c>
      <c r="N315" s="45" t="s">
        <v>2147</v>
      </c>
      <c r="O315" s="41">
        <v>1000</v>
      </c>
      <c r="P315" s="46"/>
      <c r="Q315" s="41"/>
      <c r="R315" s="178" t="s">
        <v>663</v>
      </c>
    </row>
    <row r="316" spans="1:18" s="199" customFormat="1" ht="18.75" customHeight="1" x14ac:dyDescent="0.15">
      <c r="A316" s="879" t="s">
        <v>7497</v>
      </c>
      <c r="B316" s="880"/>
      <c r="C316" s="880"/>
      <c r="D316" s="880"/>
      <c r="E316" s="880"/>
      <c r="F316" s="880"/>
      <c r="G316" s="880"/>
      <c r="H316" s="880"/>
      <c r="I316" s="880"/>
      <c r="J316" s="880"/>
      <c r="K316" s="108">
        <f>SUMIFS(K3:K315,$C3:$C315,"")</f>
        <v>1145668</v>
      </c>
      <c r="L316" s="108">
        <f>SUMIFS(L3:L315,$C3:$C315,"")</f>
        <v>1138998</v>
      </c>
      <c r="M316" s="108">
        <f>SUMIFS(M3:M315,$C3:$C315,"")</f>
        <v>6670</v>
      </c>
      <c r="N316" s="839"/>
      <c r="O316" s="850"/>
      <c r="P316" s="840"/>
      <c r="Q316" s="108">
        <f>SUMIFS(Q3:Q315,$C3:$C315,"")</f>
        <v>903995</v>
      </c>
      <c r="R316" s="851"/>
    </row>
  </sheetData>
  <autoFilter ref="A2:R315"/>
  <mergeCells count="2">
    <mergeCell ref="Q1:R1"/>
    <mergeCell ref="A316:J316"/>
  </mergeCells>
  <phoneticPr fontId="19"/>
  <conditionalFormatting sqref="O1">
    <cfRule type="cellIs" dxfId="140" priority="24" operator="equal">
      <formula>0</formula>
    </cfRule>
  </conditionalFormatting>
  <conditionalFormatting sqref="O2">
    <cfRule type="cellIs" dxfId="139" priority="23" operator="equal">
      <formula>0</formula>
    </cfRule>
  </conditionalFormatting>
  <conditionalFormatting sqref="O307 O302 O206 O154 O114 O25 O20 O12 O3">
    <cfRule type="cellIs" dxfId="138" priority="22" operator="equal">
      <formula>0</formula>
    </cfRule>
  </conditionalFormatting>
  <conditionalFormatting sqref="E307:F307 E302:F302 E206:F206 E154:F154 E114:F114 E25:F25 E20:F20 E12:F12 E3:F3">
    <cfRule type="expression" dxfId="137" priority="21">
      <formula>$G3=""</formula>
    </cfRule>
  </conditionalFormatting>
  <conditionalFormatting sqref="G307:H307 G302:H302 G206:H206 G154:H154 G114:H114 G25:H25 G20:H20 G12:H12 G3:H3">
    <cfRule type="expression" dxfId="136" priority="20">
      <formula>$I3=""</formula>
    </cfRule>
  </conditionalFormatting>
  <conditionalFormatting sqref="I307:J307 I302:J302 I206:J206 I154:J154 I114:J114 I25:J25 I20:J20 I12:J12 I3:J3">
    <cfRule type="expression" dxfId="135" priority="19">
      <formula>$K3=""</formula>
    </cfRule>
  </conditionalFormatting>
  <conditionalFormatting sqref="C307 A307 R307 C302 A302 R302 C206 A206 R206 C154 A154 R154 C114 A114 R114 C25 A25 R25 C20 A20 R20 C12 A12 R12 C3 A3 R3">
    <cfRule type="expression" dxfId="134" priority="18">
      <formula>$G3=""</formula>
    </cfRule>
  </conditionalFormatting>
  <conditionalFormatting sqref="B307 B302 B206 B154 B114 B25 B20 B12 B3">
    <cfRule type="expression" dxfId="133" priority="17">
      <formula>$C3=""</formula>
    </cfRule>
  </conditionalFormatting>
  <conditionalFormatting sqref="D307 D302 D206 D154 D114 D25 D20 D12 D3">
    <cfRule type="expression" dxfId="132" priority="16">
      <formula>$E3=""</formula>
    </cfRule>
  </conditionalFormatting>
  <conditionalFormatting sqref="O312 O308 O303 O211 O207 O189 O155 O115 O60 O26 O21 O13 O4">
    <cfRule type="cellIs" dxfId="131" priority="15" operator="equal">
      <formula>0</formula>
    </cfRule>
  </conditionalFormatting>
  <conditionalFormatting sqref="E312:F312 E308:F308 E303:F303 E211:F211 E207:F207 E189:F189 E155:F155 E115:F115 E60:F60 E26:F26 E21:F21 E13:F13 E4:F4">
    <cfRule type="expression" dxfId="130" priority="14">
      <formula>$G4=""</formula>
    </cfRule>
  </conditionalFormatting>
  <conditionalFormatting sqref="G312:H312 G308:H308 G303:H303 G211:H211 G207:H207 G189:H189 G155:H155 G115:H115 G60:H60 G26:H26 G21:H21 G13:H13 G4:H4">
    <cfRule type="expression" dxfId="129" priority="13">
      <formula>$I4=""</formula>
    </cfRule>
  </conditionalFormatting>
  <conditionalFormatting sqref="I312:J312 I308:J308 I303:J303 I211:J211 I207:J207 I189:J189 I155:J155 I115:J115 I60:J60 I26:J26 I21:J21 I13:J13 I4:J4">
    <cfRule type="expression" dxfId="128" priority="12">
      <formula>$K4=""</formula>
    </cfRule>
  </conditionalFormatting>
  <conditionalFormatting sqref="A312 R312 A308 R308 A303 R303 A211 R211 A207 R207 A189 R189 A155 R155 A115 R115 A60 R60 A26 R26 A21 R21 A13 R13 A4 R4">
    <cfRule type="expression" dxfId="127" priority="11">
      <formula>$G4=""</formula>
    </cfRule>
  </conditionalFormatting>
  <conditionalFormatting sqref="B312 B308 B303 B211 B207 B189 B155 B115 B60 B26 B21 B13 B4">
    <cfRule type="expression" dxfId="126" priority="10">
      <formula>$C4=""</formula>
    </cfRule>
  </conditionalFormatting>
  <conditionalFormatting sqref="D312 D308 D303 D211 D207 D189 D155 D115 D60 D26 D21 D13 D4">
    <cfRule type="expression" dxfId="125" priority="9">
      <formula>$E4=""</formula>
    </cfRule>
  </conditionalFormatting>
  <conditionalFormatting sqref="O313 O309 O304 O262 O250 O245 O212 O208 O194 O190 O156 O149 O116 O111 O99 O94 O61 O27 O22 O14 O5">
    <cfRule type="cellIs" dxfId="124" priority="8" operator="equal">
      <formula>0</formula>
    </cfRule>
  </conditionalFormatting>
  <conditionalFormatting sqref="F313 F309 F304 F262 F250 F245 F212 F208 F194 F190 F156 F149 F116 F111 F99 F94 F61 F27 F22 F14 F5">
    <cfRule type="expression" dxfId="123" priority="7">
      <formula>$G5=""</formula>
    </cfRule>
  </conditionalFormatting>
  <conditionalFormatting sqref="G313:H313 G309:H309 G304:H304 G262:H262 G250:H250 G245:H245 G212:H212 G208:H208 G194:H194 G190:H190 G156:H156 G149:H149 G116:H116 G111:H111 G99:H99 G94:H94 G61:H61 G27:H27 G22:H22 G14:H14 G5:H5">
    <cfRule type="expression" dxfId="122" priority="6">
      <formula>$I5=""</formula>
    </cfRule>
  </conditionalFormatting>
  <conditionalFormatting sqref="I313:J313 I309:J309 I304:J304 I262:J262 I250:J250 I245:J245 I212:J212 I208:J208 I194:J194 I190:J190 I156:J156 I149:J149 I116:J116 I111:J111 I99:J99 I94:J94 I61:J61 I27:J27 I22:J22 I14:J14 I5:J5">
    <cfRule type="expression" dxfId="121" priority="5">
      <formula>$K5=""</formula>
    </cfRule>
  </conditionalFormatting>
  <conditionalFormatting sqref="A313 C313 R313 A309 C309 R309 A304 C304 R304 A262 C262 R262 A250 C250 R250 A245 C245 R245 A212 C212 R212 A208 C208 R208 A194 C194 R194 A190 C190 R190 A156 C156 R156 A149 C149 R149 A116 C116 R116 A111 C111 R111 A99 C99 R99 A94 C94 R94 A61 C61 R61 A27 C27 R27 A22 C22 R22 A14 C14 R14 A5 C5 R5">
    <cfRule type="expression" dxfId="120" priority="4">
      <formula>$G5=""</formula>
    </cfRule>
  </conditionalFormatting>
  <conditionalFormatting sqref="B313 B309 B304 B262 B250 B245 B212 B208 B194 B190 B156 B149 B116 B111 B99 B94 B61 B27 B22 B14 B5">
    <cfRule type="expression" dxfId="119" priority="3">
      <formula>$C5=""</formula>
    </cfRule>
  </conditionalFormatting>
  <conditionalFormatting sqref="D313 D309 D304 D262 D250 D245 D212 D208 D194 D190 D156 D149 D116 D111 D99 D94 D61 D27 D22 D14 D5">
    <cfRule type="expression" dxfId="118" priority="2">
      <formula>$E5=""</formula>
    </cfRule>
  </conditionalFormatting>
  <conditionalFormatting sqref="O316">
    <cfRule type="cellIs" dxfId="117" priority="1" operator="equal">
      <formula>0</formula>
    </cfRule>
  </conditionalFormatting>
  <dataValidations count="1">
    <dataValidation imeMode="off" allowBlank="1" showInputMessage="1" showErrorMessage="1" sqref="Q1:Q2"/>
  </dataValidations>
  <printOptions horizontalCentered="1"/>
  <pageMargins left="0" right="0" top="0.98425196850393704" bottom="0.98425196850393704" header="0.31496062992125984" footer="0.31496062992125984"/>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6"/>
  <sheetViews>
    <sheetView zoomScale="80" zoomScaleNormal="80" workbookViewId="0">
      <pane ySplit="2" topLeftCell="A487" activePane="bottomLeft" state="frozen"/>
      <selection activeCell="K14" sqref="K14"/>
      <selection pane="bottomLeft" activeCell="K14" sqref="K14"/>
    </sheetView>
  </sheetViews>
  <sheetFormatPr defaultRowHeight="14.25" x14ac:dyDescent="0.15"/>
  <cols>
    <col min="1" max="1" width="2.75" style="60" customWidth="1"/>
    <col min="2" max="2" width="1.625" style="60" customWidth="1"/>
    <col min="3" max="3" width="2.875" style="60" customWidth="1"/>
    <col min="4" max="4" width="1.625" style="60" customWidth="1"/>
    <col min="5" max="5" width="3" style="60" customWidth="1"/>
    <col min="6" max="6" width="1.625" style="60" customWidth="1"/>
    <col min="7" max="7" width="2.75" style="60" customWidth="1"/>
    <col min="8" max="8" width="1.625" style="60" customWidth="1"/>
    <col min="9" max="9" width="2.875" style="60" customWidth="1"/>
    <col min="10" max="10" width="37.25" style="60" customWidth="1"/>
    <col min="11" max="11" width="9.25" style="60" customWidth="1"/>
    <col min="12" max="13" width="9.125" style="60" customWidth="1"/>
    <col min="14" max="14" width="58.5" style="60" customWidth="1"/>
    <col min="15" max="15" width="10.625" style="60" customWidth="1"/>
    <col min="16" max="16" width="17" style="60" customWidth="1"/>
    <col min="17" max="17" width="7.875" style="60" customWidth="1"/>
    <col min="18" max="18" width="8.75" style="60" customWidth="1"/>
    <col min="19" max="19" width="2" style="60" customWidth="1"/>
    <col min="20" max="16384" width="9" style="60"/>
  </cols>
  <sheetData>
    <row r="1" spans="1:20" ht="17.25" x14ac:dyDescent="0.15">
      <c r="A1" s="744" t="s">
        <v>6920</v>
      </c>
      <c r="B1" s="771"/>
      <c r="C1" s="772"/>
      <c r="D1" s="771"/>
      <c r="E1" s="772"/>
      <c r="F1" s="771"/>
      <c r="G1" s="773"/>
      <c r="H1" s="771"/>
      <c r="I1" s="773"/>
      <c r="J1" s="774"/>
      <c r="K1" s="775"/>
      <c r="L1" s="775"/>
      <c r="M1" s="775"/>
      <c r="P1" s="775"/>
      <c r="Q1" s="874" t="s">
        <v>2165</v>
      </c>
      <c r="R1" s="874"/>
    </row>
    <row r="2" spans="1:20" x14ac:dyDescent="0.15">
      <c r="A2" s="61" t="s">
        <v>0</v>
      </c>
      <c r="B2" s="62"/>
      <c r="C2" s="62" t="s">
        <v>1</v>
      </c>
      <c r="D2" s="62"/>
      <c r="E2" s="62" t="s">
        <v>2</v>
      </c>
      <c r="F2" s="63"/>
      <c r="G2" s="64" t="s">
        <v>4</v>
      </c>
      <c r="H2" s="62"/>
      <c r="I2" s="64" t="s">
        <v>2166</v>
      </c>
      <c r="J2" s="64" t="s">
        <v>2167</v>
      </c>
      <c r="K2" s="65" t="s">
        <v>2308</v>
      </c>
      <c r="L2" s="65" t="s">
        <v>2309</v>
      </c>
      <c r="M2" s="66" t="s">
        <v>2168</v>
      </c>
      <c r="N2" s="64" t="s">
        <v>2169</v>
      </c>
      <c r="O2" s="66" t="s">
        <v>5</v>
      </c>
      <c r="P2" s="13" t="s">
        <v>2170</v>
      </c>
      <c r="Q2" s="66" t="s">
        <v>2171</v>
      </c>
      <c r="R2" s="67" t="s">
        <v>2172</v>
      </c>
      <c r="T2" s="60" t="s">
        <v>3</v>
      </c>
    </row>
    <row r="3" spans="1:20" ht="18" customHeight="1" x14ac:dyDescent="0.15">
      <c r="A3" s="68">
        <v>1</v>
      </c>
      <c r="B3" s="69" t="s">
        <v>86</v>
      </c>
      <c r="C3" s="69"/>
      <c r="D3" s="69"/>
      <c r="E3" s="70"/>
      <c r="F3" s="69"/>
      <c r="G3" s="70"/>
      <c r="H3" s="69"/>
      <c r="I3" s="70"/>
      <c r="J3" s="70"/>
      <c r="K3" s="71">
        <f>IF(C3="",SUMIFS($K4:$K$517,$A4:$A$517,A3,$E4:$E$517,""),IF(E3="",SUMIFS($K4:$K$517,$A4:$A$517,A3,$C4:$C$517,C3,$G4:$G$517,""),IF(G3="",SUMIFS($K4:$K$517,$A4:$A$517,A3,$C4:$C$517,C3,$E4:$E$517,E3,$R4:$R$517,R3),IF(I3="",SUMIFS($K4:$K$517,$A4:$A$517,A3,$C4:$C$517,C3,$E4:$E$517,E3,$G4:$G$517,G3,$R4:$R$517,R3),0))))</f>
        <v>14884</v>
      </c>
      <c r="L3" s="71">
        <f>IF(C3="",SUMIFS($L4:$L$517,$A4:$A$517,A3,$E4:$E$517,""),IF(E3="",SUMIFS($L4:$L$517,$A4:$A$517,A3,$C4:$C$517,C3,$G4:$G$517,""),IF(G3="",SUMIFS($L4:$L$517,$A4:$A$517,A3,$C4:$C$517,C3,$E4:$E$517,E3,$R4:$R$517,R3),IF(I3="",SUMIFS($L4:$L$517,$A4:$A$517,A3,$C4:$C$517,C3,$E4:$E$517,E3,$G4:$G$517,G3,$R4:$R$517,R3),0))))</f>
        <v>16689</v>
      </c>
      <c r="M3" s="71">
        <f>K3-L3</f>
        <v>-1805</v>
      </c>
      <c r="N3" s="72"/>
      <c r="O3" s="73"/>
      <c r="P3" s="74"/>
      <c r="Q3" s="71">
        <f>IF(C3="",SUMIFS($Q4:$Q$517,$A4:$A$517,A3,$E4:$E$517,""),IF(E3="",SUMIFS($Q4:$Q$517,$A4:$A$517,A3,$C4:$C$517,C3,$G4:$G$517,""),IF(G3="",SUMIFS($Q4:$Q$517,$A4:$A$517,A3,$C4:$C$517,C3,$E4:$E$517,E3,$R4:$R$517,R3),IF(I3="",SUMIFS($Q4:$Q$517,$A4:$A$517,A3,$C4:$C$517,C3,$E4:$E$517,E3,$G4:$G$517,G3,$R4:$R$517,R3),0))))</f>
        <v>14884</v>
      </c>
      <c r="R3" s="75"/>
      <c r="T3" s="60">
        <v>410101</v>
      </c>
    </row>
    <row r="4" spans="1:20" ht="18" customHeight="1" x14ac:dyDescent="0.15">
      <c r="A4" s="76">
        <v>1</v>
      </c>
      <c r="B4" s="77" t="s">
        <v>86</v>
      </c>
      <c r="C4" s="78">
        <v>1</v>
      </c>
      <c r="D4" s="78" t="s">
        <v>2311</v>
      </c>
      <c r="E4" s="79"/>
      <c r="F4" s="78"/>
      <c r="G4" s="79"/>
      <c r="H4" s="78"/>
      <c r="I4" s="79"/>
      <c r="J4" s="79"/>
      <c r="K4" s="80">
        <f>IF(C4="",SUMIFS($K5:$K$517,$A5:$A$517,A4,$E5:$E$517,""),IF(E4="",SUMIFS($K5:$K$517,$A5:$A$517,A4,$C5:$C$517,C4,$G5:$G$517,""),IF(G4="",SUMIFS($K5:$K$517,$A5:$A$517,A4,$C5:$C$517,C4,$E5:$E$517,E4,$R5:$R$517,R4),IF(I4="",SUMIFS($K5:$K$517,$A5:$A$517,A4,$C5:$C$517,C4,$E5:$E$517,E4,$G5:$G$517,G4,$R5:$R$517,R4),0))))</f>
        <v>4036</v>
      </c>
      <c r="L4" s="80">
        <f>IF(C4="",SUMIFS($L5:$L$517,$A5:$A$517,A4,$E5:$E$517,""),IF(E4="",SUMIFS($L5:$L$517,$A5:$A$517,A4,$C5:$C$517,C4,$G5:$G$517,""),IF(G4="",SUMIFS($L5:$L$517,$A5:$A$517,A4,$C5:$C$517,C4,$E5:$E$517,E4,$R5:$R$517,R4),IF(I4="",SUMIFS($L5:$L$517,$A5:$A$517,A4,$C5:$C$517,C4,$E5:$E$517,E4,$G5:$G$517,G4,$R5:$R$517,R4),0))))</f>
        <v>3847</v>
      </c>
      <c r="M4" s="80">
        <f t="shared" ref="M4:M5" si="0">K4-L4</f>
        <v>189</v>
      </c>
      <c r="N4" s="81"/>
      <c r="O4" s="82"/>
      <c r="P4" s="83"/>
      <c r="Q4" s="80">
        <f>IF(C4="",SUMIFS($Q5:$Q$517,$A5:$A$517,A4,$E5:$E$517,""),IF(E4="",SUMIFS($Q5:$Q$517,$A5:$A$517,A4,$C5:$C$517,C4,$G5:$G$517,""),IF(G4="",SUMIFS($Q5:$Q$517,$A5:$A$517,A4,$C5:$C$517,C4,$E5:$E$517,E4,$R5:$R$517,R4),IF(I4="",SUMIFS($Q5:$Q$517,$A5:$A$517,A4,$C5:$C$517,C4,$E5:$E$517,E4,$G5:$G$517,G4,$R5:$R$517,R4),0))))</f>
        <v>4036</v>
      </c>
      <c r="R4" s="84"/>
      <c r="T4" s="60">
        <v>410101</v>
      </c>
    </row>
    <row r="5" spans="1:20" ht="18" customHeight="1" x14ac:dyDescent="0.15">
      <c r="A5" s="76">
        <v>1</v>
      </c>
      <c r="B5" s="77" t="s">
        <v>2200</v>
      </c>
      <c r="C5" s="85">
        <v>1</v>
      </c>
      <c r="D5" s="77" t="s">
        <v>87</v>
      </c>
      <c r="E5" s="86">
        <v>1</v>
      </c>
      <c r="F5" s="87" t="s">
        <v>2319</v>
      </c>
      <c r="G5" s="86"/>
      <c r="H5" s="87"/>
      <c r="I5" s="86"/>
      <c r="J5" s="86"/>
      <c r="K5" s="88">
        <f>IF(C5="",SUMIFS($K6:$K$517,$A6:$A$517,A5,$E6:$E$517,""),IF(E5="",SUMIFS($K6:$K$517,$A6:$A$517,A5,$C6:$C$517,C5,$G6:$G$517,""),IF(G5="",SUMIFS($K6:$K$517,$A6:$A$517,A5,$C6:$C$517,C5,$E6:$E$517,E5,$R6:$R$517,R5),IF(I5="",SUMIFS($K6:$K$517,$A6:$A$517,A5,$C6:$C$517,C5,$E6:$E$517,E5,$G6:$G$517,G5,$R6:$R$517,R5),0))))</f>
        <v>4036</v>
      </c>
      <c r="L5" s="88">
        <f>IF(C5="",SUMIFS($L6:$L$517,$A6:$A$517,A5,$E6:$E$517,""),IF(E5="",SUMIFS($L6:$L$517,$A6:$A$517,A5,$C6:$C$517,C5,$G6:$G$517,""),IF(G5="",SUMIFS($L6:$L$517,$A6:$A$517,A5,$C6:$C$517,C5,$E6:$E$517,E5,$R6:$R$517,R5),IF(I5="",SUMIFS($L6:$L$517,$A6:$A$517,A5,$C6:$C$517,C5,$E6:$E$517,E5,$G6:$G$517,G5,$R6:$R$517,R5),0))))</f>
        <v>3847</v>
      </c>
      <c r="M5" s="88">
        <f t="shared" si="0"/>
        <v>189</v>
      </c>
      <c r="N5" s="89"/>
      <c r="O5" s="90"/>
      <c r="P5" s="91"/>
      <c r="Q5" s="92">
        <f>IF(C5="",SUMIFS($Q6:$Q$517,$A6:$A$517,A5,$E6:$E$517,""),IF(E5="",SUMIFS($Q6:$Q$517,$A6:$A$517,A5,$C6:$C$517,C5,$G6:$G$517,""),IF(G5="",SUMIFS($Q6:$Q$517,$A6:$A$517,A5,$C6:$C$517,C5,$E6:$E$517,E5,$R6:$R$517,R5),IF(I5="",SUMIFS($Q6:$Q$517,$A6:$A$517,A5,$C6:$C$517,C5,$E6:$E$517,E5,$G6:$G$517,G5,$R6:$R$517,R5),0))))</f>
        <v>4036</v>
      </c>
      <c r="R5" s="93" t="s">
        <v>2211</v>
      </c>
      <c r="T5" s="60">
        <v>410101</v>
      </c>
    </row>
    <row r="6" spans="1:20" ht="18" customHeight="1" x14ac:dyDescent="0.15">
      <c r="A6" s="94">
        <v>1</v>
      </c>
      <c r="B6" s="95" t="s">
        <v>86</v>
      </c>
      <c r="C6" s="95">
        <v>1</v>
      </c>
      <c r="D6" s="95" t="s">
        <v>87</v>
      </c>
      <c r="E6" s="95">
        <v>1</v>
      </c>
      <c r="F6" s="95" t="s">
        <v>88</v>
      </c>
      <c r="G6" s="96">
        <v>10</v>
      </c>
      <c r="H6" s="97" t="s">
        <v>54</v>
      </c>
      <c r="I6" s="96"/>
      <c r="J6" s="96"/>
      <c r="K6" s="98"/>
      <c r="L6" s="98"/>
      <c r="M6" s="98"/>
      <c r="N6" s="96"/>
      <c r="O6" s="99"/>
      <c r="P6" s="100" t="s">
        <v>6921</v>
      </c>
      <c r="Q6" s="99">
        <v>4036</v>
      </c>
      <c r="R6" s="101" t="s">
        <v>663</v>
      </c>
      <c r="T6" s="60">
        <v>410101</v>
      </c>
    </row>
    <row r="7" spans="1:20" ht="18" customHeight="1" x14ac:dyDescent="0.15">
      <c r="A7" s="94">
        <v>1</v>
      </c>
      <c r="B7" s="95" t="s">
        <v>86</v>
      </c>
      <c r="C7" s="95">
        <v>1</v>
      </c>
      <c r="D7" s="95" t="s">
        <v>87</v>
      </c>
      <c r="E7" s="95">
        <v>1</v>
      </c>
      <c r="F7" s="95" t="s">
        <v>88</v>
      </c>
      <c r="G7" s="102">
        <v>10</v>
      </c>
      <c r="H7" s="95" t="s">
        <v>54</v>
      </c>
      <c r="I7" s="96">
        <v>1</v>
      </c>
      <c r="J7" s="96" t="s">
        <v>55</v>
      </c>
      <c r="K7" s="98">
        <v>137</v>
      </c>
      <c r="L7" s="98">
        <v>137</v>
      </c>
      <c r="M7" s="98">
        <f>K7-L7</f>
        <v>0</v>
      </c>
      <c r="N7" s="96" t="s">
        <v>6922</v>
      </c>
      <c r="O7" s="98">
        <v>26400</v>
      </c>
      <c r="P7" s="100"/>
      <c r="Q7" s="99"/>
      <c r="R7" s="101" t="s">
        <v>663</v>
      </c>
      <c r="T7" s="60">
        <v>410101</v>
      </c>
    </row>
    <row r="8" spans="1:20" ht="18" customHeight="1" x14ac:dyDescent="0.15">
      <c r="A8" s="94">
        <v>1</v>
      </c>
      <c r="B8" s="95" t="s">
        <v>86</v>
      </c>
      <c r="C8" s="95">
        <v>1</v>
      </c>
      <c r="D8" s="95" t="s">
        <v>87</v>
      </c>
      <c r="E8" s="95">
        <v>1</v>
      </c>
      <c r="F8" s="95" t="s">
        <v>88</v>
      </c>
      <c r="G8" s="102">
        <v>10</v>
      </c>
      <c r="H8" s="95" t="s">
        <v>54</v>
      </c>
      <c r="I8" s="102">
        <v>1</v>
      </c>
      <c r="J8" s="102" t="s">
        <v>55</v>
      </c>
      <c r="K8" s="98"/>
      <c r="L8" s="98"/>
      <c r="M8" s="98"/>
      <c r="N8" s="96" t="s">
        <v>6923</v>
      </c>
      <c r="O8" s="98">
        <v>80000</v>
      </c>
      <c r="P8" s="100"/>
      <c r="Q8" s="99"/>
      <c r="R8" s="101" t="s">
        <v>663</v>
      </c>
      <c r="T8" s="60">
        <v>410101</v>
      </c>
    </row>
    <row r="9" spans="1:20" ht="18" customHeight="1" x14ac:dyDescent="0.15">
      <c r="A9" s="94">
        <v>1</v>
      </c>
      <c r="B9" s="95" t="s">
        <v>86</v>
      </c>
      <c r="C9" s="95">
        <v>1</v>
      </c>
      <c r="D9" s="95" t="s">
        <v>87</v>
      </c>
      <c r="E9" s="95">
        <v>1</v>
      </c>
      <c r="F9" s="95" t="s">
        <v>88</v>
      </c>
      <c r="G9" s="102">
        <v>10</v>
      </c>
      <c r="H9" s="95" t="s">
        <v>54</v>
      </c>
      <c r="I9" s="102">
        <v>1</v>
      </c>
      <c r="J9" s="102" t="s">
        <v>55</v>
      </c>
      <c r="K9" s="98"/>
      <c r="L9" s="98"/>
      <c r="M9" s="98"/>
      <c r="N9" s="96" t="s">
        <v>6924</v>
      </c>
      <c r="O9" s="98">
        <v>30000</v>
      </c>
      <c r="P9" s="100"/>
      <c r="Q9" s="99"/>
      <c r="R9" s="101" t="s">
        <v>663</v>
      </c>
      <c r="T9" s="60">
        <v>410101</v>
      </c>
    </row>
    <row r="10" spans="1:20" ht="18" customHeight="1" x14ac:dyDescent="0.15">
      <c r="A10" s="94">
        <v>1</v>
      </c>
      <c r="B10" s="95" t="s">
        <v>86</v>
      </c>
      <c r="C10" s="95">
        <v>1</v>
      </c>
      <c r="D10" s="95" t="s">
        <v>87</v>
      </c>
      <c r="E10" s="95">
        <v>1</v>
      </c>
      <c r="F10" s="95" t="s">
        <v>88</v>
      </c>
      <c r="G10" s="102">
        <v>10</v>
      </c>
      <c r="H10" s="95" t="s">
        <v>54</v>
      </c>
      <c r="I10" s="96">
        <v>4</v>
      </c>
      <c r="J10" s="96" t="s">
        <v>65</v>
      </c>
      <c r="K10" s="98">
        <v>141</v>
      </c>
      <c r="L10" s="98">
        <v>194</v>
      </c>
      <c r="M10" s="98">
        <f>K10-L10</f>
        <v>-53</v>
      </c>
      <c r="N10" s="96" t="s">
        <v>6925</v>
      </c>
      <c r="O10" s="98">
        <v>15000</v>
      </c>
      <c r="P10" s="100"/>
      <c r="Q10" s="99"/>
      <c r="R10" s="101" t="s">
        <v>663</v>
      </c>
      <c r="T10" s="60">
        <v>410101</v>
      </c>
    </row>
    <row r="11" spans="1:20" ht="18" customHeight="1" x14ac:dyDescent="0.15">
      <c r="A11" s="94">
        <v>1</v>
      </c>
      <c r="B11" s="95" t="s">
        <v>86</v>
      </c>
      <c r="C11" s="95">
        <v>1</v>
      </c>
      <c r="D11" s="95" t="s">
        <v>87</v>
      </c>
      <c r="E11" s="95">
        <v>1</v>
      </c>
      <c r="F11" s="95" t="s">
        <v>88</v>
      </c>
      <c r="G11" s="102">
        <v>10</v>
      </c>
      <c r="H11" s="95" t="s">
        <v>54</v>
      </c>
      <c r="I11" s="102">
        <v>4</v>
      </c>
      <c r="J11" s="102" t="s">
        <v>65</v>
      </c>
      <c r="K11" s="98"/>
      <c r="L11" s="98"/>
      <c r="M11" s="98"/>
      <c r="N11" s="96" t="s">
        <v>6926</v>
      </c>
      <c r="O11" s="98">
        <v>8000</v>
      </c>
      <c r="P11" s="100"/>
      <c r="Q11" s="99"/>
      <c r="R11" s="101" t="s">
        <v>663</v>
      </c>
      <c r="T11" s="60">
        <v>410101</v>
      </c>
    </row>
    <row r="12" spans="1:20" ht="18" customHeight="1" x14ac:dyDescent="0.15">
      <c r="A12" s="94">
        <v>1</v>
      </c>
      <c r="B12" s="95" t="s">
        <v>86</v>
      </c>
      <c r="C12" s="95">
        <v>1</v>
      </c>
      <c r="D12" s="95" t="s">
        <v>87</v>
      </c>
      <c r="E12" s="95">
        <v>1</v>
      </c>
      <c r="F12" s="95" t="s">
        <v>88</v>
      </c>
      <c r="G12" s="102">
        <v>10</v>
      </c>
      <c r="H12" s="95" t="s">
        <v>54</v>
      </c>
      <c r="I12" s="102">
        <v>4</v>
      </c>
      <c r="J12" s="102" t="s">
        <v>65</v>
      </c>
      <c r="K12" s="98"/>
      <c r="L12" s="98"/>
      <c r="M12" s="98"/>
      <c r="N12" s="96" t="s">
        <v>6927</v>
      </c>
      <c r="O12" s="98">
        <v>35000</v>
      </c>
      <c r="P12" s="100"/>
      <c r="Q12" s="99"/>
      <c r="R12" s="101" t="s">
        <v>663</v>
      </c>
      <c r="T12" s="60">
        <v>410101</v>
      </c>
    </row>
    <row r="13" spans="1:20" ht="18" customHeight="1" x14ac:dyDescent="0.15">
      <c r="A13" s="94">
        <v>1</v>
      </c>
      <c r="B13" s="95" t="s">
        <v>86</v>
      </c>
      <c r="C13" s="95">
        <v>1</v>
      </c>
      <c r="D13" s="95" t="s">
        <v>87</v>
      </c>
      <c r="E13" s="95">
        <v>1</v>
      </c>
      <c r="F13" s="95" t="s">
        <v>88</v>
      </c>
      <c r="G13" s="102">
        <v>10</v>
      </c>
      <c r="H13" s="95" t="s">
        <v>54</v>
      </c>
      <c r="I13" s="102">
        <v>4</v>
      </c>
      <c r="J13" s="102" t="s">
        <v>65</v>
      </c>
      <c r="K13" s="98"/>
      <c r="L13" s="98"/>
      <c r="M13" s="98"/>
      <c r="N13" s="96" t="s">
        <v>6928</v>
      </c>
      <c r="O13" s="98">
        <v>51205</v>
      </c>
      <c r="P13" s="100"/>
      <c r="Q13" s="99"/>
      <c r="R13" s="101" t="s">
        <v>663</v>
      </c>
      <c r="T13" s="60">
        <v>410101</v>
      </c>
    </row>
    <row r="14" spans="1:20" ht="18" customHeight="1" x14ac:dyDescent="0.15">
      <c r="A14" s="94">
        <v>1</v>
      </c>
      <c r="B14" s="95" t="s">
        <v>86</v>
      </c>
      <c r="C14" s="95">
        <v>1</v>
      </c>
      <c r="D14" s="95" t="s">
        <v>87</v>
      </c>
      <c r="E14" s="95">
        <v>1</v>
      </c>
      <c r="F14" s="95" t="s">
        <v>88</v>
      </c>
      <c r="G14" s="102">
        <v>10</v>
      </c>
      <c r="H14" s="95" t="s">
        <v>54</v>
      </c>
      <c r="I14" s="102">
        <v>4</v>
      </c>
      <c r="J14" s="102" t="s">
        <v>65</v>
      </c>
      <c r="K14" s="98"/>
      <c r="L14" s="98"/>
      <c r="M14" s="98"/>
      <c r="N14" s="96" t="s">
        <v>6929</v>
      </c>
      <c r="O14" s="98">
        <v>30800</v>
      </c>
      <c r="P14" s="100"/>
      <c r="Q14" s="99"/>
      <c r="R14" s="101" t="s">
        <v>663</v>
      </c>
      <c r="T14" s="60">
        <v>410101</v>
      </c>
    </row>
    <row r="15" spans="1:20" ht="18" customHeight="1" x14ac:dyDescent="0.15">
      <c r="A15" s="94">
        <v>1</v>
      </c>
      <c r="B15" s="95" t="s">
        <v>86</v>
      </c>
      <c r="C15" s="95">
        <v>1</v>
      </c>
      <c r="D15" s="95" t="s">
        <v>87</v>
      </c>
      <c r="E15" s="95">
        <v>1</v>
      </c>
      <c r="F15" s="95" t="s">
        <v>88</v>
      </c>
      <c r="G15" s="96">
        <v>11</v>
      </c>
      <c r="H15" s="97" t="s">
        <v>66</v>
      </c>
      <c r="I15" s="96"/>
      <c r="J15" s="96"/>
      <c r="K15" s="98"/>
      <c r="L15" s="98"/>
      <c r="M15" s="98"/>
      <c r="N15" s="96"/>
      <c r="O15" s="99"/>
      <c r="P15" s="100"/>
      <c r="Q15" s="99"/>
      <c r="R15" s="101" t="s">
        <v>663</v>
      </c>
      <c r="T15" s="60">
        <v>410101</v>
      </c>
    </row>
    <row r="16" spans="1:20" ht="18" customHeight="1" x14ac:dyDescent="0.15">
      <c r="A16" s="94">
        <v>1</v>
      </c>
      <c r="B16" s="95" t="s">
        <v>86</v>
      </c>
      <c r="C16" s="95">
        <v>1</v>
      </c>
      <c r="D16" s="95" t="s">
        <v>87</v>
      </c>
      <c r="E16" s="95">
        <v>1</v>
      </c>
      <c r="F16" s="95" t="s">
        <v>88</v>
      </c>
      <c r="G16" s="102">
        <v>11</v>
      </c>
      <c r="H16" s="95" t="s">
        <v>66</v>
      </c>
      <c r="I16" s="96">
        <v>1</v>
      </c>
      <c r="J16" s="96" t="s">
        <v>67</v>
      </c>
      <c r="K16" s="98">
        <v>295</v>
      </c>
      <c r="L16" s="98">
        <v>158</v>
      </c>
      <c r="M16" s="98">
        <f>K16-L16</f>
        <v>137</v>
      </c>
      <c r="N16" s="96" t="s">
        <v>6930</v>
      </c>
      <c r="O16" s="98">
        <v>56400</v>
      </c>
      <c r="P16" s="100"/>
      <c r="Q16" s="99"/>
      <c r="R16" s="101" t="s">
        <v>663</v>
      </c>
      <c r="T16" s="60">
        <v>410101</v>
      </c>
    </row>
    <row r="17" spans="1:20" ht="18" customHeight="1" x14ac:dyDescent="0.15">
      <c r="A17" s="94">
        <v>1</v>
      </c>
      <c r="B17" s="95" t="s">
        <v>86</v>
      </c>
      <c r="C17" s="95">
        <v>1</v>
      </c>
      <c r="D17" s="95" t="s">
        <v>87</v>
      </c>
      <c r="E17" s="95">
        <v>1</v>
      </c>
      <c r="F17" s="95" t="s">
        <v>88</v>
      </c>
      <c r="G17" s="102">
        <v>11</v>
      </c>
      <c r="H17" s="95" t="s">
        <v>66</v>
      </c>
      <c r="I17" s="102">
        <v>1</v>
      </c>
      <c r="J17" s="102" t="s">
        <v>67</v>
      </c>
      <c r="K17" s="98"/>
      <c r="L17" s="98"/>
      <c r="M17" s="98"/>
      <c r="N17" s="96" t="s">
        <v>6931</v>
      </c>
      <c r="O17" s="98">
        <v>171360</v>
      </c>
      <c r="P17" s="100"/>
      <c r="Q17" s="99"/>
      <c r="R17" s="101" t="s">
        <v>663</v>
      </c>
      <c r="T17" s="60">
        <v>410101</v>
      </c>
    </row>
    <row r="18" spans="1:20" ht="18" customHeight="1" x14ac:dyDescent="0.15">
      <c r="A18" s="94">
        <v>1</v>
      </c>
      <c r="B18" s="95" t="s">
        <v>86</v>
      </c>
      <c r="C18" s="95">
        <v>1</v>
      </c>
      <c r="D18" s="95" t="s">
        <v>87</v>
      </c>
      <c r="E18" s="95">
        <v>1</v>
      </c>
      <c r="F18" s="95" t="s">
        <v>88</v>
      </c>
      <c r="G18" s="102">
        <v>11</v>
      </c>
      <c r="H18" s="95" t="s">
        <v>66</v>
      </c>
      <c r="I18" s="102">
        <v>1</v>
      </c>
      <c r="J18" s="102" t="s">
        <v>67</v>
      </c>
      <c r="K18" s="98"/>
      <c r="L18" s="98"/>
      <c r="M18" s="98"/>
      <c r="N18" s="96" t="s">
        <v>6932</v>
      </c>
      <c r="O18" s="98">
        <v>50400</v>
      </c>
      <c r="P18" s="100"/>
      <c r="Q18" s="99"/>
      <c r="R18" s="101" t="s">
        <v>663</v>
      </c>
      <c r="T18" s="60">
        <v>410101</v>
      </c>
    </row>
    <row r="19" spans="1:20" ht="18" customHeight="1" x14ac:dyDescent="0.15">
      <c r="A19" s="94">
        <v>1</v>
      </c>
      <c r="B19" s="95" t="s">
        <v>86</v>
      </c>
      <c r="C19" s="95">
        <v>1</v>
      </c>
      <c r="D19" s="95" t="s">
        <v>87</v>
      </c>
      <c r="E19" s="95">
        <v>1</v>
      </c>
      <c r="F19" s="95" t="s">
        <v>88</v>
      </c>
      <c r="G19" s="102">
        <v>11</v>
      </c>
      <c r="H19" s="95" t="s">
        <v>66</v>
      </c>
      <c r="I19" s="102">
        <v>1</v>
      </c>
      <c r="J19" s="102" t="s">
        <v>67</v>
      </c>
      <c r="K19" s="98"/>
      <c r="L19" s="98"/>
      <c r="M19" s="98"/>
      <c r="N19" s="96" t="s">
        <v>6933</v>
      </c>
      <c r="O19" s="98">
        <v>16800</v>
      </c>
      <c r="P19" s="100"/>
      <c r="Q19" s="99"/>
      <c r="R19" s="101" t="s">
        <v>663</v>
      </c>
      <c r="T19" s="60">
        <v>410101</v>
      </c>
    </row>
    <row r="20" spans="1:20" ht="18" customHeight="1" x14ac:dyDescent="0.15">
      <c r="A20" s="94">
        <v>1</v>
      </c>
      <c r="B20" s="95" t="s">
        <v>86</v>
      </c>
      <c r="C20" s="95">
        <v>1</v>
      </c>
      <c r="D20" s="95" t="s">
        <v>87</v>
      </c>
      <c r="E20" s="95">
        <v>1</v>
      </c>
      <c r="F20" s="95" t="s">
        <v>88</v>
      </c>
      <c r="G20" s="96">
        <v>12</v>
      </c>
      <c r="H20" s="97" t="s">
        <v>73</v>
      </c>
      <c r="I20" s="96"/>
      <c r="J20" s="96"/>
      <c r="K20" s="98"/>
      <c r="L20" s="98"/>
      <c r="M20" s="98"/>
      <c r="N20" s="96"/>
      <c r="O20" s="99"/>
      <c r="P20" s="100"/>
      <c r="Q20" s="99"/>
      <c r="R20" s="101" t="s">
        <v>663</v>
      </c>
      <c r="T20" s="60">
        <v>410101</v>
      </c>
    </row>
    <row r="21" spans="1:20" ht="18" customHeight="1" x14ac:dyDescent="0.15">
      <c r="A21" s="94">
        <v>1</v>
      </c>
      <c r="B21" s="95" t="s">
        <v>86</v>
      </c>
      <c r="C21" s="95">
        <v>1</v>
      </c>
      <c r="D21" s="95" t="s">
        <v>87</v>
      </c>
      <c r="E21" s="95">
        <v>1</v>
      </c>
      <c r="F21" s="95" t="s">
        <v>88</v>
      </c>
      <c r="G21" s="102">
        <v>12</v>
      </c>
      <c r="H21" s="95" t="s">
        <v>73</v>
      </c>
      <c r="I21" s="96">
        <v>51</v>
      </c>
      <c r="J21" s="96" t="s">
        <v>133</v>
      </c>
      <c r="K21" s="98">
        <v>2134</v>
      </c>
      <c r="L21" s="98">
        <v>2030</v>
      </c>
      <c r="M21" s="98">
        <f>K21-L21</f>
        <v>104</v>
      </c>
      <c r="N21" s="96" t="s">
        <v>6934</v>
      </c>
      <c r="O21" s="98"/>
      <c r="P21" s="100"/>
      <c r="Q21" s="99"/>
      <c r="R21" s="101" t="s">
        <v>663</v>
      </c>
      <c r="T21" s="60">
        <v>410101</v>
      </c>
    </row>
    <row r="22" spans="1:20" ht="18" customHeight="1" x14ac:dyDescent="0.15">
      <c r="A22" s="94">
        <v>1</v>
      </c>
      <c r="B22" s="95" t="s">
        <v>86</v>
      </c>
      <c r="C22" s="95">
        <v>1</v>
      </c>
      <c r="D22" s="95" t="s">
        <v>87</v>
      </c>
      <c r="E22" s="95">
        <v>1</v>
      </c>
      <c r="F22" s="95" t="s">
        <v>88</v>
      </c>
      <c r="G22" s="102">
        <v>12</v>
      </c>
      <c r="H22" s="95" t="s">
        <v>73</v>
      </c>
      <c r="I22" s="102">
        <v>51</v>
      </c>
      <c r="J22" s="102" t="s">
        <v>133</v>
      </c>
      <c r="K22" s="98"/>
      <c r="L22" s="98"/>
      <c r="M22" s="98"/>
      <c r="N22" s="96" t="s">
        <v>6935</v>
      </c>
      <c r="O22" s="98">
        <v>40800</v>
      </c>
      <c r="P22" s="100"/>
      <c r="Q22" s="99"/>
      <c r="R22" s="101" t="s">
        <v>663</v>
      </c>
      <c r="T22" s="60">
        <v>410101</v>
      </c>
    </row>
    <row r="23" spans="1:20" ht="18" customHeight="1" x14ac:dyDescent="0.15">
      <c r="A23" s="94">
        <v>1</v>
      </c>
      <c r="B23" s="95" t="s">
        <v>86</v>
      </c>
      <c r="C23" s="95">
        <v>1</v>
      </c>
      <c r="D23" s="95" t="s">
        <v>87</v>
      </c>
      <c r="E23" s="95">
        <v>1</v>
      </c>
      <c r="F23" s="95" t="s">
        <v>88</v>
      </c>
      <c r="G23" s="102">
        <v>12</v>
      </c>
      <c r="H23" s="95" t="s">
        <v>73</v>
      </c>
      <c r="I23" s="102">
        <v>51</v>
      </c>
      <c r="J23" s="102" t="s">
        <v>133</v>
      </c>
      <c r="K23" s="98"/>
      <c r="L23" s="98"/>
      <c r="M23" s="98"/>
      <c r="N23" s="96" t="s">
        <v>6936</v>
      </c>
      <c r="O23" s="98">
        <v>8400</v>
      </c>
      <c r="P23" s="100"/>
      <c r="Q23" s="99"/>
      <c r="R23" s="101" t="s">
        <v>663</v>
      </c>
      <c r="T23" s="60">
        <v>410101</v>
      </c>
    </row>
    <row r="24" spans="1:20" ht="18" customHeight="1" x14ac:dyDescent="0.15">
      <c r="A24" s="94">
        <v>1</v>
      </c>
      <c r="B24" s="95" t="s">
        <v>86</v>
      </c>
      <c r="C24" s="95">
        <v>1</v>
      </c>
      <c r="D24" s="95" t="s">
        <v>87</v>
      </c>
      <c r="E24" s="95">
        <v>1</v>
      </c>
      <c r="F24" s="95" t="s">
        <v>88</v>
      </c>
      <c r="G24" s="102">
        <v>12</v>
      </c>
      <c r="H24" s="95" t="s">
        <v>73</v>
      </c>
      <c r="I24" s="102">
        <v>51</v>
      </c>
      <c r="J24" s="102" t="s">
        <v>133</v>
      </c>
      <c r="K24" s="98"/>
      <c r="L24" s="98"/>
      <c r="M24" s="98"/>
      <c r="N24" s="96" t="s">
        <v>6937</v>
      </c>
      <c r="O24" s="98">
        <v>55000</v>
      </c>
      <c r="P24" s="100"/>
      <c r="Q24" s="99"/>
      <c r="R24" s="101" t="s">
        <v>663</v>
      </c>
      <c r="T24" s="60">
        <v>410101</v>
      </c>
    </row>
    <row r="25" spans="1:20" ht="18" customHeight="1" x14ac:dyDescent="0.15">
      <c r="A25" s="94">
        <v>1</v>
      </c>
      <c r="B25" s="95" t="s">
        <v>86</v>
      </c>
      <c r="C25" s="95">
        <v>1</v>
      </c>
      <c r="D25" s="95" t="s">
        <v>87</v>
      </c>
      <c r="E25" s="95">
        <v>1</v>
      </c>
      <c r="F25" s="95" t="s">
        <v>88</v>
      </c>
      <c r="G25" s="102">
        <v>12</v>
      </c>
      <c r="H25" s="95" t="s">
        <v>73</v>
      </c>
      <c r="I25" s="102">
        <v>51</v>
      </c>
      <c r="J25" s="102" t="s">
        <v>133</v>
      </c>
      <c r="K25" s="98"/>
      <c r="L25" s="98"/>
      <c r="M25" s="98"/>
      <c r="N25" s="96" t="s">
        <v>6938</v>
      </c>
      <c r="O25" s="98">
        <v>1815000</v>
      </c>
      <c r="P25" s="100"/>
      <c r="Q25" s="99"/>
      <c r="R25" s="101" t="s">
        <v>663</v>
      </c>
      <c r="T25" s="60">
        <v>410101</v>
      </c>
    </row>
    <row r="26" spans="1:20" ht="18" customHeight="1" x14ac:dyDescent="0.15">
      <c r="A26" s="94">
        <v>1</v>
      </c>
      <c r="B26" s="95" t="s">
        <v>86</v>
      </c>
      <c r="C26" s="95">
        <v>1</v>
      </c>
      <c r="D26" s="95" t="s">
        <v>87</v>
      </c>
      <c r="E26" s="95">
        <v>1</v>
      </c>
      <c r="F26" s="95" t="s">
        <v>88</v>
      </c>
      <c r="G26" s="102">
        <v>12</v>
      </c>
      <c r="H26" s="95" t="s">
        <v>73</v>
      </c>
      <c r="I26" s="102">
        <v>51</v>
      </c>
      <c r="J26" s="102" t="s">
        <v>133</v>
      </c>
      <c r="K26" s="98"/>
      <c r="L26" s="98"/>
      <c r="M26" s="98"/>
      <c r="N26" s="96" t="s">
        <v>6939</v>
      </c>
      <c r="O26" s="98">
        <v>114620</v>
      </c>
      <c r="P26" s="100"/>
      <c r="Q26" s="99"/>
      <c r="R26" s="101" t="s">
        <v>663</v>
      </c>
      <c r="T26" s="60">
        <v>410101</v>
      </c>
    </row>
    <row r="27" spans="1:20" ht="18" customHeight="1" x14ac:dyDescent="0.15">
      <c r="A27" s="94">
        <v>1</v>
      </c>
      <c r="B27" s="95" t="s">
        <v>86</v>
      </c>
      <c r="C27" s="95">
        <v>1</v>
      </c>
      <c r="D27" s="95" t="s">
        <v>87</v>
      </c>
      <c r="E27" s="95">
        <v>1</v>
      </c>
      <c r="F27" s="95" t="s">
        <v>88</v>
      </c>
      <c r="G27" s="102">
        <v>12</v>
      </c>
      <c r="H27" s="95" t="s">
        <v>73</v>
      </c>
      <c r="I27" s="102">
        <v>51</v>
      </c>
      <c r="J27" s="102" t="s">
        <v>133</v>
      </c>
      <c r="K27" s="98"/>
      <c r="L27" s="98"/>
      <c r="M27" s="98"/>
      <c r="N27" s="96" t="s">
        <v>6940</v>
      </c>
      <c r="O27" s="98">
        <v>100000</v>
      </c>
      <c r="P27" s="100"/>
      <c r="Q27" s="99"/>
      <c r="R27" s="101" t="s">
        <v>663</v>
      </c>
      <c r="T27" s="60">
        <v>410101</v>
      </c>
    </row>
    <row r="28" spans="1:20" ht="18" customHeight="1" x14ac:dyDescent="0.15">
      <c r="A28" s="94">
        <v>1</v>
      </c>
      <c r="B28" s="95" t="s">
        <v>86</v>
      </c>
      <c r="C28" s="95">
        <v>1</v>
      </c>
      <c r="D28" s="95" t="s">
        <v>87</v>
      </c>
      <c r="E28" s="95">
        <v>1</v>
      </c>
      <c r="F28" s="95" t="s">
        <v>88</v>
      </c>
      <c r="G28" s="96">
        <v>13</v>
      </c>
      <c r="H28" s="97" t="s">
        <v>77</v>
      </c>
      <c r="I28" s="96"/>
      <c r="J28" s="96"/>
      <c r="K28" s="98"/>
      <c r="L28" s="98"/>
      <c r="M28" s="98"/>
      <c r="N28" s="96"/>
      <c r="O28" s="99"/>
      <c r="P28" s="100"/>
      <c r="Q28" s="99"/>
      <c r="R28" s="101" t="s">
        <v>663</v>
      </c>
      <c r="T28" s="60">
        <v>410101</v>
      </c>
    </row>
    <row r="29" spans="1:20" ht="18" customHeight="1" x14ac:dyDescent="0.15">
      <c r="A29" s="94">
        <v>1</v>
      </c>
      <c r="B29" s="95" t="s">
        <v>86</v>
      </c>
      <c r="C29" s="95">
        <v>1</v>
      </c>
      <c r="D29" s="95" t="s">
        <v>87</v>
      </c>
      <c r="E29" s="95">
        <v>1</v>
      </c>
      <c r="F29" s="95" t="s">
        <v>88</v>
      </c>
      <c r="G29" s="102">
        <v>13</v>
      </c>
      <c r="H29" s="95" t="s">
        <v>77</v>
      </c>
      <c r="I29" s="96">
        <v>1</v>
      </c>
      <c r="J29" s="96" t="s">
        <v>78</v>
      </c>
      <c r="K29" s="98">
        <v>2</v>
      </c>
      <c r="L29" s="98">
        <v>2</v>
      </c>
      <c r="M29" s="98">
        <f>K29-L29</f>
        <v>0</v>
      </c>
      <c r="N29" s="96" t="s">
        <v>6941</v>
      </c>
      <c r="O29" s="98">
        <v>2000</v>
      </c>
      <c r="P29" s="100"/>
      <c r="Q29" s="99"/>
      <c r="R29" s="101" t="s">
        <v>663</v>
      </c>
      <c r="T29" s="60">
        <v>410101</v>
      </c>
    </row>
    <row r="30" spans="1:20" ht="18" customHeight="1" x14ac:dyDescent="0.15">
      <c r="A30" s="94">
        <v>1</v>
      </c>
      <c r="B30" s="95" t="s">
        <v>86</v>
      </c>
      <c r="C30" s="95">
        <v>1</v>
      </c>
      <c r="D30" s="95" t="s">
        <v>87</v>
      </c>
      <c r="E30" s="95">
        <v>1</v>
      </c>
      <c r="F30" s="95" t="s">
        <v>88</v>
      </c>
      <c r="G30" s="102">
        <v>13</v>
      </c>
      <c r="H30" s="95" t="s">
        <v>77</v>
      </c>
      <c r="I30" s="96">
        <v>41</v>
      </c>
      <c r="J30" s="96" t="s">
        <v>139</v>
      </c>
      <c r="K30" s="98">
        <v>1327</v>
      </c>
      <c r="L30" s="98">
        <v>1326</v>
      </c>
      <c r="M30" s="98">
        <f>K30-L30</f>
        <v>1</v>
      </c>
      <c r="N30" s="96" t="s">
        <v>6942</v>
      </c>
      <c r="O30" s="98">
        <v>1320000</v>
      </c>
      <c r="P30" s="100"/>
      <c r="Q30" s="99"/>
      <c r="R30" s="101" t="s">
        <v>663</v>
      </c>
      <c r="T30" s="60">
        <v>410101</v>
      </c>
    </row>
    <row r="31" spans="1:20" ht="18" customHeight="1" x14ac:dyDescent="0.15">
      <c r="A31" s="94">
        <v>1</v>
      </c>
      <c r="B31" s="95" t="s">
        <v>86</v>
      </c>
      <c r="C31" s="95">
        <v>1</v>
      </c>
      <c r="D31" s="95" t="s">
        <v>87</v>
      </c>
      <c r="E31" s="95">
        <v>1</v>
      </c>
      <c r="F31" s="95" t="s">
        <v>88</v>
      </c>
      <c r="G31" s="102">
        <v>13</v>
      </c>
      <c r="H31" s="95" t="s">
        <v>77</v>
      </c>
      <c r="I31" s="102">
        <v>41</v>
      </c>
      <c r="J31" s="102" t="s">
        <v>139</v>
      </c>
      <c r="K31" s="98"/>
      <c r="L31" s="98"/>
      <c r="M31" s="98"/>
      <c r="N31" s="96" t="s">
        <v>6943</v>
      </c>
      <c r="O31" s="98">
        <v>7000</v>
      </c>
      <c r="P31" s="100"/>
      <c r="Q31" s="99"/>
      <c r="R31" s="101" t="s">
        <v>663</v>
      </c>
      <c r="T31" s="60">
        <v>410101</v>
      </c>
    </row>
    <row r="32" spans="1:20" ht="18" customHeight="1" x14ac:dyDescent="0.15">
      <c r="A32" s="76">
        <v>1</v>
      </c>
      <c r="B32" s="77" t="s">
        <v>86</v>
      </c>
      <c r="C32" s="78">
        <v>2</v>
      </c>
      <c r="D32" s="78" t="s">
        <v>6896</v>
      </c>
      <c r="E32" s="79"/>
      <c r="F32" s="78"/>
      <c r="G32" s="79"/>
      <c r="H32" s="78"/>
      <c r="I32" s="79"/>
      <c r="J32" s="79"/>
      <c r="K32" s="80">
        <f>IF(C32="",SUMIFS($K33:$K$517,$A33:$A$517,A32,$E33:$E$517,""),IF(E32="",SUMIFS($K33:$K$517,$A33:$A$517,A32,$C33:$C$517,C32,$G33:$G$517,""),IF(G32="",SUMIFS($K33:$K$517,$A33:$A$517,A32,$C33:$C$517,C32,$E33:$E$517,E32,$R33:$R$517,R32),IF(I32="",SUMIFS($K33:$K$517,$A33:$A$517,A32,$C33:$C$517,C32,$E33:$E$517,E32,$G33:$G$517,G32,$R33:$R$517,R32),0))))</f>
        <v>2054</v>
      </c>
      <c r="L32" s="80">
        <f>IF(C32="",SUMIFS($L33:$L$517,$A33:$A$517,A32,$E33:$E$517,""),IF(E32="",SUMIFS($L33:$L$517,$A33:$A$517,A32,$C33:$C$517,C32,$G33:$G$517,""),IF(G32="",SUMIFS($L33:$L$517,$A33:$A$517,A32,$C33:$C$517,C32,$E33:$E$517,E32,$R33:$R$517,R32),IF(I32="",SUMIFS($L33:$L$517,$A33:$A$517,A32,$C33:$C$517,C32,$E33:$E$517,E32,$G33:$G$517,G32,$R33:$R$517,R32),0))))</f>
        <v>2275</v>
      </c>
      <c r="M32" s="80">
        <f t="shared" ref="M32:M33" si="1">K32-L32</f>
        <v>-221</v>
      </c>
      <c r="N32" s="81"/>
      <c r="O32" s="82"/>
      <c r="P32" s="83"/>
      <c r="Q32" s="80">
        <f>IF(C32="",SUMIFS($Q33:$Q$517,$A33:$A$517,A32,$E33:$E$517,""),IF(E32="",SUMIFS($Q33:$Q$517,$A33:$A$517,A32,$C33:$C$517,C32,$G33:$G$517,""),IF(G32="",SUMIFS($Q33:$Q$517,$A33:$A$517,A32,$C33:$C$517,C32,$E33:$E$517,E32,$R33:$R$517,R32),IF(I32="",SUMIFS($Q33:$Q$517,$A33:$A$517,A32,$C33:$C$517,C32,$E33:$E$517,E32,$G33:$G$517,G32,$R33:$R$517,R32),0))))</f>
        <v>2054</v>
      </c>
      <c r="R32" s="84"/>
      <c r="T32" s="60">
        <v>410201</v>
      </c>
    </row>
    <row r="33" spans="1:20" ht="18" customHeight="1" x14ac:dyDescent="0.15">
      <c r="A33" s="76">
        <v>1</v>
      </c>
      <c r="B33" s="77" t="s">
        <v>2200</v>
      </c>
      <c r="C33" s="85">
        <v>2</v>
      </c>
      <c r="D33" s="77" t="s">
        <v>6897</v>
      </c>
      <c r="E33" s="86">
        <v>1</v>
      </c>
      <c r="F33" s="87" t="s">
        <v>2230</v>
      </c>
      <c r="G33" s="86"/>
      <c r="H33" s="87"/>
      <c r="I33" s="86"/>
      <c r="J33" s="86"/>
      <c r="K33" s="88">
        <f>IF(C33="",SUMIFS($K34:$K$517,$A34:$A$517,A33,$E34:$E$517,""),IF(E33="",SUMIFS($K34:$K$517,$A34:$A$517,A33,$C34:$C$517,C33,$G34:$G$517,""),IF(G33="",SUMIFS($K34:$K$517,$A34:$A$517,A33,$C34:$C$517,C33,$E34:$E$517,E33,$R34:$R$517,R33),IF(I33="",SUMIFS($K34:$K$517,$A34:$A$517,A33,$C34:$C$517,C33,$E34:$E$517,E33,$G34:$G$517,G33,$R34:$R$517,R33),0))))</f>
        <v>2054</v>
      </c>
      <c r="L33" s="88">
        <f>IF(C33="",SUMIFS($L34:$L$517,$A34:$A$517,A33,$E34:$E$517,""),IF(E33="",SUMIFS($L34:$L$517,$A34:$A$517,A33,$C34:$C$517,C33,$G34:$G$517,""),IF(G33="",SUMIFS($L34:$L$517,$A34:$A$517,A33,$C34:$C$517,C33,$E34:$E$517,E33,$R34:$R$517,R33),IF(I33="",SUMIFS($L34:$L$517,$A34:$A$517,A33,$C34:$C$517,C33,$E34:$E$517,E33,$G34:$G$517,G33,$R34:$R$517,R33),0))))</f>
        <v>2275</v>
      </c>
      <c r="M33" s="88">
        <f t="shared" si="1"/>
        <v>-221</v>
      </c>
      <c r="N33" s="89"/>
      <c r="O33" s="90"/>
      <c r="P33" s="91"/>
      <c r="Q33" s="92">
        <f>IF(C33="",SUMIFS($Q34:$Q$517,$A34:$A$517,A33,$E34:$E$517,""),IF(E33="",SUMIFS($Q34:$Q$517,$A34:$A$517,A33,$C34:$C$517,C33,$G34:$G$517,""),IF(G33="",SUMIFS($Q34:$Q$517,$A34:$A$517,A33,$C34:$C$517,C33,$E34:$E$517,E33,$R34:$R$517,R33),IF(I33="",SUMIFS($Q34:$Q$517,$A34:$A$517,A33,$C34:$C$517,C33,$E34:$E$517,E33,$G34:$G$517,G33,$R34:$R$517,R33),0))))</f>
        <v>2054</v>
      </c>
      <c r="R33" s="93" t="s">
        <v>663</v>
      </c>
      <c r="T33" s="60">
        <v>410201</v>
      </c>
    </row>
    <row r="34" spans="1:20" ht="18" customHeight="1" x14ac:dyDescent="0.15">
      <c r="A34" s="94">
        <v>1</v>
      </c>
      <c r="B34" s="95" t="s">
        <v>86</v>
      </c>
      <c r="C34" s="95">
        <v>2</v>
      </c>
      <c r="D34" s="95" t="s">
        <v>6897</v>
      </c>
      <c r="E34" s="95">
        <v>1</v>
      </c>
      <c r="F34" s="95" t="s">
        <v>504</v>
      </c>
      <c r="G34" s="96">
        <v>10</v>
      </c>
      <c r="H34" s="97" t="s">
        <v>54</v>
      </c>
      <c r="I34" s="96"/>
      <c r="J34" s="96"/>
      <c r="K34" s="98"/>
      <c r="L34" s="98"/>
      <c r="M34" s="98"/>
      <c r="N34" s="96"/>
      <c r="O34" s="99"/>
      <c r="P34" s="100" t="s">
        <v>6944</v>
      </c>
      <c r="Q34" s="99">
        <v>20</v>
      </c>
      <c r="R34" s="101" t="s">
        <v>663</v>
      </c>
      <c r="T34" s="60">
        <v>410201</v>
      </c>
    </row>
    <row r="35" spans="1:20" ht="18" customHeight="1" x14ac:dyDescent="0.15">
      <c r="A35" s="94">
        <v>1</v>
      </c>
      <c r="B35" s="95" t="s">
        <v>86</v>
      </c>
      <c r="C35" s="95">
        <v>2</v>
      </c>
      <c r="D35" s="95" t="s">
        <v>6897</v>
      </c>
      <c r="E35" s="95">
        <v>1</v>
      </c>
      <c r="F35" s="95" t="s">
        <v>504</v>
      </c>
      <c r="G35" s="102">
        <v>10</v>
      </c>
      <c r="H35" s="95" t="s">
        <v>54</v>
      </c>
      <c r="I35" s="96">
        <v>1</v>
      </c>
      <c r="J35" s="96" t="s">
        <v>55</v>
      </c>
      <c r="K35" s="98">
        <v>50</v>
      </c>
      <c r="L35" s="98">
        <v>50</v>
      </c>
      <c r="M35" s="98">
        <f>K35-L35</f>
        <v>0</v>
      </c>
      <c r="N35" s="96" t="s">
        <v>6945</v>
      </c>
      <c r="O35" s="98">
        <v>50000</v>
      </c>
      <c r="P35" s="100" t="s">
        <v>6946</v>
      </c>
      <c r="Q35" s="99">
        <v>2032</v>
      </c>
      <c r="R35" s="101" t="s">
        <v>663</v>
      </c>
      <c r="T35" s="60">
        <v>410201</v>
      </c>
    </row>
    <row r="36" spans="1:20" ht="18" customHeight="1" x14ac:dyDescent="0.15">
      <c r="A36" s="94">
        <v>1</v>
      </c>
      <c r="B36" s="95" t="s">
        <v>86</v>
      </c>
      <c r="C36" s="95">
        <v>2</v>
      </c>
      <c r="D36" s="95" t="s">
        <v>6897</v>
      </c>
      <c r="E36" s="95">
        <v>1</v>
      </c>
      <c r="F36" s="95" t="s">
        <v>504</v>
      </c>
      <c r="G36" s="102">
        <v>10</v>
      </c>
      <c r="H36" s="95" t="s">
        <v>54</v>
      </c>
      <c r="I36" s="96">
        <v>4</v>
      </c>
      <c r="J36" s="96" t="s">
        <v>65</v>
      </c>
      <c r="K36" s="98">
        <v>1050</v>
      </c>
      <c r="L36" s="98">
        <v>1271</v>
      </c>
      <c r="M36" s="98">
        <f>K36-L36</f>
        <v>-221</v>
      </c>
      <c r="N36" s="96" t="s">
        <v>6947</v>
      </c>
      <c r="O36" s="98">
        <v>54000</v>
      </c>
      <c r="P36" s="100" t="s">
        <v>6948</v>
      </c>
      <c r="Q36" s="99"/>
      <c r="R36" s="101" t="s">
        <v>663</v>
      </c>
      <c r="T36" s="60">
        <v>410201</v>
      </c>
    </row>
    <row r="37" spans="1:20" ht="18" customHeight="1" x14ac:dyDescent="0.15">
      <c r="A37" s="94">
        <v>1</v>
      </c>
      <c r="B37" s="95" t="s">
        <v>86</v>
      </c>
      <c r="C37" s="95">
        <v>2</v>
      </c>
      <c r="D37" s="95" t="s">
        <v>6897</v>
      </c>
      <c r="E37" s="95">
        <v>1</v>
      </c>
      <c r="F37" s="95" t="s">
        <v>504</v>
      </c>
      <c r="G37" s="102">
        <v>10</v>
      </c>
      <c r="H37" s="95" t="s">
        <v>54</v>
      </c>
      <c r="I37" s="102">
        <v>4</v>
      </c>
      <c r="J37" s="102" t="s">
        <v>65</v>
      </c>
      <c r="K37" s="98"/>
      <c r="L37" s="98"/>
      <c r="M37" s="98"/>
      <c r="N37" s="96" t="s">
        <v>6949</v>
      </c>
      <c r="O37" s="98">
        <v>54000</v>
      </c>
      <c r="P37" s="100" t="s">
        <v>6950</v>
      </c>
      <c r="Q37" s="99">
        <v>1</v>
      </c>
      <c r="R37" s="101" t="s">
        <v>663</v>
      </c>
      <c r="T37" s="60">
        <v>410201</v>
      </c>
    </row>
    <row r="38" spans="1:20" ht="18" customHeight="1" x14ac:dyDescent="0.15">
      <c r="A38" s="94">
        <v>1</v>
      </c>
      <c r="B38" s="95" t="s">
        <v>86</v>
      </c>
      <c r="C38" s="95">
        <v>2</v>
      </c>
      <c r="D38" s="95" t="s">
        <v>6897</v>
      </c>
      <c r="E38" s="95">
        <v>1</v>
      </c>
      <c r="F38" s="95" t="s">
        <v>504</v>
      </c>
      <c r="G38" s="102">
        <v>10</v>
      </c>
      <c r="H38" s="95" t="s">
        <v>54</v>
      </c>
      <c r="I38" s="102">
        <v>4</v>
      </c>
      <c r="J38" s="102" t="s">
        <v>65</v>
      </c>
      <c r="K38" s="98"/>
      <c r="L38" s="98"/>
      <c r="M38" s="98"/>
      <c r="N38" s="96" t="s">
        <v>6951</v>
      </c>
      <c r="O38" s="98">
        <v>160000</v>
      </c>
      <c r="P38" s="100" t="s">
        <v>6781</v>
      </c>
      <c r="Q38" s="99">
        <v>1</v>
      </c>
      <c r="R38" s="101" t="s">
        <v>663</v>
      </c>
      <c r="T38" s="60">
        <v>410201</v>
      </c>
    </row>
    <row r="39" spans="1:20" ht="18" customHeight="1" x14ac:dyDescent="0.15">
      <c r="A39" s="94">
        <v>1</v>
      </c>
      <c r="B39" s="95" t="s">
        <v>86</v>
      </c>
      <c r="C39" s="95">
        <v>2</v>
      </c>
      <c r="D39" s="95" t="s">
        <v>6897</v>
      </c>
      <c r="E39" s="95">
        <v>1</v>
      </c>
      <c r="F39" s="95" t="s">
        <v>504</v>
      </c>
      <c r="G39" s="102">
        <v>10</v>
      </c>
      <c r="H39" s="95" t="s">
        <v>54</v>
      </c>
      <c r="I39" s="102">
        <v>4</v>
      </c>
      <c r="J39" s="102" t="s">
        <v>65</v>
      </c>
      <c r="K39" s="98"/>
      <c r="L39" s="98"/>
      <c r="M39" s="98"/>
      <c r="N39" s="96" t="s">
        <v>6952</v>
      </c>
      <c r="O39" s="98">
        <v>135000</v>
      </c>
      <c r="P39" s="100"/>
      <c r="Q39" s="99"/>
      <c r="R39" s="101" t="s">
        <v>663</v>
      </c>
      <c r="T39" s="60">
        <v>410201</v>
      </c>
    </row>
    <row r="40" spans="1:20" ht="18" customHeight="1" x14ac:dyDescent="0.15">
      <c r="A40" s="94">
        <v>1</v>
      </c>
      <c r="B40" s="95" t="s">
        <v>86</v>
      </c>
      <c r="C40" s="95">
        <v>2</v>
      </c>
      <c r="D40" s="95" t="s">
        <v>6897</v>
      </c>
      <c r="E40" s="95">
        <v>1</v>
      </c>
      <c r="F40" s="95" t="s">
        <v>504</v>
      </c>
      <c r="G40" s="102">
        <v>10</v>
      </c>
      <c r="H40" s="95" t="s">
        <v>54</v>
      </c>
      <c r="I40" s="102">
        <v>4</v>
      </c>
      <c r="J40" s="102" t="s">
        <v>65</v>
      </c>
      <c r="K40" s="98"/>
      <c r="L40" s="98"/>
      <c r="M40" s="98"/>
      <c r="N40" s="96" t="s">
        <v>6953</v>
      </c>
      <c r="O40" s="98">
        <v>135000</v>
      </c>
      <c r="P40" s="100"/>
      <c r="Q40" s="99"/>
      <c r="R40" s="101" t="s">
        <v>663</v>
      </c>
      <c r="T40" s="60">
        <v>410201</v>
      </c>
    </row>
    <row r="41" spans="1:20" ht="18" customHeight="1" x14ac:dyDescent="0.15">
      <c r="A41" s="94">
        <v>1</v>
      </c>
      <c r="B41" s="95" t="s">
        <v>86</v>
      </c>
      <c r="C41" s="95">
        <v>2</v>
      </c>
      <c r="D41" s="95" t="s">
        <v>6897</v>
      </c>
      <c r="E41" s="95">
        <v>1</v>
      </c>
      <c r="F41" s="95" t="s">
        <v>504</v>
      </c>
      <c r="G41" s="102">
        <v>10</v>
      </c>
      <c r="H41" s="95" t="s">
        <v>54</v>
      </c>
      <c r="I41" s="102">
        <v>4</v>
      </c>
      <c r="J41" s="102" t="s">
        <v>65</v>
      </c>
      <c r="K41" s="98"/>
      <c r="L41" s="98"/>
      <c r="M41" s="98"/>
      <c r="N41" s="96" t="s">
        <v>6954</v>
      </c>
      <c r="O41" s="98">
        <v>56000</v>
      </c>
      <c r="P41" s="100"/>
      <c r="Q41" s="99"/>
      <c r="R41" s="101" t="s">
        <v>663</v>
      </c>
      <c r="T41" s="60">
        <v>410201</v>
      </c>
    </row>
    <row r="42" spans="1:20" ht="18" customHeight="1" x14ac:dyDescent="0.15">
      <c r="A42" s="94">
        <v>1</v>
      </c>
      <c r="B42" s="95" t="s">
        <v>86</v>
      </c>
      <c r="C42" s="95">
        <v>2</v>
      </c>
      <c r="D42" s="95" t="s">
        <v>6897</v>
      </c>
      <c r="E42" s="95">
        <v>1</v>
      </c>
      <c r="F42" s="95" t="s">
        <v>504</v>
      </c>
      <c r="G42" s="102">
        <v>10</v>
      </c>
      <c r="H42" s="95" t="s">
        <v>54</v>
      </c>
      <c r="I42" s="102">
        <v>4</v>
      </c>
      <c r="J42" s="102" t="s">
        <v>65</v>
      </c>
      <c r="K42" s="98"/>
      <c r="L42" s="98"/>
      <c r="M42" s="98"/>
      <c r="N42" s="96" t="s">
        <v>6955</v>
      </c>
      <c r="O42" s="98">
        <v>55000</v>
      </c>
      <c r="P42" s="100"/>
      <c r="Q42" s="99"/>
      <c r="R42" s="101" t="s">
        <v>663</v>
      </c>
      <c r="T42" s="60">
        <v>410201</v>
      </c>
    </row>
    <row r="43" spans="1:20" ht="18" customHeight="1" x14ac:dyDescent="0.15">
      <c r="A43" s="94">
        <v>1</v>
      </c>
      <c r="B43" s="95" t="s">
        <v>86</v>
      </c>
      <c r="C43" s="95">
        <v>2</v>
      </c>
      <c r="D43" s="95" t="s">
        <v>6897</v>
      </c>
      <c r="E43" s="95">
        <v>1</v>
      </c>
      <c r="F43" s="95" t="s">
        <v>504</v>
      </c>
      <c r="G43" s="102">
        <v>10</v>
      </c>
      <c r="H43" s="95" t="s">
        <v>54</v>
      </c>
      <c r="I43" s="102">
        <v>4</v>
      </c>
      <c r="J43" s="102" t="s">
        <v>65</v>
      </c>
      <c r="K43" s="98"/>
      <c r="L43" s="98"/>
      <c r="M43" s="98"/>
      <c r="N43" s="96" t="s">
        <v>6956</v>
      </c>
      <c r="O43" s="98">
        <v>108000</v>
      </c>
      <c r="P43" s="100"/>
      <c r="Q43" s="99"/>
      <c r="R43" s="101" t="s">
        <v>663</v>
      </c>
      <c r="T43" s="60">
        <v>410201</v>
      </c>
    </row>
    <row r="44" spans="1:20" ht="18" customHeight="1" x14ac:dyDescent="0.15">
      <c r="A44" s="94">
        <v>1</v>
      </c>
      <c r="B44" s="95" t="s">
        <v>86</v>
      </c>
      <c r="C44" s="95">
        <v>2</v>
      </c>
      <c r="D44" s="95" t="s">
        <v>6897</v>
      </c>
      <c r="E44" s="95">
        <v>1</v>
      </c>
      <c r="F44" s="95" t="s">
        <v>504</v>
      </c>
      <c r="G44" s="102">
        <v>10</v>
      </c>
      <c r="H44" s="95" t="s">
        <v>54</v>
      </c>
      <c r="I44" s="102">
        <v>4</v>
      </c>
      <c r="J44" s="102" t="s">
        <v>65</v>
      </c>
      <c r="K44" s="98"/>
      <c r="L44" s="98"/>
      <c r="M44" s="98"/>
      <c r="N44" s="96" t="s">
        <v>6957</v>
      </c>
      <c r="O44" s="98">
        <v>292600</v>
      </c>
      <c r="P44" s="100"/>
      <c r="Q44" s="99"/>
      <c r="R44" s="101" t="s">
        <v>663</v>
      </c>
      <c r="T44" s="60">
        <v>410201</v>
      </c>
    </row>
    <row r="45" spans="1:20" ht="18" customHeight="1" x14ac:dyDescent="0.15">
      <c r="A45" s="94">
        <v>1</v>
      </c>
      <c r="B45" s="95" t="s">
        <v>86</v>
      </c>
      <c r="C45" s="95">
        <v>2</v>
      </c>
      <c r="D45" s="95" t="s">
        <v>6897</v>
      </c>
      <c r="E45" s="95">
        <v>1</v>
      </c>
      <c r="F45" s="95" t="s">
        <v>504</v>
      </c>
      <c r="G45" s="96">
        <v>11</v>
      </c>
      <c r="H45" s="97" t="s">
        <v>66</v>
      </c>
      <c r="I45" s="96"/>
      <c r="J45" s="96"/>
      <c r="K45" s="98"/>
      <c r="L45" s="98"/>
      <c r="M45" s="98"/>
      <c r="N45" s="96"/>
      <c r="O45" s="99"/>
      <c r="P45" s="100"/>
      <c r="Q45" s="99"/>
      <c r="R45" s="101" t="s">
        <v>663</v>
      </c>
      <c r="T45" s="60">
        <v>410201</v>
      </c>
    </row>
    <row r="46" spans="1:20" ht="18" customHeight="1" x14ac:dyDescent="0.15">
      <c r="A46" s="94">
        <v>1</v>
      </c>
      <c r="B46" s="95" t="s">
        <v>86</v>
      </c>
      <c r="C46" s="95">
        <v>2</v>
      </c>
      <c r="D46" s="95" t="s">
        <v>6897</v>
      </c>
      <c r="E46" s="95">
        <v>1</v>
      </c>
      <c r="F46" s="95" t="s">
        <v>504</v>
      </c>
      <c r="G46" s="102">
        <v>11</v>
      </c>
      <c r="H46" s="95" t="s">
        <v>66</v>
      </c>
      <c r="I46" s="96">
        <v>1</v>
      </c>
      <c r="J46" s="96" t="s">
        <v>67</v>
      </c>
      <c r="K46" s="98">
        <v>760</v>
      </c>
      <c r="L46" s="98">
        <v>760</v>
      </c>
      <c r="M46" s="98">
        <f>K46-L46</f>
        <v>0</v>
      </c>
      <c r="N46" s="96" t="s">
        <v>6958</v>
      </c>
      <c r="O46" s="98">
        <v>227800</v>
      </c>
      <c r="P46" s="100"/>
      <c r="Q46" s="99"/>
      <c r="R46" s="101" t="s">
        <v>663</v>
      </c>
      <c r="T46" s="60">
        <v>410201</v>
      </c>
    </row>
    <row r="47" spans="1:20" ht="18" customHeight="1" x14ac:dyDescent="0.15">
      <c r="A47" s="94">
        <v>1</v>
      </c>
      <c r="B47" s="95" t="s">
        <v>86</v>
      </c>
      <c r="C47" s="95">
        <v>2</v>
      </c>
      <c r="D47" s="95" t="s">
        <v>6897</v>
      </c>
      <c r="E47" s="95">
        <v>1</v>
      </c>
      <c r="F47" s="95" t="s">
        <v>504</v>
      </c>
      <c r="G47" s="102">
        <v>11</v>
      </c>
      <c r="H47" s="95" t="s">
        <v>66</v>
      </c>
      <c r="I47" s="102">
        <v>1</v>
      </c>
      <c r="J47" s="102" t="s">
        <v>67</v>
      </c>
      <c r="K47" s="98"/>
      <c r="L47" s="98"/>
      <c r="M47" s="98"/>
      <c r="N47" s="96" t="s">
        <v>6959</v>
      </c>
      <c r="O47" s="98">
        <v>261800</v>
      </c>
      <c r="P47" s="100"/>
      <c r="Q47" s="99"/>
      <c r="R47" s="101" t="s">
        <v>663</v>
      </c>
      <c r="T47" s="60">
        <v>410201</v>
      </c>
    </row>
    <row r="48" spans="1:20" ht="18" customHeight="1" x14ac:dyDescent="0.15">
      <c r="A48" s="94">
        <v>1</v>
      </c>
      <c r="B48" s="95" t="s">
        <v>86</v>
      </c>
      <c r="C48" s="95">
        <v>2</v>
      </c>
      <c r="D48" s="95" t="s">
        <v>6897</v>
      </c>
      <c r="E48" s="95">
        <v>1</v>
      </c>
      <c r="F48" s="95" t="s">
        <v>504</v>
      </c>
      <c r="G48" s="102">
        <v>11</v>
      </c>
      <c r="H48" s="95" t="s">
        <v>66</v>
      </c>
      <c r="I48" s="102">
        <v>1</v>
      </c>
      <c r="J48" s="102" t="s">
        <v>67</v>
      </c>
      <c r="K48" s="98"/>
      <c r="L48" s="98"/>
      <c r="M48" s="98"/>
      <c r="N48" s="96" t="s">
        <v>6960</v>
      </c>
      <c r="O48" s="98">
        <v>32500</v>
      </c>
      <c r="P48" s="100"/>
      <c r="Q48" s="99"/>
      <c r="R48" s="101" t="s">
        <v>663</v>
      </c>
      <c r="T48" s="60">
        <v>410201</v>
      </c>
    </row>
    <row r="49" spans="1:20" ht="18" customHeight="1" x14ac:dyDescent="0.15">
      <c r="A49" s="94">
        <v>1</v>
      </c>
      <c r="B49" s="95" t="s">
        <v>86</v>
      </c>
      <c r="C49" s="95">
        <v>2</v>
      </c>
      <c r="D49" s="95" t="s">
        <v>6897</v>
      </c>
      <c r="E49" s="95">
        <v>1</v>
      </c>
      <c r="F49" s="95" t="s">
        <v>504</v>
      </c>
      <c r="G49" s="102">
        <v>11</v>
      </c>
      <c r="H49" s="95" t="s">
        <v>66</v>
      </c>
      <c r="I49" s="102">
        <v>1</v>
      </c>
      <c r="J49" s="102" t="s">
        <v>67</v>
      </c>
      <c r="K49" s="98"/>
      <c r="L49" s="98"/>
      <c r="M49" s="98"/>
      <c r="N49" s="96" t="s">
        <v>6961</v>
      </c>
      <c r="O49" s="98">
        <v>37500</v>
      </c>
      <c r="P49" s="100"/>
      <c r="Q49" s="99"/>
      <c r="R49" s="101" t="s">
        <v>663</v>
      </c>
      <c r="T49" s="60">
        <v>410201</v>
      </c>
    </row>
    <row r="50" spans="1:20" ht="18" customHeight="1" x14ac:dyDescent="0.15">
      <c r="A50" s="94">
        <v>1</v>
      </c>
      <c r="B50" s="95" t="s">
        <v>86</v>
      </c>
      <c r="C50" s="95">
        <v>2</v>
      </c>
      <c r="D50" s="95" t="s">
        <v>6897</v>
      </c>
      <c r="E50" s="95">
        <v>1</v>
      </c>
      <c r="F50" s="95" t="s">
        <v>504</v>
      </c>
      <c r="G50" s="102">
        <v>11</v>
      </c>
      <c r="H50" s="95" t="s">
        <v>66</v>
      </c>
      <c r="I50" s="102">
        <v>1</v>
      </c>
      <c r="J50" s="102" t="s">
        <v>67</v>
      </c>
      <c r="K50" s="98"/>
      <c r="L50" s="98"/>
      <c r="M50" s="98"/>
      <c r="N50" s="96" t="s">
        <v>6962</v>
      </c>
      <c r="O50" s="98">
        <v>40320</v>
      </c>
      <c r="P50" s="100"/>
      <c r="Q50" s="99"/>
      <c r="R50" s="101" t="s">
        <v>663</v>
      </c>
      <c r="T50" s="60">
        <v>410201</v>
      </c>
    </row>
    <row r="51" spans="1:20" ht="18" customHeight="1" x14ac:dyDescent="0.15">
      <c r="A51" s="94">
        <v>1</v>
      </c>
      <c r="B51" s="95" t="s">
        <v>86</v>
      </c>
      <c r="C51" s="95">
        <v>2</v>
      </c>
      <c r="D51" s="95" t="s">
        <v>6897</v>
      </c>
      <c r="E51" s="95">
        <v>1</v>
      </c>
      <c r="F51" s="95" t="s">
        <v>504</v>
      </c>
      <c r="G51" s="102">
        <v>11</v>
      </c>
      <c r="H51" s="95" t="s">
        <v>66</v>
      </c>
      <c r="I51" s="102">
        <v>1</v>
      </c>
      <c r="J51" s="102" t="s">
        <v>67</v>
      </c>
      <c r="K51" s="98"/>
      <c r="L51" s="98"/>
      <c r="M51" s="98"/>
      <c r="N51" s="96" t="s">
        <v>6963</v>
      </c>
      <c r="O51" s="98">
        <v>20160</v>
      </c>
      <c r="P51" s="100"/>
      <c r="Q51" s="99"/>
      <c r="R51" s="101" t="s">
        <v>663</v>
      </c>
      <c r="T51" s="60">
        <v>410201</v>
      </c>
    </row>
    <row r="52" spans="1:20" ht="18" customHeight="1" x14ac:dyDescent="0.15">
      <c r="A52" s="94">
        <v>1</v>
      </c>
      <c r="B52" s="95" t="s">
        <v>86</v>
      </c>
      <c r="C52" s="95">
        <v>2</v>
      </c>
      <c r="D52" s="95" t="s">
        <v>6897</v>
      </c>
      <c r="E52" s="95">
        <v>1</v>
      </c>
      <c r="F52" s="95" t="s">
        <v>504</v>
      </c>
      <c r="G52" s="102">
        <v>11</v>
      </c>
      <c r="H52" s="95" t="s">
        <v>66</v>
      </c>
      <c r="I52" s="102">
        <v>1</v>
      </c>
      <c r="J52" s="102" t="s">
        <v>67</v>
      </c>
      <c r="K52" s="98"/>
      <c r="L52" s="98"/>
      <c r="M52" s="98"/>
      <c r="N52" s="96" t="s">
        <v>6964</v>
      </c>
      <c r="O52" s="98">
        <v>110880</v>
      </c>
      <c r="P52" s="100"/>
      <c r="Q52" s="99"/>
      <c r="R52" s="101" t="s">
        <v>663</v>
      </c>
      <c r="T52" s="60">
        <v>410201</v>
      </c>
    </row>
    <row r="53" spans="1:20" ht="18" customHeight="1" x14ac:dyDescent="0.15">
      <c r="A53" s="94">
        <v>1</v>
      </c>
      <c r="B53" s="95" t="s">
        <v>86</v>
      </c>
      <c r="C53" s="95">
        <v>2</v>
      </c>
      <c r="D53" s="95" t="s">
        <v>6897</v>
      </c>
      <c r="E53" s="95">
        <v>1</v>
      </c>
      <c r="F53" s="95" t="s">
        <v>504</v>
      </c>
      <c r="G53" s="102">
        <v>11</v>
      </c>
      <c r="H53" s="95" t="s">
        <v>66</v>
      </c>
      <c r="I53" s="102">
        <v>1</v>
      </c>
      <c r="J53" s="102" t="s">
        <v>67</v>
      </c>
      <c r="K53" s="98"/>
      <c r="L53" s="98"/>
      <c r="M53" s="98"/>
      <c r="N53" s="96" t="s">
        <v>6965</v>
      </c>
      <c r="O53" s="98">
        <v>20160</v>
      </c>
      <c r="P53" s="100"/>
      <c r="Q53" s="99"/>
      <c r="R53" s="101" t="s">
        <v>663</v>
      </c>
      <c r="T53" s="60">
        <v>410201</v>
      </c>
    </row>
    <row r="54" spans="1:20" ht="18" customHeight="1" x14ac:dyDescent="0.15">
      <c r="A54" s="94">
        <v>1</v>
      </c>
      <c r="B54" s="95" t="s">
        <v>86</v>
      </c>
      <c r="C54" s="95">
        <v>2</v>
      </c>
      <c r="D54" s="95" t="s">
        <v>6897</v>
      </c>
      <c r="E54" s="95">
        <v>1</v>
      </c>
      <c r="F54" s="95" t="s">
        <v>504</v>
      </c>
      <c r="G54" s="102">
        <v>11</v>
      </c>
      <c r="H54" s="95" t="s">
        <v>66</v>
      </c>
      <c r="I54" s="102">
        <v>1</v>
      </c>
      <c r="J54" s="102" t="s">
        <v>67</v>
      </c>
      <c r="K54" s="98"/>
      <c r="L54" s="98"/>
      <c r="M54" s="98"/>
      <c r="N54" s="96" t="s">
        <v>6966</v>
      </c>
      <c r="O54" s="98">
        <v>8400</v>
      </c>
      <c r="P54" s="100"/>
      <c r="Q54" s="99"/>
      <c r="R54" s="101" t="s">
        <v>663</v>
      </c>
      <c r="T54" s="60">
        <v>410201</v>
      </c>
    </row>
    <row r="55" spans="1:20" ht="18" customHeight="1" x14ac:dyDescent="0.15">
      <c r="A55" s="94">
        <v>1</v>
      </c>
      <c r="B55" s="95" t="s">
        <v>86</v>
      </c>
      <c r="C55" s="95">
        <v>2</v>
      </c>
      <c r="D55" s="95" t="s">
        <v>6897</v>
      </c>
      <c r="E55" s="95">
        <v>1</v>
      </c>
      <c r="F55" s="95" t="s">
        <v>504</v>
      </c>
      <c r="G55" s="102">
        <v>11</v>
      </c>
      <c r="H55" s="95" t="s">
        <v>66</v>
      </c>
      <c r="I55" s="96">
        <v>3</v>
      </c>
      <c r="J55" s="96" t="s">
        <v>70</v>
      </c>
      <c r="K55" s="98">
        <v>131</v>
      </c>
      <c r="L55" s="98">
        <v>131</v>
      </c>
      <c r="M55" s="98">
        <f>K55-L55</f>
        <v>0</v>
      </c>
      <c r="N55" s="96" t="s">
        <v>6967</v>
      </c>
      <c r="O55" s="98">
        <v>13200</v>
      </c>
      <c r="P55" s="100"/>
      <c r="Q55" s="99"/>
      <c r="R55" s="101" t="s">
        <v>663</v>
      </c>
      <c r="T55" s="60">
        <v>410201</v>
      </c>
    </row>
    <row r="56" spans="1:20" ht="18" customHeight="1" x14ac:dyDescent="0.15">
      <c r="A56" s="94">
        <v>1</v>
      </c>
      <c r="B56" s="95" t="s">
        <v>86</v>
      </c>
      <c r="C56" s="95">
        <v>2</v>
      </c>
      <c r="D56" s="95" t="s">
        <v>6897</v>
      </c>
      <c r="E56" s="95">
        <v>1</v>
      </c>
      <c r="F56" s="95" t="s">
        <v>504</v>
      </c>
      <c r="G56" s="102">
        <v>11</v>
      </c>
      <c r="H56" s="95" t="s">
        <v>66</v>
      </c>
      <c r="I56" s="102">
        <v>3</v>
      </c>
      <c r="J56" s="102" t="s">
        <v>70</v>
      </c>
      <c r="K56" s="98"/>
      <c r="L56" s="98"/>
      <c r="M56" s="98"/>
      <c r="N56" s="96" t="s">
        <v>6968</v>
      </c>
      <c r="O56" s="98">
        <v>34000</v>
      </c>
      <c r="P56" s="100"/>
      <c r="Q56" s="99"/>
      <c r="R56" s="101" t="s">
        <v>663</v>
      </c>
      <c r="T56" s="60">
        <v>410201</v>
      </c>
    </row>
    <row r="57" spans="1:20" ht="18" customHeight="1" x14ac:dyDescent="0.15">
      <c r="A57" s="94">
        <v>1</v>
      </c>
      <c r="B57" s="95" t="s">
        <v>86</v>
      </c>
      <c r="C57" s="95">
        <v>2</v>
      </c>
      <c r="D57" s="95" t="s">
        <v>6897</v>
      </c>
      <c r="E57" s="95">
        <v>1</v>
      </c>
      <c r="F57" s="95" t="s">
        <v>504</v>
      </c>
      <c r="G57" s="102">
        <v>11</v>
      </c>
      <c r="H57" s="95" t="s">
        <v>66</v>
      </c>
      <c r="I57" s="102">
        <v>3</v>
      </c>
      <c r="J57" s="102" t="s">
        <v>70</v>
      </c>
      <c r="K57" s="98"/>
      <c r="L57" s="98"/>
      <c r="M57" s="98"/>
      <c r="N57" s="96" t="s">
        <v>6969</v>
      </c>
      <c r="O57" s="98"/>
      <c r="P57" s="100"/>
      <c r="Q57" s="99"/>
      <c r="R57" s="101" t="s">
        <v>663</v>
      </c>
      <c r="T57" s="60">
        <v>410201</v>
      </c>
    </row>
    <row r="58" spans="1:20" ht="18" customHeight="1" x14ac:dyDescent="0.15">
      <c r="A58" s="94">
        <v>1</v>
      </c>
      <c r="B58" s="95" t="s">
        <v>86</v>
      </c>
      <c r="C58" s="95">
        <v>2</v>
      </c>
      <c r="D58" s="95" t="s">
        <v>6897</v>
      </c>
      <c r="E58" s="95">
        <v>1</v>
      </c>
      <c r="F58" s="95" t="s">
        <v>504</v>
      </c>
      <c r="G58" s="102">
        <v>11</v>
      </c>
      <c r="H58" s="95" t="s">
        <v>66</v>
      </c>
      <c r="I58" s="102">
        <v>3</v>
      </c>
      <c r="J58" s="102" t="s">
        <v>70</v>
      </c>
      <c r="K58" s="98"/>
      <c r="L58" s="98"/>
      <c r="M58" s="98"/>
      <c r="N58" s="96" t="s">
        <v>6970</v>
      </c>
      <c r="O58" s="98">
        <v>83400</v>
      </c>
      <c r="P58" s="100"/>
      <c r="Q58" s="99"/>
      <c r="R58" s="101" t="s">
        <v>663</v>
      </c>
      <c r="T58" s="60">
        <v>410201</v>
      </c>
    </row>
    <row r="59" spans="1:20" ht="18" customHeight="1" x14ac:dyDescent="0.15">
      <c r="A59" s="94">
        <v>1</v>
      </c>
      <c r="B59" s="95" t="s">
        <v>86</v>
      </c>
      <c r="C59" s="95">
        <v>2</v>
      </c>
      <c r="D59" s="95" t="s">
        <v>6897</v>
      </c>
      <c r="E59" s="95">
        <v>1</v>
      </c>
      <c r="F59" s="95" t="s">
        <v>504</v>
      </c>
      <c r="G59" s="96">
        <v>18</v>
      </c>
      <c r="H59" s="97" t="s">
        <v>81</v>
      </c>
      <c r="I59" s="96"/>
      <c r="J59" s="96"/>
      <c r="K59" s="98"/>
      <c r="L59" s="98"/>
      <c r="M59" s="98"/>
      <c r="N59" s="96"/>
      <c r="O59" s="99"/>
      <c r="P59" s="100"/>
      <c r="Q59" s="99"/>
      <c r="R59" s="101" t="s">
        <v>663</v>
      </c>
      <c r="T59" s="60">
        <v>410201</v>
      </c>
    </row>
    <row r="60" spans="1:20" ht="18" customHeight="1" x14ac:dyDescent="0.15">
      <c r="A60" s="94">
        <v>1</v>
      </c>
      <c r="B60" s="95" t="s">
        <v>86</v>
      </c>
      <c r="C60" s="95">
        <v>2</v>
      </c>
      <c r="D60" s="95" t="s">
        <v>6897</v>
      </c>
      <c r="E60" s="95">
        <v>1</v>
      </c>
      <c r="F60" s="95" t="s">
        <v>504</v>
      </c>
      <c r="G60" s="102">
        <v>18</v>
      </c>
      <c r="H60" s="95" t="s">
        <v>81</v>
      </c>
      <c r="I60" s="96">
        <v>11</v>
      </c>
      <c r="J60" s="96" t="s">
        <v>6971</v>
      </c>
      <c r="K60" s="98">
        <v>63</v>
      </c>
      <c r="L60" s="98">
        <v>63</v>
      </c>
      <c r="M60" s="98">
        <f>K60-L60</f>
        <v>0</v>
      </c>
      <c r="N60" s="96" t="s">
        <v>6972</v>
      </c>
      <c r="O60" s="98">
        <v>62400</v>
      </c>
      <c r="P60" s="100"/>
      <c r="Q60" s="99"/>
      <c r="R60" s="101" t="s">
        <v>663</v>
      </c>
      <c r="T60" s="60">
        <v>410201</v>
      </c>
    </row>
    <row r="61" spans="1:20" ht="18" customHeight="1" x14ac:dyDescent="0.15">
      <c r="A61" s="76">
        <v>1</v>
      </c>
      <c r="B61" s="77" t="s">
        <v>86</v>
      </c>
      <c r="C61" s="78">
        <v>3</v>
      </c>
      <c r="D61" s="78" t="s">
        <v>6973</v>
      </c>
      <c r="E61" s="79"/>
      <c r="F61" s="78"/>
      <c r="G61" s="79"/>
      <c r="H61" s="78"/>
      <c r="I61" s="79"/>
      <c r="J61" s="79"/>
      <c r="K61" s="80">
        <f>IF(C61="",SUMIFS($K62:$K$517,$A62:$A$517,A61,$E62:$E$517,""),IF(E61="",SUMIFS($K62:$K$517,$A62:$A$517,A61,$C62:$C$517,C61,$G62:$G$517,""),IF(G61="",SUMIFS($K62:$K$517,$A62:$A$517,A61,$C62:$C$517,C61,$E62:$E$517,E61,$R62:$R$517,R61),IF(I61="",SUMIFS($K62:$K$517,$A62:$A$517,A61,$C62:$C$517,C61,$E62:$E$517,E61,$G62:$G$517,G61,$R62:$R$517,R61),0))))</f>
        <v>8770</v>
      </c>
      <c r="L61" s="80">
        <f>IF(C61="",SUMIFS($L62:$L$517,$A62:$A$517,A61,$E62:$E$517,""),IF(E61="",SUMIFS($L62:$L$517,$A62:$A$517,A61,$C62:$C$517,C61,$G62:$G$517,""),IF(G61="",SUMIFS($L62:$L$517,$A62:$A$517,A61,$C62:$C$517,C61,$E62:$E$517,E61,$R62:$R$517,R61),IF(I61="",SUMIFS($L62:$L$517,$A62:$A$517,A61,$C62:$C$517,C61,$E62:$E$517,E61,$G62:$G$517,G61,$R62:$R$517,R61),0))))</f>
        <v>10543</v>
      </c>
      <c r="M61" s="80">
        <f t="shared" ref="M61:M62" si="2">K61-L61</f>
        <v>-1773</v>
      </c>
      <c r="N61" s="81"/>
      <c r="O61" s="82"/>
      <c r="P61" s="83"/>
      <c r="Q61" s="80">
        <f>IF(C61="",SUMIFS($Q62:$Q$517,$A62:$A$517,A61,$E62:$E$517,""),IF(E61="",SUMIFS($Q62:$Q$517,$A62:$A$517,A61,$C62:$C$517,C61,$G62:$G$517,""),IF(G61="",SUMIFS($Q62:$Q$517,$A62:$A$517,A61,$C62:$C$517,C61,$E62:$E$517,E61,$R62:$R$517,R61),IF(I61="",SUMIFS($Q62:$Q$517,$A62:$A$517,A61,$C62:$C$517,C61,$E62:$E$517,E61,$G62:$G$517,G61,$R62:$R$517,R61),0))))</f>
        <v>8770</v>
      </c>
      <c r="R61" s="84"/>
      <c r="T61" s="60">
        <v>410301</v>
      </c>
    </row>
    <row r="62" spans="1:20" ht="18" customHeight="1" x14ac:dyDescent="0.15">
      <c r="A62" s="76">
        <v>1</v>
      </c>
      <c r="B62" s="77" t="s">
        <v>2200</v>
      </c>
      <c r="C62" s="85">
        <v>3</v>
      </c>
      <c r="D62" s="77" t="s">
        <v>6974</v>
      </c>
      <c r="E62" s="86">
        <v>1</v>
      </c>
      <c r="F62" s="87" t="s">
        <v>6973</v>
      </c>
      <c r="G62" s="86"/>
      <c r="H62" s="87"/>
      <c r="I62" s="86"/>
      <c r="J62" s="86"/>
      <c r="K62" s="88">
        <f>IF(C62="",SUMIFS($K63:$K$517,$A63:$A$517,A62,$E63:$E$517,""),IF(E62="",SUMIFS($K63:$K$517,$A63:$A$517,A62,$C63:$C$517,C62,$G63:$G$517,""),IF(G62="",SUMIFS($K63:$K$517,$A63:$A$517,A62,$C63:$C$517,C62,$E63:$E$517,E62,$R63:$R$517,R62),IF(I62="",SUMIFS($K63:$K$517,$A63:$A$517,A62,$C63:$C$517,C62,$E63:$E$517,E62,$G63:$G$517,G62,$R63:$R$517,R62),0))))</f>
        <v>3358</v>
      </c>
      <c r="L62" s="88">
        <f>IF(C62="",SUMIFS($L63:$L$517,$A63:$A$517,A62,$E63:$E$517,""),IF(E62="",SUMIFS($L63:$L$517,$A63:$A$517,A62,$C63:$C$517,C62,$G63:$G$517,""),IF(G62="",SUMIFS($L63:$L$517,$A63:$A$517,A62,$C63:$C$517,C62,$E63:$E$517,E62,$R63:$R$517,R62),IF(I62="",SUMIFS($L63:$L$517,$A63:$A$517,A62,$C63:$C$517,C62,$E63:$E$517,E62,$G63:$G$517,G62,$R63:$R$517,R62),0))))</f>
        <v>3346</v>
      </c>
      <c r="M62" s="88">
        <f t="shared" si="2"/>
        <v>12</v>
      </c>
      <c r="N62" s="89"/>
      <c r="O62" s="90"/>
      <c r="P62" s="91"/>
      <c r="Q62" s="92">
        <f>IF(C62="",SUMIFS($Q63:$Q$517,$A63:$A$517,A62,$E63:$E$517,""),IF(E62="",SUMIFS($Q63:$Q$517,$A63:$A$517,A62,$C63:$C$517,C62,$G63:$G$517,""),IF(G62="",SUMIFS($Q63:$Q$517,$A63:$A$517,A62,$C63:$C$517,C62,$E63:$E$517,E62,$R63:$R$517,R62),IF(I62="",SUMIFS($Q63:$Q$517,$A63:$A$517,A62,$C63:$C$517,C62,$E63:$E$517,E62,$G63:$G$517,G62,$R63:$R$517,R62),0))))</f>
        <v>3358</v>
      </c>
      <c r="R62" s="93" t="s">
        <v>663</v>
      </c>
      <c r="T62" s="60">
        <v>410301</v>
      </c>
    </row>
    <row r="63" spans="1:20" ht="18" customHeight="1" x14ac:dyDescent="0.15">
      <c r="A63" s="94">
        <v>1</v>
      </c>
      <c r="B63" s="95" t="s">
        <v>86</v>
      </c>
      <c r="C63" s="95">
        <v>3</v>
      </c>
      <c r="D63" s="95" t="s">
        <v>6974</v>
      </c>
      <c r="E63" s="95">
        <v>1</v>
      </c>
      <c r="F63" s="95" t="s">
        <v>6974</v>
      </c>
      <c r="G63" s="96">
        <v>18</v>
      </c>
      <c r="H63" s="97" t="s">
        <v>81</v>
      </c>
      <c r="I63" s="96"/>
      <c r="J63" s="96"/>
      <c r="K63" s="98"/>
      <c r="L63" s="98"/>
      <c r="M63" s="98"/>
      <c r="N63" s="96"/>
      <c r="O63" s="99"/>
      <c r="P63" s="100" t="s">
        <v>6946</v>
      </c>
      <c r="Q63" s="99">
        <v>3358</v>
      </c>
      <c r="R63" s="101" t="s">
        <v>663</v>
      </c>
      <c r="T63" s="60">
        <v>410301</v>
      </c>
    </row>
    <row r="64" spans="1:20" ht="18" customHeight="1" x14ac:dyDescent="0.15">
      <c r="A64" s="94">
        <v>1</v>
      </c>
      <c r="B64" s="95" t="s">
        <v>86</v>
      </c>
      <c r="C64" s="95">
        <v>3</v>
      </c>
      <c r="D64" s="95" t="s">
        <v>6974</v>
      </c>
      <c r="E64" s="95">
        <v>1</v>
      </c>
      <c r="F64" s="95" t="s">
        <v>6974</v>
      </c>
      <c r="G64" s="102">
        <v>18</v>
      </c>
      <c r="H64" s="95" t="s">
        <v>81</v>
      </c>
      <c r="I64" s="96">
        <v>11</v>
      </c>
      <c r="J64" s="96" t="s">
        <v>6975</v>
      </c>
      <c r="K64" s="98">
        <v>3358</v>
      </c>
      <c r="L64" s="98">
        <v>3346</v>
      </c>
      <c r="M64" s="98">
        <f>K64-L64</f>
        <v>12</v>
      </c>
      <c r="N64" s="96" t="s">
        <v>6975</v>
      </c>
      <c r="O64" s="98">
        <v>3358000</v>
      </c>
      <c r="P64" s="100" t="s">
        <v>6948</v>
      </c>
      <c r="Q64" s="99"/>
      <c r="R64" s="101" t="s">
        <v>663</v>
      </c>
      <c r="T64" s="60">
        <v>410301</v>
      </c>
    </row>
    <row r="65" spans="1:20" ht="18" customHeight="1" x14ac:dyDescent="0.15">
      <c r="A65" s="76">
        <v>1</v>
      </c>
      <c r="B65" s="77" t="s">
        <v>2200</v>
      </c>
      <c r="C65" s="85">
        <v>3</v>
      </c>
      <c r="D65" s="77" t="s">
        <v>6974</v>
      </c>
      <c r="E65" s="86">
        <v>2</v>
      </c>
      <c r="F65" s="87" t="s">
        <v>6976</v>
      </c>
      <c r="G65" s="86"/>
      <c r="H65" s="87"/>
      <c r="I65" s="86"/>
      <c r="J65" s="86"/>
      <c r="K65" s="88">
        <f>IF(C65="",SUMIFS($K66:$K$517,$A66:$A$517,A65,$E66:$E$517,""),IF(E65="",SUMIFS($K66:$K$517,$A66:$A$517,A65,$C66:$C$517,C65,$G66:$G$517,""),IF(G65="",SUMIFS($K66:$K$517,$A66:$A$517,A65,$C66:$C$517,C65,$E66:$E$517,E65,$R66:$R$517,R65),IF(I65="",SUMIFS($K66:$K$517,$A66:$A$517,A65,$C66:$C$517,C65,$E66:$E$517,E65,$G66:$G$517,G65,$R66:$R$517,R65),0))))</f>
        <v>5412</v>
      </c>
      <c r="L65" s="88">
        <f>IF(C65="",SUMIFS($L66:$L$517,$A66:$A$517,A65,$E66:$E$517,""),IF(E65="",SUMIFS($L66:$L$517,$A66:$A$517,A65,$C66:$C$517,C65,$G66:$G$517,""),IF(G65="",SUMIFS($L66:$L$517,$A66:$A$517,A65,$C66:$C$517,C65,$E66:$E$517,E65,$R66:$R$517,R65),IF(I65="",SUMIFS($L66:$L$517,$A66:$A$517,A65,$C66:$C$517,C65,$E66:$E$517,E65,$G66:$G$517,G65,$R66:$R$517,R65),0))))</f>
        <v>7197</v>
      </c>
      <c r="M65" s="88">
        <f t="shared" ref="M65" si="3">K65-L65</f>
        <v>-1785</v>
      </c>
      <c r="N65" s="89"/>
      <c r="O65" s="90"/>
      <c r="P65" s="91"/>
      <c r="Q65" s="92">
        <f>IF(C65="",SUMIFS($Q66:$Q$517,$A66:$A$517,A65,$E66:$E$517,""),IF(E65="",SUMIFS($Q66:$Q$517,$A66:$A$517,A65,$C66:$C$517,C65,$G66:$G$517,""),IF(G65="",SUMIFS($Q66:$Q$517,$A66:$A$517,A65,$C66:$C$517,C65,$E66:$E$517,E65,$R66:$R$517,R65),IF(I65="",SUMIFS($Q66:$Q$517,$A66:$A$517,A65,$C66:$C$517,C65,$E66:$E$517,E65,$G66:$G$517,G65,$R66:$R$517,R65),0))))</f>
        <v>5412</v>
      </c>
      <c r="R65" s="93" t="s">
        <v>663</v>
      </c>
      <c r="T65" s="60">
        <v>410302</v>
      </c>
    </row>
    <row r="66" spans="1:20" ht="18" customHeight="1" x14ac:dyDescent="0.15">
      <c r="A66" s="94">
        <v>1</v>
      </c>
      <c r="B66" s="95" t="s">
        <v>86</v>
      </c>
      <c r="C66" s="95">
        <v>3</v>
      </c>
      <c r="D66" s="95" t="s">
        <v>6974</v>
      </c>
      <c r="E66" s="95">
        <v>2</v>
      </c>
      <c r="F66" s="95" t="s">
        <v>6977</v>
      </c>
      <c r="G66" s="96">
        <v>2</v>
      </c>
      <c r="H66" s="97" t="s">
        <v>10</v>
      </c>
      <c r="I66" s="96"/>
      <c r="J66" s="96"/>
      <c r="K66" s="98"/>
      <c r="L66" s="98"/>
      <c r="M66" s="98"/>
      <c r="N66" s="96"/>
      <c r="O66" s="99"/>
      <c r="P66" s="100" t="s">
        <v>6946</v>
      </c>
      <c r="Q66" s="99">
        <v>5412</v>
      </c>
      <c r="R66" s="101" t="s">
        <v>663</v>
      </c>
      <c r="T66" s="60">
        <v>410302</v>
      </c>
    </row>
    <row r="67" spans="1:20" ht="18" customHeight="1" x14ac:dyDescent="0.15">
      <c r="A67" s="94">
        <v>1</v>
      </c>
      <c r="B67" s="95" t="s">
        <v>86</v>
      </c>
      <c r="C67" s="95">
        <v>3</v>
      </c>
      <c r="D67" s="95" t="s">
        <v>6974</v>
      </c>
      <c r="E67" s="95">
        <v>2</v>
      </c>
      <c r="F67" s="95" t="s">
        <v>6977</v>
      </c>
      <c r="G67" s="102">
        <v>2</v>
      </c>
      <c r="H67" s="95" t="s">
        <v>10</v>
      </c>
      <c r="I67" s="96">
        <v>4</v>
      </c>
      <c r="J67" s="96" t="s">
        <v>94</v>
      </c>
      <c r="K67" s="98">
        <v>1312</v>
      </c>
      <c r="L67" s="98">
        <v>2187</v>
      </c>
      <c r="M67" s="98">
        <f>K67-L67</f>
        <v>-875</v>
      </c>
      <c r="N67" s="96" t="s">
        <v>6978</v>
      </c>
      <c r="O67" s="98">
        <v>1311840</v>
      </c>
      <c r="P67" s="100" t="s">
        <v>6948</v>
      </c>
      <c r="Q67" s="99"/>
      <c r="R67" s="101" t="s">
        <v>663</v>
      </c>
      <c r="T67" s="60">
        <v>410302</v>
      </c>
    </row>
    <row r="68" spans="1:20" ht="18" customHeight="1" x14ac:dyDescent="0.15">
      <c r="A68" s="94">
        <v>1</v>
      </c>
      <c r="B68" s="95" t="s">
        <v>86</v>
      </c>
      <c r="C68" s="95">
        <v>3</v>
      </c>
      <c r="D68" s="95" t="s">
        <v>6974</v>
      </c>
      <c r="E68" s="95">
        <v>2</v>
      </c>
      <c r="F68" s="95" t="s">
        <v>6977</v>
      </c>
      <c r="G68" s="96">
        <v>3</v>
      </c>
      <c r="H68" s="97" t="s">
        <v>13</v>
      </c>
      <c r="I68" s="96"/>
      <c r="J68" s="96"/>
      <c r="K68" s="98"/>
      <c r="L68" s="98"/>
      <c r="M68" s="98"/>
      <c r="N68" s="96"/>
      <c r="O68" s="99"/>
      <c r="P68" s="100"/>
      <c r="Q68" s="99"/>
      <c r="R68" s="101" t="s">
        <v>663</v>
      </c>
      <c r="T68" s="60">
        <v>410302</v>
      </c>
    </row>
    <row r="69" spans="1:20" ht="18" customHeight="1" x14ac:dyDescent="0.15">
      <c r="A69" s="94">
        <v>1</v>
      </c>
      <c r="B69" s="95" t="s">
        <v>86</v>
      </c>
      <c r="C69" s="95">
        <v>3</v>
      </c>
      <c r="D69" s="95" t="s">
        <v>6974</v>
      </c>
      <c r="E69" s="95">
        <v>2</v>
      </c>
      <c r="F69" s="95" t="s">
        <v>6977</v>
      </c>
      <c r="G69" s="102">
        <v>3</v>
      </c>
      <c r="H69" s="95" t="s">
        <v>13</v>
      </c>
      <c r="I69" s="96">
        <v>50</v>
      </c>
      <c r="J69" s="96" t="s">
        <v>108</v>
      </c>
      <c r="K69" s="98">
        <v>279</v>
      </c>
      <c r="L69" s="98">
        <v>465</v>
      </c>
      <c r="M69" s="98">
        <f>K69-L69</f>
        <v>-186</v>
      </c>
      <c r="N69" s="96" t="s">
        <v>6978</v>
      </c>
      <c r="O69" s="98">
        <v>278766</v>
      </c>
      <c r="P69" s="100"/>
      <c r="Q69" s="99"/>
      <c r="R69" s="101" t="s">
        <v>663</v>
      </c>
      <c r="T69" s="60">
        <v>410302</v>
      </c>
    </row>
    <row r="70" spans="1:20" ht="18" customHeight="1" x14ac:dyDescent="0.15">
      <c r="A70" s="94">
        <v>1</v>
      </c>
      <c r="B70" s="95" t="s">
        <v>86</v>
      </c>
      <c r="C70" s="95">
        <v>3</v>
      </c>
      <c r="D70" s="95" t="s">
        <v>6974</v>
      </c>
      <c r="E70" s="95">
        <v>2</v>
      </c>
      <c r="F70" s="95" t="s">
        <v>6977</v>
      </c>
      <c r="G70" s="96">
        <v>4</v>
      </c>
      <c r="H70" s="97" t="s">
        <v>27</v>
      </c>
      <c r="I70" s="96"/>
      <c r="J70" s="96"/>
      <c r="K70" s="98"/>
      <c r="L70" s="98"/>
      <c r="M70" s="98"/>
      <c r="N70" s="96"/>
      <c r="O70" s="99"/>
      <c r="P70" s="100"/>
      <c r="Q70" s="99"/>
      <c r="R70" s="101" t="s">
        <v>663</v>
      </c>
      <c r="T70" s="60">
        <v>410302</v>
      </c>
    </row>
    <row r="71" spans="1:20" ht="18" customHeight="1" x14ac:dyDescent="0.15">
      <c r="A71" s="94">
        <v>1</v>
      </c>
      <c r="B71" s="95" t="s">
        <v>86</v>
      </c>
      <c r="C71" s="95">
        <v>3</v>
      </c>
      <c r="D71" s="95" t="s">
        <v>6974</v>
      </c>
      <c r="E71" s="95">
        <v>2</v>
      </c>
      <c r="F71" s="95" t="s">
        <v>6977</v>
      </c>
      <c r="G71" s="102">
        <v>4</v>
      </c>
      <c r="H71" s="95" t="s">
        <v>27</v>
      </c>
      <c r="I71" s="96">
        <v>32</v>
      </c>
      <c r="J71" s="96" t="s">
        <v>855</v>
      </c>
      <c r="K71" s="98">
        <v>0</v>
      </c>
      <c r="L71" s="98">
        <v>518</v>
      </c>
      <c r="M71" s="98">
        <f>K71-L71</f>
        <v>-518</v>
      </c>
      <c r="N71" s="96" t="s">
        <v>6978</v>
      </c>
      <c r="O71" s="98"/>
      <c r="P71" s="100"/>
      <c r="Q71" s="99"/>
      <c r="R71" s="101" t="s">
        <v>663</v>
      </c>
      <c r="T71" s="60">
        <v>410302</v>
      </c>
    </row>
    <row r="72" spans="1:20" ht="18" customHeight="1" x14ac:dyDescent="0.15">
      <c r="A72" s="94">
        <v>1</v>
      </c>
      <c r="B72" s="95" t="s">
        <v>86</v>
      </c>
      <c r="C72" s="95">
        <v>3</v>
      </c>
      <c r="D72" s="95" t="s">
        <v>6974</v>
      </c>
      <c r="E72" s="95">
        <v>2</v>
      </c>
      <c r="F72" s="95" t="s">
        <v>6977</v>
      </c>
      <c r="G72" s="102">
        <v>4</v>
      </c>
      <c r="H72" s="95" t="s">
        <v>27</v>
      </c>
      <c r="I72" s="96">
        <v>41</v>
      </c>
      <c r="J72" s="96" t="s">
        <v>111</v>
      </c>
      <c r="K72" s="98">
        <v>256</v>
      </c>
      <c r="L72" s="98">
        <v>0</v>
      </c>
      <c r="M72" s="98">
        <f>K72-L72</f>
        <v>256</v>
      </c>
      <c r="N72" s="96" t="s">
        <v>6978</v>
      </c>
      <c r="O72" s="98">
        <v>255804</v>
      </c>
      <c r="P72" s="100"/>
      <c r="Q72" s="99"/>
      <c r="R72" s="101" t="s">
        <v>663</v>
      </c>
      <c r="T72" s="60">
        <v>410302</v>
      </c>
    </row>
    <row r="73" spans="1:20" ht="18" customHeight="1" x14ac:dyDescent="0.15">
      <c r="A73" s="94">
        <v>1</v>
      </c>
      <c r="B73" s="95" t="s">
        <v>86</v>
      </c>
      <c r="C73" s="95">
        <v>3</v>
      </c>
      <c r="D73" s="95" t="s">
        <v>6974</v>
      </c>
      <c r="E73" s="95">
        <v>2</v>
      </c>
      <c r="F73" s="95" t="s">
        <v>6977</v>
      </c>
      <c r="G73" s="96">
        <v>8</v>
      </c>
      <c r="H73" s="97" t="s">
        <v>33</v>
      </c>
      <c r="I73" s="96"/>
      <c r="J73" s="96"/>
      <c r="K73" s="98"/>
      <c r="L73" s="98"/>
      <c r="M73" s="98"/>
      <c r="N73" s="96"/>
      <c r="O73" s="99"/>
      <c r="P73" s="100"/>
      <c r="Q73" s="99"/>
      <c r="R73" s="101" t="s">
        <v>663</v>
      </c>
      <c r="T73" s="60">
        <v>410302</v>
      </c>
    </row>
    <row r="74" spans="1:20" ht="18" customHeight="1" x14ac:dyDescent="0.15">
      <c r="A74" s="94">
        <v>1</v>
      </c>
      <c r="B74" s="95" t="s">
        <v>86</v>
      </c>
      <c r="C74" s="95">
        <v>3</v>
      </c>
      <c r="D74" s="95" t="s">
        <v>6974</v>
      </c>
      <c r="E74" s="95">
        <v>2</v>
      </c>
      <c r="F74" s="95" t="s">
        <v>6977</v>
      </c>
      <c r="G74" s="102">
        <v>8</v>
      </c>
      <c r="H74" s="95" t="s">
        <v>33</v>
      </c>
      <c r="I74" s="96">
        <v>2</v>
      </c>
      <c r="J74" s="96" t="s">
        <v>46</v>
      </c>
      <c r="K74" s="98">
        <v>22</v>
      </c>
      <c r="L74" s="98">
        <v>22</v>
      </c>
      <c r="M74" s="98">
        <f>K74-L74</f>
        <v>0</v>
      </c>
      <c r="N74" s="96" t="s">
        <v>6979</v>
      </c>
      <c r="O74" s="98">
        <v>21600</v>
      </c>
      <c r="P74" s="100"/>
      <c r="Q74" s="99"/>
      <c r="R74" s="101" t="s">
        <v>663</v>
      </c>
      <c r="T74" s="60">
        <v>410302</v>
      </c>
    </row>
    <row r="75" spans="1:20" ht="18" customHeight="1" x14ac:dyDescent="0.15">
      <c r="A75" s="94">
        <v>1</v>
      </c>
      <c r="B75" s="95" t="s">
        <v>86</v>
      </c>
      <c r="C75" s="95">
        <v>3</v>
      </c>
      <c r="D75" s="95" t="s">
        <v>6974</v>
      </c>
      <c r="E75" s="95">
        <v>2</v>
      </c>
      <c r="F75" s="95" t="s">
        <v>6977</v>
      </c>
      <c r="G75" s="96">
        <v>10</v>
      </c>
      <c r="H75" s="97" t="s">
        <v>54</v>
      </c>
      <c r="I75" s="96"/>
      <c r="J75" s="96"/>
      <c r="K75" s="98"/>
      <c r="L75" s="98"/>
      <c r="M75" s="98"/>
      <c r="N75" s="96"/>
      <c r="O75" s="99"/>
      <c r="P75" s="100"/>
      <c r="Q75" s="99"/>
      <c r="R75" s="101" t="s">
        <v>663</v>
      </c>
      <c r="T75" s="60">
        <v>410302</v>
      </c>
    </row>
    <row r="76" spans="1:20" ht="18" customHeight="1" x14ac:dyDescent="0.15">
      <c r="A76" s="94">
        <v>1</v>
      </c>
      <c r="B76" s="95" t="s">
        <v>86</v>
      </c>
      <c r="C76" s="95">
        <v>3</v>
      </c>
      <c r="D76" s="95" t="s">
        <v>6974</v>
      </c>
      <c r="E76" s="95">
        <v>2</v>
      </c>
      <c r="F76" s="95" t="s">
        <v>6977</v>
      </c>
      <c r="G76" s="102">
        <v>10</v>
      </c>
      <c r="H76" s="95" t="s">
        <v>54</v>
      </c>
      <c r="I76" s="96">
        <v>1</v>
      </c>
      <c r="J76" s="96" t="s">
        <v>55</v>
      </c>
      <c r="K76" s="98">
        <v>30</v>
      </c>
      <c r="L76" s="98">
        <v>30</v>
      </c>
      <c r="M76" s="98">
        <f>K76-L76</f>
        <v>0</v>
      </c>
      <c r="N76" s="96" t="s">
        <v>6980</v>
      </c>
      <c r="O76" s="98">
        <v>30000</v>
      </c>
      <c r="P76" s="100"/>
      <c r="Q76" s="99"/>
      <c r="R76" s="101" t="s">
        <v>663</v>
      </c>
      <c r="T76" s="60">
        <v>410302</v>
      </c>
    </row>
    <row r="77" spans="1:20" ht="18" customHeight="1" x14ac:dyDescent="0.15">
      <c r="A77" s="94">
        <v>1</v>
      </c>
      <c r="B77" s="95" t="s">
        <v>86</v>
      </c>
      <c r="C77" s="95">
        <v>3</v>
      </c>
      <c r="D77" s="95" t="s">
        <v>6974</v>
      </c>
      <c r="E77" s="95">
        <v>2</v>
      </c>
      <c r="F77" s="95" t="s">
        <v>6977</v>
      </c>
      <c r="G77" s="102">
        <v>10</v>
      </c>
      <c r="H77" s="95" t="s">
        <v>54</v>
      </c>
      <c r="I77" s="96">
        <v>4</v>
      </c>
      <c r="J77" s="96" t="s">
        <v>65</v>
      </c>
      <c r="K77" s="98">
        <v>22</v>
      </c>
      <c r="L77" s="98">
        <v>22</v>
      </c>
      <c r="M77" s="98">
        <f>K77-L77</f>
        <v>0</v>
      </c>
      <c r="N77" s="96" t="s">
        <v>6981</v>
      </c>
      <c r="O77" s="98">
        <v>22000</v>
      </c>
      <c r="P77" s="100"/>
      <c r="Q77" s="99"/>
      <c r="R77" s="101" t="s">
        <v>663</v>
      </c>
      <c r="T77" s="60">
        <v>410302</v>
      </c>
    </row>
    <row r="78" spans="1:20" ht="18" customHeight="1" x14ac:dyDescent="0.15">
      <c r="A78" s="94">
        <v>1</v>
      </c>
      <c r="B78" s="95" t="s">
        <v>86</v>
      </c>
      <c r="C78" s="95">
        <v>3</v>
      </c>
      <c r="D78" s="95" t="s">
        <v>6974</v>
      </c>
      <c r="E78" s="95">
        <v>2</v>
      </c>
      <c r="F78" s="95" t="s">
        <v>6977</v>
      </c>
      <c r="G78" s="96">
        <v>11</v>
      </c>
      <c r="H78" s="97" t="s">
        <v>66</v>
      </c>
      <c r="I78" s="96"/>
      <c r="J78" s="96"/>
      <c r="K78" s="98"/>
      <c r="L78" s="98"/>
      <c r="M78" s="98"/>
      <c r="N78" s="96"/>
      <c r="O78" s="99"/>
      <c r="P78" s="100"/>
      <c r="Q78" s="99"/>
      <c r="R78" s="101" t="s">
        <v>663</v>
      </c>
      <c r="T78" s="60">
        <v>410302</v>
      </c>
    </row>
    <row r="79" spans="1:20" ht="18" customHeight="1" x14ac:dyDescent="0.15">
      <c r="A79" s="94">
        <v>1</v>
      </c>
      <c r="B79" s="95" t="s">
        <v>86</v>
      </c>
      <c r="C79" s="95">
        <v>3</v>
      </c>
      <c r="D79" s="95" t="s">
        <v>6974</v>
      </c>
      <c r="E79" s="95">
        <v>2</v>
      </c>
      <c r="F79" s="95" t="s">
        <v>6977</v>
      </c>
      <c r="G79" s="102">
        <v>11</v>
      </c>
      <c r="H79" s="95" t="s">
        <v>66</v>
      </c>
      <c r="I79" s="96">
        <v>1</v>
      </c>
      <c r="J79" s="96" t="s">
        <v>67</v>
      </c>
      <c r="K79" s="98">
        <v>219</v>
      </c>
      <c r="L79" s="98">
        <v>219</v>
      </c>
      <c r="M79" s="98">
        <f>K79-L79</f>
        <v>0</v>
      </c>
      <c r="N79" s="96" t="s">
        <v>6982</v>
      </c>
      <c r="O79" s="98">
        <v>42000</v>
      </c>
      <c r="P79" s="100"/>
      <c r="Q79" s="99"/>
      <c r="R79" s="101" t="s">
        <v>663</v>
      </c>
      <c r="T79" s="60">
        <v>410302</v>
      </c>
    </row>
    <row r="80" spans="1:20" ht="18" customHeight="1" x14ac:dyDescent="0.15">
      <c r="A80" s="94">
        <v>1</v>
      </c>
      <c r="B80" s="95" t="s">
        <v>86</v>
      </c>
      <c r="C80" s="95">
        <v>3</v>
      </c>
      <c r="D80" s="95" t="s">
        <v>6974</v>
      </c>
      <c r="E80" s="95">
        <v>2</v>
      </c>
      <c r="F80" s="95" t="s">
        <v>6977</v>
      </c>
      <c r="G80" s="102">
        <v>11</v>
      </c>
      <c r="H80" s="95" t="s">
        <v>66</v>
      </c>
      <c r="I80" s="102">
        <v>1</v>
      </c>
      <c r="J80" s="102" t="s">
        <v>67</v>
      </c>
      <c r="K80" s="98"/>
      <c r="L80" s="98"/>
      <c r="M80" s="98"/>
      <c r="N80" s="96" t="s">
        <v>6983</v>
      </c>
      <c r="O80" s="98">
        <v>50400</v>
      </c>
      <c r="P80" s="100"/>
      <c r="Q80" s="99"/>
      <c r="R80" s="101" t="s">
        <v>663</v>
      </c>
      <c r="T80" s="60">
        <v>410302</v>
      </c>
    </row>
    <row r="81" spans="1:20" ht="18" customHeight="1" x14ac:dyDescent="0.15">
      <c r="A81" s="94">
        <v>1</v>
      </c>
      <c r="B81" s="95" t="s">
        <v>86</v>
      </c>
      <c r="C81" s="95">
        <v>3</v>
      </c>
      <c r="D81" s="95" t="s">
        <v>6974</v>
      </c>
      <c r="E81" s="95">
        <v>2</v>
      </c>
      <c r="F81" s="95" t="s">
        <v>6977</v>
      </c>
      <c r="G81" s="102">
        <v>11</v>
      </c>
      <c r="H81" s="95" t="s">
        <v>66</v>
      </c>
      <c r="I81" s="102">
        <v>1</v>
      </c>
      <c r="J81" s="102" t="s">
        <v>67</v>
      </c>
      <c r="K81" s="98"/>
      <c r="L81" s="98"/>
      <c r="M81" s="98"/>
      <c r="N81" s="96" t="s">
        <v>6984</v>
      </c>
      <c r="O81" s="98">
        <v>42000</v>
      </c>
      <c r="P81" s="100"/>
      <c r="Q81" s="99"/>
      <c r="R81" s="101" t="s">
        <v>663</v>
      </c>
      <c r="T81" s="60">
        <v>410302</v>
      </c>
    </row>
    <row r="82" spans="1:20" ht="18" customHeight="1" x14ac:dyDescent="0.15">
      <c r="A82" s="94">
        <v>1</v>
      </c>
      <c r="B82" s="95" t="s">
        <v>86</v>
      </c>
      <c r="C82" s="95">
        <v>3</v>
      </c>
      <c r="D82" s="95" t="s">
        <v>6974</v>
      </c>
      <c r="E82" s="95">
        <v>2</v>
      </c>
      <c r="F82" s="95" t="s">
        <v>6977</v>
      </c>
      <c r="G82" s="102">
        <v>11</v>
      </c>
      <c r="H82" s="95" t="s">
        <v>66</v>
      </c>
      <c r="I82" s="102">
        <v>1</v>
      </c>
      <c r="J82" s="102" t="s">
        <v>67</v>
      </c>
      <c r="K82" s="98"/>
      <c r="L82" s="98"/>
      <c r="M82" s="98"/>
      <c r="N82" s="96" t="s">
        <v>6985</v>
      </c>
      <c r="O82" s="98"/>
      <c r="P82" s="100"/>
      <c r="Q82" s="99"/>
      <c r="R82" s="101" t="s">
        <v>663</v>
      </c>
      <c r="T82" s="60">
        <v>410302</v>
      </c>
    </row>
    <row r="83" spans="1:20" ht="18" customHeight="1" x14ac:dyDescent="0.15">
      <c r="A83" s="94">
        <v>1</v>
      </c>
      <c r="B83" s="95" t="s">
        <v>86</v>
      </c>
      <c r="C83" s="95">
        <v>3</v>
      </c>
      <c r="D83" s="95" t="s">
        <v>6974</v>
      </c>
      <c r="E83" s="95">
        <v>2</v>
      </c>
      <c r="F83" s="95" t="s">
        <v>6977</v>
      </c>
      <c r="G83" s="102">
        <v>11</v>
      </c>
      <c r="H83" s="95" t="s">
        <v>66</v>
      </c>
      <c r="I83" s="102">
        <v>1</v>
      </c>
      <c r="J83" s="102" t="s">
        <v>67</v>
      </c>
      <c r="K83" s="98"/>
      <c r="L83" s="98"/>
      <c r="M83" s="98"/>
      <c r="N83" s="96" t="s">
        <v>6986</v>
      </c>
      <c r="O83" s="98">
        <v>84000</v>
      </c>
      <c r="P83" s="100"/>
      <c r="Q83" s="99"/>
      <c r="R83" s="101" t="s">
        <v>663</v>
      </c>
      <c r="T83" s="60">
        <v>410302</v>
      </c>
    </row>
    <row r="84" spans="1:20" ht="18" customHeight="1" x14ac:dyDescent="0.15">
      <c r="A84" s="94">
        <v>1</v>
      </c>
      <c r="B84" s="95" t="s">
        <v>86</v>
      </c>
      <c r="C84" s="95">
        <v>3</v>
      </c>
      <c r="D84" s="95" t="s">
        <v>6974</v>
      </c>
      <c r="E84" s="95">
        <v>2</v>
      </c>
      <c r="F84" s="95" t="s">
        <v>6977</v>
      </c>
      <c r="G84" s="102">
        <v>11</v>
      </c>
      <c r="H84" s="95" t="s">
        <v>66</v>
      </c>
      <c r="I84" s="96">
        <v>12</v>
      </c>
      <c r="J84" s="96" t="s">
        <v>756</v>
      </c>
      <c r="K84" s="98">
        <v>2801</v>
      </c>
      <c r="L84" s="98">
        <v>2801</v>
      </c>
      <c r="M84" s="98">
        <f>K84-L84</f>
        <v>0</v>
      </c>
      <c r="N84" s="96" t="s">
        <v>6987</v>
      </c>
      <c r="O84" s="98">
        <v>687500</v>
      </c>
      <c r="P84" s="100"/>
      <c r="Q84" s="99"/>
      <c r="R84" s="101" t="s">
        <v>663</v>
      </c>
      <c r="T84" s="60">
        <v>410302</v>
      </c>
    </row>
    <row r="85" spans="1:20" ht="18" customHeight="1" x14ac:dyDescent="0.15">
      <c r="A85" s="94">
        <v>1</v>
      </c>
      <c r="B85" s="95" t="s">
        <v>86</v>
      </c>
      <c r="C85" s="95">
        <v>3</v>
      </c>
      <c r="D85" s="95" t="s">
        <v>6974</v>
      </c>
      <c r="E85" s="95">
        <v>2</v>
      </c>
      <c r="F85" s="95" t="s">
        <v>6977</v>
      </c>
      <c r="G85" s="102">
        <v>11</v>
      </c>
      <c r="H85" s="95" t="s">
        <v>66</v>
      </c>
      <c r="I85" s="102">
        <v>12</v>
      </c>
      <c r="J85" s="102" t="s">
        <v>756</v>
      </c>
      <c r="K85" s="98"/>
      <c r="L85" s="98"/>
      <c r="M85" s="98"/>
      <c r="N85" s="96" t="s">
        <v>6988</v>
      </c>
      <c r="O85" s="98">
        <v>1144000</v>
      </c>
      <c r="P85" s="100"/>
      <c r="Q85" s="99"/>
      <c r="R85" s="101" t="s">
        <v>663</v>
      </c>
      <c r="T85" s="60">
        <v>410302</v>
      </c>
    </row>
    <row r="86" spans="1:20" ht="18" customHeight="1" x14ac:dyDescent="0.15">
      <c r="A86" s="94">
        <v>1</v>
      </c>
      <c r="B86" s="95" t="s">
        <v>86</v>
      </c>
      <c r="C86" s="95">
        <v>3</v>
      </c>
      <c r="D86" s="95" t="s">
        <v>6974</v>
      </c>
      <c r="E86" s="95">
        <v>2</v>
      </c>
      <c r="F86" s="95" t="s">
        <v>6977</v>
      </c>
      <c r="G86" s="102">
        <v>11</v>
      </c>
      <c r="H86" s="95" t="s">
        <v>66</v>
      </c>
      <c r="I86" s="102">
        <v>12</v>
      </c>
      <c r="J86" s="102" t="s">
        <v>756</v>
      </c>
      <c r="K86" s="98"/>
      <c r="L86" s="98"/>
      <c r="M86" s="98"/>
      <c r="N86" s="96" t="s">
        <v>6989</v>
      </c>
      <c r="O86" s="98">
        <v>506000</v>
      </c>
      <c r="P86" s="100"/>
      <c r="Q86" s="99"/>
      <c r="R86" s="101" t="s">
        <v>663</v>
      </c>
      <c r="T86" s="60">
        <v>410302</v>
      </c>
    </row>
    <row r="87" spans="1:20" ht="18" customHeight="1" x14ac:dyDescent="0.15">
      <c r="A87" s="94">
        <v>1</v>
      </c>
      <c r="B87" s="95" t="s">
        <v>86</v>
      </c>
      <c r="C87" s="95">
        <v>3</v>
      </c>
      <c r="D87" s="95" t="s">
        <v>6974</v>
      </c>
      <c r="E87" s="95">
        <v>2</v>
      </c>
      <c r="F87" s="95" t="s">
        <v>6977</v>
      </c>
      <c r="G87" s="102">
        <v>11</v>
      </c>
      <c r="H87" s="95" t="s">
        <v>66</v>
      </c>
      <c r="I87" s="102">
        <v>12</v>
      </c>
      <c r="J87" s="102" t="s">
        <v>756</v>
      </c>
      <c r="K87" s="98"/>
      <c r="L87" s="98"/>
      <c r="M87" s="98"/>
      <c r="N87" s="96" t="s">
        <v>6990</v>
      </c>
      <c r="O87" s="98">
        <v>396000</v>
      </c>
      <c r="P87" s="100"/>
      <c r="Q87" s="99"/>
      <c r="R87" s="101" t="s">
        <v>663</v>
      </c>
      <c r="T87" s="60">
        <v>410302</v>
      </c>
    </row>
    <row r="88" spans="1:20" ht="18" customHeight="1" x14ac:dyDescent="0.15">
      <c r="A88" s="94">
        <v>1</v>
      </c>
      <c r="B88" s="95" t="s">
        <v>86</v>
      </c>
      <c r="C88" s="95">
        <v>3</v>
      </c>
      <c r="D88" s="95" t="s">
        <v>6974</v>
      </c>
      <c r="E88" s="95">
        <v>2</v>
      </c>
      <c r="F88" s="95" t="s">
        <v>6977</v>
      </c>
      <c r="G88" s="102">
        <v>11</v>
      </c>
      <c r="H88" s="95" t="s">
        <v>66</v>
      </c>
      <c r="I88" s="102">
        <v>12</v>
      </c>
      <c r="J88" s="102" t="s">
        <v>756</v>
      </c>
      <c r="K88" s="98"/>
      <c r="L88" s="98"/>
      <c r="M88" s="98"/>
      <c r="N88" s="96" t="s">
        <v>6991</v>
      </c>
      <c r="O88" s="98">
        <v>55000</v>
      </c>
      <c r="P88" s="100"/>
      <c r="Q88" s="99"/>
      <c r="R88" s="101" t="s">
        <v>663</v>
      </c>
      <c r="T88" s="60">
        <v>410302</v>
      </c>
    </row>
    <row r="89" spans="1:20" ht="18" customHeight="1" x14ac:dyDescent="0.15">
      <c r="A89" s="94">
        <v>1</v>
      </c>
      <c r="B89" s="95" t="s">
        <v>86</v>
      </c>
      <c r="C89" s="95">
        <v>3</v>
      </c>
      <c r="D89" s="95" t="s">
        <v>6974</v>
      </c>
      <c r="E89" s="95">
        <v>2</v>
      </c>
      <c r="F89" s="95" t="s">
        <v>6977</v>
      </c>
      <c r="G89" s="102">
        <v>11</v>
      </c>
      <c r="H89" s="95" t="s">
        <v>66</v>
      </c>
      <c r="I89" s="102">
        <v>12</v>
      </c>
      <c r="J89" s="102" t="s">
        <v>756</v>
      </c>
      <c r="K89" s="98"/>
      <c r="L89" s="98"/>
      <c r="M89" s="98"/>
      <c r="N89" s="96" t="s">
        <v>6992</v>
      </c>
      <c r="O89" s="98">
        <v>12000</v>
      </c>
      <c r="P89" s="100"/>
      <c r="Q89" s="99"/>
      <c r="R89" s="101" t="s">
        <v>663</v>
      </c>
      <c r="T89" s="60">
        <v>410302</v>
      </c>
    </row>
    <row r="90" spans="1:20" ht="18" customHeight="1" x14ac:dyDescent="0.15">
      <c r="A90" s="94">
        <v>1</v>
      </c>
      <c r="B90" s="95" t="s">
        <v>86</v>
      </c>
      <c r="C90" s="95">
        <v>3</v>
      </c>
      <c r="D90" s="95" t="s">
        <v>6974</v>
      </c>
      <c r="E90" s="95">
        <v>2</v>
      </c>
      <c r="F90" s="95" t="s">
        <v>6977</v>
      </c>
      <c r="G90" s="96">
        <v>12</v>
      </c>
      <c r="H90" s="97" t="s">
        <v>73</v>
      </c>
      <c r="I90" s="96"/>
      <c r="J90" s="96"/>
      <c r="K90" s="98"/>
      <c r="L90" s="98"/>
      <c r="M90" s="98"/>
      <c r="N90" s="96"/>
      <c r="O90" s="99"/>
      <c r="P90" s="100"/>
      <c r="Q90" s="99"/>
      <c r="R90" s="101" t="s">
        <v>663</v>
      </c>
      <c r="T90" s="60">
        <v>410302</v>
      </c>
    </row>
    <row r="91" spans="1:20" ht="18" customHeight="1" x14ac:dyDescent="0.15">
      <c r="A91" s="94">
        <v>1</v>
      </c>
      <c r="B91" s="95" t="s">
        <v>86</v>
      </c>
      <c r="C91" s="95">
        <v>3</v>
      </c>
      <c r="D91" s="95" t="s">
        <v>6974</v>
      </c>
      <c r="E91" s="95">
        <v>2</v>
      </c>
      <c r="F91" s="95" t="s">
        <v>6977</v>
      </c>
      <c r="G91" s="102">
        <v>12</v>
      </c>
      <c r="H91" s="95" t="s">
        <v>73</v>
      </c>
      <c r="I91" s="96">
        <v>21</v>
      </c>
      <c r="J91" s="96" t="s">
        <v>6993</v>
      </c>
      <c r="K91" s="98">
        <v>462</v>
      </c>
      <c r="L91" s="98">
        <v>462</v>
      </c>
      <c r="M91" s="98">
        <f>K91-L91</f>
        <v>0</v>
      </c>
      <c r="N91" s="96" t="s">
        <v>6994</v>
      </c>
      <c r="O91" s="98">
        <v>462000</v>
      </c>
      <c r="P91" s="100"/>
      <c r="Q91" s="99"/>
      <c r="R91" s="101" t="s">
        <v>663</v>
      </c>
      <c r="T91" s="60">
        <v>410302</v>
      </c>
    </row>
    <row r="92" spans="1:20" ht="18" customHeight="1" x14ac:dyDescent="0.15">
      <c r="A92" s="94">
        <v>1</v>
      </c>
      <c r="B92" s="95" t="s">
        <v>86</v>
      </c>
      <c r="C92" s="95">
        <v>3</v>
      </c>
      <c r="D92" s="95" t="s">
        <v>6974</v>
      </c>
      <c r="E92" s="95">
        <v>2</v>
      </c>
      <c r="F92" s="95" t="s">
        <v>6977</v>
      </c>
      <c r="G92" s="96">
        <v>13</v>
      </c>
      <c r="H92" s="97" t="s">
        <v>77</v>
      </c>
      <c r="I92" s="96"/>
      <c r="J92" s="96"/>
      <c r="K92" s="98"/>
      <c r="L92" s="98"/>
      <c r="M92" s="98"/>
      <c r="N92" s="96"/>
      <c r="O92" s="99"/>
      <c r="P92" s="100"/>
      <c r="Q92" s="99"/>
      <c r="R92" s="101" t="s">
        <v>663</v>
      </c>
      <c r="T92" s="60">
        <v>410302</v>
      </c>
    </row>
    <row r="93" spans="1:20" ht="18" customHeight="1" x14ac:dyDescent="0.15">
      <c r="A93" s="94">
        <v>1</v>
      </c>
      <c r="B93" s="95" t="s">
        <v>86</v>
      </c>
      <c r="C93" s="95">
        <v>3</v>
      </c>
      <c r="D93" s="95" t="s">
        <v>6974</v>
      </c>
      <c r="E93" s="95">
        <v>2</v>
      </c>
      <c r="F93" s="95" t="s">
        <v>6977</v>
      </c>
      <c r="G93" s="102">
        <v>13</v>
      </c>
      <c r="H93" s="95" t="s">
        <v>77</v>
      </c>
      <c r="I93" s="96">
        <v>1</v>
      </c>
      <c r="J93" s="96" t="s">
        <v>78</v>
      </c>
      <c r="K93" s="98">
        <v>9</v>
      </c>
      <c r="L93" s="98">
        <v>9</v>
      </c>
      <c r="M93" s="98">
        <f>K93-L93</f>
        <v>0</v>
      </c>
      <c r="N93" s="96" t="s">
        <v>6995</v>
      </c>
      <c r="O93" s="98">
        <v>9000</v>
      </c>
      <c r="P93" s="100"/>
      <c r="Q93" s="99"/>
      <c r="R93" s="101" t="s">
        <v>663</v>
      </c>
      <c r="T93" s="60">
        <v>410302</v>
      </c>
    </row>
    <row r="94" spans="1:20" ht="18" customHeight="1" x14ac:dyDescent="0.15">
      <c r="A94" s="94">
        <v>1</v>
      </c>
      <c r="B94" s="95" t="s">
        <v>86</v>
      </c>
      <c r="C94" s="95">
        <v>3</v>
      </c>
      <c r="D94" s="95" t="s">
        <v>6974</v>
      </c>
      <c r="E94" s="95">
        <v>2</v>
      </c>
      <c r="F94" s="95" t="s">
        <v>6977</v>
      </c>
      <c r="G94" s="96">
        <v>18</v>
      </c>
      <c r="H94" s="97" t="s">
        <v>81</v>
      </c>
      <c r="I94" s="96"/>
      <c r="J94" s="96"/>
      <c r="K94" s="98"/>
      <c r="L94" s="98"/>
      <c r="M94" s="98"/>
      <c r="N94" s="96"/>
      <c r="O94" s="99"/>
      <c r="P94" s="100"/>
      <c r="Q94" s="99"/>
      <c r="R94" s="101" t="s">
        <v>663</v>
      </c>
      <c r="T94" s="60">
        <v>410302</v>
      </c>
    </row>
    <row r="95" spans="1:20" ht="18" customHeight="1" x14ac:dyDescent="0.15">
      <c r="A95" s="94">
        <v>1</v>
      </c>
      <c r="B95" s="95" t="s">
        <v>86</v>
      </c>
      <c r="C95" s="95">
        <v>3</v>
      </c>
      <c r="D95" s="95" t="s">
        <v>6974</v>
      </c>
      <c r="E95" s="95">
        <v>2</v>
      </c>
      <c r="F95" s="95" t="s">
        <v>6977</v>
      </c>
      <c r="G95" s="102">
        <v>18</v>
      </c>
      <c r="H95" s="95" t="s">
        <v>81</v>
      </c>
      <c r="I95" s="96">
        <v>83</v>
      </c>
      <c r="J95" s="96" t="s">
        <v>160</v>
      </c>
      <c r="K95" s="98">
        <v>0</v>
      </c>
      <c r="L95" s="98">
        <v>462</v>
      </c>
      <c r="M95" s="98">
        <f>K95-L95</f>
        <v>-462</v>
      </c>
      <c r="N95" s="96" t="s">
        <v>6978</v>
      </c>
      <c r="O95" s="98"/>
      <c r="P95" s="100"/>
      <c r="Q95" s="99"/>
      <c r="R95" s="101" t="s">
        <v>663</v>
      </c>
      <c r="T95" s="60">
        <v>410302</v>
      </c>
    </row>
    <row r="96" spans="1:20" ht="18" customHeight="1" x14ac:dyDescent="0.15">
      <c r="A96" s="76">
        <v>1</v>
      </c>
      <c r="B96" s="77" t="s">
        <v>86</v>
      </c>
      <c r="C96" s="78">
        <v>4</v>
      </c>
      <c r="D96" s="78" t="s">
        <v>6996</v>
      </c>
      <c r="E96" s="79"/>
      <c r="F96" s="78"/>
      <c r="G96" s="79"/>
      <c r="H96" s="78"/>
      <c r="I96" s="79"/>
      <c r="J96" s="79"/>
      <c r="K96" s="80">
        <f>IF(C96="",SUMIFS($K97:$K$517,$A97:$A$517,A96,$E97:$E$517,""),IF(E96="",SUMIFS($K97:$K$517,$A97:$A$517,A96,$C97:$C$517,C96,$G97:$G$517,""),IF(G96="",SUMIFS($K97:$K$517,$A97:$A$517,A96,$C97:$C$517,C96,$E97:$E$517,E96,$R97:$R$517,R96),IF(I96="",SUMIFS($K97:$K$517,$A97:$A$517,A96,$C97:$C$517,C96,$E97:$E$517,E96,$G97:$G$517,G96,$R97:$R$517,R96),0))))</f>
        <v>24</v>
      </c>
      <c r="L96" s="80">
        <f>IF(C96="",SUMIFS($L97:$L$517,$A97:$A$517,A96,$E97:$E$517,""),IF(E96="",SUMIFS($L97:$L$517,$A97:$A$517,A96,$C97:$C$517,C96,$G97:$G$517,""),IF(G96="",SUMIFS($L97:$L$517,$A97:$A$517,A96,$C97:$C$517,C96,$E97:$E$517,E96,$R97:$R$517,R96),IF(I96="",SUMIFS($L97:$L$517,$A97:$A$517,A96,$C97:$C$517,C96,$E97:$E$517,E96,$G97:$G$517,G96,$R97:$R$517,R96),0))))</f>
        <v>24</v>
      </c>
      <c r="M96" s="80">
        <f t="shared" ref="M96:M97" si="4">K96-L96</f>
        <v>0</v>
      </c>
      <c r="N96" s="81"/>
      <c r="O96" s="82"/>
      <c r="P96" s="83"/>
      <c r="Q96" s="80">
        <f>IF(C96="",SUMIFS($Q97:$Q$517,$A97:$A$517,A96,$E97:$E$517,""),IF(E96="",SUMIFS($Q97:$Q$517,$A97:$A$517,A96,$C97:$C$517,C96,$G97:$G$517,""),IF(G96="",SUMIFS($Q97:$Q$517,$A97:$A$517,A96,$C97:$C$517,C96,$E97:$E$517,E96,$R97:$R$517,R96),IF(I96="",SUMIFS($Q97:$Q$517,$A97:$A$517,A96,$C97:$C$517,C96,$E97:$E$517,E96,$G97:$G$517,G96,$R97:$R$517,R96),0))))</f>
        <v>24</v>
      </c>
      <c r="R96" s="84"/>
      <c r="T96" s="60">
        <v>410401</v>
      </c>
    </row>
    <row r="97" spans="1:20" ht="18" customHeight="1" x14ac:dyDescent="0.15">
      <c r="A97" s="76">
        <v>1</v>
      </c>
      <c r="B97" s="77" t="s">
        <v>2200</v>
      </c>
      <c r="C97" s="85">
        <v>4</v>
      </c>
      <c r="D97" s="77" t="s">
        <v>6997</v>
      </c>
      <c r="E97" s="86">
        <v>1</v>
      </c>
      <c r="F97" s="87" t="s">
        <v>6996</v>
      </c>
      <c r="G97" s="86"/>
      <c r="H97" s="87"/>
      <c r="I97" s="86"/>
      <c r="J97" s="86"/>
      <c r="K97" s="88">
        <f>IF(C97="",SUMIFS($K98:$K$517,$A98:$A$517,A97,$E98:$E$517,""),IF(E97="",SUMIFS($K98:$K$517,$A98:$A$517,A97,$C98:$C$517,C97,$G98:$G$517,""),IF(G97="",SUMIFS($K98:$K$517,$A98:$A$517,A97,$C98:$C$517,C97,$E98:$E$517,E97,$R98:$R$517,R97),IF(I97="",SUMIFS($K98:$K$517,$A98:$A$517,A97,$C98:$C$517,C97,$E98:$E$517,E97,$G98:$G$517,G97,$R98:$R$517,R97),0))))</f>
        <v>24</v>
      </c>
      <c r="L97" s="88">
        <f>IF(C97="",SUMIFS($L98:$L$517,$A98:$A$517,A97,$E98:$E$517,""),IF(E97="",SUMIFS($L98:$L$517,$A98:$A$517,A97,$C98:$C$517,C97,$G98:$G$517,""),IF(G97="",SUMIFS($L98:$L$517,$A98:$A$517,A97,$C98:$C$517,C97,$E98:$E$517,E97,$R98:$R$517,R97),IF(I97="",SUMIFS($L98:$L$517,$A98:$A$517,A97,$C98:$C$517,C97,$E98:$E$517,E97,$G98:$G$517,G97,$R98:$R$517,R97),0))))</f>
        <v>24</v>
      </c>
      <c r="M97" s="88">
        <f t="shared" si="4"/>
        <v>0</v>
      </c>
      <c r="N97" s="89"/>
      <c r="O97" s="90"/>
      <c r="P97" s="91"/>
      <c r="Q97" s="92">
        <f>IF(C97="",SUMIFS($Q98:$Q$517,$A98:$A$517,A97,$E98:$E$517,""),IF(E97="",SUMIFS($Q98:$Q$517,$A98:$A$517,A97,$C98:$C$517,C97,$G98:$G$517,""),IF(G97="",SUMIFS($Q98:$Q$517,$A98:$A$517,A97,$C98:$C$517,C97,$E98:$E$517,E97,$R98:$R$517,R97),IF(I97="",SUMIFS($Q98:$Q$517,$A98:$A$517,A97,$C98:$C$517,C97,$E98:$E$517,E97,$G98:$G$517,G97,$R98:$R$517,R97),0))))</f>
        <v>24</v>
      </c>
      <c r="R97" s="93" t="s">
        <v>663</v>
      </c>
      <c r="T97" s="60">
        <v>410401</v>
      </c>
    </row>
    <row r="98" spans="1:20" ht="18" customHeight="1" x14ac:dyDescent="0.15">
      <c r="A98" s="94">
        <v>1</v>
      </c>
      <c r="B98" s="95" t="s">
        <v>86</v>
      </c>
      <c r="C98" s="95">
        <v>4</v>
      </c>
      <c r="D98" s="95" t="s">
        <v>6997</v>
      </c>
      <c r="E98" s="95">
        <v>1</v>
      </c>
      <c r="F98" s="95" t="s">
        <v>6997</v>
      </c>
      <c r="G98" s="96">
        <v>1</v>
      </c>
      <c r="H98" s="97" t="s">
        <v>7</v>
      </c>
      <c r="I98" s="96"/>
      <c r="J98" s="96"/>
      <c r="K98" s="98"/>
      <c r="L98" s="98"/>
      <c r="M98" s="98"/>
      <c r="N98" s="96"/>
      <c r="O98" s="99"/>
      <c r="P98" s="100" t="s">
        <v>6946</v>
      </c>
      <c r="Q98" s="99">
        <v>24</v>
      </c>
      <c r="R98" s="101" t="s">
        <v>663</v>
      </c>
      <c r="T98" s="60">
        <v>410401</v>
      </c>
    </row>
    <row r="99" spans="1:20" ht="18" customHeight="1" x14ac:dyDescent="0.15">
      <c r="A99" s="94">
        <v>1</v>
      </c>
      <c r="B99" s="95" t="s">
        <v>86</v>
      </c>
      <c r="C99" s="95">
        <v>4</v>
      </c>
      <c r="D99" s="95" t="s">
        <v>6997</v>
      </c>
      <c r="E99" s="95">
        <v>1</v>
      </c>
      <c r="F99" s="95" t="s">
        <v>6997</v>
      </c>
      <c r="G99" s="102">
        <v>1</v>
      </c>
      <c r="H99" s="95" t="s">
        <v>7</v>
      </c>
      <c r="I99" s="96">
        <v>21</v>
      </c>
      <c r="J99" s="96" t="s">
        <v>6998</v>
      </c>
      <c r="K99" s="98">
        <v>21</v>
      </c>
      <c r="L99" s="98">
        <v>21</v>
      </c>
      <c r="M99" s="98">
        <f>K99-L99</f>
        <v>0</v>
      </c>
      <c r="N99" s="96" t="s">
        <v>6999</v>
      </c>
      <c r="O99" s="98">
        <v>21000</v>
      </c>
      <c r="P99" s="100" t="s">
        <v>6948</v>
      </c>
      <c r="Q99" s="99"/>
      <c r="R99" s="101" t="s">
        <v>663</v>
      </c>
      <c r="T99" s="60">
        <v>410401</v>
      </c>
    </row>
    <row r="100" spans="1:20" ht="18" customHeight="1" x14ac:dyDescent="0.15">
      <c r="A100" s="94">
        <v>1</v>
      </c>
      <c r="B100" s="95" t="s">
        <v>86</v>
      </c>
      <c r="C100" s="95">
        <v>4</v>
      </c>
      <c r="D100" s="95" t="s">
        <v>6997</v>
      </c>
      <c r="E100" s="95">
        <v>1</v>
      </c>
      <c r="F100" s="95" t="s">
        <v>6997</v>
      </c>
      <c r="G100" s="96">
        <v>10</v>
      </c>
      <c r="H100" s="97" t="s">
        <v>54</v>
      </c>
      <c r="I100" s="96"/>
      <c r="J100" s="96"/>
      <c r="K100" s="98"/>
      <c r="L100" s="98"/>
      <c r="M100" s="98"/>
      <c r="N100" s="96"/>
      <c r="O100" s="99"/>
      <c r="P100" s="100"/>
      <c r="Q100" s="99"/>
      <c r="R100" s="101" t="s">
        <v>663</v>
      </c>
      <c r="T100" s="60">
        <v>410401</v>
      </c>
    </row>
    <row r="101" spans="1:20" ht="18" customHeight="1" x14ac:dyDescent="0.15">
      <c r="A101" s="94">
        <v>1</v>
      </c>
      <c r="B101" s="95" t="s">
        <v>86</v>
      </c>
      <c r="C101" s="95">
        <v>4</v>
      </c>
      <c r="D101" s="95" t="s">
        <v>6997</v>
      </c>
      <c r="E101" s="95">
        <v>1</v>
      </c>
      <c r="F101" s="95" t="s">
        <v>6997</v>
      </c>
      <c r="G101" s="102">
        <v>10</v>
      </c>
      <c r="H101" s="95" t="s">
        <v>54</v>
      </c>
      <c r="I101" s="96">
        <v>3</v>
      </c>
      <c r="J101" s="96" t="s">
        <v>63</v>
      </c>
      <c r="K101" s="98">
        <v>3</v>
      </c>
      <c r="L101" s="98">
        <v>3</v>
      </c>
      <c r="M101" s="98">
        <f>K101-L101</f>
        <v>0</v>
      </c>
      <c r="N101" s="96" t="s">
        <v>7000</v>
      </c>
      <c r="O101" s="98">
        <v>3000</v>
      </c>
      <c r="P101" s="100"/>
      <c r="Q101" s="99"/>
      <c r="R101" s="101" t="s">
        <v>663</v>
      </c>
      <c r="T101" s="60">
        <v>410401</v>
      </c>
    </row>
    <row r="102" spans="1:20" ht="18" customHeight="1" x14ac:dyDescent="0.15">
      <c r="A102" s="68">
        <v>2</v>
      </c>
      <c r="B102" s="69" t="s">
        <v>7001</v>
      </c>
      <c r="C102" s="69"/>
      <c r="D102" s="69"/>
      <c r="E102" s="70"/>
      <c r="F102" s="69"/>
      <c r="G102" s="70"/>
      <c r="H102" s="69"/>
      <c r="I102" s="70"/>
      <c r="J102" s="70"/>
      <c r="K102" s="71">
        <f>IF(C102="",SUMIFS($K103:$K$517,$A103:$A$517,A102,$E103:$E$517,""),IF(E102="",SUMIFS($K103:$K$517,$A103:$A$517,A102,$C103:$C$517,C102,$G103:$G$517,""),IF(G102="",SUMIFS($K103:$K$517,$A103:$A$517,A102,$C103:$C$517,C102,$E103:$E$517,E102,$R103:$R$517,R102),IF(I102="",SUMIFS($K103:$K$517,$A103:$A$517,A102,$C103:$C$517,C102,$E103:$E$517,E102,$G103:$G$517,G102,$R103:$R$517,R102),0))))</f>
        <v>1087023</v>
      </c>
      <c r="L102" s="71">
        <f>IF(C102="",SUMIFS($L103:$L$517,$A103:$A$517,A102,$E103:$E$517,""),IF(E102="",SUMIFS($L103:$L$517,$A103:$A$517,A102,$C103:$C$517,C102,$G103:$G$517,""),IF(G102="",SUMIFS($L103:$L$517,$A103:$A$517,A102,$C103:$C$517,C102,$E103:$E$517,E102,$R103:$R$517,R102),IF(I102="",SUMIFS($L103:$L$517,$A103:$A$517,A102,$C103:$C$517,C102,$E103:$E$517,E102,$G103:$G$517,G102,$R103:$R$517,R102),0))))</f>
        <v>1065716</v>
      </c>
      <c r="M102" s="71">
        <f>K102-L102</f>
        <v>21307</v>
      </c>
      <c r="N102" s="72"/>
      <c r="O102" s="73"/>
      <c r="P102" s="74"/>
      <c r="Q102" s="71">
        <f>IF(C102="",SUMIFS($Q103:$Q$517,$A103:$A$517,A102,$E103:$E$517,""),IF(E102="",SUMIFS($Q103:$Q$517,$A103:$A$517,A102,$C103:$C$517,C102,$G103:$G$517,""),IF(G102="",SUMIFS($Q103:$Q$517,$A103:$A$517,A102,$C103:$C$517,C102,$E103:$E$517,E102,$R103:$R$517,R102),IF(I102="",SUMIFS($Q103:$Q$517,$A103:$A$517,A102,$C103:$C$517,C102,$E103:$E$517,E102,$G103:$G$517,G102,$R103:$R$517,R102),0))))</f>
        <v>852358</v>
      </c>
      <c r="R102" s="75"/>
      <c r="T102" s="60">
        <v>420101</v>
      </c>
    </row>
    <row r="103" spans="1:20" ht="18" customHeight="1" x14ac:dyDescent="0.15">
      <c r="A103" s="76">
        <v>2</v>
      </c>
      <c r="B103" s="77" t="s">
        <v>7001</v>
      </c>
      <c r="C103" s="78">
        <v>1</v>
      </c>
      <c r="D103" s="78" t="s">
        <v>7002</v>
      </c>
      <c r="E103" s="79"/>
      <c r="F103" s="78"/>
      <c r="G103" s="79"/>
      <c r="H103" s="78"/>
      <c r="I103" s="79"/>
      <c r="J103" s="79"/>
      <c r="K103" s="80">
        <f>IF(C103="",SUMIFS($K104:$K$517,$A104:$A$517,A103,$E104:$E$517,""),IF(E103="",SUMIFS($K104:$K$517,$A104:$A$517,A103,$C104:$C$517,C103,$G104:$G$517,""),IF(G103="",SUMIFS($K104:$K$517,$A104:$A$517,A103,$C104:$C$517,C103,$E104:$E$517,E103,$R104:$R$517,R103),IF(I103="",SUMIFS($K104:$K$517,$A104:$A$517,A103,$C104:$C$517,C103,$E104:$E$517,E103,$G104:$G$517,G103,$R104:$R$517,R103),0))))</f>
        <v>972138</v>
      </c>
      <c r="L103" s="80">
        <f>IF(C103="",SUMIFS($L104:$L$517,$A104:$A$517,A103,$E104:$E$517,""),IF(E103="",SUMIFS($L104:$L$517,$A104:$A$517,A103,$C104:$C$517,C103,$G104:$G$517,""),IF(G103="",SUMIFS($L104:$L$517,$A104:$A$517,A103,$C104:$C$517,C103,$E104:$E$517,E103,$R104:$R$517,R103),IF(I103="",SUMIFS($L104:$L$517,$A104:$A$517,A103,$C104:$C$517,C103,$E104:$E$517,E103,$G104:$G$517,G103,$R104:$R$517,R103),0))))</f>
        <v>954211</v>
      </c>
      <c r="M103" s="80">
        <f t="shared" ref="M103:M104" si="5">K103-L103</f>
        <v>17927</v>
      </c>
      <c r="N103" s="81"/>
      <c r="O103" s="82"/>
      <c r="P103" s="83"/>
      <c r="Q103" s="80">
        <f>IF(C103="",SUMIFS($Q104:$Q$517,$A104:$A$517,A103,$E104:$E$517,""),IF(E103="",SUMIFS($Q104:$Q$517,$A104:$A$517,A103,$C104:$C$517,C103,$G104:$G$517,""),IF(G103="",SUMIFS($Q104:$Q$517,$A104:$A$517,A103,$C104:$C$517,C103,$E104:$E$517,E103,$R104:$R$517,R103),IF(I103="",SUMIFS($Q104:$Q$517,$A104:$A$517,A103,$C104:$C$517,C103,$E104:$E$517,E103,$G104:$G$517,G103,$R104:$R$517,R103),0))))</f>
        <v>762271</v>
      </c>
      <c r="R103" s="84"/>
      <c r="T103" s="60">
        <v>420101</v>
      </c>
    </row>
    <row r="104" spans="1:20" ht="18" customHeight="1" x14ac:dyDescent="0.15">
      <c r="A104" s="76">
        <v>2</v>
      </c>
      <c r="B104" s="77" t="s">
        <v>7003</v>
      </c>
      <c r="C104" s="85">
        <v>1</v>
      </c>
      <c r="D104" s="77" t="s">
        <v>7004</v>
      </c>
      <c r="E104" s="86">
        <v>1</v>
      </c>
      <c r="F104" s="87" t="s">
        <v>7005</v>
      </c>
      <c r="G104" s="86"/>
      <c r="H104" s="87"/>
      <c r="I104" s="86"/>
      <c r="J104" s="86"/>
      <c r="K104" s="88">
        <f>IF(C104="",SUMIFS($K105:$K$517,$A105:$A$517,A104,$E105:$E$517,""),IF(E104="",SUMIFS($K105:$K$517,$A105:$A$517,A104,$C105:$C$517,C104,$G105:$G$517,""),IF(G104="",SUMIFS($K105:$K$517,$A105:$A$517,A104,$C105:$C$517,C104,$E105:$E$517,E104,$R105:$R$517,R104),IF(I104="",SUMIFS($K105:$K$517,$A105:$A$517,A104,$C105:$C$517,C104,$E105:$E$517,E104,$G105:$G$517,G104,$R105:$R$517,R104),0))))</f>
        <v>307641</v>
      </c>
      <c r="L104" s="88">
        <f>IF(C104="",SUMIFS($L105:$L$517,$A105:$A$517,A104,$E105:$E$517,""),IF(E104="",SUMIFS($L105:$L$517,$A105:$A$517,A104,$C105:$C$517,C104,$G105:$G$517,""),IF(G104="",SUMIFS($L105:$L$517,$A105:$A$517,A104,$C105:$C$517,C104,$E105:$E$517,E104,$R105:$R$517,R104),IF(I104="",SUMIFS($L105:$L$517,$A105:$A$517,A104,$C105:$C$517,C104,$E105:$E$517,E104,$G105:$G$517,G104,$R105:$R$517,R104),0))))</f>
        <v>294495</v>
      </c>
      <c r="M104" s="88">
        <f t="shared" si="5"/>
        <v>13146</v>
      </c>
      <c r="N104" s="89"/>
      <c r="O104" s="90"/>
      <c r="P104" s="91"/>
      <c r="Q104" s="92">
        <f>IF(C104="",SUMIFS($Q105:$Q$517,$A105:$A$517,A104,$E105:$E$517,""),IF(E104="",SUMIFS($Q105:$Q$517,$A105:$A$517,A104,$C105:$C$517,C104,$G105:$G$517,""),IF(G104="",SUMIFS($Q105:$Q$517,$A105:$A$517,A104,$C105:$C$517,C104,$E105:$E$517,E104,$R105:$R$517,R104),IF(I104="",SUMIFS($Q105:$Q$517,$A105:$A$517,A104,$C105:$C$517,C104,$E105:$E$517,E104,$G105:$G$517,G104,$R105:$R$517,R104),0))))</f>
        <v>241226</v>
      </c>
      <c r="R104" s="93" t="s">
        <v>663</v>
      </c>
      <c r="T104" s="60">
        <v>420101</v>
      </c>
    </row>
    <row r="105" spans="1:20" ht="18" customHeight="1" x14ac:dyDescent="0.15">
      <c r="A105" s="94">
        <v>2</v>
      </c>
      <c r="B105" s="95" t="s">
        <v>7001</v>
      </c>
      <c r="C105" s="95">
        <v>1</v>
      </c>
      <c r="D105" s="95" t="s">
        <v>7004</v>
      </c>
      <c r="E105" s="95">
        <v>1</v>
      </c>
      <c r="F105" s="95" t="s">
        <v>7006</v>
      </c>
      <c r="G105" s="96">
        <v>18</v>
      </c>
      <c r="H105" s="97" t="s">
        <v>81</v>
      </c>
      <c r="I105" s="96"/>
      <c r="J105" s="96"/>
      <c r="K105" s="98"/>
      <c r="L105" s="98"/>
      <c r="M105" s="98"/>
      <c r="N105" s="96"/>
      <c r="O105" s="99"/>
      <c r="P105" s="100" t="s">
        <v>7007</v>
      </c>
      <c r="Q105" s="99">
        <v>61527</v>
      </c>
      <c r="R105" s="101" t="s">
        <v>663</v>
      </c>
      <c r="T105" s="60">
        <v>420101</v>
      </c>
    </row>
    <row r="106" spans="1:20" ht="18" customHeight="1" x14ac:dyDescent="0.15">
      <c r="A106" s="94">
        <v>2</v>
      </c>
      <c r="B106" s="95" t="s">
        <v>7001</v>
      </c>
      <c r="C106" s="95">
        <v>1</v>
      </c>
      <c r="D106" s="95" t="s">
        <v>7004</v>
      </c>
      <c r="E106" s="95">
        <v>1</v>
      </c>
      <c r="F106" s="95" t="s">
        <v>7006</v>
      </c>
      <c r="G106" s="102">
        <v>18</v>
      </c>
      <c r="H106" s="95" t="s">
        <v>81</v>
      </c>
      <c r="I106" s="96">
        <v>61</v>
      </c>
      <c r="J106" s="96" t="s">
        <v>7008</v>
      </c>
      <c r="K106" s="98">
        <v>307641</v>
      </c>
      <c r="L106" s="98">
        <v>294495</v>
      </c>
      <c r="M106" s="98">
        <f>K106-L106</f>
        <v>13146</v>
      </c>
      <c r="N106" s="96" t="s">
        <v>7006</v>
      </c>
      <c r="O106" s="98"/>
      <c r="P106" s="100" t="s">
        <v>7009</v>
      </c>
      <c r="Q106" s="99">
        <v>15971</v>
      </c>
      <c r="R106" s="101" t="s">
        <v>663</v>
      </c>
      <c r="T106" s="60">
        <v>420101</v>
      </c>
    </row>
    <row r="107" spans="1:20" ht="18" customHeight="1" x14ac:dyDescent="0.15">
      <c r="A107" s="94">
        <v>2</v>
      </c>
      <c r="B107" s="95" t="s">
        <v>7001</v>
      </c>
      <c r="C107" s="95">
        <v>1</v>
      </c>
      <c r="D107" s="95" t="s">
        <v>7004</v>
      </c>
      <c r="E107" s="95">
        <v>1</v>
      </c>
      <c r="F107" s="95" t="s">
        <v>7006</v>
      </c>
      <c r="G107" s="102">
        <v>18</v>
      </c>
      <c r="H107" s="95" t="s">
        <v>81</v>
      </c>
      <c r="I107" s="102">
        <v>61</v>
      </c>
      <c r="J107" s="102" t="s">
        <v>7008</v>
      </c>
      <c r="K107" s="98"/>
      <c r="L107" s="98"/>
      <c r="M107" s="98"/>
      <c r="N107" s="96" t="s">
        <v>7010</v>
      </c>
      <c r="O107" s="98">
        <v>307640400</v>
      </c>
      <c r="P107" s="100" t="s">
        <v>7011</v>
      </c>
      <c r="Q107" s="99">
        <v>83063</v>
      </c>
      <c r="R107" s="101" t="s">
        <v>663</v>
      </c>
      <c r="T107" s="60">
        <v>420101</v>
      </c>
    </row>
    <row r="108" spans="1:20" ht="18" customHeight="1" x14ac:dyDescent="0.15">
      <c r="A108" s="94">
        <v>2</v>
      </c>
      <c r="B108" s="95" t="s">
        <v>7001</v>
      </c>
      <c r="C108" s="95">
        <v>1</v>
      </c>
      <c r="D108" s="95" t="s">
        <v>7004</v>
      </c>
      <c r="E108" s="95">
        <v>1</v>
      </c>
      <c r="F108" s="95" t="s">
        <v>7006</v>
      </c>
      <c r="G108" s="102">
        <v>18</v>
      </c>
      <c r="H108" s="95" t="s">
        <v>81</v>
      </c>
      <c r="I108" s="102">
        <v>61</v>
      </c>
      <c r="J108" s="102" t="s">
        <v>7008</v>
      </c>
      <c r="K108" s="98"/>
      <c r="L108" s="98"/>
      <c r="M108" s="98"/>
      <c r="N108" s="96"/>
      <c r="O108" s="98"/>
      <c r="P108" s="100" t="s">
        <v>7012</v>
      </c>
      <c r="Q108" s="99">
        <v>38454</v>
      </c>
      <c r="R108" s="101" t="s">
        <v>663</v>
      </c>
      <c r="T108" s="60">
        <v>420101</v>
      </c>
    </row>
    <row r="109" spans="1:20" ht="18" customHeight="1" x14ac:dyDescent="0.15">
      <c r="A109" s="94">
        <v>2</v>
      </c>
      <c r="B109" s="95" t="s">
        <v>7001</v>
      </c>
      <c r="C109" s="95">
        <v>1</v>
      </c>
      <c r="D109" s="95" t="s">
        <v>7004</v>
      </c>
      <c r="E109" s="95">
        <v>1</v>
      </c>
      <c r="F109" s="95" t="s">
        <v>7006</v>
      </c>
      <c r="G109" s="102">
        <v>18</v>
      </c>
      <c r="H109" s="95" t="s">
        <v>81</v>
      </c>
      <c r="I109" s="102">
        <v>61</v>
      </c>
      <c r="J109" s="102" t="s">
        <v>7008</v>
      </c>
      <c r="K109" s="98"/>
      <c r="L109" s="98"/>
      <c r="M109" s="98"/>
      <c r="N109" s="96"/>
      <c r="O109" s="98"/>
      <c r="P109" s="100" t="s">
        <v>7013</v>
      </c>
      <c r="Q109" s="99">
        <v>38454</v>
      </c>
      <c r="R109" s="101" t="s">
        <v>663</v>
      </c>
      <c r="T109" s="60">
        <v>420101</v>
      </c>
    </row>
    <row r="110" spans="1:20" ht="18" customHeight="1" x14ac:dyDescent="0.15">
      <c r="A110" s="94">
        <v>2</v>
      </c>
      <c r="B110" s="95" t="s">
        <v>7001</v>
      </c>
      <c r="C110" s="95">
        <v>1</v>
      </c>
      <c r="D110" s="95" t="s">
        <v>7004</v>
      </c>
      <c r="E110" s="95">
        <v>1</v>
      </c>
      <c r="F110" s="95" t="s">
        <v>7006</v>
      </c>
      <c r="G110" s="102">
        <v>18</v>
      </c>
      <c r="H110" s="95" t="s">
        <v>81</v>
      </c>
      <c r="I110" s="102">
        <v>61</v>
      </c>
      <c r="J110" s="102" t="s">
        <v>7008</v>
      </c>
      <c r="K110" s="98"/>
      <c r="L110" s="98"/>
      <c r="M110" s="98"/>
      <c r="N110" s="96"/>
      <c r="O110" s="98"/>
      <c r="P110" s="100" t="s">
        <v>7014</v>
      </c>
      <c r="Q110" s="99"/>
      <c r="R110" s="101" t="s">
        <v>663</v>
      </c>
      <c r="T110" s="60">
        <v>420101</v>
      </c>
    </row>
    <row r="111" spans="1:20" ht="18" customHeight="1" x14ac:dyDescent="0.15">
      <c r="A111" s="94">
        <v>2</v>
      </c>
      <c r="B111" s="95" t="s">
        <v>7001</v>
      </c>
      <c r="C111" s="95">
        <v>1</v>
      </c>
      <c r="D111" s="95" t="s">
        <v>7004</v>
      </c>
      <c r="E111" s="95">
        <v>1</v>
      </c>
      <c r="F111" s="95" t="s">
        <v>7006</v>
      </c>
      <c r="G111" s="102">
        <v>18</v>
      </c>
      <c r="H111" s="95" t="s">
        <v>81</v>
      </c>
      <c r="I111" s="102">
        <v>61</v>
      </c>
      <c r="J111" s="102" t="s">
        <v>7008</v>
      </c>
      <c r="K111" s="98"/>
      <c r="L111" s="98"/>
      <c r="M111" s="98"/>
      <c r="N111" s="96"/>
      <c r="O111" s="98"/>
      <c r="P111" s="100" t="s">
        <v>7015</v>
      </c>
      <c r="Q111" s="99">
        <v>3757</v>
      </c>
      <c r="R111" s="101" t="s">
        <v>663</v>
      </c>
      <c r="T111" s="60">
        <v>420101</v>
      </c>
    </row>
    <row r="112" spans="1:20" ht="18" customHeight="1" x14ac:dyDescent="0.15">
      <c r="A112" s="94">
        <v>2</v>
      </c>
      <c r="B112" s="95" t="s">
        <v>7001</v>
      </c>
      <c r="C112" s="95">
        <v>1</v>
      </c>
      <c r="D112" s="95" t="s">
        <v>7004</v>
      </c>
      <c r="E112" s="95">
        <v>1</v>
      </c>
      <c r="F112" s="95" t="s">
        <v>7006</v>
      </c>
      <c r="G112" s="102">
        <v>18</v>
      </c>
      <c r="H112" s="95" t="s">
        <v>81</v>
      </c>
      <c r="I112" s="102">
        <v>61</v>
      </c>
      <c r="J112" s="102" t="s">
        <v>7008</v>
      </c>
      <c r="K112" s="98"/>
      <c r="L112" s="98"/>
      <c r="M112" s="98"/>
      <c r="N112" s="96"/>
      <c r="O112" s="98"/>
      <c r="P112" s="100" t="s">
        <v>7016</v>
      </c>
      <c r="Q112" s="99"/>
      <c r="R112" s="101" t="s">
        <v>663</v>
      </c>
      <c r="T112" s="60">
        <v>420101</v>
      </c>
    </row>
    <row r="113" spans="1:20" ht="18" customHeight="1" x14ac:dyDescent="0.15">
      <c r="A113" s="76">
        <v>2</v>
      </c>
      <c r="B113" s="77" t="s">
        <v>7003</v>
      </c>
      <c r="C113" s="85">
        <v>1</v>
      </c>
      <c r="D113" s="77" t="s">
        <v>7004</v>
      </c>
      <c r="E113" s="86">
        <v>2</v>
      </c>
      <c r="F113" s="87" t="s">
        <v>7017</v>
      </c>
      <c r="G113" s="86"/>
      <c r="H113" s="87"/>
      <c r="I113" s="86"/>
      <c r="J113" s="86"/>
      <c r="K113" s="88">
        <f>IF(C113="",SUMIFS($K114:$K$517,$A114:$A$517,A113,$E114:$E$517,""),IF(E113="",SUMIFS($K114:$K$517,$A114:$A$517,A113,$C114:$C$517,C113,$G114:$G$517,""),IF(G113="",SUMIFS($K114:$K$517,$A114:$A$517,A113,$C114:$C$517,C113,$E114:$E$517,E113,$R114:$R$517,R113),IF(I113="",SUMIFS($K114:$K$517,$A114:$A$517,A113,$C114:$C$517,C113,$E114:$E$517,E113,$G114:$G$517,G113,$R114:$R$517,R113),0))))</f>
        <v>156478</v>
      </c>
      <c r="L113" s="88">
        <f>IF(C113="",SUMIFS($L114:$L$517,$A114:$A$517,A113,$E114:$E$517,""),IF(E113="",SUMIFS($L114:$L$517,$A114:$A$517,A113,$C114:$C$517,C113,$G114:$G$517,""),IF(G113="",SUMIFS($L114:$L$517,$A114:$A$517,A113,$C114:$C$517,C113,$E114:$E$517,E113,$R114:$R$517,R113),IF(I113="",SUMIFS($L114:$L$517,$A114:$A$517,A113,$C114:$C$517,C113,$E114:$E$517,E113,$G114:$G$517,G113,$R114:$R$517,R113),0))))</f>
        <v>144000</v>
      </c>
      <c r="M113" s="88">
        <f t="shared" ref="M113" si="6">K113-L113</f>
        <v>12478</v>
      </c>
      <c r="N113" s="89"/>
      <c r="O113" s="90"/>
      <c r="P113" s="91"/>
      <c r="Q113" s="92">
        <f>IF(C113="",SUMIFS($Q114:$Q$517,$A114:$A$517,A113,$E114:$E$517,""),IF(E113="",SUMIFS($Q114:$Q$517,$A114:$A$517,A113,$C114:$C$517,C113,$G114:$G$517,""),IF(G113="",SUMIFS($Q114:$Q$517,$A114:$A$517,A113,$C114:$C$517,C113,$E114:$E$517,E113,$R114:$R$517,R113),IF(I113="",SUMIFS($Q114:$Q$517,$A114:$A$517,A113,$C114:$C$517,C113,$E114:$E$517,E113,$G114:$G$517,G113,$R114:$R$517,R113),0))))</f>
        <v>122697</v>
      </c>
      <c r="R113" s="93" t="s">
        <v>663</v>
      </c>
      <c r="T113" s="60">
        <v>420102</v>
      </c>
    </row>
    <row r="114" spans="1:20" ht="18" customHeight="1" x14ac:dyDescent="0.15">
      <c r="A114" s="94">
        <v>2</v>
      </c>
      <c r="B114" s="95" t="s">
        <v>7001</v>
      </c>
      <c r="C114" s="95">
        <v>1</v>
      </c>
      <c r="D114" s="95" t="s">
        <v>7004</v>
      </c>
      <c r="E114" s="95">
        <v>2</v>
      </c>
      <c r="F114" s="95" t="s">
        <v>7018</v>
      </c>
      <c r="G114" s="96">
        <v>18</v>
      </c>
      <c r="H114" s="97" t="s">
        <v>81</v>
      </c>
      <c r="I114" s="96"/>
      <c r="J114" s="96"/>
      <c r="K114" s="98"/>
      <c r="L114" s="98"/>
      <c r="M114" s="98"/>
      <c r="N114" s="96"/>
      <c r="O114" s="99"/>
      <c r="P114" s="100" t="s">
        <v>7007</v>
      </c>
      <c r="Q114" s="99">
        <v>31296</v>
      </c>
      <c r="R114" s="101" t="s">
        <v>663</v>
      </c>
      <c r="T114" s="60">
        <v>420102</v>
      </c>
    </row>
    <row r="115" spans="1:20" ht="18" customHeight="1" x14ac:dyDescent="0.15">
      <c r="A115" s="94">
        <v>2</v>
      </c>
      <c r="B115" s="95" t="s">
        <v>7001</v>
      </c>
      <c r="C115" s="95">
        <v>1</v>
      </c>
      <c r="D115" s="95" t="s">
        <v>7004</v>
      </c>
      <c r="E115" s="95">
        <v>2</v>
      </c>
      <c r="F115" s="95" t="s">
        <v>7018</v>
      </c>
      <c r="G115" s="102">
        <v>18</v>
      </c>
      <c r="H115" s="95" t="s">
        <v>81</v>
      </c>
      <c r="I115" s="96">
        <v>61</v>
      </c>
      <c r="J115" s="96" t="s">
        <v>7008</v>
      </c>
      <c r="K115" s="98">
        <v>156478</v>
      </c>
      <c r="L115" s="98">
        <v>144000</v>
      </c>
      <c r="M115" s="98">
        <f>K115-L115</f>
        <v>12478</v>
      </c>
      <c r="N115" s="96" t="s">
        <v>7018</v>
      </c>
      <c r="O115" s="98"/>
      <c r="P115" s="100" t="s">
        <v>7009</v>
      </c>
      <c r="Q115" s="99">
        <v>8123</v>
      </c>
      <c r="R115" s="101" t="s">
        <v>663</v>
      </c>
      <c r="T115" s="60">
        <v>420102</v>
      </c>
    </row>
    <row r="116" spans="1:20" ht="18" customHeight="1" x14ac:dyDescent="0.15">
      <c r="A116" s="94">
        <v>2</v>
      </c>
      <c r="B116" s="95" t="s">
        <v>7001</v>
      </c>
      <c r="C116" s="95">
        <v>1</v>
      </c>
      <c r="D116" s="95" t="s">
        <v>7004</v>
      </c>
      <c r="E116" s="95">
        <v>2</v>
      </c>
      <c r="F116" s="95" t="s">
        <v>7018</v>
      </c>
      <c r="G116" s="102">
        <v>18</v>
      </c>
      <c r="H116" s="95" t="s">
        <v>81</v>
      </c>
      <c r="I116" s="102">
        <v>61</v>
      </c>
      <c r="J116" s="102" t="s">
        <v>7008</v>
      </c>
      <c r="K116" s="98"/>
      <c r="L116" s="98"/>
      <c r="M116" s="98"/>
      <c r="N116" s="96" t="s">
        <v>7019</v>
      </c>
      <c r="O116" s="98">
        <v>156477600</v>
      </c>
      <c r="P116" s="100" t="s">
        <v>7011</v>
      </c>
      <c r="Q116" s="99">
        <v>42249</v>
      </c>
      <c r="R116" s="101" t="s">
        <v>663</v>
      </c>
      <c r="T116" s="60">
        <v>420102</v>
      </c>
    </row>
    <row r="117" spans="1:20" ht="18" customHeight="1" x14ac:dyDescent="0.15">
      <c r="A117" s="94">
        <v>2</v>
      </c>
      <c r="B117" s="95" t="s">
        <v>7001</v>
      </c>
      <c r="C117" s="95">
        <v>1</v>
      </c>
      <c r="D117" s="95" t="s">
        <v>7004</v>
      </c>
      <c r="E117" s="95">
        <v>2</v>
      </c>
      <c r="F117" s="95" t="s">
        <v>7018</v>
      </c>
      <c r="G117" s="102">
        <v>18</v>
      </c>
      <c r="H117" s="95" t="s">
        <v>81</v>
      </c>
      <c r="I117" s="102">
        <v>61</v>
      </c>
      <c r="J117" s="102" t="s">
        <v>7008</v>
      </c>
      <c r="K117" s="98"/>
      <c r="L117" s="98"/>
      <c r="M117" s="98"/>
      <c r="N117" s="96"/>
      <c r="O117" s="98"/>
      <c r="P117" s="100" t="s">
        <v>7020</v>
      </c>
      <c r="Q117" s="99">
        <v>19559</v>
      </c>
      <c r="R117" s="101" t="s">
        <v>663</v>
      </c>
      <c r="T117" s="60">
        <v>420102</v>
      </c>
    </row>
    <row r="118" spans="1:20" ht="18" customHeight="1" x14ac:dyDescent="0.15">
      <c r="A118" s="94">
        <v>2</v>
      </c>
      <c r="B118" s="95" t="s">
        <v>7001</v>
      </c>
      <c r="C118" s="95">
        <v>1</v>
      </c>
      <c r="D118" s="95" t="s">
        <v>7004</v>
      </c>
      <c r="E118" s="95">
        <v>2</v>
      </c>
      <c r="F118" s="95" t="s">
        <v>7018</v>
      </c>
      <c r="G118" s="102">
        <v>18</v>
      </c>
      <c r="H118" s="95" t="s">
        <v>81</v>
      </c>
      <c r="I118" s="102">
        <v>61</v>
      </c>
      <c r="J118" s="102" t="s">
        <v>7008</v>
      </c>
      <c r="K118" s="98"/>
      <c r="L118" s="98"/>
      <c r="M118" s="98"/>
      <c r="N118" s="96"/>
      <c r="O118" s="98"/>
      <c r="P118" s="100" t="s">
        <v>7013</v>
      </c>
      <c r="Q118" s="99">
        <v>19560</v>
      </c>
      <c r="R118" s="101" t="s">
        <v>663</v>
      </c>
      <c r="T118" s="60">
        <v>420102</v>
      </c>
    </row>
    <row r="119" spans="1:20" ht="18" customHeight="1" x14ac:dyDescent="0.15">
      <c r="A119" s="94">
        <v>2</v>
      </c>
      <c r="B119" s="95" t="s">
        <v>7001</v>
      </c>
      <c r="C119" s="95">
        <v>1</v>
      </c>
      <c r="D119" s="95" t="s">
        <v>7004</v>
      </c>
      <c r="E119" s="95">
        <v>2</v>
      </c>
      <c r="F119" s="95" t="s">
        <v>7018</v>
      </c>
      <c r="G119" s="102">
        <v>18</v>
      </c>
      <c r="H119" s="95" t="s">
        <v>81</v>
      </c>
      <c r="I119" s="102">
        <v>61</v>
      </c>
      <c r="J119" s="102" t="s">
        <v>7008</v>
      </c>
      <c r="K119" s="98"/>
      <c r="L119" s="98"/>
      <c r="M119" s="98"/>
      <c r="N119" s="96"/>
      <c r="O119" s="98"/>
      <c r="P119" s="100" t="s">
        <v>7014</v>
      </c>
      <c r="Q119" s="99"/>
      <c r="R119" s="101" t="s">
        <v>663</v>
      </c>
      <c r="T119" s="60">
        <v>420102</v>
      </c>
    </row>
    <row r="120" spans="1:20" ht="18" customHeight="1" x14ac:dyDescent="0.15">
      <c r="A120" s="94">
        <v>2</v>
      </c>
      <c r="B120" s="95" t="s">
        <v>7001</v>
      </c>
      <c r="C120" s="95">
        <v>1</v>
      </c>
      <c r="D120" s="95" t="s">
        <v>7004</v>
      </c>
      <c r="E120" s="95">
        <v>2</v>
      </c>
      <c r="F120" s="95" t="s">
        <v>7018</v>
      </c>
      <c r="G120" s="102">
        <v>18</v>
      </c>
      <c r="H120" s="95" t="s">
        <v>81</v>
      </c>
      <c r="I120" s="102">
        <v>61</v>
      </c>
      <c r="J120" s="102" t="s">
        <v>7008</v>
      </c>
      <c r="K120" s="98"/>
      <c r="L120" s="98"/>
      <c r="M120" s="98"/>
      <c r="N120" s="96"/>
      <c r="O120" s="98"/>
      <c r="P120" s="100" t="s">
        <v>7015</v>
      </c>
      <c r="Q120" s="99">
        <v>1910</v>
      </c>
      <c r="R120" s="101" t="s">
        <v>663</v>
      </c>
      <c r="T120" s="60">
        <v>420102</v>
      </c>
    </row>
    <row r="121" spans="1:20" ht="18" customHeight="1" x14ac:dyDescent="0.15">
      <c r="A121" s="94">
        <v>2</v>
      </c>
      <c r="B121" s="95" t="s">
        <v>7001</v>
      </c>
      <c r="C121" s="95">
        <v>1</v>
      </c>
      <c r="D121" s="95" t="s">
        <v>7004</v>
      </c>
      <c r="E121" s="95">
        <v>2</v>
      </c>
      <c r="F121" s="95" t="s">
        <v>7018</v>
      </c>
      <c r="G121" s="102">
        <v>18</v>
      </c>
      <c r="H121" s="95" t="s">
        <v>81</v>
      </c>
      <c r="I121" s="102">
        <v>61</v>
      </c>
      <c r="J121" s="102" t="s">
        <v>7008</v>
      </c>
      <c r="K121" s="98"/>
      <c r="L121" s="98"/>
      <c r="M121" s="98"/>
      <c r="N121" s="96"/>
      <c r="O121" s="98"/>
      <c r="P121" s="100" t="s">
        <v>7016</v>
      </c>
      <c r="Q121" s="99"/>
      <c r="R121" s="101" t="s">
        <v>663</v>
      </c>
      <c r="T121" s="60">
        <v>420102</v>
      </c>
    </row>
    <row r="122" spans="1:20" ht="18" customHeight="1" x14ac:dyDescent="0.15">
      <c r="A122" s="76">
        <v>2</v>
      </c>
      <c r="B122" s="77" t="s">
        <v>7003</v>
      </c>
      <c r="C122" s="85">
        <v>1</v>
      </c>
      <c r="D122" s="77" t="s">
        <v>7004</v>
      </c>
      <c r="E122" s="86">
        <v>3</v>
      </c>
      <c r="F122" s="87" t="s">
        <v>7021</v>
      </c>
      <c r="G122" s="86"/>
      <c r="H122" s="87"/>
      <c r="I122" s="86"/>
      <c r="J122" s="86"/>
      <c r="K122" s="88">
        <f>IF(C122="",SUMIFS($K123:$K$517,$A123:$A$517,A122,$E123:$E$517,""),IF(E122="",SUMIFS($K123:$K$517,$A123:$A$517,A122,$C123:$C$517,C122,$G123:$G$517,""),IF(G122="",SUMIFS($K123:$K$517,$A123:$A$517,A122,$C123:$C$517,C122,$E123:$E$517,E122,$R123:$R$517,R122),IF(I122="",SUMIFS($K123:$K$517,$A123:$A$517,A122,$C123:$C$517,C122,$E123:$E$517,E122,$G123:$G$517,G122,$R123:$R$517,R122),0))))</f>
        <v>459470</v>
      </c>
      <c r="L122" s="88">
        <f>IF(C122="",SUMIFS($L123:$L$517,$A123:$A$517,A122,$E123:$E$517,""),IF(E122="",SUMIFS($L123:$L$517,$A123:$A$517,A122,$C123:$C$517,C122,$G123:$G$517,""),IF(G122="",SUMIFS($L123:$L$517,$A123:$A$517,A122,$C123:$C$517,C122,$E123:$E$517,E122,$R123:$R$517,R122),IF(I122="",SUMIFS($L123:$L$517,$A123:$A$517,A122,$C123:$C$517,C122,$E123:$E$517,E122,$G123:$G$517,G122,$R123:$R$517,R122),0))))</f>
        <v>468568</v>
      </c>
      <c r="M122" s="88">
        <f t="shared" ref="M122" si="7">K122-L122</f>
        <v>-9098</v>
      </c>
      <c r="N122" s="89"/>
      <c r="O122" s="90"/>
      <c r="P122" s="91"/>
      <c r="Q122" s="92">
        <f>IF(C122="",SUMIFS($Q123:$Q$517,$A123:$A$517,A122,$E123:$E$517,""),IF(E122="",SUMIFS($Q123:$Q$517,$A123:$A$517,A122,$C123:$C$517,C122,$G123:$G$517,""),IF(G122="",SUMIFS($Q123:$Q$517,$A123:$A$517,A122,$C123:$C$517,C122,$E123:$E$517,E122,$R123:$R$517,R122),IF(I122="",SUMIFS($Q123:$Q$517,$A123:$A$517,A122,$C123:$C$517,C122,$E123:$E$517,E122,$G123:$G$517,G122,$R123:$R$517,R122),0))))</f>
        <v>360279</v>
      </c>
      <c r="R122" s="93" t="s">
        <v>663</v>
      </c>
      <c r="T122" s="60">
        <v>420103</v>
      </c>
    </row>
    <row r="123" spans="1:20" ht="18" customHeight="1" x14ac:dyDescent="0.15">
      <c r="A123" s="94">
        <v>2</v>
      </c>
      <c r="B123" s="95" t="s">
        <v>7001</v>
      </c>
      <c r="C123" s="95">
        <v>1</v>
      </c>
      <c r="D123" s="95" t="s">
        <v>7004</v>
      </c>
      <c r="E123" s="95">
        <v>3</v>
      </c>
      <c r="F123" s="95" t="s">
        <v>7022</v>
      </c>
      <c r="G123" s="96">
        <v>18</v>
      </c>
      <c r="H123" s="97" t="s">
        <v>81</v>
      </c>
      <c r="I123" s="96"/>
      <c r="J123" s="96"/>
      <c r="K123" s="98"/>
      <c r="L123" s="98"/>
      <c r="M123" s="98"/>
      <c r="N123" s="96"/>
      <c r="O123" s="99"/>
      <c r="P123" s="100" t="s">
        <v>7007</v>
      </c>
      <c r="Q123" s="99">
        <v>68920</v>
      </c>
      <c r="R123" s="101" t="s">
        <v>663</v>
      </c>
      <c r="T123" s="60">
        <v>420103</v>
      </c>
    </row>
    <row r="124" spans="1:20" ht="18" customHeight="1" x14ac:dyDescent="0.15">
      <c r="A124" s="94">
        <v>2</v>
      </c>
      <c r="B124" s="95" t="s">
        <v>7001</v>
      </c>
      <c r="C124" s="95">
        <v>1</v>
      </c>
      <c r="D124" s="95" t="s">
        <v>7004</v>
      </c>
      <c r="E124" s="95">
        <v>3</v>
      </c>
      <c r="F124" s="95" t="s">
        <v>7022</v>
      </c>
      <c r="G124" s="102">
        <v>18</v>
      </c>
      <c r="H124" s="95" t="s">
        <v>81</v>
      </c>
      <c r="I124" s="96">
        <v>61</v>
      </c>
      <c r="J124" s="96" t="s">
        <v>7008</v>
      </c>
      <c r="K124" s="98">
        <v>459470</v>
      </c>
      <c r="L124" s="98">
        <v>468568</v>
      </c>
      <c r="M124" s="98">
        <f>K124-L124</f>
        <v>-9098</v>
      </c>
      <c r="N124" s="96" t="s">
        <v>7022</v>
      </c>
      <c r="O124" s="98"/>
      <c r="P124" s="100" t="s">
        <v>7009</v>
      </c>
      <c r="Q124" s="99">
        <v>23852</v>
      </c>
      <c r="R124" s="101" t="s">
        <v>663</v>
      </c>
      <c r="T124" s="60">
        <v>420103</v>
      </c>
    </row>
    <row r="125" spans="1:20" ht="18" customHeight="1" x14ac:dyDescent="0.15">
      <c r="A125" s="94">
        <v>2</v>
      </c>
      <c r="B125" s="95" t="s">
        <v>7001</v>
      </c>
      <c r="C125" s="95">
        <v>1</v>
      </c>
      <c r="D125" s="95" t="s">
        <v>7004</v>
      </c>
      <c r="E125" s="95">
        <v>3</v>
      </c>
      <c r="F125" s="95" t="s">
        <v>7022</v>
      </c>
      <c r="G125" s="102">
        <v>18</v>
      </c>
      <c r="H125" s="95" t="s">
        <v>81</v>
      </c>
      <c r="I125" s="102">
        <v>61</v>
      </c>
      <c r="J125" s="102" t="s">
        <v>7008</v>
      </c>
      <c r="K125" s="98"/>
      <c r="L125" s="98"/>
      <c r="M125" s="98"/>
      <c r="N125" s="96" t="s">
        <v>7023</v>
      </c>
      <c r="O125" s="98">
        <v>459469200</v>
      </c>
      <c r="P125" s="100" t="s">
        <v>7011</v>
      </c>
      <c r="Q125" s="99">
        <v>124057</v>
      </c>
      <c r="R125" s="101" t="s">
        <v>663</v>
      </c>
      <c r="T125" s="60">
        <v>420103</v>
      </c>
    </row>
    <row r="126" spans="1:20" ht="18" customHeight="1" x14ac:dyDescent="0.15">
      <c r="A126" s="94">
        <v>2</v>
      </c>
      <c r="B126" s="95" t="s">
        <v>7001</v>
      </c>
      <c r="C126" s="95">
        <v>1</v>
      </c>
      <c r="D126" s="95" t="s">
        <v>7004</v>
      </c>
      <c r="E126" s="95">
        <v>3</v>
      </c>
      <c r="F126" s="95" t="s">
        <v>7022</v>
      </c>
      <c r="G126" s="102">
        <v>18</v>
      </c>
      <c r="H126" s="95" t="s">
        <v>81</v>
      </c>
      <c r="I126" s="102">
        <v>61</v>
      </c>
      <c r="J126" s="102" t="s">
        <v>7008</v>
      </c>
      <c r="K126" s="98"/>
      <c r="L126" s="98"/>
      <c r="M126" s="98"/>
      <c r="N126" s="96"/>
      <c r="O126" s="98"/>
      <c r="P126" s="100" t="s">
        <v>7012</v>
      </c>
      <c r="Q126" s="99">
        <v>80406</v>
      </c>
      <c r="R126" s="101" t="s">
        <v>663</v>
      </c>
      <c r="T126" s="60">
        <v>420103</v>
      </c>
    </row>
    <row r="127" spans="1:20" ht="18" customHeight="1" x14ac:dyDescent="0.15">
      <c r="A127" s="94">
        <v>2</v>
      </c>
      <c r="B127" s="95" t="s">
        <v>7001</v>
      </c>
      <c r="C127" s="95">
        <v>1</v>
      </c>
      <c r="D127" s="95" t="s">
        <v>7004</v>
      </c>
      <c r="E127" s="95">
        <v>3</v>
      </c>
      <c r="F127" s="95" t="s">
        <v>7022</v>
      </c>
      <c r="G127" s="102">
        <v>18</v>
      </c>
      <c r="H127" s="95" t="s">
        <v>81</v>
      </c>
      <c r="I127" s="102">
        <v>61</v>
      </c>
      <c r="J127" s="102" t="s">
        <v>7008</v>
      </c>
      <c r="K127" s="98"/>
      <c r="L127" s="98"/>
      <c r="M127" s="98"/>
      <c r="N127" s="96"/>
      <c r="O127" s="98"/>
      <c r="P127" s="100" t="s">
        <v>7013</v>
      </c>
      <c r="Q127" s="99">
        <v>57433</v>
      </c>
      <c r="R127" s="101" t="s">
        <v>663</v>
      </c>
      <c r="T127" s="60">
        <v>420103</v>
      </c>
    </row>
    <row r="128" spans="1:20" ht="18" customHeight="1" x14ac:dyDescent="0.15">
      <c r="A128" s="94">
        <v>2</v>
      </c>
      <c r="B128" s="95" t="s">
        <v>7001</v>
      </c>
      <c r="C128" s="95">
        <v>1</v>
      </c>
      <c r="D128" s="95" t="s">
        <v>7004</v>
      </c>
      <c r="E128" s="95">
        <v>3</v>
      </c>
      <c r="F128" s="95" t="s">
        <v>7022</v>
      </c>
      <c r="G128" s="102">
        <v>18</v>
      </c>
      <c r="H128" s="95" t="s">
        <v>81</v>
      </c>
      <c r="I128" s="102">
        <v>61</v>
      </c>
      <c r="J128" s="102" t="s">
        <v>7008</v>
      </c>
      <c r="K128" s="98"/>
      <c r="L128" s="98"/>
      <c r="M128" s="98"/>
      <c r="N128" s="96"/>
      <c r="O128" s="98"/>
      <c r="P128" s="100" t="s">
        <v>7014</v>
      </c>
      <c r="Q128" s="99"/>
      <c r="R128" s="101" t="s">
        <v>663</v>
      </c>
      <c r="T128" s="60">
        <v>420103</v>
      </c>
    </row>
    <row r="129" spans="1:20" ht="18" customHeight="1" x14ac:dyDescent="0.15">
      <c r="A129" s="94">
        <v>2</v>
      </c>
      <c r="B129" s="95" t="s">
        <v>7001</v>
      </c>
      <c r="C129" s="95">
        <v>1</v>
      </c>
      <c r="D129" s="95" t="s">
        <v>7004</v>
      </c>
      <c r="E129" s="95">
        <v>3</v>
      </c>
      <c r="F129" s="95" t="s">
        <v>7022</v>
      </c>
      <c r="G129" s="102">
        <v>18</v>
      </c>
      <c r="H129" s="95" t="s">
        <v>81</v>
      </c>
      <c r="I129" s="102">
        <v>61</v>
      </c>
      <c r="J129" s="102" t="s">
        <v>7008</v>
      </c>
      <c r="K129" s="98"/>
      <c r="L129" s="98"/>
      <c r="M129" s="98"/>
      <c r="N129" s="96"/>
      <c r="O129" s="98"/>
      <c r="P129" s="100" t="s">
        <v>7015</v>
      </c>
      <c r="Q129" s="99">
        <v>5611</v>
      </c>
      <c r="R129" s="101" t="s">
        <v>663</v>
      </c>
      <c r="T129" s="60">
        <v>420103</v>
      </c>
    </row>
    <row r="130" spans="1:20" ht="18" customHeight="1" x14ac:dyDescent="0.15">
      <c r="A130" s="94">
        <v>2</v>
      </c>
      <c r="B130" s="95" t="s">
        <v>7001</v>
      </c>
      <c r="C130" s="95">
        <v>1</v>
      </c>
      <c r="D130" s="95" t="s">
        <v>7004</v>
      </c>
      <c r="E130" s="95">
        <v>3</v>
      </c>
      <c r="F130" s="95" t="s">
        <v>7022</v>
      </c>
      <c r="G130" s="102">
        <v>18</v>
      </c>
      <c r="H130" s="95" t="s">
        <v>81</v>
      </c>
      <c r="I130" s="102">
        <v>61</v>
      </c>
      <c r="J130" s="102" t="s">
        <v>7008</v>
      </c>
      <c r="K130" s="98"/>
      <c r="L130" s="98"/>
      <c r="M130" s="98"/>
      <c r="N130" s="96"/>
      <c r="O130" s="98"/>
      <c r="P130" s="100" t="s">
        <v>7016</v>
      </c>
      <c r="Q130" s="99"/>
      <c r="R130" s="101" t="s">
        <v>663</v>
      </c>
      <c r="T130" s="60">
        <v>420103</v>
      </c>
    </row>
    <row r="131" spans="1:20" ht="18" customHeight="1" x14ac:dyDescent="0.15">
      <c r="A131" s="94">
        <v>2</v>
      </c>
      <c r="B131" s="95" t="s">
        <v>7001</v>
      </c>
      <c r="C131" s="95">
        <v>1</v>
      </c>
      <c r="D131" s="95" t="s">
        <v>7004</v>
      </c>
      <c r="E131" s="95">
        <v>3</v>
      </c>
      <c r="F131" s="95" t="s">
        <v>7022</v>
      </c>
      <c r="G131" s="102">
        <v>18</v>
      </c>
      <c r="H131" s="95" t="s">
        <v>81</v>
      </c>
      <c r="I131" s="102">
        <v>61</v>
      </c>
      <c r="J131" s="102" t="s">
        <v>7008</v>
      </c>
      <c r="K131" s="98"/>
      <c r="L131" s="98"/>
      <c r="M131" s="98"/>
      <c r="N131" s="96"/>
      <c r="O131" s="98"/>
      <c r="P131" s="100"/>
      <c r="Q131" s="99"/>
      <c r="R131" s="101" t="s">
        <v>663</v>
      </c>
      <c r="T131" s="60">
        <v>420103</v>
      </c>
    </row>
    <row r="132" spans="1:20" ht="18" customHeight="1" x14ac:dyDescent="0.15">
      <c r="A132" s="76">
        <v>2</v>
      </c>
      <c r="B132" s="77" t="s">
        <v>7003</v>
      </c>
      <c r="C132" s="85">
        <v>1</v>
      </c>
      <c r="D132" s="77" t="s">
        <v>7004</v>
      </c>
      <c r="E132" s="86">
        <v>4</v>
      </c>
      <c r="F132" s="87" t="s">
        <v>7024</v>
      </c>
      <c r="G132" s="86"/>
      <c r="H132" s="87"/>
      <c r="I132" s="86"/>
      <c r="J132" s="86"/>
      <c r="K132" s="88">
        <f>IF(C132="",SUMIFS($K133:$K$517,$A133:$A$517,A132,$E133:$E$517,""),IF(E132="",SUMIFS($K133:$K$517,$A133:$A$517,A132,$C133:$C$517,C132,$G133:$G$517,""),IF(G132="",SUMIFS($K133:$K$517,$A133:$A$517,A132,$C133:$C$517,C132,$E133:$E$517,E132,$R133:$R$517,R132),IF(I132="",SUMIFS($K133:$K$517,$A133:$A$517,A132,$C133:$C$517,C132,$E133:$E$517,E132,$G133:$G$517,G132,$R133:$R$517,R132),0))))</f>
        <v>600</v>
      </c>
      <c r="L132" s="88">
        <f>IF(C132="",SUMIFS($L133:$L$517,$A133:$A$517,A132,$E133:$E$517,""),IF(E132="",SUMIFS($L133:$L$517,$A133:$A$517,A132,$C133:$C$517,C132,$G133:$G$517,""),IF(G132="",SUMIFS($L133:$L$517,$A133:$A$517,A132,$C133:$C$517,C132,$E133:$E$517,E132,$R133:$R$517,R132),IF(I132="",SUMIFS($L133:$L$517,$A133:$A$517,A132,$C133:$C$517,C132,$E133:$E$517,E132,$G133:$G$517,G132,$R133:$R$517,R132),0))))</f>
        <v>540</v>
      </c>
      <c r="M132" s="88">
        <f t="shared" ref="M132" si="8">K132-L132</f>
        <v>60</v>
      </c>
      <c r="N132" s="89"/>
      <c r="O132" s="90"/>
      <c r="P132" s="91"/>
      <c r="Q132" s="92">
        <f>IF(C132="",SUMIFS($Q133:$Q$517,$A133:$A$517,A132,$E133:$E$517,""),IF(E132="",SUMIFS($Q133:$Q$517,$A133:$A$517,A132,$C133:$C$517,C132,$G133:$G$517,""),IF(G132="",SUMIFS($Q133:$Q$517,$A133:$A$517,A132,$C133:$C$517,C132,$E133:$E$517,E132,$R133:$R$517,R132),IF(I132="",SUMIFS($Q133:$Q$517,$A133:$A$517,A132,$C133:$C$517,C132,$E133:$E$517,E132,$G133:$G$517,G132,$R133:$R$517,R132),0))))</f>
        <v>470</v>
      </c>
      <c r="R132" s="93" t="s">
        <v>663</v>
      </c>
      <c r="T132" s="60">
        <v>420104</v>
      </c>
    </row>
    <row r="133" spans="1:20" ht="18" customHeight="1" x14ac:dyDescent="0.15">
      <c r="A133" s="94">
        <v>2</v>
      </c>
      <c r="B133" s="95" t="s">
        <v>7001</v>
      </c>
      <c r="C133" s="95">
        <v>1</v>
      </c>
      <c r="D133" s="95" t="s">
        <v>7004</v>
      </c>
      <c r="E133" s="95">
        <v>4</v>
      </c>
      <c r="F133" s="95" t="s">
        <v>7025</v>
      </c>
      <c r="G133" s="96">
        <v>18</v>
      </c>
      <c r="H133" s="97" t="s">
        <v>81</v>
      </c>
      <c r="I133" s="96"/>
      <c r="J133" s="96"/>
      <c r="K133" s="98"/>
      <c r="L133" s="98"/>
      <c r="M133" s="98"/>
      <c r="N133" s="96"/>
      <c r="O133" s="99"/>
      <c r="P133" s="100" t="s">
        <v>7026</v>
      </c>
      <c r="Q133" s="99">
        <v>120</v>
      </c>
      <c r="R133" s="101" t="s">
        <v>663</v>
      </c>
      <c r="T133" s="60">
        <v>420104</v>
      </c>
    </row>
    <row r="134" spans="1:20" ht="18" customHeight="1" x14ac:dyDescent="0.15">
      <c r="A134" s="94">
        <v>2</v>
      </c>
      <c r="B134" s="95" t="s">
        <v>7001</v>
      </c>
      <c r="C134" s="95">
        <v>1</v>
      </c>
      <c r="D134" s="95" t="s">
        <v>7004</v>
      </c>
      <c r="E134" s="95">
        <v>4</v>
      </c>
      <c r="F134" s="95" t="s">
        <v>7025</v>
      </c>
      <c r="G134" s="102">
        <v>18</v>
      </c>
      <c r="H134" s="95" t="s">
        <v>81</v>
      </c>
      <c r="I134" s="96">
        <v>61</v>
      </c>
      <c r="J134" s="96" t="s">
        <v>7008</v>
      </c>
      <c r="K134" s="98">
        <v>600</v>
      </c>
      <c r="L134" s="98">
        <v>540</v>
      </c>
      <c r="M134" s="98">
        <f>K134-L134</f>
        <v>60</v>
      </c>
      <c r="N134" s="96" t="s">
        <v>7025</v>
      </c>
      <c r="O134" s="98"/>
      <c r="P134" s="100" t="s">
        <v>7027</v>
      </c>
      <c r="Q134" s="99">
        <v>31</v>
      </c>
      <c r="R134" s="101" t="s">
        <v>663</v>
      </c>
      <c r="T134" s="60">
        <v>420104</v>
      </c>
    </row>
    <row r="135" spans="1:20" ht="18" customHeight="1" x14ac:dyDescent="0.15">
      <c r="A135" s="94">
        <v>2</v>
      </c>
      <c r="B135" s="95" t="s">
        <v>7001</v>
      </c>
      <c r="C135" s="95">
        <v>1</v>
      </c>
      <c r="D135" s="95" t="s">
        <v>7004</v>
      </c>
      <c r="E135" s="95">
        <v>4</v>
      </c>
      <c r="F135" s="95" t="s">
        <v>7025</v>
      </c>
      <c r="G135" s="102">
        <v>18</v>
      </c>
      <c r="H135" s="95" t="s">
        <v>81</v>
      </c>
      <c r="I135" s="102">
        <v>61</v>
      </c>
      <c r="J135" s="102" t="s">
        <v>7008</v>
      </c>
      <c r="K135" s="98"/>
      <c r="L135" s="98"/>
      <c r="M135" s="98"/>
      <c r="N135" s="96" t="s">
        <v>7028</v>
      </c>
      <c r="O135" s="98">
        <v>600000</v>
      </c>
      <c r="P135" s="100" t="s">
        <v>7029</v>
      </c>
      <c r="Q135" s="99">
        <v>162</v>
      </c>
      <c r="R135" s="101" t="s">
        <v>663</v>
      </c>
      <c r="T135" s="60">
        <v>420104</v>
      </c>
    </row>
    <row r="136" spans="1:20" ht="18" customHeight="1" x14ac:dyDescent="0.15">
      <c r="A136" s="94">
        <v>2</v>
      </c>
      <c r="B136" s="95" t="s">
        <v>7001</v>
      </c>
      <c r="C136" s="95">
        <v>1</v>
      </c>
      <c r="D136" s="95" t="s">
        <v>7004</v>
      </c>
      <c r="E136" s="95">
        <v>4</v>
      </c>
      <c r="F136" s="95" t="s">
        <v>7025</v>
      </c>
      <c r="G136" s="102">
        <v>18</v>
      </c>
      <c r="H136" s="95" t="s">
        <v>81</v>
      </c>
      <c r="I136" s="102">
        <v>61</v>
      </c>
      <c r="J136" s="102" t="s">
        <v>7008</v>
      </c>
      <c r="K136" s="98"/>
      <c r="L136" s="98"/>
      <c r="M136" s="98"/>
      <c r="N136" s="96"/>
      <c r="O136" s="98"/>
      <c r="P136" s="100" t="s">
        <v>7012</v>
      </c>
      <c r="Q136" s="99">
        <v>75</v>
      </c>
      <c r="R136" s="101" t="s">
        <v>663</v>
      </c>
      <c r="T136" s="60">
        <v>420104</v>
      </c>
    </row>
    <row r="137" spans="1:20" ht="18" customHeight="1" x14ac:dyDescent="0.15">
      <c r="A137" s="94">
        <v>2</v>
      </c>
      <c r="B137" s="95" t="s">
        <v>7001</v>
      </c>
      <c r="C137" s="95">
        <v>1</v>
      </c>
      <c r="D137" s="95" t="s">
        <v>7004</v>
      </c>
      <c r="E137" s="95">
        <v>4</v>
      </c>
      <c r="F137" s="95" t="s">
        <v>7025</v>
      </c>
      <c r="G137" s="102">
        <v>18</v>
      </c>
      <c r="H137" s="95" t="s">
        <v>81</v>
      </c>
      <c r="I137" s="102">
        <v>61</v>
      </c>
      <c r="J137" s="102" t="s">
        <v>7008</v>
      </c>
      <c r="K137" s="98"/>
      <c r="L137" s="98"/>
      <c r="M137" s="98"/>
      <c r="N137" s="96"/>
      <c r="O137" s="98"/>
      <c r="P137" s="100" t="s">
        <v>7013</v>
      </c>
      <c r="Q137" s="99">
        <v>75</v>
      </c>
      <c r="R137" s="101" t="s">
        <v>663</v>
      </c>
      <c r="T137" s="60">
        <v>420104</v>
      </c>
    </row>
    <row r="138" spans="1:20" ht="18" customHeight="1" x14ac:dyDescent="0.15">
      <c r="A138" s="94">
        <v>2</v>
      </c>
      <c r="B138" s="95" t="s">
        <v>7001</v>
      </c>
      <c r="C138" s="95">
        <v>1</v>
      </c>
      <c r="D138" s="95" t="s">
        <v>7004</v>
      </c>
      <c r="E138" s="95">
        <v>4</v>
      </c>
      <c r="F138" s="95" t="s">
        <v>7025</v>
      </c>
      <c r="G138" s="102">
        <v>18</v>
      </c>
      <c r="H138" s="95" t="s">
        <v>81</v>
      </c>
      <c r="I138" s="102">
        <v>61</v>
      </c>
      <c r="J138" s="102" t="s">
        <v>7008</v>
      </c>
      <c r="K138" s="98"/>
      <c r="L138" s="98"/>
      <c r="M138" s="98"/>
      <c r="N138" s="96"/>
      <c r="O138" s="98"/>
      <c r="P138" s="100" t="s">
        <v>7014</v>
      </c>
      <c r="Q138" s="99"/>
      <c r="R138" s="101" t="s">
        <v>663</v>
      </c>
      <c r="T138" s="60">
        <v>420104</v>
      </c>
    </row>
    <row r="139" spans="1:20" ht="18" customHeight="1" x14ac:dyDescent="0.15">
      <c r="A139" s="94">
        <v>2</v>
      </c>
      <c r="B139" s="95" t="s">
        <v>7001</v>
      </c>
      <c r="C139" s="95">
        <v>1</v>
      </c>
      <c r="D139" s="95" t="s">
        <v>7004</v>
      </c>
      <c r="E139" s="95">
        <v>4</v>
      </c>
      <c r="F139" s="95" t="s">
        <v>7025</v>
      </c>
      <c r="G139" s="102">
        <v>18</v>
      </c>
      <c r="H139" s="95" t="s">
        <v>81</v>
      </c>
      <c r="I139" s="102">
        <v>61</v>
      </c>
      <c r="J139" s="102" t="s">
        <v>7008</v>
      </c>
      <c r="K139" s="98"/>
      <c r="L139" s="98"/>
      <c r="M139" s="98"/>
      <c r="N139" s="96"/>
      <c r="O139" s="98"/>
      <c r="P139" s="100" t="s">
        <v>7015</v>
      </c>
      <c r="Q139" s="99">
        <v>7</v>
      </c>
      <c r="R139" s="101" t="s">
        <v>663</v>
      </c>
      <c r="T139" s="60">
        <v>420104</v>
      </c>
    </row>
    <row r="140" spans="1:20" ht="18" customHeight="1" x14ac:dyDescent="0.15">
      <c r="A140" s="94">
        <v>2</v>
      </c>
      <c r="B140" s="95" t="s">
        <v>7001</v>
      </c>
      <c r="C140" s="95">
        <v>1</v>
      </c>
      <c r="D140" s="95" t="s">
        <v>7004</v>
      </c>
      <c r="E140" s="95">
        <v>4</v>
      </c>
      <c r="F140" s="95" t="s">
        <v>7025</v>
      </c>
      <c r="G140" s="102">
        <v>18</v>
      </c>
      <c r="H140" s="95" t="s">
        <v>81</v>
      </c>
      <c r="I140" s="102">
        <v>61</v>
      </c>
      <c r="J140" s="102" t="s">
        <v>7008</v>
      </c>
      <c r="K140" s="98"/>
      <c r="L140" s="98"/>
      <c r="M140" s="98"/>
      <c r="N140" s="96"/>
      <c r="O140" s="98"/>
      <c r="P140" s="100" t="s">
        <v>7016</v>
      </c>
      <c r="Q140" s="99"/>
      <c r="R140" s="101" t="s">
        <v>663</v>
      </c>
      <c r="T140" s="60">
        <v>420104</v>
      </c>
    </row>
    <row r="141" spans="1:20" ht="18" customHeight="1" x14ac:dyDescent="0.15">
      <c r="A141" s="76">
        <v>2</v>
      </c>
      <c r="B141" s="77" t="s">
        <v>7003</v>
      </c>
      <c r="C141" s="85">
        <v>1</v>
      </c>
      <c r="D141" s="77" t="s">
        <v>7004</v>
      </c>
      <c r="E141" s="86">
        <v>5</v>
      </c>
      <c r="F141" s="87" t="s">
        <v>7030</v>
      </c>
      <c r="G141" s="86"/>
      <c r="H141" s="87"/>
      <c r="I141" s="86"/>
      <c r="J141" s="86"/>
      <c r="K141" s="88">
        <f>IF(C141="",SUMIFS($K142:$K$517,$A142:$A$517,A141,$E142:$E$517,""),IF(E141="",SUMIFS($K142:$K$517,$A142:$A$517,A141,$C142:$C$517,C141,$G142:$G$517,""),IF(G141="",SUMIFS($K142:$K$517,$A142:$A$517,A141,$C142:$C$517,C141,$E142:$E$517,E141,$R142:$R$517,R141),IF(I141="",SUMIFS($K142:$K$517,$A142:$A$517,A141,$C142:$C$517,C141,$E142:$E$517,E141,$G142:$G$517,G141,$R142:$R$517,R141),0))))</f>
        <v>1920</v>
      </c>
      <c r="L141" s="88">
        <f>IF(C141="",SUMIFS($L142:$L$517,$A142:$A$517,A141,$E142:$E$517,""),IF(E141="",SUMIFS($L142:$L$517,$A142:$A$517,A141,$C142:$C$517,C141,$G142:$G$517,""),IF(G141="",SUMIFS($L142:$L$517,$A142:$A$517,A141,$C142:$C$517,C141,$E142:$E$517,E141,$R142:$R$517,R141),IF(I141="",SUMIFS($L142:$L$517,$A142:$A$517,A141,$C142:$C$517,C141,$E142:$E$517,E141,$G142:$G$517,G141,$R142:$R$517,R141),0))))</f>
        <v>1920</v>
      </c>
      <c r="M141" s="88">
        <f t="shared" ref="M141" si="9">K141-L141</f>
        <v>0</v>
      </c>
      <c r="N141" s="89"/>
      <c r="O141" s="90"/>
      <c r="P141" s="91"/>
      <c r="Q141" s="92">
        <f>IF(C141="",SUMIFS($Q142:$Q$517,$A142:$A$517,A141,$E142:$E$517,""),IF(E141="",SUMIFS($Q142:$Q$517,$A142:$A$517,A141,$C142:$C$517,C141,$G142:$G$517,""),IF(G141="",SUMIFS($Q142:$Q$517,$A142:$A$517,A141,$C142:$C$517,C141,$E142:$E$517,E141,$R142:$R$517,R141),IF(I141="",SUMIFS($Q142:$Q$517,$A142:$A$517,A141,$C142:$C$517,C141,$E142:$E$517,E141,$G142:$G$517,G141,$R142:$R$517,R141),0))))</f>
        <v>1505</v>
      </c>
      <c r="R141" s="93" t="s">
        <v>663</v>
      </c>
      <c r="T141" s="60">
        <v>420105</v>
      </c>
    </row>
    <row r="142" spans="1:20" ht="18" customHeight="1" x14ac:dyDescent="0.15">
      <c r="A142" s="94">
        <v>2</v>
      </c>
      <c r="B142" s="95" t="s">
        <v>7001</v>
      </c>
      <c r="C142" s="95">
        <v>1</v>
      </c>
      <c r="D142" s="95" t="s">
        <v>7004</v>
      </c>
      <c r="E142" s="95">
        <v>5</v>
      </c>
      <c r="F142" s="95" t="s">
        <v>7031</v>
      </c>
      <c r="G142" s="96">
        <v>18</v>
      </c>
      <c r="H142" s="97" t="s">
        <v>81</v>
      </c>
      <c r="I142" s="96"/>
      <c r="J142" s="96"/>
      <c r="K142" s="98"/>
      <c r="L142" s="98"/>
      <c r="M142" s="98"/>
      <c r="N142" s="96"/>
      <c r="O142" s="99"/>
      <c r="P142" s="100" t="s">
        <v>7026</v>
      </c>
      <c r="Q142" s="99">
        <v>384</v>
      </c>
      <c r="R142" s="101" t="s">
        <v>663</v>
      </c>
      <c r="T142" s="60">
        <v>420105</v>
      </c>
    </row>
    <row r="143" spans="1:20" ht="18" customHeight="1" x14ac:dyDescent="0.15">
      <c r="A143" s="94">
        <v>2</v>
      </c>
      <c r="B143" s="95" t="s">
        <v>7001</v>
      </c>
      <c r="C143" s="95">
        <v>1</v>
      </c>
      <c r="D143" s="95" t="s">
        <v>7004</v>
      </c>
      <c r="E143" s="95">
        <v>5</v>
      </c>
      <c r="F143" s="95" t="s">
        <v>7031</v>
      </c>
      <c r="G143" s="102">
        <v>18</v>
      </c>
      <c r="H143" s="95" t="s">
        <v>81</v>
      </c>
      <c r="I143" s="96">
        <v>61</v>
      </c>
      <c r="J143" s="96" t="s">
        <v>7008</v>
      </c>
      <c r="K143" s="98">
        <v>1920</v>
      </c>
      <c r="L143" s="98">
        <v>1920</v>
      </c>
      <c r="M143" s="98">
        <f>K143-L143</f>
        <v>0</v>
      </c>
      <c r="N143" s="96" t="s">
        <v>7031</v>
      </c>
      <c r="O143" s="98"/>
      <c r="P143" s="100" t="s">
        <v>7027</v>
      </c>
      <c r="Q143" s="99">
        <v>100</v>
      </c>
      <c r="R143" s="101" t="s">
        <v>663</v>
      </c>
      <c r="T143" s="60">
        <v>420105</v>
      </c>
    </row>
    <row r="144" spans="1:20" ht="18" customHeight="1" x14ac:dyDescent="0.15">
      <c r="A144" s="94">
        <v>2</v>
      </c>
      <c r="B144" s="95" t="s">
        <v>7001</v>
      </c>
      <c r="C144" s="95">
        <v>1</v>
      </c>
      <c r="D144" s="95" t="s">
        <v>7004</v>
      </c>
      <c r="E144" s="95">
        <v>5</v>
      </c>
      <c r="F144" s="95" t="s">
        <v>7031</v>
      </c>
      <c r="G144" s="102">
        <v>18</v>
      </c>
      <c r="H144" s="95" t="s">
        <v>81</v>
      </c>
      <c r="I144" s="102">
        <v>61</v>
      </c>
      <c r="J144" s="102" t="s">
        <v>7008</v>
      </c>
      <c r="K144" s="98"/>
      <c r="L144" s="98"/>
      <c r="M144" s="98"/>
      <c r="N144" s="96" t="s">
        <v>7032</v>
      </c>
      <c r="O144" s="98">
        <v>1920000</v>
      </c>
      <c r="P144" s="100" t="s">
        <v>7029</v>
      </c>
      <c r="Q144" s="99">
        <v>518</v>
      </c>
      <c r="R144" s="101" t="s">
        <v>663</v>
      </c>
      <c r="T144" s="60">
        <v>420105</v>
      </c>
    </row>
    <row r="145" spans="1:20" ht="18" customHeight="1" x14ac:dyDescent="0.15">
      <c r="A145" s="94">
        <v>2</v>
      </c>
      <c r="B145" s="95" t="s">
        <v>7001</v>
      </c>
      <c r="C145" s="95">
        <v>1</v>
      </c>
      <c r="D145" s="95" t="s">
        <v>7004</v>
      </c>
      <c r="E145" s="95">
        <v>5</v>
      </c>
      <c r="F145" s="95" t="s">
        <v>7031</v>
      </c>
      <c r="G145" s="102">
        <v>18</v>
      </c>
      <c r="H145" s="95" t="s">
        <v>81</v>
      </c>
      <c r="I145" s="102">
        <v>61</v>
      </c>
      <c r="J145" s="102" t="s">
        <v>7008</v>
      </c>
      <c r="K145" s="98"/>
      <c r="L145" s="98"/>
      <c r="M145" s="98"/>
      <c r="N145" s="96"/>
      <c r="O145" s="98"/>
      <c r="P145" s="100" t="s">
        <v>7012</v>
      </c>
      <c r="Q145" s="99">
        <v>240</v>
      </c>
      <c r="R145" s="101" t="s">
        <v>663</v>
      </c>
      <c r="T145" s="60">
        <v>420105</v>
      </c>
    </row>
    <row r="146" spans="1:20" ht="18" customHeight="1" x14ac:dyDescent="0.15">
      <c r="A146" s="94">
        <v>2</v>
      </c>
      <c r="B146" s="95" t="s">
        <v>7001</v>
      </c>
      <c r="C146" s="95">
        <v>1</v>
      </c>
      <c r="D146" s="95" t="s">
        <v>7004</v>
      </c>
      <c r="E146" s="95">
        <v>5</v>
      </c>
      <c r="F146" s="95" t="s">
        <v>7031</v>
      </c>
      <c r="G146" s="102">
        <v>18</v>
      </c>
      <c r="H146" s="95" t="s">
        <v>81</v>
      </c>
      <c r="I146" s="102">
        <v>61</v>
      </c>
      <c r="J146" s="102" t="s">
        <v>7008</v>
      </c>
      <c r="K146" s="98"/>
      <c r="L146" s="98"/>
      <c r="M146" s="98"/>
      <c r="N146" s="96"/>
      <c r="O146" s="98"/>
      <c r="P146" s="100" t="s">
        <v>7013</v>
      </c>
      <c r="Q146" s="99">
        <v>240</v>
      </c>
      <c r="R146" s="101" t="s">
        <v>663</v>
      </c>
      <c r="T146" s="60">
        <v>420105</v>
      </c>
    </row>
    <row r="147" spans="1:20" ht="18" customHeight="1" x14ac:dyDescent="0.15">
      <c r="A147" s="94">
        <v>2</v>
      </c>
      <c r="B147" s="95" t="s">
        <v>7001</v>
      </c>
      <c r="C147" s="95">
        <v>1</v>
      </c>
      <c r="D147" s="95" t="s">
        <v>7004</v>
      </c>
      <c r="E147" s="95">
        <v>5</v>
      </c>
      <c r="F147" s="95" t="s">
        <v>7031</v>
      </c>
      <c r="G147" s="102">
        <v>18</v>
      </c>
      <c r="H147" s="95" t="s">
        <v>81</v>
      </c>
      <c r="I147" s="102">
        <v>61</v>
      </c>
      <c r="J147" s="102" t="s">
        <v>7008</v>
      </c>
      <c r="K147" s="98"/>
      <c r="L147" s="98"/>
      <c r="M147" s="98"/>
      <c r="N147" s="96"/>
      <c r="O147" s="98"/>
      <c r="P147" s="100" t="s">
        <v>7014</v>
      </c>
      <c r="Q147" s="99"/>
      <c r="R147" s="101" t="s">
        <v>663</v>
      </c>
      <c r="T147" s="60">
        <v>420105</v>
      </c>
    </row>
    <row r="148" spans="1:20" ht="18" customHeight="1" x14ac:dyDescent="0.15">
      <c r="A148" s="94">
        <v>2</v>
      </c>
      <c r="B148" s="95" t="s">
        <v>7001</v>
      </c>
      <c r="C148" s="95">
        <v>1</v>
      </c>
      <c r="D148" s="95" t="s">
        <v>7004</v>
      </c>
      <c r="E148" s="95">
        <v>5</v>
      </c>
      <c r="F148" s="95" t="s">
        <v>7031</v>
      </c>
      <c r="G148" s="102">
        <v>18</v>
      </c>
      <c r="H148" s="95" t="s">
        <v>81</v>
      </c>
      <c r="I148" s="102">
        <v>61</v>
      </c>
      <c r="J148" s="102" t="s">
        <v>7008</v>
      </c>
      <c r="K148" s="98"/>
      <c r="L148" s="98"/>
      <c r="M148" s="98"/>
      <c r="N148" s="96"/>
      <c r="O148" s="98"/>
      <c r="P148" s="100" t="s">
        <v>7015</v>
      </c>
      <c r="Q148" s="99">
        <v>23</v>
      </c>
      <c r="R148" s="101" t="s">
        <v>663</v>
      </c>
      <c r="T148" s="60">
        <v>420105</v>
      </c>
    </row>
    <row r="149" spans="1:20" ht="18" customHeight="1" x14ac:dyDescent="0.15">
      <c r="A149" s="94">
        <v>2</v>
      </c>
      <c r="B149" s="95" t="s">
        <v>7001</v>
      </c>
      <c r="C149" s="95">
        <v>1</v>
      </c>
      <c r="D149" s="95" t="s">
        <v>7004</v>
      </c>
      <c r="E149" s="95">
        <v>5</v>
      </c>
      <c r="F149" s="95" t="s">
        <v>7031</v>
      </c>
      <c r="G149" s="102">
        <v>18</v>
      </c>
      <c r="H149" s="95" t="s">
        <v>81</v>
      </c>
      <c r="I149" s="102">
        <v>61</v>
      </c>
      <c r="J149" s="102" t="s">
        <v>7008</v>
      </c>
      <c r="K149" s="98"/>
      <c r="L149" s="98"/>
      <c r="M149" s="98"/>
      <c r="N149" s="96"/>
      <c r="O149" s="98"/>
      <c r="P149" s="100" t="s">
        <v>7016</v>
      </c>
      <c r="Q149" s="99"/>
      <c r="R149" s="101" t="s">
        <v>663</v>
      </c>
      <c r="T149" s="60">
        <v>420105</v>
      </c>
    </row>
    <row r="150" spans="1:20" ht="18" customHeight="1" x14ac:dyDescent="0.15">
      <c r="A150" s="76">
        <v>2</v>
      </c>
      <c r="B150" s="77" t="s">
        <v>7003</v>
      </c>
      <c r="C150" s="85">
        <v>1</v>
      </c>
      <c r="D150" s="77" t="s">
        <v>7004</v>
      </c>
      <c r="E150" s="86">
        <v>6</v>
      </c>
      <c r="F150" s="87" t="s">
        <v>7033</v>
      </c>
      <c r="G150" s="86"/>
      <c r="H150" s="87"/>
      <c r="I150" s="86"/>
      <c r="J150" s="86"/>
      <c r="K150" s="88">
        <f>IF(C150="",SUMIFS($K151:$K$517,$A151:$A$517,A150,$E151:$E$517,""),IF(E150="",SUMIFS($K151:$K$517,$A151:$A$517,A150,$C151:$C$517,C150,$G151:$G$517,""),IF(G150="",SUMIFS($K151:$K$517,$A151:$A$517,A150,$C151:$C$517,C150,$E151:$E$517,E150,$R151:$R$517,R150),IF(I150="",SUMIFS($K151:$K$517,$A151:$A$517,A150,$C151:$C$517,C150,$E151:$E$517,E150,$G151:$G$517,G150,$R151:$R$517,R150),0))))</f>
        <v>46029</v>
      </c>
      <c r="L150" s="88">
        <f>IF(C150="",SUMIFS($L151:$L$517,$A151:$A$517,A150,$E151:$E$517,""),IF(E150="",SUMIFS($L151:$L$517,$A151:$A$517,A150,$C151:$C$517,C150,$G151:$G$517,""),IF(G150="",SUMIFS($L151:$L$517,$A151:$A$517,A150,$C151:$C$517,C150,$E151:$E$517,E150,$R151:$R$517,R150),IF(I150="",SUMIFS($L151:$L$517,$A151:$A$517,A150,$C151:$C$517,C150,$E151:$E$517,E150,$G151:$G$517,G150,$R151:$R$517,R150),0))))</f>
        <v>44688</v>
      </c>
      <c r="M150" s="88">
        <f t="shared" ref="M150" si="10">K150-L150</f>
        <v>1341</v>
      </c>
      <c r="N150" s="89"/>
      <c r="O150" s="90"/>
      <c r="P150" s="91"/>
      <c r="Q150" s="92">
        <f>IF(C150="",SUMIFS($Q151:$Q$517,$A151:$A$517,A150,$E151:$E$517,""),IF(E150="",SUMIFS($Q151:$Q$517,$A151:$A$517,A150,$C151:$C$517,C150,$G151:$G$517,""),IF(G150="",SUMIFS($Q151:$Q$517,$A151:$A$517,A150,$C151:$C$517,C150,$E151:$E$517,E150,$R151:$R$517,R150),IF(I150="",SUMIFS($Q151:$Q$517,$A151:$A$517,A150,$C151:$C$517,C150,$E151:$E$517,E150,$G151:$G$517,G150,$R151:$R$517,R150),0))))</f>
        <v>36094</v>
      </c>
      <c r="R150" s="93" t="s">
        <v>663</v>
      </c>
      <c r="T150" s="60">
        <v>420106</v>
      </c>
    </row>
    <row r="151" spans="1:20" ht="18" customHeight="1" x14ac:dyDescent="0.15">
      <c r="A151" s="94">
        <v>2</v>
      </c>
      <c r="B151" s="95" t="s">
        <v>7001</v>
      </c>
      <c r="C151" s="95">
        <v>1</v>
      </c>
      <c r="D151" s="95" t="s">
        <v>7004</v>
      </c>
      <c r="E151" s="95">
        <v>6</v>
      </c>
      <c r="F151" s="95" t="s">
        <v>7034</v>
      </c>
      <c r="G151" s="96">
        <v>18</v>
      </c>
      <c r="H151" s="97" t="s">
        <v>81</v>
      </c>
      <c r="I151" s="96"/>
      <c r="J151" s="96"/>
      <c r="K151" s="98"/>
      <c r="L151" s="98"/>
      <c r="M151" s="98"/>
      <c r="N151" s="96"/>
      <c r="O151" s="99"/>
      <c r="P151" s="100" t="s">
        <v>7026</v>
      </c>
      <c r="Q151" s="99">
        <v>9206</v>
      </c>
      <c r="R151" s="101" t="s">
        <v>663</v>
      </c>
      <c r="T151" s="60">
        <v>420106</v>
      </c>
    </row>
    <row r="152" spans="1:20" ht="18" customHeight="1" x14ac:dyDescent="0.15">
      <c r="A152" s="94">
        <v>2</v>
      </c>
      <c r="B152" s="95" t="s">
        <v>7001</v>
      </c>
      <c r="C152" s="95">
        <v>1</v>
      </c>
      <c r="D152" s="95" t="s">
        <v>7004</v>
      </c>
      <c r="E152" s="95">
        <v>6</v>
      </c>
      <c r="F152" s="95" t="s">
        <v>7034</v>
      </c>
      <c r="G152" s="102">
        <v>18</v>
      </c>
      <c r="H152" s="95" t="s">
        <v>81</v>
      </c>
      <c r="I152" s="96">
        <v>61</v>
      </c>
      <c r="J152" s="96" t="s">
        <v>7008</v>
      </c>
      <c r="K152" s="98">
        <v>46029</v>
      </c>
      <c r="L152" s="98">
        <v>44688</v>
      </c>
      <c r="M152" s="98">
        <f>K152-L152</f>
        <v>1341</v>
      </c>
      <c r="N152" s="96" t="s">
        <v>7034</v>
      </c>
      <c r="O152" s="98"/>
      <c r="P152" s="100" t="s">
        <v>7027</v>
      </c>
      <c r="Q152" s="99">
        <v>2390</v>
      </c>
      <c r="R152" s="101" t="s">
        <v>663</v>
      </c>
      <c r="T152" s="60">
        <v>420106</v>
      </c>
    </row>
    <row r="153" spans="1:20" ht="18" customHeight="1" x14ac:dyDescent="0.15">
      <c r="A153" s="94">
        <v>2</v>
      </c>
      <c r="B153" s="95" t="s">
        <v>7001</v>
      </c>
      <c r="C153" s="95">
        <v>1</v>
      </c>
      <c r="D153" s="95" t="s">
        <v>7004</v>
      </c>
      <c r="E153" s="95">
        <v>6</v>
      </c>
      <c r="F153" s="95" t="s">
        <v>7034</v>
      </c>
      <c r="G153" s="102">
        <v>18</v>
      </c>
      <c r="H153" s="95" t="s">
        <v>81</v>
      </c>
      <c r="I153" s="102">
        <v>61</v>
      </c>
      <c r="J153" s="102" t="s">
        <v>7008</v>
      </c>
      <c r="K153" s="98"/>
      <c r="L153" s="98"/>
      <c r="M153" s="98"/>
      <c r="N153" s="96" t="s">
        <v>7035</v>
      </c>
      <c r="O153" s="98">
        <v>46028640</v>
      </c>
      <c r="P153" s="100" t="s">
        <v>7029</v>
      </c>
      <c r="Q153" s="99">
        <v>12428</v>
      </c>
      <c r="R153" s="101" t="s">
        <v>663</v>
      </c>
      <c r="T153" s="60">
        <v>420106</v>
      </c>
    </row>
    <row r="154" spans="1:20" ht="18" customHeight="1" x14ac:dyDescent="0.15">
      <c r="A154" s="94">
        <v>2</v>
      </c>
      <c r="B154" s="95" t="s">
        <v>7001</v>
      </c>
      <c r="C154" s="95">
        <v>1</v>
      </c>
      <c r="D154" s="95" t="s">
        <v>7004</v>
      </c>
      <c r="E154" s="95">
        <v>6</v>
      </c>
      <c r="F154" s="95" t="s">
        <v>7034</v>
      </c>
      <c r="G154" s="102">
        <v>18</v>
      </c>
      <c r="H154" s="95" t="s">
        <v>81</v>
      </c>
      <c r="I154" s="102">
        <v>61</v>
      </c>
      <c r="J154" s="102" t="s">
        <v>7008</v>
      </c>
      <c r="K154" s="98"/>
      <c r="L154" s="98"/>
      <c r="M154" s="98"/>
      <c r="N154" s="96"/>
      <c r="O154" s="98"/>
      <c r="P154" s="100" t="s">
        <v>7012</v>
      </c>
      <c r="Q154" s="99">
        <v>5754</v>
      </c>
      <c r="R154" s="101" t="s">
        <v>663</v>
      </c>
      <c r="T154" s="60">
        <v>420106</v>
      </c>
    </row>
    <row r="155" spans="1:20" ht="18" customHeight="1" x14ac:dyDescent="0.15">
      <c r="A155" s="94">
        <v>2</v>
      </c>
      <c r="B155" s="95" t="s">
        <v>7001</v>
      </c>
      <c r="C155" s="95">
        <v>1</v>
      </c>
      <c r="D155" s="95" t="s">
        <v>7004</v>
      </c>
      <c r="E155" s="95">
        <v>6</v>
      </c>
      <c r="F155" s="95" t="s">
        <v>7034</v>
      </c>
      <c r="G155" s="102">
        <v>18</v>
      </c>
      <c r="H155" s="95" t="s">
        <v>81</v>
      </c>
      <c r="I155" s="102">
        <v>61</v>
      </c>
      <c r="J155" s="102" t="s">
        <v>7008</v>
      </c>
      <c r="K155" s="98"/>
      <c r="L155" s="98"/>
      <c r="M155" s="98"/>
      <c r="N155" s="96"/>
      <c r="O155" s="98"/>
      <c r="P155" s="100" t="s">
        <v>7013</v>
      </c>
      <c r="Q155" s="99">
        <v>5754</v>
      </c>
      <c r="R155" s="101" t="s">
        <v>663</v>
      </c>
      <c r="T155" s="60">
        <v>420106</v>
      </c>
    </row>
    <row r="156" spans="1:20" ht="18" customHeight="1" x14ac:dyDescent="0.15">
      <c r="A156" s="94">
        <v>2</v>
      </c>
      <c r="B156" s="95" t="s">
        <v>7001</v>
      </c>
      <c r="C156" s="95">
        <v>1</v>
      </c>
      <c r="D156" s="95" t="s">
        <v>7004</v>
      </c>
      <c r="E156" s="95">
        <v>6</v>
      </c>
      <c r="F156" s="95" t="s">
        <v>7034</v>
      </c>
      <c r="G156" s="102">
        <v>18</v>
      </c>
      <c r="H156" s="95" t="s">
        <v>81</v>
      </c>
      <c r="I156" s="102">
        <v>61</v>
      </c>
      <c r="J156" s="102" t="s">
        <v>7008</v>
      </c>
      <c r="K156" s="98"/>
      <c r="L156" s="98"/>
      <c r="M156" s="98"/>
      <c r="N156" s="96"/>
      <c r="O156" s="98"/>
      <c r="P156" s="100" t="s">
        <v>7014</v>
      </c>
      <c r="Q156" s="99"/>
      <c r="R156" s="101" t="s">
        <v>663</v>
      </c>
      <c r="T156" s="60">
        <v>420106</v>
      </c>
    </row>
    <row r="157" spans="1:20" ht="18" customHeight="1" x14ac:dyDescent="0.15">
      <c r="A157" s="94">
        <v>2</v>
      </c>
      <c r="B157" s="95" t="s">
        <v>7001</v>
      </c>
      <c r="C157" s="95">
        <v>1</v>
      </c>
      <c r="D157" s="95" t="s">
        <v>7004</v>
      </c>
      <c r="E157" s="95">
        <v>6</v>
      </c>
      <c r="F157" s="95" t="s">
        <v>7034</v>
      </c>
      <c r="G157" s="102">
        <v>18</v>
      </c>
      <c r="H157" s="95" t="s">
        <v>81</v>
      </c>
      <c r="I157" s="102">
        <v>61</v>
      </c>
      <c r="J157" s="102" t="s">
        <v>7008</v>
      </c>
      <c r="K157" s="98"/>
      <c r="L157" s="98"/>
      <c r="M157" s="98"/>
      <c r="N157" s="96"/>
      <c r="O157" s="98"/>
      <c r="P157" s="100" t="s">
        <v>7015</v>
      </c>
      <c r="Q157" s="99">
        <v>562</v>
      </c>
      <c r="R157" s="101" t="s">
        <v>663</v>
      </c>
      <c r="T157" s="60">
        <v>420106</v>
      </c>
    </row>
    <row r="158" spans="1:20" ht="18" customHeight="1" x14ac:dyDescent="0.15">
      <c r="A158" s="94">
        <v>2</v>
      </c>
      <c r="B158" s="95" t="s">
        <v>7001</v>
      </c>
      <c r="C158" s="95">
        <v>1</v>
      </c>
      <c r="D158" s="95" t="s">
        <v>7004</v>
      </c>
      <c r="E158" s="95">
        <v>6</v>
      </c>
      <c r="F158" s="95" t="s">
        <v>7034</v>
      </c>
      <c r="G158" s="102">
        <v>18</v>
      </c>
      <c r="H158" s="95" t="s">
        <v>81</v>
      </c>
      <c r="I158" s="102">
        <v>61</v>
      </c>
      <c r="J158" s="102" t="s">
        <v>7008</v>
      </c>
      <c r="K158" s="98"/>
      <c r="L158" s="98"/>
      <c r="M158" s="98"/>
      <c r="N158" s="96"/>
      <c r="O158" s="98"/>
      <c r="P158" s="100" t="s">
        <v>7016</v>
      </c>
      <c r="Q158" s="99"/>
      <c r="R158" s="101" t="s">
        <v>663</v>
      </c>
      <c r="T158" s="60">
        <v>420106</v>
      </c>
    </row>
    <row r="159" spans="1:20" ht="18" customHeight="1" x14ac:dyDescent="0.15">
      <c r="A159" s="76">
        <v>2</v>
      </c>
      <c r="B159" s="77" t="s">
        <v>7001</v>
      </c>
      <c r="C159" s="78">
        <v>2</v>
      </c>
      <c r="D159" s="78" t="s">
        <v>7036</v>
      </c>
      <c r="E159" s="79"/>
      <c r="F159" s="78"/>
      <c r="G159" s="79"/>
      <c r="H159" s="78"/>
      <c r="I159" s="79"/>
      <c r="J159" s="79"/>
      <c r="K159" s="80">
        <f>IF(C159="",SUMIFS($K160:$K$517,$A160:$A$517,A159,$E160:$E$517,""),IF(E159="",SUMIFS($K160:$K$517,$A160:$A$517,A159,$C160:$C$517,C159,$G160:$G$517,""),IF(G159="",SUMIFS($K160:$K$517,$A160:$A$517,A159,$C160:$C$517,C159,$E160:$E$517,E159,$R160:$R$517,R159),IF(I159="",SUMIFS($K160:$K$517,$A160:$A$517,A159,$C160:$C$517,C159,$E160:$E$517,E159,$G160:$G$517,G159,$R160:$R$517,R159),0))))</f>
        <v>27654</v>
      </c>
      <c r="L159" s="80">
        <f>IF(C159="",SUMIFS($L160:$L$517,$A160:$A$517,A159,$E160:$E$517,""),IF(E159="",SUMIFS($L160:$L$517,$A160:$A$517,A159,$C160:$C$517,C159,$G160:$G$517,""),IF(G159="",SUMIFS($L160:$L$517,$A160:$A$517,A159,$C160:$C$517,C159,$E160:$E$517,E159,$R160:$R$517,R159),IF(I159="",SUMIFS($L160:$L$517,$A160:$A$517,A159,$C160:$C$517,C159,$E160:$E$517,E159,$G160:$G$517,G159,$R160:$R$517,R159),0))))</f>
        <v>25930</v>
      </c>
      <c r="M159" s="80">
        <f t="shared" ref="M159:M160" si="11">K159-L159</f>
        <v>1724</v>
      </c>
      <c r="N159" s="81"/>
      <c r="O159" s="82"/>
      <c r="P159" s="83"/>
      <c r="Q159" s="80">
        <f>IF(C159="",SUMIFS($Q160:$Q$517,$A160:$A$517,A159,$E160:$E$517,""),IF(E159="",SUMIFS($Q160:$Q$517,$A160:$A$517,A159,$C160:$C$517,C159,$G160:$G$517,""),IF(G159="",SUMIFS($Q160:$Q$517,$A160:$A$517,A159,$C160:$C$517,C159,$E160:$E$517,E159,$R160:$R$517,R159),IF(I159="",SUMIFS($Q160:$Q$517,$A160:$A$517,A159,$C160:$C$517,C159,$E160:$E$517,E159,$G160:$G$517,G159,$R160:$R$517,R159),0))))</f>
        <v>21686</v>
      </c>
      <c r="R159" s="84"/>
      <c r="T159" s="60">
        <v>420201</v>
      </c>
    </row>
    <row r="160" spans="1:20" ht="18" customHeight="1" x14ac:dyDescent="0.15">
      <c r="A160" s="76">
        <v>2</v>
      </c>
      <c r="B160" s="77" t="s">
        <v>7003</v>
      </c>
      <c r="C160" s="85">
        <v>2</v>
      </c>
      <c r="D160" s="77" t="s">
        <v>7037</v>
      </c>
      <c r="E160" s="86">
        <v>1</v>
      </c>
      <c r="F160" s="87" t="s">
        <v>7038</v>
      </c>
      <c r="G160" s="86"/>
      <c r="H160" s="87"/>
      <c r="I160" s="86"/>
      <c r="J160" s="86"/>
      <c r="K160" s="88">
        <f>IF(C160="",SUMIFS($K161:$K$517,$A161:$A$517,A160,$E161:$E$517,""),IF(E160="",SUMIFS($K161:$K$517,$A161:$A$517,A160,$C161:$C$517,C160,$G161:$G$517,""),IF(G160="",SUMIFS($K161:$K$517,$A161:$A$517,A160,$C161:$C$517,C160,$E161:$E$517,E160,$R161:$R$517,R160),IF(I160="",SUMIFS($K161:$K$517,$A161:$A$517,A160,$C161:$C$517,C160,$E161:$E$517,E160,$G161:$G$517,G160,$R161:$R$517,R160),0))))</f>
        <v>22248</v>
      </c>
      <c r="L160" s="88">
        <f>IF(C160="",SUMIFS($L161:$L$517,$A161:$A$517,A160,$E161:$E$517,""),IF(E160="",SUMIFS($L161:$L$517,$A161:$A$517,A160,$C161:$C$517,C160,$G161:$G$517,""),IF(G160="",SUMIFS($L161:$L$517,$A161:$A$517,A160,$C161:$C$517,C160,$E161:$E$517,E160,$R161:$R$517,R160),IF(I160="",SUMIFS($L161:$L$517,$A161:$A$517,A160,$C161:$C$517,C160,$E161:$E$517,E160,$G161:$G$517,G160,$R161:$R$517,R160),0))))</f>
        <v>20400</v>
      </c>
      <c r="M160" s="88">
        <f t="shared" si="11"/>
        <v>1848</v>
      </c>
      <c r="N160" s="89"/>
      <c r="O160" s="90"/>
      <c r="P160" s="91"/>
      <c r="Q160" s="92">
        <f>IF(C160="",SUMIFS($Q161:$Q$517,$A161:$A$517,A160,$E161:$E$517,""),IF(E160="",SUMIFS($Q161:$Q$517,$A161:$A$517,A160,$C161:$C$517,C160,$G161:$G$517,""),IF(G160="",SUMIFS($Q161:$Q$517,$A161:$A$517,A160,$C161:$C$517,C160,$E161:$E$517,E160,$R161:$R$517,R160),IF(I160="",SUMIFS($Q161:$Q$517,$A161:$A$517,A160,$C161:$C$517,C160,$E161:$E$517,E160,$G161:$G$517,G160,$R161:$R$517,R160),0))))</f>
        <v>17446</v>
      </c>
      <c r="R160" s="93" t="s">
        <v>663</v>
      </c>
      <c r="T160" s="60">
        <v>420201</v>
      </c>
    </row>
    <row r="161" spans="1:20" ht="18" customHeight="1" x14ac:dyDescent="0.15">
      <c r="A161" s="94">
        <v>2</v>
      </c>
      <c r="B161" s="95" t="s">
        <v>7001</v>
      </c>
      <c r="C161" s="95">
        <v>2</v>
      </c>
      <c r="D161" s="95" t="s">
        <v>7037</v>
      </c>
      <c r="E161" s="95">
        <v>1</v>
      </c>
      <c r="F161" s="95" t="s">
        <v>7039</v>
      </c>
      <c r="G161" s="96">
        <v>18</v>
      </c>
      <c r="H161" s="97" t="s">
        <v>81</v>
      </c>
      <c r="I161" s="96"/>
      <c r="J161" s="96"/>
      <c r="K161" s="98"/>
      <c r="L161" s="98"/>
      <c r="M161" s="98"/>
      <c r="N161" s="96"/>
      <c r="O161" s="99"/>
      <c r="P161" s="100" t="s">
        <v>7026</v>
      </c>
      <c r="Q161" s="99">
        <v>4450</v>
      </c>
      <c r="R161" s="101" t="s">
        <v>663</v>
      </c>
      <c r="T161" s="60">
        <v>420201</v>
      </c>
    </row>
    <row r="162" spans="1:20" ht="18" customHeight="1" x14ac:dyDescent="0.15">
      <c r="A162" s="94">
        <v>2</v>
      </c>
      <c r="B162" s="95" t="s">
        <v>7001</v>
      </c>
      <c r="C162" s="95">
        <v>2</v>
      </c>
      <c r="D162" s="95" t="s">
        <v>7037</v>
      </c>
      <c r="E162" s="95">
        <v>1</v>
      </c>
      <c r="F162" s="95" t="s">
        <v>7039</v>
      </c>
      <c r="G162" s="102">
        <v>18</v>
      </c>
      <c r="H162" s="95" t="s">
        <v>81</v>
      </c>
      <c r="I162" s="96">
        <v>61</v>
      </c>
      <c r="J162" s="96" t="s">
        <v>7040</v>
      </c>
      <c r="K162" s="98">
        <v>22248</v>
      </c>
      <c r="L162" s="98">
        <v>20400</v>
      </c>
      <c r="M162" s="98">
        <f>K162-L162</f>
        <v>1848</v>
      </c>
      <c r="N162" s="96" t="s">
        <v>7039</v>
      </c>
      <c r="O162" s="98"/>
      <c r="P162" s="100" t="s">
        <v>7027</v>
      </c>
      <c r="Q162" s="99">
        <v>1155</v>
      </c>
      <c r="R162" s="101" t="s">
        <v>663</v>
      </c>
      <c r="T162" s="60">
        <v>420201</v>
      </c>
    </row>
    <row r="163" spans="1:20" ht="18" customHeight="1" x14ac:dyDescent="0.15">
      <c r="A163" s="94">
        <v>2</v>
      </c>
      <c r="B163" s="95" t="s">
        <v>7001</v>
      </c>
      <c r="C163" s="95">
        <v>2</v>
      </c>
      <c r="D163" s="95" t="s">
        <v>7037</v>
      </c>
      <c r="E163" s="95">
        <v>1</v>
      </c>
      <c r="F163" s="95" t="s">
        <v>7039</v>
      </c>
      <c r="G163" s="102">
        <v>18</v>
      </c>
      <c r="H163" s="95" t="s">
        <v>81</v>
      </c>
      <c r="I163" s="102">
        <v>61</v>
      </c>
      <c r="J163" s="102" t="s">
        <v>7040</v>
      </c>
      <c r="K163" s="98"/>
      <c r="L163" s="98"/>
      <c r="M163" s="98"/>
      <c r="N163" s="96" t="s">
        <v>7041</v>
      </c>
      <c r="O163" s="98">
        <v>22248000</v>
      </c>
      <c r="P163" s="100" t="s">
        <v>7029</v>
      </c>
      <c r="Q163" s="99">
        <v>6007</v>
      </c>
      <c r="R163" s="101" t="s">
        <v>663</v>
      </c>
      <c r="T163" s="60">
        <v>420201</v>
      </c>
    </row>
    <row r="164" spans="1:20" ht="18" customHeight="1" x14ac:dyDescent="0.15">
      <c r="A164" s="94">
        <v>2</v>
      </c>
      <c r="B164" s="95" t="s">
        <v>7001</v>
      </c>
      <c r="C164" s="95">
        <v>2</v>
      </c>
      <c r="D164" s="95" t="s">
        <v>7037</v>
      </c>
      <c r="E164" s="95">
        <v>1</v>
      </c>
      <c r="F164" s="95" t="s">
        <v>7039</v>
      </c>
      <c r="G164" s="102">
        <v>18</v>
      </c>
      <c r="H164" s="95" t="s">
        <v>81</v>
      </c>
      <c r="I164" s="102">
        <v>61</v>
      </c>
      <c r="J164" s="102" t="s">
        <v>7040</v>
      </c>
      <c r="K164" s="98"/>
      <c r="L164" s="98"/>
      <c r="M164" s="98"/>
      <c r="N164" s="96"/>
      <c r="O164" s="98"/>
      <c r="P164" s="100" t="s">
        <v>7012</v>
      </c>
      <c r="Q164" s="99">
        <v>2781</v>
      </c>
      <c r="R164" s="101" t="s">
        <v>663</v>
      </c>
      <c r="T164" s="60">
        <v>420201</v>
      </c>
    </row>
    <row r="165" spans="1:20" ht="18" customHeight="1" x14ac:dyDescent="0.15">
      <c r="A165" s="94">
        <v>2</v>
      </c>
      <c r="B165" s="95" t="s">
        <v>7001</v>
      </c>
      <c r="C165" s="95">
        <v>2</v>
      </c>
      <c r="D165" s="95" t="s">
        <v>7037</v>
      </c>
      <c r="E165" s="95">
        <v>1</v>
      </c>
      <c r="F165" s="95" t="s">
        <v>7039</v>
      </c>
      <c r="G165" s="102">
        <v>18</v>
      </c>
      <c r="H165" s="95" t="s">
        <v>81</v>
      </c>
      <c r="I165" s="102">
        <v>61</v>
      </c>
      <c r="J165" s="102" t="s">
        <v>7040</v>
      </c>
      <c r="K165" s="98"/>
      <c r="L165" s="98"/>
      <c r="M165" s="98"/>
      <c r="N165" s="96"/>
      <c r="O165" s="98"/>
      <c r="P165" s="100" t="s">
        <v>7013</v>
      </c>
      <c r="Q165" s="99">
        <v>2781</v>
      </c>
      <c r="R165" s="101" t="s">
        <v>663</v>
      </c>
      <c r="T165" s="60">
        <v>420201</v>
      </c>
    </row>
    <row r="166" spans="1:20" ht="18" customHeight="1" x14ac:dyDescent="0.15">
      <c r="A166" s="94">
        <v>2</v>
      </c>
      <c r="B166" s="95" t="s">
        <v>7001</v>
      </c>
      <c r="C166" s="95">
        <v>2</v>
      </c>
      <c r="D166" s="95" t="s">
        <v>7037</v>
      </c>
      <c r="E166" s="95">
        <v>1</v>
      </c>
      <c r="F166" s="95" t="s">
        <v>7039</v>
      </c>
      <c r="G166" s="102">
        <v>18</v>
      </c>
      <c r="H166" s="95" t="s">
        <v>81</v>
      </c>
      <c r="I166" s="102">
        <v>61</v>
      </c>
      <c r="J166" s="102" t="s">
        <v>7040</v>
      </c>
      <c r="K166" s="98"/>
      <c r="L166" s="98"/>
      <c r="M166" s="98"/>
      <c r="N166" s="96"/>
      <c r="O166" s="98"/>
      <c r="P166" s="100" t="s">
        <v>7014</v>
      </c>
      <c r="Q166" s="99"/>
      <c r="R166" s="101" t="s">
        <v>663</v>
      </c>
      <c r="T166" s="60">
        <v>420201</v>
      </c>
    </row>
    <row r="167" spans="1:20" ht="18" customHeight="1" x14ac:dyDescent="0.15">
      <c r="A167" s="94">
        <v>2</v>
      </c>
      <c r="B167" s="95" t="s">
        <v>7001</v>
      </c>
      <c r="C167" s="95">
        <v>2</v>
      </c>
      <c r="D167" s="95" t="s">
        <v>7037</v>
      </c>
      <c r="E167" s="95">
        <v>1</v>
      </c>
      <c r="F167" s="95" t="s">
        <v>7039</v>
      </c>
      <c r="G167" s="102">
        <v>18</v>
      </c>
      <c r="H167" s="95" t="s">
        <v>81</v>
      </c>
      <c r="I167" s="102">
        <v>61</v>
      </c>
      <c r="J167" s="102" t="s">
        <v>7040</v>
      </c>
      <c r="K167" s="98"/>
      <c r="L167" s="98"/>
      <c r="M167" s="98"/>
      <c r="N167" s="96"/>
      <c r="O167" s="98"/>
      <c r="P167" s="100" t="s">
        <v>7015</v>
      </c>
      <c r="Q167" s="99">
        <v>272</v>
      </c>
      <c r="R167" s="101" t="s">
        <v>663</v>
      </c>
      <c r="T167" s="60">
        <v>420201</v>
      </c>
    </row>
    <row r="168" spans="1:20" ht="18" customHeight="1" x14ac:dyDescent="0.15">
      <c r="A168" s="94">
        <v>2</v>
      </c>
      <c r="B168" s="95" t="s">
        <v>7001</v>
      </c>
      <c r="C168" s="95">
        <v>2</v>
      </c>
      <c r="D168" s="95" t="s">
        <v>7037</v>
      </c>
      <c r="E168" s="95">
        <v>1</v>
      </c>
      <c r="F168" s="95" t="s">
        <v>7039</v>
      </c>
      <c r="G168" s="102">
        <v>18</v>
      </c>
      <c r="H168" s="95" t="s">
        <v>81</v>
      </c>
      <c r="I168" s="102">
        <v>61</v>
      </c>
      <c r="J168" s="102" t="s">
        <v>7040</v>
      </c>
      <c r="K168" s="98"/>
      <c r="L168" s="98"/>
      <c r="M168" s="98"/>
      <c r="N168" s="96"/>
      <c r="O168" s="98"/>
      <c r="P168" s="100" t="s">
        <v>7016</v>
      </c>
      <c r="Q168" s="99"/>
      <c r="R168" s="101" t="s">
        <v>663</v>
      </c>
      <c r="T168" s="60">
        <v>420201</v>
      </c>
    </row>
    <row r="169" spans="1:20" ht="18" customHeight="1" x14ac:dyDescent="0.15">
      <c r="A169" s="76">
        <v>2</v>
      </c>
      <c r="B169" s="77" t="s">
        <v>7003</v>
      </c>
      <c r="C169" s="85">
        <v>2</v>
      </c>
      <c r="D169" s="77" t="s">
        <v>7037</v>
      </c>
      <c r="E169" s="86">
        <v>2</v>
      </c>
      <c r="F169" s="87" t="s">
        <v>7042</v>
      </c>
      <c r="G169" s="86"/>
      <c r="H169" s="87"/>
      <c r="I169" s="86"/>
      <c r="J169" s="86"/>
      <c r="K169" s="88">
        <f>IF(C169="",SUMIFS($K170:$K$517,$A170:$A$517,A169,$E170:$E$517,""),IF(E169="",SUMIFS($K170:$K$517,$A170:$A$517,A169,$C170:$C$517,C169,$G170:$G$517,""),IF(G169="",SUMIFS($K170:$K$517,$A170:$A$517,A169,$C170:$C$517,C169,$E170:$E$517,E169,$R170:$R$517,R169),IF(I169="",SUMIFS($K170:$K$517,$A170:$A$517,A169,$C170:$C$517,C169,$E170:$E$517,E169,$G170:$G$517,G169,$R170:$R$517,R169),0))))</f>
        <v>1200</v>
      </c>
      <c r="L169" s="88">
        <f>IF(C169="",SUMIFS($L170:$L$517,$A170:$A$517,A169,$E170:$E$517,""),IF(E169="",SUMIFS($L170:$L$517,$A170:$A$517,A169,$C170:$C$517,C169,$G170:$G$517,""),IF(G169="",SUMIFS($L170:$L$517,$A170:$A$517,A169,$C170:$C$517,C169,$E170:$E$517,E169,$R170:$R$517,R169),IF(I169="",SUMIFS($L170:$L$517,$A170:$A$517,A169,$C170:$C$517,C169,$E170:$E$517,E169,$G170:$G$517,G169,$R170:$R$517,R169),0))))</f>
        <v>1690</v>
      </c>
      <c r="M169" s="88">
        <f t="shared" ref="M169" si="12">K169-L169</f>
        <v>-490</v>
      </c>
      <c r="N169" s="89"/>
      <c r="O169" s="90"/>
      <c r="P169" s="91"/>
      <c r="Q169" s="92">
        <f>IF(C169="",SUMIFS($Q170:$Q$517,$A170:$A$517,A169,$E170:$E$517,""),IF(E169="",SUMIFS($Q170:$Q$517,$A170:$A$517,A169,$C170:$C$517,C169,$G170:$G$517,""),IF(G169="",SUMIFS($Q170:$Q$517,$A170:$A$517,A169,$C170:$C$517,C169,$E170:$E$517,E169,$R170:$R$517,R169),IF(I169="",SUMIFS($Q170:$Q$517,$A170:$A$517,A169,$C170:$C$517,C169,$E170:$E$517,E169,$G170:$G$517,G169,$R170:$R$517,R169),0))))</f>
        <v>941</v>
      </c>
      <c r="R169" s="93" t="s">
        <v>663</v>
      </c>
      <c r="T169" s="60">
        <v>5222</v>
      </c>
    </row>
    <row r="170" spans="1:20" ht="18" customHeight="1" x14ac:dyDescent="0.15">
      <c r="A170" s="94">
        <v>2</v>
      </c>
      <c r="B170" s="95" t="s">
        <v>7001</v>
      </c>
      <c r="C170" s="95">
        <v>2</v>
      </c>
      <c r="D170" s="95" t="s">
        <v>7037</v>
      </c>
      <c r="E170" s="95">
        <v>2</v>
      </c>
      <c r="F170" s="95" t="s">
        <v>7043</v>
      </c>
      <c r="G170" s="96">
        <v>18</v>
      </c>
      <c r="H170" s="97" t="s">
        <v>81</v>
      </c>
      <c r="I170" s="96"/>
      <c r="J170" s="96"/>
      <c r="K170" s="98"/>
      <c r="L170" s="98"/>
      <c r="M170" s="98"/>
      <c r="N170" s="96"/>
      <c r="O170" s="99"/>
      <c r="P170" s="100" t="s">
        <v>7026</v>
      </c>
      <c r="Q170" s="99">
        <v>240</v>
      </c>
      <c r="R170" s="101" t="s">
        <v>663</v>
      </c>
      <c r="T170" s="60">
        <v>5222</v>
      </c>
    </row>
    <row r="171" spans="1:20" ht="18" customHeight="1" x14ac:dyDescent="0.15">
      <c r="A171" s="94">
        <v>2</v>
      </c>
      <c r="B171" s="95" t="s">
        <v>7001</v>
      </c>
      <c r="C171" s="95">
        <v>2</v>
      </c>
      <c r="D171" s="95" t="s">
        <v>7037</v>
      </c>
      <c r="E171" s="95">
        <v>2</v>
      </c>
      <c r="F171" s="95" t="s">
        <v>7043</v>
      </c>
      <c r="G171" s="102">
        <v>18</v>
      </c>
      <c r="H171" s="95" t="s">
        <v>81</v>
      </c>
      <c r="I171" s="96">
        <v>61</v>
      </c>
      <c r="J171" s="96" t="s">
        <v>7040</v>
      </c>
      <c r="K171" s="98">
        <v>1200</v>
      </c>
      <c r="L171" s="98">
        <v>1690</v>
      </c>
      <c r="M171" s="98">
        <f>K171-L171</f>
        <v>-490</v>
      </c>
      <c r="N171" s="96" t="s">
        <v>7043</v>
      </c>
      <c r="O171" s="98"/>
      <c r="P171" s="100" t="s">
        <v>7027</v>
      </c>
      <c r="Q171" s="99">
        <v>62</v>
      </c>
      <c r="R171" s="101" t="s">
        <v>663</v>
      </c>
      <c r="T171" s="60">
        <v>5222</v>
      </c>
    </row>
    <row r="172" spans="1:20" ht="18" customHeight="1" x14ac:dyDescent="0.15">
      <c r="A172" s="94">
        <v>2</v>
      </c>
      <c r="B172" s="95" t="s">
        <v>7001</v>
      </c>
      <c r="C172" s="95">
        <v>2</v>
      </c>
      <c r="D172" s="95" t="s">
        <v>7037</v>
      </c>
      <c r="E172" s="95">
        <v>2</v>
      </c>
      <c r="F172" s="95" t="s">
        <v>7043</v>
      </c>
      <c r="G172" s="102">
        <v>18</v>
      </c>
      <c r="H172" s="95" t="s">
        <v>81</v>
      </c>
      <c r="I172" s="102">
        <v>61</v>
      </c>
      <c r="J172" s="102" t="s">
        <v>7040</v>
      </c>
      <c r="K172" s="98"/>
      <c r="L172" s="98"/>
      <c r="M172" s="98"/>
      <c r="N172" s="96" t="s">
        <v>7044</v>
      </c>
      <c r="O172" s="98">
        <v>1200000</v>
      </c>
      <c r="P172" s="100" t="s">
        <v>7029</v>
      </c>
      <c r="Q172" s="99">
        <v>324</v>
      </c>
      <c r="R172" s="101" t="s">
        <v>663</v>
      </c>
      <c r="T172" s="60">
        <v>5222</v>
      </c>
    </row>
    <row r="173" spans="1:20" ht="18" customHeight="1" x14ac:dyDescent="0.15">
      <c r="A173" s="94">
        <v>2</v>
      </c>
      <c r="B173" s="95" t="s">
        <v>7001</v>
      </c>
      <c r="C173" s="95">
        <v>2</v>
      </c>
      <c r="D173" s="95" t="s">
        <v>7037</v>
      </c>
      <c r="E173" s="95">
        <v>2</v>
      </c>
      <c r="F173" s="95" t="s">
        <v>7043</v>
      </c>
      <c r="G173" s="102">
        <v>18</v>
      </c>
      <c r="H173" s="95" t="s">
        <v>81</v>
      </c>
      <c r="I173" s="102">
        <v>61</v>
      </c>
      <c r="J173" s="102" t="s">
        <v>7040</v>
      </c>
      <c r="K173" s="98"/>
      <c r="L173" s="98"/>
      <c r="M173" s="98"/>
      <c r="N173" s="96"/>
      <c r="O173" s="98"/>
      <c r="P173" s="100" t="s">
        <v>7012</v>
      </c>
      <c r="Q173" s="99">
        <v>150</v>
      </c>
      <c r="R173" s="101" t="s">
        <v>663</v>
      </c>
      <c r="T173" s="60">
        <v>5222</v>
      </c>
    </row>
    <row r="174" spans="1:20" ht="18" customHeight="1" x14ac:dyDescent="0.15">
      <c r="A174" s="94">
        <v>2</v>
      </c>
      <c r="B174" s="95" t="s">
        <v>7001</v>
      </c>
      <c r="C174" s="95">
        <v>2</v>
      </c>
      <c r="D174" s="95" t="s">
        <v>7037</v>
      </c>
      <c r="E174" s="95">
        <v>2</v>
      </c>
      <c r="F174" s="95" t="s">
        <v>7043</v>
      </c>
      <c r="G174" s="102">
        <v>18</v>
      </c>
      <c r="H174" s="95" t="s">
        <v>81</v>
      </c>
      <c r="I174" s="102">
        <v>61</v>
      </c>
      <c r="J174" s="102" t="s">
        <v>7040</v>
      </c>
      <c r="K174" s="98"/>
      <c r="L174" s="98"/>
      <c r="M174" s="98"/>
      <c r="N174" s="96"/>
      <c r="O174" s="98"/>
      <c r="P174" s="100" t="s">
        <v>7013</v>
      </c>
      <c r="Q174" s="99">
        <v>150</v>
      </c>
      <c r="R174" s="101" t="s">
        <v>663</v>
      </c>
      <c r="T174" s="60">
        <v>5222</v>
      </c>
    </row>
    <row r="175" spans="1:20" ht="18" customHeight="1" x14ac:dyDescent="0.15">
      <c r="A175" s="94">
        <v>2</v>
      </c>
      <c r="B175" s="95" t="s">
        <v>7001</v>
      </c>
      <c r="C175" s="95">
        <v>2</v>
      </c>
      <c r="D175" s="95" t="s">
        <v>7037</v>
      </c>
      <c r="E175" s="95">
        <v>2</v>
      </c>
      <c r="F175" s="95" t="s">
        <v>7043</v>
      </c>
      <c r="G175" s="102">
        <v>18</v>
      </c>
      <c r="H175" s="95" t="s">
        <v>81</v>
      </c>
      <c r="I175" s="102">
        <v>61</v>
      </c>
      <c r="J175" s="102" t="s">
        <v>7040</v>
      </c>
      <c r="K175" s="98"/>
      <c r="L175" s="98"/>
      <c r="M175" s="98"/>
      <c r="N175" s="96"/>
      <c r="O175" s="98"/>
      <c r="P175" s="100" t="s">
        <v>7014</v>
      </c>
      <c r="Q175" s="99"/>
      <c r="R175" s="101" t="s">
        <v>663</v>
      </c>
      <c r="T175" s="60">
        <v>5222</v>
      </c>
    </row>
    <row r="176" spans="1:20" ht="18" customHeight="1" x14ac:dyDescent="0.15">
      <c r="A176" s="94">
        <v>2</v>
      </c>
      <c r="B176" s="95" t="s">
        <v>7001</v>
      </c>
      <c r="C176" s="95">
        <v>2</v>
      </c>
      <c r="D176" s="95" t="s">
        <v>7037</v>
      </c>
      <c r="E176" s="95">
        <v>2</v>
      </c>
      <c r="F176" s="95" t="s">
        <v>7043</v>
      </c>
      <c r="G176" s="102">
        <v>18</v>
      </c>
      <c r="H176" s="95" t="s">
        <v>81</v>
      </c>
      <c r="I176" s="102">
        <v>61</v>
      </c>
      <c r="J176" s="102" t="s">
        <v>7040</v>
      </c>
      <c r="K176" s="98"/>
      <c r="L176" s="98"/>
      <c r="M176" s="98"/>
      <c r="N176" s="96"/>
      <c r="O176" s="98"/>
      <c r="P176" s="100" t="s">
        <v>7015</v>
      </c>
      <c r="Q176" s="99">
        <v>15</v>
      </c>
      <c r="R176" s="101" t="s">
        <v>663</v>
      </c>
      <c r="T176" s="60">
        <v>5222</v>
      </c>
    </row>
    <row r="177" spans="1:20" ht="18" customHeight="1" x14ac:dyDescent="0.15">
      <c r="A177" s="94">
        <v>2</v>
      </c>
      <c r="B177" s="95" t="s">
        <v>7001</v>
      </c>
      <c r="C177" s="95">
        <v>2</v>
      </c>
      <c r="D177" s="95" t="s">
        <v>7037</v>
      </c>
      <c r="E177" s="95">
        <v>2</v>
      </c>
      <c r="F177" s="95" t="s">
        <v>7043</v>
      </c>
      <c r="G177" s="102">
        <v>18</v>
      </c>
      <c r="H177" s="95" t="s">
        <v>81</v>
      </c>
      <c r="I177" s="102">
        <v>61</v>
      </c>
      <c r="J177" s="102" t="s">
        <v>7040</v>
      </c>
      <c r="K177" s="98"/>
      <c r="L177" s="98"/>
      <c r="M177" s="98"/>
      <c r="N177" s="96"/>
      <c r="O177" s="98"/>
      <c r="P177" s="100" t="s">
        <v>7016</v>
      </c>
      <c r="Q177" s="99"/>
      <c r="R177" s="101" t="s">
        <v>663</v>
      </c>
      <c r="T177" s="60">
        <v>5222</v>
      </c>
    </row>
    <row r="178" spans="1:20" ht="18" customHeight="1" x14ac:dyDescent="0.15">
      <c r="A178" s="76">
        <v>2</v>
      </c>
      <c r="B178" s="77" t="s">
        <v>7003</v>
      </c>
      <c r="C178" s="85">
        <v>2</v>
      </c>
      <c r="D178" s="77" t="s">
        <v>7037</v>
      </c>
      <c r="E178" s="86">
        <v>3</v>
      </c>
      <c r="F178" s="87" t="s">
        <v>7045</v>
      </c>
      <c r="G178" s="86"/>
      <c r="H178" s="87"/>
      <c r="I178" s="86"/>
      <c r="J178" s="86"/>
      <c r="K178" s="88">
        <f>IF(C178="",SUMIFS($K179:$K$517,$A179:$A$517,A178,$E179:$E$517,""),IF(E178="",SUMIFS($K179:$K$517,$A179:$A$517,A178,$C179:$C$517,C178,$G179:$G$517,""),IF(G178="",SUMIFS($K179:$K$517,$A179:$A$517,A178,$C179:$C$517,C178,$E179:$E$517,E178,$R179:$R$517,R178),IF(I178="",SUMIFS($K179:$K$517,$A179:$A$517,A178,$C179:$C$517,C178,$E179:$E$517,E178,$G179:$G$517,G178,$R179:$R$517,R178),0))))</f>
        <v>192</v>
      </c>
      <c r="L178" s="88">
        <f>IF(C178="",SUMIFS($L179:$L$517,$A179:$A$517,A178,$E179:$E$517,""),IF(E178="",SUMIFS($L179:$L$517,$A179:$A$517,A178,$C179:$C$517,C178,$G179:$G$517,""),IF(G178="",SUMIFS($L179:$L$517,$A179:$A$517,A178,$C179:$C$517,C178,$E179:$E$517,E178,$R179:$R$517,R178),IF(I178="",SUMIFS($L179:$L$517,$A179:$A$517,A178,$C179:$C$517,C178,$E179:$E$517,E178,$G179:$G$517,G178,$R179:$R$517,R178),0))))</f>
        <v>192</v>
      </c>
      <c r="M178" s="88">
        <f t="shared" ref="M178" si="13">K178-L178</f>
        <v>0</v>
      </c>
      <c r="N178" s="89"/>
      <c r="O178" s="90"/>
      <c r="P178" s="91"/>
      <c r="Q178" s="92">
        <f>IF(C178="",SUMIFS($Q179:$Q$517,$A179:$A$517,A178,$E179:$E$517,""),IF(E178="",SUMIFS($Q179:$Q$517,$A179:$A$517,A178,$C179:$C$517,C178,$G179:$G$517,""),IF(G178="",SUMIFS($Q179:$Q$517,$A179:$A$517,A178,$C179:$C$517,C178,$E179:$E$517,E178,$R179:$R$517,R178),IF(I178="",SUMIFS($Q179:$Q$517,$A179:$A$517,A178,$C179:$C$517,C178,$E179:$E$517,E178,$G179:$G$517,G178,$R179:$R$517,R178),0))))</f>
        <v>150</v>
      </c>
      <c r="R178" s="93" t="s">
        <v>663</v>
      </c>
      <c r="T178" s="60">
        <v>420203</v>
      </c>
    </row>
    <row r="179" spans="1:20" ht="18" customHeight="1" x14ac:dyDescent="0.15">
      <c r="A179" s="94">
        <v>2</v>
      </c>
      <c r="B179" s="95" t="s">
        <v>7001</v>
      </c>
      <c r="C179" s="95">
        <v>2</v>
      </c>
      <c r="D179" s="95" t="s">
        <v>7037</v>
      </c>
      <c r="E179" s="95">
        <v>3</v>
      </c>
      <c r="F179" s="95" t="s">
        <v>7046</v>
      </c>
      <c r="G179" s="96">
        <v>18</v>
      </c>
      <c r="H179" s="97" t="s">
        <v>81</v>
      </c>
      <c r="I179" s="96"/>
      <c r="J179" s="96"/>
      <c r="K179" s="98"/>
      <c r="L179" s="98"/>
      <c r="M179" s="98"/>
      <c r="N179" s="96"/>
      <c r="O179" s="99"/>
      <c r="P179" s="100" t="s">
        <v>7026</v>
      </c>
      <c r="Q179" s="99">
        <v>38</v>
      </c>
      <c r="R179" s="101" t="s">
        <v>663</v>
      </c>
      <c r="T179" s="60">
        <v>420203</v>
      </c>
    </row>
    <row r="180" spans="1:20" ht="18" customHeight="1" x14ac:dyDescent="0.15">
      <c r="A180" s="94">
        <v>2</v>
      </c>
      <c r="B180" s="95" t="s">
        <v>7001</v>
      </c>
      <c r="C180" s="95">
        <v>2</v>
      </c>
      <c r="D180" s="95" t="s">
        <v>7037</v>
      </c>
      <c r="E180" s="95">
        <v>3</v>
      </c>
      <c r="F180" s="95" t="s">
        <v>7046</v>
      </c>
      <c r="G180" s="102">
        <v>18</v>
      </c>
      <c r="H180" s="95" t="s">
        <v>81</v>
      </c>
      <c r="I180" s="96">
        <v>61</v>
      </c>
      <c r="J180" s="96" t="s">
        <v>7040</v>
      </c>
      <c r="K180" s="98">
        <v>192</v>
      </c>
      <c r="L180" s="98">
        <v>192</v>
      </c>
      <c r="M180" s="98">
        <f>K180-L180</f>
        <v>0</v>
      </c>
      <c r="N180" s="96" t="s">
        <v>7046</v>
      </c>
      <c r="O180" s="98"/>
      <c r="P180" s="100" t="s">
        <v>7027</v>
      </c>
      <c r="Q180" s="99">
        <v>10</v>
      </c>
      <c r="R180" s="101" t="s">
        <v>663</v>
      </c>
      <c r="T180" s="60">
        <v>420203</v>
      </c>
    </row>
    <row r="181" spans="1:20" ht="18" customHeight="1" x14ac:dyDescent="0.15">
      <c r="A181" s="94">
        <v>2</v>
      </c>
      <c r="B181" s="95" t="s">
        <v>7001</v>
      </c>
      <c r="C181" s="95">
        <v>2</v>
      </c>
      <c r="D181" s="95" t="s">
        <v>7037</v>
      </c>
      <c r="E181" s="95">
        <v>3</v>
      </c>
      <c r="F181" s="95" t="s">
        <v>7046</v>
      </c>
      <c r="G181" s="102">
        <v>18</v>
      </c>
      <c r="H181" s="95" t="s">
        <v>81</v>
      </c>
      <c r="I181" s="102">
        <v>61</v>
      </c>
      <c r="J181" s="102" t="s">
        <v>7040</v>
      </c>
      <c r="K181" s="98"/>
      <c r="L181" s="98"/>
      <c r="M181" s="98"/>
      <c r="N181" s="96" t="s">
        <v>7047</v>
      </c>
      <c r="O181" s="98">
        <v>192000</v>
      </c>
      <c r="P181" s="100" t="s">
        <v>7029</v>
      </c>
      <c r="Q181" s="99">
        <v>52</v>
      </c>
      <c r="R181" s="101" t="s">
        <v>663</v>
      </c>
      <c r="T181" s="60">
        <v>420203</v>
      </c>
    </row>
    <row r="182" spans="1:20" ht="18" customHeight="1" x14ac:dyDescent="0.15">
      <c r="A182" s="94">
        <v>2</v>
      </c>
      <c r="B182" s="95" t="s">
        <v>7001</v>
      </c>
      <c r="C182" s="95">
        <v>2</v>
      </c>
      <c r="D182" s="95" t="s">
        <v>7037</v>
      </c>
      <c r="E182" s="95">
        <v>3</v>
      </c>
      <c r="F182" s="95" t="s">
        <v>7046</v>
      </c>
      <c r="G182" s="102">
        <v>18</v>
      </c>
      <c r="H182" s="95" t="s">
        <v>81</v>
      </c>
      <c r="I182" s="102">
        <v>61</v>
      </c>
      <c r="J182" s="102" t="s">
        <v>7040</v>
      </c>
      <c r="K182" s="98"/>
      <c r="L182" s="98"/>
      <c r="M182" s="98"/>
      <c r="N182" s="96"/>
      <c r="O182" s="98"/>
      <c r="P182" s="100" t="s">
        <v>7012</v>
      </c>
      <c r="Q182" s="99">
        <v>24</v>
      </c>
      <c r="R182" s="101" t="s">
        <v>663</v>
      </c>
      <c r="T182" s="60">
        <v>420203</v>
      </c>
    </row>
    <row r="183" spans="1:20" ht="18" customHeight="1" x14ac:dyDescent="0.15">
      <c r="A183" s="94">
        <v>2</v>
      </c>
      <c r="B183" s="95" t="s">
        <v>7001</v>
      </c>
      <c r="C183" s="95">
        <v>2</v>
      </c>
      <c r="D183" s="95" t="s">
        <v>7037</v>
      </c>
      <c r="E183" s="95">
        <v>3</v>
      </c>
      <c r="F183" s="95" t="s">
        <v>7046</v>
      </c>
      <c r="G183" s="102">
        <v>18</v>
      </c>
      <c r="H183" s="95" t="s">
        <v>81</v>
      </c>
      <c r="I183" s="102">
        <v>61</v>
      </c>
      <c r="J183" s="102" t="s">
        <v>7040</v>
      </c>
      <c r="K183" s="98"/>
      <c r="L183" s="98"/>
      <c r="M183" s="98"/>
      <c r="N183" s="96"/>
      <c r="O183" s="98"/>
      <c r="P183" s="100" t="s">
        <v>7013</v>
      </c>
      <c r="Q183" s="99">
        <v>24</v>
      </c>
      <c r="R183" s="101" t="s">
        <v>663</v>
      </c>
      <c r="T183" s="60">
        <v>420203</v>
      </c>
    </row>
    <row r="184" spans="1:20" ht="18" customHeight="1" x14ac:dyDescent="0.15">
      <c r="A184" s="94">
        <v>2</v>
      </c>
      <c r="B184" s="95" t="s">
        <v>7001</v>
      </c>
      <c r="C184" s="95">
        <v>2</v>
      </c>
      <c r="D184" s="95" t="s">
        <v>7037</v>
      </c>
      <c r="E184" s="95">
        <v>3</v>
      </c>
      <c r="F184" s="95" t="s">
        <v>7046</v>
      </c>
      <c r="G184" s="102">
        <v>18</v>
      </c>
      <c r="H184" s="95" t="s">
        <v>81</v>
      </c>
      <c r="I184" s="102">
        <v>61</v>
      </c>
      <c r="J184" s="102" t="s">
        <v>7040</v>
      </c>
      <c r="K184" s="98"/>
      <c r="L184" s="98"/>
      <c r="M184" s="98"/>
      <c r="N184" s="96"/>
      <c r="O184" s="98"/>
      <c r="P184" s="100" t="s">
        <v>7014</v>
      </c>
      <c r="Q184" s="99"/>
      <c r="R184" s="101" t="s">
        <v>663</v>
      </c>
      <c r="T184" s="60">
        <v>420203</v>
      </c>
    </row>
    <row r="185" spans="1:20" ht="18" customHeight="1" x14ac:dyDescent="0.15">
      <c r="A185" s="94">
        <v>2</v>
      </c>
      <c r="B185" s="95" t="s">
        <v>7001</v>
      </c>
      <c r="C185" s="95">
        <v>2</v>
      </c>
      <c r="D185" s="95" t="s">
        <v>7037</v>
      </c>
      <c r="E185" s="95">
        <v>3</v>
      </c>
      <c r="F185" s="95" t="s">
        <v>7046</v>
      </c>
      <c r="G185" s="102">
        <v>18</v>
      </c>
      <c r="H185" s="95" t="s">
        <v>81</v>
      </c>
      <c r="I185" s="102">
        <v>61</v>
      </c>
      <c r="J185" s="102" t="s">
        <v>7040</v>
      </c>
      <c r="K185" s="98"/>
      <c r="L185" s="98"/>
      <c r="M185" s="98"/>
      <c r="N185" s="96"/>
      <c r="O185" s="98"/>
      <c r="P185" s="100" t="s">
        <v>7015</v>
      </c>
      <c r="Q185" s="99">
        <v>2</v>
      </c>
      <c r="R185" s="101" t="s">
        <v>663</v>
      </c>
      <c r="T185" s="60">
        <v>420203</v>
      </c>
    </row>
    <row r="186" spans="1:20" ht="18" customHeight="1" x14ac:dyDescent="0.15">
      <c r="A186" s="94">
        <v>2</v>
      </c>
      <c r="B186" s="95" t="s">
        <v>7001</v>
      </c>
      <c r="C186" s="95">
        <v>2</v>
      </c>
      <c r="D186" s="95" t="s">
        <v>7037</v>
      </c>
      <c r="E186" s="95">
        <v>3</v>
      </c>
      <c r="F186" s="95" t="s">
        <v>7046</v>
      </c>
      <c r="G186" s="102">
        <v>18</v>
      </c>
      <c r="H186" s="95" t="s">
        <v>81</v>
      </c>
      <c r="I186" s="102">
        <v>61</v>
      </c>
      <c r="J186" s="102" t="s">
        <v>7040</v>
      </c>
      <c r="K186" s="98"/>
      <c r="L186" s="98"/>
      <c r="M186" s="98"/>
      <c r="N186" s="96"/>
      <c r="O186" s="98"/>
      <c r="P186" s="100" t="s">
        <v>7016</v>
      </c>
      <c r="Q186" s="99"/>
      <c r="R186" s="101" t="s">
        <v>663</v>
      </c>
      <c r="T186" s="60">
        <v>420203</v>
      </c>
    </row>
    <row r="187" spans="1:20" ht="18" customHeight="1" x14ac:dyDescent="0.15">
      <c r="A187" s="76">
        <v>2</v>
      </c>
      <c r="B187" s="77" t="s">
        <v>7003</v>
      </c>
      <c r="C187" s="85">
        <v>2</v>
      </c>
      <c r="D187" s="77" t="s">
        <v>7037</v>
      </c>
      <c r="E187" s="86">
        <v>4</v>
      </c>
      <c r="F187" s="87" t="s">
        <v>7048</v>
      </c>
      <c r="G187" s="86"/>
      <c r="H187" s="87"/>
      <c r="I187" s="86"/>
      <c r="J187" s="86"/>
      <c r="K187" s="88">
        <f>IF(C187="",SUMIFS($K188:$K$517,$A188:$A$517,A187,$E188:$E$517,""),IF(E187="",SUMIFS($K188:$K$517,$A188:$A$517,A187,$C188:$C$517,C187,$G188:$G$517,""),IF(G187="",SUMIFS($K188:$K$517,$A188:$A$517,A187,$C188:$C$517,C187,$E188:$E$517,E187,$R188:$R$517,R187),IF(I187="",SUMIFS($K188:$K$517,$A188:$A$517,A187,$C188:$C$517,C187,$E188:$E$517,E187,$G188:$G$517,G187,$R188:$R$517,R187),0))))</f>
        <v>684</v>
      </c>
      <c r="L187" s="88">
        <f>IF(C187="",SUMIFS($L188:$L$517,$A188:$A$517,A187,$E188:$E$517,""),IF(E187="",SUMIFS($L188:$L$517,$A188:$A$517,A187,$C188:$C$517,C187,$G188:$G$517,""),IF(G187="",SUMIFS($L188:$L$517,$A188:$A$517,A187,$C188:$C$517,C187,$E188:$E$517,E187,$R188:$R$517,R187),IF(I187="",SUMIFS($L188:$L$517,$A188:$A$517,A187,$C188:$C$517,C187,$E188:$E$517,E187,$G188:$G$517,G187,$R188:$R$517,R187),0))))</f>
        <v>624</v>
      </c>
      <c r="M187" s="88">
        <f t="shared" ref="M187" si="14">K187-L187</f>
        <v>60</v>
      </c>
      <c r="N187" s="89"/>
      <c r="O187" s="90"/>
      <c r="P187" s="91"/>
      <c r="Q187" s="92">
        <f>IF(C187="",SUMIFS($Q188:$Q$517,$A188:$A$517,A187,$E188:$E$517,""),IF(E187="",SUMIFS($Q188:$Q$517,$A188:$A$517,A187,$C188:$C$517,C187,$G188:$G$517,""),IF(G187="",SUMIFS($Q188:$Q$517,$A188:$A$517,A187,$C188:$C$517,C187,$E188:$E$517,E187,$R188:$R$517,R187),IF(I187="",SUMIFS($Q188:$Q$517,$A188:$A$517,A187,$C188:$C$517,C187,$E188:$E$517,E187,$G188:$G$517,G187,$R188:$R$517,R187),0))))</f>
        <v>538</v>
      </c>
      <c r="R187" s="93" t="s">
        <v>663</v>
      </c>
      <c r="T187" s="60">
        <v>420204</v>
      </c>
    </row>
    <row r="188" spans="1:20" ht="18" customHeight="1" x14ac:dyDescent="0.15">
      <c r="A188" s="94">
        <v>2</v>
      </c>
      <c r="B188" s="95" t="s">
        <v>7001</v>
      </c>
      <c r="C188" s="95">
        <v>2</v>
      </c>
      <c r="D188" s="95" t="s">
        <v>7037</v>
      </c>
      <c r="E188" s="95">
        <v>4</v>
      </c>
      <c r="F188" s="95" t="s">
        <v>7049</v>
      </c>
      <c r="G188" s="96">
        <v>18</v>
      </c>
      <c r="H188" s="97" t="s">
        <v>81</v>
      </c>
      <c r="I188" s="96"/>
      <c r="J188" s="96"/>
      <c r="K188" s="98"/>
      <c r="L188" s="98"/>
      <c r="M188" s="98"/>
      <c r="N188" s="96"/>
      <c r="O188" s="99"/>
      <c r="P188" s="100" t="s">
        <v>7026</v>
      </c>
      <c r="Q188" s="99">
        <v>137</v>
      </c>
      <c r="R188" s="101" t="s">
        <v>663</v>
      </c>
      <c r="T188" s="60">
        <v>420204</v>
      </c>
    </row>
    <row r="189" spans="1:20" ht="18" customHeight="1" x14ac:dyDescent="0.15">
      <c r="A189" s="94">
        <v>2</v>
      </c>
      <c r="B189" s="95" t="s">
        <v>7001</v>
      </c>
      <c r="C189" s="95">
        <v>2</v>
      </c>
      <c r="D189" s="95" t="s">
        <v>7037</v>
      </c>
      <c r="E189" s="95">
        <v>4</v>
      </c>
      <c r="F189" s="95" t="s">
        <v>7049</v>
      </c>
      <c r="G189" s="102">
        <v>18</v>
      </c>
      <c r="H189" s="95" t="s">
        <v>81</v>
      </c>
      <c r="I189" s="96">
        <v>61</v>
      </c>
      <c r="J189" s="96" t="s">
        <v>7040</v>
      </c>
      <c r="K189" s="98">
        <v>684</v>
      </c>
      <c r="L189" s="98">
        <v>624</v>
      </c>
      <c r="M189" s="98">
        <f>K189-L189</f>
        <v>60</v>
      </c>
      <c r="N189" s="96" t="s">
        <v>7049</v>
      </c>
      <c r="O189" s="98"/>
      <c r="P189" s="100" t="s">
        <v>7027</v>
      </c>
      <c r="Q189" s="99">
        <v>36</v>
      </c>
      <c r="R189" s="101" t="s">
        <v>663</v>
      </c>
      <c r="T189" s="60">
        <v>420204</v>
      </c>
    </row>
    <row r="190" spans="1:20" ht="18" customHeight="1" x14ac:dyDescent="0.15">
      <c r="A190" s="94">
        <v>2</v>
      </c>
      <c r="B190" s="95" t="s">
        <v>7001</v>
      </c>
      <c r="C190" s="95">
        <v>2</v>
      </c>
      <c r="D190" s="95" t="s">
        <v>7037</v>
      </c>
      <c r="E190" s="95">
        <v>4</v>
      </c>
      <c r="F190" s="95" t="s">
        <v>7049</v>
      </c>
      <c r="G190" s="102">
        <v>18</v>
      </c>
      <c r="H190" s="95" t="s">
        <v>81</v>
      </c>
      <c r="I190" s="102">
        <v>61</v>
      </c>
      <c r="J190" s="102" t="s">
        <v>7040</v>
      </c>
      <c r="K190" s="98"/>
      <c r="L190" s="98"/>
      <c r="M190" s="98"/>
      <c r="N190" s="96" t="s">
        <v>7050</v>
      </c>
      <c r="O190" s="98">
        <v>684000</v>
      </c>
      <c r="P190" s="100" t="s">
        <v>7029</v>
      </c>
      <c r="Q190" s="99">
        <v>185</v>
      </c>
      <c r="R190" s="101" t="s">
        <v>663</v>
      </c>
      <c r="T190" s="60">
        <v>420204</v>
      </c>
    </row>
    <row r="191" spans="1:20" ht="18" customHeight="1" x14ac:dyDescent="0.15">
      <c r="A191" s="94">
        <v>2</v>
      </c>
      <c r="B191" s="95" t="s">
        <v>7001</v>
      </c>
      <c r="C191" s="95">
        <v>2</v>
      </c>
      <c r="D191" s="95" t="s">
        <v>7037</v>
      </c>
      <c r="E191" s="95">
        <v>4</v>
      </c>
      <c r="F191" s="95" t="s">
        <v>7049</v>
      </c>
      <c r="G191" s="102">
        <v>18</v>
      </c>
      <c r="H191" s="95" t="s">
        <v>81</v>
      </c>
      <c r="I191" s="102">
        <v>61</v>
      </c>
      <c r="J191" s="102" t="s">
        <v>7040</v>
      </c>
      <c r="K191" s="98"/>
      <c r="L191" s="98"/>
      <c r="M191" s="98"/>
      <c r="N191" s="96"/>
      <c r="O191" s="98"/>
      <c r="P191" s="100" t="s">
        <v>7012</v>
      </c>
      <c r="Q191" s="99">
        <v>86</v>
      </c>
      <c r="R191" s="101" t="s">
        <v>663</v>
      </c>
      <c r="T191" s="60">
        <v>420204</v>
      </c>
    </row>
    <row r="192" spans="1:20" ht="18" customHeight="1" x14ac:dyDescent="0.15">
      <c r="A192" s="94">
        <v>2</v>
      </c>
      <c r="B192" s="95" t="s">
        <v>7001</v>
      </c>
      <c r="C192" s="95">
        <v>2</v>
      </c>
      <c r="D192" s="95" t="s">
        <v>7037</v>
      </c>
      <c r="E192" s="95">
        <v>4</v>
      </c>
      <c r="F192" s="95" t="s">
        <v>7049</v>
      </c>
      <c r="G192" s="102">
        <v>18</v>
      </c>
      <c r="H192" s="95" t="s">
        <v>81</v>
      </c>
      <c r="I192" s="102">
        <v>61</v>
      </c>
      <c r="J192" s="102" t="s">
        <v>7040</v>
      </c>
      <c r="K192" s="98"/>
      <c r="L192" s="98"/>
      <c r="M192" s="98"/>
      <c r="N192" s="96"/>
      <c r="O192" s="98"/>
      <c r="P192" s="100" t="s">
        <v>7013</v>
      </c>
      <c r="Q192" s="99">
        <v>86</v>
      </c>
      <c r="R192" s="101" t="s">
        <v>663</v>
      </c>
      <c r="T192" s="60">
        <v>420204</v>
      </c>
    </row>
    <row r="193" spans="1:20" ht="18" customHeight="1" x14ac:dyDescent="0.15">
      <c r="A193" s="94">
        <v>2</v>
      </c>
      <c r="B193" s="95" t="s">
        <v>7001</v>
      </c>
      <c r="C193" s="95">
        <v>2</v>
      </c>
      <c r="D193" s="95" t="s">
        <v>7037</v>
      </c>
      <c r="E193" s="95">
        <v>4</v>
      </c>
      <c r="F193" s="95" t="s">
        <v>7049</v>
      </c>
      <c r="G193" s="102">
        <v>18</v>
      </c>
      <c r="H193" s="95" t="s">
        <v>81</v>
      </c>
      <c r="I193" s="102">
        <v>61</v>
      </c>
      <c r="J193" s="102" t="s">
        <v>7040</v>
      </c>
      <c r="K193" s="98"/>
      <c r="L193" s="98"/>
      <c r="M193" s="98"/>
      <c r="N193" s="96"/>
      <c r="O193" s="98"/>
      <c r="P193" s="100" t="s">
        <v>7014</v>
      </c>
      <c r="Q193" s="99"/>
      <c r="R193" s="101" t="s">
        <v>663</v>
      </c>
      <c r="T193" s="60">
        <v>420204</v>
      </c>
    </row>
    <row r="194" spans="1:20" ht="18" customHeight="1" x14ac:dyDescent="0.15">
      <c r="A194" s="94">
        <v>2</v>
      </c>
      <c r="B194" s="95" t="s">
        <v>7001</v>
      </c>
      <c r="C194" s="95">
        <v>2</v>
      </c>
      <c r="D194" s="95" t="s">
        <v>7037</v>
      </c>
      <c r="E194" s="95">
        <v>4</v>
      </c>
      <c r="F194" s="95" t="s">
        <v>7049</v>
      </c>
      <c r="G194" s="102">
        <v>18</v>
      </c>
      <c r="H194" s="95" t="s">
        <v>81</v>
      </c>
      <c r="I194" s="102">
        <v>61</v>
      </c>
      <c r="J194" s="102" t="s">
        <v>7040</v>
      </c>
      <c r="K194" s="98"/>
      <c r="L194" s="98"/>
      <c r="M194" s="98"/>
      <c r="N194" s="96"/>
      <c r="O194" s="98"/>
      <c r="P194" s="100" t="s">
        <v>7015</v>
      </c>
      <c r="Q194" s="99">
        <v>8</v>
      </c>
      <c r="R194" s="101" t="s">
        <v>663</v>
      </c>
      <c r="T194" s="60">
        <v>420204</v>
      </c>
    </row>
    <row r="195" spans="1:20" ht="18" customHeight="1" x14ac:dyDescent="0.15">
      <c r="A195" s="94">
        <v>2</v>
      </c>
      <c r="B195" s="95" t="s">
        <v>7001</v>
      </c>
      <c r="C195" s="95">
        <v>2</v>
      </c>
      <c r="D195" s="95" t="s">
        <v>7037</v>
      </c>
      <c r="E195" s="95">
        <v>4</v>
      </c>
      <c r="F195" s="95" t="s">
        <v>7049</v>
      </c>
      <c r="G195" s="102">
        <v>18</v>
      </c>
      <c r="H195" s="95" t="s">
        <v>81</v>
      </c>
      <c r="I195" s="102">
        <v>61</v>
      </c>
      <c r="J195" s="102" t="s">
        <v>7040</v>
      </c>
      <c r="K195" s="98"/>
      <c r="L195" s="98"/>
      <c r="M195" s="98"/>
      <c r="N195" s="96"/>
      <c r="O195" s="98"/>
      <c r="P195" s="100" t="s">
        <v>7016</v>
      </c>
      <c r="Q195" s="99"/>
      <c r="R195" s="101" t="s">
        <v>663</v>
      </c>
      <c r="T195" s="60">
        <v>420204</v>
      </c>
    </row>
    <row r="196" spans="1:20" ht="18" customHeight="1" x14ac:dyDescent="0.15">
      <c r="A196" s="76">
        <v>2</v>
      </c>
      <c r="B196" s="77" t="s">
        <v>7003</v>
      </c>
      <c r="C196" s="85">
        <v>2</v>
      </c>
      <c r="D196" s="77" t="s">
        <v>7037</v>
      </c>
      <c r="E196" s="86">
        <v>5</v>
      </c>
      <c r="F196" s="87" t="s">
        <v>7051</v>
      </c>
      <c r="G196" s="86"/>
      <c r="H196" s="87"/>
      <c r="I196" s="86"/>
      <c r="J196" s="86"/>
      <c r="K196" s="88">
        <f>IF(C196="",SUMIFS($K197:$K$517,$A197:$A$517,A196,$E197:$E$517,""),IF(E196="",SUMIFS($K197:$K$517,$A197:$A$517,A196,$C197:$C$517,C196,$G197:$G$517,""),IF(G196="",SUMIFS($K197:$K$517,$A197:$A$517,A196,$C197:$C$517,C196,$E197:$E$517,E196,$R197:$R$517,R196),IF(I196="",SUMIFS($K197:$K$517,$A197:$A$517,A196,$C197:$C$517,C196,$E197:$E$517,E196,$G197:$G$517,G196,$R197:$R$517,R196),0))))</f>
        <v>3330</v>
      </c>
      <c r="L196" s="88">
        <f>IF(C196="",SUMIFS($L197:$L$517,$A197:$A$517,A196,$E197:$E$517,""),IF(E196="",SUMIFS($L197:$L$517,$A197:$A$517,A196,$C197:$C$517,C196,$G197:$G$517,""),IF(G196="",SUMIFS($L197:$L$517,$A197:$A$517,A196,$C197:$C$517,C196,$E197:$E$517,E196,$R197:$R$517,R196),IF(I196="",SUMIFS($L197:$L$517,$A197:$A$517,A196,$C197:$C$517,C196,$E197:$E$517,E196,$G197:$G$517,G196,$R197:$R$517,R196),0))))</f>
        <v>3024</v>
      </c>
      <c r="M196" s="88">
        <f t="shared" ref="M196" si="15">K196-L196</f>
        <v>306</v>
      </c>
      <c r="N196" s="89"/>
      <c r="O196" s="90"/>
      <c r="P196" s="91"/>
      <c r="Q196" s="92">
        <f>IF(C196="",SUMIFS($Q197:$Q$517,$A197:$A$517,A196,$E197:$E$517,""),IF(E196="",SUMIFS($Q197:$Q$517,$A197:$A$517,A196,$C197:$C$517,C196,$G197:$G$517,""),IF(G196="",SUMIFS($Q197:$Q$517,$A197:$A$517,A196,$C197:$C$517,C196,$E197:$E$517,E196,$R197:$R$517,R196),IF(I196="",SUMIFS($Q197:$Q$517,$A197:$A$517,A196,$C197:$C$517,C196,$E197:$E$517,E196,$G197:$G$517,G196,$R197:$R$517,R196),0))))</f>
        <v>2611</v>
      </c>
      <c r="R196" s="93" t="s">
        <v>663</v>
      </c>
      <c r="T196" s="60">
        <v>420205</v>
      </c>
    </row>
    <row r="197" spans="1:20" ht="18" customHeight="1" x14ac:dyDescent="0.15">
      <c r="A197" s="94">
        <v>2</v>
      </c>
      <c r="B197" s="95" t="s">
        <v>7001</v>
      </c>
      <c r="C197" s="95">
        <v>2</v>
      </c>
      <c r="D197" s="95" t="s">
        <v>7037</v>
      </c>
      <c r="E197" s="95">
        <v>5</v>
      </c>
      <c r="F197" s="95" t="s">
        <v>7052</v>
      </c>
      <c r="G197" s="96">
        <v>18</v>
      </c>
      <c r="H197" s="97" t="s">
        <v>81</v>
      </c>
      <c r="I197" s="96"/>
      <c r="J197" s="96"/>
      <c r="K197" s="98"/>
      <c r="L197" s="98"/>
      <c r="M197" s="98"/>
      <c r="N197" s="96"/>
      <c r="O197" s="99"/>
      <c r="P197" s="100" t="s">
        <v>7026</v>
      </c>
      <c r="Q197" s="99">
        <v>666</v>
      </c>
      <c r="R197" s="101" t="s">
        <v>663</v>
      </c>
      <c r="T197" s="60">
        <v>420205</v>
      </c>
    </row>
    <row r="198" spans="1:20" ht="18" customHeight="1" x14ac:dyDescent="0.15">
      <c r="A198" s="94">
        <v>2</v>
      </c>
      <c r="B198" s="95" t="s">
        <v>7001</v>
      </c>
      <c r="C198" s="95">
        <v>2</v>
      </c>
      <c r="D198" s="95" t="s">
        <v>7037</v>
      </c>
      <c r="E198" s="95">
        <v>5</v>
      </c>
      <c r="F198" s="95" t="s">
        <v>7052</v>
      </c>
      <c r="G198" s="102">
        <v>18</v>
      </c>
      <c r="H198" s="95" t="s">
        <v>81</v>
      </c>
      <c r="I198" s="96">
        <v>61</v>
      </c>
      <c r="J198" s="96" t="s">
        <v>7040</v>
      </c>
      <c r="K198" s="98">
        <v>3330</v>
      </c>
      <c r="L198" s="98">
        <v>3024</v>
      </c>
      <c r="M198" s="98">
        <f>K198-L198</f>
        <v>306</v>
      </c>
      <c r="N198" s="96" t="s">
        <v>7052</v>
      </c>
      <c r="O198" s="98"/>
      <c r="P198" s="100" t="s">
        <v>7027</v>
      </c>
      <c r="Q198" s="99">
        <v>173</v>
      </c>
      <c r="R198" s="101" t="s">
        <v>663</v>
      </c>
      <c r="T198" s="60">
        <v>420205</v>
      </c>
    </row>
    <row r="199" spans="1:20" ht="18" customHeight="1" x14ac:dyDescent="0.15">
      <c r="A199" s="94">
        <v>2</v>
      </c>
      <c r="B199" s="95" t="s">
        <v>7001</v>
      </c>
      <c r="C199" s="95">
        <v>2</v>
      </c>
      <c r="D199" s="95" t="s">
        <v>7037</v>
      </c>
      <c r="E199" s="95">
        <v>5</v>
      </c>
      <c r="F199" s="95" t="s">
        <v>7052</v>
      </c>
      <c r="G199" s="102">
        <v>18</v>
      </c>
      <c r="H199" s="95" t="s">
        <v>81</v>
      </c>
      <c r="I199" s="102">
        <v>61</v>
      </c>
      <c r="J199" s="102" t="s">
        <v>7040</v>
      </c>
      <c r="K199" s="98"/>
      <c r="L199" s="98"/>
      <c r="M199" s="98"/>
      <c r="N199" s="96" t="s">
        <v>7053</v>
      </c>
      <c r="O199" s="98">
        <v>3329280</v>
      </c>
      <c r="P199" s="100" t="s">
        <v>7029</v>
      </c>
      <c r="Q199" s="99">
        <v>899</v>
      </c>
      <c r="R199" s="101" t="s">
        <v>663</v>
      </c>
      <c r="T199" s="60">
        <v>420205</v>
      </c>
    </row>
    <row r="200" spans="1:20" ht="18" customHeight="1" x14ac:dyDescent="0.15">
      <c r="A200" s="94">
        <v>2</v>
      </c>
      <c r="B200" s="95" t="s">
        <v>7001</v>
      </c>
      <c r="C200" s="95">
        <v>2</v>
      </c>
      <c r="D200" s="95" t="s">
        <v>7037</v>
      </c>
      <c r="E200" s="95">
        <v>5</v>
      </c>
      <c r="F200" s="95" t="s">
        <v>7052</v>
      </c>
      <c r="G200" s="102">
        <v>18</v>
      </c>
      <c r="H200" s="95" t="s">
        <v>81</v>
      </c>
      <c r="I200" s="102">
        <v>61</v>
      </c>
      <c r="J200" s="102" t="s">
        <v>7040</v>
      </c>
      <c r="K200" s="98"/>
      <c r="L200" s="98"/>
      <c r="M200" s="98"/>
      <c r="N200" s="96"/>
      <c r="O200" s="98"/>
      <c r="P200" s="100" t="s">
        <v>7012</v>
      </c>
      <c r="Q200" s="99">
        <v>416</v>
      </c>
      <c r="R200" s="101" t="s">
        <v>663</v>
      </c>
      <c r="T200" s="60">
        <v>420205</v>
      </c>
    </row>
    <row r="201" spans="1:20" ht="18" customHeight="1" x14ac:dyDescent="0.15">
      <c r="A201" s="94">
        <v>2</v>
      </c>
      <c r="B201" s="95" t="s">
        <v>7001</v>
      </c>
      <c r="C201" s="95">
        <v>2</v>
      </c>
      <c r="D201" s="95" t="s">
        <v>7037</v>
      </c>
      <c r="E201" s="95">
        <v>5</v>
      </c>
      <c r="F201" s="95" t="s">
        <v>7052</v>
      </c>
      <c r="G201" s="102">
        <v>18</v>
      </c>
      <c r="H201" s="95" t="s">
        <v>81</v>
      </c>
      <c r="I201" s="102">
        <v>61</v>
      </c>
      <c r="J201" s="102" t="s">
        <v>7040</v>
      </c>
      <c r="K201" s="98"/>
      <c r="L201" s="98"/>
      <c r="M201" s="98"/>
      <c r="N201" s="96"/>
      <c r="O201" s="98"/>
      <c r="P201" s="100" t="s">
        <v>7013</v>
      </c>
      <c r="Q201" s="99">
        <v>416</v>
      </c>
      <c r="R201" s="101" t="s">
        <v>663</v>
      </c>
      <c r="T201" s="60">
        <v>420205</v>
      </c>
    </row>
    <row r="202" spans="1:20" ht="18" customHeight="1" x14ac:dyDescent="0.15">
      <c r="A202" s="94">
        <v>2</v>
      </c>
      <c r="B202" s="95" t="s">
        <v>7001</v>
      </c>
      <c r="C202" s="95">
        <v>2</v>
      </c>
      <c r="D202" s="95" t="s">
        <v>7037</v>
      </c>
      <c r="E202" s="95">
        <v>5</v>
      </c>
      <c r="F202" s="95" t="s">
        <v>7052</v>
      </c>
      <c r="G202" s="102">
        <v>18</v>
      </c>
      <c r="H202" s="95" t="s">
        <v>81</v>
      </c>
      <c r="I202" s="102">
        <v>61</v>
      </c>
      <c r="J202" s="102" t="s">
        <v>7040</v>
      </c>
      <c r="K202" s="98"/>
      <c r="L202" s="98"/>
      <c r="M202" s="98"/>
      <c r="N202" s="96"/>
      <c r="O202" s="98"/>
      <c r="P202" s="100" t="s">
        <v>7014</v>
      </c>
      <c r="Q202" s="99"/>
      <c r="R202" s="101" t="s">
        <v>663</v>
      </c>
      <c r="T202" s="60">
        <v>420205</v>
      </c>
    </row>
    <row r="203" spans="1:20" ht="18" customHeight="1" x14ac:dyDescent="0.15">
      <c r="A203" s="94">
        <v>2</v>
      </c>
      <c r="B203" s="95" t="s">
        <v>7001</v>
      </c>
      <c r="C203" s="95">
        <v>2</v>
      </c>
      <c r="D203" s="95" t="s">
        <v>7037</v>
      </c>
      <c r="E203" s="95">
        <v>5</v>
      </c>
      <c r="F203" s="95" t="s">
        <v>7052</v>
      </c>
      <c r="G203" s="102">
        <v>18</v>
      </c>
      <c r="H203" s="95" t="s">
        <v>81</v>
      </c>
      <c r="I203" s="102">
        <v>61</v>
      </c>
      <c r="J203" s="102" t="s">
        <v>7040</v>
      </c>
      <c r="K203" s="98"/>
      <c r="L203" s="98"/>
      <c r="M203" s="98"/>
      <c r="N203" s="96"/>
      <c r="O203" s="98"/>
      <c r="P203" s="100" t="s">
        <v>7015</v>
      </c>
      <c r="Q203" s="99">
        <v>41</v>
      </c>
      <c r="R203" s="101" t="s">
        <v>663</v>
      </c>
      <c r="T203" s="60">
        <v>420205</v>
      </c>
    </row>
    <row r="204" spans="1:20" ht="18" customHeight="1" x14ac:dyDescent="0.15">
      <c r="A204" s="94">
        <v>2</v>
      </c>
      <c r="B204" s="95" t="s">
        <v>7001</v>
      </c>
      <c r="C204" s="95">
        <v>2</v>
      </c>
      <c r="D204" s="95" t="s">
        <v>7037</v>
      </c>
      <c r="E204" s="95">
        <v>5</v>
      </c>
      <c r="F204" s="95" t="s">
        <v>7052</v>
      </c>
      <c r="G204" s="102">
        <v>18</v>
      </c>
      <c r="H204" s="95" t="s">
        <v>81</v>
      </c>
      <c r="I204" s="102">
        <v>61</v>
      </c>
      <c r="J204" s="102" t="s">
        <v>7040</v>
      </c>
      <c r="K204" s="98"/>
      <c r="L204" s="98"/>
      <c r="M204" s="98"/>
      <c r="N204" s="96"/>
      <c r="O204" s="98"/>
      <c r="P204" s="100" t="s">
        <v>7016</v>
      </c>
      <c r="Q204" s="99"/>
      <c r="R204" s="101" t="s">
        <v>663</v>
      </c>
      <c r="T204" s="60">
        <v>420205</v>
      </c>
    </row>
    <row r="205" spans="1:20" ht="18" customHeight="1" x14ac:dyDescent="0.15">
      <c r="A205" s="94">
        <v>2</v>
      </c>
      <c r="B205" s="95" t="s">
        <v>7001</v>
      </c>
      <c r="C205" s="95">
        <v>2</v>
      </c>
      <c r="D205" s="95" t="s">
        <v>7037</v>
      </c>
      <c r="E205" s="95">
        <v>5</v>
      </c>
      <c r="F205" s="95" t="s">
        <v>7052</v>
      </c>
      <c r="G205" s="102">
        <v>18</v>
      </c>
      <c r="H205" s="95" t="s">
        <v>81</v>
      </c>
      <c r="I205" s="102">
        <v>61</v>
      </c>
      <c r="J205" s="102" t="s">
        <v>7040</v>
      </c>
      <c r="K205" s="98"/>
      <c r="L205" s="98"/>
      <c r="M205" s="98"/>
      <c r="N205" s="96"/>
      <c r="O205" s="98"/>
      <c r="P205" s="100"/>
      <c r="Q205" s="99"/>
      <c r="R205" s="101" t="s">
        <v>663</v>
      </c>
      <c r="T205" s="60">
        <v>420205</v>
      </c>
    </row>
    <row r="206" spans="1:20" ht="18" customHeight="1" x14ac:dyDescent="0.15">
      <c r="A206" s="76">
        <v>2</v>
      </c>
      <c r="B206" s="77" t="s">
        <v>7001</v>
      </c>
      <c r="C206" s="78">
        <v>3</v>
      </c>
      <c r="D206" s="78" t="s">
        <v>7054</v>
      </c>
      <c r="E206" s="79"/>
      <c r="F206" s="78"/>
      <c r="G206" s="79"/>
      <c r="H206" s="78"/>
      <c r="I206" s="79"/>
      <c r="J206" s="79"/>
      <c r="K206" s="80">
        <f>IF(C206="",SUMIFS($K207:$K$517,$A207:$A$517,A206,$E207:$E$517,""),IF(E206="",SUMIFS($K207:$K$517,$A207:$A$517,A206,$C207:$C$517,C206,$G207:$G$517,""),IF(G206="",SUMIFS($K207:$K$517,$A207:$A$517,A206,$C207:$C$517,C206,$E207:$E$517,E206,$R207:$R$517,R206),IF(I206="",SUMIFS($K207:$K$517,$A207:$A$517,A206,$C207:$C$517,C206,$E207:$E$517,E206,$G207:$G$517,G206,$R207:$R$517,R206),0))))</f>
        <v>684</v>
      </c>
      <c r="L206" s="80">
        <f>IF(C206="",SUMIFS($L207:$L$517,$A207:$A$517,A206,$E207:$E$517,""),IF(E206="",SUMIFS($L207:$L$517,$A207:$A$517,A206,$C207:$C$517,C206,$G207:$G$517,""),IF(G206="",SUMIFS($L207:$L$517,$A207:$A$517,A206,$C207:$C$517,C206,$E207:$E$517,E206,$R207:$R$517,R206),IF(I206="",SUMIFS($L207:$L$517,$A207:$A$517,A206,$C207:$C$517,C206,$E207:$E$517,E206,$G207:$G$517,G206,$R207:$R$517,R206),0))))</f>
        <v>708</v>
      </c>
      <c r="M206" s="80">
        <f t="shared" ref="M206:M207" si="16">K206-L206</f>
        <v>-24</v>
      </c>
      <c r="N206" s="81"/>
      <c r="O206" s="82"/>
      <c r="P206" s="83"/>
      <c r="Q206" s="80">
        <f>IF(C206="",SUMIFS($Q207:$Q$517,$A207:$A$517,A206,$E207:$E$517,""),IF(E206="",SUMIFS($Q207:$Q$517,$A207:$A$517,A206,$C207:$C$517,C206,$G207:$G$517,""),IF(G206="",SUMIFS($Q207:$Q$517,$A207:$A$517,A206,$C207:$C$517,C206,$E207:$E$517,E206,$R207:$R$517,R206),IF(I206="",SUMIFS($Q207:$Q$517,$A207:$A$517,A206,$C207:$C$517,C206,$E207:$E$517,E206,$G207:$G$517,G206,$R207:$R$517,R206),0))))</f>
        <v>538</v>
      </c>
      <c r="R206" s="84"/>
      <c r="T206" s="60">
        <v>420301</v>
      </c>
    </row>
    <row r="207" spans="1:20" ht="18" customHeight="1" x14ac:dyDescent="0.15">
      <c r="A207" s="76">
        <v>2</v>
      </c>
      <c r="B207" s="77" t="s">
        <v>7003</v>
      </c>
      <c r="C207" s="85">
        <v>3</v>
      </c>
      <c r="D207" s="77" t="s">
        <v>7055</v>
      </c>
      <c r="E207" s="86">
        <v>1</v>
      </c>
      <c r="F207" s="87" t="s">
        <v>6727</v>
      </c>
      <c r="G207" s="86"/>
      <c r="H207" s="87"/>
      <c r="I207" s="86"/>
      <c r="J207" s="86"/>
      <c r="K207" s="88">
        <f>IF(C207="",SUMIFS($K208:$K$517,$A208:$A$517,A207,$E208:$E$517,""),IF(E207="",SUMIFS($K208:$K$517,$A208:$A$517,A207,$C208:$C$517,C207,$G208:$G$517,""),IF(G207="",SUMIFS($K208:$K$517,$A208:$A$517,A207,$C208:$C$517,C207,$E208:$E$517,E207,$R208:$R$517,R207),IF(I207="",SUMIFS($K208:$K$517,$A208:$A$517,A207,$C208:$C$517,C207,$E208:$E$517,E207,$G208:$G$517,G207,$R208:$R$517,R207),0))))</f>
        <v>684</v>
      </c>
      <c r="L207" s="88">
        <f>IF(C207="",SUMIFS($L208:$L$517,$A208:$A$517,A207,$E208:$E$517,""),IF(E207="",SUMIFS($L208:$L$517,$A208:$A$517,A207,$C208:$C$517,C207,$G208:$G$517,""),IF(G207="",SUMIFS($L208:$L$517,$A208:$A$517,A207,$C208:$C$517,C207,$E208:$E$517,E207,$R208:$R$517,R207),IF(I207="",SUMIFS($L208:$L$517,$A208:$A$517,A207,$C208:$C$517,C207,$E208:$E$517,E207,$G208:$G$517,G207,$R208:$R$517,R207),0))))</f>
        <v>708</v>
      </c>
      <c r="M207" s="88">
        <f t="shared" si="16"/>
        <v>-24</v>
      </c>
      <c r="N207" s="89"/>
      <c r="O207" s="90"/>
      <c r="P207" s="91"/>
      <c r="Q207" s="92">
        <f>IF(C207="",SUMIFS($Q208:$Q$517,$A208:$A$517,A207,$E208:$E$517,""),IF(E207="",SUMIFS($Q208:$Q$517,$A208:$A$517,A207,$C208:$C$517,C207,$G208:$G$517,""),IF(G207="",SUMIFS($Q208:$Q$517,$A208:$A$517,A207,$C208:$C$517,C207,$E208:$E$517,E207,$R208:$R$517,R207),IF(I207="",SUMIFS($Q208:$Q$517,$A208:$A$517,A207,$C208:$C$517,C207,$E208:$E$517,E207,$G208:$G$517,G207,$R208:$R$517,R207),0))))</f>
        <v>538</v>
      </c>
      <c r="R207" s="93" t="s">
        <v>663</v>
      </c>
      <c r="T207" s="60">
        <v>420301</v>
      </c>
    </row>
    <row r="208" spans="1:20" ht="18" customHeight="1" x14ac:dyDescent="0.15">
      <c r="A208" s="94">
        <v>2</v>
      </c>
      <c r="B208" s="95" t="s">
        <v>7001</v>
      </c>
      <c r="C208" s="95">
        <v>3</v>
      </c>
      <c r="D208" s="95" t="s">
        <v>7055</v>
      </c>
      <c r="E208" s="95">
        <v>1</v>
      </c>
      <c r="F208" s="95" t="s">
        <v>6728</v>
      </c>
      <c r="G208" s="96">
        <v>11</v>
      </c>
      <c r="H208" s="97" t="s">
        <v>66</v>
      </c>
      <c r="I208" s="96"/>
      <c r="J208" s="96"/>
      <c r="K208" s="98"/>
      <c r="L208" s="98"/>
      <c r="M208" s="98"/>
      <c r="N208" s="96"/>
      <c r="O208" s="99"/>
      <c r="P208" s="100" t="s">
        <v>7026</v>
      </c>
      <c r="Q208" s="99">
        <v>137</v>
      </c>
      <c r="R208" s="101" t="s">
        <v>663</v>
      </c>
      <c r="T208" s="60">
        <v>420301</v>
      </c>
    </row>
    <row r="209" spans="1:20" ht="18" customHeight="1" x14ac:dyDescent="0.15">
      <c r="A209" s="94">
        <v>2</v>
      </c>
      <c r="B209" s="95" t="s">
        <v>7001</v>
      </c>
      <c r="C209" s="95">
        <v>3</v>
      </c>
      <c r="D209" s="95" t="s">
        <v>7055</v>
      </c>
      <c r="E209" s="95">
        <v>1</v>
      </c>
      <c r="F209" s="95" t="s">
        <v>6728</v>
      </c>
      <c r="G209" s="102">
        <v>11</v>
      </c>
      <c r="H209" s="95" t="s">
        <v>66</v>
      </c>
      <c r="I209" s="96">
        <v>1</v>
      </c>
      <c r="J209" s="96" t="s">
        <v>7056</v>
      </c>
      <c r="K209" s="98">
        <v>684</v>
      </c>
      <c r="L209" s="98">
        <v>708</v>
      </c>
      <c r="M209" s="98">
        <f>K209-L209</f>
        <v>-24</v>
      </c>
      <c r="N209" s="96" t="s">
        <v>7057</v>
      </c>
      <c r="O209" s="98"/>
      <c r="P209" s="100" t="s">
        <v>7027</v>
      </c>
      <c r="Q209" s="99">
        <v>36</v>
      </c>
      <c r="R209" s="101" t="s">
        <v>663</v>
      </c>
      <c r="T209" s="60">
        <v>420301</v>
      </c>
    </row>
    <row r="210" spans="1:20" ht="18" customHeight="1" x14ac:dyDescent="0.15">
      <c r="A210" s="94">
        <v>2</v>
      </c>
      <c r="B210" s="95" t="s">
        <v>7001</v>
      </c>
      <c r="C210" s="95">
        <v>3</v>
      </c>
      <c r="D210" s="95" t="s">
        <v>7055</v>
      </c>
      <c r="E210" s="95">
        <v>1</v>
      </c>
      <c r="F210" s="95" t="s">
        <v>6728</v>
      </c>
      <c r="G210" s="102">
        <v>11</v>
      </c>
      <c r="H210" s="95" t="s">
        <v>66</v>
      </c>
      <c r="I210" s="102">
        <v>1</v>
      </c>
      <c r="J210" s="102" t="s">
        <v>7056</v>
      </c>
      <c r="K210" s="98"/>
      <c r="L210" s="98"/>
      <c r="M210" s="98"/>
      <c r="N210" s="96" t="s">
        <v>7050</v>
      </c>
      <c r="O210" s="98">
        <v>684000</v>
      </c>
      <c r="P210" s="100" t="s">
        <v>7029</v>
      </c>
      <c r="Q210" s="99">
        <v>185</v>
      </c>
      <c r="R210" s="101" t="s">
        <v>663</v>
      </c>
      <c r="T210" s="60">
        <v>420301</v>
      </c>
    </row>
    <row r="211" spans="1:20" ht="18" customHeight="1" x14ac:dyDescent="0.15">
      <c r="A211" s="94">
        <v>2</v>
      </c>
      <c r="B211" s="95" t="s">
        <v>7001</v>
      </c>
      <c r="C211" s="95">
        <v>3</v>
      </c>
      <c r="D211" s="95" t="s">
        <v>7055</v>
      </c>
      <c r="E211" s="95">
        <v>1</v>
      </c>
      <c r="F211" s="95" t="s">
        <v>6728</v>
      </c>
      <c r="G211" s="102">
        <v>11</v>
      </c>
      <c r="H211" s="95" t="s">
        <v>66</v>
      </c>
      <c r="I211" s="102">
        <v>1</v>
      </c>
      <c r="J211" s="102" t="s">
        <v>7056</v>
      </c>
      <c r="K211" s="98"/>
      <c r="L211" s="98"/>
      <c r="M211" s="98"/>
      <c r="N211" s="96"/>
      <c r="O211" s="98"/>
      <c r="P211" s="100" t="s">
        <v>7012</v>
      </c>
      <c r="Q211" s="99">
        <v>86</v>
      </c>
      <c r="R211" s="101" t="s">
        <v>663</v>
      </c>
      <c r="T211" s="60">
        <v>420301</v>
      </c>
    </row>
    <row r="212" spans="1:20" ht="18" customHeight="1" x14ac:dyDescent="0.15">
      <c r="A212" s="94">
        <v>2</v>
      </c>
      <c r="B212" s="95" t="s">
        <v>7001</v>
      </c>
      <c r="C212" s="95">
        <v>3</v>
      </c>
      <c r="D212" s="95" t="s">
        <v>7055</v>
      </c>
      <c r="E212" s="95">
        <v>1</v>
      </c>
      <c r="F212" s="95" t="s">
        <v>6728</v>
      </c>
      <c r="G212" s="102">
        <v>11</v>
      </c>
      <c r="H212" s="95" t="s">
        <v>66</v>
      </c>
      <c r="I212" s="102">
        <v>1</v>
      </c>
      <c r="J212" s="102" t="s">
        <v>7056</v>
      </c>
      <c r="K212" s="98"/>
      <c r="L212" s="98"/>
      <c r="M212" s="98"/>
      <c r="N212" s="96"/>
      <c r="O212" s="98"/>
      <c r="P212" s="100" t="s">
        <v>7013</v>
      </c>
      <c r="Q212" s="99">
        <v>86</v>
      </c>
      <c r="R212" s="101" t="s">
        <v>663</v>
      </c>
      <c r="T212" s="60">
        <v>420301</v>
      </c>
    </row>
    <row r="213" spans="1:20" ht="18" customHeight="1" x14ac:dyDescent="0.15">
      <c r="A213" s="94">
        <v>2</v>
      </c>
      <c r="B213" s="95" t="s">
        <v>7001</v>
      </c>
      <c r="C213" s="95">
        <v>3</v>
      </c>
      <c r="D213" s="95" t="s">
        <v>7055</v>
      </c>
      <c r="E213" s="95">
        <v>1</v>
      </c>
      <c r="F213" s="95" t="s">
        <v>6728</v>
      </c>
      <c r="G213" s="102">
        <v>11</v>
      </c>
      <c r="H213" s="95" t="s">
        <v>66</v>
      </c>
      <c r="I213" s="102">
        <v>1</v>
      </c>
      <c r="J213" s="102" t="s">
        <v>7056</v>
      </c>
      <c r="K213" s="98"/>
      <c r="L213" s="98"/>
      <c r="M213" s="98"/>
      <c r="N213" s="96"/>
      <c r="O213" s="98"/>
      <c r="P213" s="100" t="s">
        <v>7014</v>
      </c>
      <c r="Q213" s="99"/>
      <c r="R213" s="101" t="s">
        <v>663</v>
      </c>
      <c r="T213" s="60">
        <v>420301</v>
      </c>
    </row>
    <row r="214" spans="1:20" ht="18" customHeight="1" x14ac:dyDescent="0.15">
      <c r="A214" s="94">
        <v>2</v>
      </c>
      <c r="B214" s="95" t="s">
        <v>7001</v>
      </c>
      <c r="C214" s="95">
        <v>3</v>
      </c>
      <c r="D214" s="95" t="s">
        <v>7055</v>
      </c>
      <c r="E214" s="95">
        <v>1</v>
      </c>
      <c r="F214" s="95" t="s">
        <v>6728</v>
      </c>
      <c r="G214" s="102">
        <v>11</v>
      </c>
      <c r="H214" s="95" t="s">
        <v>66</v>
      </c>
      <c r="I214" s="102">
        <v>1</v>
      </c>
      <c r="J214" s="102" t="s">
        <v>7056</v>
      </c>
      <c r="K214" s="98"/>
      <c r="L214" s="98"/>
      <c r="M214" s="98"/>
      <c r="N214" s="96"/>
      <c r="O214" s="98"/>
      <c r="P214" s="100" t="s">
        <v>7015</v>
      </c>
      <c r="Q214" s="99">
        <v>8</v>
      </c>
      <c r="R214" s="101" t="s">
        <v>663</v>
      </c>
      <c r="T214" s="60">
        <v>420301</v>
      </c>
    </row>
    <row r="215" spans="1:20" ht="18" customHeight="1" x14ac:dyDescent="0.15">
      <c r="A215" s="94">
        <v>2</v>
      </c>
      <c r="B215" s="95" t="s">
        <v>7001</v>
      </c>
      <c r="C215" s="95">
        <v>3</v>
      </c>
      <c r="D215" s="95" t="s">
        <v>7055</v>
      </c>
      <c r="E215" s="95">
        <v>1</v>
      </c>
      <c r="F215" s="95" t="s">
        <v>6728</v>
      </c>
      <c r="G215" s="102">
        <v>11</v>
      </c>
      <c r="H215" s="95" t="s">
        <v>66</v>
      </c>
      <c r="I215" s="102">
        <v>1</v>
      </c>
      <c r="J215" s="102" t="s">
        <v>7056</v>
      </c>
      <c r="K215" s="98"/>
      <c r="L215" s="98"/>
      <c r="M215" s="98"/>
      <c r="N215" s="96"/>
      <c r="O215" s="98"/>
      <c r="P215" s="100" t="s">
        <v>7016</v>
      </c>
      <c r="Q215" s="99"/>
      <c r="R215" s="101" t="s">
        <v>663</v>
      </c>
      <c r="T215" s="60">
        <v>420301</v>
      </c>
    </row>
    <row r="216" spans="1:20" ht="18" customHeight="1" x14ac:dyDescent="0.15">
      <c r="A216" s="76">
        <v>2</v>
      </c>
      <c r="B216" s="77" t="s">
        <v>7001</v>
      </c>
      <c r="C216" s="78">
        <v>4</v>
      </c>
      <c r="D216" s="78" t="s">
        <v>7058</v>
      </c>
      <c r="E216" s="79"/>
      <c r="F216" s="78"/>
      <c r="G216" s="79"/>
      <c r="H216" s="78"/>
      <c r="I216" s="79"/>
      <c r="J216" s="79"/>
      <c r="K216" s="80">
        <f>IF(C216="",SUMIFS($K217:$K$517,$A217:$A$517,A216,$E217:$E$517,""),IF(E216="",SUMIFS($K217:$K$517,$A217:$A$517,A216,$C217:$C$517,C216,$G217:$G$517,""),IF(G216="",SUMIFS($K217:$K$517,$A217:$A$517,A216,$C217:$C$517,C216,$E217:$E$517,E216,$R217:$R$517,R216),IF(I216="",SUMIFS($K217:$K$517,$A217:$A$517,A216,$C217:$C$517,C216,$E217:$E$517,E216,$G217:$G$517,G216,$R217:$R$517,R216),0))))</f>
        <v>26599</v>
      </c>
      <c r="L216" s="80">
        <f>IF(C216="",SUMIFS($L217:$L$517,$A217:$A$517,A216,$E217:$E$517,""),IF(E216="",SUMIFS($L217:$L$517,$A217:$A$517,A216,$C217:$C$517,C216,$G217:$G$517,""),IF(G216="",SUMIFS($L217:$L$517,$A217:$A$517,A216,$C217:$C$517,C216,$E217:$E$517,E216,$R217:$R$517,R216),IF(I216="",SUMIFS($L217:$L$517,$A217:$A$517,A216,$C217:$C$517,C216,$E217:$E$517,E216,$G217:$G$517,G216,$R217:$R$517,R216),0))))</f>
        <v>25071</v>
      </c>
      <c r="M216" s="80">
        <f t="shared" ref="M216:M217" si="17">K216-L216</f>
        <v>1528</v>
      </c>
      <c r="N216" s="81"/>
      <c r="O216" s="82"/>
      <c r="P216" s="83"/>
      <c r="Q216" s="80">
        <f>IF(C216="",SUMIFS($Q217:$Q$517,$A217:$A$517,A216,$E217:$E$517,""),IF(E216="",SUMIFS($Q217:$Q$517,$A217:$A$517,A216,$C217:$C$517,C216,$G217:$G$517,""),IF(G216="",SUMIFS($Q217:$Q$517,$A217:$A$517,A216,$C217:$C$517,C216,$E217:$E$517,E216,$R217:$R$517,R216),IF(I216="",SUMIFS($Q217:$Q$517,$A217:$A$517,A216,$C217:$C$517,C216,$E217:$E$517,E216,$G217:$G$517,G216,$R217:$R$517,R216),0))))</f>
        <v>20857</v>
      </c>
      <c r="R216" s="84"/>
      <c r="T216" s="60">
        <v>420401</v>
      </c>
    </row>
    <row r="217" spans="1:20" ht="18" customHeight="1" x14ac:dyDescent="0.15">
      <c r="A217" s="76">
        <v>2</v>
      </c>
      <c r="B217" s="77" t="s">
        <v>7003</v>
      </c>
      <c r="C217" s="85">
        <v>4</v>
      </c>
      <c r="D217" s="77" t="s">
        <v>7059</v>
      </c>
      <c r="E217" s="86">
        <v>1</v>
      </c>
      <c r="F217" s="87" t="s">
        <v>7060</v>
      </c>
      <c r="G217" s="86"/>
      <c r="H217" s="87"/>
      <c r="I217" s="86"/>
      <c r="J217" s="86"/>
      <c r="K217" s="88">
        <f>IF(C217="",SUMIFS($K218:$K$517,$A218:$A$517,A217,$E218:$E$517,""),IF(E217="",SUMIFS($K218:$K$517,$A218:$A$517,A217,$C218:$C$517,C217,$G218:$G$517,""),IF(G217="",SUMIFS($K218:$K$517,$A218:$A$517,A217,$C218:$C$517,C217,$E218:$E$517,E217,$R218:$R$517,R217),IF(I217="",SUMIFS($K218:$K$517,$A218:$A$517,A217,$C218:$C$517,C217,$E218:$E$517,E217,$G218:$G$517,G217,$R218:$R$517,R217),0))))</f>
        <v>26574</v>
      </c>
      <c r="L217" s="88">
        <f>IF(C217="",SUMIFS($L218:$L$517,$A218:$A$517,A217,$E218:$E$517,""),IF(E217="",SUMIFS($L218:$L$517,$A218:$A$517,A217,$C218:$C$517,C217,$G218:$G$517,""),IF(G217="",SUMIFS($L218:$L$517,$A218:$A$517,A217,$C218:$C$517,C217,$E218:$E$517,E217,$R218:$R$517,R217),IF(I217="",SUMIFS($L218:$L$517,$A218:$A$517,A217,$C218:$C$517,C217,$E218:$E$517,E217,$G218:$G$517,G217,$R218:$R$517,R217),0))))</f>
        <v>24960</v>
      </c>
      <c r="M217" s="88">
        <f t="shared" si="17"/>
        <v>1614</v>
      </c>
      <c r="N217" s="89"/>
      <c r="O217" s="90"/>
      <c r="P217" s="91"/>
      <c r="Q217" s="92">
        <f>IF(C217="",SUMIFS($Q218:$Q$517,$A218:$A$517,A217,$E218:$E$517,""),IF(E217="",SUMIFS($Q218:$Q$517,$A218:$A$517,A217,$C218:$C$517,C217,$G218:$G$517,""),IF(G217="",SUMIFS($Q218:$Q$517,$A218:$A$517,A217,$C218:$C$517,C217,$E218:$E$517,E217,$R218:$R$517,R217),IF(I217="",SUMIFS($Q218:$Q$517,$A218:$A$517,A217,$C218:$C$517,C217,$E218:$E$517,E217,$G218:$G$517,G217,$R218:$R$517,R217),0))))</f>
        <v>20838</v>
      </c>
      <c r="R217" s="93" t="s">
        <v>663</v>
      </c>
      <c r="T217" s="60">
        <v>420401</v>
      </c>
    </row>
    <row r="218" spans="1:20" ht="18" customHeight="1" x14ac:dyDescent="0.15">
      <c r="A218" s="94">
        <v>2</v>
      </c>
      <c r="B218" s="95" t="s">
        <v>7001</v>
      </c>
      <c r="C218" s="95">
        <v>4</v>
      </c>
      <c r="D218" s="95" t="s">
        <v>7059</v>
      </c>
      <c r="E218" s="95">
        <v>1</v>
      </c>
      <c r="F218" s="95" t="s">
        <v>7061</v>
      </c>
      <c r="G218" s="96">
        <v>18</v>
      </c>
      <c r="H218" s="97" t="s">
        <v>81</v>
      </c>
      <c r="I218" s="96"/>
      <c r="J218" s="96"/>
      <c r="K218" s="98"/>
      <c r="L218" s="98"/>
      <c r="M218" s="98"/>
      <c r="N218" s="96"/>
      <c r="O218" s="99"/>
      <c r="P218" s="100" t="s">
        <v>7026</v>
      </c>
      <c r="Q218" s="99">
        <v>5315</v>
      </c>
      <c r="R218" s="101" t="s">
        <v>663</v>
      </c>
      <c r="T218" s="60">
        <v>420401</v>
      </c>
    </row>
    <row r="219" spans="1:20" ht="18" customHeight="1" x14ac:dyDescent="0.15">
      <c r="A219" s="94">
        <v>2</v>
      </c>
      <c r="B219" s="95" t="s">
        <v>7001</v>
      </c>
      <c r="C219" s="95">
        <v>4</v>
      </c>
      <c r="D219" s="95" t="s">
        <v>7059</v>
      </c>
      <c r="E219" s="95">
        <v>1</v>
      </c>
      <c r="F219" s="95" t="s">
        <v>7061</v>
      </c>
      <c r="G219" s="102">
        <v>18</v>
      </c>
      <c r="H219" s="95" t="s">
        <v>81</v>
      </c>
      <c r="I219" s="96">
        <v>61</v>
      </c>
      <c r="J219" s="96" t="s">
        <v>7008</v>
      </c>
      <c r="K219" s="98">
        <v>26574</v>
      </c>
      <c r="L219" s="98">
        <v>24960</v>
      </c>
      <c r="M219" s="98">
        <f>K219-L219</f>
        <v>1614</v>
      </c>
      <c r="N219" s="96" t="s">
        <v>7061</v>
      </c>
      <c r="O219" s="98"/>
      <c r="P219" s="100" t="s">
        <v>7027</v>
      </c>
      <c r="Q219" s="99">
        <v>1380</v>
      </c>
      <c r="R219" s="101" t="s">
        <v>663</v>
      </c>
      <c r="T219" s="60">
        <v>420401</v>
      </c>
    </row>
    <row r="220" spans="1:20" ht="18" customHeight="1" x14ac:dyDescent="0.15">
      <c r="A220" s="94">
        <v>2</v>
      </c>
      <c r="B220" s="95" t="s">
        <v>7001</v>
      </c>
      <c r="C220" s="95">
        <v>4</v>
      </c>
      <c r="D220" s="95" t="s">
        <v>7059</v>
      </c>
      <c r="E220" s="95">
        <v>1</v>
      </c>
      <c r="F220" s="95" t="s">
        <v>7061</v>
      </c>
      <c r="G220" s="102">
        <v>18</v>
      </c>
      <c r="H220" s="95" t="s">
        <v>81</v>
      </c>
      <c r="I220" s="102">
        <v>61</v>
      </c>
      <c r="J220" s="102" t="s">
        <v>7008</v>
      </c>
      <c r="K220" s="98"/>
      <c r="L220" s="98"/>
      <c r="M220" s="98"/>
      <c r="N220" s="96" t="s">
        <v>7062</v>
      </c>
      <c r="O220" s="98">
        <v>26574000</v>
      </c>
      <c r="P220" s="100" t="s">
        <v>7029</v>
      </c>
      <c r="Q220" s="99">
        <v>7175</v>
      </c>
      <c r="R220" s="101" t="s">
        <v>663</v>
      </c>
      <c r="T220" s="60">
        <v>420401</v>
      </c>
    </row>
    <row r="221" spans="1:20" ht="18" customHeight="1" x14ac:dyDescent="0.15">
      <c r="A221" s="94">
        <v>2</v>
      </c>
      <c r="B221" s="95" t="s">
        <v>7001</v>
      </c>
      <c r="C221" s="95">
        <v>4</v>
      </c>
      <c r="D221" s="95" t="s">
        <v>7059</v>
      </c>
      <c r="E221" s="95">
        <v>1</v>
      </c>
      <c r="F221" s="95" t="s">
        <v>7061</v>
      </c>
      <c r="G221" s="102">
        <v>18</v>
      </c>
      <c r="H221" s="95" t="s">
        <v>81</v>
      </c>
      <c r="I221" s="102">
        <v>61</v>
      </c>
      <c r="J221" s="102" t="s">
        <v>7008</v>
      </c>
      <c r="K221" s="98"/>
      <c r="L221" s="98"/>
      <c r="M221" s="98"/>
      <c r="N221" s="96"/>
      <c r="O221" s="98"/>
      <c r="P221" s="100" t="s">
        <v>7012</v>
      </c>
      <c r="Q221" s="99">
        <v>3322</v>
      </c>
      <c r="R221" s="101" t="s">
        <v>663</v>
      </c>
      <c r="T221" s="60">
        <v>420401</v>
      </c>
    </row>
    <row r="222" spans="1:20" ht="18" customHeight="1" x14ac:dyDescent="0.15">
      <c r="A222" s="94">
        <v>2</v>
      </c>
      <c r="B222" s="95" t="s">
        <v>7001</v>
      </c>
      <c r="C222" s="95">
        <v>4</v>
      </c>
      <c r="D222" s="95" t="s">
        <v>7059</v>
      </c>
      <c r="E222" s="95">
        <v>1</v>
      </c>
      <c r="F222" s="95" t="s">
        <v>7061</v>
      </c>
      <c r="G222" s="102">
        <v>18</v>
      </c>
      <c r="H222" s="95" t="s">
        <v>81</v>
      </c>
      <c r="I222" s="102">
        <v>61</v>
      </c>
      <c r="J222" s="102" t="s">
        <v>7008</v>
      </c>
      <c r="K222" s="98"/>
      <c r="L222" s="98"/>
      <c r="M222" s="98"/>
      <c r="N222" s="96"/>
      <c r="O222" s="98"/>
      <c r="P222" s="100" t="s">
        <v>7013</v>
      </c>
      <c r="Q222" s="99">
        <v>3322</v>
      </c>
      <c r="R222" s="101" t="s">
        <v>663</v>
      </c>
      <c r="T222" s="60">
        <v>420401</v>
      </c>
    </row>
    <row r="223" spans="1:20" ht="18" customHeight="1" x14ac:dyDescent="0.15">
      <c r="A223" s="94">
        <v>2</v>
      </c>
      <c r="B223" s="95" t="s">
        <v>7001</v>
      </c>
      <c r="C223" s="95">
        <v>4</v>
      </c>
      <c r="D223" s="95" t="s">
        <v>7059</v>
      </c>
      <c r="E223" s="95">
        <v>1</v>
      </c>
      <c r="F223" s="95" t="s">
        <v>7061</v>
      </c>
      <c r="G223" s="102">
        <v>18</v>
      </c>
      <c r="H223" s="95" t="s">
        <v>81</v>
      </c>
      <c r="I223" s="102">
        <v>61</v>
      </c>
      <c r="J223" s="102" t="s">
        <v>7008</v>
      </c>
      <c r="K223" s="98"/>
      <c r="L223" s="98"/>
      <c r="M223" s="98"/>
      <c r="N223" s="96"/>
      <c r="O223" s="98"/>
      <c r="P223" s="100" t="s">
        <v>7014</v>
      </c>
      <c r="Q223" s="99"/>
      <c r="R223" s="101" t="s">
        <v>663</v>
      </c>
      <c r="T223" s="60">
        <v>420401</v>
      </c>
    </row>
    <row r="224" spans="1:20" ht="18" customHeight="1" x14ac:dyDescent="0.15">
      <c r="A224" s="94">
        <v>2</v>
      </c>
      <c r="B224" s="95" t="s">
        <v>7001</v>
      </c>
      <c r="C224" s="95">
        <v>4</v>
      </c>
      <c r="D224" s="95" t="s">
        <v>7059</v>
      </c>
      <c r="E224" s="95">
        <v>1</v>
      </c>
      <c r="F224" s="95" t="s">
        <v>7061</v>
      </c>
      <c r="G224" s="102">
        <v>18</v>
      </c>
      <c r="H224" s="95" t="s">
        <v>81</v>
      </c>
      <c r="I224" s="102">
        <v>61</v>
      </c>
      <c r="J224" s="102" t="s">
        <v>7008</v>
      </c>
      <c r="K224" s="98"/>
      <c r="L224" s="98"/>
      <c r="M224" s="98"/>
      <c r="N224" s="96"/>
      <c r="O224" s="98"/>
      <c r="P224" s="100" t="s">
        <v>7015</v>
      </c>
      <c r="Q224" s="99">
        <v>324</v>
      </c>
      <c r="R224" s="101" t="s">
        <v>663</v>
      </c>
      <c r="T224" s="60">
        <v>420401</v>
      </c>
    </row>
    <row r="225" spans="1:20" ht="18" customHeight="1" x14ac:dyDescent="0.15">
      <c r="A225" s="94">
        <v>2</v>
      </c>
      <c r="B225" s="95" t="s">
        <v>7001</v>
      </c>
      <c r="C225" s="95">
        <v>4</v>
      </c>
      <c r="D225" s="95" t="s">
        <v>7059</v>
      </c>
      <c r="E225" s="95">
        <v>1</v>
      </c>
      <c r="F225" s="95" t="s">
        <v>7061</v>
      </c>
      <c r="G225" s="102">
        <v>18</v>
      </c>
      <c r="H225" s="95" t="s">
        <v>81</v>
      </c>
      <c r="I225" s="102">
        <v>61</v>
      </c>
      <c r="J225" s="102" t="s">
        <v>7008</v>
      </c>
      <c r="K225" s="98"/>
      <c r="L225" s="98"/>
      <c r="M225" s="98"/>
      <c r="N225" s="96"/>
      <c r="O225" s="98"/>
      <c r="P225" s="100" t="s">
        <v>7016</v>
      </c>
      <c r="Q225" s="99"/>
      <c r="R225" s="101" t="s">
        <v>663</v>
      </c>
      <c r="T225" s="60">
        <v>420401</v>
      </c>
    </row>
    <row r="226" spans="1:20" ht="18" customHeight="1" x14ac:dyDescent="0.15">
      <c r="A226" s="76">
        <v>2</v>
      </c>
      <c r="B226" s="77" t="s">
        <v>7003</v>
      </c>
      <c r="C226" s="85">
        <v>4</v>
      </c>
      <c r="D226" s="77" t="s">
        <v>7059</v>
      </c>
      <c r="E226" s="86">
        <v>2</v>
      </c>
      <c r="F226" s="87" t="s">
        <v>7063</v>
      </c>
      <c r="G226" s="86"/>
      <c r="H226" s="87"/>
      <c r="I226" s="86"/>
      <c r="J226" s="86"/>
      <c r="K226" s="88">
        <f>IF(C226="",SUMIFS($K227:$K$517,$A227:$A$517,A226,$E227:$E$517,""),IF(E226="",SUMIFS($K227:$K$517,$A227:$A$517,A226,$C227:$C$517,C226,$G227:$G$517,""),IF(G226="",SUMIFS($K227:$K$517,$A227:$A$517,A226,$C227:$C$517,C226,$E227:$E$517,E226,$R227:$R$517,R226),IF(I226="",SUMIFS($K227:$K$517,$A227:$A$517,A226,$C227:$C$517,C226,$E227:$E$517,E226,$G227:$G$517,G226,$R227:$R$517,R226),0))))</f>
        <v>25</v>
      </c>
      <c r="L226" s="88">
        <f>IF(C226="",SUMIFS($L227:$L$517,$A227:$A$517,A226,$E227:$E$517,""),IF(E226="",SUMIFS($L227:$L$517,$A227:$A$517,A226,$C227:$C$517,C226,$G227:$G$517,""),IF(G226="",SUMIFS($L227:$L$517,$A227:$A$517,A226,$C227:$C$517,C226,$E227:$E$517,E226,$R227:$R$517,R226),IF(I226="",SUMIFS($L227:$L$517,$A227:$A$517,A226,$C227:$C$517,C226,$E227:$E$517,E226,$G227:$G$517,G226,$R227:$R$517,R226),0))))</f>
        <v>111</v>
      </c>
      <c r="M226" s="88">
        <f t="shared" ref="M226" si="18">K226-L226</f>
        <v>-86</v>
      </c>
      <c r="N226" s="89"/>
      <c r="O226" s="90"/>
      <c r="P226" s="91"/>
      <c r="Q226" s="92">
        <f>IF(C226="",SUMIFS($Q227:$Q$517,$A227:$A$517,A226,$E227:$E$517,""),IF(E226="",SUMIFS($Q227:$Q$517,$A227:$A$517,A226,$C227:$C$517,C226,$G227:$G$517,""),IF(G226="",SUMIFS($Q227:$Q$517,$A227:$A$517,A226,$C227:$C$517,C226,$E227:$E$517,E226,$R227:$R$517,R226),IF(I226="",SUMIFS($Q227:$Q$517,$A227:$A$517,A226,$C227:$C$517,C226,$E227:$E$517,E226,$G227:$G$517,G226,$R227:$R$517,R226),0))))</f>
        <v>19</v>
      </c>
      <c r="R226" s="93" t="s">
        <v>663</v>
      </c>
      <c r="T226" s="60">
        <v>420402</v>
      </c>
    </row>
    <row r="227" spans="1:20" ht="18" customHeight="1" x14ac:dyDescent="0.15">
      <c r="A227" s="94">
        <v>2</v>
      </c>
      <c r="B227" s="95" t="s">
        <v>7001</v>
      </c>
      <c r="C227" s="95">
        <v>4</v>
      </c>
      <c r="D227" s="95" t="s">
        <v>7059</v>
      </c>
      <c r="E227" s="95">
        <v>2</v>
      </c>
      <c r="F227" s="95" t="s">
        <v>7064</v>
      </c>
      <c r="G227" s="96">
        <v>18</v>
      </c>
      <c r="H227" s="97" t="s">
        <v>81</v>
      </c>
      <c r="I227" s="96"/>
      <c r="J227" s="96"/>
      <c r="K227" s="98"/>
      <c r="L227" s="98"/>
      <c r="M227" s="98"/>
      <c r="N227" s="96"/>
      <c r="O227" s="99"/>
      <c r="P227" s="100" t="s">
        <v>7026</v>
      </c>
      <c r="Q227" s="99">
        <v>5</v>
      </c>
      <c r="R227" s="101" t="s">
        <v>663</v>
      </c>
      <c r="T227" s="60">
        <v>420402</v>
      </c>
    </row>
    <row r="228" spans="1:20" ht="18" customHeight="1" x14ac:dyDescent="0.15">
      <c r="A228" s="94">
        <v>2</v>
      </c>
      <c r="B228" s="95" t="s">
        <v>7001</v>
      </c>
      <c r="C228" s="95">
        <v>4</v>
      </c>
      <c r="D228" s="95" t="s">
        <v>7059</v>
      </c>
      <c r="E228" s="95">
        <v>2</v>
      </c>
      <c r="F228" s="95" t="s">
        <v>7064</v>
      </c>
      <c r="G228" s="102">
        <v>18</v>
      </c>
      <c r="H228" s="95" t="s">
        <v>81</v>
      </c>
      <c r="I228" s="96">
        <v>61</v>
      </c>
      <c r="J228" s="96" t="s">
        <v>7008</v>
      </c>
      <c r="K228" s="98">
        <v>25</v>
      </c>
      <c r="L228" s="98">
        <v>111</v>
      </c>
      <c r="M228" s="98">
        <f>K228-L228</f>
        <v>-86</v>
      </c>
      <c r="N228" s="96" t="s">
        <v>7064</v>
      </c>
      <c r="O228" s="98"/>
      <c r="P228" s="100" t="s">
        <v>7027</v>
      </c>
      <c r="Q228" s="99">
        <v>1</v>
      </c>
      <c r="R228" s="101" t="s">
        <v>663</v>
      </c>
      <c r="T228" s="60">
        <v>420402</v>
      </c>
    </row>
    <row r="229" spans="1:20" ht="18" customHeight="1" x14ac:dyDescent="0.15">
      <c r="A229" s="94">
        <v>2</v>
      </c>
      <c r="B229" s="95" t="s">
        <v>7001</v>
      </c>
      <c r="C229" s="95">
        <v>4</v>
      </c>
      <c r="D229" s="95" t="s">
        <v>7059</v>
      </c>
      <c r="E229" s="95">
        <v>2</v>
      </c>
      <c r="F229" s="95" t="s">
        <v>7064</v>
      </c>
      <c r="G229" s="102">
        <v>18</v>
      </c>
      <c r="H229" s="95" t="s">
        <v>81</v>
      </c>
      <c r="I229" s="102">
        <v>61</v>
      </c>
      <c r="J229" s="102" t="s">
        <v>7008</v>
      </c>
      <c r="K229" s="98"/>
      <c r="L229" s="98"/>
      <c r="M229" s="98"/>
      <c r="N229" s="96" t="s">
        <v>7065</v>
      </c>
      <c r="O229" s="98">
        <v>24480</v>
      </c>
      <c r="P229" s="100" t="s">
        <v>7011</v>
      </c>
      <c r="Q229" s="99">
        <v>7</v>
      </c>
      <c r="R229" s="101" t="s">
        <v>663</v>
      </c>
      <c r="T229" s="60">
        <v>420402</v>
      </c>
    </row>
    <row r="230" spans="1:20" ht="18" customHeight="1" x14ac:dyDescent="0.15">
      <c r="A230" s="94">
        <v>2</v>
      </c>
      <c r="B230" s="95" t="s">
        <v>7001</v>
      </c>
      <c r="C230" s="95">
        <v>4</v>
      </c>
      <c r="D230" s="95" t="s">
        <v>7059</v>
      </c>
      <c r="E230" s="95">
        <v>2</v>
      </c>
      <c r="F230" s="95" t="s">
        <v>7064</v>
      </c>
      <c r="G230" s="102">
        <v>18</v>
      </c>
      <c r="H230" s="95" t="s">
        <v>81</v>
      </c>
      <c r="I230" s="102">
        <v>61</v>
      </c>
      <c r="J230" s="102" t="s">
        <v>7008</v>
      </c>
      <c r="K230" s="98"/>
      <c r="L230" s="98"/>
      <c r="M230" s="98"/>
      <c r="N230" s="96"/>
      <c r="O230" s="98"/>
      <c r="P230" s="100" t="s">
        <v>7020</v>
      </c>
      <c r="Q230" s="99">
        <v>3</v>
      </c>
      <c r="R230" s="101" t="s">
        <v>663</v>
      </c>
      <c r="T230" s="60">
        <v>420402</v>
      </c>
    </row>
    <row r="231" spans="1:20" ht="18" customHeight="1" x14ac:dyDescent="0.15">
      <c r="A231" s="94">
        <v>2</v>
      </c>
      <c r="B231" s="95" t="s">
        <v>7001</v>
      </c>
      <c r="C231" s="95">
        <v>4</v>
      </c>
      <c r="D231" s="95" t="s">
        <v>7059</v>
      </c>
      <c r="E231" s="95">
        <v>2</v>
      </c>
      <c r="F231" s="95" t="s">
        <v>7064</v>
      </c>
      <c r="G231" s="102">
        <v>18</v>
      </c>
      <c r="H231" s="95" t="s">
        <v>81</v>
      </c>
      <c r="I231" s="102">
        <v>61</v>
      </c>
      <c r="J231" s="102" t="s">
        <v>7008</v>
      </c>
      <c r="K231" s="98"/>
      <c r="L231" s="98"/>
      <c r="M231" s="98"/>
      <c r="N231" s="96"/>
      <c r="O231" s="98"/>
      <c r="P231" s="100" t="s">
        <v>7013</v>
      </c>
      <c r="Q231" s="99">
        <v>3</v>
      </c>
      <c r="R231" s="101" t="s">
        <v>663</v>
      </c>
      <c r="T231" s="60">
        <v>420402</v>
      </c>
    </row>
    <row r="232" spans="1:20" ht="18" customHeight="1" x14ac:dyDescent="0.15">
      <c r="A232" s="94">
        <v>2</v>
      </c>
      <c r="B232" s="95" t="s">
        <v>7001</v>
      </c>
      <c r="C232" s="95">
        <v>4</v>
      </c>
      <c r="D232" s="95" t="s">
        <v>7059</v>
      </c>
      <c r="E232" s="95">
        <v>2</v>
      </c>
      <c r="F232" s="95" t="s">
        <v>7064</v>
      </c>
      <c r="G232" s="102">
        <v>18</v>
      </c>
      <c r="H232" s="95" t="s">
        <v>81</v>
      </c>
      <c r="I232" s="102">
        <v>61</v>
      </c>
      <c r="J232" s="102" t="s">
        <v>7008</v>
      </c>
      <c r="K232" s="98"/>
      <c r="L232" s="98"/>
      <c r="M232" s="98"/>
      <c r="N232" s="96"/>
      <c r="O232" s="98"/>
      <c r="P232" s="100" t="s">
        <v>7014</v>
      </c>
      <c r="Q232" s="99"/>
      <c r="R232" s="101" t="s">
        <v>663</v>
      </c>
      <c r="T232" s="60">
        <v>420402</v>
      </c>
    </row>
    <row r="233" spans="1:20" ht="18" customHeight="1" x14ac:dyDescent="0.15">
      <c r="A233" s="76">
        <v>2</v>
      </c>
      <c r="B233" s="77" t="s">
        <v>7001</v>
      </c>
      <c r="C233" s="78">
        <v>5</v>
      </c>
      <c r="D233" s="78" t="s">
        <v>7066</v>
      </c>
      <c r="E233" s="79"/>
      <c r="F233" s="78"/>
      <c r="G233" s="79"/>
      <c r="H233" s="78"/>
      <c r="I233" s="79"/>
      <c r="J233" s="79"/>
      <c r="K233" s="80">
        <f>IF(C233="",SUMIFS($K234:$K$517,$A234:$A$517,A233,$E234:$E$517,""),IF(E233="",SUMIFS($K234:$K$517,$A234:$A$517,A233,$C234:$C$517,C233,$G234:$G$517,""),IF(G233="",SUMIFS($K234:$K$517,$A234:$A$517,A233,$C234:$C$517,C233,$E234:$E$517,E233,$R234:$R$517,R233),IF(I233="",SUMIFS($K234:$K$517,$A234:$A$517,A233,$C234:$C$517,C233,$E234:$E$517,E233,$G234:$G$517,G233,$R234:$R$517,R233),0))))</f>
        <v>3156</v>
      </c>
      <c r="L233" s="80">
        <f>IF(C233="",SUMIFS($L234:$L$517,$A234:$A$517,A233,$E234:$E$517,""),IF(E233="",SUMIFS($L234:$L$517,$A234:$A$517,A233,$C234:$C$517,C233,$G234:$G$517,""),IF(G233="",SUMIFS($L234:$L$517,$A234:$A$517,A233,$C234:$C$517,C233,$E234:$E$517,E233,$R234:$R$517,R233),IF(I233="",SUMIFS($L234:$L$517,$A234:$A$517,A233,$C234:$C$517,C233,$E234:$E$517,E233,$G234:$G$517,G233,$R234:$R$517,R233),0))))</f>
        <v>3276</v>
      </c>
      <c r="M233" s="80">
        <f t="shared" ref="M233:M234" si="19">K233-L233</f>
        <v>-120</v>
      </c>
      <c r="N233" s="81"/>
      <c r="O233" s="82"/>
      <c r="P233" s="83"/>
      <c r="Q233" s="80">
        <f>IF(C233="",SUMIFS($Q234:$Q$517,$A234:$A$517,A233,$E234:$E$517,""),IF(E233="",SUMIFS($Q234:$Q$517,$A234:$A$517,A233,$C234:$C$517,C233,$G234:$G$517,""),IF(G233="",SUMIFS($Q234:$Q$517,$A234:$A$517,A233,$C234:$C$517,C233,$E234:$E$517,E233,$R234:$R$517,R233),IF(I233="",SUMIFS($Q234:$Q$517,$A234:$A$517,A233,$C234:$C$517,C233,$E234:$E$517,E233,$G234:$G$517,G233,$R234:$R$517,R233),0))))</f>
        <v>2475</v>
      </c>
      <c r="R233" s="84"/>
      <c r="T233" s="60">
        <v>420501</v>
      </c>
    </row>
    <row r="234" spans="1:20" ht="18" customHeight="1" x14ac:dyDescent="0.15">
      <c r="A234" s="76">
        <v>2</v>
      </c>
      <c r="B234" s="77" t="s">
        <v>7003</v>
      </c>
      <c r="C234" s="85">
        <v>5</v>
      </c>
      <c r="D234" s="77" t="s">
        <v>7067</v>
      </c>
      <c r="E234" s="86">
        <v>1</v>
      </c>
      <c r="F234" s="87" t="s">
        <v>7068</v>
      </c>
      <c r="G234" s="86"/>
      <c r="H234" s="87"/>
      <c r="I234" s="86"/>
      <c r="J234" s="86"/>
      <c r="K234" s="88">
        <f>IF(C234="",SUMIFS($K235:$K$517,$A235:$A$517,A234,$E235:$E$517,""),IF(E234="",SUMIFS($K235:$K$517,$A235:$A$517,A234,$C235:$C$517,C234,$G235:$G$517,""),IF(G234="",SUMIFS($K235:$K$517,$A235:$A$517,A234,$C235:$C$517,C234,$E235:$E$517,E234,$R235:$R$517,R234),IF(I234="",SUMIFS($K235:$K$517,$A235:$A$517,A234,$C235:$C$517,C234,$E235:$E$517,E234,$G235:$G$517,G234,$R235:$R$517,R234),0))))</f>
        <v>3120</v>
      </c>
      <c r="L234" s="88">
        <f>IF(C234="",SUMIFS($L235:$L$517,$A235:$A$517,A234,$E235:$E$517,""),IF(E234="",SUMIFS($L235:$L$517,$A235:$A$517,A234,$C235:$C$517,C234,$G235:$G$517,""),IF(G234="",SUMIFS($L235:$L$517,$A235:$A$517,A234,$C235:$C$517,C234,$E235:$E$517,E234,$R235:$R$517,R234),IF(I234="",SUMIFS($L235:$L$517,$A235:$A$517,A234,$C235:$C$517,C234,$E235:$E$517,E234,$G235:$G$517,G234,$R235:$R$517,R234),0))))</f>
        <v>3240</v>
      </c>
      <c r="M234" s="88">
        <f t="shared" si="19"/>
        <v>-120</v>
      </c>
      <c r="N234" s="89"/>
      <c r="O234" s="90"/>
      <c r="P234" s="91"/>
      <c r="Q234" s="92">
        <f>IF(C234="",SUMIFS($Q235:$Q$517,$A235:$A$517,A234,$E235:$E$517,""),IF(E234="",SUMIFS($Q235:$Q$517,$A235:$A$517,A234,$C235:$C$517,C234,$G235:$G$517,""),IF(G234="",SUMIFS($Q235:$Q$517,$A235:$A$517,A234,$C235:$C$517,C234,$E235:$E$517,E234,$R235:$R$517,R234),IF(I234="",SUMIFS($Q235:$Q$517,$A235:$A$517,A234,$C235:$C$517,C234,$E235:$E$517,E234,$G235:$G$517,G234,$R235:$R$517,R234),0))))</f>
        <v>2446</v>
      </c>
      <c r="R234" s="93" t="s">
        <v>663</v>
      </c>
      <c r="T234" s="60">
        <v>420501</v>
      </c>
    </row>
    <row r="235" spans="1:20" ht="18" customHeight="1" x14ac:dyDescent="0.15">
      <c r="A235" s="94">
        <v>2</v>
      </c>
      <c r="B235" s="95" t="s">
        <v>7001</v>
      </c>
      <c r="C235" s="95">
        <v>5</v>
      </c>
      <c r="D235" s="95" t="s">
        <v>7067</v>
      </c>
      <c r="E235" s="95">
        <v>1</v>
      </c>
      <c r="F235" s="95" t="s">
        <v>7069</v>
      </c>
      <c r="G235" s="96">
        <v>18</v>
      </c>
      <c r="H235" s="97" t="s">
        <v>81</v>
      </c>
      <c r="I235" s="96"/>
      <c r="J235" s="96"/>
      <c r="K235" s="98"/>
      <c r="L235" s="98"/>
      <c r="M235" s="98"/>
      <c r="N235" s="96"/>
      <c r="O235" s="99"/>
      <c r="P235" s="100" t="s">
        <v>7026</v>
      </c>
      <c r="Q235" s="99">
        <v>624</v>
      </c>
      <c r="R235" s="101" t="s">
        <v>663</v>
      </c>
      <c r="T235" s="60">
        <v>420501</v>
      </c>
    </row>
    <row r="236" spans="1:20" ht="18" customHeight="1" x14ac:dyDescent="0.15">
      <c r="A236" s="94">
        <v>2</v>
      </c>
      <c r="B236" s="95" t="s">
        <v>7001</v>
      </c>
      <c r="C236" s="95">
        <v>5</v>
      </c>
      <c r="D236" s="95" t="s">
        <v>7067</v>
      </c>
      <c r="E236" s="95">
        <v>1</v>
      </c>
      <c r="F236" s="95" t="s">
        <v>7069</v>
      </c>
      <c r="G236" s="102">
        <v>18</v>
      </c>
      <c r="H236" s="95" t="s">
        <v>81</v>
      </c>
      <c r="I236" s="96">
        <v>61</v>
      </c>
      <c r="J236" s="96" t="s">
        <v>7008</v>
      </c>
      <c r="K236" s="98">
        <v>3120</v>
      </c>
      <c r="L236" s="98">
        <v>3240</v>
      </c>
      <c r="M236" s="98">
        <f>K236-L236</f>
        <v>-120</v>
      </c>
      <c r="N236" s="96" t="s">
        <v>7069</v>
      </c>
      <c r="O236" s="98"/>
      <c r="P236" s="100" t="s">
        <v>7027</v>
      </c>
      <c r="Q236" s="99">
        <v>162</v>
      </c>
      <c r="R236" s="101" t="s">
        <v>663</v>
      </c>
      <c r="T236" s="60">
        <v>420501</v>
      </c>
    </row>
    <row r="237" spans="1:20" ht="18" customHeight="1" x14ac:dyDescent="0.15">
      <c r="A237" s="94">
        <v>2</v>
      </c>
      <c r="B237" s="95" t="s">
        <v>7001</v>
      </c>
      <c r="C237" s="95">
        <v>5</v>
      </c>
      <c r="D237" s="95" t="s">
        <v>7067</v>
      </c>
      <c r="E237" s="95">
        <v>1</v>
      </c>
      <c r="F237" s="95" t="s">
        <v>7069</v>
      </c>
      <c r="G237" s="102">
        <v>18</v>
      </c>
      <c r="H237" s="95" t="s">
        <v>81</v>
      </c>
      <c r="I237" s="102">
        <v>61</v>
      </c>
      <c r="J237" s="102" t="s">
        <v>7008</v>
      </c>
      <c r="K237" s="98"/>
      <c r="L237" s="98"/>
      <c r="M237" s="98"/>
      <c r="N237" s="96" t="s">
        <v>7070</v>
      </c>
      <c r="O237" s="98">
        <v>3120000</v>
      </c>
      <c r="P237" s="100" t="s">
        <v>7029</v>
      </c>
      <c r="Q237" s="99">
        <v>842</v>
      </c>
      <c r="R237" s="101" t="s">
        <v>663</v>
      </c>
      <c r="T237" s="60">
        <v>420501</v>
      </c>
    </row>
    <row r="238" spans="1:20" ht="18" customHeight="1" x14ac:dyDescent="0.15">
      <c r="A238" s="94">
        <v>2</v>
      </c>
      <c r="B238" s="95" t="s">
        <v>7001</v>
      </c>
      <c r="C238" s="95">
        <v>5</v>
      </c>
      <c r="D238" s="95" t="s">
        <v>7067</v>
      </c>
      <c r="E238" s="95">
        <v>1</v>
      </c>
      <c r="F238" s="95" t="s">
        <v>7069</v>
      </c>
      <c r="G238" s="102">
        <v>18</v>
      </c>
      <c r="H238" s="95" t="s">
        <v>81</v>
      </c>
      <c r="I238" s="102">
        <v>61</v>
      </c>
      <c r="J238" s="102" t="s">
        <v>7008</v>
      </c>
      <c r="K238" s="98"/>
      <c r="L238" s="98"/>
      <c r="M238" s="98"/>
      <c r="N238" s="96"/>
      <c r="O238" s="98"/>
      <c r="P238" s="100" t="s">
        <v>7012</v>
      </c>
      <c r="Q238" s="99">
        <v>390</v>
      </c>
      <c r="R238" s="101" t="s">
        <v>663</v>
      </c>
      <c r="T238" s="60">
        <v>420501</v>
      </c>
    </row>
    <row r="239" spans="1:20" ht="18" customHeight="1" x14ac:dyDescent="0.15">
      <c r="A239" s="94">
        <v>2</v>
      </c>
      <c r="B239" s="95" t="s">
        <v>7001</v>
      </c>
      <c r="C239" s="95">
        <v>5</v>
      </c>
      <c r="D239" s="95" t="s">
        <v>7067</v>
      </c>
      <c r="E239" s="95">
        <v>1</v>
      </c>
      <c r="F239" s="95" t="s">
        <v>7069</v>
      </c>
      <c r="G239" s="102">
        <v>18</v>
      </c>
      <c r="H239" s="95" t="s">
        <v>81</v>
      </c>
      <c r="I239" s="102">
        <v>61</v>
      </c>
      <c r="J239" s="102" t="s">
        <v>7008</v>
      </c>
      <c r="K239" s="98"/>
      <c r="L239" s="98"/>
      <c r="M239" s="98"/>
      <c r="N239" s="96"/>
      <c r="O239" s="98"/>
      <c r="P239" s="100" t="s">
        <v>7013</v>
      </c>
      <c r="Q239" s="99">
        <v>390</v>
      </c>
      <c r="R239" s="101" t="s">
        <v>663</v>
      </c>
      <c r="T239" s="60">
        <v>420501</v>
      </c>
    </row>
    <row r="240" spans="1:20" ht="18" customHeight="1" x14ac:dyDescent="0.15">
      <c r="A240" s="94">
        <v>2</v>
      </c>
      <c r="B240" s="95" t="s">
        <v>7001</v>
      </c>
      <c r="C240" s="95">
        <v>5</v>
      </c>
      <c r="D240" s="95" t="s">
        <v>7067</v>
      </c>
      <c r="E240" s="95">
        <v>1</v>
      </c>
      <c r="F240" s="95" t="s">
        <v>7069</v>
      </c>
      <c r="G240" s="102">
        <v>18</v>
      </c>
      <c r="H240" s="95" t="s">
        <v>81</v>
      </c>
      <c r="I240" s="102">
        <v>61</v>
      </c>
      <c r="J240" s="102" t="s">
        <v>7008</v>
      </c>
      <c r="K240" s="98"/>
      <c r="L240" s="98"/>
      <c r="M240" s="98"/>
      <c r="N240" s="96"/>
      <c r="O240" s="98"/>
      <c r="P240" s="100" t="s">
        <v>7014</v>
      </c>
      <c r="Q240" s="99"/>
      <c r="R240" s="101" t="s">
        <v>663</v>
      </c>
      <c r="T240" s="60">
        <v>420501</v>
      </c>
    </row>
    <row r="241" spans="1:20" ht="18" customHeight="1" x14ac:dyDescent="0.15">
      <c r="A241" s="94">
        <v>2</v>
      </c>
      <c r="B241" s="95" t="s">
        <v>7001</v>
      </c>
      <c r="C241" s="95">
        <v>5</v>
      </c>
      <c r="D241" s="95" t="s">
        <v>7067</v>
      </c>
      <c r="E241" s="95">
        <v>1</v>
      </c>
      <c r="F241" s="95" t="s">
        <v>7069</v>
      </c>
      <c r="G241" s="102">
        <v>18</v>
      </c>
      <c r="H241" s="95" t="s">
        <v>81</v>
      </c>
      <c r="I241" s="102">
        <v>61</v>
      </c>
      <c r="J241" s="102" t="s">
        <v>7008</v>
      </c>
      <c r="K241" s="98"/>
      <c r="L241" s="98"/>
      <c r="M241" s="98"/>
      <c r="N241" s="96"/>
      <c r="O241" s="98"/>
      <c r="P241" s="100" t="s">
        <v>7015</v>
      </c>
      <c r="Q241" s="99">
        <v>38</v>
      </c>
      <c r="R241" s="101" t="s">
        <v>663</v>
      </c>
      <c r="T241" s="60">
        <v>420501</v>
      </c>
    </row>
    <row r="242" spans="1:20" ht="18" customHeight="1" x14ac:dyDescent="0.15">
      <c r="A242" s="94">
        <v>2</v>
      </c>
      <c r="B242" s="95" t="s">
        <v>7001</v>
      </c>
      <c r="C242" s="95">
        <v>5</v>
      </c>
      <c r="D242" s="95" t="s">
        <v>7067</v>
      </c>
      <c r="E242" s="95">
        <v>1</v>
      </c>
      <c r="F242" s="95" t="s">
        <v>7069</v>
      </c>
      <c r="G242" s="102">
        <v>18</v>
      </c>
      <c r="H242" s="95" t="s">
        <v>81</v>
      </c>
      <c r="I242" s="102">
        <v>61</v>
      </c>
      <c r="J242" s="102" t="s">
        <v>7008</v>
      </c>
      <c r="K242" s="98"/>
      <c r="L242" s="98"/>
      <c r="M242" s="98"/>
      <c r="N242" s="96"/>
      <c r="O242" s="98"/>
      <c r="P242" s="100" t="s">
        <v>7016</v>
      </c>
      <c r="Q242" s="99"/>
      <c r="R242" s="101" t="s">
        <v>663</v>
      </c>
      <c r="T242" s="60">
        <v>420501</v>
      </c>
    </row>
    <row r="243" spans="1:20" ht="18" customHeight="1" x14ac:dyDescent="0.15">
      <c r="A243" s="76">
        <v>2</v>
      </c>
      <c r="B243" s="77" t="s">
        <v>7003</v>
      </c>
      <c r="C243" s="85">
        <v>5</v>
      </c>
      <c r="D243" s="77" t="s">
        <v>7067</v>
      </c>
      <c r="E243" s="86">
        <v>2</v>
      </c>
      <c r="F243" s="87" t="s">
        <v>7071</v>
      </c>
      <c r="G243" s="86"/>
      <c r="H243" s="87"/>
      <c r="I243" s="86"/>
      <c r="J243" s="86"/>
      <c r="K243" s="88">
        <f>IF(C243="",SUMIFS($K244:$K$517,$A244:$A$517,A243,$E244:$E$517,""),IF(E243="",SUMIFS($K244:$K$517,$A244:$A$517,A243,$C244:$C$517,C243,$G244:$G$517,""),IF(G243="",SUMIFS($K244:$K$517,$A244:$A$517,A243,$C244:$C$517,C243,$E244:$E$517,E243,$R244:$R$517,R243),IF(I243="",SUMIFS($K244:$K$517,$A244:$A$517,A243,$C244:$C$517,C243,$E244:$E$517,E243,$G244:$G$517,G243,$R244:$R$517,R243),0))))</f>
        <v>36</v>
      </c>
      <c r="L243" s="88">
        <f>IF(C243="",SUMIFS($L244:$L$517,$A244:$A$517,A243,$E244:$E$517,""),IF(E243="",SUMIFS($L244:$L$517,$A244:$A$517,A243,$C244:$C$517,C243,$G244:$G$517,""),IF(G243="",SUMIFS($L244:$L$517,$A244:$A$517,A243,$C244:$C$517,C243,$E244:$E$517,E243,$R244:$R$517,R243),IF(I243="",SUMIFS($L244:$L$517,$A244:$A$517,A243,$C244:$C$517,C243,$E244:$E$517,E243,$G244:$G$517,G243,$R244:$R$517,R243),0))))</f>
        <v>36</v>
      </c>
      <c r="M243" s="88">
        <f t="shared" ref="M243" si="20">K243-L243</f>
        <v>0</v>
      </c>
      <c r="N243" s="89"/>
      <c r="O243" s="90"/>
      <c r="P243" s="91"/>
      <c r="Q243" s="92">
        <f>IF(C243="",SUMIFS($Q244:$Q$517,$A244:$A$517,A243,$E244:$E$517,""),IF(E243="",SUMIFS($Q244:$Q$517,$A244:$A$517,A243,$C244:$C$517,C243,$G244:$G$517,""),IF(G243="",SUMIFS($Q244:$Q$517,$A244:$A$517,A243,$C244:$C$517,C243,$E244:$E$517,E243,$R244:$R$517,R243),IF(I243="",SUMIFS($Q244:$Q$517,$A244:$A$517,A243,$C244:$C$517,C243,$E244:$E$517,E243,$G244:$G$517,G243,$R244:$R$517,R243),0))))</f>
        <v>29</v>
      </c>
      <c r="R243" s="93" t="s">
        <v>663</v>
      </c>
      <c r="T243" s="60">
        <v>420502</v>
      </c>
    </row>
    <row r="244" spans="1:20" ht="18" customHeight="1" x14ac:dyDescent="0.15">
      <c r="A244" s="94">
        <v>2</v>
      </c>
      <c r="B244" s="95" t="s">
        <v>7001</v>
      </c>
      <c r="C244" s="95">
        <v>5</v>
      </c>
      <c r="D244" s="95" t="s">
        <v>7067</v>
      </c>
      <c r="E244" s="95">
        <v>2</v>
      </c>
      <c r="F244" s="95" t="s">
        <v>7072</v>
      </c>
      <c r="G244" s="96">
        <v>18</v>
      </c>
      <c r="H244" s="97" t="s">
        <v>81</v>
      </c>
      <c r="I244" s="96"/>
      <c r="J244" s="96"/>
      <c r="K244" s="98"/>
      <c r="L244" s="98"/>
      <c r="M244" s="98"/>
      <c r="N244" s="96"/>
      <c r="O244" s="99"/>
      <c r="P244" s="100" t="s">
        <v>7026</v>
      </c>
      <c r="Q244" s="99">
        <v>7</v>
      </c>
      <c r="R244" s="101" t="s">
        <v>663</v>
      </c>
      <c r="T244" s="60">
        <v>420502</v>
      </c>
    </row>
    <row r="245" spans="1:20" ht="18" customHeight="1" x14ac:dyDescent="0.15">
      <c r="A245" s="94">
        <v>2</v>
      </c>
      <c r="B245" s="95" t="s">
        <v>7001</v>
      </c>
      <c r="C245" s="95">
        <v>5</v>
      </c>
      <c r="D245" s="95" t="s">
        <v>7067</v>
      </c>
      <c r="E245" s="95">
        <v>2</v>
      </c>
      <c r="F245" s="95" t="s">
        <v>7072</v>
      </c>
      <c r="G245" s="102">
        <v>18</v>
      </c>
      <c r="H245" s="95" t="s">
        <v>81</v>
      </c>
      <c r="I245" s="96">
        <v>61</v>
      </c>
      <c r="J245" s="96" t="s">
        <v>7008</v>
      </c>
      <c r="K245" s="98">
        <v>36</v>
      </c>
      <c r="L245" s="98">
        <v>36</v>
      </c>
      <c r="M245" s="98">
        <f>K245-L245</f>
        <v>0</v>
      </c>
      <c r="N245" s="96" t="s">
        <v>7072</v>
      </c>
      <c r="O245" s="98"/>
      <c r="P245" s="100" t="s">
        <v>7027</v>
      </c>
      <c r="Q245" s="99">
        <v>2</v>
      </c>
      <c r="R245" s="101" t="s">
        <v>663</v>
      </c>
      <c r="T245" s="60">
        <v>420502</v>
      </c>
    </row>
    <row r="246" spans="1:20" ht="18" customHeight="1" x14ac:dyDescent="0.15">
      <c r="A246" s="94">
        <v>2</v>
      </c>
      <c r="B246" s="95" t="s">
        <v>7001</v>
      </c>
      <c r="C246" s="95">
        <v>5</v>
      </c>
      <c r="D246" s="95" t="s">
        <v>7067</v>
      </c>
      <c r="E246" s="95">
        <v>2</v>
      </c>
      <c r="F246" s="95" t="s">
        <v>7072</v>
      </c>
      <c r="G246" s="102">
        <v>18</v>
      </c>
      <c r="H246" s="95" t="s">
        <v>81</v>
      </c>
      <c r="I246" s="102">
        <v>61</v>
      </c>
      <c r="J246" s="102" t="s">
        <v>7008</v>
      </c>
      <c r="K246" s="98"/>
      <c r="L246" s="98"/>
      <c r="M246" s="98"/>
      <c r="N246" s="96" t="s">
        <v>7073</v>
      </c>
      <c r="O246" s="98">
        <v>36000</v>
      </c>
      <c r="P246" s="100" t="s">
        <v>7029</v>
      </c>
      <c r="Q246" s="99">
        <v>10</v>
      </c>
      <c r="R246" s="101" t="s">
        <v>663</v>
      </c>
      <c r="T246" s="60">
        <v>420502</v>
      </c>
    </row>
    <row r="247" spans="1:20" ht="18" customHeight="1" x14ac:dyDescent="0.15">
      <c r="A247" s="94">
        <v>2</v>
      </c>
      <c r="B247" s="95" t="s">
        <v>7001</v>
      </c>
      <c r="C247" s="95">
        <v>5</v>
      </c>
      <c r="D247" s="95" t="s">
        <v>7067</v>
      </c>
      <c r="E247" s="95">
        <v>2</v>
      </c>
      <c r="F247" s="95" t="s">
        <v>7072</v>
      </c>
      <c r="G247" s="102">
        <v>18</v>
      </c>
      <c r="H247" s="95" t="s">
        <v>81</v>
      </c>
      <c r="I247" s="102">
        <v>61</v>
      </c>
      <c r="J247" s="102" t="s">
        <v>7008</v>
      </c>
      <c r="K247" s="98"/>
      <c r="L247" s="98"/>
      <c r="M247" s="98"/>
      <c r="N247" s="96"/>
      <c r="O247" s="98"/>
      <c r="P247" s="100" t="s">
        <v>7012</v>
      </c>
      <c r="Q247" s="99">
        <v>5</v>
      </c>
      <c r="R247" s="101" t="s">
        <v>663</v>
      </c>
      <c r="T247" s="60">
        <v>420502</v>
      </c>
    </row>
    <row r="248" spans="1:20" ht="18" customHeight="1" x14ac:dyDescent="0.15">
      <c r="A248" s="94">
        <v>2</v>
      </c>
      <c r="B248" s="95" t="s">
        <v>7001</v>
      </c>
      <c r="C248" s="95">
        <v>5</v>
      </c>
      <c r="D248" s="95" t="s">
        <v>7067</v>
      </c>
      <c r="E248" s="95">
        <v>2</v>
      </c>
      <c r="F248" s="95" t="s">
        <v>7072</v>
      </c>
      <c r="G248" s="102">
        <v>18</v>
      </c>
      <c r="H248" s="95" t="s">
        <v>81</v>
      </c>
      <c r="I248" s="102">
        <v>61</v>
      </c>
      <c r="J248" s="102" t="s">
        <v>7008</v>
      </c>
      <c r="K248" s="98"/>
      <c r="L248" s="98"/>
      <c r="M248" s="98"/>
      <c r="N248" s="96"/>
      <c r="O248" s="98"/>
      <c r="P248" s="100" t="s">
        <v>7013</v>
      </c>
      <c r="Q248" s="99">
        <v>5</v>
      </c>
      <c r="R248" s="101" t="s">
        <v>663</v>
      </c>
      <c r="T248" s="60">
        <v>420502</v>
      </c>
    </row>
    <row r="249" spans="1:20" ht="18" customHeight="1" x14ac:dyDescent="0.15">
      <c r="A249" s="94">
        <v>2</v>
      </c>
      <c r="B249" s="95" t="s">
        <v>7001</v>
      </c>
      <c r="C249" s="95">
        <v>5</v>
      </c>
      <c r="D249" s="95" t="s">
        <v>7067</v>
      </c>
      <c r="E249" s="95">
        <v>2</v>
      </c>
      <c r="F249" s="95" t="s">
        <v>7072</v>
      </c>
      <c r="G249" s="102">
        <v>18</v>
      </c>
      <c r="H249" s="95" t="s">
        <v>81</v>
      </c>
      <c r="I249" s="102">
        <v>61</v>
      </c>
      <c r="J249" s="102" t="s">
        <v>7008</v>
      </c>
      <c r="K249" s="98"/>
      <c r="L249" s="98"/>
      <c r="M249" s="98"/>
      <c r="N249" s="96"/>
      <c r="O249" s="98"/>
      <c r="P249" s="100" t="s">
        <v>7014</v>
      </c>
      <c r="Q249" s="99"/>
      <c r="R249" s="101" t="s">
        <v>663</v>
      </c>
      <c r="T249" s="60">
        <v>420502</v>
      </c>
    </row>
    <row r="250" spans="1:20" ht="18" customHeight="1" x14ac:dyDescent="0.15">
      <c r="A250" s="76">
        <v>2</v>
      </c>
      <c r="B250" s="77" t="s">
        <v>7001</v>
      </c>
      <c r="C250" s="78">
        <v>6</v>
      </c>
      <c r="D250" s="78" t="s">
        <v>7074</v>
      </c>
      <c r="E250" s="79"/>
      <c r="F250" s="78"/>
      <c r="G250" s="79"/>
      <c r="H250" s="78"/>
      <c r="I250" s="79"/>
      <c r="J250" s="79"/>
      <c r="K250" s="80">
        <f>IF(C250="",SUMIFS($K251:$K$517,$A251:$A$517,A250,$E251:$E$517,""),IF(E250="",SUMIFS($K251:$K$517,$A251:$A$517,A250,$C251:$C$517,C250,$G251:$G$517,""),IF(G250="",SUMIFS($K251:$K$517,$A251:$A$517,A250,$C251:$C$517,C250,$E251:$E$517,E250,$R251:$R$517,R250),IF(I250="",SUMIFS($K251:$K$517,$A251:$A$517,A250,$C251:$C$517,C250,$E251:$E$517,E250,$G251:$G$517,G250,$R251:$R$517,R250),0))))</f>
        <v>56792</v>
      </c>
      <c r="L250" s="80">
        <f>IF(C250="",SUMIFS($L251:$L$517,$A251:$A$517,A250,$E251:$E$517,""),IF(E250="",SUMIFS($L251:$L$517,$A251:$A$517,A250,$C251:$C$517,C250,$G251:$G$517,""),IF(G250="",SUMIFS($L251:$L$517,$A251:$A$517,A250,$C251:$C$517,C250,$E251:$E$517,E250,$R251:$R$517,R250),IF(I250="",SUMIFS($L251:$L$517,$A251:$A$517,A250,$C251:$C$517,C250,$E251:$E$517,E250,$G251:$G$517,G250,$R251:$R$517,R250),0))))</f>
        <v>56520</v>
      </c>
      <c r="M250" s="80">
        <f t="shared" ref="M250:M251" si="21">K250-L250</f>
        <v>272</v>
      </c>
      <c r="N250" s="81"/>
      <c r="O250" s="82"/>
      <c r="P250" s="83"/>
      <c r="Q250" s="80">
        <f>IF(C250="",SUMIFS($Q251:$Q$517,$A251:$A$517,A250,$E251:$E$517,""),IF(E250="",SUMIFS($Q251:$Q$517,$A251:$A$517,A250,$C251:$C$517,C250,$G251:$G$517,""),IF(G250="",SUMIFS($Q251:$Q$517,$A251:$A$517,A250,$C251:$C$517,C250,$E251:$E$517,E250,$R251:$R$517,R250),IF(I250="",SUMIFS($Q251:$Q$517,$A251:$A$517,A250,$C251:$C$517,C250,$E251:$E$517,E250,$G251:$G$517,G250,$R251:$R$517,R250),0))))</f>
        <v>44531</v>
      </c>
      <c r="R250" s="84"/>
      <c r="T250" s="60">
        <v>420601</v>
      </c>
    </row>
    <row r="251" spans="1:20" ht="18" customHeight="1" x14ac:dyDescent="0.15">
      <c r="A251" s="76">
        <v>2</v>
      </c>
      <c r="B251" s="77" t="s">
        <v>7003</v>
      </c>
      <c r="C251" s="85">
        <v>6</v>
      </c>
      <c r="D251" s="77" t="s">
        <v>7075</v>
      </c>
      <c r="E251" s="86">
        <v>1</v>
      </c>
      <c r="F251" s="87" t="s">
        <v>7074</v>
      </c>
      <c r="G251" s="86"/>
      <c r="H251" s="87"/>
      <c r="I251" s="86"/>
      <c r="J251" s="86"/>
      <c r="K251" s="88">
        <f>IF(C251="",SUMIFS($K252:$K$517,$A252:$A$517,A251,$E252:$E$517,""),IF(E251="",SUMIFS($K252:$K$517,$A252:$A$517,A251,$C252:$C$517,C251,$G252:$G$517,""),IF(G251="",SUMIFS($K252:$K$517,$A252:$A$517,A251,$C252:$C$517,C251,$E252:$E$517,E251,$R252:$R$517,R251),IF(I251="",SUMIFS($K252:$K$517,$A252:$A$517,A251,$C252:$C$517,C251,$E252:$E$517,E251,$G252:$G$517,G251,$R252:$R$517,R251),0))))</f>
        <v>56672</v>
      </c>
      <c r="L251" s="88">
        <f>IF(C251="",SUMIFS($L252:$L$517,$A252:$A$517,A251,$E252:$E$517,""),IF(E251="",SUMIFS($L252:$L$517,$A252:$A$517,A251,$C252:$C$517,C251,$G252:$G$517,""),IF(G251="",SUMIFS($L252:$L$517,$A252:$A$517,A251,$C252:$C$517,C251,$E252:$E$517,E251,$R252:$R$517,R251),IF(I251="",SUMIFS($L252:$L$517,$A252:$A$517,A251,$C252:$C$517,C251,$E252:$E$517,E251,$G252:$G$517,G251,$R252:$R$517,R251),0))))</f>
        <v>56520</v>
      </c>
      <c r="M251" s="88">
        <f t="shared" si="21"/>
        <v>152</v>
      </c>
      <c r="N251" s="89"/>
      <c r="O251" s="90"/>
      <c r="P251" s="91"/>
      <c r="Q251" s="92">
        <f>IF(C251="",SUMIFS($Q252:$Q$517,$A252:$A$517,A251,$E252:$E$517,""),IF(E251="",SUMIFS($Q252:$Q$517,$A252:$A$517,A251,$C252:$C$517,C251,$G252:$G$517,""),IF(G251="",SUMIFS($Q252:$Q$517,$A252:$A$517,A251,$C252:$C$517,C251,$E252:$E$517,E251,$R252:$R$517,R251),IF(I251="",SUMIFS($Q252:$Q$517,$A252:$A$517,A251,$C252:$C$517,C251,$E252:$E$517,E251,$G252:$G$517,G251,$R252:$R$517,R251),0))))</f>
        <v>44438</v>
      </c>
      <c r="R251" s="93" t="s">
        <v>663</v>
      </c>
      <c r="T251" s="60">
        <v>420601</v>
      </c>
    </row>
    <row r="252" spans="1:20" ht="18" customHeight="1" x14ac:dyDescent="0.15">
      <c r="A252" s="94">
        <v>2</v>
      </c>
      <c r="B252" s="95" t="s">
        <v>7001</v>
      </c>
      <c r="C252" s="95">
        <v>6</v>
      </c>
      <c r="D252" s="95" t="s">
        <v>7075</v>
      </c>
      <c r="E252" s="95">
        <v>1</v>
      </c>
      <c r="F252" s="95" t="s">
        <v>7075</v>
      </c>
      <c r="G252" s="96">
        <v>18</v>
      </c>
      <c r="H252" s="97" t="s">
        <v>81</v>
      </c>
      <c r="I252" s="96"/>
      <c r="J252" s="96"/>
      <c r="K252" s="98"/>
      <c r="L252" s="98"/>
      <c r="M252" s="98"/>
      <c r="N252" s="96"/>
      <c r="O252" s="99"/>
      <c r="P252" s="100" t="s">
        <v>7026</v>
      </c>
      <c r="Q252" s="99">
        <v>8501</v>
      </c>
      <c r="R252" s="101" t="s">
        <v>663</v>
      </c>
      <c r="T252" s="60">
        <v>420601</v>
      </c>
    </row>
    <row r="253" spans="1:20" ht="18" customHeight="1" x14ac:dyDescent="0.15">
      <c r="A253" s="94">
        <v>2</v>
      </c>
      <c r="B253" s="95" t="s">
        <v>7001</v>
      </c>
      <c r="C253" s="95">
        <v>6</v>
      </c>
      <c r="D253" s="95" t="s">
        <v>7075</v>
      </c>
      <c r="E253" s="95">
        <v>1</v>
      </c>
      <c r="F253" s="95" t="s">
        <v>7075</v>
      </c>
      <c r="G253" s="102">
        <v>18</v>
      </c>
      <c r="H253" s="95" t="s">
        <v>81</v>
      </c>
      <c r="I253" s="96">
        <v>61</v>
      </c>
      <c r="J253" s="96" t="s">
        <v>7008</v>
      </c>
      <c r="K253" s="98">
        <v>56672</v>
      </c>
      <c r="L253" s="98">
        <v>56520</v>
      </c>
      <c r="M253" s="98">
        <f>K253-L253</f>
        <v>152</v>
      </c>
      <c r="N253" s="96" t="s">
        <v>7076</v>
      </c>
      <c r="O253" s="98"/>
      <c r="P253" s="100" t="s">
        <v>7027</v>
      </c>
      <c r="Q253" s="99">
        <v>2942</v>
      </c>
      <c r="R253" s="101" t="s">
        <v>663</v>
      </c>
      <c r="T253" s="60">
        <v>420601</v>
      </c>
    </row>
    <row r="254" spans="1:20" ht="18" customHeight="1" x14ac:dyDescent="0.15">
      <c r="A254" s="94">
        <v>2</v>
      </c>
      <c r="B254" s="95" t="s">
        <v>7001</v>
      </c>
      <c r="C254" s="95">
        <v>6</v>
      </c>
      <c r="D254" s="95" t="s">
        <v>7075</v>
      </c>
      <c r="E254" s="95">
        <v>1</v>
      </c>
      <c r="F254" s="95" t="s">
        <v>7075</v>
      </c>
      <c r="G254" s="102">
        <v>18</v>
      </c>
      <c r="H254" s="95" t="s">
        <v>81</v>
      </c>
      <c r="I254" s="102">
        <v>61</v>
      </c>
      <c r="J254" s="102" t="s">
        <v>7008</v>
      </c>
      <c r="K254" s="98"/>
      <c r="L254" s="98"/>
      <c r="M254" s="98"/>
      <c r="N254" s="96" t="s">
        <v>7077</v>
      </c>
      <c r="O254" s="98">
        <v>56671200</v>
      </c>
      <c r="P254" s="100" t="s">
        <v>7029</v>
      </c>
      <c r="Q254" s="99">
        <v>15301</v>
      </c>
      <c r="R254" s="101" t="s">
        <v>663</v>
      </c>
      <c r="T254" s="60">
        <v>420601</v>
      </c>
    </row>
    <row r="255" spans="1:20" ht="18" customHeight="1" x14ac:dyDescent="0.15">
      <c r="A255" s="94">
        <v>2</v>
      </c>
      <c r="B255" s="95" t="s">
        <v>7001</v>
      </c>
      <c r="C255" s="95">
        <v>6</v>
      </c>
      <c r="D255" s="95" t="s">
        <v>7075</v>
      </c>
      <c r="E255" s="95">
        <v>1</v>
      </c>
      <c r="F255" s="95" t="s">
        <v>7075</v>
      </c>
      <c r="G255" s="102">
        <v>18</v>
      </c>
      <c r="H255" s="95" t="s">
        <v>81</v>
      </c>
      <c r="I255" s="102">
        <v>61</v>
      </c>
      <c r="J255" s="102" t="s">
        <v>7008</v>
      </c>
      <c r="K255" s="98"/>
      <c r="L255" s="98"/>
      <c r="M255" s="98"/>
      <c r="N255" s="96"/>
      <c r="O255" s="98"/>
      <c r="P255" s="100" t="s">
        <v>7012</v>
      </c>
      <c r="Q255" s="99">
        <v>9918</v>
      </c>
      <c r="R255" s="101" t="s">
        <v>663</v>
      </c>
      <c r="T255" s="60">
        <v>420601</v>
      </c>
    </row>
    <row r="256" spans="1:20" ht="18" customHeight="1" x14ac:dyDescent="0.15">
      <c r="A256" s="94">
        <v>2</v>
      </c>
      <c r="B256" s="95" t="s">
        <v>7001</v>
      </c>
      <c r="C256" s="95">
        <v>6</v>
      </c>
      <c r="D256" s="95" t="s">
        <v>7075</v>
      </c>
      <c r="E256" s="95">
        <v>1</v>
      </c>
      <c r="F256" s="95" t="s">
        <v>7075</v>
      </c>
      <c r="G256" s="102">
        <v>18</v>
      </c>
      <c r="H256" s="95" t="s">
        <v>81</v>
      </c>
      <c r="I256" s="102">
        <v>61</v>
      </c>
      <c r="J256" s="102" t="s">
        <v>7008</v>
      </c>
      <c r="K256" s="98"/>
      <c r="L256" s="98"/>
      <c r="M256" s="98"/>
      <c r="N256" s="96"/>
      <c r="O256" s="98"/>
      <c r="P256" s="100" t="s">
        <v>7013</v>
      </c>
      <c r="Q256" s="99">
        <v>7084</v>
      </c>
      <c r="R256" s="101" t="s">
        <v>663</v>
      </c>
      <c r="T256" s="60">
        <v>420601</v>
      </c>
    </row>
    <row r="257" spans="1:20" ht="18" customHeight="1" x14ac:dyDescent="0.15">
      <c r="A257" s="94">
        <v>2</v>
      </c>
      <c r="B257" s="95" t="s">
        <v>7001</v>
      </c>
      <c r="C257" s="95">
        <v>6</v>
      </c>
      <c r="D257" s="95" t="s">
        <v>7075</v>
      </c>
      <c r="E257" s="95">
        <v>1</v>
      </c>
      <c r="F257" s="95" t="s">
        <v>7075</v>
      </c>
      <c r="G257" s="102">
        <v>18</v>
      </c>
      <c r="H257" s="95" t="s">
        <v>81</v>
      </c>
      <c r="I257" s="102">
        <v>61</v>
      </c>
      <c r="J257" s="102" t="s">
        <v>7008</v>
      </c>
      <c r="K257" s="98"/>
      <c r="L257" s="98"/>
      <c r="M257" s="98"/>
      <c r="N257" s="96"/>
      <c r="O257" s="98"/>
      <c r="P257" s="100" t="s">
        <v>7014</v>
      </c>
      <c r="Q257" s="99"/>
      <c r="R257" s="101" t="s">
        <v>663</v>
      </c>
      <c r="T257" s="60">
        <v>420601</v>
      </c>
    </row>
    <row r="258" spans="1:20" ht="18" customHeight="1" x14ac:dyDescent="0.15">
      <c r="A258" s="94">
        <v>2</v>
      </c>
      <c r="B258" s="95" t="s">
        <v>7001</v>
      </c>
      <c r="C258" s="95">
        <v>6</v>
      </c>
      <c r="D258" s="95" t="s">
        <v>7075</v>
      </c>
      <c r="E258" s="95">
        <v>1</v>
      </c>
      <c r="F258" s="95" t="s">
        <v>7075</v>
      </c>
      <c r="G258" s="102">
        <v>18</v>
      </c>
      <c r="H258" s="95" t="s">
        <v>81</v>
      </c>
      <c r="I258" s="102">
        <v>61</v>
      </c>
      <c r="J258" s="102" t="s">
        <v>7008</v>
      </c>
      <c r="K258" s="98"/>
      <c r="L258" s="98"/>
      <c r="M258" s="98"/>
      <c r="N258" s="96"/>
      <c r="O258" s="98"/>
      <c r="P258" s="100" t="s">
        <v>7015</v>
      </c>
      <c r="Q258" s="99">
        <v>692</v>
      </c>
      <c r="R258" s="101" t="s">
        <v>663</v>
      </c>
      <c r="T258" s="60">
        <v>420601</v>
      </c>
    </row>
    <row r="259" spans="1:20" ht="18" customHeight="1" x14ac:dyDescent="0.15">
      <c r="A259" s="94">
        <v>2</v>
      </c>
      <c r="B259" s="95" t="s">
        <v>7001</v>
      </c>
      <c r="C259" s="95">
        <v>6</v>
      </c>
      <c r="D259" s="95" t="s">
        <v>7075</v>
      </c>
      <c r="E259" s="95">
        <v>1</v>
      </c>
      <c r="F259" s="95" t="s">
        <v>7075</v>
      </c>
      <c r="G259" s="102">
        <v>18</v>
      </c>
      <c r="H259" s="95" t="s">
        <v>81</v>
      </c>
      <c r="I259" s="102">
        <v>61</v>
      </c>
      <c r="J259" s="102" t="s">
        <v>7008</v>
      </c>
      <c r="K259" s="98"/>
      <c r="L259" s="98"/>
      <c r="M259" s="98"/>
      <c r="N259" s="96"/>
      <c r="O259" s="98"/>
      <c r="P259" s="100" t="s">
        <v>7016</v>
      </c>
      <c r="Q259" s="99"/>
      <c r="R259" s="101" t="s">
        <v>663</v>
      </c>
      <c r="T259" s="60">
        <v>420601</v>
      </c>
    </row>
    <row r="260" spans="1:20" ht="18" customHeight="1" x14ac:dyDescent="0.15">
      <c r="A260" s="76">
        <v>2</v>
      </c>
      <c r="B260" s="77" t="s">
        <v>7003</v>
      </c>
      <c r="C260" s="85">
        <v>6</v>
      </c>
      <c r="D260" s="77" t="s">
        <v>7075</v>
      </c>
      <c r="E260" s="86">
        <v>5</v>
      </c>
      <c r="F260" s="87" t="s">
        <v>7078</v>
      </c>
      <c r="G260" s="86"/>
      <c r="H260" s="87"/>
      <c r="I260" s="86"/>
      <c r="J260" s="86"/>
      <c r="K260" s="88">
        <f>IF(C260="",SUMIFS($K261:$K$517,$A261:$A$517,A260,$E261:$E$517,""),IF(E260="",SUMIFS($K261:$K$517,$A261:$A$517,A260,$C261:$C$517,C260,$G261:$G$517,""),IF(G260="",SUMIFS($K261:$K$517,$A261:$A$517,A260,$C261:$C$517,C260,$E261:$E$517,E260,$R261:$R$517,R260),IF(I260="",SUMIFS($K261:$K$517,$A261:$A$517,A260,$C261:$C$517,C260,$E261:$E$517,E260,$G261:$G$517,G260,$R261:$R$517,R260),0))))</f>
        <v>120</v>
      </c>
      <c r="L260" s="88">
        <f>IF(C260="",SUMIFS($L261:$L$517,$A261:$A$517,A260,$E261:$E$517,""),IF(E260="",SUMIFS($L261:$L$517,$A261:$A$517,A260,$C261:$C$517,C260,$G261:$G$517,""),IF(G260="",SUMIFS($L261:$L$517,$A261:$A$517,A260,$C261:$C$517,C260,$E261:$E$517,E260,$R261:$R$517,R260),IF(I260="",SUMIFS($L261:$L$517,$A261:$A$517,A260,$C261:$C$517,C260,$E261:$E$517,E260,$G261:$G$517,G260,$R261:$R$517,R260),0))))</f>
        <v>0</v>
      </c>
      <c r="M260" s="88">
        <f t="shared" ref="M260" si="22">K260-L260</f>
        <v>120</v>
      </c>
      <c r="N260" s="89"/>
      <c r="O260" s="90"/>
      <c r="P260" s="91"/>
      <c r="Q260" s="92">
        <f>IF(C260="",SUMIFS($Q261:$Q$517,$A261:$A$517,A260,$E261:$E$517,""),IF(E260="",SUMIFS($Q261:$Q$517,$A261:$A$517,A260,$C261:$C$517,C260,$G261:$G$517,""),IF(G260="",SUMIFS($Q261:$Q$517,$A261:$A$517,A260,$C261:$C$517,C260,$E261:$E$517,E260,$R261:$R$517,R260),IF(I260="",SUMIFS($Q261:$Q$517,$A261:$A$517,A260,$C261:$C$517,C260,$E261:$E$517,E260,$G261:$G$517,G260,$R261:$R$517,R260),0))))</f>
        <v>93</v>
      </c>
      <c r="R260" s="93" t="s">
        <v>663</v>
      </c>
      <c r="T260" s="60">
        <v>420605</v>
      </c>
    </row>
    <row r="261" spans="1:20" ht="18" customHeight="1" x14ac:dyDescent="0.15">
      <c r="A261" s="94">
        <v>2</v>
      </c>
      <c r="B261" s="95" t="s">
        <v>7001</v>
      </c>
      <c r="C261" s="95">
        <v>6</v>
      </c>
      <c r="D261" s="95" t="s">
        <v>7075</v>
      </c>
      <c r="E261" s="95">
        <v>5</v>
      </c>
      <c r="F261" s="95" t="s">
        <v>7079</v>
      </c>
      <c r="G261" s="96">
        <v>18</v>
      </c>
      <c r="H261" s="97" t="s">
        <v>7080</v>
      </c>
      <c r="I261" s="96"/>
      <c r="J261" s="96"/>
      <c r="K261" s="98"/>
      <c r="L261" s="98"/>
      <c r="M261" s="98"/>
      <c r="N261" s="96"/>
      <c r="O261" s="99"/>
      <c r="P261" s="100" t="s">
        <v>7026</v>
      </c>
      <c r="Q261" s="99">
        <v>18</v>
      </c>
      <c r="R261" s="101" t="s">
        <v>663</v>
      </c>
      <c r="T261" s="60">
        <v>420605</v>
      </c>
    </row>
    <row r="262" spans="1:20" ht="18" customHeight="1" x14ac:dyDescent="0.15">
      <c r="A262" s="94">
        <v>2</v>
      </c>
      <c r="B262" s="95" t="s">
        <v>7001</v>
      </c>
      <c r="C262" s="95">
        <v>6</v>
      </c>
      <c r="D262" s="95" t="s">
        <v>7075</v>
      </c>
      <c r="E262" s="95">
        <v>5</v>
      </c>
      <c r="F262" s="95" t="s">
        <v>7079</v>
      </c>
      <c r="G262" s="102">
        <v>18</v>
      </c>
      <c r="H262" s="95" t="s">
        <v>7080</v>
      </c>
      <c r="I262" s="96">
        <v>61</v>
      </c>
      <c r="J262" s="96" t="s">
        <v>7008</v>
      </c>
      <c r="K262" s="98">
        <v>120</v>
      </c>
      <c r="L262" s="98">
        <v>0</v>
      </c>
      <c r="M262" s="98">
        <f>K262-L262</f>
        <v>120</v>
      </c>
      <c r="N262" s="96" t="s">
        <v>7076</v>
      </c>
      <c r="O262" s="98"/>
      <c r="P262" s="100" t="s">
        <v>7027</v>
      </c>
      <c r="Q262" s="99">
        <v>6</v>
      </c>
      <c r="R262" s="101" t="s">
        <v>663</v>
      </c>
      <c r="T262" s="60">
        <v>420605</v>
      </c>
    </row>
    <row r="263" spans="1:20" ht="18" customHeight="1" x14ac:dyDescent="0.15">
      <c r="A263" s="94">
        <v>2</v>
      </c>
      <c r="B263" s="95" t="s">
        <v>7001</v>
      </c>
      <c r="C263" s="95">
        <v>6</v>
      </c>
      <c r="D263" s="95" t="s">
        <v>7075</v>
      </c>
      <c r="E263" s="95">
        <v>5</v>
      </c>
      <c r="F263" s="95" t="s">
        <v>7079</v>
      </c>
      <c r="G263" s="102">
        <v>18</v>
      </c>
      <c r="H263" s="95" t="s">
        <v>7080</v>
      </c>
      <c r="I263" s="102">
        <v>61</v>
      </c>
      <c r="J263" s="102" t="s">
        <v>7008</v>
      </c>
      <c r="K263" s="98"/>
      <c r="L263" s="98"/>
      <c r="M263" s="98"/>
      <c r="N263" s="96" t="s">
        <v>7081</v>
      </c>
      <c r="O263" s="98">
        <v>120000</v>
      </c>
      <c r="P263" s="100" t="s">
        <v>7029</v>
      </c>
      <c r="Q263" s="99">
        <v>32</v>
      </c>
      <c r="R263" s="101" t="s">
        <v>663</v>
      </c>
      <c r="T263" s="60">
        <v>420605</v>
      </c>
    </row>
    <row r="264" spans="1:20" ht="18" customHeight="1" x14ac:dyDescent="0.15">
      <c r="A264" s="94">
        <v>2</v>
      </c>
      <c r="B264" s="95" t="s">
        <v>7001</v>
      </c>
      <c r="C264" s="95">
        <v>6</v>
      </c>
      <c r="D264" s="95" t="s">
        <v>7075</v>
      </c>
      <c r="E264" s="95">
        <v>5</v>
      </c>
      <c r="F264" s="95" t="s">
        <v>7079</v>
      </c>
      <c r="G264" s="102">
        <v>18</v>
      </c>
      <c r="H264" s="95" t="s">
        <v>7080</v>
      </c>
      <c r="I264" s="102">
        <v>61</v>
      </c>
      <c r="J264" s="102" t="s">
        <v>7008</v>
      </c>
      <c r="K264" s="98"/>
      <c r="L264" s="98"/>
      <c r="M264" s="98"/>
      <c r="N264" s="96"/>
      <c r="O264" s="98"/>
      <c r="P264" s="100" t="s">
        <v>7012</v>
      </c>
      <c r="Q264" s="99">
        <v>21</v>
      </c>
      <c r="R264" s="101" t="s">
        <v>663</v>
      </c>
      <c r="T264" s="60">
        <v>420605</v>
      </c>
    </row>
    <row r="265" spans="1:20" ht="18" customHeight="1" x14ac:dyDescent="0.15">
      <c r="A265" s="94">
        <v>2</v>
      </c>
      <c r="B265" s="95" t="s">
        <v>7001</v>
      </c>
      <c r="C265" s="95">
        <v>6</v>
      </c>
      <c r="D265" s="95" t="s">
        <v>7075</v>
      </c>
      <c r="E265" s="95">
        <v>5</v>
      </c>
      <c r="F265" s="95" t="s">
        <v>7079</v>
      </c>
      <c r="G265" s="102">
        <v>18</v>
      </c>
      <c r="H265" s="95" t="s">
        <v>7080</v>
      </c>
      <c r="I265" s="102">
        <v>61</v>
      </c>
      <c r="J265" s="102" t="s">
        <v>7008</v>
      </c>
      <c r="K265" s="98"/>
      <c r="L265" s="98"/>
      <c r="M265" s="98"/>
      <c r="N265" s="96"/>
      <c r="O265" s="98"/>
      <c r="P265" s="100" t="s">
        <v>7013</v>
      </c>
      <c r="Q265" s="99">
        <v>15</v>
      </c>
      <c r="R265" s="101" t="s">
        <v>663</v>
      </c>
      <c r="T265" s="60">
        <v>420605</v>
      </c>
    </row>
    <row r="266" spans="1:20" ht="18" customHeight="1" x14ac:dyDescent="0.15">
      <c r="A266" s="94">
        <v>2</v>
      </c>
      <c r="B266" s="95" t="s">
        <v>7001</v>
      </c>
      <c r="C266" s="95">
        <v>6</v>
      </c>
      <c r="D266" s="95" t="s">
        <v>7075</v>
      </c>
      <c r="E266" s="95">
        <v>5</v>
      </c>
      <c r="F266" s="95" t="s">
        <v>7079</v>
      </c>
      <c r="G266" s="102">
        <v>18</v>
      </c>
      <c r="H266" s="95" t="s">
        <v>7080</v>
      </c>
      <c r="I266" s="102">
        <v>61</v>
      </c>
      <c r="J266" s="102" t="s">
        <v>7008</v>
      </c>
      <c r="K266" s="98"/>
      <c r="L266" s="98"/>
      <c r="M266" s="98"/>
      <c r="N266" s="96"/>
      <c r="O266" s="98"/>
      <c r="P266" s="100" t="s">
        <v>7014</v>
      </c>
      <c r="Q266" s="99"/>
      <c r="R266" s="101" t="s">
        <v>663</v>
      </c>
      <c r="T266" s="60">
        <v>420605</v>
      </c>
    </row>
    <row r="267" spans="1:20" ht="18" customHeight="1" x14ac:dyDescent="0.15">
      <c r="A267" s="94">
        <v>2</v>
      </c>
      <c r="B267" s="95" t="s">
        <v>7001</v>
      </c>
      <c r="C267" s="95">
        <v>6</v>
      </c>
      <c r="D267" s="95" t="s">
        <v>7075</v>
      </c>
      <c r="E267" s="95">
        <v>5</v>
      </c>
      <c r="F267" s="95" t="s">
        <v>7079</v>
      </c>
      <c r="G267" s="102">
        <v>18</v>
      </c>
      <c r="H267" s="95" t="s">
        <v>7080</v>
      </c>
      <c r="I267" s="102">
        <v>61</v>
      </c>
      <c r="J267" s="102" t="s">
        <v>7008</v>
      </c>
      <c r="K267" s="98"/>
      <c r="L267" s="98"/>
      <c r="M267" s="98"/>
      <c r="N267" s="96"/>
      <c r="O267" s="98"/>
      <c r="P267" s="100" t="s">
        <v>7015</v>
      </c>
      <c r="Q267" s="99">
        <v>1</v>
      </c>
      <c r="R267" s="101" t="s">
        <v>663</v>
      </c>
      <c r="T267" s="60">
        <v>420605</v>
      </c>
    </row>
    <row r="268" spans="1:20" ht="18" customHeight="1" x14ac:dyDescent="0.15">
      <c r="A268" s="94">
        <v>2</v>
      </c>
      <c r="B268" s="95" t="s">
        <v>7001</v>
      </c>
      <c r="C268" s="95">
        <v>6</v>
      </c>
      <c r="D268" s="95" t="s">
        <v>7075</v>
      </c>
      <c r="E268" s="95">
        <v>5</v>
      </c>
      <c r="F268" s="95" t="s">
        <v>7079</v>
      </c>
      <c r="G268" s="102">
        <v>18</v>
      </c>
      <c r="H268" s="95" t="s">
        <v>7080</v>
      </c>
      <c r="I268" s="102">
        <v>61</v>
      </c>
      <c r="J268" s="102" t="s">
        <v>7008</v>
      </c>
      <c r="K268" s="98"/>
      <c r="L268" s="98"/>
      <c r="M268" s="98"/>
      <c r="N268" s="96"/>
      <c r="O268" s="98"/>
      <c r="P268" s="100" t="s">
        <v>7016</v>
      </c>
      <c r="Q268" s="99"/>
      <c r="R268" s="101" t="s">
        <v>663</v>
      </c>
      <c r="T268" s="60">
        <v>420605</v>
      </c>
    </row>
    <row r="269" spans="1:20" ht="18" customHeight="1" x14ac:dyDescent="0.15">
      <c r="A269" s="68">
        <v>3</v>
      </c>
      <c r="B269" s="69" t="s">
        <v>6802</v>
      </c>
      <c r="C269" s="69"/>
      <c r="D269" s="69"/>
      <c r="E269" s="70"/>
      <c r="F269" s="69"/>
      <c r="G269" s="70"/>
      <c r="H269" s="69"/>
      <c r="I269" s="70"/>
      <c r="J269" s="70"/>
      <c r="K269" s="71">
        <f>IF(C269="",SUMIFS($K270:$K$517,$A270:$A$517,A269,$E270:$E$517,""),IF(E269="",SUMIFS($K270:$K$517,$A270:$A$517,A269,$C270:$C$517,C269,$G270:$G$517,""),IF(G269="",SUMIFS($K270:$K$517,$A270:$A$517,A269,$C270:$C$517,C269,$E270:$E$517,E269,$R270:$R$517,R269),IF(I269="",SUMIFS($K270:$K$517,$A270:$A$517,A269,$C270:$C$517,C269,$E270:$E$517,E269,$G270:$G$517,G269,$R270:$R$517,R269),0))))</f>
        <v>1</v>
      </c>
      <c r="L269" s="71">
        <f>IF(C269="",SUMIFS($L270:$L$517,$A270:$A$517,A269,$E270:$E$517,""),IF(E269="",SUMIFS($L270:$L$517,$A270:$A$517,A269,$C270:$C$517,C269,$G270:$G$517,""),IF(G269="",SUMIFS($L270:$L$517,$A270:$A$517,A269,$C270:$C$517,C269,$E270:$E$517,E269,$R270:$R$517,R269),IF(I269="",SUMIFS($L270:$L$517,$A270:$A$517,A269,$C270:$C$517,C269,$E270:$E$517,E269,$G270:$G$517,G269,$R270:$R$517,R269),0))))</f>
        <v>1</v>
      </c>
      <c r="M269" s="71">
        <f>K269-L269</f>
        <v>0</v>
      </c>
      <c r="N269" s="72"/>
      <c r="O269" s="73"/>
      <c r="P269" s="74"/>
      <c r="Q269" s="71">
        <f>IF(C269="",SUMIFS($Q270:$Q$517,$A270:$A$517,A269,$E270:$E$517,""),IF(E269="",SUMIFS($Q270:$Q$517,$A270:$A$517,A269,$C270:$C$517,C269,$G270:$G$517,""),IF(G269="",SUMIFS($Q270:$Q$517,$A270:$A$517,A269,$C270:$C$517,C269,$E270:$E$517,E269,$R270:$R$517,R269),IF(I269="",SUMIFS($Q270:$Q$517,$A270:$A$517,A269,$C270:$C$517,C269,$E270:$E$517,E269,$G270:$G$517,G269,$R270:$R$517,R269),0))))</f>
        <v>0</v>
      </c>
      <c r="R269" s="75"/>
      <c r="T269" s="60">
        <v>430101</v>
      </c>
    </row>
    <row r="270" spans="1:20" ht="18" customHeight="1" x14ac:dyDescent="0.15">
      <c r="A270" s="76">
        <v>3</v>
      </c>
      <c r="B270" s="77" t="s">
        <v>6802</v>
      </c>
      <c r="C270" s="78">
        <v>1</v>
      </c>
      <c r="D270" s="78" t="s">
        <v>6803</v>
      </c>
      <c r="E270" s="79"/>
      <c r="F270" s="78"/>
      <c r="G270" s="79"/>
      <c r="H270" s="78"/>
      <c r="I270" s="79"/>
      <c r="J270" s="79"/>
      <c r="K270" s="80">
        <f>IF(C270="",SUMIFS($K271:$K$517,$A271:$A$517,A270,$E271:$E$517,""),IF(E270="",SUMIFS($K271:$K$517,$A271:$A$517,A270,$C271:$C$517,C270,$G271:$G$517,""),IF(G270="",SUMIFS($K271:$K$517,$A271:$A$517,A270,$C271:$C$517,C270,$E271:$E$517,E270,$R271:$R$517,R270),IF(I270="",SUMIFS($K271:$K$517,$A271:$A$517,A270,$C271:$C$517,C270,$E271:$E$517,E270,$G271:$G$517,G270,$R271:$R$517,R270),0))))</f>
        <v>1</v>
      </c>
      <c r="L270" s="80">
        <f>IF(C270="",SUMIFS($L271:$L$517,$A271:$A$517,A270,$E271:$E$517,""),IF(E270="",SUMIFS($L271:$L$517,$A271:$A$517,A270,$C271:$C$517,C270,$G271:$G$517,""),IF(G270="",SUMIFS($L271:$L$517,$A271:$A$517,A270,$C271:$C$517,C270,$E271:$E$517,E270,$R271:$R$517,R270),IF(I270="",SUMIFS($L271:$L$517,$A271:$A$517,A270,$C271:$C$517,C270,$E271:$E$517,E270,$G271:$G$517,G270,$R271:$R$517,R270),0))))</f>
        <v>1</v>
      </c>
      <c r="M270" s="80">
        <f t="shared" ref="M270:M271" si="23">K270-L270</f>
        <v>0</v>
      </c>
      <c r="N270" s="81"/>
      <c r="O270" s="82"/>
      <c r="P270" s="83"/>
      <c r="Q270" s="80">
        <f>IF(C270="",SUMIFS($Q271:$Q$517,$A271:$A$517,A270,$E271:$E$517,""),IF(E270="",SUMIFS($Q271:$Q$517,$A271:$A$517,A270,$C271:$C$517,C270,$G271:$G$517,""),IF(G270="",SUMIFS($Q271:$Q$517,$A271:$A$517,A270,$C271:$C$517,C270,$E271:$E$517,E270,$R271:$R$517,R270),IF(I270="",SUMIFS($Q271:$Q$517,$A271:$A$517,A270,$C271:$C$517,C270,$E271:$E$517,E270,$G271:$G$517,G270,$R271:$R$517,R270),0))))</f>
        <v>0</v>
      </c>
      <c r="R270" s="84"/>
      <c r="T270" s="60">
        <v>430101</v>
      </c>
    </row>
    <row r="271" spans="1:20" ht="18" customHeight="1" x14ac:dyDescent="0.15">
      <c r="A271" s="76">
        <v>3</v>
      </c>
      <c r="B271" s="77" t="s">
        <v>6803</v>
      </c>
      <c r="C271" s="85">
        <v>1</v>
      </c>
      <c r="D271" s="77" t="s">
        <v>6802</v>
      </c>
      <c r="E271" s="86">
        <v>1</v>
      </c>
      <c r="F271" s="87" t="s">
        <v>6803</v>
      </c>
      <c r="G271" s="86"/>
      <c r="H271" s="87"/>
      <c r="I271" s="86"/>
      <c r="J271" s="86"/>
      <c r="K271" s="88">
        <f>IF(C271="",SUMIFS($K272:$K$517,$A272:$A$517,A271,$E272:$E$517,""),IF(E271="",SUMIFS($K272:$K$517,$A272:$A$517,A271,$C272:$C$517,C271,$G272:$G$517,""),IF(G271="",SUMIFS($K272:$K$517,$A272:$A$517,A271,$C272:$C$517,C271,$E272:$E$517,E271,$R272:$R$517,R271),IF(I271="",SUMIFS($K272:$K$517,$A272:$A$517,A271,$C272:$C$517,C271,$E272:$E$517,E271,$G272:$G$517,G271,$R272:$R$517,R271),0))))</f>
        <v>1</v>
      </c>
      <c r="L271" s="88">
        <f>IF(C271="",SUMIFS($L272:$L$517,$A272:$A$517,A271,$E272:$E$517,""),IF(E271="",SUMIFS($L272:$L$517,$A272:$A$517,A271,$C272:$C$517,C271,$G272:$G$517,""),IF(G271="",SUMIFS($L272:$L$517,$A272:$A$517,A271,$C272:$C$517,C271,$E272:$E$517,E271,$R272:$R$517,R271),IF(I271="",SUMIFS($L272:$L$517,$A272:$A$517,A271,$C272:$C$517,C271,$E272:$E$517,E271,$G272:$G$517,G271,$R272:$R$517,R271),0))))</f>
        <v>1</v>
      </c>
      <c r="M271" s="88">
        <f t="shared" si="23"/>
        <v>0</v>
      </c>
      <c r="N271" s="89"/>
      <c r="O271" s="90"/>
      <c r="P271" s="91"/>
      <c r="Q271" s="92">
        <f>IF(C271="",SUMIFS($Q272:$Q$517,$A272:$A$517,A271,$E272:$E$517,""),IF(E271="",SUMIFS($Q272:$Q$517,$A272:$A$517,A271,$C272:$C$517,C271,$G272:$G$517,""),IF(G271="",SUMIFS($Q272:$Q$517,$A272:$A$517,A271,$C272:$C$517,C271,$E272:$E$517,E271,$R272:$R$517,R271),IF(I271="",SUMIFS($Q272:$Q$517,$A272:$A$517,A271,$C272:$C$517,C271,$E272:$E$517,E271,$G272:$G$517,G271,$R272:$R$517,R271),0))))</f>
        <v>0</v>
      </c>
      <c r="R271" s="93" t="s">
        <v>663</v>
      </c>
      <c r="T271" s="60">
        <v>430101</v>
      </c>
    </row>
    <row r="272" spans="1:20" ht="18" customHeight="1" x14ac:dyDescent="0.15">
      <c r="A272" s="94">
        <v>3</v>
      </c>
      <c r="B272" s="95" t="s">
        <v>6802</v>
      </c>
      <c r="C272" s="95">
        <v>1</v>
      </c>
      <c r="D272" s="95" t="s">
        <v>6802</v>
      </c>
      <c r="E272" s="95">
        <v>1</v>
      </c>
      <c r="F272" s="95" t="s">
        <v>6802</v>
      </c>
      <c r="G272" s="96">
        <v>18</v>
      </c>
      <c r="H272" s="97" t="s">
        <v>81</v>
      </c>
      <c r="I272" s="96"/>
      <c r="J272" s="96"/>
      <c r="K272" s="98"/>
      <c r="L272" s="98"/>
      <c r="M272" s="98"/>
      <c r="N272" s="96"/>
      <c r="O272" s="99"/>
      <c r="P272" s="100"/>
      <c r="Q272" s="99"/>
      <c r="R272" s="101" t="s">
        <v>663</v>
      </c>
      <c r="T272" s="60">
        <v>430101</v>
      </c>
    </row>
    <row r="273" spans="1:20" ht="18" customHeight="1" x14ac:dyDescent="0.15">
      <c r="A273" s="94">
        <v>3</v>
      </c>
      <c r="B273" s="95" t="s">
        <v>6802</v>
      </c>
      <c r="C273" s="95">
        <v>1</v>
      </c>
      <c r="D273" s="95" t="s">
        <v>6802</v>
      </c>
      <c r="E273" s="95">
        <v>1</v>
      </c>
      <c r="F273" s="95" t="s">
        <v>6802</v>
      </c>
      <c r="G273" s="102">
        <v>18</v>
      </c>
      <c r="H273" s="95" t="s">
        <v>81</v>
      </c>
      <c r="I273" s="96">
        <v>65</v>
      </c>
      <c r="J273" s="96" t="s">
        <v>7082</v>
      </c>
      <c r="K273" s="98">
        <v>1</v>
      </c>
      <c r="L273" s="98">
        <v>1</v>
      </c>
      <c r="M273" s="98">
        <f>K273-L273</f>
        <v>0</v>
      </c>
      <c r="N273" s="96" t="s">
        <v>2147</v>
      </c>
      <c r="O273" s="98">
        <v>1000</v>
      </c>
      <c r="P273" s="100"/>
      <c r="Q273" s="99"/>
      <c r="R273" s="101" t="s">
        <v>663</v>
      </c>
      <c r="T273" s="60">
        <v>430101</v>
      </c>
    </row>
    <row r="274" spans="1:20" ht="18" customHeight="1" x14ac:dyDescent="0.15">
      <c r="A274" s="68">
        <v>4</v>
      </c>
      <c r="B274" s="69" t="s">
        <v>7083</v>
      </c>
      <c r="C274" s="69"/>
      <c r="D274" s="69"/>
      <c r="E274" s="70"/>
      <c r="F274" s="69"/>
      <c r="G274" s="70"/>
      <c r="H274" s="69"/>
      <c r="I274" s="70"/>
      <c r="J274" s="70"/>
      <c r="K274" s="71">
        <f>IF(C274="",SUMIFS($K275:$K$517,$A275:$A$517,A274,$E275:$E$517,""),IF(E274="",SUMIFS($K275:$K$517,$A275:$A$517,A274,$C275:$C$517,C274,$G275:$G$517,""),IF(G274="",SUMIFS($K275:$K$517,$A275:$A$517,A274,$C275:$C$517,C274,$E275:$E$517,E274,$R275:$R$517,R274),IF(I274="",SUMIFS($K275:$K$517,$A275:$A$517,A274,$C275:$C$517,C274,$E275:$E$517,E274,$G275:$G$517,G274,$R275:$R$517,R274),0))))</f>
        <v>42655</v>
      </c>
      <c r="L274" s="71">
        <f>IF(C274="",SUMIFS($L275:$L$517,$A275:$A$517,A274,$E275:$E$517,""),IF(E274="",SUMIFS($L275:$L$517,$A275:$A$517,A274,$C275:$C$517,C274,$G275:$G$517,""),IF(G274="",SUMIFS($L275:$L$517,$A275:$A$517,A274,$C275:$C$517,C274,$E275:$E$517,E274,$R275:$R$517,R274),IF(I274="",SUMIFS($L275:$L$517,$A275:$A$517,A274,$C275:$C$517,C274,$E275:$E$517,E274,$G275:$G$517,G274,$R275:$R$517,R274),0))))</f>
        <v>55487</v>
      </c>
      <c r="M274" s="71">
        <f>K274-L274</f>
        <v>-12832</v>
      </c>
      <c r="N274" s="72"/>
      <c r="O274" s="73"/>
      <c r="P274" s="74"/>
      <c r="Q274" s="71">
        <f>IF(C274="",SUMIFS($Q275:$Q$517,$A275:$A$517,A274,$E275:$E$517,""),IF(E274="",SUMIFS($Q275:$Q$517,$A275:$A$517,A274,$C275:$C$517,C274,$G275:$G$517,""),IF(G274="",SUMIFS($Q275:$Q$517,$A275:$A$517,A274,$C275:$C$517,C274,$E275:$E$517,E274,$R275:$R$517,R274),IF(I274="",SUMIFS($Q275:$Q$517,$A275:$A$517,A274,$C275:$C$517,C274,$E275:$E$517,E274,$G275:$G$517,G274,$R275:$R$517,R274),0))))</f>
        <v>35648</v>
      </c>
      <c r="R274" s="75"/>
      <c r="T274" s="60">
        <v>440101</v>
      </c>
    </row>
    <row r="275" spans="1:20" ht="18" customHeight="1" x14ac:dyDescent="0.15">
      <c r="A275" s="76">
        <v>4</v>
      </c>
      <c r="B275" s="77" t="s">
        <v>7083</v>
      </c>
      <c r="C275" s="78">
        <v>1</v>
      </c>
      <c r="D275" s="78" t="s">
        <v>7084</v>
      </c>
      <c r="E275" s="79"/>
      <c r="F275" s="78"/>
      <c r="G275" s="79"/>
      <c r="H275" s="78"/>
      <c r="I275" s="79"/>
      <c r="J275" s="79"/>
      <c r="K275" s="80">
        <f>IF(C275="",SUMIFS($K276:$K$517,$A276:$A$517,A275,$E276:$E$517,""),IF(E275="",SUMIFS($K276:$K$517,$A276:$A$517,A275,$C276:$C$517,C275,$G276:$G$517,""),IF(G275="",SUMIFS($K276:$K$517,$A276:$A$517,A275,$C276:$C$517,C275,$E276:$E$517,E275,$R276:$R$517,R275),IF(I275="",SUMIFS($K276:$K$517,$A276:$A$517,A275,$C276:$C$517,C275,$E276:$E$517,E275,$G276:$G$517,G275,$R276:$R$517,R275),0))))</f>
        <v>8080</v>
      </c>
      <c r="L275" s="80">
        <f>IF(C275="",SUMIFS($L276:$L$517,$A276:$A$517,A275,$E276:$E$517,""),IF(E275="",SUMIFS($L276:$L$517,$A276:$A$517,A275,$C276:$C$517,C275,$G276:$G$517,""),IF(G275="",SUMIFS($L276:$L$517,$A276:$A$517,A275,$C276:$C$517,C275,$E276:$E$517,E275,$R276:$R$517,R275),IF(I275="",SUMIFS($L276:$L$517,$A276:$A$517,A275,$C276:$C$517,C275,$E276:$E$517,E275,$G276:$G$517,G275,$R276:$R$517,R275),0))))</f>
        <v>6673</v>
      </c>
      <c r="M275" s="80">
        <f t="shared" ref="M275:M276" si="24">K275-L275</f>
        <v>1407</v>
      </c>
      <c r="N275" s="81"/>
      <c r="O275" s="82"/>
      <c r="P275" s="83"/>
      <c r="Q275" s="80">
        <f>IF(C275="",SUMIFS($Q276:$Q$517,$A276:$A$517,A275,$E276:$E$517,""),IF(E275="",SUMIFS($Q276:$Q$517,$A276:$A$517,A275,$C276:$C$517,C275,$G276:$G$517,""),IF(G275="",SUMIFS($Q276:$Q$517,$A276:$A$517,A275,$C276:$C$517,C275,$E276:$E$517,E275,$R276:$R$517,R275),IF(I275="",SUMIFS($Q276:$Q$517,$A276:$A$517,A275,$C276:$C$517,C275,$E276:$E$517,E275,$G276:$G$517,G275,$R276:$R$517,R275),0))))</f>
        <v>5970</v>
      </c>
      <c r="R275" s="84"/>
      <c r="T275" s="60">
        <v>440101</v>
      </c>
    </row>
    <row r="276" spans="1:20" ht="18" customHeight="1" x14ac:dyDescent="0.15">
      <c r="A276" s="76">
        <v>4</v>
      </c>
      <c r="B276" s="77" t="s">
        <v>7085</v>
      </c>
      <c r="C276" s="85">
        <v>1</v>
      </c>
      <c r="D276" s="77" t="s">
        <v>7086</v>
      </c>
      <c r="E276" s="86">
        <v>1</v>
      </c>
      <c r="F276" s="87" t="s">
        <v>7084</v>
      </c>
      <c r="G276" s="86"/>
      <c r="H276" s="87"/>
      <c r="I276" s="86"/>
      <c r="J276" s="86"/>
      <c r="K276" s="88">
        <f>IF(C276="",SUMIFS($K277:$K$517,$A277:$A$517,A276,$E277:$E$517,""),IF(E276="",SUMIFS($K277:$K$517,$A277:$A$517,A276,$C277:$C$517,C276,$G277:$G$517,""),IF(G276="",SUMIFS($K277:$K$517,$A277:$A$517,A276,$C277:$C$517,C276,$E277:$E$517,E276,$R277:$R$517,R276),IF(I276="",SUMIFS($K277:$K$517,$A277:$A$517,A276,$C277:$C$517,C276,$E277:$E$517,E276,$G277:$G$517,G276,$R277:$R$517,R276),0))))</f>
        <v>8080</v>
      </c>
      <c r="L276" s="88">
        <f>IF(C276="",SUMIFS($L277:$L$517,$A277:$A$517,A276,$E277:$E$517,""),IF(E276="",SUMIFS($L277:$L$517,$A277:$A$517,A276,$C277:$C$517,C276,$G277:$G$517,""),IF(G276="",SUMIFS($L277:$L$517,$A277:$A$517,A276,$C277:$C$517,C276,$E277:$E$517,E276,$R277:$R$517,R276),IF(I276="",SUMIFS($L277:$L$517,$A277:$A$517,A276,$C277:$C$517,C276,$E277:$E$517,E276,$G277:$G$517,G276,$R277:$R$517,R276),0))))</f>
        <v>6673</v>
      </c>
      <c r="M276" s="88">
        <f t="shared" si="24"/>
        <v>1407</v>
      </c>
      <c r="N276" s="89"/>
      <c r="O276" s="90"/>
      <c r="P276" s="91"/>
      <c r="Q276" s="92">
        <f>IF(C276="",SUMIFS($Q277:$Q$517,$A277:$A$517,A276,$E277:$E$517,""),IF(E276="",SUMIFS($Q277:$Q$517,$A277:$A$517,A276,$C277:$C$517,C276,$G277:$G$517,""),IF(G276="",SUMIFS($Q277:$Q$517,$A277:$A$517,A276,$C277:$C$517,C276,$E277:$E$517,E276,$R277:$R$517,R276),IF(I276="",SUMIFS($Q277:$Q$517,$A277:$A$517,A276,$C277:$C$517,C276,$E277:$E$517,E276,$G277:$G$517,G276,$R277:$R$517,R276),0))))</f>
        <v>5970</v>
      </c>
      <c r="R276" s="93" t="s">
        <v>663</v>
      </c>
      <c r="T276" s="60">
        <v>440101</v>
      </c>
    </row>
    <row r="277" spans="1:20" ht="18" customHeight="1" x14ac:dyDescent="0.15">
      <c r="A277" s="94">
        <v>4</v>
      </c>
      <c r="B277" s="95" t="s">
        <v>7083</v>
      </c>
      <c r="C277" s="95">
        <v>1</v>
      </c>
      <c r="D277" s="95" t="s">
        <v>7086</v>
      </c>
      <c r="E277" s="95">
        <v>1</v>
      </c>
      <c r="F277" s="95" t="s">
        <v>7086</v>
      </c>
      <c r="G277" s="96">
        <v>1</v>
      </c>
      <c r="H277" s="97" t="s">
        <v>7</v>
      </c>
      <c r="I277" s="96"/>
      <c r="J277" s="96"/>
      <c r="K277" s="98"/>
      <c r="L277" s="98"/>
      <c r="M277" s="98"/>
      <c r="N277" s="96"/>
      <c r="O277" s="99"/>
      <c r="P277" s="100" t="s">
        <v>7087</v>
      </c>
      <c r="Q277" s="99">
        <v>540</v>
      </c>
      <c r="R277" s="101" t="s">
        <v>663</v>
      </c>
      <c r="T277" s="60">
        <v>440101</v>
      </c>
    </row>
    <row r="278" spans="1:20" ht="18" customHeight="1" x14ac:dyDescent="0.15">
      <c r="A278" s="94">
        <v>4</v>
      </c>
      <c r="B278" s="95" t="s">
        <v>7083</v>
      </c>
      <c r="C278" s="95">
        <v>1</v>
      </c>
      <c r="D278" s="95" t="s">
        <v>7086</v>
      </c>
      <c r="E278" s="95">
        <v>1</v>
      </c>
      <c r="F278" s="95" t="s">
        <v>7086</v>
      </c>
      <c r="G278" s="102">
        <v>1</v>
      </c>
      <c r="H278" s="95" t="s">
        <v>7</v>
      </c>
      <c r="I278" s="96">
        <v>31</v>
      </c>
      <c r="J278" s="96" t="s">
        <v>253</v>
      </c>
      <c r="K278" s="98">
        <v>1988</v>
      </c>
      <c r="L278" s="98">
        <v>898</v>
      </c>
      <c r="M278" s="98">
        <f>K278-L278</f>
        <v>1090</v>
      </c>
      <c r="N278" s="96" t="s">
        <v>6978</v>
      </c>
      <c r="O278" s="98">
        <v>1988000</v>
      </c>
      <c r="P278" s="100" t="s">
        <v>7088</v>
      </c>
      <c r="Q278" s="99"/>
      <c r="R278" s="101" t="s">
        <v>663</v>
      </c>
      <c r="T278" s="60">
        <v>440101</v>
      </c>
    </row>
    <row r="279" spans="1:20" ht="18" customHeight="1" x14ac:dyDescent="0.15">
      <c r="A279" s="94">
        <v>4</v>
      </c>
      <c r="B279" s="95" t="s">
        <v>7083</v>
      </c>
      <c r="C279" s="95">
        <v>1</v>
      </c>
      <c r="D279" s="95" t="s">
        <v>7086</v>
      </c>
      <c r="E279" s="95">
        <v>1</v>
      </c>
      <c r="F279" s="95" t="s">
        <v>7086</v>
      </c>
      <c r="G279" s="96">
        <v>7</v>
      </c>
      <c r="H279" s="97" t="s">
        <v>30</v>
      </c>
      <c r="I279" s="96"/>
      <c r="J279" s="96"/>
      <c r="K279" s="98"/>
      <c r="L279" s="98"/>
      <c r="M279" s="98"/>
      <c r="N279" s="96"/>
      <c r="O279" s="99"/>
      <c r="P279" s="100" t="s">
        <v>7089</v>
      </c>
      <c r="Q279" s="99">
        <v>1508</v>
      </c>
      <c r="R279" s="101" t="s">
        <v>663</v>
      </c>
      <c r="T279" s="60">
        <v>440101</v>
      </c>
    </row>
    <row r="280" spans="1:20" ht="18" customHeight="1" x14ac:dyDescent="0.15">
      <c r="A280" s="94">
        <v>4</v>
      </c>
      <c r="B280" s="95" t="s">
        <v>7083</v>
      </c>
      <c r="C280" s="95">
        <v>1</v>
      </c>
      <c r="D280" s="95" t="s">
        <v>7086</v>
      </c>
      <c r="E280" s="95">
        <v>1</v>
      </c>
      <c r="F280" s="95" t="s">
        <v>7086</v>
      </c>
      <c r="G280" s="102">
        <v>7</v>
      </c>
      <c r="H280" s="95" t="s">
        <v>30</v>
      </c>
      <c r="I280" s="96">
        <v>1</v>
      </c>
      <c r="J280" s="96" t="s">
        <v>366</v>
      </c>
      <c r="K280" s="98">
        <v>66</v>
      </c>
      <c r="L280" s="98">
        <v>66</v>
      </c>
      <c r="M280" s="98">
        <f>K280-L280</f>
        <v>0</v>
      </c>
      <c r="N280" s="96" t="s">
        <v>7090</v>
      </c>
      <c r="O280" s="98">
        <v>30000</v>
      </c>
      <c r="P280" s="100" t="s">
        <v>7091</v>
      </c>
      <c r="Q280" s="99"/>
      <c r="R280" s="101" t="s">
        <v>663</v>
      </c>
      <c r="T280" s="60">
        <v>440101</v>
      </c>
    </row>
    <row r="281" spans="1:20" ht="18" customHeight="1" x14ac:dyDescent="0.15">
      <c r="A281" s="94">
        <v>4</v>
      </c>
      <c r="B281" s="95" t="s">
        <v>7083</v>
      </c>
      <c r="C281" s="95">
        <v>1</v>
      </c>
      <c r="D281" s="95" t="s">
        <v>7086</v>
      </c>
      <c r="E281" s="95">
        <v>1</v>
      </c>
      <c r="F281" s="95" t="s">
        <v>7086</v>
      </c>
      <c r="G281" s="102">
        <v>7</v>
      </c>
      <c r="H281" s="95" t="s">
        <v>30</v>
      </c>
      <c r="I281" s="102">
        <v>1</v>
      </c>
      <c r="J281" s="102" t="s">
        <v>366</v>
      </c>
      <c r="K281" s="98"/>
      <c r="L281" s="98"/>
      <c r="M281" s="98"/>
      <c r="N281" s="96" t="s">
        <v>7092</v>
      </c>
      <c r="O281" s="98">
        <v>36000</v>
      </c>
      <c r="P281" s="100" t="s">
        <v>7093</v>
      </c>
      <c r="Q281" s="99">
        <v>2036</v>
      </c>
      <c r="R281" s="101" t="s">
        <v>663</v>
      </c>
      <c r="T281" s="60">
        <v>440101</v>
      </c>
    </row>
    <row r="282" spans="1:20" ht="18" customHeight="1" x14ac:dyDescent="0.15">
      <c r="A282" s="94">
        <v>4</v>
      </c>
      <c r="B282" s="95" t="s">
        <v>7083</v>
      </c>
      <c r="C282" s="95">
        <v>1</v>
      </c>
      <c r="D282" s="95" t="s">
        <v>7086</v>
      </c>
      <c r="E282" s="95">
        <v>1</v>
      </c>
      <c r="F282" s="95" t="s">
        <v>7086</v>
      </c>
      <c r="G282" s="102">
        <v>7</v>
      </c>
      <c r="H282" s="95" t="s">
        <v>30</v>
      </c>
      <c r="I282" s="96">
        <v>11</v>
      </c>
      <c r="J282" s="96" t="s">
        <v>31</v>
      </c>
      <c r="K282" s="98">
        <v>1815</v>
      </c>
      <c r="L282" s="98">
        <v>1815</v>
      </c>
      <c r="M282" s="98">
        <f>K282-L282</f>
        <v>0</v>
      </c>
      <c r="N282" s="96" t="s">
        <v>7094</v>
      </c>
      <c r="O282" s="98">
        <v>1680000</v>
      </c>
      <c r="P282" s="100" t="s">
        <v>7095</v>
      </c>
      <c r="Q282" s="99"/>
      <c r="R282" s="101" t="s">
        <v>663</v>
      </c>
      <c r="T282" s="60">
        <v>440101</v>
      </c>
    </row>
    <row r="283" spans="1:20" ht="18" customHeight="1" x14ac:dyDescent="0.15">
      <c r="A283" s="94">
        <v>4</v>
      </c>
      <c r="B283" s="95" t="s">
        <v>7083</v>
      </c>
      <c r="C283" s="95">
        <v>1</v>
      </c>
      <c r="D283" s="95" t="s">
        <v>7086</v>
      </c>
      <c r="E283" s="95">
        <v>1</v>
      </c>
      <c r="F283" s="95" t="s">
        <v>7086</v>
      </c>
      <c r="G283" s="102">
        <v>7</v>
      </c>
      <c r="H283" s="95" t="s">
        <v>30</v>
      </c>
      <c r="I283" s="102">
        <v>11</v>
      </c>
      <c r="J283" s="102" t="s">
        <v>31</v>
      </c>
      <c r="K283" s="98"/>
      <c r="L283" s="98"/>
      <c r="M283" s="98"/>
      <c r="N283" s="96" t="s">
        <v>7096</v>
      </c>
      <c r="O283" s="98">
        <v>135000</v>
      </c>
      <c r="P283" s="100" t="s">
        <v>7089</v>
      </c>
      <c r="Q283" s="99">
        <v>943</v>
      </c>
      <c r="R283" s="101" t="s">
        <v>663</v>
      </c>
      <c r="T283" s="60">
        <v>440101</v>
      </c>
    </row>
    <row r="284" spans="1:20" ht="18" customHeight="1" x14ac:dyDescent="0.15">
      <c r="A284" s="94">
        <v>4</v>
      </c>
      <c r="B284" s="95" t="s">
        <v>7083</v>
      </c>
      <c r="C284" s="95">
        <v>1</v>
      </c>
      <c r="D284" s="95" t="s">
        <v>7086</v>
      </c>
      <c r="E284" s="95">
        <v>1</v>
      </c>
      <c r="F284" s="95" t="s">
        <v>7086</v>
      </c>
      <c r="G284" s="102">
        <v>7</v>
      </c>
      <c r="H284" s="95" t="s">
        <v>30</v>
      </c>
      <c r="I284" s="96">
        <v>31</v>
      </c>
      <c r="J284" s="96" t="s">
        <v>265</v>
      </c>
      <c r="K284" s="98">
        <v>60</v>
      </c>
      <c r="L284" s="98">
        <v>60</v>
      </c>
      <c r="M284" s="98">
        <f>K284-L284</f>
        <v>0</v>
      </c>
      <c r="N284" s="96" t="s">
        <v>7097</v>
      </c>
      <c r="O284" s="98">
        <v>60000</v>
      </c>
      <c r="P284" s="100" t="s">
        <v>7098</v>
      </c>
      <c r="Q284" s="99"/>
      <c r="R284" s="101" t="s">
        <v>663</v>
      </c>
      <c r="T284" s="60">
        <v>440101</v>
      </c>
    </row>
    <row r="285" spans="1:20" ht="18" customHeight="1" x14ac:dyDescent="0.15">
      <c r="A285" s="94">
        <v>4</v>
      </c>
      <c r="B285" s="95" t="s">
        <v>7083</v>
      </c>
      <c r="C285" s="95">
        <v>1</v>
      </c>
      <c r="D285" s="95" t="s">
        <v>7086</v>
      </c>
      <c r="E285" s="95">
        <v>1</v>
      </c>
      <c r="F285" s="95" t="s">
        <v>7086</v>
      </c>
      <c r="G285" s="96">
        <v>8</v>
      </c>
      <c r="H285" s="97" t="s">
        <v>33</v>
      </c>
      <c r="I285" s="96"/>
      <c r="J285" s="96"/>
      <c r="K285" s="98"/>
      <c r="L285" s="98"/>
      <c r="M285" s="98"/>
      <c r="N285" s="96"/>
      <c r="O285" s="99"/>
      <c r="P285" s="100" t="s">
        <v>7099</v>
      </c>
      <c r="Q285" s="99">
        <v>943</v>
      </c>
      <c r="R285" s="101" t="s">
        <v>663</v>
      </c>
      <c r="T285" s="60">
        <v>440101</v>
      </c>
    </row>
    <row r="286" spans="1:20" ht="18" customHeight="1" x14ac:dyDescent="0.15">
      <c r="A286" s="94">
        <v>4</v>
      </c>
      <c r="B286" s="95" t="s">
        <v>7083</v>
      </c>
      <c r="C286" s="95">
        <v>1</v>
      </c>
      <c r="D286" s="95" t="s">
        <v>7086</v>
      </c>
      <c r="E286" s="95">
        <v>1</v>
      </c>
      <c r="F286" s="95" t="s">
        <v>7086</v>
      </c>
      <c r="G286" s="102">
        <v>8</v>
      </c>
      <c r="H286" s="95" t="s">
        <v>33</v>
      </c>
      <c r="I286" s="96">
        <v>1</v>
      </c>
      <c r="J286" s="96" t="s">
        <v>34</v>
      </c>
      <c r="K286" s="98">
        <v>38</v>
      </c>
      <c r="L286" s="98">
        <v>26</v>
      </c>
      <c r="M286" s="98">
        <f>K286-L286</f>
        <v>12</v>
      </c>
      <c r="N286" s="96" t="s">
        <v>7100</v>
      </c>
      <c r="O286" s="98">
        <v>37200</v>
      </c>
      <c r="P286" s="100" t="s">
        <v>7101</v>
      </c>
      <c r="Q286" s="99"/>
      <c r="R286" s="101" t="s">
        <v>663</v>
      </c>
      <c r="T286" s="60">
        <v>440101</v>
      </c>
    </row>
    <row r="287" spans="1:20" ht="18" customHeight="1" x14ac:dyDescent="0.15">
      <c r="A287" s="94">
        <v>4</v>
      </c>
      <c r="B287" s="95" t="s">
        <v>7083</v>
      </c>
      <c r="C287" s="95">
        <v>1</v>
      </c>
      <c r="D287" s="95" t="s">
        <v>7086</v>
      </c>
      <c r="E287" s="95">
        <v>1</v>
      </c>
      <c r="F287" s="95" t="s">
        <v>7086</v>
      </c>
      <c r="G287" s="96">
        <v>10</v>
      </c>
      <c r="H287" s="97" t="s">
        <v>54</v>
      </c>
      <c r="I287" s="96"/>
      <c r="J287" s="96"/>
      <c r="K287" s="98"/>
      <c r="L287" s="98"/>
      <c r="M287" s="98"/>
      <c r="N287" s="96"/>
      <c r="O287" s="99"/>
      <c r="P287" s="100"/>
      <c r="Q287" s="99"/>
      <c r="R287" s="101" t="s">
        <v>663</v>
      </c>
      <c r="T287" s="60">
        <v>440101</v>
      </c>
    </row>
    <row r="288" spans="1:20" ht="18" customHeight="1" x14ac:dyDescent="0.15">
      <c r="A288" s="94">
        <v>4</v>
      </c>
      <c r="B288" s="95" t="s">
        <v>7083</v>
      </c>
      <c r="C288" s="95">
        <v>1</v>
      </c>
      <c r="D288" s="95" t="s">
        <v>7086</v>
      </c>
      <c r="E288" s="95">
        <v>1</v>
      </c>
      <c r="F288" s="95" t="s">
        <v>7086</v>
      </c>
      <c r="G288" s="102">
        <v>10</v>
      </c>
      <c r="H288" s="95" t="s">
        <v>54</v>
      </c>
      <c r="I288" s="96">
        <v>1</v>
      </c>
      <c r="J288" s="96" t="s">
        <v>55</v>
      </c>
      <c r="K288" s="98">
        <v>236</v>
      </c>
      <c r="L288" s="98">
        <v>236</v>
      </c>
      <c r="M288" s="98">
        <f>K288-L288</f>
        <v>0</v>
      </c>
      <c r="N288" s="96" t="s">
        <v>7102</v>
      </c>
      <c r="O288" s="98">
        <v>180000</v>
      </c>
      <c r="P288" s="100"/>
      <c r="Q288" s="99"/>
      <c r="R288" s="101" t="s">
        <v>663</v>
      </c>
      <c r="T288" s="60">
        <v>440101</v>
      </c>
    </row>
    <row r="289" spans="1:20" ht="18" customHeight="1" x14ac:dyDescent="0.15">
      <c r="A289" s="94">
        <v>4</v>
      </c>
      <c r="B289" s="95" t="s">
        <v>7083</v>
      </c>
      <c r="C289" s="95">
        <v>1</v>
      </c>
      <c r="D289" s="95" t="s">
        <v>7086</v>
      </c>
      <c r="E289" s="95">
        <v>1</v>
      </c>
      <c r="F289" s="95" t="s">
        <v>7086</v>
      </c>
      <c r="G289" s="102">
        <v>10</v>
      </c>
      <c r="H289" s="95" t="s">
        <v>54</v>
      </c>
      <c r="I289" s="102">
        <v>1</v>
      </c>
      <c r="J289" s="102" t="s">
        <v>55</v>
      </c>
      <c r="K289" s="98"/>
      <c r="L289" s="98"/>
      <c r="M289" s="98"/>
      <c r="N289" s="96" t="s">
        <v>7103</v>
      </c>
      <c r="O289" s="98">
        <v>36000</v>
      </c>
      <c r="P289" s="100"/>
      <c r="Q289" s="99"/>
      <c r="R289" s="101" t="s">
        <v>663</v>
      </c>
      <c r="T289" s="60">
        <v>440101</v>
      </c>
    </row>
    <row r="290" spans="1:20" ht="18" customHeight="1" x14ac:dyDescent="0.15">
      <c r="A290" s="94">
        <v>4</v>
      </c>
      <c r="B290" s="95" t="s">
        <v>7083</v>
      </c>
      <c r="C290" s="95">
        <v>1</v>
      </c>
      <c r="D290" s="95" t="s">
        <v>7086</v>
      </c>
      <c r="E290" s="95">
        <v>1</v>
      </c>
      <c r="F290" s="95" t="s">
        <v>7086</v>
      </c>
      <c r="G290" s="102">
        <v>10</v>
      </c>
      <c r="H290" s="95" t="s">
        <v>54</v>
      </c>
      <c r="I290" s="102">
        <v>1</v>
      </c>
      <c r="J290" s="102" t="s">
        <v>55</v>
      </c>
      <c r="K290" s="98"/>
      <c r="L290" s="98"/>
      <c r="M290" s="98"/>
      <c r="N290" s="96" t="s">
        <v>7104</v>
      </c>
      <c r="O290" s="98">
        <v>20000</v>
      </c>
      <c r="P290" s="100"/>
      <c r="Q290" s="99"/>
      <c r="R290" s="101" t="s">
        <v>663</v>
      </c>
      <c r="T290" s="60">
        <v>440101</v>
      </c>
    </row>
    <row r="291" spans="1:20" ht="18" customHeight="1" x14ac:dyDescent="0.15">
      <c r="A291" s="94">
        <v>4</v>
      </c>
      <c r="B291" s="95" t="s">
        <v>7083</v>
      </c>
      <c r="C291" s="95">
        <v>1</v>
      </c>
      <c r="D291" s="95" t="s">
        <v>7086</v>
      </c>
      <c r="E291" s="95">
        <v>1</v>
      </c>
      <c r="F291" s="95" t="s">
        <v>7086</v>
      </c>
      <c r="G291" s="102">
        <v>10</v>
      </c>
      <c r="H291" s="95" t="s">
        <v>54</v>
      </c>
      <c r="I291" s="96">
        <v>3</v>
      </c>
      <c r="J291" s="96" t="s">
        <v>63</v>
      </c>
      <c r="K291" s="98">
        <v>72</v>
      </c>
      <c r="L291" s="98">
        <v>72</v>
      </c>
      <c r="M291" s="98">
        <f>K291-L291</f>
        <v>0</v>
      </c>
      <c r="N291" s="96" t="s">
        <v>7105</v>
      </c>
      <c r="O291" s="98">
        <v>72000</v>
      </c>
      <c r="P291" s="100"/>
      <c r="Q291" s="99"/>
      <c r="R291" s="101" t="s">
        <v>663</v>
      </c>
      <c r="T291" s="60">
        <v>440101</v>
      </c>
    </row>
    <row r="292" spans="1:20" ht="18" customHeight="1" x14ac:dyDescent="0.15">
      <c r="A292" s="94">
        <v>4</v>
      </c>
      <c r="B292" s="95" t="s">
        <v>7083</v>
      </c>
      <c r="C292" s="95">
        <v>1</v>
      </c>
      <c r="D292" s="95" t="s">
        <v>7086</v>
      </c>
      <c r="E292" s="95">
        <v>1</v>
      </c>
      <c r="F292" s="95" t="s">
        <v>7086</v>
      </c>
      <c r="G292" s="96">
        <v>11</v>
      </c>
      <c r="H292" s="97" t="s">
        <v>66</v>
      </c>
      <c r="I292" s="96"/>
      <c r="J292" s="96"/>
      <c r="K292" s="98"/>
      <c r="L292" s="98"/>
      <c r="M292" s="98"/>
      <c r="N292" s="96"/>
      <c r="O292" s="99"/>
      <c r="P292" s="100"/>
      <c r="Q292" s="99"/>
      <c r="R292" s="101" t="s">
        <v>663</v>
      </c>
      <c r="T292" s="60">
        <v>440101</v>
      </c>
    </row>
    <row r="293" spans="1:20" ht="18" customHeight="1" x14ac:dyDescent="0.15">
      <c r="A293" s="94">
        <v>4</v>
      </c>
      <c r="B293" s="95" t="s">
        <v>7083</v>
      </c>
      <c r="C293" s="95">
        <v>1</v>
      </c>
      <c r="D293" s="95" t="s">
        <v>7086</v>
      </c>
      <c r="E293" s="95">
        <v>1</v>
      </c>
      <c r="F293" s="95" t="s">
        <v>7086</v>
      </c>
      <c r="G293" s="102">
        <v>11</v>
      </c>
      <c r="H293" s="95" t="s">
        <v>66</v>
      </c>
      <c r="I293" s="96">
        <v>1</v>
      </c>
      <c r="J293" s="96" t="s">
        <v>67</v>
      </c>
      <c r="K293" s="98">
        <v>9</v>
      </c>
      <c r="L293" s="98">
        <v>9</v>
      </c>
      <c r="M293" s="98">
        <f>K293-L293</f>
        <v>0</v>
      </c>
      <c r="N293" s="96" t="s">
        <v>7106</v>
      </c>
      <c r="O293" s="98">
        <v>8400</v>
      </c>
      <c r="P293" s="100"/>
      <c r="Q293" s="99"/>
      <c r="R293" s="101" t="s">
        <v>663</v>
      </c>
      <c r="T293" s="60">
        <v>440101</v>
      </c>
    </row>
    <row r="294" spans="1:20" ht="18" customHeight="1" x14ac:dyDescent="0.15">
      <c r="A294" s="94">
        <v>4</v>
      </c>
      <c r="B294" s="95" t="s">
        <v>7083</v>
      </c>
      <c r="C294" s="95">
        <v>1</v>
      </c>
      <c r="D294" s="95" t="s">
        <v>7086</v>
      </c>
      <c r="E294" s="95">
        <v>1</v>
      </c>
      <c r="F294" s="95" t="s">
        <v>7086</v>
      </c>
      <c r="G294" s="102">
        <v>11</v>
      </c>
      <c r="H294" s="95" t="s">
        <v>66</v>
      </c>
      <c r="I294" s="96">
        <v>3</v>
      </c>
      <c r="J294" s="96" t="s">
        <v>70</v>
      </c>
      <c r="K294" s="98">
        <v>23</v>
      </c>
      <c r="L294" s="98">
        <v>23</v>
      </c>
      <c r="M294" s="98">
        <f>K294-L294</f>
        <v>0</v>
      </c>
      <c r="N294" s="96" t="s">
        <v>7107</v>
      </c>
      <c r="O294" s="98">
        <v>22800</v>
      </c>
      <c r="P294" s="100"/>
      <c r="Q294" s="99"/>
      <c r="R294" s="101" t="s">
        <v>663</v>
      </c>
      <c r="T294" s="60">
        <v>440101</v>
      </c>
    </row>
    <row r="295" spans="1:20" ht="18" customHeight="1" x14ac:dyDescent="0.15">
      <c r="A295" s="94">
        <v>4</v>
      </c>
      <c r="B295" s="95" t="s">
        <v>7083</v>
      </c>
      <c r="C295" s="95">
        <v>1</v>
      </c>
      <c r="D295" s="95" t="s">
        <v>7086</v>
      </c>
      <c r="E295" s="95">
        <v>1</v>
      </c>
      <c r="F295" s="95" t="s">
        <v>7086</v>
      </c>
      <c r="G295" s="96">
        <v>12</v>
      </c>
      <c r="H295" s="97" t="s">
        <v>73</v>
      </c>
      <c r="I295" s="96"/>
      <c r="J295" s="96"/>
      <c r="K295" s="98"/>
      <c r="L295" s="98"/>
      <c r="M295" s="98"/>
      <c r="N295" s="96"/>
      <c r="O295" s="99"/>
      <c r="P295" s="100"/>
      <c r="Q295" s="99"/>
      <c r="R295" s="101" t="s">
        <v>663</v>
      </c>
      <c r="T295" s="60">
        <v>440101</v>
      </c>
    </row>
    <row r="296" spans="1:20" ht="18" customHeight="1" x14ac:dyDescent="0.15">
      <c r="A296" s="94">
        <v>4</v>
      </c>
      <c r="B296" s="95" t="s">
        <v>7083</v>
      </c>
      <c r="C296" s="95">
        <v>1</v>
      </c>
      <c r="D296" s="95" t="s">
        <v>7086</v>
      </c>
      <c r="E296" s="95">
        <v>1</v>
      </c>
      <c r="F296" s="95" t="s">
        <v>7086</v>
      </c>
      <c r="G296" s="102">
        <v>12</v>
      </c>
      <c r="H296" s="95" t="s">
        <v>73</v>
      </c>
      <c r="I296" s="96">
        <v>21</v>
      </c>
      <c r="J296" s="96" t="s">
        <v>74</v>
      </c>
      <c r="K296" s="98">
        <v>900</v>
      </c>
      <c r="L296" s="98">
        <v>846</v>
      </c>
      <c r="M296" s="98">
        <f>K296-L296</f>
        <v>54</v>
      </c>
      <c r="N296" s="96" t="s">
        <v>7108</v>
      </c>
      <c r="O296" s="98">
        <v>900000</v>
      </c>
      <c r="P296" s="100"/>
      <c r="Q296" s="99"/>
      <c r="R296" s="101" t="s">
        <v>663</v>
      </c>
      <c r="T296" s="60">
        <v>440101</v>
      </c>
    </row>
    <row r="297" spans="1:20" ht="18" customHeight="1" x14ac:dyDescent="0.15">
      <c r="A297" s="94">
        <v>4</v>
      </c>
      <c r="B297" s="95" t="s">
        <v>7083</v>
      </c>
      <c r="C297" s="95">
        <v>1</v>
      </c>
      <c r="D297" s="95" t="s">
        <v>7086</v>
      </c>
      <c r="E297" s="95">
        <v>1</v>
      </c>
      <c r="F297" s="95" t="s">
        <v>7086</v>
      </c>
      <c r="G297" s="96">
        <v>13</v>
      </c>
      <c r="H297" s="97" t="s">
        <v>77</v>
      </c>
      <c r="I297" s="96"/>
      <c r="J297" s="96"/>
      <c r="K297" s="98"/>
      <c r="L297" s="98"/>
      <c r="M297" s="98"/>
      <c r="N297" s="96"/>
      <c r="O297" s="99"/>
      <c r="P297" s="100"/>
      <c r="Q297" s="99"/>
      <c r="R297" s="101" t="s">
        <v>663</v>
      </c>
      <c r="T297" s="60">
        <v>440101</v>
      </c>
    </row>
    <row r="298" spans="1:20" ht="18" customHeight="1" x14ac:dyDescent="0.15">
      <c r="A298" s="94">
        <v>4</v>
      </c>
      <c r="B298" s="95" t="s">
        <v>7083</v>
      </c>
      <c r="C298" s="95">
        <v>1</v>
      </c>
      <c r="D298" s="95" t="s">
        <v>7086</v>
      </c>
      <c r="E298" s="95">
        <v>1</v>
      </c>
      <c r="F298" s="95" t="s">
        <v>7086</v>
      </c>
      <c r="G298" s="102">
        <v>13</v>
      </c>
      <c r="H298" s="95" t="s">
        <v>77</v>
      </c>
      <c r="I298" s="96">
        <v>21</v>
      </c>
      <c r="J298" s="96" t="s">
        <v>304</v>
      </c>
      <c r="K298" s="98">
        <v>15</v>
      </c>
      <c r="L298" s="98">
        <v>30</v>
      </c>
      <c r="M298" s="98">
        <f>K298-L298</f>
        <v>-15</v>
      </c>
      <c r="N298" s="96" t="s">
        <v>7109</v>
      </c>
      <c r="O298" s="98">
        <v>15000</v>
      </c>
      <c r="P298" s="100"/>
      <c r="Q298" s="99"/>
      <c r="R298" s="101" t="s">
        <v>663</v>
      </c>
      <c r="T298" s="60">
        <v>440101</v>
      </c>
    </row>
    <row r="299" spans="1:20" ht="18" customHeight="1" x14ac:dyDescent="0.15">
      <c r="A299" s="94">
        <v>4</v>
      </c>
      <c r="B299" s="95" t="s">
        <v>7083</v>
      </c>
      <c r="C299" s="95">
        <v>1</v>
      </c>
      <c r="D299" s="95" t="s">
        <v>7086</v>
      </c>
      <c r="E299" s="95">
        <v>1</v>
      </c>
      <c r="F299" s="95" t="s">
        <v>7086</v>
      </c>
      <c r="G299" s="96">
        <v>18</v>
      </c>
      <c r="H299" s="97" t="s">
        <v>81</v>
      </c>
      <c r="I299" s="96"/>
      <c r="J299" s="96"/>
      <c r="K299" s="98"/>
      <c r="L299" s="98"/>
      <c r="M299" s="98"/>
      <c r="N299" s="96"/>
      <c r="O299" s="99"/>
      <c r="P299" s="100"/>
      <c r="Q299" s="99"/>
      <c r="R299" s="101" t="s">
        <v>663</v>
      </c>
      <c r="T299" s="60">
        <v>440101</v>
      </c>
    </row>
    <row r="300" spans="1:20" ht="18" customHeight="1" x14ac:dyDescent="0.15">
      <c r="A300" s="94">
        <v>4</v>
      </c>
      <c r="B300" s="95" t="s">
        <v>7083</v>
      </c>
      <c r="C300" s="95">
        <v>1</v>
      </c>
      <c r="D300" s="95" t="s">
        <v>7086</v>
      </c>
      <c r="E300" s="95">
        <v>1</v>
      </c>
      <c r="F300" s="95" t="s">
        <v>7086</v>
      </c>
      <c r="G300" s="102">
        <v>18</v>
      </c>
      <c r="H300" s="95" t="s">
        <v>81</v>
      </c>
      <c r="I300" s="96">
        <v>31</v>
      </c>
      <c r="J300" s="96" t="s">
        <v>318</v>
      </c>
      <c r="K300" s="98">
        <v>600</v>
      </c>
      <c r="L300" s="98">
        <v>600</v>
      </c>
      <c r="M300" s="98">
        <f>K300-L300</f>
        <v>0</v>
      </c>
      <c r="N300" s="96" t="s">
        <v>7110</v>
      </c>
      <c r="O300" s="98">
        <v>600000</v>
      </c>
      <c r="P300" s="100"/>
      <c r="Q300" s="99"/>
      <c r="R300" s="101" t="s">
        <v>663</v>
      </c>
      <c r="T300" s="60">
        <v>440101</v>
      </c>
    </row>
    <row r="301" spans="1:20" ht="18" customHeight="1" x14ac:dyDescent="0.15">
      <c r="A301" s="94">
        <v>4</v>
      </c>
      <c r="B301" s="95" t="s">
        <v>7083</v>
      </c>
      <c r="C301" s="95">
        <v>1</v>
      </c>
      <c r="D301" s="95" t="s">
        <v>7086</v>
      </c>
      <c r="E301" s="95">
        <v>1</v>
      </c>
      <c r="F301" s="95" t="s">
        <v>7086</v>
      </c>
      <c r="G301" s="102">
        <v>18</v>
      </c>
      <c r="H301" s="95" t="s">
        <v>81</v>
      </c>
      <c r="I301" s="96">
        <v>61</v>
      </c>
      <c r="J301" s="96" t="s">
        <v>7040</v>
      </c>
      <c r="K301" s="98">
        <v>2258</v>
      </c>
      <c r="L301" s="98">
        <v>1992</v>
      </c>
      <c r="M301" s="98">
        <f>K301-L301</f>
        <v>266</v>
      </c>
      <c r="N301" s="96" t="s">
        <v>7111</v>
      </c>
      <c r="O301" s="98"/>
      <c r="P301" s="100"/>
      <c r="Q301" s="99"/>
      <c r="R301" s="101" t="s">
        <v>663</v>
      </c>
      <c r="T301" s="60">
        <v>440101</v>
      </c>
    </row>
    <row r="302" spans="1:20" ht="18" customHeight="1" x14ac:dyDescent="0.15">
      <c r="A302" s="94">
        <v>4</v>
      </c>
      <c r="B302" s="95" t="s">
        <v>7083</v>
      </c>
      <c r="C302" s="95">
        <v>1</v>
      </c>
      <c r="D302" s="95" t="s">
        <v>7086</v>
      </c>
      <c r="E302" s="95">
        <v>1</v>
      </c>
      <c r="F302" s="95" t="s">
        <v>7086</v>
      </c>
      <c r="G302" s="102">
        <v>18</v>
      </c>
      <c r="H302" s="95" t="s">
        <v>81</v>
      </c>
      <c r="I302" s="102">
        <v>61</v>
      </c>
      <c r="J302" s="102" t="s">
        <v>7040</v>
      </c>
      <c r="K302" s="98"/>
      <c r="L302" s="98"/>
      <c r="M302" s="98"/>
      <c r="N302" s="96" t="s">
        <v>7112</v>
      </c>
      <c r="O302" s="98">
        <v>2257200</v>
      </c>
      <c r="P302" s="100"/>
      <c r="Q302" s="99"/>
      <c r="R302" s="101" t="s">
        <v>663</v>
      </c>
      <c r="T302" s="60">
        <v>440101</v>
      </c>
    </row>
    <row r="303" spans="1:20" ht="18" customHeight="1" x14ac:dyDescent="0.15">
      <c r="A303" s="76">
        <v>4</v>
      </c>
      <c r="B303" s="77" t="s">
        <v>7083</v>
      </c>
      <c r="C303" s="78">
        <v>2</v>
      </c>
      <c r="D303" s="78" t="s">
        <v>7113</v>
      </c>
      <c r="E303" s="79"/>
      <c r="F303" s="78"/>
      <c r="G303" s="79"/>
      <c r="H303" s="78"/>
      <c r="I303" s="79"/>
      <c r="J303" s="79"/>
      <c r="K303" s="80">
        <f>IF(C303="",SUMIFS($K304:$K$517,$A304:$A$517,A303,$E304:$E$517,""),IF(E303="",SUMIFS($K304:$K$517,$A304:$A$517,A303,$C304:$C$517,C303,$G304:$G$517,""),IF(G303="",SUMIFS($K304:$K$517,$A304:$A$517,A303,$C304:$C$517,C303,$E304:$E$517,E303,$R304:$R$517,R303),IF(I303="",SUMIFS($K304:$K$517,$A304:$A$517,A303,$C304:$C$517,C303,$E304:$E$517,E303,$G304:$G$517,G303,$R304:$R$517,R303),0))))</f>
        <v>5715</v>
      </c>
      <c r="L303" s="80">
        <f>IF(C303="",SUMIFS($L304:$L$517,$A304:$A$517,A303,$E304:$E$517,""),IF(E303="",SUMIFS($L304:$L$517,$A304:$A$517,A303,$C304:$C$517,C303,$G304:$G$517,""),IF(G303="",SUMIFS($L304:$L$517,$A304:$A$517,A303,$C304:$C$517,C303,$E304:$E$517,E303,$R304:$R$517,R303),IF(I303="",SUMIFS($L304:$L$517,$A304:$A$517,A303,$C304:$C$517,C303,$E304:$E$517,E303,$G304:$G$517,G303,$R304:$R$517,R303),0))))</f>
        <v>6231</v>
      </c>
      <c r="M303" s="80">
        <f t="shared" ref="M303:M304" si="25">K303-L303</f>
        <v>-516</v>
      </c>
      <c r="N303" s="81"/>
      <c r="O303" s="82"/>
      <c r="P303" s="83"/>
      <c r="Q303" s="80">
        <f>IF(C303="",SUMIFS($Q304:$Q$517,$A304:$A$517,A303,$E304:$E$517,""),IF(E303="",SUMIFS($Q304:$Q$517,$A304:$A$517,A303,$C304:$C$517,C303,$G304:$G$517,""),IF(G303="",SUMIFS($Q304:$Q$517,$A304:$A$517,A303,$C304:$C$517,C303,$E304:$E$517,E303,$R304:$R$517,R303),IF(I303="",SUMIFS($Q304:$Q$517,$A304:$A$517,A303,$C304:$C$517,C303,$E304:$E$517,E303,$G304:$G$517,G303,$R304:$R$517,R303),0))))</f>
        <v>4294</v>
      </c>
      <c r="R303" s="84"/>
      <c r="T303" s="60">
        <v>440201</v>
      </c>
    </row>
    <row r="304" spans="1:20" ht="18" customHeight="1" x14ac:dyDescent="0.15">
      <c r="A304" s="76">
        <v>4</v>
      </c>
      <c r="B304" s="77" t="s">
        <v>7085</v>
      </c>
      <c r="C304" s="85">
        <v>2</v>
      </c>
      <c r="D304" s="77" t="s">
        <v>7114</v>
      </c>
      <c r="E304" s="86">
        <v>1</v>
      </c>
      <c r="F304" s="87" t="s">
        <v>7113</v>
      </c>
      <c r="G304" s="86"/>
      <c r="H304" s="87"/>
      <c r="I304" s="86"/>
      <c r="J304" s="86"/>
      <c r="K304" s="88">
        <f>IF(C304="",SUMIFS($K305:$K$517,$A305:$A$517,A304,$E305:$E$517,""),IF(E304="",SUMIFS($K305:$K$517,$A305:$A$517,A304,$C305:$C$517,C304,$G305:$G$517,""),IF(G304="",SUMIFS($K305:$K$517,$A305:$A$517,A304,$C305:$C$517,C304,$E305:$E$517,E304,$R305:$R$517,R304),IF(I304="",SUMIFS($K305:$K$517,$A305:$A$517,A304,$C305:$C$517,C304,$E305:$E$517,E304,$G305:$G$517,G304,$R305:$R$517,R304),0))))</f>
        <v>5715</v>
      </c>
      <c r="L304" s="88">
        <f>IF(C304="",SUMIFS($L305:$L$517,$A305:$A$517,A304,$E305:$E$517,""),IF(E304="",SUMIFS($L305:$L$517,$A305:$A$517,A304,$C305:$C$517,C304,$G305:$G$517,""),IF(G304="",SUMIFS($L305:$L$517,$A305:$A$517,A304,$C305:$C$517,C304,$E305:$E$517,E304,$R305:$R$517,R304),IF(I304="",SUMIFS($L305:$L$517,$A305:$A$517,A304,$C305:$C$517,C304,$E305:$E$517,E304,$G305:$G$517,G304,$R305:$R$517,R304),0))))</f>
        <v>6231</v>
      </c>
      <c r="M304" s="88">
        <f t="shared" si="25"/>
        <v>-516</v>
      </c>
      <c r="N304" s="89"/>
      <c r="O304" s="90"/>
      <c r="P304" s="91"/>
      <c r="Q304" s="92">
        <f>IF(C304="",SUMIFS($Q305:$Q$517,$A305:$A$517,A304,$E305:$E$517,""),IF(E304="",SUMIFS($Q305:$Q$517,$A305:$A$517,A304,$C305:$C$517,C304,$G305:$G$517,""),IF(G304="",SUMIFS($Q305:$Q$517,$A305:$A$517,A304,$C305:$C$517,C304,$E305:$E$517,E304,$R305:$R$517,R304),IF(I304="",SUMIFS($Q305:$Q$517,$A305:$A$517,A304,$C305:$C$517,C304,$E305:$E$517,E304,$G305:$G$517,G304,$R305:$R$517,R304),0))))</f>
        <v>4294</v>
      </c>
      <c r="R304" s="93" t="s">
        <v>663</v>
      </c>
      <c r="T304" s="60">
        <v>440201</v>
      </c>
    </row>
    <row r="305" spans="1:20" ht="18" customHeight="1" x14ac:dyDescent="0.15">
      <c r="A305" s="94">
        <v>4</v>
      </c>
      <c r="B305" s="95" t="s">
        <v>7083</v>
      </c>
      <c r="C305" s="95">
        <v>2</v>
      </c>
      <c r="D305" s="95" t="s">
        <v>7114</v>
      </c>
      <c r="E305" s="95">
        <v>1</v>
      </c>
      <c r="F305" s="95" t="s">
        <v>7114</v>
      </c>
      <c r="G305" s="96">
        <v>7</v>
      </c>
      <c r="H305" s="97" t="s">
        <v>30</v>
      </c>
      <c r="I305" s="96"/>
      <c r="J305" s="96"/>
      <c r="K305" s="98"/>
      <c r="L305" s="98"/>
      <c r="M305" s="98"/>
      <c r="N305" s="96"/>
      <c r="O305" s="99"/>
      <c r="P305" s="100" t="s">
        <v>7087</v>
      </c>
      <c r="Q305" s="99">
        <v>650</v>
      </c>
      <c r="R305" s="101" t="s">
        <v>663</v>
      </c>
      <c r="T305" s="60">
        <v>440201</v>
      </c>
    </row>
    <row r="306" spans="1:20" ht="18" customHeight="1" x14ac:dyDescent="0.15">
      <c r="A306" s="94">
        <v>4</v>
      </c>
      <c r="B306" s="95" t="s">
        <v>7083</v>
      </c>
      <c r="C306" s="95">
        <v>2</v>
      </c>
      <c r="D306" s="95" t="s">
        <v>7114</v>
      </c>
      <c r="E306" s="95">
        <v>1</v>
      </c>
      <c r="F306" s="95" t="s">
        <v>7114</v>
      </c>
      <c r="G306" s="102">
        <v>7</v>
      </c>
      <c r="H306" s="95" t="s">
        <v>30</v>
      </c>
      <c r="I306" s="96">
        <v>11</v>
      </c>
      <c r="J306" s="96" t="s">
        <v>31</v>
      </c>
      <c r="K306" s="98">
        <v>3229</v>
      </c>
      <c r="L306" s="98">
        <v>3692</v>
      </c>
      <c r="M306" s="98">
        <f>K306-L306</f>
        <v>-463</v>
      </c>
      <c r="N306" s="96" t="s">
        <v>7115</v>
      </c>
      <c r="O306" s="98">
        <v>118800</v>
      </c>
      <c r="P306" s="100" t="s">
        <v>7088</v>
      </c>
      <c r="Q306" s="99"/>
      <c r="R306" s="101" t="s">
        <v>663</v>
      </c>
      <c r="T306" s="60">
        <v>440201</v>
      </c>
    </row>
    <row r="307" spans="1:20" ht="18" customHeight="1" x14ac:dyDescent="0.15">
      <c r="A307" s="94">
        <v>4</v>
      </c>
      <c r="B307" s="95" t="s">
        <v>7083</v>
      </c>
      <c r="C307" s="95">
        <v>2</v>
      </c>
      <c r="D307" s="95" t="s">
        <v>7114</v>
      </c>
      <c r="E307" s="95">
        <v>1</v>
      </c>
      <c r="F307" s="95" t="s">
        <v>7114</v>
      </c>
      <c r="G307" s="102">
        <v>7</v>
      </c>
      <c r="H307" s="95" t="s">
        <v>30</v>
      </c>
      <c r="I307" s="102">
        <v>11</v>
      </c>
      <c r="J307" s="102" t="s">
        <v>31</v>
      </c>
      <c r="K307" s="98"/>
      <c r="L307" s="98"/>
      <c r="M307" s="98"/>
      <c r="N307" s="96" t="s">
        <v>7116</v>
      </c>
      <c r="O307" s="98">
        <v>169200</v>
      </c>
      <c r="P307" s="100" t="s">
        <v>7089</v>
      </c>
      <c r="Q307" s="99">
        <v>1013</v>
      </c>
      <c r="R307" s="101" t="s">
        <v>663</v>
      </c>
      <c r="T307" s="60">
        <v>440201</v>
      </c>
    </row>
    <row r="308" spans="1:20" ht="18" customHeight="1" x14ac:dyDescent="0.15">
      <c r="A308" s="94">
        <v>4</v>
      </c>
      <c r="B308" s="95" t="s">
        <v>7083</v>
      </c>
      <c r="C308" s="95">
        <v>2</v>
      </c>
      <c r="D308" s="95" t="s">
        <v>7114</v>
      </c>
      <c r="E308" s="95">
        <v>1</v>
      </c>
      <c r="F308" s="95" t="s">
        <v>7114</v>
      </c>
      <c r="G308" s="102">
        <v>7</v>
      </c>
      <c r="H308" s="95" t="s">
        <v>30</v>
      </c>
      <c r="I308" s="102">
        <v>11</v>
      </c>
      <c r="J308" s="102" t="s">
        <v>31</v>
      </c>
      <c r="K308" s="98"/>
      <c r="L308" s="98"/>
      <c r="M308" s="98"/>
      <c r="N308" s="96" t="s">
        <v>7117</v>
      </c>
      <c r="O308" s="98">
        <v>655200</v>
      </c>
      <c r="P308" s="100" t="s">
        <v>7091</v>
      </c>
      <c r="Q308" s="99"/>
      <c r="R308" s="101" t="s">
        <v>663</v>
      </c>
      <c r="T308" s="60">
        <v>440201</v>
      </c>
    </row>
    <row r="309" spans="1:20" ht="18" customHeight="1" x14ac:dyDescent="0.15">
      <c r="A309" s="94">
        <v>4</v>
      </c>
      <c r="B309" s="95" t="s">
        <v>7083</v>
      </c>
      <c r="C309" s="95">
        <v>2</v>
      </c>
      <c r="D309" s="95" t="s">
        <v>7114</v>
      </c>
      <c r="E309" s="95">
        <v>1</v>
      </c>
      <c r="F309" s="95" t="s">
        <v>7114</v>
      </c>
      <c r="G309" s="102">
        <v>7</v>
      </c>
      <c r="H309" s="95" t="s">
        <v>30</v>
      </c>
      <c r="I309" s="102">
        <v>11</v>
      </c>
      <c r="J309" s="102" t="s">
        <v>31</v>
      </c>
      <c r="K309" s="98"/>
      <c r="L309" s="98"/>
      <c r="M309" s="98"/>
      <c r="N309" s="96" t="s">
        <v>7118</v>
      </c>
      <c r="O309" s="98">
        <v>338400</v>
      </c>
      <c r="P309" s="100" t="s">
        <v>7093</v>
      </c>
      <c r="Q309" s="99">
        <v>1368</v>
      </c>
      <c r="R309" s="101" t="s">
        <v>663</v>
      </c>
      <c r="T309" s="60">
        <v>440201</v>
      </c>
    </row>
    <row r="310" spans="1:20" ht="18" customHeight="1" x14ac:dyDescent="0.15">
      <c r="A310" s="94">
        <v>4</v>
      </c>
      <c r="B310" s="95" t="s">
        <v>7083</v>
      </c>
      <c r="C310" s="95">
        <v>2</v>
      </c>
      <c r="D310" s="95" t="s">
        <v>7114</v>
      </c>
      <c r="E310" s="95">
        <v>1</v>
      </c>
      <c r="F310" s="95" t="s">
        <v>7114</v>
      </c>
      <c r="G310" s="102">
        <v>7</v>
      </c>
      <c r="H310" s="95" t="s">
        <v>30</v>
      </c>
      <c r="I310" s="102">
        <v>11</v>
      </c>
      <c r="J310" s="102" t="s">
        <v>31</v>
      </c>
      <c r="K310" s="98"/>
      <c r="L310" s="98"/>
      <c r="M310" s="98"/>
      <c r="N310" s="96" t="s">
        <v>7119</v>
      </c>
      <c r="O310" s="98">
        <v>78400</v>
      </c>
      <c r="P310" s="100" t="s">
        <v>7095</v>
      </c>
      <c r="Q310" s="99"/>
      <c r="R310" s="101" t="s">
        <v>663</v>
      </c>
      <c r="T310" s="60">
        <v>440201</v>
      </c>
    </row>
    <row r="311" spans="1:20" ht="18" customHeight="1" x14ac:dyDescent="0.15">
      <c r="A311" s="94">
        <v>4</v>
      </c>
      <c r="B311" s="95" t="s">
        <v>7083</v>
      </c>
      <c r="C311" s="95">
        <v>2</v>
      </c>
      <c r="D311" s="95" t="s">
        <v>7114</v>
      </c>
      <c r="E311" s="95">
        <v>1</v>
      </c>
      <c r="F311" s="95" t="s">
        <v>7114</v>
      </c>
      <c r="G311" s="102">
        <v>7</v>
      </c>
      <c r="H311" s="95" t="s">
        <v>30</v>
      </c>
      <c r="I311" s="102">
        <v>11</v>
      </c>
      <c r="J311" s="102" t="s">
        <v>31</v>
      </c>
      <c r="K311" s="98"/>
      <c r="L311" s="98"/>
      <c r="M311" s="98"/>
      <c r="N311" s="96" t="s">
        <v>7120</v>
      </c>
      <c r="O311" s="98">
        <v>134400</v>
      </c>
      <c r="P311" s="100" t="s">
        <v>7089</v>
      </c>
      <c r="Q311" s="99">
        <v>633</v>
      </c>
      <c r="R311" s="101" t="s">
        <v>663</v>
      </c>
      <c r="T311" s="60">
        <v>440201</v>
      </c>
    </row>
    <row r="312" spans="1:20" ht="18" customHeight="1" x14ac:dyDescent="0.15">
      <c r="A312" s="94">
        <v>4</v>
      </c>
      <c r="B312" s="95" t="s">
        <v>7083</v>
      </c>
      <c r="C312" s="95">
        <v>2</v>
      </c>
      <c r="D312" s="95" t="s">
        <v>7114</v>
      </c>
      <c r="E312" s="95">
        <v>1</v>
      </c>
      <c r="F312" s="95" t="s">
        <v>7114</v>
      </c>
      <c r="G312" s="102">
        <v>7</v>
      </c>
      <c r="H312" s="95" t="s">
        <v>30</v>
      </c>
      <c r="I312" s="102">
        <v>11</v>
      </c>
      <c r="J312" s="102" t="s">
        <v>31</v>
      </c>
      <c r="K312" s="98"/>
      <c r="L312" s="98"/>
      <c r="M312" s="98"/>
      <c r="N312" s="96" t="s">
        <v>7121</v>
      </c>
      <c r="O312" s="98">
        <v>80000</v>
      </c>
      <c r="P312" s="100" t="s">
        <v>7098</v>
      </c>
      <c r="Q312" s="99"/>
      <c r="R312" s="101" t="s">
        <v>663</v>
      </c>
      <c r="T312" s="60">
        <v>440201</v>
      </c>
    </row>
    <row r="313" spans="1:20" ht="18" customHeight="1" x14ac:dyDescent="0.15">
      <c r="A313" s="94">
        <v>4</v>
      </c>
      <c r="B313" s="95" t="s">
        <v>7083</v>
      </c>
      <c r="C313" s="95">
        <v>2</v>
      </c>
      <c r="D313" s="95" t="s">
        <v>7114</v>
      </c>
      <c r="E313" s="95">
        <v>1</v>
      </c>
      <c r="F313" s="95" t="s">
        <v>7114</v>
      </c>
      <c r="G313" s="102">
        <v>7</v>
      </c>
      <c r="H313" s="95" t="s">
        <v>30</v>
      </c>
      <c r="I313" s="102">
        <v>11</v>
      </c>
      <c r="J313" s="102" t="s">
        <v>31</v>
      </c>
      <c r="K313" s="98"/>
      <c r="L313" s="98"/>
      <c r="M313" s="98"/>
      <c r="N313" s="96" t="s">
        <v>7122</v>
      </c>
      <c r="O313" s="98">
        <v>1200000</v>
      </c>
      <c r="P313" s="100" t="s">
        <v>7099</v>
      </c>
      <c r="Q313" s="99">
        <v>630</v>
      </c>
      <c r="R313" s="101" t="s">
        <v>663</v>
      </c>
      <c r="T313" s="60">
        <v>440201</v>
      </c>
    </row>
    <row r="314" spans="1:20" ht="18" customHeight="1" x14ac:dyDescent="0.15">
      <c r="A314" s="94">
        <v>4</v>
      </c>
      <c r="B314" s="95" t="s">
        <v>7083</v>
      </c>
      <c r="C314" s="95">
        <v>2</v>
      </c>
      <c r="D314" s="95" t="s">
        <v>7114</v>
      </c>
      <c r="E314" s="95">
        <v>1</v>
      </c>
      <c r="F314" s="95" t="s">
        <v>7114</v>
      </c>
      <c r="G314" s="102">
        <v>7</v>
      </c>
      <c r="H314" s="95" t="s">
        <v>30</v>
      </c>
      <c r="I314" s="102">
        <v>11</v>
      </c>
      <c r="J314" s="102" t="s">
        <v>31</v>
      </c>
      <c r="K314" s="98"/>
      <c r="L314" s="98"/>
      <c r="M314" s="98"/>
      <c r="N314" s="96" t="s">
        <v>7123</v>
      </c>
      <c r="O314" s="98">
        <v>201600</v>
      </c>
      <c r="P314" s="100" t="s">
        <v>7101</v>
      </c>
      <c r="Q314" s="99"/>
      <c r="R314" s="101" t="s">
        <v>663</v>
      </c>
      <c r="T314" s="60">
        <v>440201</v>
      </c>
    </row>
    <row r="315" spans="1:20" ht="18" customHeight="1" x14ac:dyDescent="0.15">
      <c r="A315" s="94">
        <v>4</v>
      </c>
      <c r="B315" s="95" t="s">
        <v>7083</v>
      </c>
      <c r="C315" s="95">
        <v>2</v>
      </c>
      <c r="D315" s="95" t="s">
        <v>7114</v>
      </c>
      <c r="E315" s="95">
        <v>1</v>
      </c>
      <c r="F315" s="95" t="s">
        <v>7114</v>
      </c>
      <c r="G315" s="102">
        <v>7</v>
      </c>
      <c r="H315" s="95" t="s">
        <v>30</v>
      </c>
      <c r="I315" s="102">
        <v>11</v>
      </c>
      <c r="J315" s="102" t="s">
        <v>31</v>
      </c>
      <c r="K315" s="98"/>
      <c r="L315" s="98"/>
      <c r="M315" s="98"/>
      <c r="N315" s="96" t="s">
        <v>7124</v>
      </c>
      <c r="O315" s="98">
        <v>144000</v>
      </c>
      <c r="P315" s="100"/>
      <c r="Q315" s="99"/>
      <c r="R315" s="101" t="s">
        <v>663</v>
      </c>
      <c r="T315" s="60">
        <v>440201</v>
      </c>
    </row>
    <row r="316" spans="1:20" ht="18" customHeight="1" x14ac:dyDescent="0.15">
      <c r="A316" s="94">
        <v>4</v>
      </c>
      <c r="B316" s="95" t="s">
        <v>7083</v>
      </c>
      <c r="C316" s="95">
        <v>2</v>
      </c>
      <c r="D316" s="95" t="s">
        <v>7114</v>
      </c>
      <c r="E316" s="95">
        <v>1</v>
      </c>
      <c r="F316" s="95" t="s">
        <v>7114</v>
      </c>
      <c r="G316" s="102">
        <v>7</v>
      </c>
      <c r="H316" s="95" t="s">
        <v>30</v>
      </c>
      <c r="I316" s="102">
        <v>11</v>
      </c>
      <c r="J316" s="102" t="s">
        <v>31</v>
      </c>
      <c r="K316" s="98"/>
      <c r="L316" s="98"/>
      <c r="M316" s="98"/>
      <c r="N316" s="96" t="s">
        <v>7125</v>
      </c>
      <c r="O316" s="98">
        <v>60000</v>
      </c>
      <c r="P316" s="100"/>
      <c r="Q316" s="99"/>
      <c r="R316" s="101" t="s">
        <v>663</v>
      </c>
      <c r="T316" s="60">
        <v>440201</v>
      </c>
    </row>
    <row r="317" spans="1:20" ht="18" customHeight="1" x14ac:dyDescent="0.15">
      <c r="A317" s="94">
        <v>4</v>
      </c>
      <c r="B317" s="95" t="s">
        <v>7083</v>
      </c>
      <c r="C317" s="95">
        <v>2</v>
      </c>
      <c r="D317" s="95" t="s">
        <v>7114</v>
      </c>
      <c r="E317" s="95">
        <v>1</v>
      </c>
      <c r="F317" s="95" t="s">
        <v>7114</v>
      </c>
      <c r="G317" s="102">
        <v>7</v>
      </c>
      <c r="H317" s="95" t="s">
        <v>30</v>
      </c>
      <c r="I317" s="102">
        <v>11</v>
      </c>
      <c r="J317" s="102" t="s">
        <v>31</v>
      </c>
      <c r="K317" s="98"/>
      <c r="L317" s="98"/>
      <c r="M317" s="98"/>
      <c r="N317" s="96" t="s">
        <v>7126</v>
      </c>
      <c r="O317" s="98">
        <v>48240</v>
      </c>
      <c r="P317" s="100"/>
      <c r="Q317" s="99"/>
      <c r="R317" s="101" t="s">
        <v>663</v>
      </c>
      <c r="T317" s="60">
        <v>440201</v>
      </c>
    </row>
    <row r="318" spans="1:20" ht="18" customHeight="1" x14ac:dyDescent="0.15">
      <c r="A318" s="94">
        <v>4</v>
      </c>
      <c r="B318" s="95" t="s">
        <v>7083</v>
      </c>
      <c r="C318" s="95">
        <v>2</v>
      </c>
      <c r="D318" s="95" t="s">
        <v>7114</v>
      </c>
      <c r="E318" s="95">
        <v>1</v>
      </c>
      <c r="F318" s="95" t="s">
        <v>7114</v>
      </c>
      <c r="G318" s="102">
        <v>7</v>
      </c>
      <c r="H318" s="95" t="s">
        <v>30</v>
      </c>
      <c r="I318" s="96">
        <v>31</v>
      </c>
      <c r="J318" s="96" t="s">
        <v>265</v>
      </c>
      <c r="K318" s="98">
        <v>121</v>
      </c>
      <c r="L318" s="98">
        <v>121</v>
      </c>
      <c r="M318" s="98">
        <f>K318-L318</f>
        <v>0</v>
      </c>
      <c r="N318" s="96" t="s">
        <v>7127</v>
      </c>
      <c r="O318" s="98">
        <v>55000</v>
      </c>
      <c r="P318" s="100"/>
      <c r="Q318" s="99"/>
      <c r="R318" s="101" t="s">
        <v>663</v>
      </c>
      <c r="T318" s="60">
        <v>440201</v>
      </c>
    </row>
    <row r="319" spans="1:20" ht="18" customHeight="1" x14ac:dyDescent="0.15">
      <c r="A319" s="94">
        <v>4</v>
      </c>
      <c r="B319" s="95" t="s">
        <v>7083</v>
      </c>
      <c r="C319" s="95">
        <v>2</v>
      </c>
      <c r="D319" s="95" t="s">
        <v>7114</v>
      </c>
      <c r="E319" s="95">
        <v>1</v>
      </c>
      <c r="F319" s="95" t="s">
        <v>7114</v>
      </c>
      <c r="G319" s="102">
        <v>7</v>
      </c>
      <c r="H319" s="95" t="s">
        <v>30</v>
      </c>
      <c r="I319" s="102">
        <v>31</v>
      </c>
      <c r="J319" s="102" t="s">
        <v>265</v>
      </c>
      <c r="K319" s="98"/>
      <c r="L319" s="98"/>
      <c r="M319" s="98"/>
      <c r="N319" s="96" t="s">
        <v>7128</v>
      </c>
      <c r="O319" s="98">
        <v>66000</v>
      </c>
      <c r="P319" s="100"/>
      <c r="Q319" s="99"/>
      <c r="R319" s="101" t="s">
        <v>663</v>
      </c>
      <c r="T319" s="60">
        <v>440201</v>
      </c>
    </row>
    <row r="320" spans="1:20" ht="18" customHeight="1" x14ac:dyDescent="0.15">
      <c r="A320" s="94">
        <v>4</v>
      </c>
      <c r="B320" s="95" t="s">
        <v>7083</v>
      </c>
      <c r="C320" s="95">
        <v>2</v>
      </c>
      <c r="D320" s="95" t="s">
        <v>7114</v>
      </c>
      <c r="E320" s="95">
        <v>1</v>
      </c>
      <c r="F320" s="95" t="s">
        <v>7114</v>
      </c>
      <c r="G320" s="96">
        <v>8</v>
      </c>
      <c r="H320" s="97" t="s">
        <v>33</v>
      </c>
      <c r="I320" s="96"/>
      <c r="J320" s="96"/>
      <c r="K320" s="98"/>
      <c r="L320" s="98"/>
      <c r="M320" s="98"/>
      <c r="N320" s="96"/>
      <c r="O320" s="99"/>
      <c r="P320" s="100"/>
      <c r="Q320" s="99"/>
      <c r="R320" s="101" t="s">
        <v>663</v>
      </c>
      <c r="T320" s="60">
        <v>440201</v>
      </c>
    </row>
    <row r="321" spans="1:20" ht="18" customHeight="1" x14ac:dyDescent="0.15">
      <c r="A321" s="94">
        <v>4</v>
      </c>
      <c r="B321" s="95" t="s">
        <v>7083</v>
      </c>
      <c r="C321" s="95">
        <v>2</v>
      </c>
      <c r="D321" s="95" t="s">
        <v>7114</v>
      </c>
      <c r="E321" s="95">
        <v>1</v>
      </c>
      <c r="F321" s="95" t="s">
        <v>7114</v>
      </c>
      <c r="G321" s="102">
        <v>8</v>
      </c>
      <c r="H321" s="95" t="s">
        <v>33</v>
      </c>
      <c r="I321" s="96">
        <v>2</v>
      </c>
      <c r="J321" s="96" t="s">
        <v>46</v>
      </c>
      <c r="K321" s="98">
        <v>11</v>
      </c>
      <c r="L321" s="98">
        <v>11</v>
      </c>
      <c r="M321" s="98">
        <f>K321-L321</f>
        <v>0</v>
      </c>
      <c r="N321" s="96" t="s">
        <v>7129</v>
      </c>
      <c r="O321" s="98">
        <v>10500</v>
      </c>
      <c r="P321" s="100"/>
      <c r="Q321" s="99"/>
      <c r="R321" s="101" t="s">
        <v>663</v>
      </c>
      <c r="T321" s="60">
        <v>440201</v>
      </c>
    </row>
    <row r="322" spans="1:20" ht="18" customHeight="1" x14ac:dyDescent="0.15">
      <c r="A322" s="94">
        <v>4</v>
      </c>
      <c r="B322" s="95" t="s">
        <v>7083</v>
      </c>
      <c r="C322" s="95">
        <v>2</v>
      </c>
      <c r="D322" s="95" t="s">
        <v>7114</v>
      </c>
      <c r="E322" s="95">
        <v>1</v>
      </c>
      <c r="F322" s="95" t="s">
        <v>7114</v>
      </c>
      <c r="G322" s="96">
        <v>10</v>
      </c>
      <c r="H322" s="97" t="s">
        <v>54</v>
      </c>
      <c r="I322" s="96"/>
      <c r="J322" s="96"/>
      <c r="K322" s="98"/>
      <c r="L322" s="98"/>
      <c r="M322" s="98"/>
      <c r="N322" s="96"/>
      <c r="O322" s="99"/>
      <c r="P322" s="100"/>
      <c r="Q322" s="99"/>
      <c r="R322" s="101" t="s">
        <v>663</v>
      </c>
      <c r="T322" s="60">
        <v>440201</v>
      </c>
    </row>
    <row r="323" spans="1:20" ht="18" customHeight="1" x14ac:dyDescent="0.15">
      <c r="A323" s="94">
        <v>4</v>
      </c>
      <c r="B323" s="95" t="s">
        <v>7083</v>
      </c>
      <c r="C323" s="95">
        <v>2</v>
      </c>
      <c r="D323" s="95" t="s">
        <v>7114</v>
      </c>
      <c r="E323" s="95">
        <v>1</v>
      </c>
      <c r="F323" s="95" t="s">
        <v>7114</v>
      </c>
      <c r="G323" s="102">
        <v>10</v>
      </c>
      <c r="H323" s="95" t="s">
        <v>54</v>
      </c>
      <c r="I323" s="96">
        <v>1</v>
      </c>
      <c r="J323" s="96" t="s">
        <v>55</v>
      </c>
      <c r="K323" s="98">
        <v>234</v>
      </c>
      <c r="L323" s="98">
        <v>243</v>
      </c>
      <c r="M323" s="98">
        <f>K323-L323</f>
        <v>-9</v>
      </c>
      <c r="N323" s="96" t="s">
        <v>7130</v>
      </c>
      <c r="O323" s="98">
        <v>90000</v>
      </c>
      <c r="P323" s="100"/>
      <c r="Q323" s="99"/>
      <c r="R323" s="101" t="s">
        <v>663</v>
      </c>
      <c r="T323" s="60">
        <v>440201</v>
      </c>
    </row>
    <row r="324" spans="1:20" ht="18" customHeight="1" x14ac:dyDescent="0.15">
      <c r="A324" s="94">
        <v>4</v>
      </c>
      <c r="B324" s="95" t="s">
        <v>7083</v>
      </c>
      <c r="C324" s="95">
        <v>2</v>
      </c>
      <c r="D324" s="95" t="s">
        <v>7114</v>
      </c>
      <c r="E324" s="95">
        <v>1</v>
      </c>
      <c r="F324" s="95" t="s">
        <v>7114</v>
      </c>
      <c r="G324" s="102">
        <v>10</v>
      </c>
      <c r="H324" s="95" t="s">
        <v>54</v>
      </c>
      <c r="I324" s="102">
        <v>1</v>
      </c>
      <c r="J324" s="102" t="s">
        <v>55</v>
      </c>
      <c r="K324" s="98"/>
      <c r="L324" s="98"/>
      <c r="M324" s="98"/>
      <c r="N324" s="96" t="s">
        <v>7131</v>
      </c>
      <c r="O324" s="98">
        <v>60000</v>
      </c>
      <c r="P324" s="100"/>
      <c r="Q324" s="99"/>
      <c r="R324" s="101" t="s">
        <v>663</v>
      </c>
      <c r="T324" s="60">
        <v>440201</v>
      </c>
    </row>
    <row r="325" spans="1:20" ht="18" customHeight="1" x14ac:dyDescent="0.15">
      <c r="A325" s="94">
        <v>4</v>
      </c>
      <c r="B325" s="95" t="s">
        <v>7083</v>
      </c>
      <c r="C325" s="95">
        <v>2</v>
      </c>
      <c r="D325" s="95" t="s">
        <v>7114</v>
      </c>
      <c r="E325" s="95">
        <v>1</v>
      </c>
      <c r="F325" s="95" t="s">
        <v>7114</v>
      </c>
      <c r="G325" s="102">
        <v>10</v>
      </c>
      <c r="H325" s="95" t="s">
        <v>54</v>
      </c>
      <c r="I325" s="102">
        <v>1</v>
      </c>
      <c r="J325" s="102" t="s">
        <v>55</v>
      </c>
      <c r="K325" s="98"/>
      <c r="L325" s="98"/>
      <c r="M325" s="98"/>
      <c r="N325" s="96" t="s">
        <v>7132</v>
      </c>
      <c r="O325" s="98">
        <v>50000</v>
      </c>
      <c r="P325" s="100"/>
      <c r="Q325" s="99"/>
      <c r="R325" s="101" t="s">
        <v>663</v>
      </c>
      <c r="T325" s="60">
        <v>440201</v>
      </c>
    </row>
    <row r="326" spans="1:20" ht="18" customHeight="1" x14ac:dyDescent="0.15">
      <c r="A326" s="94">
        <v>4</v>
      </c>
      <c r="B326" s="95" t="s">
        <v>7083</v>
      </c>
      <c r="C326" s="95">
        <v>2</v>
      </c>
      <c r="D326" s="95" t="s">
        <v>7114</v>
      </c>
      <c r="E326" s="95">
        <v>1</v>
      </c>
      <c r="F326" s="95" t="s">
        <v>7114</v>
      </c>
      <c r="G326" s="102">
        <v>10</v>
      </c>
      <c r="H326" s="95" t="s">
        <v>54</v>
      </c>
      <c r="I326" s="102">
        <v>1</v>
      </c>
      <c r="J326" s="102" t="s">
        <v>55</v>
      </c>
      <c r="K326" s="98"/>
      <c r="L326" s="98"/>
      <c r="M326" s="98"/>
      <c r="N326" s="96" t="s">
        <v>7133</v>
      </c>
      <c r="O326" s="98">
        <v>34000</v>
      </c>
      <c r="P326" s="100"/>
      <c r="Q326" s="99"/>
      <c r="R326" s="101" t="s">
        <v>663</v>
      </c>
      <c r="T326" s="60">
        <v>440201</v>
      </c>
    </row>
    <row r="327" spans="1:20" ht="18" customHeight="1" x14ac:dyDescent="0.15">
      <c r="A327" s="94">
        <v>4</v>
      </c>
      <c r="B327" s="95" t="s">
        <v>7083</v>
      </c>
      <c r="C327" s="95">
        <v>2</v>
      </c>
      <c r="D327" s="95" t="s">
        <v>7114</v>
      </c>
      <c r="E327" s="95">
        <v>1</v>
      </c>
      <c r="F327" s="95" t="s">
        <v>7114</v>
      </c>
      <c r="G327" s="102">
        <v>10</v>
      </c>
      <c r="H327" s="95" t="s">
        <v>54</v>
      </c>
      <c r="I327" s="96">
        <v>2</v>
      </c>
      <c r="J327" s="96" t="s">
        <v>193</v>
      </c>
      <c r="K327" s="98">
        <v>15</v>
      </c>
      <c r="L327" s="98">
        <v>15</v>
      </c>
      <c r="M327" s="98">
        <f>K327-L327</f>
        <v>0</v>
      </c>
      <c r="N327" s="96" t="s">
        <v>7134</v>
      </c>
      <c r="O327" s="98">
        <v>14850</v>
      </c>
      <c r="P327" s="100"/>
      <c r="Q327" s="99"/>
      <c r="R327" s="101" t="s">
        <v>663</v>
      </c>
      <c r="T327" s="60">
        <v>440201</v>
      </c>
    </row>
    <row r="328" spans="1:20" ht="18" customHeight="1" x14ac:dyDescent="0.15">
      <c r="A328" s="94">
        <v>4</v>
      </c>
      <c r="B328" s="95" t="s">
        <v>7083</v>
      </c>
      <c r="C328" s="95">
        <v>2</v>
      </c>
      <c r="D328" s="95" t="s">
        <v>7114</v>
      </c>
      <c r="E328" s="95">
        <v>1</v>
      </c>
      <c r="F328" s="95" t="s">
        <v>7114</v>
      </c>
      <c r="G328" s="102">
        <v>10</v>
      </c>
      <c r="H328" s="95" t="s">
        <v>54</v>
      </c>
      <c r="I328" s="96">
        <v>3</v>
      </c>
      <c r="J328" s="96" t="s">
        <v>63</v>
      </c>
      <c r="K328" s="98">
        <v>60</v>
      </c>
      <c r="L328" s="98">
        <v>80</v>
      </c>
      <c r="M328" s="98">
        <f>K328-L328</f>
        <v>-20</v>
      </c>
      <c r="N328" s="96" t="s">
        <v>7135</v>
      </c>
      <c r="O328" s="98">
        <v>60000</v>
      </c>
      <c r="P328" s="100"/>
      <c r="Q328" s="99"/>
      <c r="R328" s="101" t="s">
        <v>663</v>
      </c>
      <c r="T328" s="60">
        <v>440201</v>
      </c>
    </row>
    <row r="329" spans="1:20" ht="18" customHeight="1" x14ac:dyDescent="0.15">
      <c r="A329" s="94">
        <v>4</v>
      </c>
      <c r="B329" s="95" t="s">
        <v>7083</v>
      </c>
      <c r="C329" s="95">
        <v>2</v>
      </c>
      <c r="D329" s="95" t="s">
        <v>7114</v>
      </c>
      <c r="E329" s="95">
        <v>1</v>
      </c>
      <c r="F329" s="95" t="s">
        <v>7114</v>
      </c>
      <c r="G329" s="102">
        <v>10</v>
      </c>
      <c r="H329" s="95" t="s">
        <v>54</v>
      </c>
      <c r="I329" s="96">
        <v>4</v>
      </c>
      <c r="J329" s="96" t="s">
        <v>65</v>
      </c>
      <c r="K329" s="98">
        <v>45</v>
      </c>
      <c r="L329" s="98">
        <v>45</v>
      </c>
      <c r="M329" s="98">
        <f>K329-L329</f>
        <v>0</v>
      </c>
      <c r="N329" s="96" t="s">
        <v>7136</v>
      </c>
      <c r="O329" s="98">
        <v>45000</v>
      </c>
      <c r="P329" s="100"/>
      <c r="Q329" s="99"/>
      <c r="R329" s="101" t="s">
        <v>663</v>
      </c>
      <c r="T329" s="60">
        <v>440201</v>
      </c>
    </row>
    <row r="330" spans="1:20" ht="18" customHeight="1" x14ac:dyDescent="0.15">
      <c r="A330" s="94">
        <v>4</v>
      </c>
      <c r="B330" s="95" t="s">
        <v>7083</v>
      </c>
      <c r="C330" s="95">
        <v>2</v>
      </c>
      <c r="D330" s="95" t="s">
        <v>7114</v>
      </c>
      <c r="E330" s="95">
        <v>1</v>
      </c>
      <c r="F330" s="95" t="s">
        <v>7114</v>
      </c>
      <c r="G330" s="96">
        <v>11</v>
      </c>
      <c r="H330" s="97" t="s">
        <v>66</v>
      </c>
      <c r="I330" s="96"/>
      <c r="J330" s="96"/>
      <c r="K330" s="98"/>
      <c r="L330" s="98"/>
      <c r="M330" s="98"/>
      <c r="N330" s="96"/>
      <c r="O330" s="99"/>
      <c r="P330" s="100"/>
      <c r="Q330" s="99"/>
      <c r="R330" s="101" t="s">
        <v>663</v>
      </c>
      <c r="T330" s="60">
        <v>440201</v>
      </c>
    </row>
    <row r="331" spans="1:20" ht="18" customHeight="1" x14ac:dyDescent="0.15">
      <c r="A331" s="94">
        <v>4</v>
      </c>
      <c r="B331" s="95" t="s">
        <v>7083</v>
      </c>
      <c r="C331" s="95">
        <v>2</v>
      </c>
      <c r="D331" s="95" t="s">
        <v>7114</v>
      </c>
      <c r="E331" s="95">
        <v>1</v>
      </c>
      <c r="F331" s="95" t="s">
        <v>7114</v>
      </c>
      <c r="G331" s="102">
        <v>11</v>
      </c>
      <c r="H331" s="95" t="s">
        <v>66</v>
      </c>
      <c r="I331" s="96">
        <v>1</v>
      </c>
      <c r="J331" s="96" t="s">
        <v>67</v>
      </c>
      <c r="K331" s="98">
        <v>51</v>
      </c>
      <c r="L331" s="98">
        <v>51</v>
      </c>
      <c r="M331" s="98">
        <f>K331-L331</f>
        <v>0</v>
      </c>
      <c r="N331" s="96" t="s">
        <v>7137</v>
      </c>
      <c r="O331" s="98">
        <v>8400</v>
      </c>
      <c r="P331" s="100"/>
      <c r="Q331" s="99"/>
      <c r="R331" s="101" t="s">
        <v>663</v>
      </c>
      <c r="T331" s="60">
        <v>440201</v>
      </c>
    </row>
    <row r="332" spans="1:20" ht="18" customHeight="1" x14ac:dyDescent="0.15">
      <c r="A332" s="94">
        <v>4</v>
      </c>
      <c r="B332" s="95" t="s">
        <v>7083</v>
      </c>
      <c r="C332" s="95">
        <v>2</v>
      </c>
      <c r="D332" s="95" t="s">
        <v>7114</v>
      </c>
      <c r="E332" s="95">
        <v>1</v>
      </c>
      <c r="F332" s="95" t="s">
        <v>7114</v>
      </c>
      <c r="G332" s="102">
        <v>11</v>
      </c>
      <c r="H332" s="95" t="s">
        <v>66</v>
      </c>
      <c r="I332" s="102">
        <v>1</v>
      </c>
      <c r="J332" s="102" t="s">
        <v>67</v>
      </c>
      <c r="K332" s="98"/>
      <c r="L332" s="98"/>
      <c r="M332" s="98"/>
      <c r="N332" s="96" t="s">
        <v>7138</v>
      </c>
      <c r="O332" s="98">
        <v>42000</v>
      </c>
      <c r="P332" s="100"/>
      <c r="Q332" s="99"/>
      <c r="R332" s="101" t="s">
        <v>663</v>
      </c>
      <c r="T332" s="60">
        <v>440201</v>
      </c>
    </row>
    <row r="333" spans="1:20" ht="18" customHeight="1" x14ac:dyDescent="0.15">
      <c r="A333" s="94">
        <v>4</v>
      </c>
      <c r="B333" s="95" t="s">
        <v>7083</v>
      </c>
      <c r="C333" s="95">
        <v>2</v>
      </c>
      <c r="D333" s="95" t="s">
        <v>7114</v>
      </c>
      <c r="E333" s="95">
        <v>1</v>
      </c>
      <c r="F333" s="95" t="s">
        <v>7114</v>
      </c>
      <c r="G333" s="102">
        <v>11</v>
      </c>
      <c r="H333" s="95" t="s">
        <v>66</v>
      </c>
      <c r="I333" s="96">
        <v>3</v>
      </c>
      <c r="J333" s="96" t="s">
        <v>70</v>
      </c>
      <c r="K333" s="98">
        <v>50</v>
      </c>
      <c r="L333" s="98">
        <v>50</v>
      </c>
      <c r="M333" s="98">
        <f>K333-L333</f>
        <v>0</v>
      </c>
      <c r="N333" s="96" t="s">
        <v>71</v>
      </c>
      <c r="O333" s="98">
        <v>20000</v>
      </c>
      <c r="P333" s="100"/>
      <c r="Q333" s="99"/>
      <c r="R333" s="101" t="s">
        <v>663</v>
      </c>
      <c r="T333" s="60">
        <v>440201</v>
      </c>
    </row>
    <row r="334" spans="1:20" ht="18" customHeight="1" x14ac:dyDescent="0.15">
      <c r="A334" s="94">
        <v>4</v>
      </c>
      <c r="B334" s="95" t="s">
        <v>7083</v>
      </c>
      <c r="C334" s="95">
        <v>2</v>
      </c>
      <c r="D334" s="95" t="s">
        <v>7114</v>
      </c>
      <c r="E334" s="95">
        <v>1</v>
      </c>
      <c r="F334" s="95" t="s">
        <v>7114</v>
      </c>
      <c r="G334" s="102">
        <v>11</v>
      </c>
      <c r="H334" s="95" t="s">
        <v>66</v>
      </c>
      <c r="I334" s="102">
        <v>3</v>
      </c>
      <c r="J334" s="102" t="s">
        <v>70</v>
      </c>
      <c r="K334" s="98"/>
      <c r="L334" s="98"/>
      <c r="M334" s="98"/>
      <c r="N334" s="96" t="s">
        <v>7139</v>
      </c>
      <c r="O334" s="98">
        <v>30000</v>
      </c>
      <c r="P334" s="100"/>
      <c r="Q334" s="99"/>
      <c r="R334" s="101" t="s">
        <v>663</v>
      </c>
      <c r="T334" s="60">
        <v>440201</v>
      </c>
    </row>
    <row r="335" spans="1:20" ht="18" customHeight="1" x14ac:dyDescent="0.15">
      <c r="A335" s="94">
        <v>4</v>
      </c>
      <c r="B335" s="95" t="s">
        <v>7083</v>
      </c>
      <c r="C335" s="95">
        <v>2</v>
      </c>
      <c r="D335" s="95" t="s">
        <v>7114</v>
      </c>
      <c r="E335" s="95">
        <v>1</v>
      </c>
      <c r="F335" s="95" t="s">
        <v>7114</v>
      </c>
      <c r="G335" s="102">
        <v>11</v>
      </c>
      <c r="H335" s="95" t="s">
        <v>66</v>
      </c>
      <c r="I335" s="96">
        <v>11</v>
      </c>
      <c r="J335" s="96" t="s">
        <v>72</v>
      </c>
      <c r="K335" s="98">
        <v>106</v>
      </c>
      <c r="L335" s="98">
        <v>106</v>
      </c>
      <c r="M335" s="98">
        <f>K335-L335</f>
        <v>0</v>
      </c>
      <c r="N335" s="96" t="s">
        <v>7140</v>
      </c>
      <c r="O335" s="98">
        <v>95200</v>
      </c>
      <c r="P335" s="100"/>
      <c r="Q335" s="99"/>
      <c r="R335" s="101" t="s">
        <v>663</v>
      </c>
      <c r="T335" s="60">
        <v>440201</v>
      </c>
    </row>
    <row r="336" spans="1:20" ht="18" customHeight="1" x14ac:dyDescent="0.15">
      <c r="A336" s="94">
        <v>4</v>
      </c>
      <c r="B336" s="95" t="s">
        <v>7083</v>
      </c>
      <c r="C336" s="95">
        <v>2</v>
      </c>
      <c r="D336" s="95" t="s">
        <v>7114</v>
      </c>
      <c r="E336" s="95">
        <v>1</v>
      </c>
      <c r="F336" s="95" t="s">
        <v>7114</v>
      </c>
      <c r="G336" s="102">
        <v>11</v>
      </c>
      <c r="H336" s="95" t="s">
        <v>66</v>
      </c>
      <c r="I336" s="102">
        <v>11</v>
      </c>
      <c r="J336" s="102" t="s">
        <v>72</v>
      </c>
      <c r="K336" s="98"/>
      <c r="L336" s="98"/>
      <c r="M336" s="98"/>
      <c r="N336" s="96" t="s">
        <v>7141</v>
      </c>
      <c r="O336" s="98">
        <v>10000</v>
      </c>
      <c r="P336" s="100"/>
      <c r="Q336" s="99"/>
      <c r="R336" s="101" t="s">
        <v>663</v>
      </c>
      <c r="T336" s="60">
        <v>440201</v>
      </c>
    </row>
    <row r="337" spans="1:20" ht="18" customHeight="1" x14ac:dyDescent="0.15">
      <c r="A337" s="94">
        <v>4</v>
      </c>
      <c r="B337" s="95" t="s">
        <v>7083</v>
      </c>
      <c r="C337" s="95">
        <v>2</v>
      </c>
      <c r="D337" s="95" t="s">
        <v>7114</v>
      </c>
      <c r="E337" s="95">
        <v>1</v>
      </c>
      <c r="F337" s="95" t="s">
        <v>7114</v>
      </c>
      <c r="G337" s="96">
        <v>12</v>
      </c>
      <c r="H337" s="97" t="s">
        <v>73</v>
      </c>
      <c r="I337" s="96"/>
      <c r="J337" s="96"/>
      <c r="K337" s="98"/>
      <c r="L337" s="98"/>
      <c r="M337" s="98"/>
      <c r="N337" s="96"/>
      <c r="O337" s="99"/>
      <c r="P337" s="100"/>
      <c r="Q337" s="99"/>
      <c r="R337" s="101" t="s">
        <v>663</v>
      </c>
      <c r="T337" s="60">
        <v>440201</v>
      </c>
    </row>
    <row r="338" spans="1:20" ht="18" customHeight="1" x14ac:dyDescent="0.15">
      <c r="A338" s="94">
        <v>4</v>
      </c>
      <c r="B338" s="95" t="s">
        <v>7083</v>
      </c>
      <c r="C338" s="95">
        <v>2</v>
      </c>
      <c r="D338" s="95" t="s">
        <v>7114</v>
      </c>
      <c r="E338" s="95">
        <v>1</v>
      </c>
      <c r="F338" s="95" t="s">
        <v>7114</v>
      </c>
      <c r="G338" s="102">
        <v>12</v>
      </c>
      <c r="H338" s="95" t="s">
        <v>73</v>
      </c>
      <c r="I338" s="96">
        <v>21</v>
      </c>
      <c r="J338" s="96" t="s">
        <v>74</v>
      </c>
      <c r="K338" s="98">
        <v>1773</v>
      </c>
      <c r="L338" s="98">
        <v>1773</v>
      </c>
      <c r="M338" s="98">
        <f>K338-L338</f>
        <v>0</v>
      </c>
      <c r="N338" s="96" t="s">
        <v>7142</v>
      </c>
      <c r="O338" s="98">
        <v>104000</v>
      </c>
      <c r="P338" s="100"/>
      <c r="Q338" s="99"/>
      <c r="R338" s="101" t="s">
        <v>663</v>
      </c>
      <c r="T338" s="60">
        <v>440201</v>
      </c>
    </row>
    <row r="339" spans="1:20" ht="18" customHeight="1" x14ac:dyDescent="0.15">
      <c r="A339" s="94">
        <v>4</v>
      </c>
      <c r="B339" s="95" t="s">
        <v>7083</v>
      </c>
      <c r="C339" s="95">
        <v>2</v>
      </c>
      <c r="D339" s="95" t="s">
        <v>7114</v>
      </c>
      <c r="E339" s="95">
        <v>1</v>
      </c>
      <c r="F339" s="95" t="s">
        <v>7114</v>
      </c>
      <c r="G339" s="102">
        <v>12</v>
      </c>
      <c r="H339" s="95" t="s">
        <v>73</v>
      </c>
      <c r="I339" s="102">
        <v>21</v>
      </c>
      <c r="J339" s="102" t="s">
        <v>74</v>
      </c>
      <c r="K339" s="98"/>
      <c r="L339" s="98"/>
      <c r="M339" s="98"/>
      <c r="N339" s="96" t="s">
        <v>7143</v>
      </c>
      <c r="O339" s="98">
        <v>1248000</v>
      </c>
      <c r="P339" s="100"/>
      <c r="Q339" s="99"/>
      <c r="R339" s="101" t="s">
        <v>663</v>
      </c>
      <c r="T339" s="60">
        <v>440201</v>
      </c>
    </row>
    <row r="340" spans="1:20" ht="18" customHeight="1" x14ac:dyDescent="0.15">
      <c r="A340" s="94">
        <v>4</v>
      </c>
      <c r="B340" s="95" t="s">
        <v>7083</v>
      </c>
      <c r="C340" s="95">
        <v>2</v>
      </c>
      <c r="D340" s="95" t="s">
        <v>7114</v>
      </c>
      <c r="E340" s="95">
        <v>1</v>
      </c>
      <c r="F340" s="95" t="s">
        <v>7114</v>
      </c>
      <c r="G340" s="102">
        <v>12</v>
      </c>
      <c r="H340" s="95" t="s">
        <v>73</v>
      </c>
      <c r="I340" s="102">
        <v>21</v>
      </c>
      <c r="J340" s="102" t="s">
        <v>74</v>
      </c>
      <c r="K340" s="98"/>
      <c r="L340" s="98"/>
      <c r="M340" s="98"/>
      <c r="N340" s="96" t="s">
        <v>7144</v>
      </c>
      <c r="O340" s="98">
        <v>250800</v>
      </c>
      <c r="P340" s="100"/>
      <c r="Q340" s="99"/>
      <c r="R340" s="101" t="s">
        <v>663</v>
      </c>
      <c r="T340" s="60">
        <v>440201</v>
      </c>
    </row>
    <row r="341" spans="1:20" ht="18" customHeight="1" x14ac:dyDescent="0.15">
      <c r="A341" s="94">
        <v>4</v>
      </c>
      <c r="B341" s="95" t="s">
        <v>7083</v>
      </c>
      <c r="C341" s="95">
        <v>2</v>
      </c>
      <c r="D341" s="95" t="s">
        <v>7114</v>
      </c>
      <c r="E341" s="95">
        <v>1</v>
      </c>
      <c r="F341" s="95" t="s">
        <v>7114</v>
      </c>
      <c r="G341" s="102">
        <v>12</v>
      </c>
      <c r="H341" s="95" t="s">
        <v>73</v>
      </c>
      <c r="I341" s="102">
        <v>21</v>
      </c>
      <c r="J341" s="102" t="s">
        <v>74</v>
      </c>
      <c r="K341" s="98"/>
      <c r="L341" s="98"/>
      <c r="M341" s="98"/>
      <c r="N341" s="96" t="s">
        <v>7145</v>
      </c>
      <c r="O341" s="98">
        <v>169400</v>
      </c>
      <c r="P341" s="100"/>
      <c r="Q341" s="99"/>
      <c r="R341" s="101" t="s">
        <v>663</v>
      </c>
      <c r="T341" s="60">
        <v>440201</v>
      </c>
    </row>
    <row r="342" spans="1:20" ht="18" customHeight="1" x14ac:dyDescent="0.15">
      <c r="A342" s="94">
        <v>4</v>
      </c>
      <c r="B342" s="95" t="s">
        <v>7083</v>
      </c>
      <c r="C342" s="95">
        <v>2</v>
      </c>
      <c r="D342" s="95" t="s">
        <v>7114</v>
      </c>
      <c r="E342" s="95">
        <v>1</v>
      </c>
      <c r="F342" s="95" t="s">
        <v>7114</v>
      </c>
      <c r="G342" s="96">
        <v>13</v>
      </c>
      <c r="H342" s="97" t="s">
        <v>77</v>
      </c>
      <c r="I342" s="96"/>
      <c r="J342" s="96"/>
      <c r="K342" s="98"/>
      <c r="L342" s="98"/>
      <c r="M342" s="98"/>
      <c r="N342" s="96"/>
      <c r="O342" s="99"/>
      <c r="P342" s="100"/>
      <c r="Q342" s="99"/>
      <c r="R342" s="101" t="s">
        <v>663</v>
      </c>
      <c r="T342" s="60">
        <v>440201</v>
      </c>
    </row>
    <row r="343" spans="1:20" ht="18" customHeight="1" x14ac:dyDescent="0.15">
      <c r="A343" s="94">
        <v>4</v>
      </c>
      <c r="B343" s="95" t="s">
        <v>7083</v>
      </c>
      <c r="C343" s="95">
        <v>2</v>
      </c>
      <c r="D343" s="95" t="s">
        <v>7114</v>
      </c>
      <c r="E343" s="95">
        <v>1</v>
      </c>
      <c r="F343" s="95" t="s">
        <v>7114</v>
      </c>
      <c r="G343" s="102">
        <v>13</v>
      </c>
      <c r="H343" s="95" t="s">
        <v>77</v>
      </c>
      <c r="I343" s="96">
        <v>1</v>
      </c>
      <c r="J343" s="96" t="s">
        <v>78</v>
      </c>
      <c r="K343" s="98">
        <v>20</v>
      </c>
      <c r="L343" s="98">
        <v>44</v>
      </c>
      <c r="M343" s="98">
        <f>K343-L343</f>
        <v>-24</v>
      </c>
      <c r="N343" s="96" t="s">
        <v>7146</v>
      </c>
      <c r="O343" s="98">
        <v>20000</v>
      </c>
      <c r="P343" s="100"/>
      <c r="Q343" s="99"/>
      <c r="R343" s="101" t="s">
        <v>663</v>
      </c>
      <c r="T343" s="60">
        <v>440201</v>
      </c>
    </row>
    <row r="344" spans="1:20" ht="18" customHeight="1" x14ac:dyDescent="0.15">
      <c r="A344" s="76">
        <v>4</v>
      </c>
      <c r="B344" s="77" t="s">
        <v>7083</v>
      </c>
      <c r="C344" s="78">
        <v>3</v>
      </c>
      <c r="D344" s="78" t="s">
        <v>7147</v>
      </c>
      <c r="E344" s="79"/>
      <c r="F344" s="78"/>
      <c r="G344" s="79"/>
      <c r="H344" s="78"/>
      <c r="I344" s="79"/>
      <c r="J344" s="79"/>
      <c r="K344" s="80">
        <f>IF(C344="",SUMIFS($K345:$K$517,$A345:$A$517,A344,$E345:$E$517,""),IF(E344="",SUMIFS($K345:$K$517,$A345:$A$517,A344,$C345:$C$517,C344,$G345:$G$517,""),IF(G344="",SUMIFS($K345:$K$517,$A345:$A$517,A344,$C345:$C$517,C344,$E345:$E$517,E344,$R345:$R$517,R344),IF(I344="",SUMIFS($K345:$K$517,$A345:$A$517,A344,$C345:$C$517,C344,$E345:$E$517,E344,$G345:$G$517,G344,$R345:$R$517,R344),0))))</f>
        <v>28840</v>
      </c>
      <c r="L344" s="80">
        <f>IF(C344="",SUMIFS($L345:$L$517,$A345:$A$517,A344,$E345:$E$517,""),IF(E344="",SUMIFS($L345:$L$517,$A345:$A$517,A344,$C345:$C$517,C344,$G345:$G$517,""),IF(G344="",SUMIFS($L345:$L$517,$A345:$A$517,A344,$C345:$C$517,C344,$E345:$E$517,E344,$R345:$R$517,R344),IF(I344="",SUMIFS($L345:$L$517,$A345:$A$517,A344,$C345:$C$517,C344,$E345:$E$517,E344,$G345:$G$517,G344,$R345:$R$517,R344),0))))</f>
        <v>42563</v>
      </c>
      <c r="M344" s="80">
        <f t="shared" ref="M344:M345" si="26">K344-L344</f>
        <v>-13723</v>
      </c>
      <c r="N344" s="81"/>
      <c r="O344" s="82"/>
      <c r="P344" s="83"/>
      <c r="Q344" s="80">
        <f>IF(C344="",SUMIFS($Q345:$Q$517,$A345:$A$517,A344,$E345:$E$517,""),IF(E344="",SUMIFS($Q345:$Q$517,$A345:$A$517,A344,$C345:$C$517,C344,$G345:$G$517,""),IF(G344="",SUMIFS($Q345:$Q$517,$A345:$A$517,A344,$C345:$C$517,C344,$E345:$E$517,E344,$R345:$R$517,R344),IF(I344="",SUMIFS($Q345:$Q$517,$A345:$A$517,A344,$C345:$C$517,C344,$E345:$E$517,E344,$G345:$G$517,G344,$R345:$R$517,R344),0))))</f>
        <v>25376</v>
      </c>
      <c r="R344" s="84"/>
      <c r="T344" s="60">
        <v>440301</v>
      </c>
    </row>
    <row r="345" spans="1:20" ht="18" customHeight="1" x14ac:dyDescent="0.15">
      <c r="A345" s="76">
        <v>4</v>
      </c>
      <c r="B345" s="77" t="s">
        <v>7085</v>
      </c>
      <c r="C345" s="85">
        <v>3</v>
      </c>
      <c r="D345" s="77" t="s">
        <v>7148</v>
      </c>
      <c r="E345" s="86">
        <v>1</v>
      </c>
      <c r="F345" s="87" t="s">
        <v>7149</v>
      </c>
      <c r="G345" s="86"/>
      <c r="H345" s="87"/>
      <c r="I345" s="86"/>
      <c r="J345" s="86"/>
      <c r="K345" s="88">
        <f>IF(C345="",SUMIFS($K346:$K$517,$A346:$A$517,A345,$E346:$E$517,""),IF(E345="",SUMIFS($K346:$K$517,$A346:$A$517,A345,$C346:$C$517,C345,$G346:$G$517,""),IF(G345="",SUMIFS($K346:$K$517,$A346:$A$517,A345,$C346:$C$517,C345,$E346:$E$517,E345,$R346:$R$517,R345),IF(I345="",SUMIFS($K346:$K$517,$A346:$A$517,A345,$C346:$C$517,C345,$E346:$E$517,E345,$G346:$G$517,G345,$R346:$R$517,R345),0))))</f>
        <v>18288</v>
      </c>
      <c r="L345" s="88">
        <f>IF(C345="",SUMIFS($L346:$L$517,$A346:$A$517,A345,$E346:$E$517,""),IF(E345="",SUMIFS($L346:$L$517,$A346:$A$517,A345,$C346:$C$517,C345,$G346:$G$517,""),IF(G345="",SUMIFS($L346:$L$517,$A346:$A$517,A345,$C346:$C$517,C345,$E346:$E$517,E345,$R346:$R$517,R345),IF(I345="",SUMIFS($L346:$L$517,$A346:$A$517,A345,$C346:$C$517,C345,$E346:$E$517,E345,$G346:$G$517,G345,$R346:$R$517,R345),0))))</f>
        <v>31977</v>
      </c>
      <c r="M345" s="88">
        <f t="shared" si="26"/>
        <v>-13689</v>
      </c>
      <c r="N345" s="89"/>
      <c r="O345" s="90"/>
      <c r="P345" s="91"/>
      <c r="Q345" s="92">
        <f>IF(C345="",SUMIFS($Q346:$Q$517,$A346:$A$517,A345,$E346:$E$517,""),IF(E345="",SUMIFS($Q346:$Q$517,$A346:$A$517,A345,$C346:$C$517,C345,$G346:$G$517,""),IF(G345="",SUMIFS($Q346:$Q$517,$A346:$A$517,A345,$C346:$C$517,C345,$E346:$E$517,E345,$R346:$R$517,R345),IF(I345="",SUMIFS($Q346:$Q$517,$A346:$A$517,A345,$C346:$C$517,C345,$E346:$E$517,E345,$G346:$G$517,G345,$R346:$R$517,R345),0))))</f>
        <v>16964</v>
      </c>
      <c r="R345" s="93" t="s">
        <v>663</v>
      </c>
      <c r="T345" s="60">
        <v>440301</v>
      </c>
    </row>
    <row r="346" spans="1:20" ht="18" customHeight="1" x14ac:dyDescent="0.15">
      <c r="A346" s="94">
        <v>4</v>
      </c>
      <c r="B346" s="95" t="s">
        <v>7083</v>
      </c>
      <c r="C346" s="95">
        <v>3</v>
      </c>
      <c r="D346" s="95" t="s">
        <v>7148</v>
      </c>
      <c r="E346" s="95">
        <v>1</v>
      </c>
      <c r="F346" s="95" t="s">
        <v>7150</v>
      </c>
      <c r="G346" s="96">
        <v>2</v>
      </c>
      <c r="H346" s="97" t="s">
        <v>10</v>
      </c>
      <c r="I346" s="96"/>
      <c r="J346" s="96"/>
      <c r="K346" s="98"/>
      <c r="L346" s="98"/>
      <c r="M346" s="98"/>
      <c r="N346" s="96"/>
      <c r="O346" s="99"/>
      <c r="P346" s="100" t="s">
        <v>7151</v>
      </c>
      <c r="Q346" s="99">
        <v>5117</v>
      </c>
      <c r="R346" s="101" t="s">
        <v>663</v>
      </c>
      <c r="T346" s="60">
        <v>440301</v>
      </c>
    </row>
    <row r="347" spans="1:20" ht="18" customHeight="1" x14ac:dyDescent="0.15">
      <c r="A347" s="94">
        <v>4</v>
      </c>
      <c r="B347" s="95" t="s">
        <v>7083</v>
      </c>
      <c r="C347" s="95">
        <v>3</v>
      </c>
      <c r="D347" s="95" t="s">
        <v>7148</v>
      </c>
      <c r="E347" s="95">
        <v>1</v>
      </c>
      <c r="F347" s="95" t="s">
        <v>7150</v>
      </c>
      <c r="G347" s="102">
        <v>2</v>
      </c>
      <c r="H347" s="95" t="s">
        <v>10</v>
      </c>
      <c r="I347" s="96">
        <v>3</v>
      </c>
      <c r="J347" s="96" t="s">
        <v>11</v>
      </c>
      <c r="K347" s="98">
        <v>7297</v>
      </c>
      <c r="L347" s="98">
        <v>12018</v>
      </c>
      <c r="M347" s="98">
        <f>K347-L347</f>
        <v>-4721</v>
      </c>
      <c r="N347" s="96" t="s">
        <v>6978</v>
      </c>
      <c r="O347" s="98">
        <v>7297000</v>
      </c>
      <c r="P347" s="100" t="s">
        <v>7152</v>
      </c>
      <c r="Q347" s="99"/>
      <c r="R347" s="101" t="s">
        <v>663</v>
      </c>
      <c r="T347" s="60">
        <v>440301</v>
      </c>
    </row>
    <row r="348" spans="1:20" ht="18" customHeight="1" x14ac:dyDescent="0.15">
      <c r="A348" s="94">
        <v>4</v>
      </c>
      <c r="B348" s="95" t="s">
        <v>7083</v>
      </c>
      <c r="C348" s="95">
        <v>3</v>
      </c>
      <c r="D348" s="95" t="s">
        <v>7148</v>
      </c>
      <c r="E348" s="95">
        <v>1</v>
      </c>
      <c r="F348" s="95" t="s">
        <v>7150</v>
      </c>
      <c r="G348" s="102">
        <v>2</v>
      </c>
      <c r="H348" s="95" t="s">
        <v>10</v>
      </c>
      <c r="I348" s="96">
        <v>4</v>
      </c>
      <c r="J348" s="96" t="s">
        <v>94</v>
      </c>
      <c r="K348" s="98">
        <v>0</v>
      </c>
      <c r="L348" s="98">
        <v>2226</v>
      </c>
      <c r="M348" s="98">
        <f>K348-L348</f>
        <v>-2226</v>
      </c>
      <c r="N348" s="96" t="s">
        <v>6978</v>
      </c>
      <c r="O348" s="98"/>
      <c r="P348" s="100" t="s">
        <v>7153</v>
      </c>
      <c r="Q348" s="99">
        <v>2000</v>
      </c>
      <c r="R348" s="101" t="s">
        <v>663</v>
      </c>
      <c r="T348" s="60">
        <v>440301</v>
      </c>
    </row>
    <row r="349" spans="1:20" ht="18" customHeight="1" x14ac:dyDescent="0.15">
      <c r="A349" s="94">
        <v>4</v>
      </c>
      <c r="B349" s="95" t="s">
        <v>7083</v>
      </c>
      <c r="C349" s="95">
        <v>3</v>
      </c>
      <c r="D349" s="95" t="s">
        <v>7148</v>
      </c>
      <c r="E349" s="95">
        <v>1</v>
      </c>
      <c r="F349" s="95" t="s">
        <v>7150</v>
      </c>
      <c r="G349" s="96">
        <v>3</v>
      </c>
      <c r="H349" s="97" t="s">
        <v>13</v>
      </c>
      <c r="I349" s="96"/>
      <c r="J349" s="96"/>
      <c r="K349" s="98"/>
      <c r="L349" s="98"/>
      <c r="M349" s="98"/>
      <c r="N349" s="96"/>
      <c r="O349" s="99"/>
      <c r="P349" s="100" t="s">
        <v>7154</v>
      </c>
      <c r="Q349" s="99"/>
      <c r="R349" s="101" t="s">
        <v>663</v>
      </c>
      <c r="T349" s="60">
        <v>440301</v>
      </c>
    </row>
    <row r="350" spans="1:20" ht="18" customHeight="1" x14ac:dyDescent="0.15">
      <c r="A350" s="94">
        <v>4</v>
      </c>
      <c r="B350" s="95" t="s">
        <v>7083</v>
      </c>
      <c r="C350" s="95">
        <v>3</v>
      </c>
      <c r="D350" s="95" t="s">
        <v>7148</v>
      </c>
      <c r="E350" s="95">
        <v>1</v>
      </c>
      <c r="F350" s="95" t="s">
        <v>7150</v>
      </c>
      <c r="G350" s="102">
        <v>3</v>
      </c>
      <c r="H350" s="95" t="s">
        <v>13</v>
      </c>
      <c r="I350" s="96">
        <v>31</v>
      </c>
      <c r="J350" s="96" t="s">
        <v>18</v>
      </c>
      <c r="K350" s="98">
        <v>180</v>
      </c>
      <c r="L350" s="98">
        <v>180</v>
      </c>
      <c r="M350" s="98">
        <f>K350-L350</f>
        <v>0</v>
      </c>
      <c r="N350" s="96" t="s">
        <v>6978</v>
      </c>
      <c r="O350" s="98">
        <v>180000</v>
      </c>
      <c r="P350" s="100" t="s">
        <v>7155</v>
      </c>
      <c r="Q350" s="99">
        <v>2559</v>
      </c>
      <c r="R350" s="101" t="s">
        <v>663</v>
      </c>
      <c r="T350" s="60">
        <v>440301</v>
      </c>
    </row>
    <row r="351" spans="1:20" ht="18" customHeight="1" x14ac:dyDescent="0.15">
      <c r="A351" s="94">
        <v>4</v>
      </c>
      <c r="B351" s="95" t="s">
        <v>7083</v>
      </c>
      <c r="C351" s="95">
        <v>3</v>
      </c>
      <c r="D351" s="95" t="s">
        <v>7148</v>
      </c>
      <c r="E351" s="95">
        <v>1</v>
      </c>
      <c r="F351" s="95" t="s">
        <v>7150</v>
      </c>
      <c r="G351" s="102">
        <v>3</v>
      </c>
      <c r="H351" s="95" t="s">
        <v>13</v>
      </c>
      <c r="I351" s="96">
        <v>32</v>
      </c>
      <c r="J351" s="96" t="s">
        <v>98</v>
      </c>
      <c r="K351" s="98">
        <v>336</v>
      </c>
      <c r="L351" s="98">
        <v>336</v>
      </c>
      <c r="M351" s="98">
        <f>K351-L351</f>
        <v>0</v>
      </c>
      <c r="N351" s="96" t="s">
        <v>6978</v>
      </c>
      <c r="O351" s="98">
        <v>336000</v>
      </c>
      <c r="P351" s="100" t="s">
        <v>7156</v>
      </c>
      <c r="Q351" s="99"/>
      <c r="R351" s="101" t="s">
        <v>663</v>
      </c>
      <c r="T351" s="60">
        <v>440301</v>
      </c>
    </row>
    <row r="352" spans="1:20" ht="18" customHeight="1" x14ac:dyDescent="0.15">
      <c r="A352" s="94">
        <v>4</v>
      </c>
      <c r="B352" s="95" t="s">
        <v>7083</v>
      </c>
      <c r="C352" s="95">
        <v>3</v>
      </c>
      <c r="D352" s="95" t="s">
        <v>7148</v>
      </c>
      <c r="E352" s="95">
        <v>1</v>
      </c>
      <c r="F352" s="95" t="s">
        <v>7150</v>
      </c>
      <c r="G352" s="102">
        <v>3</v>
      </c>
      <c r="H352" s="95" t="s">
        <v>13</v>
      </c>
      <c r="I352" s="96">
        <v>33</v>
      </c>
      <c r="J352" s="96" t="s">
        <v>20</v>
      </c>
      <c r="K352" s="98">
        <v>179</v>
      </c>
      <c r="L352" s="98">
        <v>179</v>
      </c>
      <c r="M352" s="98">
        <f>K352-L352</f>
        <v>0</v>
      </c>
      <c r="N352" s="96" t="s">
        <v>6978</v>
      </c>
      <c r="O352" s="98">
        <v>178800</v>
      </c>
      <c r="P352" s="100" t="s">
        <v>7157</v>
      </c>
      <c r="Q352" s="99">
        <v>2559</v>
      </c>
      <c r="R352" s="101" t="s">
        <v>663</v>
      </c>
      <c r="T352" s="60">
        <v>440301</v>
      </c>
    </row>
    <row r="353" spans="1:20" ht="18" customHeight="1" x14ac:dyDescent="0.15">
      <c r="A353" s="94">
        <v>4</v>
      </c>
      <c r="B353" s="95" t="s">
        <v>7083</v>
      </c>
      <c r="C353" s="95">
        <v>3</v>
      </c>
      <c r="D353" s="95" t="s">
        <v>7148</v>
      </c>
      <c r="E353" s="95">
        <v>1</v>
      </c>
      <c r="F353" s="95" t="s">
        <v>7150</v>
      </c>
      <c r="G353" s="102">
        <v>3</v>
      </c>
      <c r="H353" s="95" t="s">
        <v>13</v>
      </c>
      <c r="I353" s="96">
        <v>35</v>
      </c>
      <c r="J353" s="96" t="s">
        <v>22</v>
      </c>
      <c r="K353" s="98">
        <v>916</v>
      </c>
      <c r="L353" s="98">
        <v>916</v>
      </c>
      <c r="M353" s="98">
        <f>K353-L353</f>
        <v>0</v>
      </c>
      <c r="N353" s="96" t="s">
        <v>7158</v>
      </c>
      <c r="O353" s="98">
        <v>449568</v>
      </c>
      <c r="P353" s="100" t="s">
        <v>7159</v>
      </c>
      <c r="Q353" s="99"/>
      <c r="R353" s="101" t="s">
        <v>663</v>
      </c>
      <c r="T353" s="60">
        <v>440301</v>
      </c>
    </row>
    <row r="354" spans="1:20" ht="18" customHeight="1" x14ac:dyDescent="0.15">
      <c r="A354" s="94">
        <v>4</v>
      </c>
      <c r="B354" s="95" t="s">
        <v>7083</v>
      </c>
      <c r="C354" s="95">
        <v>3</v>
      </c>
      <c r="D354" s="95" t="s">
        <v>7148</v>
      </c>
      <c r="E354" s="95">
        <v>1</v>
      </c>
      <c r="F354" s="95" t="s">
        <v>7150</v>
      </c>
      <c r="G354" s="102">
        <v>3</v>
      </c>
      <c r="H354" s="95" t="s">
        <v>13</v>
      </c>
      <c r="I354" s="102">
        <v>35</v>
      </c>
      <c r="J354" s="102" t="s">
        <v>22</v>
      </c>
      <c r="K354" s="98"/>
      <c r="L354" s="98"/>
      <c r="M354" s="98"/>
      <c r="N354" s="96" t="s">
        <v>7160</v>
      </c>
      <c r="O354" s="98">
        <v>409680</v>
      </c>
      <c r="P354" s="100" t="s">
        <v>7016</v>
      </c>
      <c r="Q354" s="99"/>
      <c r="R354" s="101" t="s">
        <v>663</v>
      </c>
      <c r="T354" s="60">
        <v>440301</v>
      </c>
    </row>
    <row r="355" spans="1:20" ht="18" customHeight="1" x14ac:dyDescent="0.15">
      <c r="A355" s="94">
        <v>4</v>
      </c>
      <c r="B355" s="95" t="s">
        <v>7083</v>
      </c>
      <c r="C355" s="95">
        <v>3</v>
      </c>
      <c r="D355" s="95" t="s">
        <v>7148</v>
      </c>
      <c r="E355" s="95">
        <v>1</v>
      </c>
      <c r="F355" s="95" t="s">
        <v>7150</v>
      </c>
      <c r="G355" s="102">
        <v>3</v>
      </c>
      <c r="H355" s="95" t="s">
        <v>13</v>
      </c>
      <c r="I355" s="102">
        <v>35</v>
      </c>
      <c r="J355" s="102" t="s">
        <v>22</v>
      </c>
      <c r="K355" s="98"/>
      <c r="L355" s="98"/>
      <c r="M355" s="98"/>
      <c r="N355" s="96" t="s">
        <v>7161</v>
      </c>
      <c r="O355" s="98">
        <v>56580</v>
      </c>
      <c r="P355" s="100" t="s">
        <v>7162</v>
      </c>
      <c r="Q355" s="99">
        <v>4729</v>
      </c>
      <c r="R355" s="101" t="s">
        <v>663</v>
      </c>
      <c r="T355" s="60">
        <v>440301</v>
      </c>
    </row>
    <row r="356" spans="1:20" ht="18" customHeight="1" x14ac:dyDescent="0.15">
      <c r="A356" s="94">
        <v>4</v>
      </c>
      <c r="B356" s="95" t="s">
        <v>7083</v>
      </c>
      <c r="C356" s="95">
        <v>3</v>
      </c>
      <c r="D356" s="95" t="s">
        <v>7148</v>
      </c>
      <c r="E356" s="95">
        <v>1</v>
      </c>
      <c r="F356" s="95" t="s">
        <v>7150</v>
      </c>
      <c r="G356" s="102">
        <v>3</v>
      </c>
      <c r="H356" s="95" t="s">
        <v>13</v>
      </c>
      <c r="I356" s="96">
        <v>38</v>
      </c>
      <c r="J356" s="96" t="s">
        <v>23</v>
      </c>
      <c r="K356" s="98">
        <v>0</v>
      </c>
      <c r="L356" s="98">
        <v>572</v>
      </c>
      <c r="M356" s="98">
        <f t="shared" ref="M356:M361" si="27">K356-L356</f>
        <v>-572</v>
      </c>
      <c r="N356" s="96" t="s">
        <v>6978</v>
      </c>
      <c r="O356" s="98"/>
      <c r="P356" s="100" t="s">
        <v>7014</v>
      </c>
      <c r="Q356" s="99"/>
      <c r="R356" s="101" t="s">
        <v>663</v>
      </c>
      <c r="T356" s="60">
        <v>440301</v>
      </c>
    </row>
    <row r="357" spans="1:20" ht="18" customHeight="1" x14ac:dyDescent="0.15">
      <c r="A357" s="94">
        <v>4</v>
      </c>
      <c r="B357" s="95" t="s">
        <v>7083</v>
      </c>
      <c r="C357" s="95">
        <v>3</v>
      </c>
      <c r="D357" s="95" t="s">
        <v>7148</v>
      </c>
      <c r="E357" s="95">
        <v>1</v>
      </c>
      <c r="F357" s="95" t="s">
        <v>7150</v>
      </c>
      <c r="G357" s="102">
        <v>3</v>
      </c>
      <c r="H357" s="95" t="s">
        <v>13</v>
      </c>
      <c r="I357" s="96">
        <v>39</v>
      </c>
      <c r="J357" s="96" t="s">
        <v>24</v>
      </c>
      <c r="K357" s="98">
        <v>1677</v>
      </c>
      <c r="L357" s="98">
        <v>2832</v>
      </c>
      <c r="M357" s="98">
        <f t="shared" si="27"/>
        <v>-1155</v>
      </c>
      <c r="N357" s="96" t="s">
        <v>6978</v>
      </c>
      <c r="O357" s="98">
        <v>1677000</v>
      </c>
      <c r="P357" s="100"/>
      <c r="Q357" s="99"/>
      <c r="R357" s="101" t="s">
        <v>663</v>
      </c>
      <c r="T357" s="60">
        <v>440301</v>
      </c>
    </row>
    <row r="358" spans="1:20" ht="18" customHeight="1" x14ac:dyDescent="0.15">
      <c r="A358" s="94">
        <v>4</v>
      </c>
      <c r="B358" s="95" t="s">
        <v>7083</v>
      </c>
      <c r="C358" s="95">
        <v>3</v>
      </c>
      <c r="D358" s="95" t="s">
        <v>7148</v>
      </c>
      <c r="E358" s="95">
        <v>1</v>
      </c>
      <c r="F358" s="95" t="s">
        <v>7150</v>
      </c>
      <c r="G358" s="102">
        <v>3</v>
      </c>
      <c r="H358" s="95" t="s">
        <v>13</v>
      </c>
      <c r="I358" s="96">
        <v>40</v>
      </c>
      <c r="J358" s="96" t="s">
        <v>25</v>
      </c>
      <c r="K358" s="98">
        <v>1221</v>
      </c>
      <c r="L358" s="98">
        <v>2082</v>
      </c>
      <c r="M358" s="98">
        <f t="shared" si="27"/>
        <v>-861</v>
      </c>
      <c r="N358" s="96" t="s">
        <v>6978</v>
      </c>
      <c r="O358" s="98">
        <v>1221000</v>
      </c>
      <c r="P358" s="100"/>
      <c r="Q358" s="99"/>
      <c r="R358" s="101" t="s">
        <v>663</v>
      </c>
      <c r="T358" s="60">
        <v>440301</v>
      </c>
    </row>
    <row r="359" spans="1:20" ht="18" customHeight="1" x14ac:dyDescent="0.15">
      <c r="A359" s="94">
        <v>4</v>
      </c>
      <c r="B359" s="95" t="s">
        <v>7083</v>
      </c>
      <c r="C359" s="95">
        <v>3</v>
      </c>
      <c r="D359" s="95" t="s">
        <v>7148</v>
      </c>
      <c r="E359" s="95">
        <v>1</v>
      </c>
      <c r="F359" s="95" t="s">
        <v>7150</v>
      </c>
      <c r="G359" s="102">
        <v>3</v>
      </c>
      <c r="H359" s="95" t="s">
        <v>13</v>
      </c>
      <c r="I359" s="96">
        <v>41</v>
      </c>
      <c r="J359" s="96" t="s">
        <v>26</v>
      </c>
      <c r="K359" s="98">
        <v>126</v>
      </c>
      <c r="L359" s="98">
        <v>163</v>
      </c>
      <c r="M359" s="98">
        <f t="shared" si="27"/>
        <v>-37</v>
      </c>
      <c r="N359" s="96" t="s">
        <v>6978</v>
      </c>
      <c r="O359" s="98">
        <v>126000</v>
      </c>
      <c r="P359" s="100"/>
      <c r="Q359" s="99"/>
      <c r="R359" s="101" t="s">
        <v>663</v>
      </c>
      <c r="T359" s="60">
        <v>440301</v>
      </c>
    </row>
    <row r="360" spans="1:20" ht="18" customHeight="1" x14ac:dyDescent="0.15">
      <c r="A360" s="94">
        <v>4</v>
      </c>
      <c r="B360" s="95" t="s">
        <v>7083</v>
      </c>
      <c r="C360" s="95">
        <v>3</v>
      </c>
      <c r="D360" s="95" t="s">
        <v>7148</v>
      </c>
      <c r="E360" s="95">
        <v>1</v>
      </c>
      <c r="F360" s="95" t="s">
        <v>7150</v>
      </c>
      <c r="G360" s="102">
        <v>3</v>
      </c>
      <c r="H360" s="95" t="s">
        <v>13</v>
      </c>
      <c r="I360" s="96">
        <v>50</v>
      </c>
      <c r="J360" s="96" t="s">
        <v>108</v>
      </c>
      <c r="K360" s="98">
        <v>0</v>
      </c>
      <c r="L360" s="98">
        <v>474</v>
      </c>
      <c r="M360" s="98">
        <f t="shared" si="27"/>
        <v>-474</v>
      </c>
      <c r="N360" s="96" t="s">
        <v>6978</v>
      </c>
      <c r="O360" s="98"/>
      <c r="P360" s="100"/>
      <c r="Q360" s="99"/>
      <c r="R360" s="101" t="s">
        <v>663</v>
      </c>
      <c r="T360" s="60">
        <v>440301</v>
      </c>
    </row>
    <row r="361" spans="1:20" ht="18" customHeight="1" x14ac:dyDescent="0.15">
      <c r="A361" s="94">
        <v>4</v>
      </c>
      <c r="B361" s="95" t="s">
        <v>7083</v>
      </c>
      <c r="C361" s="95">
        <v>3</v>
      </c>
      <c r="D361" s="95" t="s">
        <v>7148</v>
      </c>
      <c r="E361" s="95">
        <v>1</v>
      </c>
      <c r="F361" s="95" t="s">
        <v>7150</v>
      </c>
      <c r="G361" s="102">
        <v>3</v>
      </c>
      <c r="H361" s="95" t="s">
        <v>13</v>
      </c>
      <c r="I361" s="96">
        <v>51</v>
      </c>
      <c r="J361" s="96" t="s">
        <v>109</v>
      </c>
      <c r="K361" s="98">
        <v>0</v>
      </c>
      <c r="L361" s="98">
        <v>24</v>
      </c>
      <c r="M361" s="98">
        <f t="shared" si="27"/>
        <v>-24</v>
      </c>
      <c r="N361" s="96" t="s">
        <v>6978</v>
      </c>
      <c r="O361" s="98"/>
      <c r="P361" s="100"/>
      <c r="Q361" s="99"/>
      <c r="R361" s="101" t="s">
        <v>663</v>
      </c>
      <c r="T361" s="60">
        <v>440301</v>
      </c>
    </row>
    <row r="362" spans="1:20" ht="18" customHeight="1" x14ac:dyDescent="0.15">
      <c r="A362" s="94">
        <v>4</v>
      </c>
      <c r="B362" s="95" t="s">
        <v>7083</v>
      </c>
      <c r="C362" s="95">
        <v>3</v>
      </c>
      <c r="D362" s="95" t="s">
        <v>7148</v>
      </c>
      <c r="E362" s="95">
        <v>1</v>
      </c>
      <c r="F362" s="95" t="s">
        <v>7150</v>
      </c>
      <c r="G362" s="96">
        <v>4</v>
      </c>
      <c r="H362" s="97" t="s">
        <v>27</v>
      </c>
      <c r="I362" s="96"/>
      <c r="J362" s="96"/>
      <c r="K362" s="98"/>
      <c r="L362" s="98"/>
      <c r="M362" s="98"/>
      <c r="N362" s="96"/>
      <c r="O362" s="99"/>
      <c r="P362" s="100"/>
      <c r="Q362" s="99"/>
      <c r="R362" s="101" t="s">
        <v>663</v>
      </c>
      <c r="T362" s="60">
        <v>440301</v>
      </c>
    </row>
    <row r="363" spans="1:20" ht="18" customHeight="1" x14ac:dyDescent="0.15">
      <c r="A363" s="94">
        <v>4</v>
      </c>
      <c r="B363" s="95" t="s">
        <v>7083</v>
      </c>
      <c r="C363" s="95">
        <v>3</v>
      </c>
      <c r="D363" s="95" t="s">
        <v>7148</v>
      </c>
      <c r="E363" s="95">
        <v>1</v>
      </c>
      <c r="F363" s="95" t="s">
        <v>7150</v>
      </c>
      <c r="G363" s="102">
        <v>4</v>
      </c>
      <c r="H363" s="95" t="s">
        <v>27</v>
      </c>
      <c r="I363" s="96">
        <v>31</v>
      </c>
      <c r="J363" s="96" t="s">
        <v>29</v>
      </c>
      <c r="K363" s="98">
        <v>2293</v>
      </c>
      <c r="L363" s="98">
        <v>3783</v>
      </c>
      <c r="M363" s="98">
        <f>K363-L363</f>
        <v>-1490</v>
      </c>
      <c r="N363" s="96" t="s">
        <v>6978</v>
      </c>
      <c r="O363" s="98">
        <v>2293000</v>
      </c>
      <c r="P363" s="100"/>
      <c r="Q363" s="99"/>
      <c r="R363" s="101" t="s">
        <v>663</v>
      </c>
      <c r="T363" s="60">
        <v>440301</v>
      </c>
    </row>
    <row r="364" spans="1:20" ht="18" customHeight="1" x14ac:dyDescent="0.15">
      <c r="A364" s="94">
        <v>4</v>
      </c>
      <c r="B364" s="95" t="s">
        <v>7083</v>
      </c>
      <c r="C364" s="95">
        <v>3</v>
      </c>
      <c r="D364" s="95" t="s">
        <v>7148</v>
      </c>
      <c r="E364" s="95">
        <v>1</v>
      </c>
      <c r="F364" s="95" t="s">
        <v>7150</v>
      </c>
      <c r="G364" s="102">
        <v>4</v>
      </c>
      <c r="H364" s="95" t="s">
        <v>27</v>
      </c>
      <c r="I364" s="96">
        <v>32</v>
      </c>
      <c r="J364" s="96" t="s">
        <v>855</v>
      </c>
      <c r="K364" s="98">
        <v>0</v>
      </c>
      <c r="L364" s="98">
        <v>549</v>
      </c>
      <c r="M364" s="98">
        <f>K364-L364</f>
        <v>-549</v>
      </c>
      <c r="N364" s="96" t="s">
        <v>6978</v>
      </c>
      <c r="O364" s="98"/>
      <c r="P364" s="100"/>
      <c r="Q364" s="99"/>
      <c r="R364" s="101" t="s">
        <v>663</v>
      </c>
      <c r="T364" s="60">
        <v>440301</v>
      </c>
    </row>
    <row r="365" spans="1:20" ht="18" customHeight="1" x14ac:dyDescent="0.15">
      <c r="A365" s="94">
        <v>4</v>
      </c>
      <c r="B365" s="95" t="s">
        <v>7083</v>
      </c>
      <c r="C365" s="95">
        <v>3</v>
      </c>
      <c r="D365" s="95" t="s">
        <v>7148</v>
      </c>
      <c r="E365" s="95">
        <v>1</v>
      </c>
      <c r="F365" s="95" t="s">
        <v>7150</v>
      </c>
      <c r="G365" s="96">
        <v>7</v>
      </c>
      <c r="H365" s="97" t="s">
        <v>30</v>
      </c>
      <c r="I365" s="96"/>
      <c r="J365" s="96"/>
      <c r="K365" s="98"/>
      <c r="L365" s="98"/>
      <c r="M365" s="98"/>
      <c r="N365" s="96"/>
      <c r="O365" s="99"/>
      <c r="P365" s="100"/>
      <c r="Q365" s="99"/>
      <c r="R365" s="101" t="s">
        <v>663</v>
      </c>
      <c r="T365" s="60">
        <v>440301</v>
      </c>
    </row>
    <row r="366" spans="1:20" ht="18" customHeight="1" x14ac:dyDescent="0.15">
      <c r="A366" s="94">
        <v>4</v>
      </c>
      <c r="B366" s="95" t="s">
        <v>7083</v>
      </c>
      <c r="C366" s="95">
        <v>3</v>
      </c>
      <c r="D366" s="95" t="s">
        <v>7148</v>
      </c>
      <c r="E366" s="95">
        <v>1</v>
      </c>
      <c r="F366" s="95" t="s">
        <v>7150</v>
      </c>
      <c r="G366" s="102">
        <v>7</v>
      </c>
      <c r="H366" s="95" t="s">
        <v>30</v>
      </c>
      <c r="I366" s="96">
        <v>11</v>
      </c>
      <c r="J366" s="96" t="s">
        <v>31</v>
      </c>
      <c r="K366" s="98">
        <v>622</v>
      </c>
      <c r="L366" s="98">
        <v>744</v>
      </c>
      <c r="M366" s="98">
        <f>K366-L366</f>
        <v>-122</v>
      </c>
      <c r="N366" s="96" t="s">
        <v>7163</v>
      </c>
      <c r="O366" s="98">
        <v>37800</v>
      </c>
      <c r="P366" s="100"/>
      <c r="Q366" s="99"/>
      <c r="R366" s="101" t="s">
        <v>663</v>
      </c>
      <c r="T366" s="60">
        <v>440301</v>
      </c>
    </row>
    <row r="367" spans="1:20" ht="18" customHeight="1" x14ac:dyDescent="0.15">
      <c r="A367" s="94">
        <v>4</v>
      </c>
      <c r="B367" s="95" t="s">
        <v>7083</v>
      </c>
      <c r="C367" s="95">
        <v>3</v>
      </c>
      <c r="D367" s="95" t="s">
        <v>7148</v>
      </c>
      <c r="E367" s="95">
        <v>1</v>
      </c>
      <c r="F367" s="95" t="s">
        <v>7150</v>
      </c>
      <c r="G367" s="102">
        <v>7</v>
      </c>
      <c r="H367" s="95" t="s">
        <v>30</v>
      </c>
      <c r="I367" s="102">
        <v>11</v>
      </c>
      <c r="J367" s="102" t="s">
        <v>31</v>
      </c>
      <c r="K367" s="98"/>
      <c r="L367" s="98"/>
      <c r="M367" s="98"/>
      <c r="N367" s="96" t="s">
        <v>7164</v>
      </c>
      <c r="O367" s="98">
        <v>96000</v>
      </c>
      <c r="P367" s="100"/>
      <c r="Q367" s="99"/>
      <c r="R367" s="101" t="s">
        <v>663</v>
      </c>
      <c r="T367" s="60">
        <v>440301</v>
      </c>
    </row>
    <row r="368" spans="1:20" ht="18" customHeight="1" x14ac:dyDescent="0.15">
      <c r="A368" s="94">
        <v>4</v>
      </c>
      <c r="B368" s="95" t="s">
        <v>7083</v>
      </c>
      <c r="C368" s="95">
        <v>3</v>
      </c>
      <c r="D368" s="95" t="s">
        <v>7148</v>
      </c>
      <c r="E368" s="95">
        <v>1</v>
      </c>
      <c r="F368" s="95" t="s">
        <v>7150</v>
      </c>
      <c r="G368" s="102">
        <v>7</v>
      </c>
      <c r="H368" s="95" t="s">
        <v>30</v>
      </c>
      <c r="I368" s="102">
        <v>11</v>
      </c>
      <c r="J368" s="102" t="s">
        <v>31</v>
      </c>
      <c r="K368" s="98"/>
      <c r="L368" s="98"/>
      <c r="M368" s="98"/>
      <c r="N368" s="96" t="s">
        <v>7165</v>
      </c>
      <c r="O368" s="98"/>
      <c r="P368" s="100"/>
      <c r="Q368" s="99"/>
      <c r="R368" s="101" t="s">
        <v>663</v>
      </c>
      <c r="T368" s="60">
        <v>440301</v>
      </c>
    </row>
    <row r="369" spans="1:20" ht="18" customHeight="1" x14ac:dyDescent="0.15">
      <c r="A369" s="94">
        <v>4</v>
      </c>
      <c r="B369" s="95" t="s">
        <v>7083</v>
      </c>
      <c r="C369" s="95">
        <v>3</v>
      </c>
      <c r="D369" s="95" t="s">
        <v>7148</v>
      </c>
      <c r="E369" s="95">
        <v>1</v>
      </c>
      <c r="F369" s="95" t="s">
        <v>7150</v>
      </c>
      <c r="G369" s="102">
        <v>7</v>
      </c>
      <c r="H369" s="95" t="s">
        <v>30</v>
      </c>
      <c r="I369" s="102">
        <v>11</v>
      </c>
      <c r="J369" s="102" t="s">
        <v>31</v>
      </c>
      <c r="K369" s="98"/>
      <c r="L369" s="98"/>
      <c r="M369" s="98"/>
      <c r="N369" s="96" t="s">
        <v>7166</v>
      </c>
      <c r="O369" s="98">
        <v>59400</v>
      </c>
      <c r="P369" s="100"/>
      <c r="Q369" s="99"/>
      <c r="R369" s="101" t="s">
        <v>663</v>
      </c>
      <c r="T369" s="60">
        <v>440301</v>
      </c>
    </row>
    <row r="370" spans="1:20" ht="18" customHeight="1" x14ac:dyDescent="0.15">
      <c r="A370" s="94">
        <v>4</v>
      </c>
      <c r="B370" s="95" t="s">
        <v>7083</v>
      </c>
      <c r="C370" s="95">
        <v>3</v>
      </c>
      <c r="D370" s="95" t="s">
        <v>7148</v>
      </c>
      <c r="E370" s="95">
        <v>1</v>
      </c>
      <c r="F370" s="95" t="s">
        <v>7150</v>
      </c>
      <c r="G370" s="102">
        <v>7</v>
      </c>
      <c r="H370" s="95" t="s">
        <v>30</v>
      </c>
      <c r="I370" s="102">
        <v>11</v>
      </c>
      <c r="J370" s="102" t="s">
        <v>31</v>
      </c>
      <c r="K370" s="98"/>
      <c r="L370" s="98"/>
      <c r="M370" s="98"/>
      <c r="N370" s="96" t="s">
        <v>7167</v>
      </c>
      <c r="O370" s="98">
        <v>306000</v>
      </c>
      <c r="P370" s="100"/>
      <c r="Q370" s="99"/>
      <c r="R370" s="101" t="s">
        <v>663</v>
      </c>
      <c r="T370" s="60">
        <v>440301</v>
      </c>
    </row>
    <row r="371" spans="1:20" ht="18" customHeight="1" x14ac:dyDescent="0.15">
      <c r="A371" s="94">
        <v>4</v>
      </c>
      <c r="B371" s="95" t="s">
        <v>7083</v>
      </c>
      <c r="C371" s="95">
        <v>3</v>
      </c>
      <c r="D371" s="95" t="s">
        <v>7148</v>
      </c>
      <c r="E371" s="95">
        <v>1</v>
      </c>
      <c r="F371" s="95" t="s">
        <v>7150</v>
      </c>
      <c r="G371" s="102">
        <v>7</v>
      </c>
      <c r="H371" s="95" t="s">
        <v>30</v>
      </c>
      <c r="I371" s="102">
        <v>11</v>
      </c>
      <c r="J371" s="102" t="s">
        <v>31</v>
      </c>
      <c r="K371" s="98"/>
      <c r="L371" s="98"/>
      <c r="M371" s="98"/>
      <c r="N371" s="96" t="s">
        <v>7168</v>
      </c>
      <c r="O371" s="98">
        <v>122400</v>
      </c>
      <c r="P371" s="100"/>
      <c r="Q371" s="99"/>
      <c r="R371" s="101" t="s">
        <v>663</v>
      </c>
      <c r="T371" s="60">
        <v>440301</v>
      </c>
    </row>
    <row r="372" spans="1:20" ht="18" customHeight="1" x14ac:dyDescent="0.15">
      <c r="A372" s="94">
        <v>4</v>
      </c>
      <c r="B372" s="95" t="s">
        <v>7083</v>
      </c>
      <c r="C372" s="95">
        <v>3</v>
      </c>
      <c r="D372" s="95" t="s">
        <v>7148</v>
      </c>
      <c r="E372" s="95">
        <v>1</v>
      </c>
      <c r="F372" s="95" t="s">
        <v>7150</v>
      </c>
      <c r="G372" s="102">
        <v>7</v>
      </c>
      <c r="H372" s="95" t="s">
        <v>30</v>
      </c>
      <c r="I372" s="96">
        <v>31</v>
      </c>
      <c r="J372" s="96" t="s">
        <v>265</v>
      </c>
      <c r="K372" s="98">
        <v>192</v>
      </c>
      <c r="L372" s="98">
        <v>192</v>
      </c>
      <c r="M372" s="98">
        <f>K372-L372</f>
        <v>0</v>
      </c>
      <c r="N372" s="96" t="s">
        <v>7169</v>
      </c>
      <c r="O372" s="98">
        <v>192000</v>
      </c>
      <c r="P372" s="100"/>
      <c r="Q372" s="99"/>
      <c r="R372" s="101" t="s">
        <v>663</v>
      </c>
      <c r="T372" s="60">
        <v>440301</v>
      </c>
    </row>
    <row r="373" spans="1:20" ht="18" customHeight="1" x14ac:dyDescent="0.15">
      <c r="A373" s="94">
        <v>4</v>
      </c>
      <c r="B373" s="95" t="s">
        <v>7083</v>
      </c>
      <c r="C373" s="95">
        <v>3</v>
      </c>
      <c r="D373" s="95" t="s">
        <v>7148</v>
      </c>
      <c r="E373" s="95">
        <v>1</v>
      </c>
      <c r="F373" s="95" t="s">
        <v>7150</v>
      </c>
      <c r="G373" s="96">
        <v>8</v>
      </c>
      <c r="H373" s="97" t="s">
        <v>33</v>
      </c>
      <c r="I373" s="96"/>
      <c r="J373" s="96"/>
      <c r="K373" s="98"/>
      <c r="L373" s="98"/>
      <c r="M373" s="98"/>
      <c r="N373" s="96"/>
      <c r="O373" s="99"/>
      <c r="P373" s="100"/>
      <c r="Q373" s="99"/>
      <c r="R373" s="101" t="s">
        <v>663</v>
      </c>
      <c r="T373" s="60">
        <v>440301</v>
      </c>
    </row>
    <row r="374" spans="1:20" ht="18" customHeight="1" x14ac:dyDescent="0.15">
      <c r="A374" s="94">
        <v>4</v>
      </c>
      <c r="B374" s="95" t="s">
        <v>7083</v>
      </c>
      <c r="C374" s="95">
        <v>3</v>
      </c>
      <c r="D374" s="95" t="s">
        <v>7148</v>
      </c>
      <c r="E374" s="95">
        <v>1</v>
      </c>
      <c r="F374" s="95" t="s">
        <v>7150</v>
      </c>
      <c r="G374" s="102">
        <v>8</v>
      </c>
      <c r="H374" s="95" t="s">
        <v>33</v>
      </c>
      <c r="I374" s="96">
        <v>2</v>
      </c>
      <c r="J374" s="96" t="s">
        <v>46</v>
      </c>
      <c r="K374" s="98">
        <v>27</v>
      </c>
      <c r="L374" s="98">
        <v>27</v>
      </c>
      <c r="M374" s="98">
        <f>K374-L374</f>
        <v>0</v>
      </c>
      <c r="N374" s="96" t="s">
        <v>7170</v>
      </c>
      <c r="O374" s="98">
        <v>27000</v>
      </c>
      <c r="P374" s="100"/>
      <c r="Q374" s="99"/>
      <c r="R374" s="101" t="s">
        <v>663</v>
      </c>
      <c r="T374" s="60">
        <v>440301</v>
      </c>
    </row>
    <row r="375" spans="1:20" ht="18" customHeight="1" x14ac:dyDescent="0.15">
      <c r="A375" s="94">
        <v>4</v>
      </c>
      <c r="B375" s="95" t="s">
        <v>7083</v>
      </c>
      <c r="C375" s="95">
        <v>3</v>
      </c>
      <c r="D375" s="95" t="s">
        <v>7148</v>
      </c>
      <c r="E375" s="95">
        <v>1</v>
      </c>
      <c r="F375" s="95" t="s">
        <v>7150</v>
      </c>
      <c r="G375" s="102">
        <v>8</v>
      </c>
      <c r="H375" s="95" t="s">
        <v>33</v>
      </c>
      <c r="I375" s="96">
        <v>3</v>
      </c>
      <c r="J375" s="96" t="s">
        <v>48</v>
      </c>
      <c r="K375" s="98">
        <v>280</v>
      </c>
      <c r="L375" s="98">
        <v>280</v>
      </c>
      <c r="M375" s="98">
        <f>K375-L375</f>
        <v>0</v>
      </c>
      <c r="N375" s="96" t="s">
        <v>7171</v>
      </c>
      <c r="O375" s="98"/>
      <c r="P375" s="100"/>
      <c r="Q375" s="99"/>
      <c r="R375" s="101" t="s">
        <v>663</v>
      </c>
      <c r="T375" s="60">
        <v>440301</v>
      </c>
    </row>
    <row r="376" spans="1:20" ht="18" customHeight="1" x14ac:dyDescent="0.15">
      <c r="A376" s="94">
        <v>4</v>
      </c>
      <c r="B376" s="95" t="s">
        <v>7083</v>
      </c>
      <c r="C376" s="95">
        <v>3</v>
      </c>
      <c r="D376" s="95" t="s">
        <v>7148</v>
      </c>
      <c r="E376" s="95">
        <v>1</v>
      </c>
      <c r="F376" s="95" t="s">
        <v>7150</v>
      </c>
      <c r="G376" s="102">
        <v>8</v>
      </c>
      <c r="H376" s="95" t="s">
        <v>33</v>
      </c>
      <c r="I376" s="102">
        <v>3</v>
      </c>
      <c r="J376" s="102" t="s">
        <v>48</v>
      </c>
      <c r="K376" s="98"/>
      <c r="L376" s="98"/>
      <c r="M376" s="98"/>
      <c r="N376" s="96" t="s">
        <v>7172</v>
      </c>
      <c r="O376" s="98">
        <v>145200</v>
      </c>
      <c r="P376" s="100"/>
      <c r="Q376" s="99"/>
      <c r="R376" s="101" t="s">
        <v>663</v>
      </c>
      <c r="T376" s="60">
        <v>440301</v>
      </c>
    </row>
    <row r="377" spans="1:20" ht="18" customHeight="1" x14ac:dyDescent="0.15">
      <c r="A377" s="94">
        <v>4</v>
      </c>
      <c r="B377" s="95" t="s">
        <v>7083</v>
      </c>
      <c r="C377" s="95">
        <v>3</v>
      </c>
      <c r="D377" s="95" t="s">
        <v>7148</v>
      </c>
      <c r="E377" s="95">
        <v>1</v>
      </c>
      <c r="F377" s="95" t="s">
        <v>7150</v>
      </c>
      <c r="G377" s="102">
        <v>8</v>
      </c>
      <c r="H377" s="95" t="s">
        <v>33</v>
      </c>
      <c r="I377" s="102">
        <v>3</v>
      </c>
      <c r="J377" s="102" t="s">
        <v>48</v>
      </c>
      <c r="K377" s="98"/>
      <c r="L377" s="98"/>
      <c r="M377" s="98"/>
      <c r="N377" s="96" t="s">
        <v>7173</v>
      </c>
      <c r="O377" s="98">
        <v>134200</v>
      </c>
      <c r="P377" s="100"/>
      <c r="Q377" s="99"/>
      <c r="R377" s="101" t="s">
        <v>663</v>
      </c>
      <c r="T377" s="60">
        <v>440301</v>
      </c>
    </row>
    <row r="378" spans="1:20" ht="18" customHeight="1" x14ac:dyDescent="0.15">
      <c r="A378" s="94">
        <v>4</v>
      </c>
      <c r="B378" s="95" t="s">
        <v>7083</v>
      </c>
      <c r="C378" s="95">
        <v>3</v>
      </c>
      <c r="D378" s="95" t="s">
        <v>7148</v>
      </c>
      <c r="E378" s="95">
        <v>1</v>
      </c>
      <c r="F378" s="95" t="s">
        <v>7150</v>
      </c>
      <c r="G378" s="96">
        <v>10</v>
      </c>
      <c r="H378" s="97" t="s">
        <v>54</v>
      </c>
      <c r="I378" s="96"/>
      <c r="J378" s="96"/>
      <c r="K378" s="98"/>
      <c r="L378" s="98"/>
      <c r="M378" s="98"/>
      <c r="N378" s="96"/>
      <c r="O378" s="99"/>
      <c r="P378" s="100"/>
      <c r="Q378" s="99"/>
      <c r="R378" s="101" t="s">
        <v>663</v>
      </c>
      <c r="T378" s="60">
        <v>440301</v>
      </c>
    </row>
    <row r="379" spans="1:20" ht="18" customHeight="1" x14ac:dyDescent="0.15">
      <c r="A379" s="94">
        <v>4</v>
      </c>
      <c r="B379" s="95" t="s">
        <v>7083</v>
      </c>
      <c r="C379" s="95">
        <v>3</v>
      </c>
      <c r="D379" s="95" t="s">
        <v>7148</v>
      </c>
      <c r="E379" s="95">
        <v>1</v>
      </c>
      <c r="F379" s="95" t="s">
        <v>7150</v>
      </c>
      <c r="G379" s="102">
        <v>10</v>
      </c>
      <c r="H379" s="95" t="s">
        <v>54</v>
      </c>
      <c r="I379" s="96">
        <v>1</v>
      </c>
      <c r="J379" s="96" t="s">
        <v>55</v>
      </c>
      <c r="K379" s="98">
        <v>216</v>
      </c>
      <c r="L379" s="98">
        <v>216</v>
      </c>
      <c r="M379" s="98">
        <f>K379-L379</f>
        <v>0</v>
      </c>
      <c r="N379" s="96" t="s">
        <v>7174</v>
      </c>
      <c r="O379" s="98">
        <v>116000</v>
      </c>
      <c r="P379" s="100"/>
      <c r="Q379" s="99"/>
      <c r="R379" s="101" t="s">
        <v>663</v>
      </c>
      <c r="T379" s="60">
        <v>440301</v>
      </c>
    </row>
    <row r="380" spans="1:20" ht="18" customHeight="1" x14ac:dyDescent="0.15">
      <c r="A380" s="94">
        <v>4</v>
      </c>
      <c r="B380" s="95" t="s">
        <v>7083</v>
      </c>
      <c r="C380" s="95">
        <v>3</v>
      </c>
      <c r="D380" s="95" t="s">
        <v>7148</v>
      </c>
      <c r="E380" s="95">
        <v>1</v>
      </c>
      <c r="F380" s="95" t="s">
        <v>7150</v>
      </c>
      <c r="G380" s="102">
        <v>10</v>
      </c>
      <c r="H380" s="95" t="s">
        <v>54</v>
      </c>
      <c r="I380" s="102">
        <v>1</v>
      </c>
      <c r="J380" s="102" t="s">
        <v>55</v>
      </c>
      <c r="K380" s="98"/>
      <c r="L380" s="98"/>
      <c r="M380" s="98"/>
      <c r="N380" s="96" t="s">
        <v>7175</v>
      </c>
      <c r="O380" s="98">
        <v>50000</v>
      </c>
      <c r="P380" s="100"/>
      <c r="Q380" s="99"/>
      <c r="R380" s="101" t="s">
        <v>663</v>
      </c>
      <c r="T380" s="60">
        <v>440301</v>
      </c>
    </row>
    <row r="381" spans="1:20" ht="18" customHeight="1" x14ac:dyDescent="0.15">
      <c r="A381" s="94">
        <v>4</v>
      </c>
      <c r="B381" s="95" t="s">
        <v>7083</v>
      </c>
      <c r="C381" s="95">
        <v>3</v>
      </c>
      <c r="D381" s="95" t="s">
        <v>7148</v>
      </c>
      <c r="E381" s="95">
        <v>1</v>
      </c>
      <c r="F381" s="95" t="s">
        <v>7150</v>
      </c>
      <c r="G381" s="102">
        <v>10</v>
      </c>
      <c r="H381" s="95" t="s">
        <v>54</v>
      </c>
      <c r="I381" s="102">
        <v>1</v>
      </c>
      <c r="J381" s="102" t="s">
        <v>55</v>
      </c>
      <c r="K381" s="98"/>
      <c r="L381" s="98"/>
      <c r="M381" s="98"/>
      <c r="N381" s="96" t="s">
        <v>7176</v>
      </c>
      <c r="O381" s="98">
        <v>50000</v>
      </c>
      <c r="P381" s="100"/>
      <c r="Q381" s="99"/>
      <c r="R381" s="101" t="s">
        <v>663</v>
      </c>
      <c r="T381" s="60">
        <v>440301</v>
      </c>
    </row>
    <row r="382" spans="1:20" ht="18" customHeight="1" x14ac:dyDescent="0.15">
      <c r="A382" s="94">
        <v>4</v>
      </c>
      <c r="B382" s="95" t="s">
        <v>7083</v>
      </c>
      <c r="C382" s="95">
        <v>3</v>
      </c>
      <c r="D382" s="95" t="s">
        <v>7148</v>
      </c>
      <c r="E382" s="95">
        <v>1</v>
      </c>
      <c r="F382" s="95" t="s">
        <v>7150</v>
      </c>
      <c r="G382" s="102">
        <v>10</v>
      </c>
      <c r="H382" s="95" t="s">
        <v>54</v>
      </c>
      <c r="I382" s="96">
        <v>3</v>
      </c>
      <c r="J382" s="96" t="s">
        <v>63</v>
      </c>
      <c r="K382" s="98">
        <v>33</v>
      </c>
      <c r="L382" s="98">
        <v>0</v>
      </c>
      <c r="M382" s="98">
        <f>K382-L382</f>
        <v>33</v>
      </c>
      <c r="N382" s="96" t="s">
        <v>7177</v>
      </c>
      <c r="O382" s="98">
        <v>30000</v>
      </c>
      <c r="P382" s="100"/>
      <c r="Q382" s="99"/>
      <c r="R382" s="101" t="s">
        <v>663</v>
      </c>
      <c r="T382" s="60">
        <v>440301</v>
      </c>
    </row>
    <row r="383" spans="1:20" ht="18" customHeight="1" x14ac:dyDescent="0.15">
      <c r="A383" s="94">
        <v>4</v>
      </c>
      <c r="B383" s="95" t="s">
        <v>7083</v>
      </c>
      <c r="C383" s="95">
        <v>3</v>
      </c>
      <c r="D383" s="95" t="s">
        <v>7148</v>
      </c>
      <c r="E383" s="95">
        <v>1</v>
      </c>
      <c r="F383" s="95" t="s">
        <v>7150</v>
      </c>
      <c r="G383" s="102">
        <v>10</v>
      </c>
      <c r="H383" s="95" t="s">
        <v>54</v>
      </c>
      <c r="I383" s="102">
        <v>3</v>
      </c>
      <c r="J383" s="102" t="s">
        <v>63</v>
      </c>
      <c r="K383" s="98"/>
      <c r="L383" s="98"/>
      <c r="M383" s="98"/>
      <c r="N383" s="96" t="s">
        <v>7178</v>
      </c>
      <c r="O383" s="98">
        <v>3000</v>
      </c>
      <c r="P383" s="100"/>
      <c r="Q383" s="99"/>
      <c r="R383" s="101" t="s">
        <v>663</v>
      </c>
      <c r="T383" s="60">
        <v>440301</v>
      </c>
    </row>
    <row r="384" spans="1:20" ht="18" customHeight="1" x14ac:dyDescent="0.15">
      <c r="A384" s="94">
        <v>4</v>
      </c>
      <c r="B384" s="95" t="s">
        <v>7083</v>
      </c>
      <c r="C384" s="95">
        <v>3</v>
      </c>
      <c r="D384" s="95" t="s">
        <v>7148</v>
      </c>
      <c r="E384" s="95">
        <v>1</v>
      </c>
      <c r="F384" s="95" t="s">
        <v>7150</v>
      </c>
      <c r="G384" s="96">
        <v>11</v>
      </c>
      <c r="H384" s="97" t="s">
        <v>66</v>
      </c>
      <c r="I384" s="96"/>
      <c r="J384" s="96"/>
      <c r="K384" s="98"/>
      <c r="L384" s="98"/>
      <c r="M384" s="98"/>
      <c r="N384" s="96"/>
      <c r="O384" s="99"/>
      <c r="P384" s="100"/>
      <c r="Q384" s="99"/>
      <c r="R384" s="101" t="s">
        <v>663</v>
      </c>
      <c r="T384" s="60">
        <v>440301</v>
      </c>
    </row>
    <row r="385" spans="1:20" ht="18" customHeight="1" x14ac:dyDescent="0.15">
      <c r="A385" s="94">
        <v>4</v>
      </c>
      <c r="B385" s="95" t="s">
        <v>7083</v>
      </c>
      <c r="C385" s="95">
        <v>3</v>
      </c>
      <c r="D385" s="95" t="s">
        <v>7148</v>
      </c>
      <c r="E385" s="95">
        <v>1</v>
      </c>
      <c r="F385" s="95" t="s">
        <v>7150</v>
      </c>
      <c r="G385" s="102">
        <v>11</v>
      </c>
      <c r="H385" s="95" t="s">
        <v>66</v>
      </c>
      <c r="I385" s="96">
        <v>1</v>
      </c>
      <c r="J385" s="96" t="s">
        <v>67</v>
      </c>
      <c r="K385" s="98">
        <v>310</v>
      </c>
      <c r="L385" s="98">
        <v>310</v>
      </c>
      <c r="M385" s="98">
        <f>K385-L385</f>
        <v>0</v>
      </c>
      <c r="N385" s="96" t="s">
        <v>7179</v>
      </c>
      <c r="O385" s="98">
        <v>44400</v>
      </c>
      <c r="P385" s="100"/>
      <c r="Q385" s="99"/>
      <c r="R385" s="101" t="s">
        <v>663</v>
      </c>
      <c r="T385" s="60">
        <v>440301</v>
      </c>
    </row>
    <row r="386" spans="1:20" ht="18" customHeight="1" x14ac:dyDescent="0.15">
      <c r="A386" s="94">
        <v>4</v>
      </c>
      <c r="B386" s="95" t="s">
        <v>7083</v>
      </c>
      <c r="C386" s="95">
        <v>3</v>
      </c>
      <c r="D386" s="95" t="s">
        <v>7148</v>
      </c>
      <c r="E386" s="95">
        <v>1</v>
      </c>
      <c r="F386" s="95" t="s">
        <v>7150</v>
      </c>
      <c r="G386" s="102">
        <v>11</v>
      </c>
      <c r="H386" s="95" t="s">
        <v>66</v>
      </c>
      <c r="I386" s="102">
        <v>1</v>
      </c>
      <c r="J386" s="102" t="s">
        <v>67</v>
      </c>
      <c r="K386" s="98"/>
      <c r="L386" s="98"/>
      <c r="M386" s="98"/>
      <c r="N386" s="96" t="s">
        <v>7180</v>
      </c>
      <c r="O386" s="98">
        <v>37200</v>
      </c>
      <c r="P386" s="100"/>
      <c r="Q386" s="99"/>
      <c r="R386" s="101" t="s">
        <v>663</v>
      </c>
      <c r="T386" s="60">
        <v>440301</v>
      </c>
    </row>
    <row r="387" spans="1:20" ht="18" customHeight="1" x14ac:dyDescent="0.15">
      <c r="A387" s="94">
        <v>4</v>
      </c>
      <c r="B387" s="95" t="s">
        <v>7083</v>
      </c>
      <c r="C387" s="95">
        <v>3</v>
      </c>
      <c r="D387" s="95" t="s">
        <v>7148</v>
      </c>
      <c r="E387" s="95">
        <v>1</v>
      </c>
      <c r="F387" s="95" t="s">
        <v>7150</v>
      </c>
      <c r="G387" s="102">
        <v>11</v>
      </c>
      <c r="H387" s="95" t="s">
        <v>66</v>
      </c>
      <c r="I387" s="102">
        <v>1</v>
      </c>
      <c r="J387" s="102" t="s">
        <v>67</v>
      </c>
      <c r="K387" s="98"/>
      <c r="L387" s="98"/>
      <c r="M387" s="98"/>
      <c r="N387" s="96" t="s">
        <v>7181</v>
      </c>
      <c r="O387" s="98">
        <v>72000</v>
      </c>
      <c r="P387" s="100"/>
      <c r="Q387" s="99"/>
      <c r="R387" s="101" t="s">
        <v>663</v>
      </c>
      <c r="T387" s="60">
        <v>440301</v>
      </c>
    </row>
    <row r="388" spans="1:20" ht="18" customHeight="1" x14ac:dyDescent="0.15">
      <c r="A388" s="94">
        <v>4</v>
      </c>
      <c r="B388" s="95" t="s">
        <v>7083</v>
      </c>
      <c r="C388" s="95">
        <v>3</v>
      </c>
      <c r="D388" s="95" t="s">
        <v>7148</v>
      </c>
      <c r="E388" s="95">
        <v>1</v>
      </c>
      <c r="F388" s="95" t="s">
        <v>7150</v>
      </c>
      <c r="G388" s="102">
        <v>11</v>
      </c>
      <c r="H388" s="95" t="s">
        <v>66</v>
      </c>
      <c r="I388" s="102">
        <v>1</v>
      </c>
      <c r="J388" s="102" t="s">
        <v>67</v>
      </c>
      <c r="K388" s="98"/>
      <c r="L388" s="98"/>
      <c r="M388" s="98"/>
      <c r="N388" s="96" t="s">
        <v>7182</v>
      </c>
      <c r="O388" s="98">
        <v>156000</v>
      </c>
      <c r="P388" s="100"/>
      <c r="Q388" s="99"/>
      <c r="R388" s="101" t="s">
        <v>663</v>
      </c>
      <c r="T388" s="60">
        <v>440301</v>
      </c>
    </row>
    <row r="389" spans="1:20" ht="18" customHeight="1" x14ac:dyDescent="0.15">
      <c r="A389" s="94">
        <v>4</v>
      </c>
      <c r="B389" s="95" t="s">
        <v>7083</v>
      </c>
      <c r="C389" s="95">
        <v>3</v>
      </c>
      <c r="D389" s="95" t="s">
        <v>7148</v>
      </c>
      <c r="E389" s="95">
        <v>1</v>
      </c>
      <c r="F389" s="95" t="s">
        <v>7150</v>
      </c>
      <c r="G389" s="102">
        <v>11</v>
      </c>
      <c r="H389" s="95" t="s">
        <v>66</v>
      </c>
      <c r="I389" s="96">
        <v>3</v>
      </c>
      <c r="J389" s="96" t="s">
        <v>70</v>
      </c>
      <c r="K389" s="98">
        <v>0</v>
      </c>
      <c r="L389" s="98">
        <v>25</v>
      </c>
      <c r="M389" s="98">
        <f>K389-L389</f>
        <v>-25</v>
      </c>
      <c r="N389" s="96"/>
      <c r="O389" s="98"/>
      <c r="P389" s="100"/>
      <c r="Q389" s="99"/>
      <c r="R389" s="101" t="s">
        <v>663</v>
      </c>
      <c r="T389" s="60">
        <v>440301</v>
      </c>
    </row>
    <row r="390" spans="1:20" ht="18" customHeight="1" x14ac:dyDescent="0.15">
      <c r="A390" s="94">
        <v>4</v>
      </c>
      <c r="B390" s="95" t="s">
        <v>7083</v>
      </c>
      <c r="C390" s="95">
        <v>3</v>
      </c>
      <c r="D390" s="95" t="s">
        <v>7148</v>
      </c>
      <c r="E390" s="95">
        <v>1</v>
      </c>
      <c r="F390" s="95" t="s">
        <v>7150</v>
      </c>
      <c r="G390" s="96">
        <v>12</v>
      </c>
      <c r="H390" s="97" t="s">
        <v>73</v>
      </c>
      <c r="I390" s="96"/>
      <c r="J390" s="96"/>
      <c r="K390" s="98"/>
      <c r="L390" s="98"/>
      <c r="M390" s="98"/>
      <c r="N390" s="96"/>
      <c r="O390" s="99"/>
      <c r="P390" s="100"/>
      <c r="Q390" s="99"/>
      <c r="R390" s="101" t="s">
        <v>663</v>
      </c>
      <c r="T390" s="60">
        <v>440301</v>
      </c>
    </row>
    <row r="391" spans="1:20" ht="18" customHeight="1" x14ac:dyDescent="0.15">
      <c r="A391" s="94">
        <v>4</v>
      </c>
      <c r="B391" s="95" t="s">
        <v>7083</v>
      </c>
      <c r="C391" s="95">
        <v>3</v>
      </c>
      <c r="D391" s="95" t="s">
        <v>7148</v>
      </c>
      <c r="E391" s="95">
        <v>1</v>
      </c>
      <c r="F391" s="95" t="s">
        <v>7150</v>
      </c>
      <c r="G391" s="102">
        <v>12</v>
      </c>
      <c r="H391" s="95" t="s">
        <v>73</v>
      </c>
      <c r="I391" s="96">
        <v>21</v>
      </c>
      <c r="J391" s="96" t="s">
        <v>74</v>
      </c>
      <c r="K391" s="98">
        <v>30</v>
      </c>
      <c r="L391" s="98">
        <v>30</v>
      </c>
      <c r="M391" s="98">
        <f>K391-L391</f>
        <v>0</v>
      </c>
      <c r="N391" s="96" t="s">
        <v>7183</v>
      </c>
      <c r="O391" s="98">
        <v>30000</v>
      </c>
      <c r="P391" s="100"/>
      <c r="Q391" s="99"/>
      <c r="R391" s="101" t="s">
        <v>663</v>
      </c>
      <c r="T391" s="60">
        <v>440301</v>
      </c>
    </row>
    <row r="392" spans="1:20" ht="18" customHeight="1" x14ac:dyDescent="0.15">
      <c r="A392" s="94">
        <v>4</v>
      </c>
      <c r="B392" s="95" t="s">
        <v>7083</v>
      </c>
      <c r="C392" s="95">
        <v>3</v>
      </c>
      <c r="D392" s="95" t="s">
        <v>7148</v>
      </c>
      <c r="E392" s="95">
        <v>1</v>
      </c>
      <c r="F392" s="95" t="s">
        <v>7150</v>
      </c>
      <c r="G392" s="96">
        <v>13</v>
      </c>
      <c r="H392" s="97" t="s">
        <v>77</v>
      </c>
      <c r="I392" s="96"/>
      <c r="J392" s="96"/>
      <c r="K392" s="98"/>
      <c r="L392" s="98"/>
      <c r="M392" s="98"/>
      <c r="N392" s="96"/>
      <c r="O392" s="99"/>
      <c r="P392" s="100"/>
      <c r="Q392" s="99"/>
      <c r="R392" s="101" t="s">
        <v>663</v>
      </c>
      <c r="T392" s="60">
        <v>440301</v>
      </c>
    </row>
    <row r="393" spans="1:20" ht="18" customHeight="1" x14ac:dyDescent="0.15">
      <c r="A393" s="94">
        <v>4</v>
      </c>
      <c r="B393" s="95" t="s">
        <v>7083</v>
      </c>
      <c r="C393" s="95">
        <v>3</v>
      </c>
      <c r="D393" s="95" t="s">
        <v>7148</v>
      </c>
      <c r="E393" s="95">
        <v>1</v>
      </c>
      <c r="F393" s="95" t="s">
        <v>7150</v>
      </c>
      <c r="G393" s="102">
        <v>13</v>
      </c>
      <c r="H393" s="95" t="s">
        <v>77</v>
      </c>
      <c r="I393" s="96">
        <v>1</v>
      </c>
      <c r="J393" s="96" t="s">
        <v>78</v>
      </c>
      <c r="K393" s="98">
        <v>55</v>
      </c>
      <c r="L393" s="98">
        <v>55</v>
      </c>
      <c r="M393" s="98">
        <f>K393-L393</f>
        <v>0</v>
      </c>
      <c r="N393" s="96" t="s">
        <v>7184</v>
      </c>
      <c r="O393" s="98">
        <v>30000</v>
      </c>
      <c r="P393" s="100"/>
      <c r="Q393" s="99"/>
      <c r="R393" s="101" t="s">
        <v>663</v>
      </c>
      <c r="T393" s="60">
        <v>440301</v>
      </c>
    </row>
    <row r="394" spans="1:20" ht="18" customHeight="1" x14ac:dyDescent="0.15">
      <c r="A394" s="94">
        <v>4</v>
      </c>
      <c r="B394" s="95" t="s">
        <v>7083</v>
      </c>
      <c r="C394" s="95">
        <v>3</v>
      </c>
      <c r="D394" s="95" t="s">
        <v>7148</v>
      </c>
      <c r="E394" s="95">
        <v>1</v>
      </c>
      <c r="F394" s="95" t="s">
        <v>7150</v>
      </c>
      <c r="G394" s="102">
        <v>13</v>
      </c>
      <c r="H394" s="95" t="s">
        <v>77</v>
      </c>
      <c r="I394" s="102">
        <v>1</v>
      </c>
      <c r="J394" s="102" t="s">
        <v>78</v>
      </c>
      <c r="K394" s="98"/>
      <c r="L394" s="98"/>
      <c r="M394" s="98"/>
      <c r="N394" s="96" t="s">
        <v>7185</v>
      </c>
      <c r="O394" s="98">
        <v>25000</v>
      </c>
      <c r="P394" s="100"/>
      <c r="Q394" s="99"/>
      <c r="R394" s="101" t="s">
        <v>663</v>
      </c>
      <c r="T394" s="60">
        <v>440301</v>
      </c>
    </row>
    <row r="395" spans="1:20" ht="18" customHeight="1" x14ac:dyDescent="0.15">
      <c r="A395" s="94">
        <v>4</v>
      </c>
      <c r="B395" s="95" t="s">
        <v>7083</v>
      </c>
      <c r="C395" s="95">
        <v>3</v>
      </c>
      <c r="D395" s="95" t="s">
        <v>7148</v>
      </c>
      <c r="E395" s="95">
        <v>1</v>
      </c>
      <c r="F395" s="95" t="s">
        <v>7150</v>
      </c>
      <c r="G395" s="102">
        <v>13</v>
      </c>
      <c r="H395" s="95" t="s">
        <v>77</v>
      </c>
      <c r="I395" s="96">
        <v>41</v>
      </c>
      <c r="J395" s="96" t="s">
        <v>139</v>
      </c>
      <c r="K395" s="98">
        <v>410</v>
      </c>
      <c r="L395" s="98">
        <v>410</v>
      </c>
      <c r="M395" s="98">
        <f>K395-L395</f>
        <v>0</v>
      </c>
      <c r="N395" s="96" t="s">
        <v>7186</v>
      </c>
      <c r="O395" s="98">
        <v>409200</v>
      </c>
      <c r="P395" s="100"/>
      <c r="Q395" s="99"/>
      <c r="R395" s="101" t="s">
        <v>663</v>
      </c>
      <c r="T395" s="60">
        <v>440301</v>
      </c>
    </row>
    <row r="396" spans="1:20" ht="18" customHeight="1" x14ac:dyDescent="0.15">
      <c r="A396" s="94">
        <v>4</v>
      </c>
      <c r="B396" s="95" t="s">
        <v>7083</v>
      </c>
      <c r="C396" s="95">
        <v>3</v>
      </c>
      <c r="D396" s="95" t="s">
        <v>7148</v>
      </c>
      <c r="E396" s="95">
        <v>1</v>
      </c>
      <c r="F396" s="95" t="s">
        <v>7150</v>
      </c>
      <c r="G396" s="96">
        <v>17</v>
      </c>
      <c r="H396" s="97" t="s">
        <v>79</v>
      </c>
      <c r="I396" s="96"/>
      <c r="J396" s="96"/>
      <c r="K396" s="98"/>
      <c r="L396" s="98"/>
      <c r="M396" s="98"/>
      <c r="N396" s="96"/>
      <c r="O396" s="99"/>
      <c r="P396" s="100"/>
      <c r="Q396" s="99"/>
      <c r="R396" s="101" t="s">
        <v>663</v>
      </c>
      <c r="T396" s="60">
        <v>440301</v>
      </c>
    </row>
    <row r="397" spans="1:20" ht="18" customHeight="1" x14ac:dyDescent="0.15">
      <c r="A397" s="94">
        <v>4</v>
      </c>
      <c r="B397" s="95" t="s">
        <v>7083</v>
      </c>
      <c r="C397" s="95">
        <v>3</v>
      </c>
      <c r="D397" s="95" t="s">
        <v>7148</v>
      </c>
      <c r="E397" s="95">
        <v>1</v>
      </c>
      <c r="F397" s="95" t="s">
        <v>7150</v>
      </c>
      <c r="G397" s="102">
        <v>17</v>
      </c>
      <c r="H397" s="95" t="s">
        <v>79</v>
      </c>
      <c r="I397" s="96">
        <v>11</v>
      </c>
      <c r="J397" s="96" t="s">
        <v>80</v>
      </c>
      <c r="K397" s="98">
        <v>100</v>
      </c>
      <c r="L397" s="98">
        <v>100</v>
      </c>
      <c r="M397" s="98">
        <f>K397-L397</f>
        <v>0</v>
      </c>
      <c r="N397" s="96" t="s">
        <v>7187</v>
      </c>
      <c r="O397" s="98">
        <v>100000</v>
      </c>
      <c r="P397" s="100"/>
      <c r="Q397" s="99"/>
      <c r="R397" s="101" t="s">
        <v>663</v>
      </c>
      <c r="T397" s="60">
        <v>440301</v>
      </c>
    </row>
    <row r="398" spans="1:20" ht="18" customHeight="1" x14ac:dyDescent="0.15">
      <c r="A398" s="94">
        <v>4</v>
      </c>
      <c r="B398" s="95" t="s">
        <v>7083</v>
      </c>
      <c r="C398" s="95">
        <v>3</v>
      </c>
      <c r="D398" s="95" t="s">
        <v>7148</v>
      </c>
      <c r="E398" s="95">
        <v>1</v>
      </c>
      <c r="F398" s="95" t="s">
        <v>7150</v>
      </c>
      <c r="G398" s="96">
        <v>18</v>
      </c>
      <c r="H398" s="97" t="s">
        <v>81</v>
      </c>
      <c r="I398" s="96"/>
      <c r="J398" s="96"/>
      <c r="K398" s="98"/>
      <c r="L398" s="98"/>
      <c r="M398" s="98"/>
      <c r="N398" s="96"/>
      <c r="O398" s="99"/>
      <c r="P398" s="100"/>
      <c r="Q398" s="99"/>
      <c r="R398" s="101" t="s">
        <v>663</v>
      </c>
      <c r="T398" s="60">
        <v>440301</v>
      </c>
    </row>
    <row r="399" spans="1:20" ht="18" customHeight="1" x14ac:dyDescent="0.15">
      <c r="A399" s="94">
        <v>4</v>
      </c>
      <c r="B399" s="95" t="s">
        <v>7083</v>
      </c>
      <c r="C399" s="95">
        <v>3</v>
      </c>
      <c r="D399" s="95" t="s">
        <v>7148</v>
      </c>
      <c r="E399" s="95">
        <v>1</v>
      </c>
      <c r="F399" s="95" t="s">
        <v>7150</v>
      </c>
      <c r="G399" s="102">
        <v>18</v>
      </c>
      <c r="H399" s="95" t="s">
        <v>81</v>
      </c>
      <c r="I399" s="96">
        <v>41</v>
      </c>
      <c r="J399" s="96" t="s">
        <v>155</v>
      </c>
      <c r="K399" s="98">
        <v>248</v>
      </c>
      <c r="L399" s="98">
        <v>248</v>
      </c>
      <c r="M399" s="98">
        <f>K399-L399</f>
        <v>0</v>
      </c>
      <c r="N399" s="96" t="s">
        <v>7188</v>
      </c>
      <c r="O399" s="98">
        <v>17000</v>
      </c>
      <c r="P399" s="100"/>
      <c r="Q399" s="99"/>
      <c r="R399" s="101" t="s">
        <v>663</v>
      </c>
      <c r="T399" s="60">
        <v>440301</v>
      </c>
    </row>
    <row r="400" spans="1:20" ht="18" customHeight="1" x14ac:dyDescent="0.15">
      <c r="A400" s="94">
        <v>4</v>
      </c>
      <c r="B400" s="95" t="s">
        <v>7083</v>
      </c>
      <c r="C400" s="95">
        <v>3</v>
      </c>
      <c r="D400" s="95" t="s">
        <v>7148</v>
      </c>
      <c r="E400" s="95">
        <v>1</v>
      </c>
      <c r="F400" s="95" t="s">
        <v>7150</v>
      </c>
      <c r="G400" s="102">
        <v>18</v>
      </c>
      <c r="H400" s="95" t="s">
        <v>81</v>
      </c>
      <c r="I400" s="102">
        <v>41</v>
      </c>
      <c r="J400" s="102" t="s">
        <v>155</v>
      </c>
      <c r="K400" s="98"/>
      <c r="L400" s="98"/>
      <c r="M400" s="98"/>
      <c r="N400" s="96" t="s">
        <v>7189</v>
      </c>
      <c r="O400" s="98">
        <v>225000</v>
      </c>
      <c r="P400" s="100"/>
      <c r="Q400" s="99"/>
      <c r="R400" s="101" t="s">
        <v>663</v>
      </c>
      <c r="T400" s="60">
        <v>440301</v>
      </c>
    </row>
    <row r="401" spans="1:20" ht="18" customHeight="1" x14ac:dyDescent="0.15">
      <c r="A401" s="94">
        <v>4</v>
      </c>
      <c r="B401" s="95" t="s">
        <v>7083</v>
      </c>
      <c r="C401" s="95">
        <v>3</v>
      </c>
      <c r="D401" s="95" t="s">
        <v>7148</v>
      </c>
      <c r="E401" s="95">
        <v>1</v>
      </c>
      <c r="F401" s="95" t="s">
        <v>7150</v>
      </c>
      <c r="G401" s="102">
        <v>18</v>
      </c>
      <c r="H401" s="95" t="s">
        <v>81</v>
      </c>
      <c r="I401" s="102">
        <v>41</v>
      </c>
      <c r="J401" s="102" t="s">
        <v>155</v>
      </c>
      <c r="K401" s="98"/>
      <c r="L401" s="98"/>
      <c r="M401" s="98"/>
      <c r="N401" s="96" t="s">
        <v>7190</v>
      </c>
      <c r="O401" s="98">
        <v>6000</v>
      </c>
      <c r="P401" s="100"/>
      <c r="Q401" s="99"/>
      <c r="R401" s="101" t="s">
        <v>663</v>
      </c>
      <c r="T401" s="60">
        <v>440301</v>
      </c>
    </row>
    <row r="402" spans="1:20" ht="18" customHeight="1" x14ac:dyDescent="0.15">
      <c r="A402" s="94">
        <v>4</v>
      </c>
      <c r="B402" s="95" t="s">
        <v>7083</v>
      </c>
      <c r="C402" s="95">
        <v>3</v>
      </c>
      <c r="D402" s="95" t="s">
        <v>7148</v>
      </c>
      <c r="E402" s="95">
        <v>1</v>
      </c>
      <c r="F402" s="95" t="s">
        <v>7150</v>
      </c>
      <c r="G402" s="102">
        <v>18</v>
      </c>
      <c r="H402" s="95" t="s">
        <v>81</v>
      </c>
      <c r="I402" s="96">
        <v>83</v>
      </c>
      <c r="J402" s="96" t="s">
        <v>160</v>
      </c>
      <c r="K402" s="98">
        <v>1540</v>
      </c>
      <c r="L402" s="98">
        <v>3006</v>
      </c>
      <c r="M402" s="98">
        <f>K402-L402</f>
        <v>-1466</v>
      </c>
      <c r="N402" s="96" t="s">
        <v>160</v>
      </c>
      <c r="O402" s="98">
        <v>1540000</v>
      </c>
      <c r="P402" s="100"/>
      <c r="Q402" s="99"/>
      <c r="R402" s="101" t="s">
        <v>663</v>
      </c>
      <c r="T402" s="60">
        <v>440301</v>
      </c>
    </row>
    <row r="403" spans="1:20" ht="18" customHeight="1" x14ac:dyDescent="0.15">
      <c r="A403" s="76">
        <v>4</v>
      </c>
      <c r="B403" s="77" t="s">
        <v>7085</v>
      </c>
      <c r="C403" s="85">
        <v>3</v>
      </c>
      <c r="D403" s="77" t="s">
        <v>7148</v>
      </c>
      <c r="E403" s="86">
        <v>2</v>
      </c>
      <c r="F403" s="87" t="s">
        <v>7191</v>
      </c>
      <c r="G403" s="86"/>
      <c r="H403" s="87"/>
      <c r="I403" s="86"/>
      <c r="J403" s="86"/>
      <c r="K403" s="88">
        <f>IF(C403="",SUMIFS($K404:$K$517,$A404:$A$517,A403,$E404:$E$517,""),IF(E403="",SUMIFS($K404:$K$517,$A404:$A$517,A403,$C404:$C$517,C403,$G404:$G$517,""),IF(G403="",SUMIFS($K404:$K$517,$A404:$A$517,A403,$C404:$C$517,C403,$E404:$E$517,E403,$R404:$R$517,R403),IF(I403="",SUMIFS($K404:$K$517,$A404:$A$517,A403,$C404:$C$517,C403,$E404:$E$517,E403,$G404:$G$517,G403,$R404:$R$517,R403),0))))</f>
        <v>7613</v>
      </c>
      <c r="L403" s="88">
        <f>IF(C403="",SUMIFS($L404:$L$517,$A404:$A$517,A403,$E404:$E$517,""),IF(E403="",SUMIFS($L404:$L$517,$A404:$A$517,A403,$C404:$C$517,C403,$G404:$G$517,""),IF(G403="",SUMIFS($L404:$L$517,$A404:$A$517,A403,$C404:$C$517,C403,$E404:$E$517,E403,$R404:$R$517,R403),IF(I403="",SUMIFS($L404:$L$517,$A404:$A$517,A403,$C404:$C$517,C403,$E404:$E$517,E403,$G404:$G$517,G403,$R404:$R$517,R403),0))))</f>
        <v>7172</v>
      </c>
      <c r="M403" s="88">
        <f t="shared" ref="M403" si="28">K403-L403</f>
        <v>441</v>
      </c>
      <c r="N403" s="89"/>
      <c r="O403" s="90"/>
      <c r="P403" s="91"/>
      <c r="Q403" s="92">
        <f>IF(C403="",SUMIFS($Q404:$Q$517,$A404:$A$517,A403,$E404:$E$517,""),IF(E403="",SUMIFS($Q404:$Q$517,$A404:$A$517,A403,$C404:$C$517,C403,$G404:$G$517,""),IF(G403="",SUMIFS($Q404:$Q$517,$A404:$A$517,A403,$C404:$C$517,C403,$E404:$E$517,E403,$R404:$R$517,R403),IF(I403="",SUMIFS($Q404:$Q$517,$A404:$A$517,A403,$C404:$C$517,C403,$E404:$E$517,E403,$G404:$G$517,G403,$R404:$R$517,R403),0))))</f>
        <v>6151</v>
      </c>
      <c r="R403" s="93" t="s">
        <v>663</v>
      </c>
      <c r="T403" s="60">
        <v>440302</v>
      </c>
    </row>
    <row r="404" spans="1:20" ht="18" customHeight="1" x14ac:dyDescent="0.15">
      <c r="A404" s="94">
        <v>4</v>
      </c>
      <c r="B404" s="95" t="s">
        <v>7083</v>
      </c>
      <c r="C404" s="95">
        <v>3</v>
      </c>
      <c r="D404" s="95" t="s">
        <v>7148</v>
      </c>
      <c r="E404" s="95">
        <v>2</v>
      </c>
      <c r="F404" s="95" t="s">
        <v>7192</v>
      </c>
      <c r="G404" s="96">
        <v>7</v>
      </c>
      <c r="H404" s="97" t="s">
        <v>30</v>
      </c>
      <c r="I404" s="96"/>
      <c r="J404" s="96"/>
      <c r="K404" s="98"/>
      <c r="L404" s="98"/>
      <c r="M404" s="98"/>
      <c r="N404" s="96"/>
      <c r="O404" s="99"/>
      <c r="P404" s="100" t="s">
        <v>7193</v>
      </c>
      <c r="Q404" s="99">
        <v>1260</v>
      </c>
      <c r="R404" s="101" t="s">
        <v>663</v>
      </c>
      <c r="T404" s="60">
        <v>440302</v>
      </c>
    </row>
    <row r="405" spans="1:20" ht="18" customHeight="1" x14ac:dyDescent="0.15">
      <c r="A405" s="94">
        <v>4</v>
      </c>
      <c r="B405" s="95" t="s">
        <v>7083</v>
      </c>
      <c r="C405" s="95">
        <v>3</v>
      </c>
      <c r="D405" s="95" t="s">
        <v>7148</v>
      </c>
      <c r="E405" s="95">
        <v>2</v>
      </c>
      <c r="F405" s="95" t="s">
        <v>7192</v>
      </c>
      <c r="G405" s="102">
        <v>7</v>
      </c>
      <c r="H405" s="95" t="s">
        <v>30</v>
      </c>
      <c r="I405" s="96">
        <v>11</v>
      </c>
      <c r="J405" s="96" t="s">
        <v>31</v>
      </c>
      <c r="K405" s="98">
        <v>394</v>
      </c>
      <c r="L405" s="98">
        <v>363</v>
      </c>
      <c r="M405" s="98">
        <f>K405-L405</f>
        <v>31</v>
      </c>
      <c r="N405" s="96" t="s">
        <v>7194</v>
      </c>
      <c r="O405" s="98">
        <v>30600</v>
      </c>
      <c r="P405" s="100" t="s">
        <v>7195</v>
      </c>
      <c r="Q405" s="99"/>
      <c r="R405" s="101" t="s">
        <v>663</v>
      </c>
      <c r="T405" s="60">
        <v>440302</v>
      </c>
    </row>
    <row r="406" spans="1:20" ht="18" customHeight="1" x14ac:dyDescent="0.15">
      <c r="A406" s="94">
        <v>4</v>
      </c>
      <c r="B406" s="95" t="s">
        <v>7083</v>
      </c>
      <c r="C406" s="95">
        <v>3</v>
      </c>
      <c r="D406" s="95" t="s">
        <v>7148</v>
      </c>
      <c r="E406" s="95">
        <v>2</v>
      </c>
      <c r="F406" s="95" t="s">
        <v>7192</v>
      </c>
      <c r="G406" s="102">
        <v>7</v>
      </c>
      <c r="H406" s="95" t="s">
        <v>30</v>
      </c>
      <c r="I406" s="102">
        <v>11</v>
      </c>
      <c r="J406" s="102" t="s">
        <v>31</v>
      </c>
      <c r="K406" s="98"/>
      <c r="L406" s="98"/>
      <c r="M406" s="98"/>
      <c r="N406" s="96" t="s">
        <v>7196</v>
      </c>
      <c r="O406" s="98">
        <v>48000</v>
      </c>
      <c r="P406" s="100" t="s">
        <v>7151</v>
      </c>
      <c r="Q406" s="99">
        <v>2446</v>
      </c>
      <c r="R406" s="101" t="s">
        <v>663</v>
      </c>
      <c r="T406" s="60">
        <v>440302</v>
      </c>
    </row>
    <row r="407" spans="1:20" ht="18" customHeight="1" x14ac:dyDescent="0.15">
      <c r="A407" s="94">
        <v>4</v>
      </c>
      <c r="B407" s="95" t="s">
        <v>7083</v>
      </c>
      <c r="C407" s="95">
        <v>3</v>
      </c>
      <c r="D407" s="95" t="s">
        <v>7148</v>
      </c>
      <c r="E407" s="95">
        <v>2</v>
      </c>
      <c r="F407" s="95" t="s">
        <v>7192</v>
      </c>
      <c r="G407" s="102">
        <v>7</v>
      </c>
      <c r="H407" s="95" t="s">
        <v>30</v>
      </c>
      <c r="I407" s="102">
        <v>11</v>
      </c>
      <c r="J407" s="102" t="s">
        <v>31</v>
      </c>
      <c r="K407" s="98"/>
      <c r="L407" s="98"/>
      <c r="M407" s="98"/>
      <c r="N407" s="96" t="s">
        <v>7197</v>
      </c>
      <c r="O407" s="98">
        <v>45000</v>
      </c>
      <c r="P407" s="100" t="s">
        <v>7152</v>
      </c>
      <c r="Q407" s="99"/>
      <c r="R407" s="101" t="s">
        <v>663</v>
      </c>
      <c r="T407" s="60">
        <v>440302</v>
      </c>
    </row>
    <row r="408" spans="1:20" ht="18" customHeight="1" x14ac:dyDescent="0.15">
      <c r="A408" s="94">
        <v>4</v>
      </c>
      <c r="B408" s="95" t="s">
        <v>7083</v>
      </c>
      <c r="C408" s="95">
        <v>3</v>
      </c>
      <c r="D408" s="95" t="s">
        <v>7148</v>
      </c>
      <c r="E408" s="95">
        <v>2</v>
      </c>
      <c r="F408" s="95" t="s">
        <v>7192</v>
      </c>
      <c r="G408" s="102">
        <v>7</v>
      </c>
      <c r="H408" s="95" t="s">
        <v>30</v>
      </c>
      <c r="I408" s="102">
        <v>11</v>
      </c>
      <c r="J408" s="102" t="s">
        <v>31</v>
      </c>
      <c r="K408" s="98"/>
      <c r="L408" s="98"/>
      <c r="M408" s="98"/>
      <c r="N408" s="96" t="s">
        <v>7198</v>
      </c>
      <c r="O408" s="98">
        <v>210000</v>
      </c>
      <c r="P408" s="100" t="s">
        <v>7157</v>
      </c>
      <c r="Q408" s="99">
        <v>1223</v>
      </c>
      <c r="R408" s="101" t="s">
        <v>663</v>
      </c>
      <c r="T408" s="60">
        <v>440302</v>
      </c>
    </row>
    <row r="409" spans="1:20" ht="18" customHeight="1" x14ac:dyDescent="0.15">
      <c r="A409" s="94">
        <v>4</v>
      </c>
      <c r="B409" s="95" t="s">
        <v>7083</v>
      </c>
      <c r="C409" s="95">
        <v>3</v>
      </c>
      <c r="D409" s="95" t="s">
        <v>7148</v>
      </c>
      <c r="E409" s="95">
        <v>2</v>
      </c>
      <c r="F409" s="95" t="s">
        <v>7192</v>
      </c>
      <c r="G409" s="102">
        <v>7</v>
      </c>
      <c r="H409" s="95" t="s">
        <v>30</v>
      </c>
      <c r="I409" s="102">
        <v>11</v>
      </c>
      <c r="J409" s="102" t="s">
        <v>31</v>
      </c>
      <c r="K409" s="98"/>
      <c r="L409" s="98"/>
      <c r="M409" s="98"/>
      <c r="N409" s="96" t="s">
        <v>7199</v>
      </c>
      <c r="O409" s="98"/>
      <c r="P409" s="100" t="s">
        <v>7159</v>
      </c>
      <c r="Q409" s="99"/>
      <c r="R409" s="101" t="s">
        <v>663</v>
      </c>
      <c r="T409" s="60">
        <v>440302</v>
      </c>
    </row>
    <row r="410" spans="1:20" ht="18" customHeight="1" x14ac:dyDescent="0.15">
      <c r="A410" s="94">
        <v>4</v>
      </c>
      <c r="B410" s="95" t="s">
        <v>7083</v>
      </c>
      <c r="C410" s="95">
        <v>3</v>
      </c>
      <c r="D410" s="95" t="s">
        <v>7148</v>
      </c>
      <c r="E410" s="95">
        <v>2</v>
      </c>
      <c r="F410" s="95" t="s">
        <v>7192</v>
      </c>
      <c r="G410" s="102">
        <v>7</v>
      </c>
      <c r="H410" s="95" t="s">
        <v>30</v>
      </c>
      <c r="I410" s="102">
        <v>11</v>
      </c>
      <c r="J410" s="102" t="s">
        <v>31</v>
      </c>
      <c r="K410" s="98"/>
      <c r="L410" s="98"/>
      <c r="M410" s="98"/>
      <c r="N410" s="96" t="s">
        <v>7200</v>
      </c>
      <c r="O410" s="98">
        <v>60000</v>
      </c>
      <c r="P410" s="100" t="s">
        <v>7201</v>
      </c>
      <c r="Q410" s="99"/>
      <c r="R410" s="101" t="s">
        <v>663</v>
      </c>
      <c r="T410" s="60">
        <v>440302</v>
      </c>
    </row>
    <row r="411" spans="1:20" ht="18" customHeight="1" x14ac:dyDescent="0.15">
      <c r="A411" s="94">
        <v>4</v>
      </c>
      <c r="B411" s="95" t="s">
        <v>7083</v>
      </c>
      <c r="C411" s="95">
        <v>3</v>
      </c>
      <c r="D411" s="95" t="s">
        <v>7148</v>
      </c>
      <c r="E411" s="95">
        <v>2</v>
      </c>
      <c r="F411" s="95" t="s">
        <v>7192</v>
      </c>
      <c r="G411" s="102">
        <v>7</v>
      </c>
      <c r="H411" s="95" t="s">
        <v>30</v>
      </c>
      <c r="I411" s="96">
        <v>31</v>
      </c>
      <c r="J411" s="96" t="s">
        <v>265</v>
      </c>
      <c r="K411" s="98">
        <v>28</v>
      </c>
      <c r="L411" s="98">
        <v>28</v>
      </c>
      <c r="M411" s="98">
        <f>K411-L411</f>
        <v>0</v>
      </c>
      <c r="N411" s="96" t="s">
        <v>7202</v>
      </c>
      <c r="O411" s="98">
        <v>27500</v>
      </c>
      <c r="P411" s="100" t="s">
        <v>7157</v>
      </c>
      <c r="Q411" s="99">
        <v>1222</v>
      </c>
      <c r="R411" s="101" t="s">
        <v>663</v>
      </c>
      <c r="T411" s="60">
        <v>440302</v>
      </c>
    </row>
    <row r="412" spans="1:20" ht="18" customHeight="1" x14ac:dyDescent="0.15">
      <c r="A412" s="94">
        <v>4</v>
      </c>
      <c r="B412" s="95" t="s">
        <v>7083</v>
      </c>
      <c r="C412" s="95">
        <v>3</v>
      </c>
      <c r="D412" s="95" t="s">
        <v>7148</v>
      </c>
      <c r="E412" s="95">
        <v>2</v>
      </c>
      <c r="F412" s="95" t="s">
        <v>7192</v>
      </c>
      <c r="G412" s="96">
        <v>10</v>
      </c>
      <c r="H412" s="97" t="s">
        <v>54</v>
      </c>
      <c r="I412" s="96"/>
      <c r="J412" s="96"/>
      <c r="K412" s="98"/>
      <c r="L412" s="98"/>
      <c r="M412" s="98"/>
      <c r="N412" s="96"/>
      <c r="O412" s="99"/>
      <c r="P412" s="100" t="s">
        <v>7159</v>
      </c>
      <c r="Q412" s="99"/>
      <c r="R412" s="101" t="s">
        <v>663</v>
      </c>
      <c r="T412" s="60">
        <v>440302</v>
      </c>
    </row>
    <row r="413" spans="1:20" ht="18" customHeight="1" x14ac:dyDescent="0.15">
      <c r="A413" s="94">
        <v>4</v>
      </c>
      <c r="B413" s="95" t="s">
        <v>7083</v>
      </c>
      <c r="C413" s="95">
        <v>3</v>
      </c>
      <c r="D413" s="95" t="s">
        <v>7148</v>
      </c>
      <c r="E413" s="95">
        <v>2</v>
      </c>
      <c r="F413" s="95" t="s">
        <v>7192</v>
      </c>
      <c r="G413" s="102">
        <v>10</v>
      </c>
      <c r="H413" s="95" t="s">
        <v>54</v>
      </c>
      <c r="I413" s="96">
        <v>1</v>
      </c>
      <c r="J413" s="96" t="s">
        <v>55</v>
      </c>
      <c r="K413" s="98">
        <v>80</v>
      </c>
      <c r="L413" s="98">
        <v>70</v>
      </c>
      <c r="M413" s="98">
        <f>K413-L413</f>
        <v>10</v>
      </c>
      <c r="N413" s="96" t="s">
        <v>7203</v>
      </c>
      <c r="O413" s="98">
        <v>10000</v>
      </c>
      <c r="P413" s="100" t="s">
        <v>7016</v>
      </c>
      <c r="Q413" s="99"/>
      <c r="R413" s="101" t="s">
        <v>663</v>
      </c>
      <c r="T413" s="60">
        <v>440302</v>
      </c>
    </row>
    <row r="414" spans="1:20" ht="18" customHeight="1" x14ac:dyDescent="0.15">
      <c r="A414" s="94">
        <v>4</v>
      </c>
      <c r="B414" s="95" t="s">
        <v>7083</v>
      </c>
      <c r="C414" s="95">
        <v>3</v>
      </c>
      <c r="D414" s="95" t="s">
        <v>7148</v>
      </c>
      <c r="E414" s="95">
        <v>2</v>
      </c>
      <c r="F414" s="95" t="s">
        <v>7192</v>
      </c>
      <c r="G414" s="102">
        <v>10</v>
      </c>
      <c r="H414" s="95" t="s">
        <v>54</v>
      </c>
      <c r="I414" s="102">
        <v>1</v>
      </c>
      <c r="J414" s="102" t="s">
        <v>55</v>
      </c>
      <c r="K414" s="98"/>
      <c r="L414" s="98"/>
      <c r="M414" s="98"/>
      <c r="N414" s="96" t="s">
        <v>7204</v>
      </c>
      <c r="O414" s="98">
        <v>25000</v>
      </c>
      <c r="P414" s="100"/>
      <c r="Q414" s="99"/>
      <c r="R414" s="101" t="s">
        <v>663</v>
      </c>
      <c r="T414" s="60">
        <v>440302</v>
      </c>
    </row>
    <row r="415" spans="1:20" ht="18" customHeight="1" x14ac:dyDescent="0.15">
      <c r="A415" s="94">
        <v>4</v>
      </c>
      <c r="B415" s="95" t="s">
        <v>7083</v>
      </c>
      <c r="C415" s="95">
        <v>3</v>
      </c>
      <c r="D415" s="95" t="s">
        <v>7148</v>
      </c>
      <c r="E415" s="95">
        <v>2</v>
      </c>
      <c r="F415" s="95" t="s">
        <v>7192</v>
      </c>
      <c r="G415" s="102">
        <v>10</v>
      </c>
      <c r="H415" s="95" t="s">
        <v>54</v>
      </c>
      <c r="I415" s="102">
        <v>1</v>
      </c>
      <c r="J415" s="102" t="s">
        <v>55</v>
      </c>
      <c r="K415" s="98"/>
      <c r="L415" s="98"/>
      <c r="M415" s="98"/>
      <c r="N415" s="96" t="s">
        <v>7205</v>
      </c>
      <c r="O415" s="98">
        <v>20000</v>
      </c>
      <c r="P415" s="100"/>
      <c r="Q415" s="99"/>
      <c r="R415" s="101" t="s">
        <v>663</v>
      </c>
      <c r="T415" s="60">
        <v>440302</v>
      </c>
    </row>
    <row r="416" spans="1:20" ht="18" customHeight="1" x14ac:dyDescent="0.15">
      <c r="A416" s="94">
        <v>4</v>
      </c>
      <c r="B416" s="95" t="s">
        <v>7083</v>
      </c>
      <c r="C416" s="95">
        <v>3</v>
      </c>
      <c r="D416" s="95" t="s">
        <v>7148</v>
      </c>
      <c r="E416" s="95">
        <v>2</v>
      </c>
      <c r="F416" s="95" t="s">
        <v>7192</v>
      </c>
      <c r="G416" s="102">
        <v>10</v>
      </c>
      <c r="H416" s="95" t="s">
        <v>54</v>
      </c>
      <c r="I416" s="102">
        <v>1</v>
      </c>
      <c r="J416" s="102" t="s">
        <v>55</v>
      </c>
      <c r="K416" s="98"/>
      <c r="L416" s="98"/>
      <c r="M416" s="98"/>
      <c r="N416" s="96" t="s">
        <v>7206</v>
      </c>
      <c r="O416" s="98">
        <v>25000</v>
      </c>
      <c r="P416" s="100"/>
      <c r="Q416" s="99"/>
      <c r="R416" s="101" t="s">
        <v>663</v>
      </c>
      <c r="T416" s="60">
        <v>440302</v>
      </c>
    </row>
    <row r="417" spans="1:20" ht="18" customHeight="1" x14ac:dyDescent="0.15">
      <c r="A417" s="94">
        <v>4</v>
      </c>
      <c r="B417" s="95" t="s">
        <v>7083</v>
      </c>
      <c r="C417" s="95">
        <v>3</v>
      </c>
      <c r="D417" s="95" t="s">
        <v>7148</v>
      </c>
      <c r="E417" s="95">
        <v>2</v>
      </c>
      <c r="F417" s="95" t="s">
        <v>7192</v>
      </c>
      <c r="G417" s="102">
        <v>10</v>
      </c>
      <c r="H417" s="95" t="s">
        <v>54</v>
      </c>
      <c r="I417" s="96">
        <v>2</v>
      </c>
      <c r="J417" s="96" t="s">
        <v>193</v>
      </c>
      <c r="K417" s="98">
        <v>8</v>
      </c>
      <c r="L417" s="98">
        <v>8</v>
      </c>
      <c r="M417" s="98">
        <f>K417-L417</f>
        <v>0</v>
      </c>
      <c r="N417" s="96" t="s">
        <v>7207</v>
      </c>
      <c r="O417" s="98">
        <v>7425</v>
      </c>
      <c r="P417" s="100"/>
      <c r="Q417" s="99"/>
      <c r="R417" s="101" t="s">
        <v>663</v>
      </c>
      <c r="T417" s="60">
        <v>440302</v>
      </c>
    </row>
    <row r="418" spans="1:20" ht="18" customHeight="1" x14ac:dyDescent="0.15">
      <c r="A418" s="94">
        <v>4</v>
      </c>
      <c r="B418" s="95" t="s">
        <v>7083</v>
      </c>
      <c r="C418" s="95">
        <v>3</v>
      </c>
      <c r="D418" s="95" t="s">
        <v>7148</v>
      </c>
      <c r="E418" s="95">
        <v>2</v>
      </c>
      <c r="F418" s="95" t="s">
        <v>7192</v>
      </c>
      <c r="G418" s="102">
        <v>10</v>
      </c>
      <c r="H418" s="95" t="s">
        <v>54</v>
      </c>
      <c r="I418" s="96">
        <v>7</v>
      </c>
      <c r="J418" s="96" t="s">
        <v>907</v>
      </c>
      <c r="K418" s="98">
        <v>10</v>
      </c>
      <c r="L418" s="98">
        <v>10</v>
      </c>
      <c r="M418" s="98">
        <f>K418-L418</f>
        <v>0</v>
      </c>
      <c r="N418" s="96" t="s">
        <v>7208</v>
      </c>
      <c r="O418" s="98">
        <v>10000</v>
      </c>
      <c r="P418" s="100"/>
      <c r="Q418" s="99"/>
      <c r="R418" s="101" t="s">
        <v>663</v>
      </c>
      <c r="T418" s="60">
        <v>440302</v>
      </c>
    </row>
    <row r="419" spans="1:20" ht="18" customHeight="1" x14ac:dyDescent="0.15">
      <c r="A419" s="94">
        <v>4</v>
      </c>
      <c r="B419" s="95" t="s">
        <v>7083</v>
      </c>
      <c r="C419" s="95">
        <v>3</v>
      </c>
      <c r="D419" s="95" t="s">
        <v>7148</v>
      </c>
      <c r="E419" s="95">
        <v>2</v>
      </c>
      <c r="F419" s="95" t="s">
        <v>7192</v>
      </c>
      <c r="G419" s="96">
        <v>11</v>
      </c>
      <c r="H419" s="97" t="s">
        <v>66</v>
      </c>
      <c r="I419" s="96"/>
      <c r="J419" s="96"/>
      <c r="K419" s="98"/>
      <c r="L419" s="98"/>
      <c r="M419" s="98"/>
      <c r="N419" s="96"/>
      <c r="O419" s="99"/>
      <c r="P419" s="100"/>
      <c r="Q419" s="99"/>
      <c r="R419" s="101" t="s">
        <v>663</v>
      </c>
      <c r="T419" s="60">
        <v>440302</v>
      </c>
    </row>
    <row r="420" spans="1:20" ht="18" customHeight="1" x14ac:dyDescent="0.15">
      <c r="A420" s="94">
        <v>4</v>
      </c>
      <c r="B420" s="95" t="s">
        <v>7083</v>
      </c>
      <c r="C420" s="95">
        <v>3</v>
      </c>
      <c r="D420" s="95" t="s">
        <v>7148</v>
      </c>
      <c r="E420" s="95">
        <v>2</v>
      </c>
      <c r="F420" s="95" t="s">
        <v>7192</v>
      </c>
      <c r="G420" s="102">
        <v>11</v>
      </c>
      <c r="H420" s="95" t="s">
        <v>66</v>
      </c>
      <c r="I420" s="96">
        <v>1</v>
      </c>
      <c r="J420" s="96" t="s">
        <v>67</v>
      </c>
      <c r="K420" s="98">
        <v>135</v>
      </c>
      <c r="L420" s="98">
        <v>135</v>
      </c>
      <c r="M420" s="98">
        <f>K420-L420</f>
        <v>0</v>
      </c>
      <c r="N420" s="96" t="s">
        <v>7209</v>
      </c>
      <c r="O420" s="98">
        <v>10080</v>
      </c>
      <c r="P420" s="100"/>
      <c r="Q420" s="99"/>
      <c r="R420" s="101" t="s">
        <v>663</v>
      </c>
      <c r="T420" s="60">
        <v>440302</v>
      </c>
    </row>
    <row r="421" spans="1:20" ht="18" customHeight="1" x14ac:dyDescent="0.15">
      <c r="A421" s="94">
        <v>4</v>
      </c>
      <c r="B421" s="95" t="s">
        <v>7083</v>
      </c>
      <c r="C421" s="95">
        <v>3</v>
      </c>
      <c r="D421" s="95" t="s">
        <v>7148</v>
      </c>
      <c r="E421" s="95">
        <v>2</v>
      </c>
      <c r="F421" s="95" t="s">
        <v>7192</v>
      </c>
      <c r="G421" s="102">
        <v>11</v>
      </c>
      <c r="H421" s="95" t="s">
        <v>66</v>
      </c>
      <c r="I421" s="102">
        <v>1</v>
      </c>
      <c r="J421" s="102" t="s">
        <v>67</v>
      </c>
      <c r="K421" s="98"/>
      <c r="L421" s="98"/>
      <c r="M421" s="98"/>
      <c r="N421" s="96" t="s">
        <v>7210</v>
      </c>
      <c r="O421" s="98">
        <v>124000</v>
      </c>
      <c r="P421" s="100"/>
      <c r="Q421" s="99"/>
      <c r="R421" s="101" t="s">
        <v>663</v>
      </c>
      <c r="T421" s="60">
        <v>440302</v>
      </c>
    </row>
    <row r="422" spans="1:20" ht="18" customHeight="1" x14ac:dyDescent="0.15">
      <c r="A422" s="94">
        <v>4</v>
      </c>
      <c r="B422" s="95" t="s">
        <v>7083</v>
      </c>
      <c r="C422" s="95">
        <v>3</v>
      </c>
      <c r="D422" s="95" t="s">
        <v>7148</v>
      </c>
      <c r="E422" s="95">
        <v>2</v>
      </c>
      <c r="F422" s="95" t="s">
        <v>7192</v>
      </c>
      <c r="G422" s="102">
        <v>11</v>
      </c>
      <c r="H422" s="95" t="s">
        <v>66</v>
      </c>
      <c r="I422" s="96">
        <v>3</v>
      </c>
      <c r="J422" s="96" t="s">
        <v>70</v>
      </c>
      <c r="K422" s="98">
        <v>1500</v>
      </c>
      <c r="L422" s="98">
        <v>1100</v>
      </c>
      <c r="M422" s="98">
        <f>K422-L422</f>
        <v>400</v>
      </c>
      <c r="N422" s="96" t="s">
        <v>7211</v>
      </c>
      <c r="O422" s="98">
        <v>1500000</v>
      </c>
      <c r="P422" s="100"/>
      <c r="Q422" s="99"/>
      <c r="R422" s="101" t="s">
        <v>663</v>
      </c>
      <c r="T422" s="60">
        <v>440302</v>
      </c>
    </row>
    <row r="423" spans="1:20" ht="18" customHeight="1" x14ac:dyDescent="0.15">
      <c r="A423" s="94">
        <v>4</v>
      </c>
      <c r="B423" s="95" t="s">
        <v>7083</v>
      </c>
      <c r="C423" s="95">
        <v>3</v>
      </c>
      <c r="D423" s="95" t="s">
        <v>7148</v>
      </c>
      <c r="E423" s="95">
        <v>2</v>
      </c>
      <c r="F423" s="95" t="s">
        <v>7192</v>
      </c>
      <c r="G423" s="96">
        <v>12</v>
      </c>
      <c r="H423" s="97" t="s">
        <v>73</v>
      </c>
      <c r="I423" s="96"/>
      <c r="J423" s="96"/>
      <c r="K423" s="98"/>
      <c r="L423" s="98"/>
      <c r="M423" s="98"/>
      <c r="N423" s="96"/>
      <c r="O423" s="99"/>
      <c r="P423" s="100"/>
      <c r="Q423" s="99"/>
      <c r="R423" s="101" t="s">
        <v>663</v>
      </c>
      <c r="T423" s="60">
        <v>440302</v>
      </c>
    </row>
    <row r="424" spans="1:20" ht="18" customHeight="1" x14ac:dyDescent="0.15">
      <c r="A424" s="94">
        <v>4</v>
      </c>
      <c r="B424" s="95" t="s">
        <v>7083</v>
      </c>
      <c r="C424" s="95">
        <v>3</v>
      </c>
      <c r="D424" s="95" t="s">
        <v>7148</v>
      </c>
      <c r="E424" s="95">
        <v>2</v>
      </c>
      <c r="F424" s="95" t="s">
        <v>7192</v>
      </c>
      <c r="G424" s="102">
        <v>12</v>
      </c>
      <c r="H424" s="95" t="s">
        <v>73</v>
      </c>
      <c r="I424" s="96">
        <v>21</v>
      </c>
      <c r="J424" s="96" t="s">
        <v>74</v>
      </c>
      <c r="K424" s="98">
        <v>5458</v>
      </c>
      <c r="L424" s="98">
        <v>5458</v>
      </c>
      <c r="M424" s="98">
        <f>K424-L424</f>
        <v>0</v>
      </c>
      <c r="N424" s="96" t="s">
        <v>7212</v>
      </c>
      <c r="O424" s="98"/>
      <c r="P424" s="100"/>
      <c r="Q424" s="99"/>
      <c r="R424" s="101" t="s">
        <v>663</v>
      </c>
      <c r="T424" s="60">
        <v>440302</v>
      </c>
    </row>
    <row r="425" spans="1:20" ht="18" customHeight="1" x14ac:dyDescent="0.15">
      <c r="A425" s="94">
        <v>4</v>
      </c>
      <c r="B425" s="95" t="s">
        <v>7083</v>
      </c>
      <c r="C425" s="95">
        <v>3</v>
      </c>
      <c r="D425" s="95" t="s">
        <v>7148</v>
      </c>
      <c r="E425" s="95">
        <v>2</v>
      </c>
      <c r="F425" s="95" t="s">
        <v>7192</v>
      </c>
      <c r="G425" s="102">
        <v>12</v>
      </c>
      <c r="H425" s="95" t="s">
        <v>73</v>
      </c>
      <c r="I425" s="102">
        <v>21</v>
      </c>
      <c r="J425" s="102" t="s">
        <v>74</v>
      </c>
      <c r="K425" s="98"/>
      <c r="L425" s="98"/>
      <c r="M425" s="98"/>
      <c r="N425" s="96" t="s">
        <v>7213</v>
      </c>
      <c r="O425" s="98">
        <v>1080000</v>
      </c>
      <c r="P425" s="100"/>
      <c r="Q425" s="99"/>
      <c r="R425" s="101" t="s">
        <v>663</v>
      </c>
      <c r="T425" s="60">
        <v>440302</v>
      </c>
    </row>
    <row r="426" spans="1:20" ht="18" customHeight="1" x14ac:dyDescent="0.15">
      <c r="A426" s="94">
        <v>4</v>
      </c>
      <c r="B426" s="95" t="s">
        <v>7083</v>
      </c>
      <c r="C426" s="95">
        <v>3</v>
      </c>
      <c r="D426" s="95" t="s">
        <v>7148</v>
      </c>
      <c r="E426" s="95">
        <v>2</v>
      </c>
      <c r="F426" s="95" t="s">
        <v>7192</v>
      </c>
      <c r="G426" s="102">
        <v>12</v>
      </c>
      <c r="H426" s="95" t="s">
        <v>73</v>
      </c>
      <c r="I426" s="102">
        <v>21</v>
      </c>
      <c r="J426" s="102" t="s">
        <v>74</v>
      </c>
      <c r="K426" s="98"/>
      <c r="L426" s="98"/>
      <c r="M426" s="98"/>
      <c r="N426" s="96" t="s">
        <v>7214</v>
      </c>
      <c r="O426" s="98">
        <v>240000</v>
      </c>
      <c r="P426" s="100"/>
      <c r="Q426" s="99"/>
      <c r="R426" s="101" t="s">
        <v>663</v>
      </c>
      <c r="T426" s="60">
        <v>440302</v>
      </c>
    </row>
    <row r="427" spans="1:20" ht="18" customHeight="1" x14ac:dyDescent="0.15">
      <c r="A427" s="94">
        <v>4</v>
      </c>
      <c r="B427" s="95" t="s">
        <v>7083</v>
      </c>
      <c r="C427" s="95">
        <v>3</v>
      </c>
      <c r="D427" s="95" t="s">
        <v>7148</v>
      </c>
      <c r="E427" s="95">
        <v>2</v>
      </c>
      <c r="F427" s="95" t="s">
        <v>7192</v>
      </c>
      <c r="G427" s="102">
        <v>12</v>
      </c>
      <c r="H427" s="95" t="s">
        <v>73</v>
      </c>
      <c r="I427" s="102">
        <v>21</v>
      </c>
      <c r="J427" s="102" t="s">
        <v>74</v>
      </c>
      <c r="K427" s="98"/>
      <c r="L427" s="98"/>
      <c r="M427" s="98"/>
      <c r="N427" s="96" t="s">
        <v>7215</v>
      </c>
      <c r="O427" s="98">
        <v>190000</v>
      </c>
      <c r="P427" s="100"/>
      <c r="Q427" s="99"/>
      <c r="R427" s="101" t="s">
        <v>663</v>
      </c>
      <c r="T427" s="60">
        <v>440302</v>
      </c>
    </row>
    <row r="428" spans="1:20" ht="18" customHeight="1" x14ac:dyDescent="0.15">
      <c r="A428" s="94">
        <v>4</v>
      </c>
      <c r="B428" s="95" t="s">
        <v>7083</v>
      </c>
      <c r="C428" s="95">
        <v>3</v>
      </c>
      <c r="D428" s="95" t="s">
        <v>7148</v>
      </c>
      <c r="E428" s="95">
        <v>2</v>
      </c>
      <c r="F428" s="95" t="s">
        <v>7192</v>
      </c>
      <c r="G428" s="102">
        <v>12</v>
      </c>
      <c r="H428" s="95" t="s">
        <v>73</v>
      </c>
      <c r="I428" s="102">
        <v>21</v>
      </c>
      <c r="J428" s="102" t="s">
        <v>74</v>
      </c>
      <c r="K428" s="98"/>
      <c r="L428" s="98"/>
      <c r="M428" s="98"/>
      <c r="N428" s="96" t="s">
        <v>7216</v>
      </c>
      <c r="O428" s="98"/>
      <c r="P428" s="100"/>
      <c r="Q428" s="99"/>
      <c r="R428" s="101" t="s">
        <v>663</v>
      </c>
      <c r="T428" s="60">
        <v>440302</v>
      </c>
    </row>
    <row r="429" spans="1:20" ht="18" customHeight="1" x14ac:dyDescent="0.15">
      <c r="A429" s="94">
        <v>4</v>
      </c>
      <c r="B429" s="95" t="s">
        <v>7083</v>
      </c>
      <c r="C429" s="95">
        <v>3</v>
      </c>
      <c r="D429" s="95" t="s">
        <v>7148</v>
      </c>
      <c r="E429" s="95">
        <v>2</v>
      </c>
      <c r="F429" s="95" t="s">
        <v>7192</v>
      </c>
      <c r="G429" s="102">
        <v>12</v>
      </c>
      <c r="H429" s="95" t="s">
        <v>73</v>
      </c>
      <c r="I429" s="102">
        <v>21</v>
      </c>
      <c r="J429" s="102" t="s">
        <v>74</v>
      </c>
      <c r="K429" s="98"/>
      <c r="L429" s="98"/>
      <c r="M429" s="98"/>
      <c r="N429" s="96" t="s">
        <v>7217</v>
      </c>
      <c r="O429" s="98">
        <v>3840000</v>
      </c>
      <c r="P429" s="100"/>
      <c r="Q429" s="99"/>
      <c r="R429" s="101" t="s">
        <v>663</v>
      </c>
      <c r="T429" s="60">
        <v>440302</v>
      </c>
    </row>
    <row r="430" spans="1:20" ht="18" customHeight="1" x14ac:dyDescent="0.15">
      <c r="A430" s="94">
        <v>4</v>
      </c>
      <c r="B430" s="95" t="s">
        <v>7083</v>
      </c>
      <c r="C430" s="95">
        <v>3</v>
      </c>
      <c r="D430" s="95" t="s">
        <v>7148</v>
      </c>
      <c r="E430" s="95">
        <v>2</v>
      </c>
      <c r="F430" s="95" t="s">
        <v>7192</v>
      </c>
      <c r="G430" s="102">
        <v>12</v>
      </c>
      <c r="H430" s="95" t="s">
        <v>73</v>
      </c>
      <c r="I430" s="102">
        <v>21</v>
      </c>
      <c r="J430" s="102" t="s">
        <v>74</v>
      </c>
      <c r="K430" s="98"/>
      <c r="L430" s="98"/>
      <c r="M430" s="98"/>
      <c r="N430" s="96" t="s">
        <v>7218</v>
      </c>
      <c r="O430" s="98">
        <v>80408</v>
      </c>
      <c r="P430" s="100"/>
      <c r="Q430" s="99"/>
      <c r="R430" s="101" t="s">
        <v>663</v>
      </c>
      <c r="T430" s="60">
        <v>440302</v>
      </c>
    </row>
    <row r="431" spans="1:20" ht="18" customHeight="1" x14ac:dyDescent="0.15">
      <c r="A431" s="94">
        <v>4</v>
      </c>
      <c r="B431" s="95" t="s">
        <v>7083</v>
      </c>
      <c r="C431" s="95">
        <v>3</v>
      </c>
      <c r="D431" s="95" t="s">
        <v>7148</v>
      </c>
      <c r="E431" s="95">
        <v>2</v>
      </c>
      <c r="F431" s="95" t="s">
        <v>7192</v>
      </c>
      <c r="G431" s="102">
        <v>12</v>
      </c>
      <c r="H431" s="95" t="s">
        <v>73</v>
      </c>
      <c r="I431" s="102">
        <v>21</v>
      </c>
      <c r="J431" s="102" t="s">
        <v>74</v>
      </c>
      <c r="K431" s="98"/>
      <c r="L431" s="98"/>
      <c r="M431" s="98"/>
      <c r="N431" s="96" t="s">
        <v>7219</v>
      </c>
      <c r="O431" s="98">
        <v>27000</v>
      </c>
      <c r="P431" s="100"/>
      <c r="Q431" s="99"/>
      <c r="R431" s="101" t="s">
        <v>663</v>
      </c>
      <c r="T431" s="60">
        <v>440302</v>
      </c>
    </row>
    <row r="432" spans="1:20" ht="18" customHeight="1" x14ac:dyDescent="0.15">
      <c r="A432" s="76">
        <v>4</v>
      </c>
      <c r="B432" s="77" t="s">
        <v>7085</v>
      </c>
      <c r="C432" s="85">
        <v>3</v>
      </c>
      <c r="D432" s="77" t="s">
        <v>7148</v>
      </c>
      <c r="E432" s="86">
        <v>3</v>
      </c>
      <c r="F432" s="87" t="s">
        <v>7220</v>
      </c>
      <c r="G432" s="86"/>
      <c r="H432" s="87"/>
      <c r="I432" s="86"/>
      <c r="J432" s="86"/>
      <c r="K432" s="88">
        <f>IF(C432="",SUMIFS($K433:$K$517,$A433:$A$517,A432,$E433:$E$517,""),IF(E432="",SUMIFS($K433:$K$517,$A433:$A$517,A432,$C433:$C$517,C432,$G433:$G$517,""),IF(G432="",SUMIFS($K433:$K$517,$A433:$A$517,A432,$C433:$C$517,C432,$E433:$E$517,E432,$R433:$R$517,R432),IF(I432="",SUMIFS($K433:$K$517,$A433:$A$517,A432,$C433:$C$517,C432,$E433:$E$517,E432,$G433:$G$517,G432,$R433:$R$517,R432),0))))</f>
        <v>238</v>
      </c>
      <c r="L432" s="88">
        <f>IF(C432="",SUMIFS($L433:$L$517,$A433:$A$517,A432,$E433:$E$517,""),IF(E432="",SUMIFS($L433:$L$517,$A433:$A$517,A432,$C433:$C$517,C432,$G433:$G$517,""),IF(G432="",SUMIFS($L433:$L$517,$A433:$A$517,A432,$C433:$C$517,C432,$E433:$E$517,E432,$R433:$R$517,R432),IF(I432="",SUMIFS($L433:$L$517,$A433:$A$517,A432,$C433:$C$517,C432,$E433:$E$517,E432,$G433:$G$517,G432,$R433:$R$517,R432),0))))</f>
        <v>346</v>
      </c>
      <c r="M432" s="88">
        <f t="shared" ref="M432" si="29">K432-L432</f>
        <v>-108</v>
      </c>
      <c r="N432" s="89"/>
      <c r="O432" s="90"/>
      <c r="P432" s="91"/>
      <c r="Q432" s="92">
        <f>IF(C432="",SUMIFS($Q433:$Q$517,$A433:$A$517,A432,$E433:$E$517,""),IF(E432="",SUMIFS($Q433:$Q$517,$A433:$A$517,A432,$C433:$C$517,C432,$G433:$G$517,""),IF(G432="",SUMIFS($Q433:$Q$517,$A433:$A$517,A432,$C433:$C$517,C432,$E433:$E$517,E432,$R433:$R$517,R432),IF(I432="",SUMIFS($Q433:$Q$517,$A433:$A$517,A432,$C433:$C$517,C432,$E433:$E$517,E432,$G433:$G$517,G432,$R433:$R$517,R432),0))))</f>
        <v>183</v>
      </c>
      <c r="R432" s="93" t="s">
        <v>663</v>
      </c>
      <c r="T432" s="60">
        <v>440303</v>
      </c>
    </row>
    <row r="433" spans="1:20" ht="18" customHeight="1" x14ac:dyDescent="0.15">
      <c r="A433" s="94">
        <v>4</v>
      </c>
      <c r="B433" s="95" t="s">
        <v>7083</v>
      </c>
      <c r="C433" s="95">
        <v>3</v>
      </c>
      <c r="D433" s="95" t="s">
        <v>7148</v>
      </c>
      <c r="E433" s="95">
        <v>3</v>
      </c>
      <c r="F433" s="95" t="s">
        <v>7221</v>
      </c>
      <c r="G433" s="96">
        <v>7</v>
      </c>
      <c r="H433" s="97" t="s">
        <v>30</v>
      </c>
      <c r="I433" s="96"/>
      <c r="J433" s="96"/>
      <c r="K433" s="98"/>
      <c r="L433" s="98"/>
      <c r="M433" s="98"/>
      <c r="N433" s="96"/>
      <c r="O433" s="99"/>
      <c r="P433" s="100" t="s">
        <v>7157</v>
      </c>
      <c r="Q433" s="99">
        <v>92</v>
      </c>
      <c r="R433" s="101" t="s">
        <v>663</v>
      </c>
      <c r="T433" s="60">
        <v>440303</v>
      </c>
    </row>
    <row r="434" spans="1:20" ht="18" customHeight="1" x14ac:dyDescent="0.15">
      <c r="A434" s="94">
        <v>4</v>
      </c>
      <c r="B434" s="95" t="s">
        <v>7083</v>
      </c>
      <c r="C434" s="95">
        <v>3</v>
      </c>
      <c r="D434" s="95" t="s">
        <v>7148</v>
      </c>
      <c r="E434" s="95">
        <v>3</v>
      </c>
      <c r="F434" s="95" t="s">
        <v>7221</v>
      </c>
      <c r="G434" s="102">
        <v>7</v>
      </c>
      <c r="H434" s="95" t="s">
        <v>30</v>
      </c>
      <c r="I434" s="96">
        <v>1</v>
      </c>
      <c r="J434" s="96" t="s">
        <v>366</v>
      </c>
      <c r="K434" s="98">
        <v>45</v>
      </c>
      <c r="L434" s="98">
        <v>90</v>
      </c>
      <c r="M434" s="98">
        <f>K434-L434</f>
        <v>-45</v>
      </c>
      <c r="N434" s="96" t="s">
        <v>366</v>
      </c>
      <c r="O434" s="98">
        <v>45000</v>
      </c>
      <c r="P434" s="100" t="s">
        <v>7159</v>
      </c>
      <c r="Q434" s="99"/>
      <c r="R434" s="101" t="s">
        <v>663</v>
      </c>
      <c r="T434" s="60">
        <v>440303</v>
      </c>
    </row>
    <row r="435" spans="1:20" ht="18" customHeight="1" x14ac:dyDescent="0.15">
      <c r="A435" s="94">
        <v>4</v>
      </c>
      <c r="B435" s="95" t="s">
        <v>7083</v>
      </c>
      <c r="C435" s="95">
        <v>3</v>
      </c>
      <c r="D435" s="95" t="s">
        <v>7148</v>
      </c>
      <c r="E435" s="95">
        <v>3</v>
      </c>
      <c r="F435" s="95" t="s">
        <v>7221</v>
      </c>
      <c r="G435" s="102">
        <v>7</v>
      </c>
      <c r="H435" s="95" t="s">
        <v>30</v>
      </c>
      <c r="I435" s="96">
        <v>11</v>
      </c>
      <c r="J435" s="96" t="s">
        <v>31</v>
      </c>
      <c r="K435" s="98">
        <v>63</v>
      </c>
      <c r="L435" s="98">
        <v>126</v>
      </c>
      <c r="M435" s="98">
        <f>K435-L435</f>
        <v>-63</v>
      </c>
      <c r="N435" s="96" t="s">
        <v>7222</v>
      </c>
      <c r="O435" s="98">
        <v>63000</v>
      </c>
      <c r="P435" s="100" t="s">
        <v>7223</v>
      </c>
      <c r="Q435" s="99"/>
      <c r="R435" s="101" t="s">
        <v>663</v>
      </c>
      <c r="T435" s="60">
        <v>440303</v>
      </c>
    </row>
    <row r="436" spans="1:20" ht="18" customHeight="1" x14ac:dyDescent="0.15">
      <c r="A436" s="94">
        <v>4</v>
      </c>
      <c r="B436" s="95" t="s">
        <v>7083</v>
      </c>
      <c r="C436" s="95">
        <v>3</v>
      </c>
      <c r="D436" s="95" t="s">
        <v>7148</v>
      </c>
      <c r="E436" s="95">
        <v>3</v>
      </c>
      <c r="F436" s="95" t="s">
        <v>7221</v>
      </c>
      <c r="G436" s="96">
        <v>10</v>
      </c>
      <c r="H436" s="97" t="s">
        <v>54</v>
      </c>
      <c r="I436" s="96"/>
      <c r="J436" s="96"/>
      <c r="K436" s="98"/>
      <c r="L436" s="98"/>
      <c r="M436" s="98"/>
      <c r="N436" s="96"/>
      <c r="O436" s="99"/>
      <c r="P436" s="100" t="s">
        <v>7157</v>
      </c>
      <c r="Q436" s="99">
        <v>46</v>
      </c>
      <c r="R436" s="101" t="s">
        <v>663</v>
      </c>
      <c r="T436" s="60">
        <v>440303</v>
      </c>
    </row>
    <row r="437" spans="1:20" ht="18" customHeight="1" x14ac:dyDescent="0.15">
      <c r="A437" s="94">
        <v>4</v>
      </c>
      <c r="B437" s="95" t="s">
        <v>7083</v>
      </c>
      <c r="C437" s="95">
        <v>3</v>
      </c>
      <c r="D437" s="95" t="s">
        <v>7148</v>
      </c>
      <c r="E437" s="95">
        <v>3</v>
      </c>
      <c r="F437" s="95" t="s">
        <v>7221</v>
      </c>
      <c r="G437" s="102">
        <v>10</v>
      </c>
      <c r="H437" s="95" t="s">
        <v>54</v>
      </c>
      <c r="I437" s="96">
        <v>1</v>
      </c>
      <c r="J437" s="96" t="s">
        <v>55</v>
      </c>
      <c r="K437" s="98">
        <v>30</v>
      </c>
      <c r="L437" s="98">
        <v>30</v>
      </c>
      <c r="M437" s="98">
        <f>K437-L437</f>
        <v>0</v>
      </c>
      <c r="N437" s="96" t="s">
        <v>7224</v>
      </c>
      <c r="O437" s="98">
        <v>30000</v>
      </c>
      <c r="P437" s="100" t="s">
        <v>7159</v>
      </c>
      <c r="Q437" s="99"/>
      <c r="R437" s="101" t="s">
        <v>663</v>
      </c>
      <c r="T437" s="60">
        <v>440303</v>
      </c>
    </row>
    <row r="438" spans="1:20" ht="18" customHeight="1" x14ac:dyDescent="0.15">
      <c r="A438" s="94">
        <v>4</v>
      </c>
      <c r="B438" s="95" t="s">
        <v>7083</v>
      </c>
      <c r="C438" s="95">
        <v>3</v>
      </c>
      <c r="D438" s="95" t="s">
        <v>7148</v>
      </c>
      <c r="E438" s="95">
        <v>3</v>
      </c>
      <c r="F438" s="95" t="s">
        <v>7221</v>
      </c>
      <c r="G438" s="102">
        <v>10</v>
      </c>
      <c r="H438" s="95" t="s">
        <v>54</v>
      </c>
      <c r="I438" s="96">
        <v>3</v>
      </c>
      <c r="J438" s="96" t="s">
        <v>63</v>
      </c>
      <c r="K438" s="98">
        <v>50</v>
      </c>
      <c r="L438" s="98">
        <v>50</v>
      </c>
      <c r="M438" s="98">
        <f>K438-L438</f>
        <v>0</v>
      </c>
      <c r="N438" s="96" t="s">
        <v>7225</v>
      </c>
      <c r="O438" s="98">
        <v>50000</v>
      </c>
      <c r="P438" s="100" t="s">
        <v>7201</v>
      </c>
      <c r="Q438" s="99"/>
      <c r="R438" s="101" t="s">
        <v>663</v>
      </c>
      <c r="T438" s="60">
        <v>440303</v>
      </c>
    </row>
    <row r="439" spans="1:20" ht="18" customHeight="1" x14ac:dyDescent="0.15">
      <c r="A439" s="94">
        <v>4</v>
      </c>
      <c r="B439" s="95" t="s">
        <v>7083</v>
      </c>
      <c r="C439" s="95">
        <v>3</v>
      </c>
      <c r="D439" s="95" t="s">
        <v>7148</v>
      </c>
      <c r="E439" s="95">
        <v>3</v>
      </c>
      <c r="F439" s="95" t="s">
        <v>7221</v>
      </c>
      <c r="G439" s="102">
        <v>10</v>
      </c>
      <c r="H439" s="95" t="s">
        <v>54</v>
      </c>
      <c r="I439" s="96">
        <v>4</v>
      </c>
      <c r="J439" s="96" t="s">
        <v>65</v>
      </c>
      <c r="K439" s="98">
        <v>30</v>
      </c>
      <c r="L439" s="98">
        <v>30</v>
      </c>
      <c r="M439" s="98">
        <f>K439-L439</f>
        <v>0</v>
      </c>
      <c r="N439" s="96" t="s">
        <v>7226</v>
      </c>
      <c r="O439" s="98">
        <v>30000</v>
      </c>
      <c r="P439" s="100" t="s">
        <v>7157</v>
      </c>
      <c r="Q439" s="99">
        <v>45</v>
      </c>
      <c r="R439" s="101" t="s">
        <v>663</v>
      </c>
      <c r="T439" s="60">
        <v>440303</v>
      </c>
    </row>
    <row r="440" spans="1:20" ht="18" customHeight="1" x14ac:dyDescent="0.15">
      <c r="A440" s="94">
        <v>4</v>
      </c>
      <c r="B440" s="95" t="s">
        <v>7083</v>
      </c>
      <c r="C440" s="95">
        <v>3</v>
      </c>
      <c r="D440" s="95" t="s">
        <v>7148</v>
      </c>
      <c r="E440" s="95">
        <v>3</v>
      </c>
      <c r="F440" s="95" t="s">
        <v>7221</v>
      </c>
      <c r="G440" s="96">
        <v>13</v>
      </c>
      <c r="H440" s="97" t="s">
        <v>77</v>
      </c>
      <c r="I440" s="96"/>
      <c r="J440" s="96"/>
      <c r="K440" s="98"/>
      <c r="L440" s="98"/>
      <c r="M440" s="98"/>
      <c r="N440" s="96"/>
      <c r="O440" s="99"/>
      <c r="P440" s="100" t="s">
        <v>7159</v>
      </c>
      <c r="Q440" s="99"/>
      <c r="R440" s="101" t="s">
        <v>663</v>
      </c>
      <c r="T440" s="60">
        <v>440303</v>
      </c>
    </row>
    <row r="441" spans="1:20" ht="18" customHeight="1" x14ac:dyDescent="0.15">
      <c r="A441" s="94">
        <v>4</v>
      </c>
      <c r="B441" s="95" t="s">
        <v>7083</v>
      </c>
      <c r="C441" s="95">
        <v>3</v>
      </c>
      <c r="D441" s="95" t="s">
        <v>7148</v>
      </c>
      <c r="E441" s="95">
        <v>3</v>
      </c>
      <c r="F441" s="95" t="s">
        <v>7221</v>
      </c>
      <c r="G441" s="102">
        <v>13</v>
      </c>
      <c r="H441" s="95" t="s">
        <v>77</v>
      </c>
      <c r="I441" s="96">
        <v>1</v>
      </c>
      <c r="J441" s="96" t="s">
        <v>78</v>
      </c>
      <c r="K441" s="98">
        <v>20</v>
      </c>
      <c r="L441" s="98">
        <v>20</v>
      </c>
      <c r="M441" s="98">
        <f>K441-L441</f>
        <v>0</v>
      </c>
      <c r="N441" s="96" t="s">
        <v>7227</v>
      </c>
      <c r="O441" s="98">
        <v>20000</v>
      </c>
      <c r="P441" s="100" t="s">
        <v>7016</v>
      </c>
      <c r="Q441" s="99"/>
      <c r="R441" s="101" t="s">
        <v>663</v>
      </c>
      <c r="T441" s="60">
        <v>440303</v>
      </c>
    </row>
    <row r="442" spans="1:20" ht="18" customHeight="1" x14ac:dyDescent="0.15">
      <c r="A442" s="76">
        <v>4</v>
      </c>
      <c r="B442" s="77" t="s">
        <v>7085</v>
      </c>
      <c r="C442" s="85">
        <v>3</v>
      </c>
      <c r="D442" s="77" t="s">
        <v>7148</v>
      </c>
      <c r="E442" s="86">
        <v>4</v>
      </c>
      <c r="F442" s="87" t="s">
        <v>7228</v>
      </c>
      <c r="G442" s="86"/>
      <c r="H442" s="87"/>
      <c r="I442" s="86"/>
      <c r="J442" s="86"/>
      <c r="K442" s="88">
        <f>IF(C442="",SUMIFS($K443:$K$517,$A443:$A$517,A442,$E443:$E$517,""),IF(E442="",SUMIFS($K443:$K$517,$A443:$A$517,A442,$C443:$C$517,C442,$G443:$G$517,""),IF(G442="",SUMIFS($K443:$K$517,$A443:$A$517,A442,$C443:$C$517,C442,$E443:$E$517,E442,$R443:$R$517,R442),IF(I442="",SUMIFS($K443:$K$517,$A443:$A$517,A442,$C443:$C$517,C442,$E443:$E$517,E442,$G443:$G$517,G442,$R443:$R$517,R442),0))))</f>
        <v>375</v>
      </c>
      <c r="L442" s="88">
        <f>IF(C442="",SUMIFS($L443:$L$517,$A443:$A$517,A442,$E443:$E$517,""),IF(E442="",SUMIFS($L443:$L$517,$A443:$A$517,A442,$C443:$C$517,C442,$G443:$G$517,""),IF(G442="",SUMIFS($L443:$L$517,$A443:$A$517,A442,$C443:$C$517,C442,$E443:$E$517,E442,$R443:$R$517,R442),IF(I442="",SUMIFS($L443:$L$517,$A443:$A$517,A442,$C443:$C$517,C442,$E443:$E$517,E442,$G443:$G$517,G442,$R443:$R$517,R442),0))))</f>
        <v>635</v>
      </c>
      <c r="M442" s="88">
        <f t="shared" ref="M442" si="30">K442-L442</f>
        <v>-260</v>
      </c>
      <c r="N442" s="89"/>
      <c r="O442" s="90"/>
      <c r="P442" s="91"/>
      <c r="Q442" s="92">
        <f>IF(C442="",SUMIFS($Q443:$Q$517,$A443:$A$517,A442,$E443:$E$517,""),IF(E442="",SUMIFS($Q443:$Q$517,$A443:$A$517,A442,$C443:$C$517,C442,$G443:$G$517,""),IF(G442="",SUMIFS($Q443:$Q$517,$A443:$A$517,A442,$C443:$C$517,C442,$E443:$E$517,E442,$R443:$R$517,R442),IF(I442="",SUMIFS($Q443:$Q$517,$A443:$A$517,A442,$C443:$C$517,C442,$E443:$E$517,E442,$G443:$G$517,G442,$R443:$R$517,R442),0))))</f>
        <v>288</v>
      </c>
      <c r="R442" s="93" t="s">
        <v>663</v>
      </c>
      <c r="T442" s="60">
        <v>440304</v>
      </c>
    </row>
    <row r="443" spans="1:20" ht="18" customHeight="1" x14ac:dyDescent="0.15">
      <c r="A443" s="94">
        <v>4</v>
      </c>
      <c r="B443" s="95" t="s">
        <v>7083</v>
      </c>
      <c r="C443" s="95">
        <v>3</v>
      </c>
      <c r="D443" s="95" t="s">
        <v>7148</v>
      </c>
      <c r="E443" s="95">
        <v>4</v>
      </c>
      <c r="F443" s="95" t="s">
        <v>7229</v>
      </c>
      <c r="G443" s="96">
        <v>7</v>
      </c>
      <c r="H443" s="97" t="s">
        <v>30</v>
      </c>
      <c r="I443" s="96"/>
      <c r="J443" s="96"/>
      <c r="K443" s="98"/>
      <c r="L443" s="98"/>
      <c r="M443" s="98"/>
      <c r="N443" s="96"/>
      <c r="O443" s="99"/>
      <c r="P443" s="100" t="s">
        <v>7157</v>
      </c>
      <c r="Q443" s="99">
        <v>144</v>
      </c>
      <c r="R443" s="101" t="s">
        <v>663</v>
      </c>
      <c r="T443" s="60">
        <v>440304</v>
      </c>
    </row>
    <row r="444" spans="1:20" ht="18" customHeight="1" x14ac:dyDescent="0.15">
      <c r="A444" s="94">
        <v>4</v>
      </c>
      <c r="B444" s="95" t="s">
        <v>7083</v>
      </c>
      <c r="C444" s="95">
        <v>3</v>
      </c>
      <c r="D444" s="95" t="s">
        <v>7148</v>
      </c>
      <c r="E444" s="95">
        <v>4</v>
      </c>
      <c r="F444" s="95" t="s">
        <v>7229</v>
      </c>
      <c r="G444" s="102">
        <v>7</v>
      </c>
      <c r="H444" s="95" t="s">
        <v>30</v>
      </c>
      <c r="I444" s="96">
        <v>1</v>
      </c>
      <c r="J444" s="96" t="s">
        <v>366</v>
      </c>
      <c r="K444" s="98">
        <v>20</v>
      </c>
      <c r="L444" s="98">
        <v>60</v>
      </c>
      <c r="M444" s="98">
        <f>K444-L444</f>
        <v>-40</v>
      </c>
      <c r="N444" s="96" t="s">
        <v>7230</v>
      </c>
      <c r="O444" s="98">
        <v>20000</v>
      </c>
      <c r="P444" s="100" t="s">
        <v>7159</v>
      </c>
      <c r="Q444" s="99"/>
      <c r="R444" s="101" t="s">
        <v>663</v>
      </c>
      <c r="T444" s="60">
        <v>440304</v>
      </c>
    </row>
    <row r="445" spans="1:20" ht="18" customHeight="1" x14ac:dyDescent="0.15">
      <c r="A445" s="94">
        <v>4</v>
      </c>
      <c r="B445" s="95" t="s">
        <v>7083</v>
      </c>
      <c r="C445" s="95">
        <v>3</v>
      </c>
      <c r="D445" s="95" t="s">
        <v>7148</v>
      </c>
      <c r="E445" s="95">
        <v>4</v>
      </c>
      <c r="F445" s="95" t="s">
        <v>7229</v>
      </c>
      <c r="G445" s="102">
        <v>7</v>
      </c>
      <c r="H445" s="95" t="s">
        <v>30</v>
      </c>
      <c r="I445" s="96">
        <v>11</v>
      </c>
      <c r="J445" s="96" t="s">
        <v>31</v>
      </c>
      <c r="K445" s="98">
        <v>300</v>
      </c>
      <c r="L445" s="98">
        <v>420</v>
      </c>
      <c r="M445" s="98">
        <f>K445-L445</f>
        <v>-120</v>
      </c>
      <c r="N445" s="96" t="s">
        <v>7231</v>
      </c>
      <c r="O445" s="98">
        <v>180000</v>
      </c>
      <c r="P445" s="100" t="s">
        <v>7223</v>
      </c>
      <c r="Q445" s="99"/>
      <c r="R445" s="101" t="s">
        <v>663</v>
      </c>
      <c r="T445" s="60">
        <v>440304</v>
      </c>
    </row>
    <row r="446" spans="1:20" ht="18" customHeight="1" x14ac:dyDescent="0.15">
      <c r="A446" s="94">
        <v>4</v>
      </c>
      <c r="B446" s="95" t="s">
        <v>7083</v>
      </c>
      <c r="C446" s="95">
        <v>3</v>
      </c>
      <c r="D446" s="95" t="s">
        <v>7148</v>
      </c>
      <c r="E446" s="95">
        <v>4</v>
      </c>
      <c r="F446" s="95" t="s">
        <v>7229</v>
      </c>
      <c r="G446" s="102">
        <v>7</v>
      </c>
      <c r="H446" s="95" t="s">
        <v>30</v>
      </c>
      <c r="I446" s="102">
        <v>11</v>
      </c>
      <c r="J446" s="102" t="s">
        <v>31</v>
      </c>
      <c r="K446" s="98"/>
      <c r="L446" s="98"/>
      <c r="M446" s="98"/>
      <c r="N446" s="96" t="s">
        <v>7232</v>
      </c>
      <c r="O446" s="98">
        <v>30000</v>
      </c>
      <c r="P446" s="100" t="s">
        <v>7157</v>
      </c>
      <c r="Q446" s="99">
        <v>72</v>
      </c>
      <c r="R446" s="101" t="s">
        <v>663</v>
      </c>
      <c r="T446" s="60">
        <v>440304</v>
      </c>
    </row>
    <row r="447" spans="1:20" ht="18" customHeight="1" x14ac:dyDescent="0.15">
      <c r="A447" s="94">
        <v>4</v>
      </c>
      <c r="B447" s="95" t="s">
        <v>7083</v>
      </c>
      <c r="C447" s="95">
        <v>3</v>
      </c>
      <c r="D447" s="95" t="s">
        <v>7148</v>
      </c>
      <c r="E447" s="95">
        <v>4</v>
      </c>
      <c r="F447" s="95" t="s">
        <v>7229</v>
      </c>
      <c r="G447" s="102">
        <v>7</v>
      </c>
      <c r="H447" s="95" t="s">
        <v>30</v>
      </c>
      <c r="I447" s="102">
        <v>11</v>
      </c>
      <c r="J447" s="102" t="s">
        <v>31</v>
      </c>
      <c r="K447" s="98"/>
      <c r="L447" s="98"/>
      <c r="M447" s="98"/>
      <c r="N447" s="96" t="s">
        <v>7233</v>
      </c>
      <c r="O447" s="98">
        <v>90000</v>
      </c>
      <c r="P447" s="100" t="s">
        <v>7159</v>
      </c>
      <c r="Q447" s="99"/>
      <c r="R447" s="101" t="s">
        <v>663</v>
      </c>
      <c r="T447" s="60">
        <v>440304</v>
      </c>
    </row>
    <row r="448" spans="1:20" ht="18" customHeight="1" x14ac:dyDescent="0.15">
      <c r="A448" s="94">
        <v>4</v>
      </c>
      <c r="B448" s="95" t="s">
        <v>7083</v>
      </c>
      <c r="C448" s="95">
        <v>3</v>
      </c>
      <c r="D448" s="95" t="s">
        <v>7148</v>
      </c>
      <c r="E448" s="95">
        <v>4</v>
      </c>
      <c r="F448" s="95" t="s">
        <v>7229</v>
      </c>
      <c r="G448" s="102">
        <v>7</v>
      </c>
      <c r="H448" s="95" t="s">
        <v>30</v>
      </c>
      <c r="I448" s="96">
        <v>31</v>
      </c>
      <c r="J448" s="96" t="s">
        <v>265</v>
      </c>
      <c r="K448" s="98">
        <v>0</v>
      </c>
      <c r="L448" s="98">
        <v>40</v>
      </c>
      <c r="M448" s="98">
        <f>K448-L448</f>
        <v>-40</v>
      </c>
      <c r="N448" s="96"/>
      <c r="O448" s="98"/>
      <c r="P448" s="100" t="s">
        <v>7201</v>
      </c>
      <c r="Q448" s="99"/>
      <c r="R448" s="101" t="s">
        <v>663</v>
      </c>
      <c r="T448" s="60">
        <v>440304</v>
      </c>
    </row>
    <row r="449" spans="1:20" ht="18" customHeight="1" x14ac:dyDescent="0.15">
      <c r="A449" s="94">
        <v>4</v>
      </c>
      <c r="B449" s="95" t="s">
        <v>7083</v>
      </c>
      <c r="C449" s="95">
        <v>3</v>
      </c>
      <c r="D449" s="95" t="s">
        <v>7148</v>
      </c>
      <c r="E449" s="95">
        <v>4</v>
      </c>
      <c r="F449" s="95" t="s">
        <v>7229</v>
      </c>
      <c r="G449" s="96">
        <v>10</v>
      </c>
      <c r="H449" s="97" t="s">
        <v>54</v>
      </c>
      <c r="I449" s="96"/>
      <c r="J449" s="96"/>
      <c r="K449" s="98"/>
      <c r="L449" s="98"/>
      <c r="M449" s="98"/>
      <c r="N449" s="96"/>
      <c r="O449" s="99"/>
      <c r="P449" s="100" t="s">
        <v>7157</v>
      </c>
      <c r="Q449" s="99">
        <v>72</v>
      </c>
      <c r="R449" s="101" t="s">
        <v>663</v>
      </c>
      <c r="T449" s="60">
        <v>440304</v>
      </c>
    </row>
    <row r="450" spans="1:20" ht="18" customHeight="1" x14ac:dyDescent="0.15">
      <c r="A450" s="94">
        <v>4</v>
      </c>
      <c r="B450" s="95" t="s">
        <v>7083</v>
      </c>
      <c r="C450" s="95">
        <v>3</v>
      </c>
      <c r="D450" s="95" t="s">
        <v>7148</v>
      </c>
      <c r="E450" s="95">
        <v>4</v>
      </c>
      <c r="F450" s="95" t="s">
        <v>7229</v>
      </c>
      <c r="G450" s="102">
        <v>10</v>
      </c>
      <c r="H450" s="95" t="s">
        <v>54</v>
      </c>
      <c r="I450" s="96">
        <v>1</v>
      </c>
      <c r="J450" s="96" t="s">
        <v>55</v>
      </c>
      <c r="K450" s="98">
        <v>50</v>
      </c>
      <c r="L450" s="98">
        <v>100</v>
      </c>
      <c r="M450" s="98">
        <f>K450-L450</f>
        <v>-50</v>
      </c>
      <c r="N450" s="96" t="s">
        <v>7234</v>
      </c>
      <c r="O450" s="98">
        <v>50000</v>
      </c>
      <c r="P450" s="100" t="s">
        <v>7159</v>
      </c>
      <c r="Q450" s="99"/>
      <c r="R450" s="101" t="s">
        <v>663</v>
      </c>
      <c r="T450" s="60">
        <v>440304</v>
      </c>
    </row>
    <row r="451" spans="1:20" ht="18" customHeight="1" x14ac:dyDescent="0.15">
      <c r="A451" s="94">
        <v>4</v>
      </c>
      <c r="B451" s="95" t="s">
        <v>7083</v>
      </c>
      <c r="C451" s="95">
        <v>3</v>
      </c>
      <c r="D451" s="95" t="s">
        <v>7148</v>
      </c>
      <c r="E451" s="95">
        <v>4</v>
      </c>
      <c r="F451" s="95" t="s">
        <v>7229</v>
      </c>
      <c r="G451" s="102">
        <v>10</v>
      </c>
      <c r="H451" s="95" t="s">
        <v>54</v>
      </c>
      <c r="I451" s="96">
        <v>3</v>
      </c>
      <c r="J451" s="96" t="s">
        <v>63</v>
      </c>
      <c r="K451" s="98">
        <v>5</v>
      </c>
      <c r="L451" s="98">
        <v>15</v>
      </c>
      <c r="M451" s="98">
        <f>K451-L451</f>
        <v>-10</v>
      </c>
      <c r="N451" s="96" t="s">
        <v>7235</v>
      </c>
      <c r="O451" s="98">
        <v>5000</v>
      </c>
      <c r="P451" s="100" t="s">
        <v>7016</v>
      </c>
      <c r="Q451" s="99"/>
      <c r="R451" s="101" t="s">
        <v>663</v>
      </c>
      <c r="T451" s="60">
        <v>440304</v>
      </c>
    </row>
    <row r="452" spans="1:20" ht="18" customHeight="1" x14ac:dyDescent="0.15">
      <c r="A452" s="76">
        <v>4</v>
      </c>
      <c r="B452" s="77" t="s">
        <v>7085</v>
      </c>
      <c r="C452" s="85">
        <v>3</v>
      </c>
      <c r="D452" s="77" t="s">
        <v>7148</v>
      </c>
      <c r="E452" s="86">
        <v>5</v>
      </c>
      <c r="F452" s="87" t="s">
        <v>7236</v>
      </c>
      <c r="G452" s="86"/>
      <c r="H452" s="87"/>
      <c r="I452" s="86"/>
      <c r="J452" s="86"/>
      <c r="K452" s="88">
        <f>IF(C452="",SUMIFS($K453:$K$517,$A453:$A$517,A452,$E453:$E$517,""),IF(E452="",SUMIFS($K453:$K$517,$A453:$A$517,A452,$C453:$C$517,C452,$G453:$G$517,""),IF(G452="",SUMIFS($K453:$K$517,$A453:$A$517,A452,$C453:$C$517,C452,$E453:$E$517,E452,$R453:$R$517,R452),IF(I452="",SUMIFS($K453:$K$517,$A453:$A$517,A452,$C453:$C$517,C452,$E453:$E$517,E452,$G453:$G$517,G452,$R453:$R$517,R452),0))))</f>
        <v>1876</v>
      </c>
      <c r="L452" s="88">
        <f>IF(C452="",SUMIFS($L453:$L$517,$A453:$A$517,A452,$E453:$E$517,""),IF(E452="",SUMIFS($L453:$L$517,$A453:$A$517,A452,$C453:$C$517,C452,$G453:$G$517,""),IF(G452="",SUMIFS($L453:$L$517,$A453:$A$517,A452,$C453:$C$517,C452,$E453:$E$517,E452,$R453:$R$517,R452),IF(I452="",SUMIFS($L453:$L$517,$A453:$A$517,A452,$C453:$C$517,C452,$E453:$E$517,E452,$G453:$G$517,G452,$R453:$R$517,R452),0))))</f>
        <v>1876</v>
      </c>
      <c r="M452" s="88">
        <f t="shared" ref="M452" si="31">K452-L452</f>
        <v>0</v>
      </c>
      <c r="N452" s="89"/>
      <c r="O452" s="90"/>
      <c r="P452" s="91"/>
      <c r="Q452" s="92">
        <f>IF(C452="",SUMIFS($Q453:$Q$517,$A453:$A$517,A452,$E453:$E$517,""),IF(E452="",SUMIFS($Q453:$Q$517,$A453:$A$517,A452,$C453:$C$517,C452,$G453:$G$517,""),IF(G452="",SUMIFS($Q453:$Q$517,$A453:$A$517,A452,$C453:$C$517,C452,$E453:$E$517,E452,$R453:$R$517,R452),IF(I452="",SUMIFS($Q453:$Q$517,$A453:$A$517,A452,$C453:$C$517,C452,$E453:$E$517,E452,$G453:$G$517,G452,$R453:$R$517,R452),0))))</f>
        <v>1444</v>
      </c>
      <c r="R452" s="93" t="s">
        <v>663</v>
      </c>
      <c r="T452" s="60">
        <v>440305</v>
      </c>
    </row>
    <row r="453" spans="1:20" ht="18" customHeight="1" x14ac:dyDescent="0.15">
      <c r="A453" s="94">
        <v>4</v>
      </c>
      <c r="B453" s="95" t="s">
        <v>7083</v>
      </c>
      <c r="C453" s="95">
        <v>3</v>
      </c>
      <c r="D453" s="95" t="s">
        <v>7148</v>
      </c>
      <c r="E453" s="95">
        <v>5</v>
      </c>
      <c r="F453" s="95" t="s">
        <v>7237</v>
      </c>
      <c r="G453" s="96">
        <v>7</v>
      </c>
      <c r="H453" s="97" t="s">
        <v>30</v>
      </c>
      <c r="I453" s="96"/>
      <c r="J453" s="96"/>
      <c r="K453" s="98"/>
      <c r="L453" s="98"/>
      <c r="M453" s="98"/>
      <c r="N453" s="96"/>
      <c r="O453" s="99"/>
      <c r="P453" s="100" t="s">
        <v>7157</v>
      </c>
      <c r="Q453" s="99">
        <v>722</v>
      </c>
      <c r="R453" s="101" t="s">
        <v>663</v>
      </c>
      <c r="T453" s="60">
        <v>440305</v>
      </c>
    </row>
    <row r="454" spans="1:20" ht="18" customHeight="1" x14ac:dyDescent="0.15">
      <c r="A454" s="94">
        <v>4</v>
      </c>
      <c r="B454" s="95" t="s">
        <v>7083</v>
      </c>
      <c r="C454" s="95">
        <v>3</v>
      </c>
      <c r="D454" s="95" t="s">
        <v>7148</v>
      </c>
      <c r="E454" s="95">
        <v>5</v>
      </c>
      <c r="F454" s="95" t="s">
        <v>7237</v>
      </c>
      <c r="G454" s="102">
        <v>7</v>
      </c>
      <c r="H454" s="95" t="s">
        <v>30</v>
      </c>
      <c r="I454" s="96">
        <v>11</v>
      </c>
      <c r="J454" s="96" t="s">
        <v>31</v>
      </c>
      <c r="K454" s="98">
        <v>1540</v>
      </c>
      <c r="L454" s="98">
        <v>1540</v>
      </c>
      <c r="M454" s="98">
        <f>K454-L454</f>
        <v>0</v>
      </c>
      <c r="N454" s="96" t="s">
        <v>7238</v>
      </c>
      <c r="O454" s="98">
        <v>60000</v>
      </c>
      <c r="P454" s="100" t="s">
        <v>7159</v>
      </c>
      <c r="Q454" s="99"/>
      <c r="R454" s="101" t="s">
        <v>663</v>
      </c>
      <c r="T454" s="60">
        <v>440305</v>
      </c>
    </row>
    <row r="455" spans="1:20" ht="18" customHeight="1" x14ac:dyDescent="0.15">
      <c r="A455" s="94">
        <v>4</v>
      </c>
      <c r="B455" s="95" t="s">
        <v>7083</v>
      </c>
      <c r="C455" s="95">
        <v>3</v>
      </c>
      <c r="D455" s="95" t="s">
        <v>7148</v>
      </c>
      <c r="E455" s="95">
        <v>5</v>
      </c>
      <c r="F455" s="95" t="s">
        <v>7237</v>
      </c>
      <c r="G455" s="102">
        <v>7</v>
      </c>
      <c r="H455" s="95" t="s">
        <v>30</v>
      </c>
      <c r="I455" s="102">
        <v>11</v>
      </c>
      <c r="J455" s="102" t="s">
        <v>31</v>
      </c>
      <c r="K455" s="98"/>
      <c r="L455" s="98"/>
      <c r="M455" s="98"/>
      <c r="N455" s="96" t="s">
        <v>7239</v>
      </c>
      <c r="O455" s="98">
        <v>90000</v>
      </c>
      <c r="P455" s="100" t="s">
        <v>7223</v>
      </c>
      <c r="Q455" s="99"/>
      <c r="R455" s="101" t="s">
        <v>663</v>
      </c>
      <c r="T455" s="60">
        <v>440305</v>
      </c>
    </row>
    <row r="456" spans="1:20" ht="18" customHeight="1" x14ac:dyDescent="0.15">
      <c r="A456" s="94">
        <v>4</v>
      </c>
      <c r="B456" s="95" t="s">
        <v>7083</v>
      </c>
      <c r="C456" s="95">
        <v>3</v>
      </c>
      <c r="D456" s="95" t="s">
        <v>7148</v>
      </c>
      <c r="E456" s="95">
        <v>5</v>
      </c>
      <c r="F456" s="95" t="s">
        <v>7237</v>
      </c>
      <c r="G456" s="102">
        <v>7</v>
      </c>
      <c r="H456" s="95" t="s">
        <v>30</v>
      </c>
      <c r="I456" s="102">
        <v>11</v>
      </c>
      <c r="J456" s="102" t="s">
        <v>31</v>
      </c>
      <c r="K456" s="98"/>
      <c r="L456" s="98"/>
      <c r="M456" s="98"/>
      <c r="N456" s="96" t="s">
        <v>7240</v>
      </c>
      <c r="O456" s="98">
        <v>300000</v>
      </c>
      <c r="P456" s="100" t="s">
        <v>7157</v>
      </c>
      <c r="Q456" s="99">
        <v>361</v>
      </c>
      <c r="R456" s="101" t="s">
        <v>663</v>
      </c>
      <c r="T456" s="60">
        <v>440305</v>
      </c>
    </row>
    <row r="457" spans="1:20" ht="18" customHeight="1" x14ac:dyDescent="0.15">
      <c r="A457" s="94">
        <v>4</v>
      </c>
      <c r="B457" s="95" t="s">
        <v>7083</v>
      </c>
      <c r="C457" s="95">
        <v>3</v>
      </c>
      <c r="D457" s="95" t="s">
        <v>7148</v>
      </c>
      <c r="E457" s="95">
        <v>5</v>
      </c>
      <c r="F457" s="95" t="s">
        <v>7237</v>
      </c>
      <c r="G457" s="102">
        <v>7</v>
      </c>
      <c r="H457" s="95" t="s">
        <v>30</v>
      </c>
      <c r="I457" s="102">
        <v>11</v>
      </c>
      <c r="J457" s="102" t="s">
        <v>31</v>
      </c>
      <c r="K457" s="98"/>
      <c r="L457" s="98"/>
      <c r="M457" s="98"/>
      <c r="N457" s="96" t="s">
        <v>7241</v>
      </c>
      <c r="O457" s="98">
        <v>553500</v>
      </c>
      <c r="P457" s="100" t="s">
        <v>7159</v>
      </c>
      <c r="Q457" s="99"/>
      <c r="R457" s="101" t="s">
        <v>663</v>
      </c>
      <c r="T457" s="60">
        <v>440305</v>
      </c>
    </row>
    <row r="458" spans="1:20" ht="18" customHeight="1" x14ac:dyDescent="0.15">
      <c r="A458" s="94">
        <v>4</v>
      </c>
      <c r="B458" s="95" t="s">
        <v>7083</v>
      </c>
      <c r="C458" s="95">
        <v>3</v>
      </c>
      <c r="D458" s="95" t="s">
        <v>7148</v>
      </c>
      <c r="E458" s="95">
        <v>5</v>
      </c>
      <c r="F458" s="95" t="s">
        <v>7237</v>
      </c>
      <c r="G458" s="102">
        <v>7</v>
      </c>
      <c r="H458" s="95" t="s">
        <v>30</v>
      </c>
      <c r="I458" s="102">
        <v>11</v>
      </c>
      <c r="J458" s="102" t="s">
        <v>31</v>
      </c>
      <c r="K458" s="98"/>
      <c r="L458" s="98"/>
      <c r="M458" s="98"/>
      <c r="N458" s="96" t="s">
        <v>7242</v>
      </c>
      <c r="O458" s="98">
        <v>268200</v>
      </c>
      <c r="P458" s="100" t="s">
        <v>7201</v>
      </c>
      <c r="Q458" s="99"/>
      <c r="R458" s="101" t="s">
        <v>663</v>
      </c>
      <c r="T458" s="60">
        <v>440305</v>
      </c>
    </row>
    <row r="459" spans="1:20" ht="18" customHeight="1" x14ac:dyDescent="0.15">
      <c r="A459" s="94">
        <v>4</v>
      </c>
      <c r="B459" s="95" t="s">
        <v>7083</v>
      </c>
      <c r="C459" s="95">
        <v>3</v>
      </c>
      <c r="D459" s="95" t="s">
        <v>7148</v>
      </c>
      <c r="E459" s="95">
        <v>5</v>
      </c>
      <c r="F459" s="95" t="s">
        <v>7237</v>
      </c>
      <c r="G459" s="102">
        <v>7</v>
      </c>
      <c r="H459" s="95" t="s">
        <v>30</v>
      </c>
      <c r="I459" s="102">
        <v>11</v>
      </c>
      <c r="J459" s="102" t="s">
        <v>31</v>
      </c>
      <c r="K459" s="98"/>
      <c r="L459" s="98"/>
      <c r="M459" s="98"/>
      <c r="N459" s="96" t="s">
        <v>7243</v>
      </c>
      <c r="O459" s="98">
        <v>268200</v>
      </c>
      <c r="P459" s="100" t="s">
        <v>7157</v>
      </c>
      <c r="Q459" s="99">
        <v>361</v>
      </c>
      <c r="R459" s="101" t="s">
        <v>663</v>
      </c>
      <c r="T459" s="60">
        <v>440305</v>
      </c>
    </row>
    <row r="460" spans="1:20" ht="18" customHeight="1" x14ac:dyDescent="0.15">
      <c r="A460" s="94">
        <v>4</v>
      </c>
      <c r="B460" s="95" t="s">
        <v>7083</v>
      </c>
      <c r="C460" s="95">
        <v>3</v>
      </c>
      <c r="D460" s="95" t="s">
        <v>7148</v>
      </c>
      <c r="E460" s="95">
        <v>5</v>
      </c>
      <c r="F460" s="95" t="s">
        <v>7237</v>
      </c>
      <c r="G460" s="96">
        <v>10</v>
      </c>
      <c r="H460" s="97" t="s">
        <v>54</v>
      </c>
      <c r="I460" s="96"/>
      <c r="J460" s="96"/>
      <c r="K460" s="98"/>
      <c r="L460" s="98"/>
      <c r="M460" s="98"/>
      <c r="N460" s="96"/>
      <c r="O460" s="99"/>
      <c r="P460" s="100" t="s">
        <v>7159</v>
      </c>
      <c r="Q460" s="99"/>
      <c r="R460" s="101" t="s">
        <v>663</v>
      </c>
      <c r="T460" s="60">
        <v>440305</v>
      </c>
    </row>
    <row r="461" spans="1:20" ht="18" customHeight="1" x14ac:dyDescent="0.15">
      <c r="A461" s="94">
        <v>4</v>
      </c>
      <c r="B461" s="95" t="s">
        <v>7083</v>
      </c>
      <c r="C461" s="95">
        <v>3</v>
      </c>
      <c r="D461" s="95" t="s">
        <v>7148</v>
      </c>
      <c r="E461" s="95">
        <v>5</v>
      </c>
      <c r="F461" s="95" t="s">
        <v>7237</v>
      </c>
      <c r="G461" s="102">
        <v>10</v>
      </c>
      <c r="H461" s="95" t="s">
        <v>54</v>
      </c>
      <c r="I461" s="96">
        <v>1</v>
      </c>
      <c r="J461" s="96" t="s">
        <v>55</v>
      </c>
      <c r="K461" s="98">
        <v>41</v>
      </c>
      <c r="L461" s="98">
        <v>41</v>
      </c>
      <c r="M461" s="98">
        <f>K461-L461</f>
        <v>0</v>
      </c>
      <c r="N461" s="96" t="s">
        <v>7244</v>
      </c>
      <c r="O461" s="98">
        <v>5000</v>
      </c>
      <c r="P461" s="100" t="s">
        <v>7016</v>
      </c>
      <c r="Q461" s="99"/>
      <c r="R461" s="101" t="s">
        <v>663</v>
      </c>
      <c r="T461" s="60">
        <v>440305</v>
      </c>
    </row>
    <row r="462" spans="1:20" ht="18" customHeight="1" x14ac:dyDescent="0.15">
      <c r="A462" s="94">
        <v>4</v>
      </c>
      <c r="B462" s="95" t="s">
        <v>7083</v>
      </c>
      <c r="C462" s="95">
        <v>3</v>
      </c>
      <c r="D462" s="95" t="s">
        <v>7148</v>
      </c>
      <c r="E462" s="95">
        <v>5</v>
      </c>
      <c r="F462" s="95" t="s">
        <v>7237</v>
      </c>
      <c r="G462" s="102">
        <v>10</v>
      </c>
      <c r="H462" s="95" t="s">
        <v>54</v>
      </c>
      <c r="I462" s="102">
        <v>1</v>
      </c>
      <c r="J462" s="102" t="s">
        <v>55</v>
      </c>
      <c r="K462" s="98"/>
      <c r="L462" s="98"/>
      <c r="M462" s="98"/>
      <c r="N462" s="96" t="s">
        <v>7245</v>
      </c>
      <c r="O462" s="98">
        <v>36000</v>
      </c>
      <c r="P462" s="100"/>
      <c r="Q462" s="99"/>
      <c r="R462" s="101" t="s">
        <v>663</v>
      </c>
      <c r="T462" s="60">
        <v>440305</v>
      </c>
    </row>
    <row r="463" spans="1:20" ht="18" customHeight="1" x14ac:dyDescent="0.15">
      <c r="A463" s="94">
        <v>4</v>
      </c>
      <c r="B463" s="95" t="s">
        <v>7083</v>
      </c>
      <c r="C463" s="95">
        <v>3</v>
      </c>
      <c r="D463" s="95" t="s">
        <v>7148</v>
      </c>
      <c r="E463" s="95">
        <v>5</v>
      </c>
      <c r="F463" s="95" t="s">
        <v>7237</v>
      </c>
      <c r="G463" s="102">
        <v>10</v>
      </c>
      <c r="H463" s="95" t="s">
        <v>54</v>
      </c>
      <c r="I463" s="96">
        <v>2</v>
      </c>
      <c r="J463" s="96" t="s">
        <v>193</v>
      </c>
      <c r="K463" s="98">
        <v>8</v>
      </c>
      <c r="L463" s="98">
        <v>8</v>
      </c>
      <c r="M463" s="98">
        <f>K463-L463</f>
        <v>0</v>
      </c>
      <c r="N463" s="96" t="s">
        <v>7246</v>
      </c>
      <c r="O463" s="98">
        <v>7425</v>
      </c>
      <c r="P463" s="100"/>
      <c r="Q463" s="99"/>
      <c r="R463" s="101" t="s">
        <v>663</v>
      </c>
      <c r="T463" s="60">
        <v>440305</v>
      </c>
    </row>
    <row r="464" spans="1:20" ht="18" customHeight="1" x14ac:dyDescent="0.15">
      <c r="A464" s="94">
        <v>4</v>
      </c>
      <c r="B464" s="95" t="s">
        <v>7083</v>
      </c>
      <c r="C464" s="95">
        <v>3</v>
      </c>
      <c r="D464" s="95" t="s">
        <v>7148</v>
      </c>
      <c r="E464" s="95">
        <v>5</v>
      </c>
      <c r="F464" s="95" t="s">
        <v>7237</v>
      </c>
      <c r="G464" s="102">
        <v>10</v>
      </c>
      <c r="H464" s="95" t="s">
        <v>54</v>
      </c>
      <c r="I464" s="96">
        <v>3</v>
      </c>
      <c r="J464" s="96" t="s">
        <v>63</v>
      </c>
      <c r="K464" s="98">
        <v>15</v>
      </c>
      <c r="L464" s="98">
        <v>15</v>
      </c>
      <c r="M464" s="98">
        <f>K464-L464</f>
        <v>0</v>
      </c>
      <c r="N464" s="96" t="s">
        <v>7247</v>
      </c>
      <c r="O464" s="98">
        <v>15000</v>
      </c>
      <c r="P464" s="100"/>
      <c r="Q464" s="99"/>
      <c r="R464" s="101" t="s">
        <v>663</v>
      </c>
      <c r="T464" s="60">
        <v>440305</v>
      </c>
    </row>
    <row r="465" spans="1:20" ht="18" customHeight="1" x14ac:dyDescent="0.15">
      <c r="A465" s="94">
        <v>4</v>
      </c>
      <c r="B465" s="95" t="s">
        <v>7083</v>
      </c>
      <c r="C465" s="95">
        <v>3</v>
      </c>
      <c r="D465" s="95" t="s">
        <v>7148</v>
      </c>
      <c r="E465" s="95">
        <v>5</v>
      </c>
      <c r="F465" s="95" t="s">
        <v>7237</v>
      </c>
      <c r="G465" s="96">
        <v>11</v>
      </c>
      <c r="H465" s="97" t="s">
        <v>66</v>
      </c>
      <c r="I465" s="96"/>
      <c r="J465" s="96"/>
      <c r="K465" s="98"/>
      <c r="L465" s="98"/>
      <c r="M465" s="98"/>
      <c r="N465" s="96"/>
      <c r="O465" s="99"/>
      <c r="P465" s="100"/>
      <c r="Q465" s="99"/>
      <c r="R465" s="101" t="s">
        <v>663</v>
      </c>
      <c r="T465" s="60">
        <v>440305</v>
      </c>
    </row>
    <row r="466" spans="1:20" ht="18" customHeight="1" x14ac:dyDescent="0.15">
      <c r="A466" s="94">
        <v>4</v>
      </c>
      <c r="B466" s="95" t="s">
        <v>7083</v>
      </c>
      <c r="C466" s="95">
        <v>3</v>
      </c>
      <c r="D466" s="95" t="s">
        <v>7148</v>
      </c>
      <c r="E466" s="95">
        <v>5</v>
      </c>
      <c r="F466" s="95" t="s">
        <v>7237</v>
      </c>
      <c r="G466" s="102">
        <v>11</v>
      </c>
      <c r="H466" s="95" t="s">
        <v>66</v>
      </c>
      <c r="I466" s="96">
        <v>1</v>
      </c>
      <c r="J466" s="96" t="s">
        <v>67</v>
      </c>
      <c r="K466" s="98">
        <v>204</v>
      </c>
      <c r="L466" s="98">
        <v>204</v>
      </c>
      <c r="M466" s="98">
        <f>K466-L466</f>
        <v>0</v>
      </c>
      <c r="N466" s="96" t="s">
        <v>7248</v>
      </c>
      <c r="O466" s="98">
        <v>204000</v>
      </c>
      <c r="P466" s="100"/>
      <c r="Q466" s="99"/>
      <c r="R466" s="101" t="s">
        <v>663</v>
      </c>
      <c r="T466" s="60">
        <v>440305</v>
      </c>
    </row>
    <row r="467" spans="1:20" ht="18" customHeight="1" x14ac:dyDescent="0.15">
      <c r="A467" s="94">
        <v>4</v>
      </c>
      <c r="B467" s="95" t="s">
        <v>7083</v>
      </c>
      <c r="C467" s="95">
        <v>3</v>
      </c>
      <c r="D467" s="95" t="s">
        <v>7148</v>
      </c>
      <c r="E467" s="95">
        <v>5</v>
      </c>
      <c r="F467" s="95" t="s">
        <v>7237</v>
      </c>
      <c r="G467" s="96">
        <v>13</v>
      </c>
      <c r="H467" s="97" t="s">
        <v>77</v>
      </c>
      <c r="I467" s="96"/>
      <c r="J467" s="96"/>
      <c r="K467" s="98"/>
      <c r="L467" s="98"/>
      <c r="M467" s="98"/>
      <c r="N467" s="96"/>
      <c r="O467" s="99"/>
      <c r="P467" s="100"/>
      <c r="Q467" s="99"/>
      <c r="R467" s="101" t="s">
        <v>663</v>
      </c>
      <c r="T467" s="60">
        <v>440305</v>
      </c>
    </row>
    <row r="468" spans="1:20" ht="18" customHeight="1" x14ac:dyDescent="0.15">
      <c r="A468" s="94">
        <v>4</v>
      </c>
      <c r="B468" s="95" t="s">
        <v>7083</v>
      </c>
      <c r="C468" s="95">
        <v>3</v>
      </c>
      <c r="D468" s="95" t="s">
        <v>7148</v>
      </c>
      <c r="E468" s="95">
        <v>5</v>
      </c>
      <c r="F468" s="95" t="s">
        <v>7237</v>
      </c>
      <c r="G468" s="102">
        <v>13</v>
      </c>
      <c r="H468" s="95" t="s">
        <v>77</v>
      </c>
      <c r="I468" s="96">
        <v>1</v>
      </c>
      <c r="J468" s="96" t="s">
        <v>78</v>
      </c>
      <c r="K468" s="98">
        <v>30</v>
      </c>
      <c r="L468" s="98">
        <v>30</v>
      </c>
      <c r="M468" s="98">
        <f>K468-L468</f>
        <v>0</v>
      </c>
      <c r="N468" s="96" t="s">
        <v>7249</v>
      </c>
      <c r="O468" s="98">
        <v>4000</v>
      </c>
      <c r="P468" s="100"/>
      <c r="Q468" s="99"/>
      <c r="R468" s="101" t="s">
        <v>663</v>
      </c>
      <c r="T468" s="60">
        <v>440305</v>
      </c>
    </row>
    <row r="469" spans="1:20" ht="18" customHeight="1" x14ac:dyDescent="0.15">
      <c r="A469" s="94">
        <v>4</v>
      </c>
      <c r="B469" s="95" t="s">
        <v>7083</v>
      </c>
      <c r="C469" s="95">
        <v>3</v>
      </c>
      <c r="D469" s="95" t="s">
        <v>7148</v>
      </c>
      <c r="E469" s="95">
        <v>5</v>
      </c>
      <c r="F469" s="95" t="s">
        <v>7237</v>
      </c>
      <c r="G469" s="102">
        <v>13</v>
      </c>
      <c r="H469" s="95" t="s">
        <v>77</v>
      </c>
      <c r="I469" s="102">
        <v>1</v>
      </c>
      <c r="J469" s="102" t="s">
        <v>78</v>
      </c>
      <c r="K469" s="98"/>
      <c r="L469" s="98"/>
      <c r="M469" s="98"/>
      <c r="N469" s="96" t="s">
        <v>7250</v>
      </c>
      <c r="O469" s="98">
        <v>26000</v>
      </c>
      <c r="P469" s="100"/>
      <c r="Q469" s="99"/>
      <c r="R469" s="101" t="s">
        <v>663</v>
      </c>
      <c r="T469" s="60">
        <v>440305</v>
      </c>
    </row>
    <row r="470" spans="1:20" ht="18" customHeight="1" x14ac:dyDescent="0.15">
      <c r="A470" s="94">
        <v>4</v>
      </c>
      <c r="B470" s="95" t="s">
        <v>7083</v>
      </c>
      <c r="C470" s="95">
        <v>3</v>
      </c>
      <c r="D470" s="95" t="s">
        <v>7148</v>
      </c>
      <c r="E470" s="95">
        <v>5</v>
      </c>
      <c r="F470" s="95" t="s">
        <v>7237</v>
      </c>
      <c r="G470" s="96">
        <v>18</v>
      </c>
      <c r="H470" s="97" t="s">
        <v>81</v>
      </c>
      <c r="I470" s="96"/>
      <c r="J470" s="96"/>
      <c r="K470" s="98"/>
      <c r="L470" s="98"/>
      <c r="M470" s="98"/>
      <c r="N470" s="96"/>
      <c r="O470" s="99"/>
      <c r="P470" s="100"/>
      <c r="Q470" s="99"/>
      <c r="R470" s="101" t="s">
        <v>663</v>
      </c>
      <c r="T470" s="60">
        <v>440305</v>
      </c>
    </row>
    <row r="471" spans="1:20" ht="18" customHeight="1" x14ac:dyDescent="0.15">
      <c r="A471" s="94">
        <v>4</v>
      </c>
      <c r="B471" s="95" t="s">
        <v>7083</v>
      </c>
      <c r="C471" s="95">
        <v>3</v>
      </c>
      <c r="D471" s="95" t="s">
        <v>7148</v>
      </c>
      <c r="E471" s="95">
        <v>5</v>
      </c>
      <c r="F471" s="95" t="s">
        <v>7237</v>
      </c>
      <c r="G471" s="102">
        <v>18</v>
      </c>
      <c r="H471" s="95" t="s">
        <v>81</v>
      </c>
      <c r="I471" s="96">
        <v>41</v>
      </c>
      <c r="J471" s="96" t="s">
        <v>155</v>
      </c>
      <c r="K471" s="98">
        <v>38</v>
      </c>
      <c r="L471" s="98">
        <v>38</v>
      </c>
      <c r="M471" s="98">
        <f>K471-L471</f>
        <v>0</v>
      </c>
      <c r="N471" s="96" t="s">
        <v>7251</v>
      </c>
      <c r="O471" s="98">
        <v>38000</v>
      </c>
      <c r="P471" s="100"/>
      <c r="Q471" s="99"/>
      <c r="R471" s="101" t="s">
        <v>663</v>
      </c>
      <c r="T471" s="60">
        <v>440305</v>
      </c>
    </row>
    <row r="472" spans="1:20" ht="18" customHeight="1" x14ac:dyDescent="0.15">
      <c r="A472" s="76">
        <v>4</v>
      </c>
      <c r="B472" s="77" t="s">
        <v>7085</v>
      </c>
      <c r="C472" s="85">
        <v>3</v>
      </c>
      <c r="D472" s="77" t="s">
        <v>7148</v>
      </c>
      <c r="E472" s="86">
        <v>6</v>
      </c>
      <c r="F472" s="87" t="s">
        <v>7252</v>
      </c>
      <c r="G472" s="86"/>
      <c r="H472" s="87"/>
      <c r="I472" s="86"/>
      <c r="J472" s="86"/>
      <c r="K472" s="88">
        <f>IF(C472="",SUMIFS($K473:$K$517,$A473:$A$517,A472,$E473:$E$517,""),IF(E472="",SUMIFS($K473:$K$517,$A473:$A$517,A472,$C473:$C$517,C472,$G473:$G$517,""),IF(G472="",SUMIFS($K473:$K$517,$A473:$A$517,A472,$C473:$C$517,C472,$E473:$E$517,E472,$R473:$R$517,R472),IF(I472="",SUMIFS($K473:$K$517,$A473:$A$517,A472,$C473:$C$517,C472,$E473:$E$517,E472,$G473:$G$517,G472,$R473:$R$517,R472),0))))</f>
        <v>450</v>
      </c>
      <c r="L472" s="88">
        <f>IF(C472="",SUMIFS($L473:$L$517,$A473:$A$517,A472,$E473:$E$517,""),IF(E472="",SUMIFS($L473:$L$517,$A473:$A$517,A472,$C473:$C$517,C472,$G473:$G$517,""),IF(G472="",SUMIFS($L473:$L$517,$A473:$A$517,A472,$C473:$C$517,C472,$E473:$E$517,E472,$R473:$R$517,R472),IF(I472="",SUMIFS($L473:$L$517,$A473:$A$517,A472,$C473:$C$517,C472,$E473:$E$517,E472,$G473:$G$517,G472,$R473:$R$517,R472),0))))</f>
        <v>557</v>
      </c>
      <c r="M472" s="88">
        <f t="shared" ref="M472" si="32">K472-L472</f>
        <v>-107</v>
      </c>
      <c r="N472" s="89"/>
      <c r="O472" s="90"/>
      <c r="P472" s="91"/>
      <c r="Q472" s="92">
        <f>IF(C472="",SUMIFS($Q473:$Q$517,$A473:$A$517,A472,$E473:$E$517,""),IF(E472="",SUMIFS($Q473:$Q$517,$A473:$A$517,A472,$C473:$C$517,C472,$G473:$G$517,""),IF(G472="",SUMIFS($Q473:$Q$517,$A473:$A$517,A472,$C473:$C$517,C472,$E473:$E$517,E472,$R473:$R$517,R472),IF(I472="",SUMIFS($Q473:$Q$517,$A473:$A$517,A472,$C473:$C$517,C472,$E473:$E$517,E472,$G473:$G$517,G472,$R473:$R$517,R472),0))))</f>
        <v>346</v>
      </c>
      <c r="R472" s="93" t="s">
        <v>663</v>
      </c>
      <c r="T472" s="60">
        <v>440306</v>
      </c>
    </row>
    <row r="473" spans="1:20" ht="18" customHeight="1" x14ac:dyDescent="0.15">
      <c r="A473" s="94">
        <v>4</v>
      </c>
      <c r="B473" s="95" t="s">
        <v>7083</v>
      </c>
      <c r="C473" s="95">
        <v>3</v>
      </c>
      <c r="D473" s="95" t="s">
        <v>7148</v>
      </c>
      <c r="E473" s="95">
        <v>6</v>
      </c>
      <c r="F473" s="95" t="s">
        <v>7253</v>
      </c>
      <c r="G473" s="96">
        <v>7</v>
      </c>
      <c r="H473" s="97" t="s">
        <v>30</v>
      </c>
      <c r="I473" s="96"/>
      <c r="J473" s="96"/>
      <c r="K473" s="98"/>
      <c r="L473" s="98"/>
      <c r="M473" s="98"/>
      <c r="N473" s="96"/>
      <c r="O473" s="99"/>
      <c r="P473" s="100" t="s">
        <v>7157</v>
      </c>
      <c r="Q473" s="99">
        <v>173</v>
      </c>
      <c r="R473" s="101" t="s">
        <v>663</v>
      </c>
      <c r="T473" s="60">
        <v>440306</v>
      </c>
    </row>
    <row r="474" spans="1:20" ht="18" customHeight="1" x14ac:dyDescent="0.15">
      <c r="A474" s="94">
        <v>4</v>
      </c>
      <c r="B474" s="95" t="s">
        <v>7083</v>
      </c>
      <c r="C474" s="95">
        <v>3</v>
      </c>
      <c r="D474" s="95" t="s">
        <v>7148</v>
      </c>
      <c r="E474" s="95">
        <v>6</v>
      </c>
      <c r="F474" s="95" t="s">
        <v>7253</v>
      </c>
      <c r="G474" s="102">
        <v>7</v>
      </c>
      <c r="H474" s="95" t="s">
        <v>30</v>
      </c>
      <c r="I474" s="96">
        <v>11</v>
      </c>
      <c r="J474" s="96" t="s">
        <v>31</v>
      </c>
      <c r="K474" s="98">
        <v>360</v>
      </c>
      <c r="L474" s="98">
        <v>467</v>
      </c>
      <c r="M474" s="98">
        <f>K474-L474</f>
        <v>-107</v>
      </c>
      <c r="N474" s="96" t="s">
        <v>7254</v>
      </c>
      <c r="O474" s="98">
        <v>360000</v>
      </c>
      <c r="P474" s="100" t="s">
        <v>7159</v>
      </c>
      <c r="Q474" s="99"/>
      <c r="R474" s="101" t="s">
        <v>663</v>
      </c>
      <c r="T474" s="60">
        <v>440306</v>
      </c>
    </row>
    <row r="475" spans="1:20" ht="18" customHeight="1" x14ac:dyDescent="0.15">
      <c r="A475" s="94">
        <v>4</v>
      </c>
      <c r="B475" s="95" t="s">
        <v>7083</v>
      </c>
      <c r="C475" s="95">
        <v>3</v>
      </c>
      <c r="D475" s="95" t="s">
        <v>7148</v>
      </c>
      <c r="E475" s="95">
        <v>6</v>
      </c>
      <c r="F475" s="95" t="s">
        <v>7253</v>
      </c>
      <c r="G475" s="96">
        <v>10</v>
      </c>
      <c r="H475" s="97" t="s">
        <v>54</v>
      </c>
      <c r="I475" s="96"/>
      <c r="J475" s="96"/>
      <c r="K475" s="98"/>
      <c r="L475" s="98"/>
      <c r="M475" s="98"/>
      <c r="N475" s="96"/>
      <c r="O475" s="99"/>
      <c r="P475" s="100" t="s">
        <v>7223</v>
      </c>
      <c r="Q475" s="99"/>
      <c r="R475" s="101" t="s">
        <v>663</v>
      </c>
      <c r="T475" s="60">
        <v>440306</v>
      </c>
    </row>
    <row r="476" spans="1:20" ht="18" customHeight="1" x14ac:dyDescent="0.15">
      <c r="A476" s="94">
        <v>4</v>
      </c>
      <c r="B476" s="95" t="s">
        <v>7083</v>
      </c>
      <c r="C476" s="95">
        <v>3</v>
      </c>
      <c r="D476" s="95" t="s">
        <v>7148</v>
      </c>
      <c r="E476" s="95">
        <v>6</v>
      </c>
      <c r="F476" s="95" t="s">
        <v>7253</v>
      </c>
      <c r="G476" s="102">
        <v>10</v>
      </c>
      <c r="H476" s="95" t="s">
        <v>54</v>
      </c>
      <c r="I476" s="96">
        <v>1</v>
      </c>
      <c r="J476" s="96" t="s">
        <v>55</v>
      </c>
      <c r="K476" s="98">
        <v>50</v>
      </c>
      <c r="L476" s="98">
        <v>50</v>
      </c>
      <c r="M476" s="98">
        <f>K476-L476</f>
        <v>0</v>
      </c>
      <c r="N476" s="96" t="s">
        <v>7255</v>
      </c>
      <c r="O476" s="98">
        <v>50000</v>
      </c>
      <c r="P476" s="100" t="s">
        <v>7157</v>
      </c>
      <c r="Q476" s="99">
        <v>87</v>
      </c>
      <c r="R476" s="101" t="s">
        <v>663</v>
      </c>
      <c r="T476" s="60">
        <v>440306</v>
      </c>
    </row>
    <row r="477" spans="1:20" ht="18" customHeight="1" x14ac:dyDescent="0.15">
      <c r="A477" s="94">
        <v>4</v>
      </c>
      <c r="B477" s="95" t="s">
        <v>7083</v>
      </c>
      <c r="C477" s="95">
        <v>3</v>
      </c>
      <c r="D477" s="95" t="s">
        <v>7148</v>
      </c>
      <c r="E477" s="95">
        <v>6</v>
      </c>
      <c r="F477" s="95" t="s">
        <v>7253</v>
      </c>
      <c r="G477" s="102">
        <v>10</v>
      </c>
      <c r="H477" s="95" t="s">
        <v>54</v>
      </c>
      <c r="I477" s="96">
        <v>3</v>
      </c>
      <c r="J477" s="96" t="s">
        <v>63</v>
      </c>
      <c r="K477" s="98">
        <v>40</v>
      </c>
      <c r="L477" s="98">
        <v>40</v>
      </c>
      <c r="M477" s="98">
        <f>K477-L477</f>
        <v>0</v>
      </c>
      <c r="N477" s="96" t="s">
        <v>7256</v>
      </c>
      <c r="O477" s="98">
        <v>7200</v>
      </c>
      <c r="P477" s="100" t="s">
        <v>7159</v>
      </c>
      <c r="Q477" s="99"/>
      <c r="R477" s="101" t="s">
        <v>663</v>
      </c>
      <c r="T477" s="60">
        <v>440306</v>
      </c>
    </row>
    <row r="478" spans="1:20" ht="18" customHeight="1" x14ac:dyDescent="0.15">
      <c r="A478" s="94">
        <v>4</v>
      </c>
      <c r="B478" s="95" t="s">
        <v>7083</v>
      </c>
      <c r="C478" s="95">
        <v>3</v>
      </c>
      <c r="D478" s="95" t="s">
        <v>7148</v>
      </c>
      <c r="E478" s="95">
        <v>6</v>
      </c>
      <c r="F478" s="95" t="s">
        <v>7253</v>
      </c>
      <c r="G478" s="102">
        <v>10</v>
      </c>
      <c r="H478" s="95" t="s">
        <v>54</v>
      </c>
      <c r="I478" s="102">
        <v>3</v>
      </c>
      <c r="J478" s="102" t="s">
        <v>63</v>
      </c>
      <c r="K478" s="98"/>
      <c r="L478" s="98"/>
      <c r="M478" s="98"/>
      <c r="N478" s="96" t="s">
        <v>7257</v>
      </c>
      <c r="O478" s="98">
        <v>32400</v>
      </c>
      <c r="P478" s="100" t="s">
        <v>7201</v>
      </c>
      <c r="Q478" s="99"/>
      <c r="R478" s="101" t="s">
        <v>663</v>
      </c>
      <c r="T478" s="60">
        <v>440306</v>
      </c>
    </row>
    <row r="479" spans="1:20" ht="18" customHeight="1" x14ac:dyDescent="0.15">
      <c r="A479" s="94">
        <v>4</v>
      </c>
      <c r="B479" s="95" t="s">
        <v>7083</v>
      </c>
      <c r="C479" s="95">
        <v>3</v>
      </c>
      <c r="D479" s="95" t="s">
        <v>7148</v>
      </c>
      <c r="E479" s="95">
        <v>6</v>
      </c>
      <c r="F479" s="95" t="s">
        <v>7253</v>
      </c>
      <c r="G479" s="102">
        <v>10</v>
      </c>
      <c r="H479" s="95" t="s">
        <v>54</v>
      </c>
      <c r="I479" s="102">
        <v>3</v>
      </c>
      <c r="J479" s="102" t="s">
        <v>63</v>
      </c>
      <c r="K479" s="98"/>
      <c r="L479" s="98"/>
      <c r="M479" s="98"/>
      <c r="N479" s="96"/>
      <c r="O479" s="98"/>
      <c r="P479" s="100" t="s">
        <v>7157</v>
      </c>
      <c r="Q479" s="99">
        <v>86</v>
      </c>
      <c r="R479" s="101" t="s">
        <v>663</v>
      </c>
      <c r="T479" s="60">
        <v>440306</v>
      </c>
    </row>
    <row r="480" spans="1:20" ht="18" customHeight="1" x14ac:dyDescent="0.15">
      <c r="A480" s="94">
        <v>4</v>
      </c>
      <c r="B480" s="95" t="s">
        <v>7083</v>
      </c>
      <c r="C480" s="95">
        <v>3</v>
      </c>
      <c r="D480" s="95" t="s">
        <v>7148</v>
      </c>
      <c r="E480" s="95">
        <v>6</v>
      </c>
      <c r="F480" s="95" t="s">
        <v>7253</v>
      </c>
      <c r="G480" s="102">
        <v>10</v>
      </c>
      <c r="H480" s="95" t="s">
        <v>54</v>
      </c>
      <c r="I480" s="102">
        <v>3</v>
      </c>
      <c r="J480" s="102" t="s">
        <v>63</v>
      </c>
      <c r="K480" s="98"/>
      <c r="L480" s="98"/>
      <c r="M480" s="98"/>
      <c r="N480" s="96"/>
      <c r="O480" s="98"/>
      <c r="P480" s="100" t="s">
        <v>7159</v>
      </c>
      <c r="Q480" s="99"/>
      <c r="R480" s="101" t="s">
        <v>663</v>
      </c>
      <c r="T480" s="60">
        <v>440306</v>
      </c>
    </row>
    <row r="481" spans="1:20" ht="18" customHeight="1" x14ac:dyDescent="0.15">
      <c r="A481" s="94">
        <v>4</v>
      </c>
      <c r="B481" s="95" t="s">
        <v>7083</v>
      </c>
      <c r="C481" s="95">
        <v>3</v>
      </c>
      <c r="D481" s="95" t="s">
        <v>7148</v>
      </c>
      <c r="E481" s="95">
        <v>6</v>
      </c>
      <c r="F481" s="95" t="s">
        <v>7253</v>
      </c>
      <c r="G481" s="102">
        <v>10</v>
      </c>
      <c r="H481" s="95" t="s">
        <v>54</v>
      </c>
      <c r="I481" s="102">
        <v>3</v>
      </c>
      <c r="J481" s="102" t="s">
        <v>63</v>
      </c>
      <c r="K481" s="98"/>
      <c r="L481" s="98"/>
      <c r="M481" s="98"/>
      <c r="N481" s="96"/>
      <c r="O481" s="98"/>
      <c r="P481" s="100" t="s">
        <v>7016</v>
      </c>
      <c r="Q481" s="99"/>
      <c r="R481" s="101" t="s">
        <v>663</v>
      </c>
      <c r="T481" s="60">
        <v>440306</v>
      </c>
    </row>
    <row r="482" spans="1:20" ht="18" customHeight="1" x14ac:dyDescent="0.15">
      <c r="A482" s="76">
        <v>4</v>
      </c>
      <c r="B482" s="77" t="s">
        <v>7083</v>
      </c>
      <c r="C482" s="78">
        <v>4</v>
      </c>
      <c r="D482" s="78" t="s">
        <v>7054</v>
      </c>
      <c r="E482" s="79"/>
      <c r="F482" s="78"/>
      <c r="G482" s="79"/>
      <c r="H482" s="78"/>
      <c r="I482" s="79"/>
      <c r="J482" s="79"/>
      <c r="K482" s="80">
        <f>IF(C482="",SUMIFS($K483:$K$517,$A483:$A$517,A482,$E483:$E$517,""),IF(E482="",SUMIFS($K483:$K$517,$A483:$A$517,A482,$C483:$C$517,C482,$G483:$G$517,""),IF(G482="",SUMIFS($K483:$K$517,$A483:$A$517,A482,$C483:$C$517,C482,$E483:$E$517,E482,$R483:$R$517,R482),IF(I482="",SUMIFS($K483:$K$517,$A483:$A$517,A482,$C483:$C$517,C482,$E483:$E$517,E482,$G483:$G$517,G482,$R483:$R$517,R482),0))))</f>
        <v>20</v>
      </c>
      <c r="L482" s="80">
        <f>IF(C482="",SUMIFS($L483:$L$517,$A483:$A$517,A482,$E483:$E$517,""),IF(E482="",SUMIFS($L483:$L$517,$A483:$A$517,A482,$C483:$C$517,C482,$G483:$G$517,""),IF(G482="",SUMIFS($L483:$L$517,$A483:$A$517,A482,$C483:$C$517,C482,$E483:$E$517,E482,$R483:$R$517,R482),IF(I482="",SUMIFS($L483:$L$517,$A483:$A$517,A482,$C483:$C$517,C482,$E483:$E$517,E482,$G483:$G$517,G482,$R483:$R$517,R482),0))))</f>
        <v>20</v>
      </c>
      <c r="M482" s="80">
        <f t="shared" ref="M482:M483" si="33">K482-L482</f>
        <v>0</v>
      </c>
      <c r="N482" s="81"/>
      <c r="O482" s="82"/>
      <c r="P482" s="83"/>
      <c r="Q482" s="80">
        <f>IF(C482="",SUMIFS($Q483:$Q$517,$A483:$A$517,A482,$E483:$E$517,""),IF(E482="",SUMIFS($Q483:$Q$517,$A483:$A$517,A482,$C483:$C$517,C482,$G483:$G$517,""),IF(G482="",SUMIFS($Q483:$Q$517,$A483:$A$517,A482,$C483:$C$517,C482,$E483:$E$517,E482,$R483:$R$517,R482),IF(I482="",SUMIFS($Q483:$Q$517,$A483:$A$517,A482,$C483:$C$517,C482,$E483:$E$517,E482,$G483:$G$517,G482,$R483:$R$517,R482),0))))</f>
        <v>8</v>
      </c>
      <c r="R482" s="84"/>
      <c r="T482" s="60">
        <v>440401</v>
      </c>
    </row>
    <row r="483" spans="1:20" ht="18" customHeight="1" x14ac:dyDescent="0.15">
      <c r="A483" s="76">
        <v>4</v>
      </c>
      <c r="B483" s="77" t="s">
        <v>7085</v>
      </c>
      <c r="C483" s="85">
        <v>4</v>
      </c>
      <c r="D483" s="77" t="s">
        <v>7055</v>
      </c>
      <c r="E483" s="86">
        <v>1</v>
      </c>
      <c r="F483" s="87" t="s">
        <v>6727</v>
      </c>
      <c r="G483" s="86"/>
      <c r="H483" s="87"/>
      <c r="I483" s="86"/>
      <c r="J483" s="86"/>
      <c r="K483" s="88">
        <f>IF(C483="",SUMIFS($K484:$K$517,$A484:$A$517,A483,$E484:$E$517,""),IF(E483="",SUMIFS($K484:$K$517,$A484:$A$517,A483,$C484:$C$517,C483,$G484:$G$517,""),IF(G483="",SUMIFS($K484:$K$517,$A484:$A$517,A483,$C484:$C$517,C483,$E484:$E$517,E483,$R484:$R$517,R483),IF(I483="",SUMIFS($K484:$K$517,$A484:$A$517,A483,$C484:$C$517,C483,$E484:$E$517,E483,$G484:$G$517,G483,$R484:$R$517,R483),0))))</f>
        <v>20</v>
      </c>
      <c r="L483" s="88">
        <f>IF(C483="",SUMIFS($L484:$L$517,$A484:$A$517,A483,$E484:$E$517,""),IF(E483="",SUMIFS($L484:$L$517,$A484:$A$517,A483,$C484:$C$517,C483,$G484:$G$517,""),IF(G483="",SUMIFS($L484:$L$517,$A484:$A$517,A483,$C484:$C$517,C483,$E484:$E$517,E483,$R484:$R$517,R483),IF(I483="",SUMIFS($L484:$L$517,$A484:$A$517,A483,$C484:$C$517,C483,$E484:$E$517,E483,$G484:$G$517,G483,$R484:$R$517,R483),0))))</f>
        <v>20</v>
      </c>
      <c r="M483" s="88">
        <f t="shared" si="33"/>
        <v>0</v>
      </c>
      <c r="N483" s="89"/>
      <c r="O483" s="90"/>
      <c r="P483" s="91"/>
      <c r="Q483" s="92">
        <f>IF(C483="",SUMIFS($Q484:$Q$517,$A484:$A$517,A483,$E484:$E$517,""),IF(E483="",SUMIFS($Q484:$Q$517,$A484:$A$517,A483,$C484:$C$517,C483,$G484:$G$517,""),IF(G483="",SUMIFS($Q484:$Q$517,$A484:$A$517,A483,$C484:$C$517,C483,$E484:$E$517,E483,$R484:$R$517,R483),IF(I483="",SUMIFS($Q484:$Q$517,$A484:$A$517,A483,$C484:$C$517,C483,$E484:$E$517,E483,$G484:$G$517,G483,$R484:$R$517,R483),0))))</f>
        <v>8</v>
      </c>
      <c r="R483" s="93" t="s">
        <v>663</v>
      </c>
      <c r="T483" s="60">
        <v>440401</v>
      </c>
    </row>
    <row r="484" spans="1:20" ht="18" customHeight="1" x14ac:dyDescent="0.15">
      <c r="A484" s="94">
        <v>4</v>
      </c>
      <c r="B484" s="95" t="s">
        <v>7083</v>
      </c>
      <c r="C484" s="95">
        <v>4</v>
      </c>
      <c r="D484" s="95" t="s">
        <v>7055</v>
      </c>
      <c r="E484" s="95">
        <v>1</v>
      </c>
      <c r="F484" s="95" t="s">
        <v>6728</v>
      </c>
      <c r="G484" s="96">
        <v>11</v>
      </c>
      <c r="H484" s="97" t="s">
        <v>66</v>
      </c>
      <c r="I484" s="96"/>
      <c r="J484" s="96"/>
      <c r="K484" s="98"/>
      <c r="L484" s="98"/>
      <c r="M484" s="98"/>
      <c r="N484" s="96"/>
      <c r="O484" s="99"/>
      <c r="P484" s="100" t="s">
        <v>7089</v>
      </c>
      <c r="Q484" s="99">
        <v>3</v>
      </c>
      <c r="R484" s="101" t="s">
        <v>663</v>
      </c>
      <c r="T484" s="60">
        <v>440401</v>
      </c>
    </row>
    <row r="485" spans="1:20" ht="18" customHeight="1" x14ac:dyDescent="0.15">
      <c r="A485" s="94">
        <v>4</v>
      </c>
      <c r="B485" s="95" t="s">
        <v>7083</v>
      </c>
      <c r="C485" s="95">
        <v>4</v>
      </c>
      <c r="D485" s="95" t="s">
        <v>7055</v>
      </c>
      <c r="E485" s="95">
        <v>1</v>
      </c>
      <c r="F485" s="95" t="s">
        <v>6728</v>
      </c>
      <c r="G485" s="102">
        <v>11</v>
      </c>
      <c r="H485" s="95" t="s">
        <v>66</v>
      </c>
      <c r="I485" s="96">
        <v>3</v>
      </c>
      <c r="J485" s="96" t="s">
        <v>70</v>
      </c>
      <c r="K485" s="98">
        <v>20</v>
      </c>
      <c r="L485" s="98">
        <v>20</v>
      </c>
      <c r="M485" s="98">
        <f>K485-L485</f>
        <v>0</v>
      </c>
      <c r="N485" s="96" t="s">
        <v>7057</v>
      </c>
      <c r="O485" s="98">
        <v>20000</v>
      </c>
      <c r="P485" s="100" t="s">
        <v>7091</v>
      </c>
      <c r="Q485" s="99"/>
      <c r="R485" s="101" t="s">
        <v>663</v>
      </c>
      <c r="T485" s="60">
        <v>440401</v>
      </c>
    </row>
    <row r="486" spans="1:20" ht="18" customHeight="1" x14ac:dyDescent="0.15">
      <c r="A486" s="94">
        <v>4</v>
      </c>
      <c r="B486" s="95" t="s">
        <v>7083</v>
      </c>
      <c r="C486" s="95">
        <v>4</v>
      </c>
      <c r="D486" s="95" t="s">
        <v>7055</v>
      </c>
      <c r="E486" s="95">
        <v>1</v>
      </c>
      <c r="F486" s="95" t="s">
        <v>6728</v>
      </c>
      <c r="G486" s="102">
        <v>11</v>
      </c>
      <c r="H486" s="95" t="s">
        <v>66</v>
      </c>
      <c r="I486" s="102">
        <v>3</v>
      </c>
      <c r="J486" s="102" t="s">
        <v>70</v>
      </c>
      <c r="K486" s="98"/>
      <c r="L486" s="98"/>
      <c r="M486" s="98"/>
      <c r="N486" s="96"/>
      <c r="O486" s="98"/>
      <c r="P486" s="100" t="s">
        <v>7093</v>
      </c>
      <c r="Q486" s="99">
        <v>2</v>
      </c>
      <c r="R486" s="101" t="s">
        <v>663</v>
      </c>
      <c r="T486" s="60">
        <v>440401</v>
      </c>
    </row>
    <row r="487" spans="1:20" ht="18" customHeight="1" x14ac:dyDescent="0.15">
      <c r="A487" s="94">
        <v>4</v>
      </c>
      <c r="B487" s="95" t="s">
        <v>7083</v>
      </c>
      <c r="C487" s="95">
        <v>4</v>
      </c>
      <c r="D487" s="95" t="s">
        <v>7055</v>
      </c>
      <c r="E487" s="95">
        <v>1</v>
      </c>
      <c r="F487" s="95" t="s">
        <v>6728</v>
      </c>
      <c r="G487" s="102">
        <v>11</v>
      </c>
      <c r="H487" s="95" t="s">
        <v>66</v>
      </c>
      <c r="I487" s="102">
        <v>3</v>
      </c>
      <c r="J487" s="102" t="s">
        <v>70</v>
      </c>
      <c r="K487" s="98"/>
      <c r="L487" s="98"/>
      <c r="M487" s="98"/>
      <c r="N487" s="96"/>
      <c r="O487" s="98"/>
      <c r="P487" s="100" t="s">
        <v>7095</v>
      </c>
      <c r="Q487" s="99"/>
      <c r="R487" s="101" t="s">
        <v>663</v>
      </c>
      <c r="T487" s="60">
        <v>440401</v>
      </c>
    </row>
    <row r="488" spans="1:20" ht="18" customHeight="1" x14ac:dyDescent="0.15">
      <c r="A488" s="94">
        <v>4</v>
      </c>
      <c r="B488" s="95" t="s">
        <v>7083</v>
      </c>
      <c r="C488" s="95">
        <v>4</v>
      </c>
      <c r="D488" s="95" t="s">
        <v>7055</v>
      </c>
      <c r="E488" s="95">
        <v>1</v>
      </c>
      <c r="F488" s="95" t="s">
        <v>6728</v>
      </c>
      <c r="G488" s="102">
        <v>11</v>
      </c>
      <c r="H488" s="95" t="s">
        <v>66</v>
      </c>
      <c r="I488" s="102">
        <v>3</v>
      </c>
      <c r="J488" s="102" t="s">
        <v>70</v>
      </c>
      <c r="K488" s="98"/>
      <c r="L488" s="98"/>
      <c r="M488" s="98"/>
      <c r="N488" s="96"/>
      <c r="O488" s="98"/>
      <c r="P488" s="100" t="s">
        <v>7089</v>
      </c>
      <c r="Q488" s="99">
        <v>3</v>
      </c>
      <c r="R488" s="101" t="s">
        <v>663</v>
      </c>
      <c r="T488" s="60">
        <v>440401</v>
      </c>
    </row>
    <row r="489" spans="1:20" ht="18" customHeight="1" x14ac:dyDescent="0.15">
      <c r="A489" s="94">
        <v>4</v>
      </c>
      <c r="B489" s="95" t="s">
        <v>7083</v>
      </c>
      <c r="C489" s="95">
        <v>4</v>
      </c>
      <c r="D489" s="95" t="s">
        <v>7055</v>
      </c>
      <c r="E489" s="95">
        <v>1</v>
      </c>
      <c r="F489" s="95" t="s">
        <v>6728</v>
      </c>
      <c r="G489" s="102">
        <v>11</v>
      </c>
      <c r="H489" s="95" t="s">
        <v>66</v>
      </c>
      <c r="I489" s="102">
        <v>3</v>
      </c>
      <c r="J489" s="102" t="s">
        <v>70</v>
      </c>
      <c r="K489" s="98"/>
      <c r="L489" s="98"/>
      <c r="M489" s="98"/>
      <c r="N489" s="96"/>
      <c r="O489" s="98"/>
      <c r="P489" s="100" t="s">
        <v>7258</v>
      </c>
      <c r="Q489" s="99"/>
      <c r="R489" s="101" t="s">
        <v>663</v>
      </c>
      <c r="T489" s="60">
        <v>440401</v>
      </c>
    </row>
    <row r="490" spans="1:20" ht="18" customHeight="1" x14ac:dyDescent="0.15">
      <c r="A490" s="94">
        <v>4</v>
      </c>
      <c r="B490" s="95" t="s">
        <v>7083</v>
      </c>
      <c r="C490" s="95">
        <v>4</v>
      </c>
      <c r="D490" s="95" t="s">
        <v>7055</v>
      </c>
      <c r="E490" s="95">
        <v>1</v>
      </c>
      <c r="F490" s="95" t="s">
        <v>6728</v>
      </c>
      <c r="G490" s="102">
        <v>11</v>
      </c>
      <c r="H490" s="95" t="s">
        <v>66</v>
      </c>
      <c r="I490" s="102">
        <v>3</v>
      </c>
      <c r="J490" s="102" t="s">
        <v>70</v>
      </c>
      <c r="K490" s="98"/>
      <c r="L490" s="98"/>
      <c r="M490" s="98"/>
      <c r="N490" s="96"/>
      <c r="O490" s="98"/>
      <c r="P490" s="100" t="s">
        <v>6948</v>
      </c>
      <c r="Q490" s="99"/>
      <c r="R490" s="101" t="s">
        <v>663</v>
      </c>
      <c r="T490" s="60">
        <v>440401</v>
      </c>
    </row>
    <row r="491" spans="1:20" ht="18" customHeight="1" x14ac:dyDescent="0.15">
      <c r="A491" s="68">
        <v>5</v>
      </c>
      <c r="B491" s="69" t="s">
        <v>6839</v>
      </c>
      <c r="C491" s="69"/>
      <c r="D491" s="69"/>
      <c r="E491" s="70"/>
      <c r="F491" s="69"/>
      <c r="G491" s="70"/>
      <c r="H491" s="69"/>
      <c r="I491" s="70"/>
      <c r="J491" s="70"/>
      <c r="K491" s="71">
        <f>IF(C491="",SUMIFS($K492:$K$517,$A492:$A$517,A491,$E492:$E$517,""),IF(E491="",SUMIFS($K492:$K$517,$A492:$A$517,A491,$C492:$C$517,C491,$G492:$G$517,""),IF(G491="",SUMIFS($K492:$K$517,$A492:$A$517,A491,$C492:$C$517,C491,$E492:$E$517,E491,$R492:$R$517,R491),IF(I491="",SUMIFS($K492:$K$517,$A492:$A$517,A491,$C492:$C$517,C491,$E492:$E$517,E491,$G492:$G$517,G491,$R492:$R$517,R491),0))))</f>
        <v>1</v>
      </c>
      <c r="L491" s="71">
        <f>IF(C491="",SUMIFS($L492:$L$517,$A492:$A$517,A491,$E492:$E$517,""),IF(E491="",SUMIFS($L492:$L$517,$A492:$A$517,A491,$C492:$C$517,C491,$G492:$G$517,""),IF(G491="",SUMIFS($L492:$L$517,$A492:$A$517,A491,$C492:$C$517,C491,$E492:$E$517,E491,$R492:$R$517,R491),IF(I491="",SUMIFS($L492:$L$517,$A492:$A$517,A491,$C492:$C$517,C491,$E492:$E$517,E491,$G492:$G$517,G491,$R492:$R$517,R491),0))))</f>
        <v>1</v>
      </c>
      <c r="M491" s="71">
        <f>K491-L491</f>
        <v>0</v>
      </c>
      <c r="N491" s="72"/>
      <c r="O491" s="73"/>
      <c r="P491" s="74"/>
      <c r="Q491" s="71">
        <f>IF(C491="",SUMIFS($Q492:$Q$517,$A492:$A$517,A491,$E492:$E$517,""),IF(E491="",SUMIFS($Q492:$Q$517,$A492:$A$517,A491,$C492:$C$517,C491,$G492:$G$517,""),IF(G491="",SUMIFS($Q492:$Q$517,$A492:$A$517,A491,$C492:$C$517,C491,$E492:$E$517,E491,$R492:$R$517,R491),IF(I491="",SUMIFS($Q492:$Q$517,$A492:$A$517,A491,$C492:$C$517,C491,$E492:$E$517,E491,$G492:$G$517,G491,$R492:$R$517,R491),0))))</f>
        <v>1</v>
      </c>
      <c r="R491" s="75"/>
      <c r="T491" s="60">
        <v>450101</v>
      </c>
    </row>
    <row r="492" spans="1:20" ht="18" customHeight="1" x14ac:dyDescent="0.15">
      <c r="A492" s="76">
        <v>5</v>
      </c>
      <c r="B492" s="77" t="s">
        <v>6839</v>
      </c>
      <c r="C492" s="78">
        <v>1</v>
      </c>
      <c r="D492" s="78" t="s">
        <v>6840</v>
      </c>
      <c r="E492" s="79"/>
      <c r="F492" s="78"/>
      <c r="G492" s="79"/>
      <c r="H492" s="78"/>
      <c r="I492" s="79"/>
      <c r="J492" s="79"/>
      <c r="K492" s="80">
        <f>IF(C492="",SUMIFS($K493:$K$517,$A493:$A$517,A492,$E493:$E$517,""),IF(E492="",SUMIFS($K493:$K$517,$A493:$A$517,A492,$C493:$C$517,C492,$G493:$G$517,""),IF(G492="",SUMIFS($K493:$K$517,$A493:$A$517,A492,$C493:$C$517,C492,$E493:$E$517,E492,$R493:$R$517,R492),IF(I492="",SUMIFS($K493:$K$517,$A493:$A$517,A492,$C493:$C$517,C492,$E493:$E$517,E492,$G493:$G$517,G492,$R493:$R$517,R492),0))))</f>
        <v>1</v>
      </c>
      <c r="L492" s="80">
        <f>IF(C492="",SUMIFS($L493:$L$517,$A493:$A$517,A492,$E493:$E$517,""),IF(E492="",SUMIFS($L493:$L$517,$A493:$A$517,A492,$C493:$C$517,C492,$G493:$G$517,""),IF(G492="",SUMIFS($L493:$L$517,$A493:$A$517,A492,$C493:$C$517,C492,$E493:$E$517,E492,$R493:$R$517,R492),IF(I492="",SUMIFS($L493:$L$517,$A493:$A$517,A492,$C493:$C$517,C492,$E493:$E$517,E492,$G493:$G$517,G492,$R493:$R$517,R492),0))))</f>
        <v>1</v>
      </c>
      <c r="M492" s="80">
        <f t="shared" ref="M492:M493" si="34">K492-L492</f>
        <v>0</v>
      </c>
      <c r="N492" s="81"/>
      <c r="O492" s="82"/>
      <c r="P492" s="83"/>
      <c r="Q492" s="80">
        <f>IF(C492="",SUMIFS($Q493:$Q$517,$A493:$A$517,A492,$E493:$E$517,""),IF(E492="",SUMIFS($Q493:$Q$517,$A493:$A$517,A492,$C493:$C$517,C492,$G493:$G$517,""),IF(G492="",SUMIFS($Q493:$Q$517,$A493:$A$517,A492,$C493:$C$517,C492,$E493:$E$517,E492,$R493:$R$517,R492),IF(I492="",SUMIFS($Q493:$Q$517,$A493:$A$517,A492,$C493:$C$517,C492,$E493:$E$517,E492,$G493:$G$517,G492,$R493:$R$517,R492),0))))</f>
        <v>1</v>
      </c>
      <c r="R492" s="84"/>
      <c r="T492" s="60">
        <v>450101</v>
      </c>
    </row>
    <row r="493" spans="1:20" ht="18" customHeight="1" x14ac:dyDescent="0.15">
      <c r="A493" s="76">
        <v>5</v>
      </c>
      <c r="B493" s="77" t="s">
        <v>6840</v>
      </c>
      <c r="C493" s="85">
        <v>1</v>
      </c>
      <c r="D493" s="77" t="s">
        <v>6839</v>
      </c>
      <c r="E493" s="86">
        <v>1</v>
      </c>
      <c r="F493" s="87" t="s">
        <v>6840</v>
      </c>
      <c r="G493" s="86"/>
      <c r="H493" s="87"/>
      <c r="I493" s="86"/>
      <c r="J493" s="86"/>
      <c r="K493" s="88">
        <f>IF(C493="",SUMIFS($K494:$K$517,$A494:$A$517,A493,$E494:$E$517,""),IF(E493="",SUMIFS($K494:$K$517,$A494:$A$517,A493,$C494:$C$517,C493,$G494:$G$517,""),IF(G493="",SUMIFS($K494:$K$517,$A494:$A$517,A493,$C494:$C$517,C493,$E494:$E$517,E493,$R494:$R$517,R493),IF(I493="",SUMIFS($K494:$K$517,$A494:$A$517,A493,$C494:$C$517,C493,$E494:$E$517,E493,$G494:$G$517,G493,$R494:$R$517,R493),0))))</f>
        <v>1</v>
      </c>
      <c r="L493" s="88">
        <f>IF(C493="",SUMIFS($L494:$L$517,$A494:$A$517,A493,$E494:$E$517,""),IF(E493="",SUMIFS($L494:$L$517,$A494:$A$517,A493,$C494:$C$517,C493,$G494:$G$517,""),IF(G493="",SUMIFS($L494:$L$517,$A494:$A$517,A493,$C494:$C$517,C493,$E494:$E$517,E493,$R494:$R$517,R493),IF(I493="",SUMIFS($L494:$L$517,$A494:$A$517,A493,$C494:$C$517,C493,$E494:$E$517,E493,$G494:$G$517,G493,$R494:$R$517,R493),0))))</f>
        <v>1</v>
      </c>
      <c r="M493" s="88">
        <f t="shared" si="34"/>
        <v>0</v>
      </c>
      <c r="N493" s="89"/>
      <c r="O493" s="90"/>
      <c r="P493" s="91"/>
      <c r="Q493" s="92">
        <f>IF(C493="",SUMIFS($Q494:$Q$517,$A494:$A$517,A493,$E494:$E$517,""),IF(E493="",SUMIFS($Q494:$Q$517,$A494:$A$517,A493,$C494:$C$517,C493,$G494:$G$517,""),IF(G493="",SUMIFS($Q494:$Q$517,$A494:$A$517,A493,$C494:$C$517,C493,$E494:$E$517,E493,$R494:$R$517,R493),IF(I493="",SUMIFS($Q494:$Q$517,$A494:$A$517,A493,$C494:$C$517,C493,$E494:$E$517,E493,$G494:$G$517,G493,$R494:$R$517,R493),0))))</f>
        <v>1</v>
      </c>
      <c r="R493" s="93" t="s">
        <v>663</v>
      </c>
      <c r="T493" s="60">
        <v>450101</v>
      </c>
    </row>
    <row r="494" spans="1:20" ht="18" customHeight="1" x14ac:dyDescent="0.15">
      <c r="A494" s="94">
        <v>5</v>
      </c>
      <c r="B494" s="95" t="s">
        <v>6839</v>
      </c>
      <c r="C494" s="95">
        <v>1</v>
      </c>
      <c r="D494" s="95" t="s">
        <v>6839</v>
      </c>
      <c r="E494" s="95">
        <v>1</v>
      </c>
      <c r="F494" s="95" t="s">
        <v>6839</v>
      </c>
      <c r="G494" s="96">
        <v>24</v>
      </c>
      <c r="H494" s="97" t="s">
        <v>247</v>
      </c>
      <c r="I494" s="96"/>
      <c r="J494" s="96"/>
      <c r="K494" s="98"/>
      <c r="L494" s="98"/>
      <c r="M494" s="98"/>
      <c r="N494" s="96"/>
      <c r="O494" s="99"/>
      <c r="P494" s="100" t="s">
        <v>6921</v>
      </c>
      <c r="Q494" s="99">
        <v>1</v>
      </c>
      <c r="R494" s="101" t="s">
        <v>663</v>
      </c>
      <c r="T494" s="60">
        <v>450101</v>
      </c>
    </row>
    <row r="495" spans="1:20" ht="18" customHeight="1" x14ac:dyDescent="0.15">
      <c r="A495" s="94">
        <v>5</v>
      </c>
      <c r="B495" s="95" t="s">
        <v>6839</v>
      </c>
      <c r="C495" s="95">
        <v>1</v>
      </c>
      <c r="D495" s="95" t="s">
        <v>6839</v>
      </c>
      <c r="E495" s="95">
        <v>1</v>
      </c>
      <c r="F495" s="95" t="s">
        <v>6839</v>
      </c>
      <c r="G495" s="102">
        <v>24</v>
      </c>
      <c r="H495" s="95" t="s">
        <v>247</v>
      </c>
      <c r="I495" s="96">
        <v>21</v>
      </c>
      <c r="J495" s="96" t="s">
        <v>7259</v>
      </c>
      <c r="K495" s="98">
        <v>1</v>
      </c>
      <c r="L495" s="98">
        <v>1</v>
      </c>
      <c r="M495" s="98">
        <f>K495-L495</f>
        <v>0</v>
      </c>
      <c r="N495" s="96" t="s">
        <v>2147</v>
      </c>
      <c r="O495" s="98">
        <v>1000</v>
      </c>
      <c r="P495" s="100"/>
      <c r="Q495" s="99"/>
      <c r="R495" s="101" t="s">
        <v>663</v>
      </c>
      <c r="T495" s="60">
        <v>450101</v>
      </c>
    </row>
    <row r="496" spans="1:20" ht="18" customHeight="1" x14ac:dyDescent="0.15">
      <c r="A496" s="68">
        <v>6</v>
      </c>
      <c r="B496" s="69" t="s">
        <v>2151</v>
      </c>
      <c r="C496" s="69"/>
      <c r="D496" s="69"/>
      <c r="E496" s="70"/>
      <c r="F496" s="69"/>
      <c r="G496" s="70"/>
      <c r="H496" s="69"/>
      <c r="I496" s="70"/>
      <c r="J496" s="70"/>
      <c r="K496" s="71">
        <f>IF(C496="",SUMIFS($K497:$K$517,$A497:$A$517,A496,$E497:$E$517,""),IF(E496="",SUMIFS($K497:$K$517,$A497:$A$517,A496,$C497:$C$517,C496,$G497:$G$517,""),IF(G496="",SUMIFS($K497:$K$517,$A497:$A$517,A496,$C497:$C$517,C496,$E497:$E$517,E496,$R497:$R$517,R496),IF(I496="",SUMIFS($K497:$K$517,$A497:$A$517,A496,$C497:$C$517,C496,$E497:$E$517,E496,$G497:$G$517,G496,$R497:$R$517,R496),0))))</f>
        <v>1</v>
      </c>
      <c r="L496" s="71">
        <f>IF(C496="",SUMIFS($L497:$L$517,$A497:$A$517,A496,$E497:$E$517,""),IF(E496="",SUMIFS($L497:$L$517,$A497:$A$517,A496,$C497:$C$517,C496,$G497:$G$517,""),IF(G496="",SUMIFS($L497:$L$517,$A497:$A$517,A496,$C497:$C$517,C496,$E497:$E$517,E496,$R497:$R$517,R496),IF(I496="",SUMIFS($L497:$L$517,$A497:$A$517,A496,$C497:$C$517,C496,$E497:$E$517,E496,$G497:$G$517,G496,$R497:$R$517,R496),0))))</f>
        <v>1</v>
      </c>
      <c r="M496" s="71">
        <f>K496-L496</f>
        <v>0</v>
      </c>
      <c r="N496" s="72"/>
      <c r="O496" s="73"/>
      <c r="P496" s="74"/>
      <c r="Q496" s="71">
        <f>IF(C496="",SUMIFS($Q497:$Q$517,$A497:$A$517,A496,$E497:$E$517,""),IF(E496="",SUMIFS($Q497:$Q$517,$A497:$A$517,A496,$C497:$C$517,C496,$G497:$G$517,""),IF(G496="",SUMIFS($Q497:$Q$517,$A497:$A$517,A496,$C497:$C$517,C496,$E497:$E$517,E496,$R497:$R$517,R496),IF(I496="",SUMIFS($Q497:$Q$517,$A497:$A$517,A496,$C497:$C$517,C496,$E497:$E$517,E496,$G497:$G$517,G496,$R497:$R$517,R496),0))))</f>
        <v>1</v>
      </c>
      <c r="R496" s="75"/>
      <c r="T496" s="60">
        <v>460101</v>
      </c>
    </row>
    <row r="497" spans="1:20" ht="18" customHeight="1" x14ac:dyDescent="0.15">
      <c r="A497" s="76">
        <v>6</v>
      </c>
      <c r="B497" s="77" t="s">
        <v>2151</v>
      </c>
      <c r="C497" s="78">
        <v>1</v>
      </c>
      <c r="D497" s="78" t="s">
        <v>2196</v>
      </c>
      <c r="E497" s="79"/>
      <c r="F497" s="78"/>
      <c r="G497" s="79"/>
      <c r="H497" s="78"/>
      <c r="I497" s="79"/>
      <c r="J497" s="79"/>
      <c r="K497" s="80">
        <f>IF(C497="",SUMIFS($K498:$K$517,$A498:$A$517,A497,$E498:$E$517,""),IF(E497="",SUMIFS($K498:$K$517,$A498:$A$517,A497,$C498:$C$517,C497,$G498:$G$517,""),IF(G497="",SUMIFS($K498:$K$517,$A498:$A$517,A497,$C498:$C$517,C497,$E498:$E$517,E497,$R498:$R$517,R497),IF(I497="",SUMIFS($K498:$K$517,$A498:$A$517,A497,$C498:$C$517,C497,$E498:$E$517,E497,$G498:$G$517,G497,$R498:$R$517,R497),0))))</f>
        <v>1</v>
      </c>
      <c r="L497" s="80">
        <f>IF(C497="",SUMIFS($L498:$L$517,$A498:$A$517,A497,$E498:$E$517,""),IF(E497="",SUMIFS($L498:$L$517,$A498:$A$517,A497,$C498:$C$517,C497,$G498:$G$517,""),IF(G497="",SUMIFS($L498:$L$517,$A498:$A$517,A497,$C498:$C$517,C497,$E498:$E$517,E497,$R498:$R$517,R497),IF(I497="",SUMIFS($L498:$L$517,$A498:$A$517,A497,$C498:$C$517,C497,$E498:$E$517,E497,$G498:$G$517,G497,$R498:$R$517,R497),0))))</f>
        <v>1</v>
      </c>
      <c r="M497" s="80">
        <f t="shared" ref="M497:M498" si="35">K497-L497</f>
        <v>0</v>
      </c>
      <c r="N497" s="81"/>
      <c r="O497" s="82"/>
      <c r="P497" s="83"/>
      <c r="Q497" s="80">
        <f>IF(C497="",SUMIFS($Q498:$Q$517,$A498:$A$517,A497,$E498:$E$517,""),IF(E497="",SUMIFS($Q498:$Q$517,$A498:$A$517,A497,$C498:$C$517,C497,$G498:$G$517,""),IF(G497="",SUMIFS($Q498:$Q$517,$A498:$A$517,A497,$C498:$C$517,C497,$E498:$E$517,E497,$R498:$R$517,R497),IF(I497="",SUMIFS($Q498:$Q$517,$A498:$A$517,A497,$C498:$C$517,C497,$E498:$E$517,E497,$G498:$G$517,G497,$R498:$R$517,R497),0))))</f>
        <v>1</v>
      </c>
      <c r="R497" s="84"/>
      <c r="T497" s="60">
        <v>460101</v>
      </c>
    </row>
    <row r="498" spans="1:20" ht="18" customHeight="1" x14ac:dyDescent="0.15">
      <c r="A498" s="76">
        <v>6</v>
      </c>
      <c r="B498" s="77" t="s">
        <v>2196</v>
      </c>
      <c r="C498" s="85">
        <v>1</v>
      </c>
      <c r="D498" s="77" t="s">
        <v>2151</v>
      </c>
      <c r="E498" s="86">
        <v>1</v>
      </c>
      <c r="F498" s="87" t="s">
        <v>2292</v>
      </c>
      <c r="G498" s="86"/>
      <c r="H498" s="87"/>
      <c r="I498" s="86"/>
      <c r="J498" s="86"/>
      <c r="K498" s="88">
        <f>IF(C498="",SUMIFS($K499:$K$517,$A499:$A$517,A498,$E499:$E$517,""),IF(E498="",SUMIFS($K499:$K$517,$A499:$A$517,A498,$C499:$C$517,C498,$G499:$G$517,""),IF(G498="",SUMIFS($K499:$K$517,$A499:$A$517,A498,$C499:$C$517,C498,$E499:$E$517,E498,$R499:$R$517,R498),IF(I498="",SUMIFS($K499:$K$517,$A499:$A$517,A498,$C499:$C$517,C498,$E499:$E$517,E498,$G499:$G$517,G498,$R499:$R$517,R498),0))))</f>
        <v>1</v>
      </c>
      <c r="L498" s="88">
        <f>IF(C498="",SUMIFS($L499:$L$517,$A499:$A$517,A498,$E499:$E$517,""),IF(E498="",SUMIFS($L499:$L$517,$A499:$A$517,A498,$C499:$C$517,C498,$G499:$G$517,""),IF(G498="",SUMIFS($L499:$L$517,$A499:$A$517,A498,$C499:$C$517,C498,$E499:$E$517,E498,$R499:$R$517,R498),IF(I498="",SUMIFS($L499:$L$517,$A499:$A$517,A498,$C499:$C$517,C498,$E499:$E$517,E498,$G499:$G$517,G498,$R499:$R$517,R498),0))))</f>
        <v>1</v>
      </c>
      <c r="M498" s="88">
        <f t="shared" si="35"/>
        <v>0</v>
      </c>
      <c r="N498" s="89"/>
      <c r="O498" s="90"/>
      <c r="P498" s="91"/>
      <c r="Q498" s="92">
        <f>IF(C498="",SUMIFS($Q499:$Q$517,$A499:$A$517,A498,$E499:$E$517,""),IF(E498="",SUMIFS($Q499:$Q$517,$A499:$A$517,A498,$C499:$C$517,C498,$G499:$G$517,""),IF(G498="",SUMIFS($Q499:$Q$517,$A499:$A$517,A498,$C499:$C$517,C498,$E499:$E$517,E498,$R499:$R$517,R498),IF(I498="",SUMIFS($Q499:$Q$517,$A499:$A$517,A498,$C499:$C$517,C498,$E499:$E$517,E498,$G499:$G$517,G498,$R499:$R$517,R498),0))))</f>
        <v>1</v>
      </c>
      <c r="R498" s="93" t="s">
        <v>663</v>
      </c>
      <c r="T498" s="60">
        <v>460101</v>
      </c>
    </row>
    <row r="499" spans="1:20" ht="18" customHeight="1" x14ac:dyDescent="0.15">
      <c r="A499" s="94">
        <v>6</v>
      </c>
      <c r="B499" s="95" t="s">
        <v>2151</v>
      </c>
      <c r="C499" s="95">
        <v>1</v>
      </c>
      <c r="D499" s="95" t="s">
        <v>2151</v>
      </c>
      <c r="E499" s="95">
        <v>1</v>
      </c>
      <c r="F499" s="95" t="s">
        <v>2154</v>
      </c>
      <c r="G499" s="96">
        <v>22</v>
      </c>
      <c r="H499" s="97" t="s">
        <v>161</v>
      </c>
      <c r="I499" s="96"/>
      <c r="J499" s="96"/>
      <c r="K499" s="98"/>
      <c r="L499" s="98"/>
      <c r="M499" s="98"/>
      <c r="N499" s="96"/>
      <c r="O499" s="99"/>
      <c r="P499" s="100" t="s">
        <v>5724</v>
      </c>
      <c r="Q499" s="99">
        <v>1</v>
      </c>
      <c r="R499" s="101" t="s">
        <v>663</v>
      </c>
      <c r="T499" s="60">
        <v>460101</v>
      </c>
    </row>
    <row r="500" spans="1:20" ht="18" customHeight="1" x14ac:dyDescent="0.15">
      <c r="A500" s="94">
        <v>6</v>
      </c>
      <c r="B500" s="95" t="s">
        <v>2151</v>
      </c>
      <c r="C500" s="95">
        <v>1</v>
      </c>
      <c r="D500" s="95" t="s">
        <v>2151</v>
      </c>
      <c r="E500" s="95">
        <v>1</v>
      </c>
      <c r="F500" s="95" t="s">
        <v>2154</v>
      </c>
      <c r="G500" s="102">
        <v>22</v>
      </c>
      <c r="H500" s="95" t="s">
        <v>161</v>
      </c>
      <c r="I500" s="96">
        <v>83</v>
      </c>
      <c r="J500" s="96" t="s">
        <v>2156</v>
      </c>
      <c r="K500" s="98">
        <v>1</v>
      </c>
      <c r="L500" s="98">
        <v>1</v>
      </c>
      <c r="M500" s="98">
        <f>K500-L500</f>
        <v>0</v>
      </c>
      <c r="N500" s="96" t="s">
        <v>2147</v>
      </c>
      <c r="O500" s="98">
        <v>1000</v>
      </c>
      <c r="P500" s="100"/>
      <c r="Q500" s="99"/>
      <c r="R500" s="101" t="s">
        <v>663</v>
      </c>
      <c r="T500" s="60">
        <v>460101</v>
      </c>
    </row>
    <row r="501" spans="1:20" ht="18" customHeight="1" x14ac:dyDescent="0.15">
      <c r="A501" s="68">
        <v>7</v>
      </c>
      <c r="B501" s="69" t="s">
        <v>2159</v>
      </c>
      <c r="C501" s="69"/>
      <c r="D501" s="69"/>
      <c r="E501" s="70"/>
      <c r="F501" s="69"/>
      <c r="G501" s="70"/>
      <c r="H501" s="69"/>
      <c r="I501" s="70"/>
      <c r="J501" s="70"/>
      <c r="K501" s="71">
        <f>IF(C501="",SUMIFS($K502:$K$517,$A502:$A$517,A501,$E502:$E$517,""),IF(E501="",SUMIFS($K502:$K$517,$A502:$A$517,A501,$C502:$C$517,C501,$G502:$G$517,""),IF(G501="",SUMIFS($K502:$K$517,$A502:$A$517,A501,$C502:$C$517,C501,$E502:$E$517,E501,$R502:$R$517,R501),IF(I501="",SUMIFS($K502:$K$517,$A502:$A$517,A501,$C502:$C$517,C501,$E502:$E$517,E501,$G502:$G$517,G501,$R502:$R$517,R501),0))))</f>
        <v>103</v>
      </c>
      <c r="L501" s="71">
        <f>IF(C501="",SUMIFS($L502:$L$517,$A502:$A$517,A501,$E502:$E$517,""),IF(E501="",SUMIFS($L502:$L$517,$A502:$A$517,A501,$C502:$C$517,C501,$G502:$G$517,""),IF(G501="",SUMIFS($L502:$L$517,$A502:$A$517,A501,$C502:$C$517,C501,$E502:$E$517,E501,$R502:$R$517,R501),IF(I501="",SUMIFS($L502:$L$517,$A502:$A$517,A501,$C502:$C$517,C501,$E502:$E$517,E501,$G502:$G$517,G501,$R502:$R$517,R501),0))))</f>
        <v>103</v>
      </c>
      <c r="M501" s="71">
        <f>K501-L501</f>
        <v>0</v>
      </c>
      <c r="N501" s="72"/>
      <c r="O501" s="73"/>
      <c r="P501" s="74"/>
      <c r="Q501" s="71">
        <f>IF(C501="",SUMIFS($Q502:$Q$517,$A502:$A$517,A501,$E502:$E$517,""),IF(E501="",SUMIFS($Q502:$Q$517,$A502:$A$517,A501,$C502:$C$517,C501,$G502:$G$517,""),IF(G501="",SUMIFS($Q502:$Q$517,$A502:$A$517,A501,$C502:$C$517,C501,$E502:$E$517,E501,$R502:$R$517,R501),IF(I501="",SUMIFS($Q502:$Q$517,$A502:$A$517,A501,$C502:$C$517,C501,$E502:$E$517,E501,$G502:$G$517,G501,$R502:$R$517,R501),0))))</f>
        <v>103</v>
      </c>
      <c r="R501" s="75"/>
      <c r="T501" s="60">
        <v>470101</v>
      </c>
    </row>
    <row r="502" spans="1:20" ht="18" customHeight="1" x14ac:dyDescent="0.15">
      <c r="A502" s="76">
        <v>7</v>
      </c>
      <c r="B502" s="77" t="s">
        <v>2159</v>
      </c>
      <c r="C502" s="78">
        <v>1</v>
      </c>
      <c r="D502" s="78" t="s">
        <v>7260</v>
      </c>
      <c r="E502" s="79"/>
      <c r="F502" s="78"/>
      <c r="G502" s="79"/>
      <c r="H502" s="78"/>
      <c r="I502" s="79"/>
      <c r="J502" s="79"/>
      <c r="K502" s="80">
        <f>IF(C502="",SUMIFS($K503:$K$517,$A503:$A$517,A502,$E503:$E$517,""),IF(E502="",SUMIFS($K503:$K$517,$A503:$A$517,A502,$C503:$C$517,C502,$G503:$G$517,""),IF(G502="",SUMIFS($K503:$K$517,$A503:$A$517,A502,$C503:$C$517,C502,$E503:$E$517,E502,$R503:$R$517,R502),IF(I502="",SUMIFS($K503:$K$517,$A503:$A$517,A502,$C503:$C$517,C502,$E503:$E$517,E502,$G503:$G$517,G502,$R503:$R$517,R502),0))))</f>
        <v>103</v>
      </c>
      <c r="L502" s="80">
        <f>IF(C502="",SUMIFS($L503:$L$517,$A503:$A$517,A502,$E503:$E$517,""),IF(E502="",SUMIFS($L503:$L$517,$A503:$A$517,A502,$C503:$C$517,C502,$G503:$G$517,""),IF(G502="",SUMIFS($L503:$L$517,$A503:$A$517,A502,$C503:$C$517,C502,$E503:$E$517,E502,$R503:$R$517,R502),IF(I502="",SUMIFS($L503:$L$517,$A503:$A$517,A502,$C503:$C$517,C502,$E503:$E$517,E502,$G503:$G$517,G502,$R503:$R$517,R502),0))))</f>
        <v>103</v>
      </c>
      <c r="M502" s="80">
        <f t="shared" ref="M502:M503" si="36">K502-L502</f>
        <v>0</v>
      </c>
      <c r="N502" s="81"/>
      <c r="O502" s="82"/>
      <c r="P502" s="83"/>
      <c r="Q502" s="80">
        <f>IF(C502="",SUMIFS($Q503:$Q$517,$A503:$A$517,A502,$E503:$E$517,""),IF(E502="",SUMIFS($Q503:$Q$517,$A503:$A$517,A502,$C503:$C$517,C502,$G503:$G$517,""),IF(G502="",SUMIFS($Q503:$Q$517,$A503:$A$517,A502,$C503:$C$517,C502,$E503:$E$517,E502,$R503:$R$517,R502),IF(I502="",SUMIFS($Q503:$Q$517,$A503:$A$517,A502,$C503:$C$517,C502,$E503:$E$517,E502,$G503:$G$517,G502,$R503:$R$517,R502),0))))</f>
        <v>103</v>
      </c>
      <c r="R502" s="84"/>
      <c r="T502" s="60">
        <v>470101</v>
      </c>
    </row>
    <row r="503" spans="1:20" ht="18" customHeight="1" x14ac:dyDescent="0.15">
      <c r="A503" s="76">
        <v>7</v>
      </c>
      <c r="B503" s="77" t="s">
        <v>2293</v>
      </c>
      <c r="C503" s="85">
        <v>1</v>
      </c>
      <c r="D503" s="77" t="s">
        <v>7261</v>
      </c>
      <c r="E503" s="86">
        <v>1</v>
      </c>
      <c r="F503" s="87" t="s">
        <v>7262</v>
      </c>
      <c r="G503" s="86"/>
      <c r="H503" s="87"/>
      <c r="I503" s="86"/>
      <c r="J503" s="86"/>
      <c r="K503" s="88">
        <f>IF(C503="",SUMIFS($K504:$K$517,$A504:$A$517,A503,$E504:$E$517,""),IF(E503="",SUMIFS($K504:$K$517,$A504:$A$517,A503,$C504:$C$517,C503,$G504:$G$517,""),IF(G503="",SUMIFS($K504:$K$517,$A504:$A$517,A503,$C504:$C$517,C503,$E504:$E$517,E503,$R504:$R$517,R503),IF(I503="",SUMIFS($K504:$K$517,$A504:$A$517,A503,$C504:$C$517,C503,$E504:$E$517,E503,$G504:$G$517,G503,$R504:$R$517,R503),0))))</f>
        <v>100</v>
      </c>
      <c r="L503" s="88">
        <f>IF(C503="",SUMIFS($L504:$L$517,$A504:$A$517,A503,$E504:$E$517,""),IF(E503="",SUMIFS($L504:$L$517,$A504:$A$517,A503,$C504:$C$517,C503,$G504:$G$517,""),IF(G503="",SUMIFS($L504:$L$517,$A504:$A$517,A503,$C504:$C$517,C503,$E504:$E$517,E503,$R504:$R$517,R503),IF(I503="",SUMIFS($L504:$L$517,$A504:$A$517,A503,$C504:$C$517,C503,$E504:$E$517,E503,$G504:$G$517,G503,$R504:$R$517,R503),0))))</f>
        <v>100</v>
      </c>
      <c r="M503" s="88">
        <f t="shared" si="36"/>
        <v>0</v>
      </c>
      <c r="N503" s="89"/>
      <c r="O503" s="90"/>
      <c r="P503" s="91"/>
      <c r="Q503" s="92">
        <f>IF(C503="",SUMIFS($Q504:$Q$517,$A504:$A$517,A503,$E504:$E$517,""),IF(E503="",SUMIFS($Q504:$Q$517,$A504:$A$517,A503,$C504:$C$517,C503,$G504:$G$517,""),IF(G503="",SUMIFS($Q504:$Q$517,$A504:$A$517,A503,$C504:$C$517,C503,$E504:$E$517,E503,$R504:$R$517,R503),IF(I503="",SUMIFS($Q504:$Q$517,$A504:$A$517,A503,$C504:$C$517,C503,$E504:$E$517,E503,$G504:$G$517,G503,$R504:$R$517,R503),0))))</f>
        <v>100</v>
      </c>
      <c r="R503" s="93" t="s">
        <v>663</v>
      </c>
      <c r="T503" s="60">
        <v>470101</v>
      </c>
    </row>
    <row r="504" spans="1:20" ht="18" customHeight="1" x14ac:dyDescent="0.15">
      <c r="A504" s="94">
        <v>7</v>
      </c>
      <c r="B504" s="95" t="s">
        <v>2159</v>
      </c>
      <c r="C504" s="95">
        <v>1</v>
      </c>
      <c r="D504" s="95" t="s">
        <v>7261</v>
      </c>
      <c r="E504" s="95">
        <v>1</v>
      </c>
      <c r="F504" s="95" t="s">
        <v>7263</v>
      </c>
      <c r="G504" s="96">
        <v>22</v>
      </c>
      <c r="H504" s="97" t="s">
        <v>161</v>
      </c>
      <c r="I504" s="96"/>
      <c r="J504" s="96"/>
      <c r="K504" s="98"/>
      <c r="L504" s="98"/>
      <c r="M504" s="98"/>
      <c r="N504" s="96"/>
      <c r="O504" s="99"/>
      <c r="P504" s="100" t="s">
        <v>6921</v>
      </c>
      <c r="Q504" s="99">
        <v>100</v>
      </c>
      <c r="R504" s="101" t="s">
        <v>663</v>
      </c>
      <c r="T504" s="60">
        <v>470101</v>
      </c>
    </row>
    <row r="505" spans="1:20" ht="18" customHeight="1" x14ac:dyDescent="0.15">
      <c r="A505" s="94">
        <v>7</v>
      </c>
      <c r="B505" s="95" t="s">
        <v>2159</v>
      </c>
      <c r="C505" s="95">
        <v>1</v>
      </c>
      <c r="D505" s="95" t="s">
        <v>7261</v>
      </c>
      <c r="E505" s="95">
        <v>1</v>
      </c>
      <c r="F505" s="95" t="s">
        <v>7263</v>
      </c>
      <c r="G505" s="102">
        <v>22</v>
      </c>
      <c r="H505" s="95" t="s">
        <v>161</v>
      </c>
      <c r="I505" s="96">
        <v>1</v>
      </c>
      <c r="J505" s="96" t="s">
        <v>6917</v>
      </c>
      <c r="K505" s="98">
        <v>100</v>
      </c>
      <c r="L505" s="98">
        <v>100</v>
      </c>
      <c r="M505" s="98">
        <f>K505-L505</f>
        <v>0</v>
      </c>
      <c r="N505" s="96" t="s">
        <v>7264</v>
      </c>
      <c r="O505" s="98">
        <v>100000</v>
      </c>
      <c r="P505" s="100"/>
      <c r="Q505" s="99"/>
      <c r="R505" s="101" t="s">
        <v>663</v>
      </c>
      <c r="T505" s="60">
        <v>470101</v>
      </c>
    </row>
    <row r="506" spans="1:20" ht="18" customHeight="1" x14ac:dyDescent="0.15">
      <c r="A506" s="76">
        <v>7</v>
      </c>
      <c r="B506" s="77" t="s">
        <v>2293</v>
      </c>
      <c r="C506" s="85">
        <v>1</v>
      </c>
      <c r="D506" s="77" t="s">
        <v>7261</v>
      </c>
      <c r="E506" s="86">
        <v>2</v>
      </c>
      <c r="F506" s="87" t="s">
        <v>6856</v>
      </c>
      <c r="G506" s="86"/>
      <c r="H506" s="87"/>
      <c r="I506" s="86"/>
      <c r="J506" s="86"/>
      <c r="K506" s="88">
        <f>IF(C506="",SUMIFS($K507:$K$517,$A507:$A$517,A506,$E507:$E$517,""),IF(E506="",SUMIFS($K507:$K$517,$A507:$A$517,A506,$C507:$C$517,C506,$G507:$G$517,""),IF(G506="",SUMIFS($K507:$K$517,$A507:$A$517,A506,$C507:$C$517,C506,$E507:$E$517,E506,$R507:$R$517,R506),IF(I506="",SUMIFS($K507:$K$517,$A507:$A$517,A506,$C507:$C$517,C506,$E507:$E$517,E506,$G507:$G$517,G506,$R507:$R$517,R506),0))))</f>
        <v>3</v>
      </c>
      <c r="L506" s="88">
        <f>IF(C506="",SUMIFS($L507:$L$517,$A507:$A$517,A506,$E507:$E$517,""),IF(E506="",SUMIFS($L507:$L$517,$A507:$A$517,A506,$C507:$C$517,C506,$G507:$G$517,""),IF(G506="",SUMIFS($L507:$L$517,$A507:$A$517,A506,$C507:$C$517,C506,$E507:$E$517,E506,$R507:$R$517,R506),IF(I506="",SUMIFS($L507:$L$517,$A507:$A$517,A506,$C507:$C$517,C506,$E507:$E$517,E506,$G507:$G$517,G506,$R507:$R$517,R506),0))))</f>
        <v>3</v>
      </c>
      <c r="M506" s="88">
        <f t="shared" ref="M506" si="37">K506-L506</f>
        <v>0</v>
      </c>
      <c r="N506" s="89"/>
      <c r="O506" s="90"/>
      <c r="P506" s="91"/>
      <c r="Q506" s="92">
        <f>IF(C506="",SUMIFS($Q507:$Q$517,$A507:$A$517,A506,$E507:$E$517,""),IF(E506="",SUMIFS($Q507:$Q$517,$A507:$A$517,A506,$C507:$C$517,C506,$G507:$G$517,""),IF(G506="",SUMIFS($Q507:$Q$517,$A507:$A$517,A506,$C507:$C$517,C506,$E507:$E$517,E506,$R507:$R$517,R506),IF(I506="",SUMIFS($Q507:$Q$517,$A507:$A$517,A506,$C507:$C$517,C506,$E507:$E$517,E506,$G507:$G$517,G506,$R507:$R$517,R506),0))))</f>
        <v>3</v>
      </c>
      <c r="R506" s="93" t="s">
        <v>663</v>
      </c>
      <c r="T506" s="60">
        <v>470102</v>
      </c>
    </row>
    <row r="507" spans="1:20" ht="18" customHeight="1" x14ac:dyDescent="0.15">
      <c r="A507" s="94">
        <v>7</v>
      </c>
      <c r="B507" s="95" t="s">
        <v>2159</v>
      </c>
      <c r="C507" s="95">
        <v>1</v>
      </c>
      <c r="D507" s="95" t="s">
        <v>7261</v>
      </c>
      <c r="E507" s="95">
        <v>2</v>
      </c>
      <c r="F507" s="95" t="s">
        <v>6857</v>
      </c>
      <c r="G507" s="96">
        <v>22</v>
      </c>
      <c r="H507" s="97" t="s">
        <v>161</v>
      </c>
      <c r="I507" s="96"/>
      <c r="J507" s="96"/>
      <c r="K507" s="98"/>
      <c r="L507" s="98"/>
      <c r="M507" s="98"/>
      <c r="N507" s="96"/>
      <c r="O507" s="99"/>
      <c r="P507" s="100" t="s">
        <v>6921</v>
      </c>
      <c r="Q507" s="99">
        <v>3</v>
      </c>
      <c r="R507" s="101" t="s">
        <v>663</v>
      </c>
      <c r="T507" s="60">
        <v>470102</v>
      </c>
    </row>
    <row r="508" spans="1:20" ht="18" customHeight="1" x14ac:dyDescent="0.15">
      <c r="A508" s="94">
        <v>7</v>
      </c>
      <c r="B508" s="95" t="s">
        <v>2159</v>
      </c>
      <c r="C508" s="95">
        <v>1</v>
      </c>
      <c r="D508" s="95" t="s">
        <v>7261</v>
      </c>
      <c r="E508" s="95">
        <v>2</v>
      </c>
      <c r="F508" s="95" t="s">
        <v>6857</v>
      </c>
      <c r="G508" s="102">
        <v>22</v>
      </c>
      <c r="H508" s="95" t="s">
        <v>161</v>
      </c>
      <c r="I508" s="96">
        <v>11</v>
      </c>
      <c r="J508" s="96" t="s">
        <v>6858</v>
      </c>
      <c r="K508" s="98">
        <v>1</v>
      </c>
      <c r="L508" s="98">
        <v>1</v>
      </c>
      <c r="M508" s="98">
        <f>K508-L508</f>
        <v>0</v>
      </c>
      <c r="N508" s="96" t="s">
        <v>2147</v>
      </c>
      <c r="O508" s="98">
        <v>1000</v>
      </c>
      <c r="P508" s="100"/>
      <c r="Q508" s="99"/>
      <c r="R508" s="101" t="s">
        <v>663</v>
      </c>
      <c r="T508" s="60">
        <v>470102</v>
      </c>
    </row>
    <row r="509" spans="1:20" ht="18" customHeight="1" x14ac:dyDescent="0.15">
      <c r="A509" s="94">
        <v>7</v>
      </c>
      <c r="B509" s="95" t="s">
        <v>2159</v>
      </c>
      <c r="C509" s="95">
        <v>1</v>
      </c>
      <c r="D509" s="95" t="s">
        <v>7261</v>
      </c>
      <c r="E509" s="95">
        <v>2</v>
      </c>
      <c r="F509" s="95" t="s">
        <v>6857</v>
      </c>
      <c r="G509" s="102">
        <v>22</v>
      </c>
      <c r="H509" s="95" t="s">
        <v>161</v>
      </c>
      <c r="I509" s="96">
        <v>12</v>
      </c>
      <c r="J509" s="96" t="s">
        <v>162</v>
      </c>
      <c r="K509" s="98">
        <v>1</v>
      </c>
      <c r="L509" s="98">
        <v>1</v>
      </c>
      <c r="M509" s="98">
        <f>K509-L509</f>
        <v>0</v>
      </c>
      <c r="N509" s="96" t="s">
        <v>2147</v>
      </c>
      <c r="O509" s="98">
        <v>1000</v>
      </c>
      <c r="P509" s="100"/>
      <c r="Q509" s="99"/>
      <c r="R509" s="101" t="s">
        <v>663</v>
      </c>
      <c r="T509" s="60">
        <v>470102</v>
      </c>
    </row>
    <row r="510" spans="1:20" ht="18" customHeight="1" x14ac:dyDescent="0.15">
      <c r="A510" s="94">
        <v>7</v>
      </c>
      <c r="B510" s="95" t="s">
        <v>2159</v>
      </c>
      <c r="C510" s="95">
        <v>1</v>
      </c>
      <c r="D510" s="95" t="s">
        <v>7261</v>
      </c>
      <c r="E510" s="95">
        <v>2</v>
      </c>
      <c r="F510" s="95" t="s">
        <v>6857</v>
      </c>
      <c r="G510" s="102">
        <v>22</v>
      </c>
      <c r="H510" s="95" t="s">
        <v>161</v>
      </c>
      <c r="I510" s="96">
        <v>13</v>
      </c>
      <c r="J510" s="96" t="s">
        <v>7265</v>
      </c>
      <c r="K510" s="98">
        <v>1</v>
      </c>
      <c r="L510" s="98">
        <v>1</v>
      </c>
      <c r="M510" s="98">
        <f>K510-L510</f>
        <v>0</v>
      </c>
      <c r="N510" s="96" t="s">
        <v>2147</v>
      </c>
      <c r="O510" s="98">
        <v>1000</v>
      </c>
      <c r="P510" s="100"/>
      <c r="Q510" s="99"/>
      <c r="R510" s="101" t="s">
        <v>663</v>
      </c>
      <c r="T510" s="60">
        <v>470102</v>
      </c>
    </row>
    <row r="511" spans="1:20" ht="18" customHeight="1" x14ac:dyDescent="0.15">
      <c r="A511" s="68">
        <v>8</v>
      </c>
      <c r="B511" s="69" t="s">
        <v>2161</v>
      </c>
      <c r="C511" s="69"/>
      <c r="D511" s="69"/>
      <c r="E511" s="70"/>
      <c r="F511" s="69"/>
      <c r="G511" s="70"/>
      <c r="H511" s="69"/>
      <c r="I511" s="70"/>
      <c r="J511" s="70"/>
      <c r="K511" s="71">
        <f>IF(C511="",SUMIFS($K512:$K$517,$A512:$A$517,A511,$E512:$E$517,""),IF(E511="",SUMIFS($K512:$K$517,$A512:$A$517,A511,$C512:$C$517,C511,$G512:$G$517,""),IF(G511="",SUMIFS($K512:$K$517,$A512:$A$517,A511,$C512:$C$517,C511,$E512:$E$517,E511,$R512:$R$517,R511),IF(I511="",SUMIFS($K512:$K$517,$A512:$A$517,A511,$C512:$C$517,C511,$E512:$E$517,E511,$G512:$G$517,G511,$R512:$R$517,R511),0))))</f>
        <v>1000</v>
      </c>
      <c r="L511" s="71">
        <f>IF(C511="",SUMIFS($L512:$L$517,$A512:$A$517,A511,$E512:$E$517,""),IF(E511="",SUMIFS($L512:$L$517,$A512:$A$517,A511,$C512:$C$517,C511,$G512:$G$517,""),IF(G511="",SUMIFS($L512:$L$517,$A512:$A$517,A511,$C512:$C$517,C511,$E512:$E$517,E511,$R512:$R$517,R511),IF(I511="",SUMIFS($L512:$L$517,$A512:$A$517,A511,$C512:$C$517,C511,$E512:$E$517,E511,$G512:$G$517,G511,$R512:$R$517,R511),0))))</f>
        <v>1000</v>
      </c>
      <c r="M511" s="71">
        <f>K511-L511</f>
        <v>0</v>
      </c>
      <c r="N511" s="72"/>
      <c r="O511" s="73"/>
      <c r="P511" s="74"/>
      <c r="Q511" s="71">
        <f>IF(C511="",SUMIFS($Q512:$Q$517,$A512:$A$517,A511,$E512:$E$517,""),IF(E511="",SUMIFS($Q512:$Q$517,$A512:$A$517,A511,$C512:$C$517,C511,$G512:$G$517,""),IF(G511="",SUMIFS($Q512:$Q$517,$A512:$A$517,A511,$C512:$C$517,C511,$E512:$E$517,E511,$R512:$R$517,R511),IF(I511="",SUMIFS($Q512:$Q$517,$A512:$A$517,A511,$C512:$C$517,C511,$E512:$E$517,E511,$G512:$G$517,G511,$R512:$R$517,R511),0))))</f>
        <v>1000</v>
      </c>
      <c r="R511" s="75"/>
      <c r="T511" s="60">
        <v>480101</v>
      </c>
    </row>
    <row r="512" spans="1:20" ht="18" customHeight="1" x14ac:dyDescent="0.15">
      <c r="A512" s="76">
        <v>8</v>
      </c>
      <c r="B512" s="77" t="s">
        <v>2161</v>
      </c>
      <c r="C512" s="78">
        <v>1</v>
      </c>
      <c r="D512" s="78" t="s">
        <v>2197</v>
      </c>
      <c r="E512" s="79"/>
      <c r="F512" s="78"/>
      <c r="G512" s="79"/>
      <c r="H512" s="78"/>
      <c r="I512" s="79"/>
      <c r="J512" s="79"/>
      <c r="K512" s="80">
        <f>IF(C512="",SUMIFS($K513:$K$517,$A513:$A$517,A512,$E513:$E$517,""),IF(E512="",SUMIFS($K513:$K$517,$A513:$A$517,A512,$C513:$C$517,C512,$G513:$G$517,""),IF(G512="",SUMIFS($K513:$K$517,$A513:$A$517,A512,$C513:$C$517,C512,$E513:$E$517,E512,$R513:$R$517,R512),IF(I512="",SUMIFS($K513:$K$517,$A513:$A$517,A512,$C513:$C$517,C512,$E513:$E$517,E512,$G513:$G$517,G512,$R513:$R$517,R512),0))))</f>
        <v>1000</v>
      </c>
      <c r="L512" s="80">
        <f>IF(C512="",SUMIFS($L513:$L$517,$A513:$A$517,A512,$E513:$E$517,""),IF(E512="",SUMIFS($L513:$L$517,$A513:$A$517,A512,$C513:$C$517,C512,$G513:$G$517,""),IF(G512="",SUMIFS($L513:$L$517,$A513:$A$517,A512,$C513:$C$517,C512,$E513:$E$517,E512,$R513:$R$517,R512),IF(I512="",SUMIFS($L513:$L$517,$A513:$A$517,A512,$C513:$C$517,C512,$E513:$E$517,E512,$G513:$G$517,G512,$R513:$R$517,R512),0))))</f>
        <v>1000</v>
      </c>
      <c r="M512" s="80">
        <f t="shared" ref="M512:M513" si="38">K512-L512</f>
        <v>0</v>
      </c>
      <c r="N512" s="81"/>
      <c r="O512" s="82"/>
      <c r="P512" s="83"/>
      <c r="Q512" s="80">
        <f>IF(C512="",SUMIFS($Q513:$Q$517,$A513:$A$517,A512,$E513:$E$517,""),IF(E512="",SUMIFS($Q513:$Q$517,$A513:$A$517,A512,$C513:$C$517,C512,$G513:$G$517,""),IF(G512="",SUMIFS($Q513:$Q$517,$A513:$A$517,A512,$C513:$C$517,C512,$E513:$E$517,E512,$R513:$R$517,R512),IF(I512="",SUMIFS($Q513:$Q$517,$A513:$A$517,A512,$C513:$C$517,C512,$E513:$E$517,E512,$G513:$G$517,G512,$R513:$R$517,R512),0))))</f>
        <v>1000</v>
      </c>
      <c r="R512" s="84"/>
      <c r="T512" s="60">
        <v>480101</v>
      </c>
    </row>
    <row r="513" spans="1:20" ht="18" customHeight="1" x14ac:dyDescent="0.15">
      <c r="A513" s="76">
        <v>8</v>
      </c>
      <c r="B513" s="77" t="s">
        <v>2197</v>
      </c>
      <c r="C513" s="85">
        <v>1</v>
      </c>
      <c r="D513" s="77" t="s">
        <v>2161</v>
      </c>
      <c r="E513" s="86">
        <v>1</v>
      </c>
      <c r="F513" s="87" t="s">
        <v>2197</v>
      </c>
      <c r="G513" s="86"/>
      <c r="H513" s="87"/>
      <c r="I513" s="86"/>
      <c r="J513" s="86"/>
      <c r="K513" s="88">
        <f>IF(C513="",SUMIFS($K514:$K$517,$A514:$A$517,A513,$E514:$E$517,""),IF(E513="",SUMIFS($K514:$K$517,$A514:$A$517,A513,$C514:$C$517,C513,$G514:$G$517,""),IF(G513="",SUMIFS($K514:$K$517,$A514:$A$517,A513,$C514:$C$517,C513,$E514:$E$517,E513,$R514:$R$517,R513),IF(I513="",SUMIFS($K514:$K$517,$A514:$A$517,A513,$C514:$C$517,C513,$E514:$E$517,E513,$G514:$G$517,G513,$R514:$R$517,R513),0))))</f>
        <v>1000</v>
      </c>
      <c r="L513" s="88">
        <f>IF(C513="",SUMIFS($L514:$L$517,$A514:$A$517,A513,$E514:$E$517,""),IF(E513="",SUMIFS($L514:$L$517,$A514:$A$517,A513,$C514:$C$517,C513,$G514:$G$517,""),IF(G513="",SUMIFS($L514:$L$517,$A514:$A$517,A513,$C514:$C$517,C513,$E514:$E$517,E513,$R514:$R$517,R513),IF(I513="",SUMIFS($L514:$L$517,$A514:$A$517,A513,$C514:$C$517,C513,$E514:$E$517,E513,$G514:$G$517,G513,$R514:$R$517,R513),0))))</f>
        <v>1000</v>
      </c>
      <c r="M513" s="88">
        <f t="shared" si="38"/>
        <v>0</v>
      </c>
      <c r="N513" s="89"/>
      <c r="O513" s="90"/>
      <c r="P513" s="91"/>
      <c r="Q513" s="92">
        <f>IF(C513="",SUMIFS($Q514:$Q$517,$A514:$A$517,A513,$E514:$E$517,""),IF(E513="",SUMIFS($Q514:$Q$517,$A514:$A$517,A513,$C514:$C$517,C513,$G514:$G$517,""),IF(G513="",SUMIFS($Q514:$Q$517,$A514:$A$517,A513,$C514:$C$517,C513,$E514:$E$517,E513,$R514:$R$517,R513),IF(I513="",SUMIFS($Q514:$Q$517,$A514:$A$517,A513,$C514:$C$517,C513,$E514:$E$517,E513,$G514:$G$517,G513,$R514:$R$517,R513),0))))</f>
        <v>1000</v>
      </c>
      <c r="R513" s="93" t="s">
        <v>663</v>
      </c>
      <c r="T513" s="60">
        <v>480101</v>
      </c>
    </row>
    <row r="514" spans="1:20" ht="18" customHeight="1" x14ac:dyDescent="0.15">
      <c r="A514" s="94">
        <v>8</v>
      </c>
      <c r="B514" s="95" t="s">
        <v>2161</v>
      </c>
      <c r="C514" s="95">
        <v>1</v>
      </c>
      <c r="D514" s="95" t="s">
        <v>2161</v>
      </c>
      <c r="E514" s="95">
        <v>1</v>
      </c>
      <c r="F514" s="95" t="s">
        <v>2161</v>
      </c>
      <c r="G514" s="96">
        <v>28</v>
      </c>
      <c r="H514" s="97" t="s">
        <v>2161</v>
      </c>
      <c r="I514" s="96"/>
      <c r="J514" s="96"/>
      <c r="K514" s="98"/>
      <c r="L514" s="98"/>
      <c r="M514" s="98"/>
      <c r="N514" s="96"/>
      <c r="O514" s="99"/>
      <c r="P514" s="100" t="s">
        <v>6921</v>
      </c>
      <c r="Q514" s="99">
        <v>1000</v>
      </c>
      <c r="R514" s="101" t="s">
        <v>663</v>
      </c>
      <c r="T514" s="60">
        <v>480101</v>
      </c>
    </row>
    <row r="515" spans="1:20" ht="18" customHeight="1" x14ac:dyDescent="0.15">
      <c r="A515" s="94">
        <v>8</v>
      </c>
      <c r="B515" s="95" t="s">
        <v>2161</v>
      </c>
      <c r="C515" s="95">
        <v>1</v>
      </c>
      <c r="D515" s="95" t="s">
        <v>2161</v>
      </c>
      <c r="E515" s="95">
        <v>1</v>
      </c>
      <c r="F515" s="95" t="s">
        <v>2161</v>
      </c>
      <c r="G515" s="102">
        <v>28</v>
      </c>
      <c r="H515" s="95" t="s">
        <v>2161</v>
      </c>
      <c r="I515" s="96">
        <v>1</v>
      </c>
      <c r="J515" s="96" t="s">
        <v>2161</v>
      </c>
      <c r="K515" s="98">
        <v>1000</v>
      </c>
      <c r="L515" s="98">
        <v>1000</v>
      </c>
      <c r="M515" s="98">
        <f>K515-L515</f>
        <v>0</v>
      </c>
      <c r="N515" s="96" t="s">
        <v>2161</v>
      </c>
      <c r="O515" s="98">
        <v>1000000</v>
      </c>
      <c r="P515" s="100"/>
      <c r="Q515" s="99"/>
      <c r="R515" s="101" t="s">
        <v>663</v>
      </c>
      <c r="T515" s="60">
        <v>480101</v>
      </c>
    </row>
    <row r="516" spans="1:20" ht="18" customHeight="1" x14ac:dyDescent="0.15">
      <c r="A516" s="881" t="s">
        <v>7266</v>
      </c>
      <c r="B516" s="882"/>
      <c r="C516" s="882"/>
      <c r="D516" s="882"/>
      <c r="E516" s="882"/>
      <c r="F516" s="882"/>
      <c r="G516" s="882"/>
      <c r="H516" s="882"/>
      <c r="I516" s="882"/>
      <c r="J516" s="882"/>
      <c r="K516" s="108">
        <f>SUMIFS(K3:K515,$C3:$C515,"")</f>
        <v>1145668</v>
      </c>
      <c r="L516" s="108">
        <f>SUMIFS(L3:L515,$C3:$C515,"")</f>
        <v>1138998</v>
      </c>
      <c r="M516" s="108">
        <f>SUMIFS(M3:M515,$C3:$C515,"")</f>
        <v>6670</v>
      </c>
      <c r="N516" s="776"/>
      <c r="O516" s="777"/>
      <c r="P516" s="109"/>
      <c r="Q516" s="108">
        <f>SUMIFS(Q3:Q515,$C3:$C515,"")</f>
        <v>903995</v>
      </c>
      <c r="R516" s="778"/>
    </row>
  </sheetData>
  <autoFilter ref="A2:T516"/>
  <mergeCells count="2">
    <mergeCell ref="Q1:R1"/>
    <mergeCell ref="A516:J516"/>
  </mergeCells>
  <phoneticPr fontId="19"/>
  <conditionalFormatting sqref="O516">
    <cfRule type="cellIs" dxfId="116" priority="1" operator="equal">
      <formula>0</formula>
    </cfRule>
  </conditionalFormatting>
  <conditionalFormatting sqref="P1">
    <cfRule type="cellIs" dxfId="115" priority="24" operator="equal">
      <formula>0</formula>
    </cfRule>
  </conditionalFormatting>
  <conditionalFormatting sqref="O2">
    <cfRule type="cellIs" dxfId="114" priority="23" operator="equal">
      <formula>0</formula>
    </cfRule>
  </conditionalFormatting>
  <conditionalFormatting sqref="O513 O506 O503 O498 O493 O483 O472 O452 O442 O432 O403 O345 O304 O276 O271 O260 O251 O243 O234 O226 O217 O207 O196 O187 O178 O169 O160 O150 O141 O132 O122 O113 O104 O97 O65 O62 O33 O5">
    <cfRule type="cellIs" dxfId="113" priority="8" operator="equal">
      <formula>0</formula>
    </cfRule>
  </conditionalFormatting>
  <conditionalFormatting sqref="O511 O501 O496 O491 O274 O269 O102 O3">
    <cfRule type="cellIs" dxfId="112" priority="22" operator="equal">
      <formula>0</formula>
    </cfRule>
  </conditionalFormatting>
  <conditionalFormatting sqref="E511:F511 E501:F501 E496:F496 E491:F491 E274:F274 E269:F269 E102:F102 E3:F3">
    <cfRule type="expression" dxfId="111" priority="21">
      <formula>$G3=""</formula>
    </cfRule>
  </conditionalFormatting>
  <conditionalFormatting sqref="G511:H511 G501:H501 G496:H496 G491:H491 G274:H274 G269:H269 G102:H102 G3:H3">
    <cfRule type="expression" dxfId="110" priority="20">
      <formula>$I3=""</formula>
    </cfRule>
  </conditionalFormatting>
  <conditionalFormatting sqref="I511:J511 I501:J501 I496:J496 I491:J491 I274:J274 I269:J269 I102:J102 I3:J3">
    <cfRule type="expression" dxfId="109" priority="19">
      <formula>$K3=""</formula>
    </cfRule>
  </conditionalFormatting>
  <conditionalFormatting sqref="C511 A511 R511 C501 A501 R501 C496 A496 R496 C491 A491 R491 C274 A274 R274 C269 A269 R269 C102 A102 R102 C3 A3 R3">
    <cfRule type="expression" dxfId="108" priority="18">
      <formula>$G3=""</formula>
    </cfRule>
  </conditionalFormatting>
  <conditionalFormatting sqref="B511 B501 B496 B491 B274 B269 B102 B3">
    <cfRule type="expression" dxfId="107" priority="17">
      <formula>$C3=""</formula>
    </cfRule>
  </conditionalFormatting>
  <conditionalFormatting sqref="D511 D501 D496 D491 D274 D269 D102 D3">
    <cfRule type="expression" dxfId="106" priority="16">
      <formula>$E3=""</formula>
    </cfRule>
  </conditionalFormatting>
  <conditionalFormatting sqref="O512 O502 O497 O492 O482 O344 O303 O275 O270 O250 O233 O216 O206 O159 O103 O96 O61 O32 O4">
    <cfRule type="cellIs" dxfId="105" priority="15" operator="equal">
      <formula>0</formula>
    </cfRule>
  </conditionalFormatting>
  <conditionalFormatting sqref="E512:F512 E502:F502 E497:F497 E492:F492 E482:F482 E344:F344 E303:F303 E275:F275 E270:F270 E250:F250 E233:F233 E216:F216 E206:F206 E159:F159 E103:F103 E96:F96 E61:F61 E32:F32 E4:F4">
    <cfRule type="expression" dxfId="104" priority="14">
      <formula>$G4=""</formula>
    </cfRule>
  </conditionalFormatting>
  <conditionalFormatting sqref="G512:H512 G502:H502 G497:H497 G492:H492 G482:H482 G344:H344 G303:H303 G275:H275 G270:H270 G250:H250 G233:H233 G216:H216 G206:H206 G159:H159 G103:H103 G96:H96 G61:H61 G32:H32 G4:H4">
    <cfRule type="expression" dxfId="103" priority="13">
      <formula>$I4=""</formula>
    </cfRule>
  </conditionalFormatting>
  <conditionalFormatting sqref="I512:J512 I502:J502 I497:J497 I492:J492 I482:J482 I344:J344 I303:J303 I275:J275 I270:J270 I250:J250 I233:J233 I216:J216 I206:J206 I159:J159 I103:J103 I96:J96 I61:J61 I32:J32 I4:J4">
    <cfRule type="expression" dxfId="102" priority="12">
      <formula>$K4=""</formula>
    </cfRule>
  </conditionalFormatting>
  <conditionalFormatting sqref="A512 R512 A502 R502 A497 R497 A492 R492 A482 R482 A344 R344 A303 R303 A275 R275 A270 R270 A250 R250 A233 R233 A216 R216 A206 R206 A159 R159 A103 R103 A96 R96 A61 R61 A32 R32 A4 R4">
    <cfRule type="expression" dxfId="101" priority="11">
      <formula>$G4=""</formula>
    </cfRule>
  </conditionalFormatting>
  <conditionalFormatting sqref="B512 B502 B497 B492 B482 B344 B303 B275 B270 B250 B233 B216 B206 B159 B103 B96 B61 B32 B4">
    <cfRule type="expression" dxfId="100" priority="10">
      <formula>$C4=""</formula>
    </cfRule>
  </conditionalFormatting>
  <conditionalFormatting sqref="D512 D502 D497 D492 D482 D344 D303 D275 D270 D250 D233 D216 D206 D159 D103 D96 D61 D32 D4">
    <cfRule type="expression" dxfId="99" priority="9">
      <formula>$E4=""</formula>
    </cfRule>
  </conditionalFormatting>
  <conditionalFormatting sqref="D513 D506 D503 D498 D493 D483 D472 D452 D442 D432 D403 D345 D304 D276 D271 D260 D251 D243 D234 D226 D217 D207 D196 D187 D178 D169 D160 D150 D141 D132 D122 D113 D104 D97 D65 D62 D33 D5">
    <cfRule type="expression" dxfId="98" priority="2">
      <formula>$E5=""</formula>
    </cfRule>
  </conditionalFormatting>
  <conditionalFormatting sqref="F513 F506 F503 F498 F493 F483 F472 F452 F442 F432 F403 F345 F304 F276 F271 F260 F251 F243 F234 F226 F217 F207 F196 F187 F178 F169 F160 F150 F141 F132 F122 F113 F104 F97 F65 F62 F33 F5">
    <cfRule type="expression" dxfId="97" priority="7">
      <formula>$G5=""</formula>
    </cfRule>
  </conditionalFormatting>
  <conditionalFormatting sqref="G513:H513 G506:H506 G503:H503 G498:H498 G493:H493 G483:H483 G472:H472 G452:H452 G442:H442 G432:H432 G403:H403 G345:H345 G304:H304 G276:H276 G271:H271 G260:H260 G251:H251 G243:H243 G234:H234 G226:H226 G217:H217 G207:H207 G196:H196 G187:H187 G178:H178 G169:H169 G160:H160 G150:H150 G141:H141 G132:H132 G122:H122 G113:H113 G104:H104 G97:H97 G65:H65 G62:H62 G33:H33 G5:H5">
    <cfRule type="expression" dxfId="96" priority="6">
      <formula>$I5=""</formula>
    </cfRule>
  </conditionalFormatting>
  <conditionalFormatting sqref="I513:J513 I506:J506 I503:J503 I498:J498 I493:J493 I483:J483 I472:J472 I452:J452 I442:J442 I432:J432 I403:J403 I345:J345 I304:J304 I276:J276 I271:J271 I260:J260 I251:J251 I243:J243 I234:J234 I226:J226 I217:J217 I207:J207 I196:J196 I187:J187 I178:J178 I169:J169 I160:J160 I150:J150 I141:J141 I132:J132 I122:J122 I113:J113 I104:J104 I97:J97 I65:J65 I62:J62 I33:J33 I5:J5">
    <cfRule type="expression" dxfId="95" priority="5">
      <formula>$K5=""</formula>
    </cfRule>
  </conditionalFormatting>
  <conditionalFormatting sqref="A513 C513 R513 A506 C506 R506 A503 C503 R503 A498 C498 R498 A493 C493 R493 A483 C483 R483 A472 C472 R472 A452 C452 R452 A442 C442 R442 A432 C432 R432 A403 C403 R403 A345 C345 R345 A304 C304 R304 A276 C276 R276 A271 C271 R271 A260 C260 R260 A251 C251 R251 A243 C243 R243 A234 C234 R234 A226 C226 R226 A217 C217 R217 A207 C207 R207 A196 C196 R196 A187 C187 R187 A178 C178 R178 A169 C169 R169 A160 C160 R160 A150 C150 R150 A141 C141 R141 A132 C132 R132 A122 C122 R122 A113 C113 R113 A104 C104 R104 A97 C97 R97 A65 C65 R65 A62 C62 R62 A33 C33 R33 A5 C5 R5">
    <cfRule type="expression" dxfId="94" priority="4">
      <formula>$G5=""</formula>
    </cfRule>
  </conditionalFormatting>
  <conditionalFormatting sqref="B513 B506 B503 B498 B493 B483 B472 B452 B442 B432 B403 B345 B304 B276 B271 B260 B251 B243 B234 B226 B217 B207 B196 B187 B178 B169 B160 B150 B141 B132 B122 B113 B104 B97 B65 B62 B33 B5">
    <cfRule type="expression" dxfId="93" priority="3">
      <formula>$C5=""</formula>
    </cfRule>
  </conditionalFormatting>
  <dataValidations count="1">
    <dataValidation imeMode="off" allowBlank="1" showInputMessage="1" showErrorMessage="1" sqref="Q1"/>
  </dataValidations>
  <printOptions horizontalCentered="1"/>
  <pageMargins left="0" right="0" top="0.98425196850393704" bottom="0.98425196850393704"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zoomScale="80" zoomScaleNormal="80" workbookViewId="0">
      <pane ySplit="3" topLeftCell="A25" activePane="bottomLeft" state="frozen"/>
      <selection activeCell="K14" sqref="K14"/>
      <selection pane="bottomLeft" activeCell="K14" sqref="K14"/>
    </sheetView>
  </sheetViews>
  <sheetFormatPr defaultRowHeight="14.25" x14ac:dyDescent="0.15"/>
  <cols>
    <col min="1" max="1" width="2.75" customWidth="1"/>
    <col min="2" max="2" width="1.625" customWidth="1"/>
    <col min="3" max="3" width="2.875" customWidth="1"/>
    <col min="4" max="4" width="1.625" customWidth="1"/>
    <col min="5" max="5" width="3" customWidth="1"/>
    <col min="6" max="6" width="1.625" customWidth="1"/>
    <col min="7" max="7" width="2.75" customWidth="1"/>
    <col min="8" max="8" width="1.625" customWidth="1"/>
    <col min="9" max="9" width="2.875" customWidth="1"/>
    <col min="10" max="10" width="37.25" customWidth="1"/>
    <col min="11" max="11" width="9.25" customWidth="1"/>
    <col min="12" max="13" width="9.125" customWidth="1"/>
    <col min="14" max="14" width="58.5" customWidth="1"/>
    <col min="15" max="15" width="10.625" customWidth="1"/>
    <col min="16" max="16" width="17" customWidth="1"/>
    <col min="17" max="17" width="7.875" customWidth="1"/>
    <col min="18" max="18" width="8.75" customWidth="1"/>
  </cols>
  <sheetData>
    <row r="1" spans="1:18" ht="17.25" x14ac:dyDescent="0.15">
      <c r="A1" s="55" t="s">
        <v>5907</v>
      </c>
      <c r="B1" s="183"/>
      <c r="C1" s="183"/>
      <c r="D1" s="183"/>
      <c r="E1" s="183"/>
      <c r="F1" s="183"/>
      <c r="G1" s="184"/>
      <c r="H1" s="183"/>
      <c r="I1" s="184"/>
      <c r="J1" s="183"/>
      <c r="K1" s="185"/>
      <c r="L1" s="185"/>
      <c r="M1" s="185"/>
      <c r="N1" s="184"/>
      <c r="O1" s="186"/>
      <c r="P1" s="184"/>
      <c r="Q1" s="865" t="s">
        <v>2165</v>
      </c>
      <c r="R1" s="865"/>
    </row>
    <row r="2" spans="1:18" x14ac:dyDescent="0.15">
      <c r="A2" s="187" t="s">
        <v>0</v>
      </c>
      <c r="B2" s="162"/>
      <c r="C2" s="162" t="s">
        <v>1</v>
      </c>
      <c r="D2" s="162"/>
      <c r="E2" s="162" t="s">
        <v>2</v>
      </c>
      <c r="F2" s="164"/>
      <c r="G2" s="163" t="s">
        <v>4</v>
      </c>
      <c r="H2" s="162"/>
      <c r="I2" s="163" t="s">
        <v>2166</v>
      </c>
      <c r="J2" s="163" t="s">
        <v>2167</v>
      </c>
      <c r="K2" s="165" t="s">
        <v>5036</v>
      </c>
      <c r="L2" s="165" t="s">
        <v>5037</v>
      </c>
      <c r="M2" s="166" t="s">
        <v>2168</v>
      </c>
      <c r="N2" s="163" t="s">
        <v>2169</v>
      </c>
      <c r="O2" s="166" t="s">
        <v>5</v>
      </c>
      <c r="P2" s="167" t="s">
        <v>5038</v>
      </c>
      <c r="Q2" s="166" t="s">
        <v>5039</v>
      </c>
      <c r="R2" s="165" t="s">
        <v>2172</v>
      </c>
    </row>
    <row r="3" spans="1:18" ht="18" customHeight="1" x14ac:dyDescent="0.15">
      <c r="A3" s="168">
        <v>1</v>
      </c>
      <c r="B3" s="169" t="s">
        <v>5210</v>
      </c>
      <c r="C3" s="169"/>
      <c r="D3" s="169"/>
      <c r="E3" s="170"/>
      <c r="F3" s="169"/>
      <c r="G3" s="170"/>
      <c r="H3" s="169"/>
      <c r="I3" s="170"/>
      <c r="J3" s="170"/>
      <c r="K3" s="171">
        <f>IF(C3="",SUMIFS($K4:$K$40,$A4:$A$40,A3,$E4:$E$40,""),IF(E3="",SUMIFS($K4:$K$40,$A4:$A$40,A3,$C4:$C$40,C3,$G4:$G$40,""),IF(G3="",SUMIFS($K4:$K$40,$A4:$A$40,A3,$C4:$C$40,C3,$E4:$E$40,E3),0)))</f>
        <v>11054</v>
      </c>
      <c r="L3" s="171">
        <f>IF(C3="",SUMIFS($L4:$L$40,$A4:$A$40,A3,$E4:$E$40,""),IF(E3="",SUMIFS($L4:$L$40,$A4:$A$40,A3,$C4:$C$40,C3,$G4:$G$40,""),IF(G3="",SUMIFS($L4:$L$40,$A4:$A$40,A3,$C4:$C$40,C3,$E4:$E$40,E3),0)))</f>
        <v>10743</v>
      </c>
      <c r="M3" s="171">
        <f t="shared" ref="M3:M5" si="0">K3-L3</f>
        <v>311</v>
      </c>
      <c r="N3" s="172"/>
      <c r="O3" s="173"/>
      <c r="P3" s="174"/>
      <c r="Q3" s="171">
        <f>IF(C3="",SUMIFS($Q$3:$Q$40,$A$3:$A$40,A3,$C$3:$C$40,"&gt;0",$E$3:$E$40,""),IF(E3="",SUMIFS($Q$3:$Q$40,$A$3:$A$40,A3,$C$3:$C$40,C3,$E$3:$E$40,"&gt;0",$G$3:$G$40,""),IF(G3="",SUMIFS($Q$3:$Q$40,$A$3:$A$40,A3,$C$3:$C$40,C3,$E$3:$E$40,E3,$G$3:$G$40,"&gt;0"))))</f>
        <v>0</v>
      </c>
      <c r="R3" s="171"/>
    </row>
    <row r="4" spans="1:18" ht="18" customHeight="1" x14ac:dyDescent="0.15">
      <c r="A4" s="24">
        <v>1</v>
      </c>
      <c r="B4" s="25" t="s">
        <v>5210</v>
      </c>
      <c r="C4" s="26">
        <v>1</v>
      </c>
      <c r="D4" s="26" t="s">
        <v>5211</v>
      </c>
      <c r="E4" s="27"/>
      <c r="F4" s="26"/>
      <c r="G4" s="27"/>
      <c r="H4" s="26"/>
      <c r="I4" s="27"/>
      <c r="J4" s="27"/>
      <c r="K4" s="23">
        <f>IF(C4="",SUMIFS($K5:$K$40,$A5:$A$40,A4,$E5:$E$40,""),IF(E4="",SUMIFS($K5:$K$40,$A5:$A$40,A4,$C5:$C$40,C4,$G5:$G$40,""),IF(G4="",SUMIFS($K5:$K$40,$A5:$A$40,A4,$C5:$C$40,C4,$E5:$E$40,E4),0)))</f>
        <v>11054</v>
      </c>
      <c r="L4" s="23">
        <f>IF(C4="",SUMIFS($L5:$L$40,$A5:$A$40,A4,$E5:$E$40,""),IF(E4="",SUMIFS($L5:$L$40,$A5:$A$40,A4,$C5:$C$40,C4,$G5:$G$40,""),IF(G4="",SUMIFS($L5:$L$40,$A5:$A$40,A4,$C5:$C$40,C4,$E5:$E$40,E4),0)))</f>
        <v>10743</v>
      </c>
      <c r="M4" s="23">
        <f t="shared" si="0"/>
        <v>311</v>
      </c>
      <c r="N4" s="28"/>
      <c r="O4" s="29"/>
      <c r="P4" s="30"/>
      <c r="Q4" s="23">
        <f>IF(C4="",SUMIFS($Q$3:$Q$40,$A$3:$A$40,A4,$C$3:$C$40,"&gt;0",$E$3:$E$40,""),IF(E4="",SUMIFS($Q$3:$Q$40,$A$3:$A$40,A4,$C$3:$C$40,C4,$E$3:$E$40,"&gt;0",$G$3:$G$40,""),IF(G4="",SUMIFS($Q$3:$Q$40,$A$3:$A$40,A4,$C$3:$C$40,C4,$E$3:$E$40,E4,$G$3:$G$40,"&gt;0"))))</f>
        <v>0</v>
      </c>
      <c r="R4" s="23"/>
    </row>
    <row r="5" spans="1:18" ht="18" customHeight="1" x14ac:dyDescent="0.15">
      <c r="A5" s="24">
        <v>1</v>
      </c>
      <c r="B5" s="25" t="s">
        <v>5210</v>
      </c>
      <c r="C5" s="34">
        <v>1</v>
      </c>
      <c r="D5" s="25" t="s">
        <v>5211</v>
      </c>
      <c r="E5" s="35">
        <v>1</v>
      </c>
      <c r="F5" s="36" t="s">
        <v>5229</v>
      </c>
      <c r="G5" s="35"/>
      <c r="H5" s="36"/>
      <c r="I5" s="35"/>
      <c r="J5" s="35"/>
      <c r="K5" s="32">
        <f>IF(C5="",SUMIFS($K6:$K$40,$A6:$A$40,A5,$E6:$E$40,""),IF(E5="",SUMIFS($K6:$K$40,$A6:$A$40,A5,$C6:$C$40,C5,$G6:$G$40,""),IF(G5="",SUMIFS($K6:$K$40,$A6:$A$40,A5,$C6:$C$40,C5,$E6:$E$40,E5),0)))</f>
        <v>11054</v>
      </c>
      <c r="L5" s="32">
        <f>IF(C5="",SUMIFS($L6:$L$40,$A6:$A$40,A5,$E6:$E$40,""),IF(E5="",SUMIFS($L6:$L$40,$A6:$A$40,A5,$C6:$C$40,C5,$G6:$G$40,""),IF(G5="",SUMIFS($L6:$L$40,$A6:$A$40,A5,$C6:$C$40,C5,$E6:$E$40,E5),0)))</f>
        <v>10743</v>
      </c>
      <c r="M5" s="32">
        <f t="shared" si="0"/>
        <v>311</v>
      </c>
      <c r="N5" s="37"/>
      <c r="O5" s="38"/>
      <c r="P5" s="39"/>
      <c r="Q5" s="32">
        <f>IF(C5="",SUMIFS($Q$3:$Q$40,$A$3:$A$40,A5,$C$3:$C$40,"&gt;0",$E$3:$E$40,""),IF(E5="",SUMIFS($Q$3:$Q$40,$A$3:$A$40,A5,$C$3:$C$40,C5,$E$3:$E$40,"&gt;0",$G$3:$G$40,""),IF(G5="",SUMIFS($Q$3:$Q$40,$A$3:$A$40,A5,$C$3:$C$40,C5,$E$3:$E$40,E5,$G$3:$G$40,"&gt;0"))))</f>
        <v>0</v>
      </c>
      <c r="R5" s="32" t="s">
        <v>5908</v>
      </c>
    </row>
    <row r="6" spans="1:18" ht="18" customHeight="1" x14ac:dyDescent="0.15">
      <c r="A6" s="42">
        <v>1</v>
      </c>
      <c r="B6" s="43" t="s">
        <v>5210</v>
      </c>
      <c r="C6" s="43">
        <v>1</v>
      </c>
      <c r="D6" s="43" t="s">
        <v>5211</v>
      </c>
      <c r="E6" s="43">
        <v>1</v>
      </c>
      <c r="F6" s="43" t="s">
        <v>5229</v>
      </c>
      <c r="G6" s="49">
        <v>1</v>
      </c>
      <c r="H6" s="49" t="s">
        <v>5229</v>
      </c>
      <c r="I6" s="49"/>
      <c r="J6" s="45"/>
      <c r="K6" s="41"/>
      <c r="L6" s="41"/>
      <c r="M6" s="41"/>
      <c r="N6" s="45"/>
      <c r="O6" s="41"/>
      <c r="P6" s="46"/>
      <c r="Q6" s="41"/>
      <c r="R6" s="178" t="s">
        <v>1336</v>
      </c>
    </row>
    <row r="7" spans="1:18" ht="18" customHeight="1" x14ac:dyDescent="0.15">
      <c r="A7" s="42">
        <v>1</v>
      </c>
      <c r="B7" s="43" t="s">
        <v>5210</v>
      </c>
      <c r="C7" s="43">
        <v>1</v>
      </c>
      <c r="D7" s="43" t="s">
        <v>5211</v>
      </c>
      <c r="E7" s="43">
        <v>1</v>
      </c>
      <c r="F7" s="43" t="s">
        <v>5229</v>
      </c>
      <c r="G7" s="43">
        <v>1</v>
      </c>
      <c r="H7" s="43" t="s">
        <v>5229</v>
      </c>
      <c r="I7" s="49">
        <v>1</v>
      </c>
      <c r="J7" s="45" t="s">
        <v>5909</v>
      </c>
      <c r="K7" s="41">
        <v>10389</v>
      </c>
      <c r="L7" s="41">
        <v>10248</v>
      </c>
      <c r="M7" s="41">
        <f t="shared" ref="M7" si="1">K7-L7</f>
        <v>141</v>
      </c>
      <c r="N7" s="45" t="s">
        <v>5910</v>
      </c>
      <c r="O7" s="41"/>
      <c r="P7" s="46"/>
      <c r="Q7" s="41"/>
      <c r="R7" s="188" t="s">
        <v>1336</v>
      </c>
    </row>
    <row r="8" spans="1:18" ht="18" customHeight="1" x14ac:dyDescent="0.15">
      <c r="A8" s="42">
        <v>1</v>
      </c>
      <c r="B8" s="43" t="s">
        <v>5210</v>
      </c>
      <c r="C8" s="43">
        <v>1</v>
      </c>
      <c r="D8" s="43" t="s">
        <v>5211</v>
      </c>
      <c r="E8" s="43">
        <v>1</v>
      </c>
      <c r="F8" s="43" t="s">
        <v>5229</v>
      </c>
      <c r="G8" s="43">
        <v>1</v>
      </c>
      <c r="H8" s="43" t="s">
        <v>5229</v>
      </c>
      <c r="I8" s="43">
        <v>1</v>
      </c>
      <c r="J8" s="44" t="s">
        <v>5909</v>
      </c>
      <c r="K8" s="41"/>
      <c r="L8" s="41"/>
      <c r="M8" s="41"/>
      <c r="N8" s="45" t="s">
        <v>5911</v>
      </c>
      <c r="O8" s="41">
        <v>8709269</v>
      </c>
      <c r="P8" s="46"/>
      <c r="Q8" s="41"/>
      <c r="R8" s="188" t="s">
        <v>1336</v>
      </c>
    </row>
    <row r="9" spans="1:18" ht="18" customHeight="1" x14ac:dyDescent="0.15">
      <c r="A9" s="42">
        <v>1</v>
      </c>
      <c r="B9" s="43" t="s">
        <v>5210</v>
      </c>
      <c r="C9" s="43">
        <v>1</v>
      </c>
      <c r="D9" s="43" t="s">
        <v>5211</v>
      </c>
      <c r="E9" s="43">
        <v>1</v>
      </c>
      <c r="F9" s="43" t="s">
        <v>5229</v>
      </c>
      <c r="G9" s="43">
        <v>1</v>
      </c>
      <c r="H9" s="43" t="s">
        <v>5229</v>
      </c>
      <c r="I9" s="189">
        <v>1</v>
      </c>
      <c r="J9" s="190" t="s">
        <v>5909</v>
      </c>
      <c r="K9" s="41"/>
      <c r="L9" s="41"/>
      <c r="M9" s="41"/>
      <c r="N9" s="45" t="s">
        <v>5912</v>
      </c>
      <c r="O9" s="41">
        <v>1680000</v>
      </c>
      <c r="P9" s="46"/>
      <c r="Q9" s="41"/>
      <c r="R9" s="188" t="s">
        <v>1336</v>
      </c>
    </row>
    <row r="10" spans="1:18" ht="18" customHeight="1" x14ac:dyDescent="0.15">
      <c r="A10" s="42">
        <v>1</v>
      </c>
      <c r="B10" s="43" t="s">
        <v>5210</v>
      </c>
      <c r="C10" s="43">
        <v>1</v>
      </c>
      <c r="D10" s="43" t="s">
        <v>5211</v>
      </c>
      <c r="E10" s="43">
        <v>1</v>
      </c>
      <c r="F10" s="43" t="s">
        <v>5229</v>
      </c>
      <c r="G10" s="43">
        <v>1</v>
      </c>
      <c r="H10" s="43" t="s">
        <v>5229</v>
      </c>
      <c r="I10" s="49">
        <v>2</v>
      </c>
      <c r="J10" s="45" t="s">
        <v>5913</v>
      </c>
      <c r="K10" s="41">
        <v>665</v>
      </c>
      <c r="L10" s="41">
        <v>495</v>
      </c>
      <c r="M10" s="41">
        <f t="shared" ref="M10:M13" si="2">K10-L10</f>
        <v>170</v>
      </c>
      <c r="N10" s="45" t="s">
        <v>5914</v>
      </c>
      <c r="O10" s="41">
        <v>665500</v>
      </c>
      <c r="P10" s="46"/>
      <c r="Q10" s="41"/>
      <c r="R10" s="188" t="s">
        <v>1336</v>
      </c>
    </row>
    <row r="11" spans="1:18" ht="18" customHeight="1" x14ac:dyDescent="0.15">
      <c r="A11" s="168">
        <v>2</v>
      </c>
      <c r="B11" s="169" t="s">
        <v>4847</v>
      </c>
      <c r="C11" s="169"/>
      <c r="D11" s="169"/>
      <c r="E11" s="170"/>
      <c r="F11" s="169"/>
      <c r="G11" s="170"/>
      <c r="H11" s="169"/>
      <c r="I11" s="170"/>
      <c r="J11" s="170"/>
      <c r="K11" s="171">
        <f>IF(C11="",SUMIFS($K12:$K$40,$A12:$A$40,A11,$E12:$E$40,""),IF(E11="",SUMIFS($K12:$K$40,$A12:$A$40,A11,$C12:$C$40,C11,$G12:$G$40,""),IF(G11="",SUMIFS($K12:$K$40,$A12:$A$40,A11,$C12:$C$40,C11,$E12:$E$40,E11),0)))</f>
        <v>1</v>
      </c>
      <c r="L11" s="171">
        <f>IF(C11="",SUMIFS($L12:$L$40,$A12:$A$40,A11,$E12:$E$40,""),IF(E11="",SUMIFS($L12:$L$40,$A12:$A$40,A11,$C12:$C$40,C11,$G12:$G$40,""),IF(G11="",SUMIFS($L12:$L$40,$A12:$A$40,A11,$C12:$C$40,C11,$E12:$E$40,E11),0)))</f>
        <v>1</v>
      </c>
      <c r="M11" s="171">
        <f t="shared" si="2"/>
        <v>0</v>
      </c>
      <c r="N11" s="172"/>
      <c r="O11" s="173"/>
      <c r="P11" s="174"/>
      <c r="Q11" s="171">
        <f>IF(C11="",SUMIFS($Q$3:$Q$40,$A$3:$A$40,A11,$C$3:$C$40,"&gt;0",$E$3:$E$40,""),IF(E11="",SUMIFS($Q$3:$Q$40,$A$3:$A$40,A11,$C$3:$C$40,C11,$E$3:$E$40,"&gt;0",$G$3:$G$40,""),IF(G11="",SUMIFS($Q$3:$Q$40,$A$3:$A$40,A11,$C$3:$C$40,C11,$E$3:$E$40,E11,$G$3:$G$40,"&gt;0"))))</f>
        <v>1</v>
      </c>
      <c r="R11" s="171"/>
    </row>
    <row r="12" spans="1:18" ht="18" customHeight="1" x14ac:dyDescent="0.15">
      <c r="A12" s="24">
        <v>2</v>
      </c>
      <c r="B12" s="25" t="s">
        <v>4847</v>
      </c>
      <c r="C12" s="26">
        <v>1</v>
      </c>
      <c r="D12" s="26" t="s">
        <v>4847</v>
      </c>
      <c r="E12" s="27"/>
      <c r="F12" s="26"/>
      <c r="G12" s="27"/>
      <c r="H12" s="26"/>
      <c r="I12" s="27"/>
      <c r="J12" s="27"/>
      <c r="K12" s="23">
        <f>IF(C12="",SUMIFS($K13:$K$40,$A13:$A$40,A12,$E13:$E$40,""),IF(E12="",SUMIFS($K13:$K$40,$A13:$A$40,A12,$C13:$C$40,C12,$G13:$G$40,""),IF(G12="",SUMIFS($K13:$K$40,$A13:$A$40,A12,$C13:$C$40,C12,$E13:$E$40,E12),0)))</f>
        <v>1</v>
      </c>
      <c r="L12" s="23">
        <f>IF(C12="",SUMIFS($L13:$L$40,$A13:$A$40,A12,$E13:$E$40,""),IF(E12="",SUMIFS($L13:$L$40,$A13:$A$40,A12,$C13:$C$40,C12,$G13:$G$40,""),IF(G12="",SUMIFS($L13:$L$40,$A13:$A$40,A12,$C13:$C$40,C12,$E13:$E$40,E12),0)))</f>
        <v>1</v>
      </c>
      <c r="M12" s="23">
        <f t="shared" si="2"/>
        <v>0</v>
      </c>
      <c r="N12" s="28"/>
      <c r="O12" s="29"/>
      <c r="P12" s="30"/>
      <c r="Q12" s="23">
        <f>IF(C12="",SUMIFS($Q$3:$Q$40,$A$3:$A$40,A12,$C$3:$C$40,"&gt;0",$E$3:$E$40,""),IF(E12="",SUMIFS($Q$3:$Q$40,$A$3:$A$40,A12,$C$3:$C$40,C12,$E$3:$E$40,"&gt;0",$G$3:$G$40,""),IF(G12="",SUMIFS($Q$3:$Q$40,$A$3:$A$40,A12,$C$3:$C$40,C12,$E$3:$E$40,E12,$G$3:$G$40,"&gt;0"))))</f>
        <v>1</v>
      </c>
      <c r="R12" s="23"/>
    </row>
    <row r="13" spans="1:18" ht="18" customHeight="1" x14ac:dyDescent="0.15">
      <c r="A13" s="24">
        <v>2</v>
      </c>
      <c r="B13" s="25" t="s">
        <v>4847</v>
      </c>
      <c r="C13" s="34">
        <v>1</v>
      </c>
      <c r="D13" s="25" t="s">
        <v>4847</v>
      </c>
      <c r="E13" s="35">
        <v>1</v>
      </c>
      <c r="F13" s="36" t="s">
        <v>5915</v>
      </c>
      <c r="G13" s="35"/>
      <c r="H13" s="36"/>
      <c r="I13" s="35"/>
      <c r="J13" s="35"/>
      <c r="K13" s="32">
        <f>IF(C13="",SUMIFS($K14:$K$40,$A14:$A$40,A13,$E14:$E$40,""),IF(E13="",SUMIFS($K14:$K$40,$A14:$A$40,A13,$C14:$C$40,C13,$G14:$G$40,""),IF(G13="",SUMIFS($K14:$K$40,$A14:$A$40,A13,$C14:$C$40,C13,$E14:$E$40,E13),0)))</f>
        <v>1</v>
      </c>
      <c r="L13" s="32">
        <f>IF(C13="",SUMIFS($L14:$L$40,$A14:$A$40,A13,$E14:$E$40,""),IF(E13="",SUMIFS($L14:$L$40,$A14:$A$40,A13,$C14:$C$40,C13,$G14:$G$40,""),IF(G13="",SUMIFS($L14:$L$40,$A14:$A$40,A13,$C14:$C$40,C13,$E14:$E$40,E13),0)))</f>
        <v>1</v>
      </c>
      <c r="M13" s="32">
        <f t="shared" si="2"/>
        <v>0</v>
      </c>
      <c r="N13" s="37"/>
      <c r="O13" s="38"/>
      <c r="P13" s="39"/>
      <c r="Q13" s="32">
        <f>IF(C13="",SUMIFS($Q$3:$Q$40,$A$3:$A$40,A13,$C$3:$C$40,"&gt;0",$E$3:$E$40,""),IF(E13="",SUMIFS($Q$3:$Q$40,$A$3:$A$40,A13,$C$3:$C$40,C13,$E$3:$E$40,"&gt;0",$G$3:$G$40,""),IF(G13="",SUMIFS($Q$3:$Q$40,$A$3:$A$40,A13,$C$3:$C$40,C13,$E$3:$E$40,E13,$G$3:$G$40,"&gt;0"))))</f>
        <v>1</v>
      </c>
      <c r="R13" s="32" t="s">
        <v>1336</v>
      </c>
    </row>
    <row r="14" spans="1:18" ht="18" customHeight="1" x14ac:dyDescent="0.15">
      <c r="A14" s="42">
        <v>2</v>
      </c>
      <c r="B14" s="43" t="s">
        <v>4847</v>
      </c>
      <c r="C14" s="43">
        <v>1</v>
      </c>
      <c r="D14" s="43" t="s">
        <v>4847</v>
      </c>
      <c r="E14" s="43">
        <v>1</v>
      </c>
      <c r="F14" s="43" t="s">
        <v>4847</v>
      </c>
      <c r="G14" s="49">
        <v>1</v>
      </c>
      <c r="H14" s="49" t="s">
        <v>4847</v>
      </c>
      <c r="I14" s="49"/>
      <c r="J14" s="45"/>
      <c r="K14" s="41"/>
      <c r="L14" s="41"/>
      <c r="M14" s="41"/>
      <c r="N14" s="45"/>
      <c r="O14" s="41"/>
      <c r="P14" s="46"/>
      <c r="Q14" s="41"/>
      <c r="R14" s="178" t="s">
        <v>1336</v>
      </c>
    </row>
    <row r="15" spans="1:18" ht="18" customHeight="1" x14ac:dyDescent="0.15">
      <c r="A15" s="42">
        <v>2</v>
      </c>
      <c r="B15" s="43" t="s">
        <v>4847</v>
      </c>
      <c r="C15" s="43">
        <v>1</v>
      </c>
      <c r="D15" s="43" t="s">
        <v>4847</v>
      </c>
      <c r="E15" s="43">
        <v>1</v>
      </c>
      <c r="F15" s="43" t="s">
        <v>4847</v>
      </c>
      <c r="G15" s="43">
        <v>1</v>
      </c>
      <c r="H15" s="43" t="s">
        <v>4847</v>
      </c>
      <c r="I15" s="49">
        <v>1</v>
      </c>
      <c r="J15" s="45" t="s">
        <v>4847</v>
      </c>
      <c r="K15" s="41">
        <v>1</v>
      </c>
      <c r="L15" s="41">
        <v>1</v>
      </c>
      <c r="M15" s="41">
        <f t="shared" ref="M15:M18" si="3">K15-L15</f>
        <v>0</v>
      </c>
      <c r="N15" s="45" t="s">
        <v>2147</v>
      </c>
      <c r="O15" s="41">
        <v>1000</v>
      </c>
      <c r="P15" s="46" t="s">
        <v>88</v>
      </c>
      <c r="Q15" s="41">
        <v>1</v>
      </c>
      <c r="R15" s="188" t="s">
        <v>1336</v>
      </c>
    </row>
    <row r="16" spans="1:18" ht="18" customHeight="1" x14ac:dyDescent="0.15">
      <c r="A16" s="168">
        <v>3</v>
      </c>
      <c r="B16" s="169" t="s">
        <v>5679</v>
      </c>
      <c r="C16" s="169"/>
      <c r="D16" s="169"/>
      <c r="E16" s="170"/>
      <c r="F16" s="169"/>
      <c r="G16" s="170"/>
      <c r="H16" s="169"/>
      <c r="I16" s="170"/>
      <c r="J16" s="170"/>
      <c r="K16" s="171">
        <f>IF(C16="",SUMIFS($K17:$K$40,$A17:$A$40,A16,$E17:$E$40,""),IF(E16="",SUMIFS($K17:$K$40,$A17:$A$40,A16,$C17:$C$40,C16,$G17:$G$40,""),IF(G16="",SUMIFS($K17:$K$40,$A17:$A$40,A16,$C17:$C$40,C16,$E17:$E$40,E16),0)))</f>
        <v>62</v>
      </c>
      <c r="L16" s="171">
        <f>IF(C16="",SUMIFS($L17:$L$40,$A17:$A$40,A16,$E17:$E$40,""),IF(E16="",SUMIFS($L17:$L$40,$A17:$A$40,A16,$C17:$C$40,C16,$G17:$G$40,""),IF(G16="",SUMIFS($L17:$L$40,$A17:$A$40,A16,$C17:$C$40,C16,$E17:$E$40,E16),0)))</f>
        <v>62</v>
      </c>
      <c r="M16" s="171">
        <f t="shared" si="3"/>
        <v>0</v>
      </c>
      <c r="N16" s="172"/>
      <c r="O16" s="173"/>
      <c r="P16" s="174"/>
      <c r="Q16" s="171">
        <f>IF(C16="",SUMIFS($Q$3:$Q$40,$A$3:$A$40,A16,$C$3:$C$40,"&gt;0",$E$3:$E$40,""),IF(E16="",SUMIFS($Q$3:$Q$40,$A$3:$A$40,A16,$C$3:$C$40,C16,$E$3:$E$40,"&gt;0",$G$3:$G$40,""),IF(G16="",SUMIFS($Q$3:$Q$40,$A$3:$A$40,A16,$C$3:$C$40,C16,$E$3:$E$40,E16,$G$3:$G$40,"&gt;0"))))</f>
        <v>62</v>
      </c>
      <c r="R16" s="171"/>
    </row>
    <row r="17" spans="1:18" ht="18" customHeight="1" x14ac:dyDescent="0.15">
      <c r="A17" s="24">
        <v>3</v>
      </c>
      <c r="B17" s="25" t="s">
        <v>5679</v>
      </c>
      <c r="C17" s="26">
        <v>1</v>
      </c>
      <c r="D17" s="26" t="s">
        <v>5680</v>
      </c>
      <c r="E17" s="27"/>
      <c r="F17" s="26"/>
      <c r="G17" s="27"/>
      <c r="H17" s="26"/>
      <c r="I17" s="27"/>
      <c r="J17" s="27"/>
      <c r="K17" s="23">
        <f>IF(C17="",SUMIFS($K18:$K$40,$A18:$A$40,A17,$E18:$E$40,""),IF(E17="",SUMIFS($K18:$K$40,$A18:$A$40,A17,$C18:$C$40,C17,$G18:$G$40,""),IF(G17="",SUMIFS($K18:$K$40,$A18:$A$40,A17,$C18:$C$40,C17,$E18:$E$40,E17),0)))</f>
        <v>62</v>
      </c>
      <c r="L17" s="23">
        <f>IF(C17="",SUMIFS($L18:$L$40,$A18:$A$40,A17,$E18:$E$40,""),IF(E17="",SUMIFS($L18:$L$40,$A18:$A$40,A17,$C18:$C$40,C17,$G18:$G$40,""),IF(G17="",SUMIFS($L18:$L$40,$A18:$A$40,A17,$C18:$C$40,C17,$E18:$E$40,E17),0)))</f>
        <v>62</v>
      </c>
      <c r="M17" s="23">
        <f t="shared" si="3"/>
        <v>0</v>
      </c>
      <c r="N17" s="28"/>
      <c r="O17" s="29"/>
      <c r="P17" s="30"/>
      <c r="Q17" s="23">
        <f>IF(C17="",SUMIFS($Q$3:$Q$40,$A$3:$A$40,A17,$C$3:$C$40,"&gt;0",$E$3:$E$40,""),IF(E17="",SUMIFS($Q$3:$Q$40,$A$3:$A$40,A17,$C$3:$C$40,C17,$E$3:$E$40,"&gt;0",$G$3:$G$40,""),IF(G17="",SUMIFS($Q$3:$Q$40,$A$3:$A$40,A17,$C$3:$C$40,C17,$E$3:$E$40,E17,$G$3:$G$40,"&gt;0"))))</f>
        <v>62</v>
      </c>
      <c r="R17" s="23"/>
    </row>
    <row r="18" spans="1:18" ht="18" customHeight="1" x14ac:dyDescent="0.15">
      <c r="A18" s="24">
        <v>3</v>
      </c>
      <c r="B18" s="25" t="s">
        <v>5679</v>
      </c>
      <c r="C18" s="34">
        <v>1</v>
      </c>
      <c r="D18" s="25" t="s">
        <v>5680</v>
      </c>
      <c r="E18" s="35">
        <v>1</v>
      </c>
      <c r="F18" s="36" t="s">
        <v>5685</v>
      </c>
      <c r="G18" s="35"/>
      <c r="H18" s="36"/>
      <c r="I18" s="35"/>
      <c r="J18" s="35"/>
      <c r="K18" s="32">
        <f>IF(C18="",SUMIFS($K19:$K$40,$A19:$A$40,A18,$E19:$E$40,""),IF(E18="",SUMIFS($K19:$K$40,$A19:$A$40,A18,$C19:$C$40,C18,$G19:$G$40,""),IF(G18="",SUMIFS($K19:$K$40,$A19:$A$40,A18,$C19:$C$40,C18,$E19:$E$40,E18),0)))</f>
        <v>10</v>
      </c>
      <c r="L18" s="32">
        <f>IF(C18="",SUMIFS($L19:$L$40,$A19:$A$40,A18,$E19:$E$40,""),IF(E18="",SUMIFS($L19:$L$40,$A19:$A$40,A18,$C19:$C$40,C18,$G19:$G$40,""),IF(G18="",SUMIFS($L19:$L$40,$A19:$A$40,A18,$C19:$C$40,C18,$E19:$E$40,E18),0)))</f>
        <v>10</v>
      </c>
      <c r="M18" s="32">
        <f t="shared" si="3"/>
        <v>0</v>
      </c>
      <c r="N18" s="37"/>
      <c r="O18" s="38"/>
      <c r="P18" s="39"/>
      <c r="Q18" s="32">
        <f>IF(C18="",SUMIFS($Q$3:$Q$40,$A$3:$A$40,A18,$C$3:$C$40,"&gt;0",$E$3:$E$40,""),IF(E18="",SUMIFS($Q$3:$Q$40,$A$3:$A$40,A18,$C$3:$C$40,C18,$E$3:$E$40,"&gt;0",$G$3:$G$40,""),IF(G18="",SUMIFS($Q$3:$Q$40,$A$3:$A$40,A18,$C$3:$C$40,C18,$E$3:$E$40,E18,$G$3:$G$40,"&gt;0"))))</f>
        <v>10</v>
      </c>
      <c r="R18" s="32" t="s">
        <v>1336</v>
      </c>
    </row>
    <row r="19" spans="1:18" ht="18" customHeight="1" x14ac:dyDescent="0.15">
      <c r="A19" s="42">
        <v>3</v>
      </c>
      <c r="B19" s="43" t="s">
        <v>5679</v>
      </c>
      <c r="C19" s="43">
        <v>1</v>
      </c>
      <c r="D19" s="43" t="s">
        <v>5680</v>
      </c>
      <c r="E19" s="43">
        <v>1</v>
      </c>
      <c r="F19" s="43" t="s">
        <v>5685</v>
      </c>
      <c r="G19" s="49">
        <v>1</v>
      </c>
      <c r="H19" s="49" t="s">
        <v>5686</v>
      </c>
      <c r="I19" s="49"/>
      <c r="J19" s="45"/>
      <c r="K19" s="41"/>
      <c r="L19" s="41"/>
      <c r="M19" s="41"/>
      <c r="N19" s="45"/>
      <c r="O19" s="41"/>
      <c r="P19" s="46"/>
      <c r="Q19" s="41"/>
      <c r="R19" s="178" t="s">
        <v>1336</v>
      </c>
    </row>
    <row r="20" spans="1:18" ht="18" customHeight="1" x14ac:dyDescent="0.15">
      <c r="A20" s="42">
        <v>3</v>
      </c>
      <c r="B20" s="43" t="s">
        <v>5679</v>
      </c>
      <c r="C20" s="43">
        <v>1</v>
      </c>
      <c r="D20" s="43" t="s">
        <v>5680</v>
      </c>
      <c r="E20" s="43">
        <v>1</v>
      </c>
      <c r="F20" s="43" t="s">
        <v>5685</v>
      </c>
      <c r="G20" s="43">
        <v>1</v>
      </c>
      <c r="H20" s="43" t="s">
        <v>5686</v>
      </c>
      <c r="I20" s="49">
        <v>1</v>
      </c>
      <c r="J20" s="45" t="s">
        <v>4850</v>
      </c>
      <c r="K20" s="41">
        <v>10</v>
      </c>
      <c r="L20" s="41">
        <v>10</v>
      </c>
      <c r="M20" s="41">
        <f t="shared" ref="M20:M21" si="4">K20-L20</f>
        <v>0</v>
      </c>
      <c r="N20" s="45" t="s">
        <v>5916</v>
      </c>
      <c r="O20" s="41">
        <v>10000</v>
      </c>
      <c r="P20" s="46" t="s">
        <v>88</v>
      </c>
      <c r="Q20" s="41">
        <v>10</v>
      </c>
      <c r="R20" s="188" t="s">
        <v>1336</v>
      </c>
    </row>
    <row r="21" spans="1:18" ht="18" customHeight="1" x14ac:dyDescent="0.15">
      <c r="A21" s="24">
        <v>3</v>
      </c>
      <c r="B21" s="25" t="s">
        <v>5679</v>
      </c>
      <c r="C21" s="34">
        <v>1</v>
      </c>
      <c r="D21" s="25" t="s">
        <v>5680</v>
      </c>
      <c r="E21" s="35">
        <v>2</v>
      </c>
      <c r="F21" s="36" t="s">
        <v>5681</v>
      </c>
      <c r="G21" s="35"/>
      <c r="H21" s="36"/>
      <c r="I21" s="35"/>
      <c r="J21" s="35"/>
      <c r="K21" s="32">
        <f>IF(C21="",SUMIFS($K22:$K$40,$A22:$A$40,A21,$E22:$E$40,""),IF(E21="",SUMIFS($K22:$K$40,$A22:$A$40,A21,$C22:$C$40,C21,$G22:$G$40,""),IF(G21="",SUMIFS($K22:$K$40,$A22:$A$40,A21,$C22:$C$40,C21,$E22:$E$40,E21),0)))</f>
        <v>52</v>
      </c>
      <c r="L21" s="32">
        <f>IF(C21="",SUMIFS($L22:$L$40,$A22:$A$40,A21,$E22:$E$40,""),IF(E21="",SUMIFS($L22:$L$40,$A22:$A$40,A21,$C22:$C$40,C21,$G22:$G$40,""),IF(G21="",SUMIFS($L22:$L$40,$A22:$A$40,A21,$C22:$C$40,C21,$E22:$E$40,E21),0)))</f>
        <v>52</v>
      </c>
      <c r="M21" s="32">
        <f t="shared" si="4"/>
        <v>0</v>
      </c>
      <c r="N21" s="37"/>
      <c r="O21" s="38"/>
      <c r="P21" s="39"/>
      <c r="Q21" s="32">
        <f>IF(C21="",SUMIFS($Q$3:$Q$40,$A$3:$A$40,A21,$C$3:$C$40,"&gt;0",$E$3:$E$40,""),IF(E21="",SUMIFS($Q$3:$Q$40,$A$3:$A$40,A21,$C$3:$C$40,C21,$E$3:$E$40,"&gt;0",$G$3:$G$40,""),IF(G21="",SUMIFS($Q$3:$Q$40,$A$3:$A$40,A21,$C$3:$C$40,C21,$E$3:$E$40,E21,$G$3:$G$40,"&gt;0"))))</f>
        <v>52</v>
      </c>
      <c r="R21" s="32" t="s">
        <v>1336</v>
      </c>
    </row>
    <row r="22" spans="1:18" ht="18" customHeight="1" x14ac:dyDescent="0.15">
      <c r="A22" s="42">
        <v>3</v>
      </c>
      <c r="B22" s="43" t="s">
        <v>5679</v>
      </c>
      <c r="C22" s="43">
        <v>1</v>
      </c>
      <c r="D22" s="43" t="s">
        <v>5680</v>
      </c>
      <c r="E22" s="43">
        <v>2</v>
      </c>
      <c r="F22" s="43" t="s">
        <v>5681</v>
      </c>
      <c r="G22" s="49">
        <v>1</v>
      </c>
      <c r="H22" s="49" t="s">
        <v>4533</v>
      </c>
      <c r="I22" s="49"/>
      <c r="J22" s="45"/>
      <c r="K22" s="41"/>
      <c r="L22" s="41"/>
      <c r="M22" s="41"/>
      <c r="N22" s="45"/>
      <c r="O22" s="41"/>
      <c r="P22" s="46"/>
      <c r="Q22" s="41"/>
      <c r="R22" s="178" t="s">
        <v>1336</v>
      </c>
    </row>
    <row r="23" spans="1:18" ht="18" customHeight="1" x14ac:dyDescent="0.15">
      <c r="A23" s="42">
        <v>3</v>
      </c>
      <c r="B23" s="43" t="s">
        <v>5679</v>
      </c>
      <c r="C23" s="43">
        <v>1</v>
      </c>
      <c r="D23" s="43" t="s">
        <v>5680</v>
      </c>
      <c r="E23" s="43">
        <v>2</v>
      </c>
      <c r="F23" s="43" t="s">
        <v>5681</v>
      </c>
      <c r="G23" s="43">
        <v>1</v>
      </c>
      <c r="H23" s="43" t="s">
        <v>4533</v>
      </c>
      <c r="I23" s="49">
        <v>1</v>
      </c>
      <c r="J23" s="45" t="s">
        <v>4533</v>
      </c>
      <c r="K23" s="41">
        <v>52</v>
      </c>
      <c r="L23" s="41">
        <v>52</v>
      </c>
      <c r="M23" s="41">
        <f t="shared" ref="M23:M26" si="5">K23-L23</f>
        <v>0</v>
      </c>
      <c r="N23" s="45" t="s">
        <v>5917</v>
      </c>
      <c r="O23" s="41">
        <v>52060</v>
      </c>
      <c r="P23" s="46" t="s">
        <v>88</v>
      </c>
      <c r="Q23" s="41">
        <v>52</v>
      </c>
      <c r="R23" s="188" t="s">
        <v>1336</v>
      </c>
    </row>
    <row r="24" spans="1:18" ht="18" customHeight="1" x14ac:dyDescent="0.15">
      <c r="A24" s="168">
        <v>4</v>
      </c>
      <c r="B24" s="169" t="s">
        <v>5710</v>
      </c>
      <c r="C24" s="169"/>
      <c r="D24" s="169"/>
      <c r="E24" s="170"/>
      <c r="F24" s="169"/>
      <c r="G24" s="170"/>
      <c r="H24" s="169"/>
      <c r="I24" s="170"/>
      <c r="J24" s="170"/>
      <c r="K24" s="171">
        <f>IF(C24="",SUMIFS($K25:$K$40,$A25:$A$40,A24,$E25:$E$40,""),IF(E24="",SUMIFS($K25:$K$40,$A25:$A$40,A24,$C25:$C$40,C24,$G25:$G$40,""),IF(G24="",SUMIFS($K25:$K$40,$A25:$A$40,A24,$C25:$C$40,C24,$E25:$E$40,E24),0)))</f>
        <v>4256</v>
      </c>
      <c r="L24" s="171">
        <f>IF(C24="",SUMIFS($L25:$L$40,$A25:$A$40,A24,$E25:$E$40,""),IF(E24="",SUMIFS($L25:$L$40,$A25:$A$40,A24,$C25:$C$40,C24,$G25:$G$40,""),IF(G24="",SUMIFS($L25:$L$40,$A25:$A$40,A24,$C25:$C$40,C24,$E25:$E$40,E24),0)))</f>
        <v>4000</v>
      </c>
      <c r="M24" s="171">
        <f t="shared" si="5"/>
        <v>256</v>
      </c>
      <c r="N24" s="172"/>
      <c r="O24" s="173"/>
      <c r="P24" s="174"/>
      <c r="Q24" s="171">
        <f>IF(C24="",SUMIFS($Q$3:$Q$40,$A$3:$A$40,A24,$C$3:$C$40,"&gt;0",$E$3:$E$40,""),IF(E24="",SUMIFS($Q$3:$Q$40,$A$3:$A$40,A24,$C$3:$C$40,C24,$E$3:$E$40,"&gt;0",$G$3:$G$40,""),IF(G24="",SUMIFS($Q$3:$Q$40,$A$3:$A$40,A24,$C$3:$C$40,C24,$E$3:$E$40,E24,$G$3:$G$40,"&gt;0"))))</f>
        <v>4256</v>
      </c>
      <c r="R24" s="171"/>
    </row>
    <row r="25" spans="1:18" ht="18" customHeight="1" x14ac:dyDescent="0.15">
      <c r="A25" s="24">
        <v>4</v>
      </c>
      <c r="B25" s="25" t="s">
        <v>5710</v>
      </c>
      <c r="C25" s="26">
        <v>1</v>
      </c>
      <c r="D25" s="26" t="s">
        <v>5711</v>
      </c>
      <c r="E25" s="27"/>
      <c r="F25" s="26"/>
      <c r="G25" s="27"/>
      <c r="H25" s="26"/>
      <c r="I25" s="27"/>
      <c r="J25" s="27"/>
      <c r="K25" s="23">
        <f>IF(C25="",SUMIFS($K26:$K$40,$A26:$A$40,A25,$E26:$E$40,""),IF(E25="",SUMIFS($K26:$K$40,$A26:$A$40,A25,$C26:$C$40,C25,$G26:$G$40,""),IF(G25="",SUMIFS($K26:$K$40,$A26:$A$40,A25,$C26:$C$40,C25,$E26:$E$40,E25),0)))</f>
        <v>4256</v>
      </c>
      <c r="L25" s="23">
        <f>IF(C25="",SUMIFS($L26:$L$40,$A26:$A$40,A25,$E26:$E$40,""),IF(E25="",SUMIFS($L26:$L$40,$A26:$A$40,A25,$C26:$C$40,C25,$G26:$G$40,""),IF(G25="",SUMIFS($L26:$L$40,$A26:$A$40,A25,$C26:$C$40,C25,$E26:$E$40,E25),0)))</f>
        <v>4000</v>
      </c>
      <c r="M25" s="23">
        <f t="shared" si="5"/>
        <v>256</v>
      </c>
      <c r="N25" s="28"/>
      <c r="O25" s="29"/>
      <c r="P25" s="30"/>
      <c r="Q25" s="23">
        <f>IF(C25="",SUMIFS($Q$3:$Q$40,$A$3:$A$40,A25,$C$3:$C$40,"&gt;0",$E$3:$E$40,""),IF(E25="",SUMIFS($Q$3:$Q$40,$A$3:$A$40,A25,$C$3:$C$40,C25,$E$3:$E$40,"&gt;0",$G$3:$G$40,""),IF(G25="",SUMIFS($Q$3:$Q$40,$A$3:$A$40,A25,$C$3:$C$40,C25,$E$3:$E$40,E25,$G$3:$G$40,"&gt;0"))))</f>
        <v>4256</v>
      </c>
      <c r="R25" s="23"/>
    </row>
    <row r="26" spans="1:18" ht="18" customHeight="1" x14ac:dyDescent="0.15">
      <c r="A26" s="24">
        <v>4</v>
      </c>
      <c r="B26" s="25" t="s">
        <v>5710</v>
      </c>
      <c r="C26" s="34">
        <v>1</v>
      </c>
      <c r="D26" s="25" t="s">
        <v>5711</v>
      </c>
      <c r="E26" s="35">
        <v>1</v>
      </c>
      <c r="F26" s="36" t="s">
        <v>5711</v>
      </c>
      <c r="G26" s="35"/>
      <c r="H26" s="36"/>
      <c r="I26" s="35"/>
      <c r="J26" s="35"/>
      <c r="K26" s="32">
        <f>IF(C26="",SUMIFS($K27:$K$40,$A27:$A$40,A26,$E27:$E$40,""),IF(E26="",SUMIFS($K27:$K$40,$A27:$A$40,A26,$C27:$C$40,C26,$G27:$G$40,""),IF(G26="",SUMIFS($K27:$K$40,$A27:$A$40,A26,$C27:$C$40,C26,$E27:$E$40,E26),0)))</f>
        <v>4256</v>
      </c>
      <c r="L26" s="32">
        <f>IF(C26="",SUMIFS($L27:$L$40,$A27:$A$40,A26,$E27:$E$40,""),IF(E26="",SUMIFS($L27:$L$40,$A27:$A$40,A26,$C27:$C$40,C26,$G27:$G$40,""),IF(G26="",SUMIFS($L27:$L$40,$A27:$A$40,A26,$C27:$C$40,C26,$E27:$E$40,E26),0)))</f>
        <v>4000</v>
      </c>
      <c r="M26" s="32">
        <f t="shared" si="5"/>
        <v>256</v>
      </c>
      <c r="N26" s="37"/>
      <c r="O26" s="38"/>
      <c r="P26" s="39"/>
      <c r="Q26" s="32">
        <f>IF(C26="",SUMIFS($Q$3:$Q$40,$A$3:$A$40,A26,$C$3:$C$40,"&gt;0",$E$3:$E$40,""),IF(E26="",SUMIFS($Q$3:$Q$40,$A$3:$A$40,A26,$C$3:$C$40,C26,$E$3:$E$40,"&gt;0",$G$3:$G$40,""),IF(G26="",SUMIFS($Q$3:$Q$40,$A$3:$A$40,A26,$C$3:$C$40,C26,$E$3:$E$40,E26,$G$3:$G$40,"&gt;0"))))</f>
        <v>4256</v>
      </c>
      <c r="R26" s="32" t="s">
        <v>1336</v>
      </c>
    </row>
    <row r="27" spans="1:18" ht="18" customHeight="1" x14ac:dyDescent="0.15">
      <c r="A27" s="42">
        <v>4</v>
      </c>
      <c r="B27" s="43" t="s">
        <v>5710</v>
      </c>
      <c r="C27" s="43">
        <v>1</v>
      </c>
      <c r="D27" s="43" t="s">
        <v>5711</v>
      </c>
      <c r="E27" s="43">
        <v>1</v>
      </c>
      <c r="F27" s="43" t="s">
        <v>5711</v>
      </c>
      <c r="G27" s="49">
        <v>1</v>
      </c>
      <c r="H27" s="49" t="s">
        <v>5711</v>
      </c>
      <c r="I27" s="49"/>
      <c r="J27" s="45"/>
      <c r="K27" s="41"/>
      <c r="L27" s="41"/>
      <c r="M27" s="41"/>
      <c r="N27" s="45"/>
      <c r="O27" s="41"/>
      <c r="P27" s="46"/>
      <c r="Q27" s="41"/>
      <c r="R27" s="178" t="s">
        <v>1336</v>
      </c>
    </row>
    <row r="28" spans="1:18" ht="18" customHeight="1" x14ac:dyDescent="0.15">
      <c r="A28" s="42">
        <v>4</v>
      </c>
      <c r="B28" s="43" t="s">
        <v>5710</v>
      </c>
      <c r="C28" s="43">
        <v>1</v>
      </c>
      <c r="D28" s="43" t="s">
        <v>5711</v>
      </c>
      <c r="E28" s="43">
        <v>1</v>
      </c>
      <c r="F28" s="43" t="s">
        <v>5711</v>
      </c>
      <c r="G28" s="43">
        <v>1</v>
      </c>
      <c r="H28" s="43" t="s">
        <v>5711</v>
      </c>
      <c r="I28" s="49">
        <v>1</v>
      </c>
      <c r="J28" s="45" t="s">
        <v>4869</v>
      </c>
      <c r="K28" s="41">
        <v>4256</v>
      </c>
      <c r="L28" s="41">
        <v>4000</v>
      </c>
      <c r="M28" s="41">
        <f t="shared" ref="M28:M31" si="6">K28-L28</f>
        <v>256</v>
      </c>
      <c r="N28" s="45" t="s">
        <v>4869</v>
      </c>
      <c r="O28" s="41">
        <v>4256000</v>
      </c>
      <c r="P28" s="46" t="s">
        <v>4868</v>
      </c>
      <c r="Q28" s="41">
        <v>4256</v>
      </c>
      <c r="R28" s="188" t="s">
        <v>1336</v>
      </c>
    </row>
    <row r="29" spans="1:18" ht="18" customHeight="1" x14ac:dyDescent="0.15">
      <c r="A29" s="168">
        <v>5</v>
      </c>
      <c r="B29" s="169" t="s">
        <v>5723</v>
      </c>
      <c r="C29" s="169"/>
      <c r="D29" s="169"/>
      <c r="E29" s="170"/>
      <c r="F29" s="169"/>
      <c r="G29" s="170"/>
      <c r="H29" s="169"/>
      <c r="I29" s="170"/>
      <c r="J29" s="170"/>
      <c r="K29" s="171">
        <f>IF(C29="",SUMIFS($K30:$K$40,$A30:$A$40,A29,$E30:$E$40,""),IF(E29="",SUMIFS($K30:$K$40,$A30:$A$40,A29,$C30:$C$40,C29,$G30:$G$40,""),IF(G29="",SUMIFS($K30:$K$40,$A30:$A$40,A29,$C30:$C$40,C29,$E30:$E$40,E29),0)))</f>
        <v>1</v>
      </c>
      <c r="L29" s="171">
        <f>IF(C29="",SUMIFS($L30:$L$40,$A30:$A$40,A29,$E30:$E$40,""),IF(E29="",SUMIFS($L30:$L$40,$A30:$A$40,A29,$C30:$C$40,C29,$G30:$G$40,""),IF(G29="",SUMIFS($L30:$L$40,$A30:$A$40,A29,$C30:$C$40,C29,$E30:$E$40,E29),0)))</f>
        <v>1</v>
      </c>
      <c r="M29" s="171">
        <f t="shared" si="6"/>
        <v>0</v>
      </c>
      <c r="N29" s="172"/>
      <c r="O29" s="173"/>
      <c r="P29" s="174"/>
      <c r="Q29" s="171">
        <f>IF(C29="",SUMIFS($Q$3:$Q$40,$A$3:$A$40,A29,$C$3:$C$40,"&gt;0",$E$3:$E$40,""),IF(E29="",SUMIFS($Q$3:$Q$40,$A$3:$A$40,A29,$C$3:$C$40,C29,$E$3:$E$40,"&gt;0",$G$3:$G$40,""),IF(G29="",SUMIFS($Q$3:$Q$40,$A$3:$A$40,A29,$C$3:$C$40,C29,$E$3:$E$40,E29,$G$3:$G$40,"&gt;0"))))</f>
        <v>0</v>
      </c>
      <c r="R29" s="171"/>
    </row>
    <row r="30" spans="1:18" ht="18" customHeight="1" x14ac:dyDescent="0.15">
      <c r="A30" s="24">
        <v>5</v>
      </c>
      <c r="B30" s="25" t="s">
        <v>5723</v>
      </c>
      <c r="C30" s="26">
        <v>1</v>
      </c>
      <c r="D30" s="26" t="s">
        <v>5723</v>
      </c>
      <c r="E30" s="27"/>
      <c r="F30" s="26"/>
      <c r="G30" s="27"/>
      <c r="H30" s="26"/>
      <c r="I30" s="27"/>
      <c r="J30" s="27"/>
      <c r="K30" s="23">
        <f>IF(C30="",SUMIFS($K31:$K$40,$A31:$A$40,A30,$E31:$E$40,""),IF(E30="",SUMIFS($K31:$K$40,$A31:$A$40,A30,$C31:$C$40,C30,$G31:$G$40,""),IF(G30="",SUMIFS($K31:$K$40,$A31:$A$40,A30,$C31:$C$40,C30,$E31:$E$40,E30),0)))</f>
        <v>1</v>
      </c>
      <c r="L30" s="23">
        <f>IF(C30="",SUMIFS($L31:$L$40,$A31:$A$40,A30,$E31:$E$40,""),IF(E30="",SUMIFS($L31:$L$40,$A31:$A$40,A30,$C31:$C$40,C30,$G31:$G$40,""),IF(G30="",SUMIFS($L31:$L$40,$A31:$A$40,A30,$C31:$C$40,C30,$E31:$E$40,E30),0)))</f>
        <v>1</v>
      </c>
      <c r="M30" s="23">
        <f t="shared" si="6"/>
        <v>0</v>
      </c>
      <c r="N30" s="28"/>
      <c r="O30" s="29"/>
      <c r="P30" s="30"/>
      <c r="Q30" s="23">
        <f>IF(C30="",SUMIFS($Q$3:$Q$40,$A$3:$A$40,A30,$C$3:$C$40,"&gt;0",$E$3:$E$40,""),IF(E30="",SUMIFS($Q$3:$Q$40,$A$3:$A$40,A30,$C$3:$C$40,C30,$E$3:$E$40,"&gt;0",$G$3:$G$40,""),IF(G30="",SUMIFS($Q$3:$Q$40,$A$3:$A$40,A30,$C$3:$C$40,C30,$E$3:$E$40,E30,$G$3:$G$40,"&gt;0"))))</f>
        <v>0</v>
      </c>
      <c r="R30" s="23"/>
    </row>
    <row r="31" spans="1:18" ht="18" customHeight="1" x14ac:dyDescent="0.15">
      <c r="A31" s="24">
        <v>5</v>
      </c>
      <c r="B31" s="25" t="s">
        <v>5723</v>
      </c>
      <c r="C31" s="34">
        <v>1</v>
      </c>
      <c r="D31" s="25" t="s">
        <v>5723</v>
      </c>
      <c r="E31" s="35">
        <v>1</v>
      </c>
      <c r="F31" s="36" t="s">
        <v>5723</v>
      </c>
      <c r="G31" s="35"/>
      <c r="H31" s="36"/>
      <c r="I31" s="35"/>
      <c r="J31" s="35"/>
      <c r="K31" s="32">
        <f>IF(C31="",SUMIFS($K32:$K$40,$A32:$A$40,A31,$E32:$E$40,""),IF(E31="",SUMIFS($K32:$K$40,$A32:$A$40,A31,$C32:$C$40,C31,$G32:$G$40,""),IF(G31="",SUMIFS($K32:$K$40,$A32:$A$40,A31,$C32:$C$40,C31,$E32:$E$40,E31),0)))</f>
        <v>1</v>
      </c>
      <c r="L31" s="32">
        <f>IF(C31="",SUMIFS($L32:$L$40,$A32:$A$40,A31,$E32:$E$40,""),IF(E31="",SUMIFS($L32:$L$40,$A32:$A$40,A31,$C32:$C$40,C31,$G32:$G$40,""),IF(G31="",SUMIFS($L32:$L$40,$A32:$A$40,A31,$C32:$C$40,C31,$E32:$E$40,E31),0)))</f>
        <v>1</v>
      </c>
      <c r="M31" s="32">
        <f t="shared" si="6"/>
        <v>0</v>
      </c>
      <c r="N31" s="37"/>
      <c r="O31" s="38"/>
      <c r="P31" s="39"/>
      <c r="Q31" s="32">
        <f>IF(C31="",SUMIFS($Q$3:$Q$40,$A$3:$A$40,A31,$C$3:$C$40,"&gt;0",$E$3:$E$40,""),IF(E31="",SUMIFS($Q$3:$Q$40,$A$3:$A$40,A31,$C$3:$C$40,C31,$E$3:$E$40,"&gt;0",$G$3:$G$40,""),IF(G31="",SUMIFS($Q$3:$Q$40,$A$3:$A$40,A31,$C$3:$C$40,C31,$E$3:$E$40,E31,$G$3:$G$40,"&gt;0"))))</f>
        <v>0</v>
      </c>
      <c r="R31" s="32" t="s">
        <v>1336</v>
      </c>
    </row>
    <row r="32" spans="1:18" ht="18" customHeight="1" x14ac:dyDescent="0.15">
      <c r="A32" s="42">
        <v>5</v>
      </c>
      <c r="B32" s="43" t="s">
        <v>5723</v>
      </c>
      <c r="C32" s="43">
        <v>1</v>
      </c>
      <c r="D32" s="43" t="s">
        <v>5723</v>
      </c>
      <c r="E32" s="43">
        <v>1</v>
      </c>
      <c r="F32" s="43" t="s">
        <v>5723</v>
      </c>
      <c r="G32" s="49">
        <v>1</v>
      </c>
      <c r="H32" s="49" t="s">
        <v>5723</v>
      </c>
      <c r="I32" s="49"/>
      <c r="J32" s="45"/>
      <c r="K32" s="41"/>
      <c r="L32" s="41"/>
      <c r="M32" s="41"/>
      <c r="N32" s="45"/>
      <c r="O32" s="41"/>
      <c r="P32" s="46"/>
      <c r="Q32" s="41"/>
      <c r="R32" s="178" t="s">
        <v>1336</v>
      </c>
    </row>
    <row r="33" spans="1:18" ht="18" customHeight="1" x14ac:dyDescent="0.15">
      <c r="A33" s="42">
        <v>5</v>
      </c>
      <c r="B33" s="43" t="s">
        <v>5723</v>
      </c>
      <c r="C33" s="43">
        <v>1</v>
      </c>
      <c r="D33" s="43" t="s">
        <v>5723</v>
      </c>
      <c r="E33" s="43">
        <v>1</v>
      </c>
      <c r="F33" s="43" t="s">
        <v>5723</v>
      </c>
      <c r="G33" s="43">
        <v>1</v>
      </c>
      <c r="H33" s="43" t="s">
        <v>5723</v>
      </c>
      <c r="I33" s="49">
        <v>1</v>
      </c>
      <c r="J33" s="45" t="s">
        <v>5724</v>
      </c>
      <c r="K33" s="41">
        <v>1</v>
      </c>
      <c r="L33" s="41">
        <v>1</v>
      </c>
      <c r="M33" s="41">
        <f t="shared" ref="M33:M36" si="7">K33-L33</f>
        <v>0</v>
      </c>
      <c r="N33" s="45" t="s">
        <v>5724</v>
      </c>
      <c r="O33" s="41">
        <v>1000</v>
      </c>
      <c r="P33" s="46"/>
      <c r="Q33" s="41"/>
      <c r="R33" s="188" t="s">
        <v>1336</v>
      </c>
    </row>
    <row r="34" spans="1:18" ht="18" customHeight="1" x14ac:dyDescent="0.15">
      <c r="A34" s="168">
        <v>6</v>
      </c>
      <c r="B34" s="169" t="s">
        <v>5730</v>
      </c>
      <c r="C34" s="169"/>
      <c r="D34" s="169"/>
      <c r="E34" s="170"/>
      <c r="F34" s="169"/>
      <c r="G34" s="170"/>
      <c r="H34" s="169"/>
      <c r="I34" s="170"/>
      <c r="J34" s="170"/>
      <c r="K34" s="171">
        <f>IF(C34="",SUMIFS($K35:$K$40,$A35:$A$40,A34,$E35:$E$40,""),IF(E34="",SUMIFS($K35:$K$40,$A35:$A$40,A34,$C35:$C$40,C34,$G35:$G$40,""),IF(G34="",SUMIFS($K35:$K$40,$A35:$A$40,A34,$C35:$C$40,C34,$E35:$E$40,E34),0)))</f>
        <v>22</v>
      </c>
      <c r="L34" s="171">
        <f>IF(C34="",SUMIFS($L35:$L$40,$A35:$A$40,A34,$E35:$E$40,""),IF(E34="",SUMIFS($L35:$L$40,$A35:$A$40,A34,$C35:$C$40,C34,$G35:$G$40,""),IF(G34="",SUMIFS($L35:$L$40,$A35:$A$40,A34,$C35:$C$40,C34,$E35:$E$40,E34),0)))</f>
        <v>22</v>
      </c>
      <c r="M34" s="171">
        <f t="shared" si="7"/>
        <v>0</v>
      </c>
      <c r="N34" s="172"/>
      <c r="O34" s="173"/>
      <c r="P34" s="174"/>
      <c r="Q34" s="171">
        <f>IF(C34="",SUMIFS($Q$3:$Q$40,$A$3:$A$40,A34,$C$3:$C$40,"&gt;0",$E$3:$E$40,""),IF(E34="",SUMIFS($Q$3:$Q$40,$A$3:$A$40,A34,$C$3:$C$40,C34,$E$3:$E$40,"&gt;0",$G$3:$G$40,""),IF(G34="",SUMIFS($Q$3:$Q$40,$A$3:$A$40,A34,$C$3:$C$40,C34,$E$3:$E$40,E34,$G$3:$G$40,"&gt;0"))))</f>
        <v>22</v>
      </c>
      <c r="R34" s="171"/>
    </row>
    <row r="35" spans="1:18" ht="18" customHeight="1" x14ac:dyDescent="0.15">
      <c r="A35" s="24">
        <v>6</v>
      </c>
      <c r="B35" s="25" t="s">
        <v>5730</v>
      </c>
      <c r="C35" s="26">
        <v>1</v>
      </c>
      <c r="D35" s="26" t="s">
        <v>4532</v>
      </c>
      <c r="E35" s="27"/>
      <c r="F35" s="26"/>
      <c r="G35" s="27"/>
      <c r="H35" s="26"/>
      <c r="I35" s="27"/>
      <c r="J35" s="27"/>
      <c r="K35" s="23">
        <f>IF(C35="",SUMIFS($K36:$K$40,$A36:$A$40,A35,$E36:$E$40,""),IF(E35="",SUMIFS($K36:$K$40,$A36:$A$40,A35,$C36:$C$40,C35,$G36:$G$40,""),IF(G35="",SUMIFS($K36:$K$40,$A36:$A$40,A35,$C36:$C$40,C35,$E36:$E$40,E35),0)))</f>
        <v>22</v>
      </c>
      <c r="L35" s="23">
        <f>IF(C35="",SUMIFS($L36:$L$40,$A36:$A$40,A35,$E36:$E$40,""),IF(E35="",SUMIFS($L36:$L$40,$A36:$A$40,A35,$C36:$C$40,C35,$G36:$G$40,""),IF(G35="",SUMIFS($L36:$L$40,$A36:$A$40,A35,$C36:$C$40,C35,$E36:$E$40,E35),0)))</f>
        <v>22</v>
      </c>
      <c r="M35" s="23">
        <f t="shared" si="7"/>
        <v>0</v>
      </c>
      <c r="N35" s="28"/>
      <c r="O35" s="29"/>
      <c r="P35" s="30"/>
      <c r="Q35" s="23">
        <f>IF(C35="",SUMIFS($Q$3:$Q$40,$A$3:$A$40,A35,$C$3:$C$40,"&gt;0",$E$3:$E$40,""),IF(E35="",SUMIFS($Q$3:$Q$40,$A$3:$A$40,A35,$C$3:$C$40,C35,$E$3:$E$40,"&gt;0",$G$3:$G$40,""),IF(G35="",SUMIFS($Q$3:$Q$40,$A$3:$A$40,A35,$C$3:$C$40,C35,$E$3:$E$40,E35,$G$3:$G$40,"&gt;0"))))</f>
        <v>22</v>
      </c>
      <c r="R35" s="23"/>
    </row>
    <row r="36" spans="1:18" ht="18" customHeight="1" x14ac:dyDescent="0.15">
      <c r="A36" s="24">
        <v>6</v>
      </c>
      <c r="B36" s="25" t="s">
        <v>5730</v>
      </c>
      <c r="C36" s="34">
        <v>1</v>
      </c>
      <c r="D36" s="25" t="s">
        <v>4532</v>
      </c>
      <c r="E36" s="35">
        <v>1</v>
      </c>
      <c r="F36" s="36" t="s">
        <v>4532</v>
      </c>
      <c r="G36" s="35"/>
      <c r="H36" s="36"/>
      <c r="I36" s="35"/>
      <c r="J36" s="35"/>
      <c r="K36" s="32">
        <f>IF(C36="",SUMIFS($K37:$K$40,$A37:$A$40,A36,$E37:$E$40,""),IF(E36="",SUMIFS($K37:$K$40,$A37:$A$40,A36,$C37:$C$40,C36,$G37:$G$40,""),IF(G36="",SUMIFS($K37:$K$40,$A37:$A$40,A36,$C37:$C$40,C36,$E37:$E$40,E36),0)))</f>
        <v>22</v>
      </c>
      <c r="L36" s="32">
        <f>IF(C36="",SUMIFS($L37:$L$40,$A37:$A$40,A36,$E37:$E$40,""),IF(E36="",SUMIFS($L37:$L$40,$A37:$A$40,A36,$C37:$C$40,C36,$G37:$G$40,""),IF(G36="",SUMIFS($L37:$L$40,$A37:$A$40,A36,$C37:$C$40,C36,$E37:$E$40,E36),0)))</f>
        <v>22</v>
      </c>
      <c r="M36" s="32">
        <f t="shared" si="7"/>
        <v>0</v>
      </c>
      <c r="N36" s="37"/>
      <c r="O36" s="38"/>
      <c r="P36" s="39"/>
      <c r="Q36" s="32">
        <f>IF(C36="",SUMIFS($Q$3:$Q$40,$A$3:$A$40,A36,$C$3:$C$40,"&gt;0",$E$3:$E$40,""),IF(E36="",SUMIFS($Q$3:$Q$40,$A$3:$A$40,A36,$C$3:$C$40,C36,$E$3:$E$40,"&gt;0",$G$3:$G$40,""),IF(G36="",SUMIFS($Q$3:$Q$40,$A$3:$A$40,A36,$C$3:$C$40,C36,$E$3:$E$40,E36,$G$3:$G$40,"&gt;0"))))</f>
        <v>22</v>
      </c>
      <c r="R36" s="32" t="s">
        <v>1336</v>
      </c>
    </row>
    <row r="37" spans="1:18" ht="18" customHeight="1" x14ac:dyDescent="0.15">
      <c r="A37" s="42">
        <v>6</v>
      </c>
      <c r="B37" s="43" t="s">
        <v>5730</v>
      </c>
      <c r="C37" s="43">
        <v>1</v>
      </c>
      <c r="D37" s="43" t="s">
        <v>4532</v>
      </c>
      <c r="E37" s="43">
        <v>1</v>
      </c>
      <c r="F37" s="43" t="s">
        <v>4532</v>
      </c>
      <c r="G37" s="49">
        <v>1</v>
      </c>
      <c r="H37" s="49" t="s">
        <v>4532</v>
      </c>
      <c r="I37" s="49"/>
      <c r="J37" s="45"/>
      <c r="K37" s="41"/>
      <c r="L37" s="41"/>
      <c r="M37" s="41"/>
      <c r="N37" s="45"/>
      <c r="O37" s="41"/>
      <c r="P37" s="46"/>
      <c r="Q37" s="41"/>
      <c r="R37" s="178" t="s">
        <v>1336</v>
      </c>
    </row>
    <row r="38" spans="1:18" ht="18" customHeight="1" x14ac:dyDescent="0.15">
      <c r="A38" s="42">
        <v>6</v>
      </c>
      <c r="B38" s="43" t="s">
        <v>5730</v>
      </c>
      <c r="C38" s="43">
        <v>1</v>
      </c>
      <c r="D38" s="43" t="s">
        <v>4532</v>
      </c>
      <c r="E38" s="43">
        <v>1</v>
      </c>
      <c r="F38" s="43" t="s">
        <v>4532</v>
      </c>
      <c r="G38" s="43">
        <v>1</v>
      </c>
      <c r="H38" s="43" t="s">
        <v>4532</v>
      </c>
      <c r="I38" s="49">
        <v>1</v>
      </c>
      <c r="J38" s="45" t="s">
        <v>4532</v>
      </c>
      <c r="K38" s="41">
        <v>22</v>
      </c>
      <c r="L38" s="41">
        <v>22</v>
      </c>
      <c r="M38" s="41">
        <f t="shared" ref="M38" si="8">K38-L38</f>
        <v>0</v>
      </c>
      <c r="N38" s="45" t="s">
        <v>5918</v>
      </c>
      <c r="O38" s="41">
        <v>22750</v>
      </c>
      <c r="P38" s="46" t="s">
        <v>88</v>
      </c>
      <c r="Q38" s="41">
        <v>22</v>
      </c>
      <c r="R38" s="188" t="s">
        <v>1336</v>
      </c>
    </row>
    <row r="39" spans="1:18" s="199" customFormat="1" ht="17.25" customHeight="1" x14ac:dyDescent="0.15">
      <c r="A39" s="191"/>
      <c r="B39" s="192"/>
      <c r="C39" s="192" t="s">
        <v>5919</v>
      </c>
      <c r="D39" s="192"/>
      <c r="E39" s="192"/>
      <c r="F39" s="192"/>
      <c r="G39" s="193"/>
      <c r="H39" s="192"/>
      <c r="I39" s="193"/>
      <c r="J39" s="192"/>
      <c r="K39" s="194">
        <f>SUMIFS(K3:K38,$C3:$C38,"")</f>
        <v>15396</v>
      </c>
      <c r="L39" s="194">
        <f>SUMIFS(L3:L38,$C3:$C38,"")</f>
        <v>14829</v>
      </c>
      <c r="M39" s="194">
        <f>SUMIFS(M3:M38,$C3:$C38,"")</f>
        <v>567</v>
      </c>
      <c r="N39" s="195"/>
      <c r="O39" s="196"/>
      <c r="P39" s="197"/>
      <c r="Q39" s="194">
        <f>SUMIFS(Q3:Q38,$C3:$C38,"")</f>
        <v>4341</v>
      </c>
      <c r="R39" s="198"/>
    </row>
  </sheetData>
  <autoFilter ref="A2:S38"/>
  <mergeCells count="1">
    <mergeCell ref="Q1:R1"/>
  </mergeCells>
  <phoneticPr fontId="19"/>
  <conditionalFormatting sqref="O2">
    <cfRule type="cellIs" dxfId="92" priority="22" operator="equal">
      <formula>0</formula>
    </cfRule>
  </conditionalFormatting>
  <conditionalFormatting sqref="O34 O29 O24 O16 O11 O3">
    <cfRule type="cellIs" dxfId="91" priority="21" operator="equal">
      <formula>0</formula>
    </cfRule>
  </conditionalFormatting>
  <conditionalFormatting sqref="E34:F34 E29:F29 E24:F24 E16:F16 E11:F11 E3:F3">
    <cfRule type="expression" dxfId="90" priority="20">
      <formula>$G3=""</formula>
    </cfRule>
  </conditionalFormatting>
  <conditionalFormatting sqref="G34:H34 G29:H29 G24:H24 G16:H16 G11:H11 G3:H3">
    <cfRule type="expression" dxfId="89" priority="19">
      <formula>$I3=""</formula>
    </cfRule>
  </conditionalFormatting>
  <conditionalFormatting sqref="I34:J34 I29:J29 I24:J24 I16:J16 I11:J11 I3:J3">
    <cfRule type="expression" dxfId="88" priority="18">
      <formula>$K3=""</formula>
    </cfRule>
  </conditionalFormatting>
  <conditionalFormatting sqref="C34 A34 R34 C29 A29 R29 C24 A24 R24 C16 A16 R16 C11 A11 R11 C3 A3 R3">
    <cfRule type="expression" dxfId="87" priority="17">
      <formula>$G3=""</formula>
    </cfRule>
  </conditionalFormatting>
  <conditionalFormatting sqref="B34 B29 B24 B16 B11 B3">
    <cfRule type="expression" dxfId="86" priority="16">
      <formula>$C3=""</formula>
    </cfRule>
  </conditionalFormatting>
  <conditionalFormatting sqref="D34 D29 D24 D16 D11 D3">
    <cfRule type="expression" dxfId="85" priority="15">
      <formula>$E3=""</formula>
    </cfRule>
  </conditionalFormatting>
  <conditionalFormatting sqref="O35 O30 O25 O17 O12 O4">
    <cfRule type="cellIs" dxfId="84" priority="14" operator="equal">
      <formula>0</formula>
    </cfRule>
  </conditionalFormatting>
  <conditionalFormatting sqref="E35:F35 E30:F30 E25:F25 E17:F17 E12:F12 E4:F4">
    <cfRule type="expression" dxfId="83" priority="13">
      <formula>$G4=""</formula>
    </cfRule>
  </conditionalFormatting>
  <conditionalFormatting sqref="G35:H35 G30:H30 G25:H25 G17:H17 G12:H12 G4:H4">
    <cfRule type="expression" dxfId="82" priority="12">
      <formula>$I4=""</formula>
    </cfRule>
  </conditionalFormatting>
  <conditionalFormatting sqref="I35:J35 I30:J30 I25:J25 I17:J17 I12:J12 I4:J4">
    <cfRule type="expression" dxfId="81" priority="11">
      <formula>$K4=""</formula>
    </cfRule>
  </conditionalFormatting>
  <conditionalFormatting sqref="A35 R35 A30 R30 A25 R25 A17 R17 A12 R12 A4 R4">
    <cfRule type="expression" dxfId="80" priority="10">
      <formula>$G4=""</formula>
    </cfRule>
  </conditionalFormatting>
  <conditionalFormatting sqref="B35 B30 B25 B17 B12 B4">
    <cfRule type="expression" dxfId="79" priority="9">
      <formula>$C4=""</formula>
    </cfRule>
  </conditionalFormatting>
  <conditionalFormatting sqref="D35 D30 D25 D17 D12 D4">
    <cfRule type="expression" dxfId="78" priority="8">
      <formula>$E4=""</formula>
    </cfRule>
  </conditionalFormatting>
  <conditionalFormatting sqref="O36 O31 O26 O21 O18 O13 O5">
    <cfRule type="cellIs" dxfId="77" priority="7" operator="equal">
      <formula>0</formula>
    </cfRule>
  </conditionalFormatting>
  <conditionalFormatting sqref="F36 F31 F26 F21 F18 F13 F5">
    <cfRule type="expression" dxfId="76" priority="6">
      <formula>$G5=""</formula>
    </cfRule>
  </conditionalFormatting>
  <conditionalFormatting sqref="G36:H36 G31:H31 G26:H26 G21:H21 G18:H18 G13:H13 G5:H5">
    <cfRule type="expression" dxfId="75" priority="5">
      <formula>$I5=""</formula>
    </cfRule>
  </conditionalFormatting>
  <conditionalFormatting sqref="I36:J36 I31:J31 I26:J26 I21:J21 I18:J18 I13:J13 I5:J5">
    <cfRule type="expression" dxfId="74" priority="4">
      <formula>$K5=""</formula>
    </cfRule>
  </conditionalFormatting>
  <conditionalFormatting sqref="A36 C36 R36 A31 C31 R31 A26 C26 R26 A21 C21 R21 A18 C18 R18 A13 C13 R13 A5 C5 R5">
    <cfRule type="expression" dxfId="73" priority="3">
      <formula>$G5=""</formula>
    </cfRule>
  </conditionalFormatting>
  <conditionalFormatting sqref="B36 B31 B26 B21 B18 B13 B5">
    <cfRule type="expression" dxfId="72" priority="2">
      <formula>$C5=""</formula>
    </cfRule>
  </conditionalFormatting>
  <conditionalFormatting sqref="D36 D31 D26 D21 D18 D13 D5">
    <cfRule type="expression" dxfId="71" priority="1">
      <formula>$E5=""</formula>
    </cfRule>
  </conditionalFormatting>
  <dataValidations count="1">
    <dataValidation imeMode="off" allowBlank="1" showInputMessage="1" showErrorMessage="1" sqref="H40:S40 K39:M39 Q39"/>
  </dataValidations>
  <printOptions horizontalCentered="1"/>
  <pageMargins left="0" right="0" top="0.98425196850393704" bottom="0.98425196850393704"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23</vt:i4>
      </vt:variant>
    </vt:vector>
  </HeadingPairs>
  <TitlesOfParts>
    <vt:vector size="39" baseType="lpstr">
      <vt:lpstr>一般会計（歳入）</vt:lpstr>
      <vt:lpstr>一般会計（歳出）</vt:lpstr>
      <vt:lpstr>国保（歳入）</vt:lpstr>
      <vt:lpstr>国保（歳出）</vt:lpstr>
      <vt:lpstr>後期（歳入）</vt:lpstr>
      <vt:lpstr>後期（歳出）</vt:lpstr>
      <vt:lpstr>介護（歳入）</vt:lpstr>
      <vt:lpstr>介護（歳出）</vt:lpstr>
      <vt:lpstr>温泉（歳入）</vt:lpstr>
      <vt:lpstr>温泉（歳出）</vt:lpstr>
      <vt:lpstr>下水（歳入）</vt:lpstr>
      <vt:lpstr>下水（歳出）</vt:lpstr>
      <vt:lpstr>病院3条</vt:lpstr>
      <vt:lpstr>病院4条</vt:lpstr>
      <vt:lpstr>上水3条</vt:lpstr>
      <vt:lpstr>上水4条</vt:lpstr>
      <vt:lpstr>'一般会計（歳出）'!Print_Area</vt:lpstr>
      <vt:lpstr>'温泉（歳出）'!Print_Area</vt:lpstr>
      <vt:lpstr>'下水（歳出）'!Print_Area</vt:lpstr>
      <vt:lpstr>'介護（歳出）'!Print_Area</vt:lpstr>
      <vt:lpstr>'後期（歳出）'!Print_Area</vt:lpstr>
      <vt:lpstr>'国保（歳出）'!Print_Area</vt:lpstr>
      <vt:lpstr>上水3条!Print_Area</vt:lpstr>
      <vt:lpstr>上水4条!Print_Area</vt:lpstr>
      <vt:lpstr>病院4条!Print_Area</vt:lpstr>
      <vt:lpstr>'一般会計（歳出）'!Print_Titles</vt:lpstr>
      <vt:lpstr>'一般会計（歳入）'!Print_Titles</vt:lpstr>
      <vt:lpstr>'温泉（歳出）'!Print_Titles</vt:lpstr>
      <vt:lpstr>'温泉（歳入）'!Print_Titles</vt:lpstr>
      <vt:lpstr>'下水（歳出）'!Print_Titles</vt:lpstr>
      <vt:lpstr>'下水（歳入）'!Print_Titles</vt:lpstr>
      <vt:lpstr>'介護（歳出）'!Print_Titles</vt:lpstr>
      <vt:lpstr>'介護（歳入）'!Print_Titles</vt:lpstr>
      <vt:lpstr>'後期（歳出）'!Print_Titles</vt:lpstr>
      <vt:lpstr>'後期（歳入）'!Print_Titles</vt:lpstr>
      <vt:lpstr>'国保（歳出）'!Print_Titles</vt:lpstr>
      <vt:lpstr>'国保（歳入）'!Print_Titles</vt:lpstr>
      <vt:lpstr>上水3条!Print_Titles</vt:lpstr>
      <vt:lpstr>病院3条!Print_Titles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NTW15008</dc:creator>
  <cp:lastModifiedBy> </cp:lastModifiedBy>
  <cp:lastPrinted>2022-02-27T22:25:45Z</cp:lastPrinted>
  <dcterms:created xsi:type="dcterms:W3CDTF">2021-01-21T07:06:01Z</dcterms:created>
  <dcterms:modified xsi:type="dcterms:W3CDTF">2022-05-06T00:29:01Z</dcterms:modified>
</cp:coreProperties>
</file>